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56589d3e3944e3" /></Relationships>
</file>

<file path=xl/workbook.xml><?xml version="1.0" encoding="utf-8"?>
<x:workbook xmlns:x="http://schemas.openxmlformats.org/spreadsheetml/2006/main">
  <x:sheets>
    <x:sheet xmlns:r="http://schemas.openxmlformats.org/officeDocument/2006/relationships" name="README" sheetId="1" r:id="R8837ad2ff1b540c5"/>
    <x:sheet xmlns:r="http://schemas.openxmlformats.org/officeDocument/2006/relationships" name="Summary" sheetId="2" r:id="Re590b4a0d4a04976"/>
    <x:sheet xmlns:r="http://schemas.openxmlformats.org/officeDocument/2006/relationships" name="Deal_Master_Wide" sheetId="3" r:id="R788502729d374a85"/>
    <x:sheet xmlns:r="http://schemas.openxmlformats.org/officeDocument/2006/relationships" name="Panel_DiD" sheetId="4" r:id="Rbb1acc700f984589"/>
    <x:sheet xmlns:r="http://schemas.openxmlformats.org/officeDocument/2006/relationships" name="Variable_Dictionary" sheetId="5" r:id="R50039beaf04840e1"/>
    <x:sheet xmlns:r="http://schemas.openxmlformats.org/officeDocument/2006/relationships" name="Lists" sheetId="6" r:id="R870d7bedb5a34076"/>
    <x:sheet xmlns:r="http://schemas.openxmlformats.org/officeDocument/2006/relationships" name="Financial_Import_Log" sheetId="7" r:id="Rcc9537a079854846"/>
    <x:sheet xmlns:r="http://schemas.openxmlformats.org/officeDocument/2006/relationships" name="Financial_Long_Raw" sheetId="8" r:id="R7f913f713a6c4564"/>
    <x:sheet xmlns:r="http://schemas.openxmlformats.org/officeDocument/2006/relationships" name="Patent_Import_Log" sheetId="9" r:id="R9205cd1c4bf74b43"/>
    <x:sheet xmlns:r="http://schemas.openxmlformats.org/officeDocument/2006/relationships" name="Patent_Year_Summary" sheetId="10" r:id="R04653a096ac1421b"/>
    <x:sheet xmlns:r="http://schemas.openxmlformats.org/officeDocument/2006/relationships" name="Patent_Family_Long" sheetId="11" r:id="R5d4a0b64cdf846f3"/>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dd/mm/yyyy"/>
    <x:numFmt numFmtId="201" formatCode="#,##0.0;[Red](#,##0.0);-"/>
    <x:numFmt numFmtId="202" formatCode="0.0&quot;%&quot;;[Red](0.0&quot;%&quot;);-"/>
    <x:numFmt numFmtId="203" formatCode="#,##0;[Red](#,##0);-"/>
    <x:numFmt numFmtId="204" formatCode="0.000"/>
    <x:numFmt numFmtId="205" formatCode="0"/>
    <x:numFmt numFmtId="206" formatCode="#,##0.00;[Red](#,##0.00);-"/>
    <x:numFmt numFmtId="207" formatCode="0.00;[Red](0.00);-"/>
    <x:numFmt numFmtId="208" formatCode="0;[Red](0);-"/>
    <x:numFmt numFmtId="209" formatCode="yyyy-mm-dd"/>
  </x:numFmts>
  <x:fonts count="8">
    <x:font>
      <x:sz val="11"/>
      <x:name val="Carlito"/>
    </x:font>
    <x:font>
      <x:b/>
      <x:sz val="11"/>
      <x:color rgb="FFFFFFFF"/>
      <x:name val="Carlito"/>
    </x:font>
    <x:font>
      <x:sz val="11"/>
      <x:color rgb="FF0000FF"/>
      <x:name val="Carlito"/>
    </x:font>
    <x:font>
      <x:sz val="11"/>
      <x:color rgb="FF000000"/>
      <x:name val="Carlito"/>
    </x:font>
    <x:font>
      <x:sz val="11"/>
      <x:color rgb="FF008000"/>
      <x:name val="Carlito"/>
    </x:font>
    <x:font>
      <x:b/>
      <x:sz val="18"/>
      <x:color rgb="FFFFFFFF"/>
      <x:name val="Carlito"/>
    </x:font>
    <x:font>
      <x:b/>
      <x:sz val="11"/>
      <x:name val="Carlito"/>
    </x:font>
    <x:font>
      <x:b/>
      <x:sz val="14"/>
      <x:color rgb="FFFFFFFF"/>
      <x:name val="Carlito"/>
    </x:font>
  </x:fonts>
  <x:fills count="9">
    <x:fill>
      <x:patternFill patternType="none"/>
    </x:fill>
    <x:fill>
      <x:patternFill patternType="gray125"/>
    </x:fill>
    <x:fill>
      <x:patternFill patternType="solid">
        <x:fgColor rgb="FF0B1F3A"/>
      </x:patternFill>
    </x:fill>
    <x:fill>
      <x:patternFill patternType="solid">
        <x:fgColor rgb="FF1F6E8C"/>
      </x:patternFill>
    </x:fill>
    <x:fill>
      <x:patternFill patternType="solid">
        <x:fgColor rgb="FFC00000"/>
      </x:patternFill>
    </x:fill>
    <x:fill>
      <x:patternFill patternType="solid">
        <x:fgColor rgb="FFFFF2CC"/>
      </x:patternFill>
    </x:fill>
    <x:fill>
      <x:patternFill patternType="solid">
        <x:fgColor rgb="FF0B1F3A"/>
      </x:patternFill>
    </x:fill>
    <x:fill>
      <x:patternFill patternType="solid">
        <x:fgColor rgb="FF1F4E78"/>
      </x:patternFill>
    </x:fill>
    <x:fill>
      <x:patternFill patternType="solid">
        <x:fgColor rgb="FFFFF2CC"/>
      </x:patternFill>
    </x:fill>
  </x:fills>
  <x:borders count="3">
    <x:border/>
    <x:border/>
    <x:border>
      <x:bottom style="thin">
        <x:color rgb="FFD1D5DB"/>
      </x:bottom>
    </x:border>
  </x:borders>
  <x:cellStyleXfs count="1">
    <x:xf numFmtId="0" fontId="0" fillId="0" borderId="0"/>
  </x:cellStyleXfs>
  <x:cellXfs count="1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1"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x:xf>
    <x:xf numFmtId="200" fontId="2" fillId="0" borderId="1" xfId="0" applyNumberFormat="1" applyFont="1" applyFill="1" applyBorder="1" applyAlignment="1">
      <x:alignment vertical="top"/>
    </x:xf>
    <x:xf numFmtId="201" fontId="2" fillId="0" borderId="0" xfId="0" applyNumberFormat="1" applyFont="1" applyFill="1" applyBorder="1" applyAlignment="1">
      <x:alignment vertical="top"/>
    </x:xf>
    <x:xf numFmtId="201" fontId="2" fillId="0" borderId="1" xfId="0" applyNumberFormat="1" applyFont="1" applyFill="1" applyBorder="1" applyAlignment="1">
      <x:alignment vertical="top"/>
    </x:xf>
    <x:xf numFmtId="202" fontId="2" fillId="0" borderId="0" xfId="0" applyNumberFormat="1" applyFont="1" applyFill="1" applyBorder="1" applyAlignment="1">
      <x:alignment vertical="top"/>
    </x:xf>
    <x:xf numFmtId="202" fontId="2" fillId="0" borderId="1" xfId="0" applyNumberFormat="1" applyFont="1" applyFill="1" applyBorder="1" applyAlignment="1">
      <x:alignment vertical="top"/>
    </x:xf>
    <x:xf numFmtId="203" fontId="2" fillId="0" borderId="0" xfId="0" applyNumberFormat="1" applyFont="1" applyFill="1" applyBorder="1" applyAlignment="1">
      <x:alignment vertical="top"/>
    </x:xf>
    <x:xf numFmtId="203" fontId="2" fillId="0" borderId="1" xfId="0" applyNumberFormat="1" applyFont="1" applyFill="1" applyBorder="1" applyAlignment="1">
      <x:alignment vertical="top"/>
    </x:xf>
    <x:xf numFmtId="204" fontId="3" fillId="0" borderId="0" xfId="0" applyNumberFormat="1" applyFont="1" applyFill="1" applyBorder="1" applyAlignment="1">
      <x:alignment vertical="top"/>
    </x:xf>
    <x:xf numFmtId="204" fontId="3" fillId="0" borderId="1" xfId="0" applyNumberFormat="1" applyFont="1" applyFill="1" applyBorder="1" applyAlignment="1">
      <x:alignment vertical="top"/>
    </x:xf>
    <x:xf numFmtId="204" fontId="2" fillId="0" borderId="0" xfId="0" applyNumberFormat="1" applyFont="1" applyFill="1" applyBorder="1" applyAlignment="1">
      <x:alignment vertical="top"/>
    </x:xf>
    <x:xf numFmtId="204" fontId="2" fillId="0" borderId="1" xfId="0" applyNumberFormat="1" applyFont="1" applyFill="1" applyBorder="1" applyAlignment="1">
      <x:alignment vertical="top"/>
    </x:xf>
    <x:xf numFmtId="202" fontId="3" fillId="0" borderId="0" xfId="0" applyNumberFormat="1" applyFont="1" applyFill="1" applyBorder="1" applyAlignment="1">
      <x:alignment vertical="top"/>
    </x:xf>
    <x:xf numFmtId="202" fontId="3" fillId="0" borderId="1" xfId="0" applyNumberFormat="1" applyFont="1" applyFill="1" applyBorder="1" applyAlignment="1">
      <x:alignment vertical="top"/>
    </x:xf>
    <x:xf numFmtId="201" fontId="3" fillId="0" borderId="0" xfId="0" applyNumberFormat="1" applyFont="1" applyFill="1" applyBorder="1" applyAlignment="1">
      <x:alignment vertical="top"/>
    </x:xf>
    <x:xf numFmtId="201" fontId="3" fillId="0" borderId="1" xfId="0" applyNumberFormat="1" applyFont="1" applyFill="1" applyBorder="1" applyAlignment="1">
      <x:alignment vertical="top"/>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201" fontId="4" fillId="0" borderId="0" xfId="0" applyNumberFormat="1" applyFont="1" applyFill="1" applyBorder="1"/>
    <x:xf numFmtId="201" fontId="4" fillId="0" borderId="1" xfId="0" applyNumberFormat="1" applyFont="1" applyFill="1" applyBorder="1"/>
    <x:xf numFmtId="202" fontId="4" fillId="0" borderId="0" xfId="0" applyNumberFormat="1" applyFont="1" applyFill="1" applyBorder="1"/>
    <x:xf numFmtId="202" fontId="4"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205" fontId="0" fillId="0" borderId="0" xfId="0" applyNumberFormat="1" applyFont="1" applyFill="1" applyBorder="1"/>
    <x:xf numFmtId="205" fontId="0" fillId="0"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0" borderId="0" xfId="0" applyNumberFormat="1" applyFont="1" applyFill="1" applyBorder="1"/>
    <x:xf numFmtId="206" fontId="2" fillId="0" borderId="0" xfId="0" applyNumberFormat="1" applyFont="1" applyFill="1" applyBorder="1" applyAlignment="1">
      <x:alignment vertical="top"/>
    </x:xf>
    <x:xf numFmtId="207" fontId="2" fillId="0" borderId="0" xfId="0" applyNumberFormat="1" applyFont="1" applyFill="1" applyBorder="1" applyAlignment="1">
      <x:alignment vertical="top"/>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205" fontId="0" fillId="0" borderId="0" xfId="0" applyNumberFormat="1" applyFont="1" applyFill="1" applyBorder="1" applyAlignment="1">
      <x:alignment wrapText="1"/>
    </x:xf>
    <x:xf numFmtId="206" fontId="2" fillId="0" borderId="0" xfId="0" applyNumberFormat="1" applyFont="1" applyFill="1" applyBorder="1"/>
    <x:xf numFmtId="207" fontId="2" fillId="0"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6" fillId="0" borderId="0" xfId="0" applyNumberFormat="1" applyFont="1" applyFill="1" applyBorder="1"/>
    <x:xf numFmtId="0" fontId="1" fillId="6" xfId="0" applyNumberFormat="1" applyFont="1" applyFill="1" applyBorder="0" applyAlignment="1">
      <x:alignment horizontal="left" vertical="center"/>
    </x:xf>
    <x:xf numFmtId="0" fontId="6" fillId="0" xfId="0" applyNumberFormat="1" applyFont="1" applyFill="1" applyBorder="0"/>
    <x:xf numFmtId="205" fontId="0" fillId="0" xfId="0" applyNumberFormat="1" applyFont="1" applyFill="1" applyBorder="0"/>
    <x:xf numFmtId="0" fontId="0" fillId="0" xfId="0" applyNumberFormat="1" applyFont="1" applyFill="1" applyBorder="0"/>
    <x:xf numFmtId="0" fontId="6" fillId="0" borderId="2" xfId="0" applyNumberFormat="1" applyFont="1" applyFill="1" applyBorder="1"/>
    <x:xf numFmtId="205" fontId="0" fillId="0" borderId="2" xfId="0" applyNumberFormat="1" applyFont="1" applyFill="1" applyBorder="1"/>
    <x:xf numFmtId="0" fontId="0" fillId="0" borderId="2" xfId="0" applyNumberFormat="1" applyFont="1" applyFill="1" applyBorder="1"/>
    <x:xf numFmtId="0" fontId="1" fillId="2" xfId="0" applyNumberFormat="1" applyFont="1" applyFill="1" applyBorder="0" applyAlignment="1">
      <x:alignment horizontal="left" vertic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left"/>
    </x:xf>
    <x:xf numFmtId="0" fontId="7" fillId="7" borderId="0" xfId="0" applyNumberFormat="1" applyFont="1" applyFill="1" applyBorder="1" applyAlignment="1">
      <x:alignment horizontal="left" vertical="center"/>
    </x:xf>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left" vertical="center" wrapText="1"/>
    </x:xf>
    <x:xf numFmtId="208" fontId="2" fillId="0" borderId="0" xfId="0" applyNumberFormat="1" applyFont="1" applyFill="1" applyBorder="1"/>
    <x:xf numFmtId="0" fontId="2" fillId="8" borderId="0" xfId="0" applyNumberFormat="1" applyFont="1" applyFill="1" applyBorder="1"/>
    <x:xf numFmtId="208" fontId="2" fillId="8" borderId="0" xfId="0" applyNumberFormat="1" applyFont="1" applyFill="1" applyBorder="1"/>
    <x:xf numFmtId="208" fontId="0" fillId="0" borderId="0" xfId="0" applyNumberFormat="1" applyFont="1" applyFill="1" applyBorder="1"/>
    <x:xf numFmtId="209" fontId="0" fillId="0" borderId="0" xfId="0" applyNumberFormat="1" applyFont="1" applyFill="1" applyBorder="1"/>
    <x:xf numFmtId="209" fontId="2" fillId="0" borderId="0" xfId="0" applyNumberFormat="1" applyFont="1" applyFill="1" applyBorder="1"/>
    <x:xf numFmtId="209" fontId="2" fillId="8" borderId="0" xfId="0" applyNumberFormat="1" applyFont="1" applyFill="1" applyBorder="1"/>
    <x:xf numFmtId="0" fontId="6" fillId="0" borderId="0" xfId="0" applyNumberFormat="1" applyFont="1" applyFill="1" applyBorder="1" applyAlignment="1">
      <x:alignment wrapText="1"/>
    </x:xf>
    <x:xf numFmtId="208" fontId="0" fillId="0" borderId="0" xfId="0" applyNumberFormat="1" applyFont="1" applyFill="1" applyBorder="1" applyAlignment="1">
      <x:alignment wrapText="1"/>
    </x:xf>
    <x:xf numFmtId="208" fontId="2" fillId="0" borderId="0" xfId="0" applyNumberFormat="1" applyFont="1" applyFill="1" applyBorder="1" applyAlignment="1">
      <x:alignment vertical="top"/>
    </x:xf>
    <x:xf numFmtId="208" fontId="4" fillId="0" borderId="0" xfId="0" applyNumberFormat="1" applyFont="1" applyFill="1" applyBorder="1"/>
  </x:cellXfs>
  <x:cellStyles count="1">
    <x:cellStyle name="Normal" xfId="0"/>
  </x:cellStyles>
  <x:dxfs count="6">
    <x:dxf>
      <x:fill>
        <x:patternFill>
          <x:bgColor rgb="FFFFF2CC"/>
        </x:patternFill>
      </x:fill>
    </x:dxf>
    <x:dxf>
      <x:fill>
        <x:patternFill>
          <x:bgColor rgb="FFFCE4D6"/>
        </x:patternFill>
      </x:fill>
    </x:dxf>
    <x:dxf>
      <x:font>
        <x:b/>
      </x:font>
      <x:fill>
        <x:patternFill>
          <x:bgColor rgb="FFE2F0D9"/>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9032d3f6ac49dd" /><Relationship Type="http://schemas.openxmlformats.org/officeDocument/2006/relationships/theme" Target="/xl/theme/theme1.xml" Id="Rbf84813ddfff44df" /><Relationship Type="http://schemas.openxmlformats.org/officeDocument/2006/relationships/sharedStrings" Target="/xl/sharedStrings.xml" Id="Rffbd9b89967042fd" /><Relationship Type="http://schemas.openxmlformats.org/officeDocument/2006/relationships/worksheet" Target="/xl/worksheets/sheet1.xml" Id="R8837ad2ff1b540c5" /><Relationship Type="http://schemas.openxmlformats.org/officeDocument/2006/relationships/worksheet" Target="/xl/worksheets/sheet2.xml" Id="Re590b4a0d4a04976" /><Relationship Type="http://schemas.openxmlformats.org/officeDocument/2006/relationships/worksheet" Target="/xl/worksheets/sheet3.xml" Id="R788502729d374a85" /><Relationship Type="http://schemas.openxmlformats.org/officeDocument/2006/relationships/worksheet" Target="/xl/worksheets/sheet4.xml" Id="Rbb1acc700f984589" /><Relationship Type="http://schemas.openxmlformats.org/officeDocument/2006/relationships/worksheet" Target="/xl/worksheets/sheet5.xml" Id="R50039beaf04840e1" /><Relationship Type="http://schemas.openxmlformats.org/officeDocument/2006/relationships/worksheet" Target="/xl/worksheets/sheet6.xml" Id="R870d7bedb5a34076" /><Relationship Type="http://schemas.openxmlformats.org/officeDocument/2006/relationships/worksheet" Target="/xl/worksheets/sheet7.xml" Id="Rcc9537a079854846" /><Relationship Type="http://schemas.openxmlformats.org/officeDocument/2006/relationships/worksheet" Target="/xl/worksheets/sheet8.xml" Id="R7f913f713a6c4564" /><Relationship Type="http://schemas.openxmlformats.org/officeDocument/2006/relationships/worksheet" Target="/xl/worksheets/sheet9.xml" Id="R9205cd1c4bf74b43" /><Relationship Type="http://schemas.openxmlformats.org/officeDocument/2006/relationships/worksheet" Target="/xl/worksheets/sheet10.xml" Id="R04653a096ac1421b" /><Relationship Type="http://schemas.openxmlformats.org/officeDocument/2006/relationships/worksheet" Target="/xl/worksheets/sheet11.xml" Id="R5d4a0b64cdf846f3" /></Relationships>
</file>

<file path=xl/drawings/_rels/drawing1.xml.rels>&#65279;<?xml version="1.0" encoding="utf-8"?><Relationships xmlns="http://schemas.openxmlformats.org/package/2006/relationships"><Relationship Type="http://schemas.openxmlformats.org/officeDocument/2006/relationships/chart" Target="/xl/drawings/charts/chart1.xml" Id="R45980a2a69934d9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Completed deals by year</a:t>
            </a:r>
          </a:p>
        </c:rich>
      </c:tx>
      <c:overlay val="0"/>
    </c:title>
    <c:autoTitleDeleted val="0"/>
    <c:plotArea>
      <c:layout/>
      <c:barChart>
        <c:barDir val="col"/>
        <c:grouping val="clustered"/>
        <c:varyColors val="0"/>
        <c:ser>
          <c:idx val="0"/>
          <c:order val="0"/>
          <c:tx>
            <c:v>Deals</c:v>
          </c:tx>
          <c:cat>
            <c:strRef>
              <c:f>'Summary'!$D$5:$D$13</c:f>
              <c:strCache>
                <c:ptCount val="0"/>
              </c:strCache>
            </c:strRef>
          </c:cat>
          <c:val>
            <c:numRef>
              <c:f>'Summary'!$E$5:$E$13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11</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980a2a69934d91"/>
        </a:graphicData>
      </a:graphic>
    </xdr:graphicFrame>
    <xdr:clientData/>
  </xdr:twoCellAnchor>
</xdr:wsDr>
</file>

<file path=xl/tables/table1.xml><?xml version="1.0" encoding="utf-8"?>
<x:table xmlns:x="http://schemas.openxmlformats.org/spreadsheetml/2006/main" id="1" name="CTLDealsTable" displayName="CTLDealsTable" ref="A2:FI308" headerRowCount="1">
  <x:tableColumns count="165">
    <x:tableColumn id="1" name="Deal_ID"/>
    <x:tableColumn id="2" name="Source_Row"/>
    <x:tableColumn id="3" name="Initial_Group"/>
    <x:tableColumn id="4" name="Initial_Treatment_Indicator"/>
    <x:tableColumn id="5" name="Source_File"/>
    <x:tableColumn id="6" name="Cross_File_Key"/>
    <x:tableColumn id="7" name="Overlap_Flag"/>
    <x:tableColumn id="8" name="Duplicate_Flag"/>
    <x:tableColumn id="9" name="Multiple_Deal_Acquirer"/>
    <x:tableColumn id="10" name="Acquirer_Deal_Count_in_File"/>
    <x:tableColumn id="11" name="Manual_Review_Status"/>
    <x:tableColumn id="12" name="Initial_Control_Transfer_Status"/>
    <x:tableColumn id="13" name="Main_DiD_Decision"/>
    <x:tableColumn id="14" name="Exclusion_Reason"/>
    <x:tableColumn id="15" name="Announced_Date"/>
    <x:tableColumn id="16" name="Completion_Date"/>
    <x:tableColumn id="17" name="Completion_Year"/>
    <x:tableColumn id="18" name="Completion_Quarter"/>
    <x:tableColumn id="19" name="Deal_Status"/>
    <x:tableColumn id="20" name="Deal_Headline"/>
    <x:tableColumn id="21" name="Deal_Type_Level_1"/>
    <x:tableColumn id="22" name="Deal_Subtype_Level_2"/>
    <x:tableColumn id="23" name="Deal_Subtype_Level_3"/>
    <x:tableColumn id="24" name="Deal_Country_s"/>
    <x:tableColumn id="25" name="Deal_Subcategory"/>
    <x:tableColumn id="26" name="Financial_Advisors"/>
    <x:tableColumn id="27" name="Legal_Advisors"/>
    <x:tableColumn id="28" name="Acquirer_Raw"/>
    <x:tableColumn id="29" name="Acquirer_Normalized"/>
    <x:tableColumn id="30" name="Target_Raw"/>
    <x:tableColumn id="31" name="Target_Normalized"/>
    <x:tableColumn id="32" name="Deal_Value_USD_m"/>
    <x:tableColumn id="33" name="Deal_Value_Raw"/>
    <x:tableColumn id="34" name="Description"/>
    <x:tableColumn id="35" name="Deal_Rationale"/>
    <x:tableColumn id="36" name="Acquirer_Country"/>
    <x:tableColumn id="37" name="Target_Country"/>
    <x:tableColumn id="38" name="Cross_Border_Flag"/>
    <x:tableColumn id="39" name="Acquirer_Listed"/>
    <x:tableColumn id="40" name="Bloomberg_Ticker"/>
    <x:tableColumn id="41" name="ISIN"/>
    <x:tableColumn id="42" name="LEI"/>
    <x:tableColumn id="43" name="Acquirer_Parent_Mapping"/>
    <x:tableColumn id="44" name="Target_Parent_Mapping"/>
    <x:tableColumn id="45" name="Patent_Search_Acquirer_Names"/>
    <x:tableColumn id="46" name="Patent_Search_Target_Names"/>
    <x:tableColumn id="47" name="Final_Classification"/>
    <x:tableColumn id="48" name="Classification_Confidence"/>
    <x:tableColumn id="49" name="Patent_Evidence"/>
    <x:tableColumn id="50" name="Pipeline_Evidence"/>
    <x:tableColumn id="51" name="Platform_Evidence"/>
    <x:tableColumn id="52" name="R_and_D_Evidence"/>
    <x:tableColumn id="53" name="Commercial_or_Geographic_Evidence"/>
    <x:tableColumn id="54" name="Mixed_Motive_Flag"/>
    <x:tableColumn id="55" name="Classification_Notes"/>
    <x:tableColumn id="56" name="Deal_Validation_Source_URL"/>
    <x:tableColumn id="57" name="Financial_Currency"/>
    <x:tableColumn id="58" name="Financial_Data_Status"/>
    <x:tableColumn id="59" name="Patent_Data_Status"/>
    <x:tableColumn id="60" name="Patent_Entity_Scope"/>
    <x:tableColumn id="61" name="Calendar_Year_t-3"/>
    <x:tableColumn id="62" name="Calendar_Year_t-2"/>
    <x:tableColumn id="63" name="Calendar_Year_t-1"/>
    <x:tableColumn id="64" name="Calendar_Year_t0"/>
    <x:tableColumn id="65" name="Calendar_Year_t+1"/>
    <x:tableColumn id="66" name="Calendar_Year_t+2"/>
    <x:tableColumn id="67" name="Calendar_Year_t+3"/>
    <x:tableColumn id="68" name="Revenue_m_t-3"/>
    <x:tableColumn id="69" name="Revenue_m_t-2"/>
    <x:tableColumn id="70" name="Revenue_m_t-1"/>
    <x:tableColumn id="71" name="Revenue_m_t0"/>
    <x:tableColumn id="72" name="Revenue_m_t+1"/>
    <x:tableColumn id="73" name="Revenue_m_t+2"/>
    <x:tableColumn id="74" name="Revenue_m_t+3"/>
    <x:tableColumn id="75" name="Operating_Income_m_t-3"/>
    <x:tableColumn id="76" name="Operating_Income_m_t-2"/>
    <x:tableColumn id="77" name="Operating_Income_m_t-1"/>
    <x:tableColumn id="78" name="Operating_Income_m_t0"/>
    <x:tableColumn id="79" name="Operating_Income_m_t+1"/>
    <x:tableColumn id="80" name="Operating_Income_m_t+2"/>
    <x:tableColumn id="81" name="Operating_Income_m_t+3"/>
    <x:tableColumn id="82" name="Net_Income_m_t-3"/>
    <x:tableColumn id="83" name="Net_Income_m_t-2"/>
    <x:tableColumn id="84" name="Net_Income_m_t-1"/>
    <x:tableColumn id="85" name="Net_Income_m_t0"/>
    <x:tableColumn id="86" name="Net_Income_m_t+1"/>
    <x:tableColumn id="87" name="Net_Income_m_t+2"/>
    <x:tableColumn id="88" name="Net_Income_m_t+3"/>
    <x:tableColumn id="89" name="Total_Assets_m_t-3"/>
    <x:tableColumn id="90" name="Total_Assets_m_t-2"/>
    <x:tableColumn id="91" name="Total_Assets_m_t-1"/>
    <x:tableColumn id="92" name="Total_Assets_m_t0"/>
    <x:tableColumn id="93" name="Total_Assets_m_t+1"/>
    <x:tableColumn id="94" name="Total_Assets_m_t+2"/>
    <x:tableColumn id="95" name="Total_Assets_m_t+3"/>
    <x:tableColumn id="96" name="Total_Debt_m_t-3"/>
    <x:tableColumn id="97" name="Total_Debt_m_t-2"/>
    <x:tableColumn id="98" name="Total_Debt_m_t-1"/>
    <x:tableColumn id="99" name="Total_Debt_m_t0"/>
    <x:tableColumn id="100" name="Total_Debt_m_t+1"/>
    <x:tableColumn id="101" name="Total_Debt_m_t+2"/>
    <x:tableColumn id="102" name="Total_Debt_m_t+3"/>
    <x:tableColumn id="103" name="R_and_D_Expense_m_t-3"/>
    <x:tableColumn id="104" name="R_and_D_Expense_m_t-2"/>
    <x:tableColumn id="105" name="R_and_D_Expense_m_t-1"/>
    <x:tableColumn id="106" name="R_and_D_Expense_m_t0"/>
    <x:tableColumn id="107" name="R_and_D_Expense_m_t+1"/>
    <x:tableColumn id="108" name="R_and_D_Expense_m_t+2"/>
    <x:tableColumn id="109" name="R_and_D_Expense_m_t+3"/>
    <x:tableColumn id="110" name="ROA_pct_t-3"/>
    <x:tableColumn id="111" name="ROA_pct_t-2"/>
    <x:tableColumn id="112" name="ROA_pct_t-1"/>
    <x:tableColumn id="113" name="ROA_pct_t0"/>
    <x:tableColumn id="114" name="ROA_pct_t+1"/>
    <x:tableColumn id="115" name="ROA_pct_t+2"/>
    <x:tableColumn id="116" name="ROA_pct_t+3"/>
    <x:tableColumn id="117" name="Operating_Margin_pct_t-3"/>
    <x:tableColumn id="118" name="Operating_Margin_pct_t-2"/>
    <x:tableColumn id="119" name="Operating_Margin_pct_t-1"/>
    <x:tableColumn id="120" name="Operating_Margin_pct_t0"/>
    <x:tableColumn id="121" name="Operating_Margin_pct_t+1"/>
    <x:tableColumn id="122" name="Operating_Margin_pct_t+2"/>
    <x:tableColumn id="123" name="Operating_Margin_pct_t+3"/>
    <x:tableColumn id="124" name="Leverage_pct_t-3"/>
    <x:tableColumn id="125" name="Leverage_pct_t-2"/>
    <x:tableColumn id="126" name="Leverage_pct_t-1"/>
    <x:tableColumn id="127" name="Leverage_pct_t0"/>
    <x:tableColumn id="128" name="Leverage_pct_t+1"/>
    <x:tableColumn id="129" name="Leverage_pct_t+2"/>
    <x:tableColumn id="130" name="Leverage_pct_t+3"/>
    <x:tableColumn id="131" name="Patent_Family_Count_t-3"/>
    <x:tableColumn id="132" name="Patent_Family_Count_t-2"/>
    <x:tableColumn id="133" name="Patent_Family_Count_t-1"/>
    <x:tableColumn id="134" name="Patent_Family_Count_t0"/>
    <x:tableColumn id="135" name="Patent_Family_Count_t+1"/>
    <x:tableColumn id="136" name="Patent_Family_Count_t+2"/>
    <x:tableColumn id="137" name="Patent_Family_Count_t+3"/>
    <x:tableColumn id="138" name="Citation_Weighted_Output_t-3"/>
    <x:tableColumn id="139" name="Citation_Weighted_Output_t-2"/>
    <x:tableColumn id="140" name="Citation_Weighted_Output_t-1"/>
    <x:tableColumn id="141" name="Citation_Weighted_Output_t0"/>
    <x:tableColumn id="142" name="Citation_Weighted_Output_t+1"/>
    <x:tableColumn id="143" name="Citation_Weighted_Output_t+2"/>
    <x:tableColumn id="144" name="Citation_Weighted_Output_t+3"/>
    <x:tableColumn id="145" name="Acquirer_PreDeal_Patent_Stock"/>
    <x:tableColumn id="146" name="Target_PreDeal_Patent_Stock"/>
    <x:tableColumn id="147" name="Relative_Knowledge_Base_Size"/>
    <x:tableColumn id="148" name="Technological_Relatedness_Cosine"/>
    <x:tableColumn id="149" name="Inventor_Location_Available"/>
    <x:tableColumn id="150" name="Cross_Border_Relocation_Testable"/>
    <x:tableColumn id="151" name="Pre_Avg_ROA"/>
    <x:tableColumn id="152" name="Post_Avg_ROA"/>
    <x:tableColumn id="153" name="Delta_ROA"/>
    <x:tableColumn id="154" name="Pre_Avg_Operating_Margin"/>
    <x:tableColumn id="155" name="Post_Avg_Operating_Margin"/>
    <x:tableColumn id="156" name="Delta_Operating_Margin"/>
    <x:tableColumn id="157" name="Pre_Avg_Patent_Families"/>
    <x:tableColumn id="158" name="Post_Avg_Patent_Families"/>
    <x:tableColumn id="159" name="Delta_Patent_Families"/>
    <x:tableColumn id="160" name="Pre_Avg_Citation_Weighted"/>
    <x:tableColumn id="161" name="Post_Avg_Citation_Weighted"/>
    <x:tableColumn id="162" name="Delta_Citation_Weighted"/>
    <x:tableColumn id="163" name="Complete_Financial_Window"/>
    <x:tableColumn id="164" name="Complete_Patent_Window"/>
    <x:tableColumn id="165" name="Data_Ready_Flag"/>
  </x:tableColumns>
  <x:tableStyleInfo name="TableStyleMedium2" showRowStripes="1"/>
</x:table>
</file>

<file path=xl/tables/table2.xml><?xml version="1.0" encoding="utf-8"?>
<x:table xmlns:x="http://schemas.openxmlformats.org/spreadsheetml/2006/main" id="2" name="CTLPanelTable" displayName="CTLPanelTable" ref="A1:AE2143" headerRowCount="1">
  <x:tableColumns count="31">
    <x:tableColumn id="1" name="Deal_ID"/>
    <x:tableColumn id="2" name="Initial_Group"/>
    <x:tableColumn id="3" name="Final_Classification"/>
    <x:tableColumn id="4" name="Classification_Confidence"/>
    <x:tableColumn id="5" name="Initial_Treatment"/>
    <x:tableColumn id="6" name="Final_Treatment"/>
    <x:tableColumn id="7" name="Main_DiD_Decision"/>
    <x:tableColumn id="8" name="Acquirer"/>
    <x:tableColumn id="9" name="Target"/>
    <x:tableColumn id="10" name="Completion_Year"/>
    <x:tableColumn id="11" name="Relative_Year"/>
    <x:tableColumn id="12" name="Calendar_Year"/>
    <x:tableColumn id="13" name="Post_Excluding_t0"/>
    <x:tableColumn id="14" name="Post_Including_t0"/>
    <x:tableColumn id="15" name="Treatment_x_Post"/>
    <x:tableColumn id="16" name="Revenue_m"/>
    <x:tableColumn id="17" name="Operating_Income_m"/>
    <x:tableColumn id="18" name="Net_Income_m"/>
    <x:tableColumn id="19" name="Total_Assets_m"/>
    <x:tableColumn id="20" name="Total_Debt_m"/>
    <x:tableColumn id="21" name="R_and_D_Expense_m"/>
    <x:tableColumn id="22" name="ROA_pct"/>
    <x:tableColumn id="23" name="Operating_Margin_pct"/>
    <x:tableColumn id="24" name="Leverage_pct"/>
    <x:tableColumn id="25" name="Patent_Family_Count"/>
    <x:tableColumn id="26" name="Citation_Weighted_Output"/>
    <x:tableColumn id="27" name="Cross_Border_Flag"/>
    <x:tableColumn id="28" name="Deal_Value_USD_m"/>
    <x:tableColumn id="29" name="Financial_Row_Complete"/>
    <x:tableColumn id="30" name="Patent_Row_Complete"/>
    <x:tableColumn id="31" name="Panel_Notes"/>
  </x:tableColumns>
  <x:tableStyleInfo name="TableStyleMedium2" showRowStripes="1"/>
</x:table>
</file>

<file path=xl/tables/table3.xml><?xml version="1.0" encoding="utf-8"?>
<x:table xmlns:x="http://schemas.openxmlformats.org/spreadsheetml/2006/main" id="3" name="CTLVariableDictionary" displayName="CTLVariableDictionary" ref="A1:H23" headerRowCount="1">
  <x:tableColumns count="8">
    <x:tableColumn id="1" name="Variable"/>
    <x:tableColumn id="2" name="Sheet"/>
    <x:tableColumn id="3" name="Role"/>
    <x:tableColumn id="4" name="Definition / Formula"/>
    <x:tableColumn id="5" name="Source"/>
    <x:tableColumn id="6" name="Timing / Unit"/>
    <x:tableColumn id="7" name="Required for"/>
    <x:tableColumn id="8" name="Data-entry rule"/>
  </x:tableColumns>
  <x:tableStyleInfo name="TableStyleMedium2" showRowStripes="1"/>
</x:table>
</file>

<file path=xl/tables/table4.xml><?xml version="1.0" encoding="utf-8"?>
<x:table xmlns:x="http://schemas.openxmlformats.org/spreadsheetml/2006/main" id="4" name="FinancialImportLogTable" displayName="FinancialImportLogTable" ref="A1:K21" headerRowCount="1">
  <x:tableColumns count="11">
    <x:tableColumn id="1" name="Source File"/>
    <x:tableColumn id="2" name="Detected Company"/>
    <x:tableColumn id="3" name="Bloomberg Identifier"/>
    <x:tableColumn id="4" name="Currency"/>
    <x:tableColumn id="5" name="Mapped Deal IDs"/>
    <x:tableColumn id="6" name="Mapped Deal(s)"/>
    <x:tableColumn id="7" name="Import Status"/>
    <x:tableColumn id="8" name="First Actual Year"/>
    <x:tableColumn id="9" name="Last Actual Year"/>
    <x:tableColumn id="10" name="Actual Years Available"/>
    <x:tableColumn id="11" name="Notes"/>
  </x:tableColumns>
  <x:tableStyleInfo name="TableStyleMedium2" showRowStripes="1"/>
</x:table>
</file>

<file path=xl/tables/table5.xml><?xml version="1.0" encoding="utf-8"?>
<x:table xmlns:x="http://schemas.openxmlformats.org/spreadsheetml/2006/main" id="5" name="FinancialLongRawTable" displayName="FinancialLongRawTable" ref="A1:P309" headerRowCount="1">
  <x:tableColumns count="16">
    <x:tableColumn id="1" name="Source_File"/>
    <x:tableColumn id="2" name="Primary_Source"/>
    <x:tableColumn id="3" name="Company"/>
    <x:tableColumn id="4" name="Bloomberg_Identifier"/>
    <x:tableColumn id="5" name="Currency"/>
    <x:tableColumn id="6" name="Mapped_Deal_IDs"/>
    <x:tableColumn id="7" name="Year"/>
    <x:tableColumn id="8" name="Revenue_m"/>
    <x:tableColumn id="9" name="Operating_Income_m"/>
    <x:tableColumn id="10" name="Net_Income_m"/>
    <x:tableColumn id="11" name="Total_Assets_m"/>
    <x:tableColumn id="12" name="Total_Debt_m"/>
    <x:tableColumn id="13" name="R_and_D_Expense_m"/>
    <x:tableColumn id="14" name="ROA_pct"/>
    <x:tableColumn id="15" name="Operating_Margin_pct"/>
    <x:tableColumn id="16" name="Leverage_pc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4f26b3f4711b4a31" /></Relationships>
</file>

<file path=xl/worksheets/_rels/sheet3.xml.rels>&#65279;<?xml version="1.0" encoding="utf-8"?><Relationships xmlns="http://schemas.openxmlformats.org/package/2006/relationships"><Relationship Type="http://schemas.openxmlformats.org/officeDocument/2006/relationships/table" Target="/xl/tables/table1.xml" Id="R8aca4da3bc6a4bc9" /></Relationships>
</file>

<file path=xl/worksheets/_rels/sheet4.xml.rels>&#65279;<?xml version="1.0" encoding="utf-8"?><Relationships xmlns="http://schemas.openxmlformats.org/package/2006/relationships"><Relationship Type="http://schemas.openxmlformats.org/officeDocument/2006/relationships/table" Target="/xl/tables/table2.xml" Id="Rdfcc3663d20e4647" /></Relationships>
</file>

<file path=xl/worksheets/_rels/sheet5.xml.rels>&#65279;<?xml version="1.0" encoding="utf-8"?><Relationships xmlns="http://schemas.openxmlformats.org/package/2006/relationships"><Relationship Type="http://schemas.openxmlformats.org/officeDocument/2006/relationships/table" Target="/xl/tables/table3.xml" Id="R8a0dd3ec20c24ab2" /></Relationships>
</file>

<file path=xl/worksheets/_rels/sheet7.xml.rels>&#65279;<?xml version="1.0" encoding="utf-8"?><Relationships xmlns="http://schemas.openxmlformats.org/package/2006/relationships"><Relationship Type="http://schemas.openxmlformats.org/officeDocument/2006/relationships/table" Target="/xl/tables/table4.xml" Id="R33a5d64c78904c02" /></Relationships>
</file>

<file path=xl/worksheets/_rels/sheet8.xml.rels>&#65279;<?xml version="1.0" encoding="utf-8"?><Relationships xmlns="http://schemas.openxmlformats.org/package/2006/relationships"><Relationship Type="http://schemas.openxmlformats.org/officeDocument/2006/relationships/table" Target="/xl/tables/table5.xml" Id="R9e3ea5b14b234e21" /></Relationships>
</file>

<file path=xl/worksheets/sheet1.xml><?xml version="1.0" encoding="utf-8"?>
<x:worksheet xmlns:x="http://schemas.openxmlformats.org/spreadsheetml/2006/main">
  <x:sheetFormatPr defaultRowHeight="15"/>
  <x:cols>
    <x:col min="1" max="1" width="110" hidden="0" customWidth="1"/>
    <x:col min="2" max="2" width="2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62" t="str">
        <x:v>Candidate alternative-rationale group — DiD Data Collection Workbook</x:v>
      </x:c>
    </x:row>
    <x:row r="4">
      <x:c r="A4" s="11" t="str">
        <x:v>Purpose</x:v>
      </x:c>
    </x:row>
    <x:row r="5">
      <x:c r="A5" s="58" t="str">
        <x:v>The Deal_Master_Wide sheet has one row per deal, as requested. Enter annual financial and patent data in the t−3 to t+3 columns. The Panel_DiD sheet automatically reshapes the wide data into one row per deal-year for R/Stata estimation.</x:v>
      </x:c>
    </x:row>
    <x:row r="8">
      <x:c r="A8" s="69" t="str">
        <x:v>Critical methodological caution</x:v>
      </x:c>
    </x:row>
    <x:row r="9">
      <x:c r="A9" s="73" t="str">
        <x:v>The source workbooks are candidate screening lists, not final mutually exclusive treatment/control groups. This workbook contains 39 deals whose normalized headline also appears in the other source file. Use the Final_Classification and Main_DiD_Decision fields only after deal-level validation.</x:v>
      </x:c>
    </x:row>
    <x:row r="13">
      <x:c r="A13" s="11" t="str">
        <x:v>Cell convention</x:v>
      </x:c>
      <x:c r="B13" s="11" t="str">
        <x:v>Meaning</x:v>
      </x:c>
    </x:row>
    <x:row r="14">
      <x:c r="A14" t="str">
        <x:v>Blue text</x:v>
      </x:c>
      <x:c r="B14" t="str">
        <x:v>Hardcoded inputs or data to be collected/validated</x:v>
      </x:c>
    </x:row>
    <x:row r="15">
      <x:c r="A15" t="str">
        <x:v>Black text</x:v>
      </x:c>
      <x:c r="B15" t="str">
        <x:v>Formulas calculated within Deal_Master_Wide</x:v>
      </x:c>
    </x:row>
    <x:row r="16">
      <x:c r="A16" t="str">
        <x:v>Green text</x:v>
      </x:c>
      <x:c r="B16" t="str">
        <x:v>Formulas linked from another worksheet</x:v>
      </x:c>
    </x:row>
    <x:row r="17">
      <x:c r="A17" t="str">
        <x:v>Yellow fill</x:v>
      </x:c>
      <x:c r="B17" t="str">
        <x:v>Important review warning, including overlap</x:v>
      </x:c>
    </x:row>
    <x:row r="18">
      <x:c r="A18" t="str">
        <x:v>t0</x:v>
      </x:c>
      <x:c r="B18" t="str">
        <x:v>Completion year; baseline panel also provides Post excluding t0</x:v>
      </x:c>
    </x:row>
    <x:row r="20">
      <x:c r="A20" s="11" t="str">
        <x:v>Recommended workflow</x:v>
      </x:c>
    </x:row>
    <x:row r="21">
      <x:c r="A21" s="58" t="str">
        <x:v>1. Validate the transaction, completion date, control transfer and European scope.</x:v>
      </x:c>
      <x:c r="B21" s="58" t="str"/>
      <x:c r="C21" s="58" t="str"/>
      <x:c r="D21" s="58" t="str"/>
      <x:c r="E21" s="58" t="str"/>
      <x:c r="F21" s="58" t="str"/>
      <x:c r="G21" s="58" t="str"/>
      <x:c r="H21" s="58" t="str"/>
    </x:row>
    <x:row r="22">
      <x:c r="A22" s="58" t="str">
        <x:v>2. Classify the deal using pre-acquisition patent, pipeline, platform and R&amp;D evidence.</x:v>
      </x:c>
      <x:c r="B22" s="58" t="str"/>
      <x:c r="C22" s="58" t="str"/>
      <x:c r="D22" s="58" t="str"/>
      <x:c r="E22" s="58" t="str"/>
      <x:c r="F22" s="58" t="str"/>
      <x:c r="G22" s="58" t="str"/>
      <x:c r="H22" s="58" t="str"/>
    </x:row>
    <x:row r="23">
      <x:c r="A23" s="58" t="str">
        <x:v>3. Resolve overlaps, mixed motives, repeated acquirers and multiple event windows.</x:v>
      </x:c>
      <x:c r="B23" s="58" t="str"/>
      <x:c r="C23" s="58" t="str"/>
      <x:c r="D23" s="58" t="str"/>
      <x:c r="E23" s="58" t="str"/>
      <x:c r="F23" s="58" t="str"/>
      <x:c r="G23" s="58" t="str"/>
      <x:c r="H23" s="58" t="str"/>
    </x:row>
    <x:row r="24">
      <x:c r="A24" s="58" t="str">
        <x:v>4. Enter Bloomberg historical actuals only; keep missing observations blank, never zero.</x:v>
      </x:c>
      <x:c r="B24" s="58" t="str"/>
      <x:c r="C24" s="58" t="str"/>
      <x:c r="D24" s="58" t="str"/>
      <x:c r="E24" s="58" t="str"/>
      <x:c r="F24" s="58" t="str"/>
      <x:c r="G24" s="58" t="str"/>
      <x:c r="H24" s="58" t="str"/>
    </x:row>
    <x:row r="25">
      <x:c r="A25" s="58" t="str">
        <x:v>5. Aggregate Lens records to unique patent families by earliest priority year before entry.</x:v>
      </x:c>
      <x:c r="B25" s="58" t="str"/>
      <x:c r="C25" s="58" t="str"/>
      <x:c r="D25" s="58" t="str"/>
      <x:c r="E25" s="58" t="str"/>
      <x:c r="F25" s="58" t="str"/>
      <x:c r="G25" s="58" t="str"/>
      <x:c r="H25" s="58" t="str"/>
    </x:row>
    <x:row r="26">
      <x:c r="A26" s="58" t="str">
        <x:v>6. Use Panel_DiD for estimation after appending the final treatment and comparison files.</x:v>
      </x:c>
      <x:c r="B26" s="58" t="str"/>
      <x:c r="C26" s="58" t="str"/>
      <x:c r="D26" s="58" t="str"/>
      <x:c r="E26" s="58" t="str"/>
      <x:c r="F26" s="58" t="str"/>
      <x:c r="G26" s="58" t="str"/>
      <x:c r="H26" s="58" t="str"/>
    </x:row>
    <x:row r="28">
      <x:c r="A28" s="88" t="str">
        <x:v>Financial data import completed</x:v>
      </x:c>
      <x:c r="B28" s="88"/>
    </x:row>
    <x:row r="29" ht="54" customHeight="1">
      <x:c r="A29" s="58" t="str">
        <x:v>Twenty Bloomberg workbooks were reviewed. Eighteen primary files were mapped to 26 control-group deal rows. The duplicate Esteve export was not imported twice, and the Celyad file remains unmapped because no corresponding deal exists in the current control workbook.</x:v>
      </x:c>
      <x:c r="B29" s="58"/>
    </x:row>
    <x:row r="31">
      <x:c r="A31" s="102" t="str">
        <x:v>Patent data import completed</x:v>
      </x:c>
      <x:c r="B31" s="102"/>
    </x:row>
    <x:row r="32">
      <x:c r="A32" s="58" t="str">
        <x:v>Fifteen Lens exports were reviewed. Fourteen contained valid applicant/owner matches and were linked to 22 control-group deal rows. The file labelled for Esteve contains Samyang patent records and was not used for Esteve.</x:v>
      </x:c>
      <x:c r="B32" s="58"/>
    </x:row>
    <x:row r="33">
      <x:c r="A33" s="58" t="str">
        <x:v>Patent-family counts are aggregated by earliest priority year. Raw forward citations are the sum of Lens 'Cited by Patent Count' across retained families. Years inside the observed priority-year range with no retained family are coded as zero; years outside that observed range remain blank.</x:v>
      </x:c>
      <x:c r="B33" s="58"/>
    </x:row>
    <x:row r="34">
      <x:c r="A34" s="58" t="str">
        <x:v>Important scope warnings: the GSK export is concentrated on Consumer Healthcare/Haleon entities, the Roche export is concentrated on Diagnostics/Glycart entities, and several event windows are only partially covered.</x:v>
      </x:c>
      <x:c r="B34" s="58"/>
    </x:row>
  </x:sheetData>
  <x:mergeCells>
    <x:mergeCell ref="A1:H2"/>
    <x:mergeCell ref="A4:H4"/>
    <x:mergeCell ref="A5:H6"/>
    <x:mergeCell ref="A8:H8"/>
    <x:mergeCell ref="A9:H11"/>
    <x:mergeCell ref="A20:H20"/>
    <x:mergeCell ref="A21:H21"/>
    <x:mergeCell ref="A22:H22"/>
    <x:mergeCell ref="A23:H23"/>
    <x:mergeCell ref="A24:H24"/>
    <x:mergeCell ref="A25:H25"/>
    <x:mergeCell ref="A26:H26"/>
    <x:mergeCell ref="A28:B28"/>
    <x:mergeCell ref="A29:B29"/>
    <x:mergeCell ref="A31:B31"/>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16" hidden="0" customWidth="1"/>
    <x:col min="4" max="4" width="16" hidden="0" customWidth="1"/>
    <x:col min="5" max="5" width="12" hidden="0" customWidth="1"/>
    <x:col min="7" max="7" width="24" hidden="0" customWidth="1"/>
    <x:col min="8" max="8" width="12" hidden="0" customWidth="1"/>
  </x:cols>
  <x:sheetData>
    <x:row r="1">
      <x:c r="A1" s="62" t="str">
        <x:v>Candidate alternative-rationale group — Dataset Status</x:v>
      </x:c>
    </x:row>
    <x:row r="4">
      <x:c r="A4" s="11" t="str">
        <x:v>KPI</x:v>
      </x:c>
      <x:c r="B4" s="11" t="str">
        <x:v>Value</x:v>
      </x:c>
      <x:c r="D4" s="11" t="str">
        <x:v>Completion Year</x:v>
      </x:c>
      <x:c r="E4" s="11" t="str">
        <x:v>Deals</x:v>
      </x:c>
      <x:c r="G4" s="11" t="str">
        <x:v>Transaction subtype</x:v>
      </x:c>
      <x:c r="H4" s="11" t="str">
        <x:v>Deals</x:v>
      </x:c>
    </x:row>
    <x:row r="5">
      <x:c r="A5" s="66" t="str">
        <x:v>Total deals</x:v>
      </x:c>
      <x:c r="B5" s="66" t="n">
        <x:v>306</x:v>
      </x:c>
      <x:c r="D5" t="n">
        <x:v>2012</x:v>
      </x:c>
      <x:c r="E5" t="n">
        <x:v>12</x:v>
      </x:c>
      <x:c r="G5" t="str">
        <x:v>100% Acquisition</x:v>
      </x:c>
      <x:c r="H5" t="n">
        <x:v>169</x:v>
      </x:c>
    </x:row>
    <x:row r="6">
      <x:c r="A6" s="66" t="str">
        <x:v>Cross-file overlap</x:v>
      </x:c>
      <x:c r="B6" s="66" t="n">
        <x:v>39</x:v>
      </x:c>
      <x:c r="D6" t="n">
        <x:v>2013</x:v>
      </x:c>
      <x:c r="E6" t="n">
        <x:v>21</x:v>
      </x:c>
      <x:c r="G6" t="str">
        <x:v>Majority Acquisition</x:v>
      </x:c>
      <x:c r="H6" t="n">
        <x:v>70</x:v>
      </x:c>
    </x:row>
    <x:row r="7">
      <x:c r="A7" s="66" t="str">
        <x:v>Within-file duplicate flags</x:v>
      </x:c>
      <x:c r="B7" s="66" t="n">
        <x:v>1</x:v>
      </x:c>
      <x:c r="D7" t="n">
        <x:v>2014</x:v>
      </x:c>
      <x:c r="E7" t="n">
        <x:v>32</x:v>
      </x:c>
      <x:c r="G7" t="str">
        <x:v>Minority Acquisition</x:v>
      </x:c>
      <x:c r="H7" t="n">
        <x:v>39</x:v>
      </x:c>
    </x:row>
    <x:row r="8">
      <x:c r="A8" s="66" t="str">
        <x:v>100% acquisitions</x:v>
      </x:c>
      <x:c r="B8" s="66" t="n">
        <x:v>169</x:v>
      </x:c>
      <x:c r="D8" t="n">
        <x:v>2015</x:v>
      </x:c>
      <x:c r="E8" t="n">
        <x:v>54</x:v>
      </x:c>
      <x:c r="G8" t="str">
        <x:v>Reverse Acquisition</x:v>
      </x:c>
      <x:c r="H8" t="n">
        <x:v>1</x:v>
      </x:c>
    </x:row>
    <x:row r="9">
      <x:c r="A9" s="66" t="str">
        <x:v>Majority acquisitions</x:v>
      </x:c>
      <x:c r="B9" s="66" t="n">
        <x:v>70</x:v>
      </x:c>
      <x:c r="D9" t="n">
        <x:v>2016</x:v>
      </x:c>
      <x:c r="E9" t="n">
        <x:v>43</x:v>
      </x:c>
      <x:c r="G9" t="str">
        <x:v>Merger / Unspecified</x:v>
      </x:c>
      <x:c r="H9" t="n">
        <x:v>27</x:v>
      </x:c>
    </x:row>
    <x:row r="10">
      <x:c r="A10" s="66" t="str">
        <x:v>Minority acquisitions</x:v>
      </x:c>
      <x:c r="B10" s="66" t="n">
        <x:v>39</x:v>
      </x:c>
      <x:c r="D10" t="n">
        <x:v>2017</x:v>
      </x:c>
      <x:c r="E10" t="n">
        <x:v>41</x:v>
      </x:c>
    </x:row>
    <x:row r="11">
      <x:c r="A11" s="66" t="str">
        <x:v>Mergers</x:v>
      </x:c>
      <x:c r="B11" s="66" t="n">
        <x:v>27</x:v>
      </x:c>
      <x:c r="D11" t="n">
        <x:v>2018</x:v>
      </x:c>
      <x:c r="E11" t="n">
        <x:v>37</x:v>
      </x:c>
    </x:row>
    <x:row r="12">
      <x:c r="A12" s="66" t="str">
        <x:v>Missing deal value</x:v>
      </x:c>
      <x:c r="B12" s="66" t="n">
        <x:v>162</x:v>
      </x:c>
      <x:c r="D12" t="n">
        <x:v>2019</x:v>
      </x:c>
      <x:c r="E12" t="n">
        <x:v>32</x:v>
      </x:c>
    </x:row>
    <x:row r="13">
      <x:c r="A13" s="66" t="str">
        <x:v>Missing/undisclosed acquirer</x:v>
      </x:c>
      <x:c r="B13" s="66" t="n">
        <x:v>21</x:v>
      </x:c>
      <x:c r="D13" t="n">
        <x:v>2020</x:v>
      </x:c>
      <x:c r="E13" t="n">
        <x:v>34</x:v>
      </x:c>
    </x:row>
    <x:row r="15">
      <x:c r="A15" s="91" t="str">
        <x:v>Financial Data Import — Control Group</x:v>
      </x:c>
      <x:c r="B15" s="91"/>
      <x:c r="C15" s="91"/>
      <x:c r="D15" s="91"/>
    </x:row>
    <x:row r="16">
      <x:c r="A16" s="92" t="str">
        <x:v>Financial files received</x:v>
      </x:c>
      <x:c r="B16" s="93" t="n">
        <x:v>20</x:v>
      </x:c>
      <x:c r="C16" s="94"/>
      <x:c r="D16" s="94"/>
    </x:row>
    <x:row r="17">
      <x:c r="A17" s="92" t="str">
        <x:v>Unique companies detected</x:v>
      </x:c>
      <x:c r="B17" s="93" t="n">
        <x:v>19</x:v>
      </x:c>
      <x:c r="C17" s="94"/>
      <x:c r="D17" s="94"/>
    </x:row>
    <x:row r="18">
      <x:c r="A18" s="92" t="str">
        <x:v>Primary files imported</x:v>
      </x:c>
      <x:c r="B18" s="93" t="n">
        <x:v>18</x:v>
      </x:c>
      <x:c r="C18" s="94"/>
      <x:c r="D18" s="94"/>
    </x:row>
    <x:row r="19">
      <x:c r="A19" s="92" t="str">
        <x:v>Deal rows populated</x:v>
      </x:c>
      <x:c r="B19" s="93" t="n">
        <x:v>26</x:v>
      </x:c>
      <x:c r="C19" s="94"/>
      <x:c r="D19" s="94"/>
    </x:row>
    <x:row r="20">
      <x:c r="A20" s="92" t="str">
        <x:v>Unmapped files</x:v>
      </x:c>
      <x:c r="B20" s="93" t="n">
        <x:v>1</x:v>
      </x:c>
      <x:c r="C20" s="94"/>
      <x:c r="D20" s="94"/>
    </x:row>
    <x:row r="21">
      <x:c r="A21" s="95" t="str">
        <x:v>Duplicate source exports</x:v>
      </x:c>
      <x:c r="B21" s="96" t="n">
        <x:v>1</x:v>
      </x:c>
      <x:c r="C21" s="97"/>
      <x:c r="D21" s="97"/>
    </x:row>
    <x:row r="23">
      <x:c r="A23" s="107" t="str">
        <x:v>Patent Data Import — Control Group</x:v>
      </x:c>
      <x:c r="B23" s="107"/>
      <x:c r="C23" s="102"/>
      <x:c r="D23" s="102"/>
      <x:c r="E23" s="102"/>
      <x:c r="F23" s="102"/>
      <x:c r="G23" s="102"/>
      <x:c r="H23" s="102"/>
    </x:row>
    <x:row r="24">
      <x:c r="A24" s="115" t="str">
        <x:v>Patent files received</x:v>
      </x:c>
      <x:c r="B24" s="116" t="n">
        <x:v>15</x:v>
      </x:c>
    </x:row>
    <x:row r="25">
      <x:c r="A25" s="115" t="str">
        <x:v>Files with valid company matches</x:v>
      </x:c>
      <x:c r="B25" s="116" t="n">
        <x:v>14</x:v>
      </x:c>
    </x:row>
    <x:row r="26">
      <x:c r="A26" s="115" t="str">
        <x:v>Rejected/mismatched files</x:v>
      </x:c>
      <x:c r="B26" s="116" t="n">
        <x:v>1</x:v>
      </x:c>
    </x:row>
    <x:row r="27">
      <x:c r="A27" s="115" t="str">
        <x:v>Unique retained patent families</x:v>
      </x:c>
      <x:c r="B27" s="116" t="n">
        <x:v>699</x:v>
      </x:c>
    </x:row>
    <x:row r="28">
      <x:c r="A28" s="115" t="str">
        <x:v>Deal rows populated with patent data</x:v>
      </x:c>
      <x:c r="B28" s="116" t="n">
        <x:v>21</x:v>
      </x:c>
    </x:row>
    <x:row r="29">
      <x:c r="A29" s="115" t="str">
        <x:v>Complete 7-year patent windows</x:v>
      </x:c>
      <x:c r="B29" s="116" t="n">
        <x:v>12</x:v>
      </x:c>
    </x:row>
    <x:row r="30">
      <x:c r="A30" s="115" t="str">
        <x:v>Partial patent windows</x:v>
      </x:c>
      <x:c r="B30" s="116" t="n">
        <x:v>9</x:v>
      </x:c>
    </x:row>
    <x:row r="31">
      <x:c r="A31" s="115" t="str">
        <x:v>No event-window coverage</x:v>
      </x:c>
      <x:c r="B31" s="116" t="n">
        <x:v>2</x:v>
      </x:c>
    </x:row>
  </x:sheetData>
  <x:mergeCells>
    <x:mergeCell ref="A1:H2"/>
    <x:mergeCell ref="A15:D15"/>
    <x:mergeCell ref="A23:H23"/>
  </x:mergeCells>
  <x:pageMargins left="0.7" right="0.7" top="0.75" bottom="0.75" header="0.3" footer="0.3"/>
  <x:drawing xmlns:r="http://schemas.openxmlformats.org/officeDocument/2006/relationships" r:id="R4f26b3f4711b4a31"/>
</x:worksheet>
</file>

<file path=xl/worksheets/sheet3.xml><?xml version="1.0" encoding="utf-8"?>
<x:worksheet xmlns:x="http://schemas.openxmlformats.org/spreadsheetml/2006/main">
  <x:sheetFormatPr defaultRowHeight="15"/>
  <x:cols>
    <x:col min="1" max="1" width="13" hidden="0" customWidth="1"/>
    <x:col min="2" max="2" width="10" hidden="0" customWidth="1"/>
    <x:col min="3" max="3" width="18" hidden="0" customWidth="1"/>
    <x:col min="4" max="4" width="12" hidden="0" customWidth="1"/>
    <x:col min="5" max="5" width="26" hidden="0" customWidth="1"/>
    <x:col min="6" max="6" width="32" hidden="0" customWidth="1"/>
    <x:col min="7" max="7" width="11" hidden="0" customWidth="1"/>
    <x:col min="8" max="8" width="11" hidden="0" customWidth="1"/>
    <x:col min="9" max="9" width="13" hidden="0" customWidth="1"/>
    <x:col min="10" max="10" width="12" hidden="0" customWidth="1"/>
    <x:col min="11" max="11" width="15" hidden="0" customWidth="1"/>
    <x:col min="12" max="12" width="22" hidden="0" customWidth="1"/>
    <x:col min="13" max="13" width="14" hidden="0" customWidth="1"/>
    <x:col min="14" max="14" width="25" hidden="0" customWidth="1"/>
    <x:col min="15" max="15" width="13" hidden="0" customWidth="1"/>
    <x:col min="16" max="16" width="13" hidden="0" customWidth="1"/>
    <x:col min="17" max="17" width="11" hidden="0" customWidth="1"/>
    <x:col min="18" max="18" width="12" hidden="0" customWidth="1"/>
    <x:col min="19" max="19" width="11" hidden="0" customWidth="1"/>
    <x:col min="20" max="20" width="38" hidden="0" customWidth="1"/>
    <x:col min="21" max="21" width="20" hidden="0" customWidth="1"/>
    <x:col min="22" max="22" width="18" hidden="0" customWidth="1"/>
    <x:col min="23" max="23" width="18" hidden="0" customWidth="1"/>
    <x:col min="24" max="24" width="22" hidden="0" customWidth="1"/>
    <x:col min="25" max="25" width="18" hidden="0" customWidth="1"/>
    <x:col min="26" max="26" width="32" hidden="0" customWidth="1"/>
    <x:col min="27" max="27" width="32" hidden="0" customWidth="1"/>
    <x:col min="28" max="28" width="28" hidden="0" customWidth="1"/>
    <x:col min="29" max="29" width="24" hidden="0" customWidth="1"/>
    <x:col min="30" max="30" width="28" hidden="0" customWidth="1"/>
    <x:col min="31" max="31" width="24" hidden="0" customWidth="1"/>
    <x:col min="32" max="32" width="14" hidden="0" customWidth="1"/>
    <x:col min="33" max="33" width="14" hidden="0" customWidth="1"/>
    <x:col min="34" max="34" width="42" hidden="0" customWidth="1"/>
    <x:col min="35" max="35" width="42" hidden="0" customWidth="1"/>
    <x:col min="36" max="36" width="16" hidden="0" customWidth="1"/>
    <x:col min="37" max="37" width="16" hidden="0" customWidth="1"/>
    <x:col min="38" max="38" width="14" hidden="0" customWidth="1"/>
    <x:col min="39" max="39" width="13" hidden="0" customWidth="1"/>
    <x:col min="40" max="40" width="15" hidden="0" customWidth="1"/>
    <x:col min="41" max="41" width="15" hidden="0" customWidth="1"/>
    <x:col min="42" max="42" width="22" hidden="0" customWidth="1"/>
    <x:col min="43" max="43" width="24" hidden="0" customWidth="1"/>
    <x:col min="44" max="44" width="24" hidden="0" customWidth="1"/>
    <x:col min="45" max="45" width="28" hidden="0" customWidth="1"/>
    <x:col min="46" max="46" width="28" hidden="0" customWidth="1"/>
    <x:col min="47" max="47" width="30" hidden="0" customWidth="1"/>
    <x:col min="48" max="48" width="18" hidden="0" customWidth="1"/>
    <x:col min="49" max="49" width="14" hidden="0" customWidth="1"/>
    <x:col min="50" max="50" width="14" hidden="0" customWidth="1"/>
    <x:col min="51" max="51" width="14" hidden="0" customWidth="1"/>
    <x:col min="52" max="52" width="14" hidden="0" customWidth="1"/>
    <x:col min="53" max="53" width="18" hidden="0" customWidth="1"/>
    <x:col min="54" max="54" width="14" hidden="0" customWidth="1"/>
    <x:col min="55" max="55" width="32" hidden="0" customWidth="1"/>
    <x:col min="56" max="56" width="34" hidden="0" customWidth="1"/>
    <x:col min="57" max="57" width="14" hidden="0" customWidth="1"/>
    <x:col min="58" max="58" width="16" hidden="0" customWidth="1"/>
    <x:col min="59" max="59" width="16" hidden="0" customWidth="1"/>
    <x:col min="60" max="60" width="18" hidden="0" customWidth="1"/>
    <x:col min="61" max="61" width="13" hidden="0" customWidth="1"/>
    <x:col min="62" max="62" width="13" hidden="0" customWidth="1"/>
    <x:col min="63" max="63" width="13" hidden="0" customWidth="1"/>
    <x:col min="64" max="64" width="13" hidden="0" customWidth="1"/>
    <x:col min="65" max="65" width="13" hidden="0" customWidth="1"/>
    <x:col min="66" max="66" width="13" hidden="0" customWidth="1"/>
    <x:col min="67" max="67" width="13" hidden="0" customWidth="1"/>
    <x:col min="68" max="68" width="13" hidden="0" customWidth="1"/>
    <x:col min="69" max="69" width="13" hidden="0" customWidth="1"/>
    <x:col min="70" max="70" width="13" hidden="0" customWidth="1"/>
    <x:col min="71" max="71" width="13" hidden="0" customWidth="1"/>
    <x:col min="72" max="72" width="13" hidden="0" customWidth="1"/>
    <x:col min="73" max="73" width="13" hidden="0" customWidth="1"/>
    <x:col min="74" max="74" width="13" hidden="0" customWidth="1"/>
    <x:col min="75" max="75" width="13" hidden="0" customWidth="1"/>
    <x:col min="76" max="76" width="13" hidden="0" customWidth="1"/>
    <x:col min="77" max="77" width="13" hidden="0" customWidth="1"/>
    <x:col min="78" max="78" width="13" hidden="0" customWidth="1"/>
    <x:col min="79" max="79" width="13" hidden="0" customWidth="1"/>
    <x:col min="80" max="80" width="13" hidden="0" customWidth="1"/>
    <x:col min="81" max="81" width="13" hidden="0" customWidth="1"/>
    <x:col min="82" max="82" width="13" hidden="0" customWidth="1"/>
    <x:col min="83" max="83" width="13" hidden="0" customWidth="1"/>
    <x:col min="84" max="84" width="13" hidden="0" customWidth="1"/>
    <x:col min="85" max="85" width="13" hidden="0" customWidth="1"/>
    <x:col min="86" max="86" width="13" hidden="0" customWidth="1"/>
    <x:col min="87" max="87" width="13" hidden="0" customWidth="1"/>
    <x:col min="88" max="88" width="13" hidden="0" customWidth="1"/>
    <x:col min="89" max="89" width="13" hidden="0" customWidth="1"/>
    <x:col min="90" max="90" width="13" hidden="0" customWidth="1"/>
    <x:col min="91" max="91" width="13" hidden="0" customWidth="1"/>
    <x:col min="92" max="92" width="13" hidden="0" customWidth="1"/>
    <x:col min="93" max="93" width="13" hidden="0" customWidth="1"/>
    <x:col min="94" max="94" width="13" hidden="0" customWidth="1"/>
    <x:col min="95" max="95" width="13" hidden="0" customWidth="1"/>
    <x:col min="96" max="96" width="13" hidden="0" customWidth="1"/>
    <x:col min="97" max="97" width="13" hidden="0" customWidth="1"/>
    <x:col min="98" max="98" width="13" hidden="0" customWidth="1"/>
    <x:col min="99" max="99" width="13" hidden="0" customWidth="1"/>
    <x:col min="100" max="100" width="13" hidden="0" customWidth="1"/>
    <x:col min="101" max="101" width="13" hidden="0" customWidth="1"/>
    <x:col min="102" max="102" width="13" hidden="0" customWidth="1"/>
    <x:col min="103" max="103" width="13" hidden="0" customWidth="1"/>
    <x:col min="104" max="104" width="13" hidden="0" customWidth="1"/>
    <x:col min="105" max="105" width="13" hidden="0" customWidth="1"/>
    <x:col min="106" max="106" width="13" hidden="0" customWidth="1"/>
    <x:col min="107" max="107" width="13" hidden="0" customWidth="1"/>
    <x:col min="108" max="108" width="13" hidden="0" customWidth="1"/>
    <x:col min="109" max="109" width="13" hidden="0" customWidth="1"/>
    <x:col min="110" max="110" width="13" hidden="0" customWidth="1"/>
    <x:col min="111" max="111" width="13" hidden="0" customWidth="1"/>
    <x:col min="112" max="112" width="13" hidden="0" customWidth="1"/>
    <x:col min="113" max="113" width="13" hidden="0" customWidth="1"/>
    <x:col min="114" max="114" width="13" hidden="0" customWidth="1"/>
    <x:col min="115" max="115" width="13" hidden="0" customWidth="1"/>
    <x:col min="116" max="116" width="13" hidden="0" customWidth="1"/>
    <x:col min="117" max="117" width="13" hidden="0" customWidth="1"/>
    <x:col min="118" max="118" width="13" hidden="0" customWidth="1"/>
    <x:col min="119" max="119" width="13" hidden="0" customWidth="1"/>
    <x:col min="120" max="120" width="13" hidden="0" customWidth="1"/>
    <x:col min="121" max="121" width="13" hidden="0" customWidth="1"/>
    <x:col min="122" max="122" width="13" hidden="0" customWidth="1"/>
    <x:col min="123" max="123" width="13" hidden="0" customWidth="1"/>
    <x:col min="124" max="124" width="13" hidden="0" customWidth="1"/>
    <x:col min="125" max="125" width="13" hidden="0" customWidth="1"/>
    <x:col min="126" max="126" width="13" hidden="0" customWidth="1"/>
    <x:col min="127" max="127" width="13" hidden="0" customWidth="1"/>
    <x:col min="128" max="128" width="13" hidden="0" customWidth="1"/>
    <x:col min="129" max="129" width="13" hidden="0" customWidth="1"/>
    <x:col min="130" max="130" width="13" hidden="0" customWidth="1"/>
    <x:col min="131" max="131" width="13" hidden="0" customWidth="1"/>
    <x:col min="132" max="132" width="13" hidden="0" customWidth="1"/>
    <x:col min="133" max="133" width="13" hidden="0" customWidth="1"/>
    <x:col min="134" max="134" width="13" hidden="0" customWidth="1"/>
    <x:col min="135" max="135" width="13" hidden="0" customWidth="1"/>
    <x:col min="136" max="136" width="13" hidden="0" customWidth="1"/>
    <x:col min="137" max="137" width="13" hidden="0" customWidth="1"/>
    <x:col min="138" max="138" width="13" hidden="0" customWidth="1"/>
    <x:col min="139" max="139" width="13" hidden="0" customWidth="1"/>
    <x:col min="140" max="140" width="13" hidden="0" customWidth="1"/>
    <x:col min="141" max="141" width="13" hidden="0" customWidth="1"/>
    <x:col min="142" max="142" width="13" hidden="0" customWidth="1"/>
    <x:col min="143" max="143" width="13" hidden="0" customWidth="1"/>
    <x:col min="144" max="144" width="13" hidden="0" customWidth="1"/>
    <x:col min="145" max="145" width="16" hidden="0" customWidth="1"/>
    <x:col min="146" max="146" width="16" hidden="0" customWidth="1"/>
    <x:col min="147" max="147" width="16" hidden="0" customWidth="1"/>
    <x:col min="148" max="148" width="16" hidden="0" customWidth="1"/>
    <x:col min="149" max="149" width="16" hidden="0" customWidth="1"/>
    <x:col min="150" max="150" width="18" hidden="0" customWidth="1"/>
    <x:col min="151" max="151" width="13" hidden="0" customWidth="1"/>
    <x:col min="152" max="152" width="13" hidden="0" customWidth="1"/>
    <x:col min="153" max="153" width="13" hidden="0" customWidth="1"/>
    <x:col min="154" max="154" width="13" hidden="0" customWidth="1"/>
    <x:col min="155" max="155" width="13" hidden="0" customWidth="1"/>
    <x:col min="156" max="156" width="13" hidden="0" customWidth="1"/>
    <x:col min="157" max="157" width="13" hidden="0" customWidth="1"/>
    <x:col min="158" max="158" width="13" hidden="0" customWidth="1"/>
    <x:col min="159" max="159" width="13" hidden="0" customWidth="1"/>
    <x:col min="160" max="160" width="13" hidden="0" customWidth="1"/>
    <x:col min="161" max="161" width="13" hidden="0" customWidth="1"/>
    <x:col min="162" max="162" width="13" hidden="0" customWidth="1"/>
    <x:col min="163" max="163" width="13" hidden="0" customWidth="1"/>
    <x:col min="164" max="164" width="13" hidden="0" customWidth="1"/>
    <x:col min="165" max="165" width="13" hidden="0" customWidth="1"/>
  </x:cols>
  <x:sheetData>
    <x:row r="1" ht="24" customHeight="1">
      <x:c r="A1" s="7" t="str">
        <x:v>AUDIT &amp; ELIGIBILITY</x:v>
      </x:c>
      <x:c r="O1" s="7" t="str">
        <x:v>DEAL CHARACTERISTICS</x:v>
      </x:c>
      <x:c r="AJ1" s="7" t="str">
        <x:v>FIRM, CLASSIFICATION &amp; SOURCE STATUS</x:v>
      </x:c>
      <x:c r="BI1" s="7" t="str">
        <x:v>EVENT-YEAR MAP</x:v>
      </x:c>
      <x:c r="BP1" s="7" t="str">
        <x:v>FINANCIAL DATA — ENTER VALUES IN REPORTED CURRENCY, MILLIONS</x:v>
      </x:c>
      <x:c r="EA1" s="7" t="str">
        <x:v>PATENT DATA — UNIQUE FAMILIES / CITATION-WEIGHTED OUTPUT</x:v>
      </x:c>
      <x:c r="EO1" s="7" t="str">
        <x:v>PATENT MODERATORS</x:v>
      </x:c>
      <x:c r="EU1" s="7" t="str">
        <x:v>DERIVED DiD CHECKS</x:v>
      </x:c>
    </x:row>
    <x:row r="2" ht="48" customHeight="1">
      <x:c r="A2" s="14" t="str">
        <x:v>Deal_ID</x:v>
      </x:c>
      <x:c r="B2" s="14" t="str">
        <x:v>Source_Row</x:v>
      </x:c>
      <x:c r="C2" s="14" t="str">
        <x:v>Initial_Group</x:v>
      </x:c>
      <x:c r="D2" s="14" t="str">
        <x:v>Initial_Treatment_Indicator</x:v>
      </x:c>
      <x:c r="E2" s="14" t="str">
        <x:v>Source_File</x:v>
      </x:c>
      <x:c r="F2" s="14" t="str">
        <x:v>Cross_File_Key</x:v>
      </x:c>
      <x:c r="G2" s="14" t="str">
        <x:v>Overlap_Flag</x:v>
      </x:c>
      <x:c r="H2" s="14" t="str">
        <x:v>Duplicate_Flag</x:v>
      </x:c>
      <x:c r="I2" s="14" t="str">
        <x:v>Multiple_Deal_Acquirer</x:v>
      </x:c>
      <x:c r="J2" s="14" t="str">
        <x:v>Acquirer_Deal_Count_in_File</x:v>
      </x:c>
      <x:c r="K2" s="14" t="str">
        <x:v>Manual_Review_Status</x:v>
      </x:c>
      <x:c r="L2" s="14" t="str">
        <x:v>Initial_Control_Transfer_Status</x:v>
      </x:c>
      <x:c r="M2" s="14" t="str">
        <x:v>Main_DiD_Decision</x:v>
      </x:c>
      <x:c r="N2" s="14" t="str">
        <x:v>Exclusion_Reason</x:v>
      </x:c>
      <x:c r="O2" s="14" t="str">
        <x:v>Announced_Date</x:v>
      </x:c>
      <x:c r="P2" s="14" t="str">
        <x:v>Completion_Date</x:v>
      </x:c>
      <x:c r="Q2" s="14" t="str">
        <x:v>Completion_Year</x:v>
      </x:c>
      <x:c r="R2" s="14" t="str">
        <x:v>Completion_Quarter</x:v>
      </x:c>
      <x:c r="S2" s="14" t="str">
        <x:v>Deal_Status</x:v>
      </x:c>
      <x:c r="T2" s="14" t="str">
        <x:v>Deal_Headline</x:v>
      </x:c>
      <x:c r="U2" s="14" t="str">
        <x:v>Deal_Type_Level_1</x:v>
      </x:c>
      <x:c r="V2" s="14" t="str">
        <x:v>Deal_Subtype_Level_2</x:v>
      </x:c>
      <x:c r="W2" s="14" t="str">
        <x:v>Deal_Subtype_Level_3</x:v>
      </x:c>
      <x:c r="X2" s="14" t="str">
        <x:v>Deal_Country_s</x:v>
      </x:c>
      <x:c r="Y2" s="14" t="str">
        <x:v>Deal_Subcategory</x:v>
      </x:c>
      <x:c r="Z2" s="14" t="str">
        <x:v>Financial_Advisors</x:v>
      </x:c>
      <x:c r="AA2" s="14" t="str">
        <x:v>Legal_Advisors</x:v>
      </x:c>
      <x:c r="AB2" s="14" t="str">
        <x:v>Acquirer_Raw</x:v>
      </x:c>
      <x:c r="AC2" s="14" t="str">
        <x:v>Acquirer_Normalized</x:v>
      </x:c>
      <x:c r="AD2" s="14" t="str">
        <x:v>Target_Raw</x:v>
      </x:c>
      <x:c r="AE2" s="14" t="str">
        <x:v>Target_Normalized</x:v>
      </x:c>
      <x:c r="AF2" s="14" t="str">
        <x:v>Deal_Value_USD_m</x:v>
      </x:c>
      <x:c r="AG2" s="14" t="str">
        <x:v>Deal_Value_Raw</x:v>
      </x:c>
      <x:c r="AH2" s="14" t="str">
        <x:v>Description</x:v>
      </x:c>
      <x:c r="AI2" s="14" t="str">
        <x:v>Deal_Rationale</x:v>
      </x:c>
      <x:c r="AJ2" s="14" t="str">
        <x:v>Acquirer_Country</x:v>
      </x:c>
      <x:c r="AK2" s="14" t="str">
        <x:v>Target_Country</x:v>
      </x:c>
      <x:c r="AL2" s="14" t="str">
        <x:v>Cross_Border_Flag</x:v>
      </x:c>
      <x:c r="AM2" s="14" t="str">
        <x:v>Acquirer_Listed</x:v>
      </x:c>
      <x:c r="AN2" s="14" t="str">
        <x:v>Bloomberg_Ticker</x:v>
      </x:c>
      <x:c r="AO2" s="14" t="str">
        <x:v>ISIN</x:v>
      </x:c>
      <x:c r="AP2" s="14" t="str">
        <x:v>LEI</x:v>
      </x:c>
      <x:c r="AQ2" s="14" t="str">
        <x:v>Acquirer_Parent_Mapping</x:v>
      </x:c>
      <x:c r="AR2" s="14" t="str">
        <x:v>Target_Parent_Mapping</x:v>
      </x:c>
      <x:c r="AS2" s="14" t="str">
        <x:v>Patent_Search_Acquirer_Names</x:v>
      </x:c>
      <x:c r="AT2" s="14" t="str">
        <x:v>Patent_Search_Target_Names</x:v>
      </x:c>
      <x:c r="AU2" s="14" t="str">
        <x:v>Final_Classification</x:v>
      </x:c>
      <x:c r="AV2" s="14" t="str">
        <x:v>Classification_Confidence</x:v>
      </x:c>
      <x:c r="AW2" s="14" t="str">
        <x:v>Patent_Evidence</x:v>
      </x:c>
      <x:c r="AX2" s="14" t="str">
        <x:v>Pipeline_Evidence</x:v>
      </x:c>
      <x:c r="AY2" s="14" t="str">
        <x:v>Platform_Evidence</x:v>
      </x:c>
      <x:c r="AZ2" s="14" t="str">
        <x:v>R_and_D_Evidence</x:v>
      </x:c>
      <x:c r="BA2" s="14" t="str">
        <x:v>Commercial_or_Geographic_Evidence</x:v>
      </x:c>
      <x:c r="BB2" s="14" t="str">
        <x:v>Mixed_Motive_Flag</x:v>
      </x:c>
      <x:c r="BC2" s="14" t="str">
        <x:v>Classification_Notes</x:v>
      </x:c>
      <x:c r="BD2" s="14" t="str">
        <x:v>Deal_Validation_Source_URL</x:v>
      </x:c>
      <x:c r="BE2" s="14" t="str">
        <x:v>Financial_Currency</x:v>
      </x:c>
      <x:c r="BF2" s="14" t="str">
        <x:v>Financial_Data_Status</x:v>
      </x:c>
      <x:c r="BG2" s="14" t="str">
        <x:v>Patent_Data_Status</x:v>
      </x:c>
      <x:c r="BH2" s="14" t="str">
        <x:v>Patent_Entity_Scope</x:v>
      </x:c>
      <x:c r="BI2" s="14" t="str">
        <x:v>Calendar_Year_t-3</x:v>
      </x:c>
      <x:c r="BJ2" s="14" t="str">
        <x:v>Calendar_Year_t-2</x:v>
      </x:c>
      <x:c r="BK2" s="14" t="str">
        <x:v>Calendar_Year_t-1</x:v>
      </x:c>
      <x:c r="BL2" s="14" t="str">
        <x:v>Calendar_Year_t0</x:v>
      </x:c>
      <x:c r="BM2" s="14" t="str">
        <x:v>Calendar_Year_t+1</x:v>
      </x:c>
      <x:c r="BN2" s="14" t="str">
        <x:v>Calendar_Year_t+2</x:v>
      </x:c>
      <x:c r="BO2" s="14" t="str">
        <x:v>Calendar_Year_t+3</x:v>
      </x:c>
      <x:c r="BP2" s="14" t="str">
        <x:v>Revenue_m_t-3</x:v>
      </x:c>
      <x:c r="BQ2" s="14" t="str">
        <x:v>Revenue_m_t-2</x:v>
      </x:c>
      <x:c r="BR2" s="14" t="str">
        <x:v>Revenue_m_t-1</x:v>
      </x:c>
      <x:c r="BS2" s="14" t="str">
        <x:v>Revenue_m_t0</x:v>
      </x:c>
      <x:c r="BT2" s="14" t="str">
        <x:v>Revenue_m_t+1</x:v>
      </x:c>
      <x:c r="BU2" s="14" t="str">
        <x:v>Revenue_m_t+2</x:v>
      </x:c>
      <x:c r="BV2" s="14" t="str">
        <x:v>Revenue_m_t+3</x:v>
      </x:c>
      <x:c r="BW2" s="14" t="str">
        <x:v>Operating_Income_m_t-3</x:v>
      </x:c>
      <x:c r="BX2" s="14" t="str">
        <x:v>Operating_Income_m_t-2</x:v>
      </x:c>
      <x:c r="BY2" s="14" t="str">
        <x:v>Operating_Income_m_t-1</x:v>
      </x:c>
      <x:c r="BZ2" s="14" t="str">
        <x:v>Operating_Income_m_t0</x:v>
      </x:c>
      <x:c r="CA2" s="14" t="str">
        <x:v>Operating_Income_m_t+1</x:v>
      </x:c>
      <x:c r="CB2" s="14" t="str">
        <x:v>Operating_Income_m_t+2</x:v>
      </x:c>
      <x:c r="CC2" s="14" t="str">
        <x:v>Operating_Income_m_t+3</x:v>
      </x:c>
      <x:c r="CD2" s="14" t="str">
        <x:v>Net_Income_m_t-3</x:v>
      </x:c>
      <x:c r="CE2" s="14" t="str">
        <x:v>Net_Income_m_t-2</x:v>
      </x:c>
      <x:c r="CF2" s="14" t="str">
        <x:v>Net_Income_m_t-1</x:v>
      </x:c>
      <x:c r="CG2" s="14" t="str">
        <x:v>Net_Income_m_t0</x:v>
      </x:c>
      <x:c r="CH2" s="14" t="str">
        <x:v>Net_Income_m_t+1</x:v>
      </x:c>
      <x:c r="CI2" s="14" t="str">
        <x:v>Net_Income_m_t+2</x:v>
      </x:c>
      <x:c r="CJ2" s="14" t="str">
        <x:v>Net_Income_m_t+3</x:v>
      </x:c>
      <x:c r="CK2" s="14" t="str">
        <x:v>Total_Assets_m_t-3</x:v>
      </x:c>
      <x:c r="CL2" s="14" t="str">
        <x:v>Total_Assets_m_t-2</x:v>
      </x:c>
      <x:c r="CM2" s="14" t="str">
        <x:v>Total_Assets_m_t-1</x:v>
      </x:c>
      <x:c r="CN2" s="14" t="str">
        <x:v>Total_Assets_m_t0</x:v>
      </x:c>
      <x:c r="CO2" s="14" t="str">
        <x:v>Total_Assets_m_t+1</x:v>
      </x:c>
      <x:c r="CP2" s="14" t="str">
        <x:v>Total_Assets_m_t+2</x:v>
      </x:c>
      <x:c r="CQ2" s="14" t="str">
        <x:v>Total_Assets_m_t+3</x:v>
      </x:c>
      <x:c r="CR2" s="14" t="str">
        <x:v>Total_Debt_m_t-3</x:v>
      </x:c>
      <x:c r="CS2" s="14" t="str">
        <x:v>Total_Debt_m_t-2</x:v>
      </x:c>
      <x:c r="CT2" s="14" t="str">
        <x:v>Total_Debt_m_t-1</x:v>
      </x:c>
      <x:c r="CU2" s="14" t="str">
        <x:v>Total_Debt_m_t0</x:v>
      </x:c>
      <x:c r="CV2" s="14" t="str">
        <x:v>Total_Debt_m_t+1</x:v>
      </x:c>
      <x:c r="CW2" s="14" t="str">
        <x:v>Total_Debt_m_t+2</x:v>
      </x:c>
      <x:c r="CX2" s="14" t="str">
        <x:v>Total_Debt_m_t+3</x:v>
      </x:c>
      <x:c r="CY2" s="14" t="str">
        <x:v>R_and_D_Expense_m_t-3</x:v>
      </x:c>
      <x:c r="CZ2" s="14" t="str">
        <x:v>R_and_D_Expense_m_t-2</x:v>
      </x:c>
      <x:c r="DA2" s="14" t="str">
        <x:v>R_and_D_Expense_m_t-1</x:v>
      </x:c>
      <x:c r="DB2" s="14" t="str">
        <x:v>R_and_D_Expense_m_t0</x:v>
      </x:c>
      <x:c r="DC2" s="14" t="str">
        <x:v>R_and_D_Expense_m_t+1</x:v>
      </x:c>
      <x:c r="DD2" s="14" t="str">
        <x:v>R_and_D_Expense_m_t+2</x:v>
      </x:c>
      <x:c r="DE2" s="14" t="str">
        <x:v>R_and_D_Expense_m_t+3</x:v>
      </x:c>
      <x:c r="DF2" s="14" t="str">
        <x:v>ROA_pct_t-3</x:v>
      </x:c>
      <x:c r="DG2" s="14" t="str">
        <x:v>ROA_pct_t-2</x:v>
      </x:c>
      <x:c r="DH2" s="14" t="str">
        <x:v>ROA_pct_t-1</x:v>
      </x:c>
      <x:c r="DI2" s="14" t="str">
        <x:v>ROA_pct_t0</x:v>
      </x:c>
      <x:c r="DJ2" s="14" t="str">
        <x:v>ROA_pct_t+1</x:v>
      </x:c>
      <x:c r="DK2" s="14" t="str">
        <x:v>ROA_pct_t+2</x:v>
      </x:c>
      <x:c r="DL2" s="14" t="str">
        <x:v>ROA_pct_t+3</x:v>
      </x:c>
      <x:c r="DM2" s="14" t="str">
        <x:v>Operating_Margin_pct_t-3</x:v>
      </x:c>
      <x:c r="DN2" s="14" t="str">
        <x:v>Operating_Margin_pct_t-2</x:v>
      </x:c>
      <x:c r="DO2" s="14" t="str">
        <x:v>Operating_Margin_pct_t-1</x:v>
      </x:c>
      <x:c r="DP2" s="14" t="str">
        <x:v>Operating_Margin_pct_t0</x:v>
      </x:c>
      <x:c r="DQ2" s="14" t="str">
        <x:v>Operating_Margin_pct_t+1</x:v>
      </x:c>
      <x:c r="DR2" s="14" t="str">
        <x:v>Operating_Margin_pct_t+2</x:v>
      </x:c>
      <x:c r="DS2" s="14" t="str">
        <x:v>Operating_Margin_pct_t+3</x:v>
      </x:c>
      <x:c r="DT2" s="14" t="str">
        <x:v>Leverage_pct_t-3</x:v>
      </x:c>
      <x:c r="DU2" s="14" t="str">
        <x:v>Leverage_pct_t-2</x:v>
      </x:c>
      <x:c r="DV2" s="14" t="str">
        <x:v>Leverage_pct_t-1</x:v>
      </x:c>
      <x:c r="DW2" s="14" t="str">
        <x:v>Leverage_pct_t0</x:v>
      </x:c>
      <x:c r="DX2" s="14" t="str">
        <x:v>Leverage_pct_t+1</x:v>
      </x:c>
      <x:c r="DY2" s="14" t="str">
        <x:v>Leverage_pct_t+2</x:v>
      </x:c>
      <x:c r="DZ2" s="14" t="str">
        <x:v>Leverage_pct_t+3</x:v>
      </x:c>
      <x:c r="EA2" s="14" t="str">
        <x:v>Patent_Family_Count_t-3</x:v>
      </x:c>
      <x:c r="EB2" s="14" t="str">
        <x:v>Patent_Family_Count_t-2</x:v>
      </x:c>
      <x:c r="EC2" s="14" t="str">
        <x:v>Patent_Family_Count_t-1</x:v>
      </x:c>
      <x:c r="ED2" s="14" t="str">
        <x:v>Patent_Family_Count_t0</x:v>
      </x:c>
      <x:c r="EE2" s="14" t="str">
        <x:v>Patent_Family_Count_t+1</x:v>
      </x:c>
      <x:c r="EF2" s="14" t="str">
        <x:v>Patent_Family_Count_t+2</x:v>
      </x:c>
      <x:c r="EG2" s="14" t="str">
        <x:v>Patent_Family_Count_t+3</x:v>
      </x:c>
      <x:c r="EH2" s="14" t="str">
        <x:v>Citation_Weighted_Output_t-3</x:v>
      </x:c>
      <x:c r="EI2" s="14" t="str">
        <x:v>Citation_Weighted_Output_t-2</x:v>
      </x:c>
      <x:c r="EJ2" s="14" t="str">
        <x:v>Citation_Weighted_Output_t-1</x:v>
      </x:c>
      <x:c r="EK2" s="14" t="str">
        <x:v>Citation_Weighted_Output_t0</x:v>
      </x:c>
      <x:c r="EL2" s="14" t="str">
        <x:v>Citation_Weighted_Output_t+1</x:v>
      </x:c>
      <x:c r="EM2" s="14" t="str">
        <x:v>Citation_Weighted_Output_t+2</x:v>
      </x:c>
      <x:c r="EN2" s="14" t="str">
        <x:v>Citation_Weighted_Output_t+3</x:v>
      </x:c>
      <x:c r="EO2" s="14" t="str">
        <x:v>Acquirer_PreDeal_Patent_Stock</x:v>
      </x:c>
      <x:c r="EP2" s="14" t="str">
        <x:v>Target_PreDeal_Patent_Stock</x:v>
      </x:c>
      <x:c r="EQ2" s="14" t="str">
        <x:v>Relative_Knowledge_Base_Size</x:v>
      </x:c>
      <x:c r="ER2" s="14" t="str">
        <x:v>Technological_Relatedness_Cosine</x:v>
      </x:c>
      <x:c r="ES2" s="14" t="str">
        <x:v>Inventor_Location_Available</x:v>
      </x:c>
      <x:c r="ET2" s="14" t="str">
        <x:v>Cross_Border_Relocation_Testable</x:v>
      </x:c>
      <x:c r="EU2" s="14" t="str">
        <x:v>Pre_Avg_ROA</x:v>
      </x:c>
      <x:c r="EV2" s="14" t="str">
        <x:v>Post_Avg_ROA</x:v>
      </x:c>
      <x:c r="EW2" s="14" t="str">
        <x:v>Delta_ROA</x:v>
      </x:c>
      <x:c r="EX2" s="14" t="str">
        <x:v>Pre_Avg_Operating_Margin</x:v>
      </x:c>
      <x:c r="EY2" s="14" t="str">
        <x:v>Post_Avg_Operating_Margin</x:v>
      </x:c>
      <x:c r="EZ2" s="14" t="str">
        <x:v>Delta_Operating_Margin</x:v>
      </x:c>
      <x:c r="FA2" s="14" t="str">
        <x:v>Pre_Avg_Patent_Families</x:v>
      </x:c>
      <x:c r="FB2" s="14" t="str">
        <x:v>Post_Avg_Patent_Families</x:v>
      </x:c>
      <x:c r="FC2" s="14" t="str">
        <x:v>Delta_Patent_Families</x:v>
      </x:c>
      <x:c r="FD2" s="14" t="str">
        <x:v>Pre_Avg_Citation_Weighted</x:v>
      </x:c>
      <x:c r="FE2" s="14" t="str">
        <x:v>Post_Avg_Citation_Weighted</x:v>
      </x:c>
      <x:c r="FF2" s="14" t="str">
        <x:v>Delta_Citation_Weighted</x:v>
      </x:c>
      <x:c r="FG2" s="14" t="str">
        <x:v>Complete_Financial_Window</x:v>
      </x:c>
      <x:c r="FH2" s="14" t="str">
        <x:v>Complete_Patent_Window</x:v>
      </x:c>
      <x:c r="FI2" s="14" t="str">
        <x:v>Data_Ready_Flag</x:v>
      </x:c>
    </x:row>
    <x:row r="3" ht="24" customHeight="1">
      <x:c r="A3" s="22" t="str">
        <x:v>CTL-0001</x:v>
      </x:c>
      <x:c r="B3" s="22" t="n">
        <x:v>12</x:v>
      </x:c>
      <x:c r="C3" s="22" t="str">
        <x:v>Candidate alternative-rationale group</x:v>
      </x:c>
      <x:c r="D3" s="22" t="n">
        <x:v>0</x:v>
      </x:c>
      <x:c r="E3" s="22" t="str">
        <x:v>DATA non-innovation deals.xlsx</x:v>
      </x:c>
      <x:c r="F3" s="22" t="str">
        <x:v>emmes acquires neox</x:v>
      </x:c>
      <x:c r="G3" s="22" t="str">
        <x:v>No</x:v>
      </x:c>
      <x:c r="H3" s="22" t="str">
        <x:v>No</x:v>
      </x:c>
      <x:c r="I3" s="22" t="str">
        <x:v>No</x:v>
      </x:c>
      <x:c r="J3" s="22" t="n">
        <x:v>1</x:v>
      </x:c>
      <x:c r="K3" s="22" t="str">
        <x:v>Not started</x:v>
      </x:c>
      <x:c r="L3" s="22" t="str">
        <x:v>Eligible - 100%</x:v>
      </x:c>
      <x:c r="M3" s="22" t="str">
        <x:v>Review</x:v>
      </x:c>
      <x:c r="N3" s="22" t="str"/>
      <x:c r="O3" s="28" t="n">
        <x:v>44195</x:v>
      </x:c>
      <x:c r="P3" s="28" t="n">
        <x:v>44195</x:v>
      </x:c>
      <x:c r="Q3" s="22" t="n">
        <x:v>2020</x:v>
      </x:c>
      <x:c r="R3" s="22" t="str">
        <x:v>Q4 2020</x:v>
      </x:c>
      <x:c r="S3" s="22" t="str">
        <x:v>Completed</x:v>
      </x:c>
      <x:c r="T3" s="26" t="str">
        <x:v>Emmes Acquires Neox</x:v>
      </x:c>
      <x:c r="U3" s="22" t="str">
        <x:v>Mergers &amp; Acquisitions</x:v>
      </x:c>
      <x:c r="V3" s="22" t="str">
        <x:v>Acquisition</x:v>
      </x:c>
      <x:c r="W3" s="22" t="str">
        <x:v>100% Acquisition</x:v>
      </x:c>
      <x:c r="X3" s="22" t="str">
        <x:v>Czech Republic</x:v>
      </x:c>
      <x:c r="Y3" s="22" t="str">
        <x:v>100% Acquisition</x:v>
      </x:c>
      <x:c r="Z3" s="26"/>
      <x:c r="AA3" s="26"/>
      <x:c r="AB3" s="22" t="str">
        <x:v>Emmes Corp</x:v>
      </x:c>
      <x:c r="AC3" s="22" t="str">
        <x:v>emmes</x:v>
      </x:c>
      <x:c r="AD3" s="22" t="str">
        <x:v>Neox sro</x:v>
      </x:c>
      <x:c r="AE3" s="22" t="str">
        <x:v>neox sro</x:v>
      </x:c>
      <x:c r="AF3" s="30"/>
      <x:c r="AG3" s="22" t="str">
        <x:v>n/a</x:v>
      </x:c>
      <x:c r="AH3" s="26" t="str">
        <x:v>The Emmes Corp, a contract research organization, has acquired Neox sro, a contract research organization.
The transaction will allow to expand its biopharma effort and international presence.</x:v>
      </x:c>
      <x:c r="AI3" s="26" t="str">
        <x:v>The transaction will allow to expand its biopharma effort and international presence.</x:v>
      </x:c>
      <x:c r="AJ3" s="22" t="str"/>
      <x:c r="AK3" s="22" t="str"/>
      <x:c r="AL3" s="22" t="str">
        <x:v>Unknown</x:v>
      </x:c>
      <x:c r="AM3" s="22" t="str">
        <x:v>Unknown</x:v>
      </x:c>
      <x:c r="AN3" s="22" t="str"/>
      <x:c r="AO3" s="22" t="str"/>
      <x:c r="AP3" s="22" t="str"/>
      <x:c r="AQ3" s="22" t="str"/>
      <x:c r="AR3" s="22" t="str"/>
      <x:c r="AS3" s="22" t="str">
        <x:v>Emmes Corp</x:v>
      </x:c>
      <x:c r="AT3" s="22" t="str">
        <x:v>Neox sro</x:v>
      </x:c>
      <x:c r="AU3" s="22" t="str">
        <x:v>Not reviewed</x:v>
      </x:c>
      <x:c r="AV3" s="22" t="str">
        <x:v>Not assessed</x:v>
      </x:c>
      <x:c r="AW3" s="22" t="str">
        <x:v>Unknown</x:v>
      </x:c>
      <x:c r="AX3" s="22" t="str">
        <x:v>Unknown</x:v>
      </x:c>
      <x:c r="AY3" s="22" t="str">
        <x:v>Unknown</x:v>
      </x:c>
      <x:c r="AZ3" s="22" t="str">
        <x:v>Unknown</x:v>
      </x:c>
      <x:c r="BA3" s="22" t="str">
        <x:v>Unknown</x:v>
      </x:c>
      <x:c r="BB3" s="22" t="str">
        <x:v>Unknown</x:v>
      </x:c>
      <x:c r="BC3" s="26" t="str"/>
      <x:c r="BD3" s="22" t="str"/>
      <x:c r="BE3" s="22" t="str"/>
      <x:c r="BF3" s="22" t="str">
        <x:v>Not collected</x:v>
      </x:c>
      <x:c r="BG3" s="22" t="str">
        <x:v>Not collected</x:v>
      </x:c>
      <x:c r="BH3" s="22" t="str">
        <x:v>Not defined</x:v>
      </x:c>
      <x:c r="BI3" s="24" t="n">
        <x:f>IF($Q3="","",$Q3-3)</x:f>
        <x:v>2017</x:v>
      </x:c>
      <x:c r="BJ3" s="24" t="n">
        <x:f>IF($Q3="","",$Q3-2)</x:f>
        <x:v>2018</x:v>
      </x:c>
      <x:c r="BK3" s="24" t="n">
        <x:f>IF($Q3="","",$Q3-1)</x:f>
        <x:v>2019</x:v>
      </x:c>
      <x:c r="BL3" s="24" t="n">
        <x:f>IF($Q3="","",$Q3+0)</x:f>
        <x:v>2020</x:v>
      </x:c>
      <x:c r="BM3" s="24" t="n">
        <x:f>IF($Q3="","",$Q3+1)</x:f>
        <x:v>2021</x:v>
      </x:c>
      <x:c r="BN3" s="24" t="n">
        <x:f>IF($Q3="","",$Q3+2)</x:f>
        <x:v>2022</x:v>
      </x:c>
      <x:c r="BO3" s="24" t="n">
        <x:f>IF($Q3="","",$Q3+3)</x:f>
        <x:v>2023</x:v>
      </x:c>
      <x:c r="BP3" s="77" t="str"/>
      <x:c r="BQ3" s="77" t="str"/>
      <x:c r="BR3" s="77" t="str"/>
      <x:c r="BS3" s="77" t="str"/>
      <x:c r="BT3" s="77" t="str"/>
      <x:c r="BU3" s="77" t="str"/>
      <x:c r="BV3" s="77" t="str"/>
      <x:c r="BW3" s="77" t="str"/>
      <x:c r="BX3" s="77" t="str"/>
      <x:c r="BY3" s="77" t="str"/>
      <x:c r="BZ3" s="77" t="str"/>
      <x:c r="CA3" s="77" t="str"/>
      <x:c r="CB3" s="77" t="str"/>
      <x:c r="CC3" s="77" t="str"/>
      <x:c r="CD3" s="77" t="str"/>
      <x:c r="CE3" s="77" t="str"/>
      <x:c r="CF3" s="77" t="str"/>
      <x:c r="CG3" s="77" t="str"/>
      <x:c r="CH3" s="77" t="str"/>
      <x:c r="CI3" s="77" t="str"/>
      <x:c r="CJ3" s="77" t="str"/>
      <x:c r="CK3" s="77" t="str"/>
      <x:c r="CL3" s="77" t="str"/>
      <x:c r="CM3" s="77" t="str"/>
      <x:c r="CN3" s="77" t="str"/>
      <x:c r="CO3" s="77" t="str"/>
      <x:c r="CP3" s="77" t="str"/>
      <x:c r="CQ3" s="77" t="str"/>
      <x:c r="CR3" s="77" t="str"/>
      <x:c r="CS3" s="77" t="str"/>
      <x:c r="CT3" s="77" t="str"/>
      <x:c r="CU3" s="77" t="str"/>
      <x:c r="CV3" s="77" t="str"/>
      <x:c r="CW3" s="77" t="str"/>
      <x:c r="CX3" s="77" t="str"/>
      <x:c r="CY3" s="77" t="str"/>
      <x:c r="CZ3" s="77" t="str"/>
      <x:c r="DA3" s="77" t="str"/>
      <x:c r="DB3" s="77" t="str"/>
      <x:c r="DC3" s="77" t="str"/>
      <x:c r="DD3" s="77" t="str"/>
      <x:c r="DE3" s="77" t="str"/>
      <x:c r="DF3" s="78" t="str"/>
      <x:c r="DG3" s="78" t="str"/>
      <x:c r="DH3" s="78" t="str"/>
      <x:c r="DI3" s="78" t="str"/>
      <x:c r="DJ3" s="78" t="str"/>
      <x:c r="DK3" s="78" t="str"/>
      <x:c r="DL3" s="78" t="str"/>
      <x:c r="DM3" s="78" t="str"/>
      <x:c r="DN3" s="78" t="str"/>
      <x:c r="DO3" s="78" t="str"/>
      <x:c r="DP3" s="78" t="str"/>
      <x:c r="DQ3" s="78" t="str"/>
      <x:c r="DR3" s="78" t="str"/>
      <x:c r="DS3" s="78" t="str"/>
      <x:c r="DT3" s="78" t="str"/>
      <x:c r="DU3" s="78" t="str"/>
      <x:c r="DV3" s="78" t="str"/>
      <x:c r="DW3" s="78" t="str"/>
      <x:c r="DX3" s="78" t="str"/>
      <x:c r="DY3" s="78" t="str"/>
      <x:c r="DZ3" s="78" t="str"/>
      <x:c r="EA3" s="117" t="str"/>
      <x:c r="EB3" s="117" t="str"/>
      <x:c r="EC3" s="117" t="str"/>
      <x:c r="ED3" s="117" t="str"/>
      <x:c r="EE3" s="117" t="str"/>
      <x:c r="EF3" s="117" t="str"/>
      <x:c r="EG3" s="117" t="str"/>
      <x:c r="EH3" s="117" t="str"/>
      <x:c r="EI3" s="117" t="str"/>
      <x:c r="EJ3" s="117" t="str"/>
      <x:c r="EK3" s="117" t="str"/>
      <x:c r="EL3" s="117" t="str"/>
      <x:c r="EM3" s="117" t="str"/>
      <x:c r="EN3" s="117" t="str"/>
      <x:c r="EO3" s="34" t="str"/>
      <x:c r="EP3" s="34" t="str"/>
      <x:c r="EQ3" s="36" t="str">
        <x:f>IF(OR($EO3="",$EP3="",$EO3=0),"",$EP3/$EO3)</x:f>
      </x:c>
      <x:c r="ER3" s="38" t="str"/>
      <x:c r="ES3" s="22" t="str">
        <x:v>Unknown</x:v>
      </x:c>
      <x:c r="ET3" s="22" t="str">
        <x:v>Unknown</x:v>
      </x:c>
      <x:c r="EU3" s="40" t="str">
        <x:f>IF(COUNT($DF3,$DG3,$DH3)=0,"",AVERAGE($DF3,$DG3,$DH3))</x:f>
      </x:c>
      <x:c r="EV3" s="40" t="str">
        <x:f>IF(COUNT($DJ3,$DK3,$DL3)=0,"",AVERAGE($DJ3,$DK3,$DL3))</x:f>
      </x:c>
      <x:c r="EW3" s="40" t="str">
        <x:f>IF(OR($EU3="",$EV3=""),"",$EV3-$EU3)</x:f>
      </x:c>
      <x:c r="EX3" s="40" t="str">
        <x:f>IF(COUNT($DM3,$DN3,$DO3)=0,"",AVERAGE($DM3,$DN3,$DO3))</x:f>
      </x:c>
      <x:c r="EY3" s="40" t="str">
        <x:f>IF(COUNT($DQ3,$DR3,$DS3)=0,"",AVERAGE($DQ3,$DR3,$DS3))</x:f>
      </x:c>
      <x:c r="EZ3" s="40" t="str">
        <x:f>IF(OR($EX3="",$EY3=""),"",$EY3-$EX3)</x:f>
      </x:c>
      <x:c r="FA3" s="42" t="str">
        <x:f>IF(COUNT($EA3,$EB3,$EC3)=0,"",AVERAGE($EA3,$EB3,$EC3))</x:f>
      </x:c>
      <x:c r="FB3" s="42" t="str">
        <x:f>IF(COUNT($EE3,$EF3,$EG3)=0,"",AVERAGE($EE3,$EF3,$EG3))</x:f>
      </x:c>
      <x:c r="FC3" s="42" t="str">
        <x:f>IF(OR($FA3="",$FB3=""),"",$FB3-$FA3)</x:f>
      </x:c>
      <x:c r="FD3" s="42" t="str">
        <x:f>IF(COUNT($EH3,$EI3,$EJ3)=0,"",AVERAGE($EH3,$EI3,$EJ3))</x:f>
      </x:c>
      <x:c r="FE3" s="42" t="str">
        <x:f>IF(COUNT($EL3,$EM3,$EN3)=0,"",AVERAGE($EL3,$EM3,$EN3))</x:f>
      </x:c>
      <x:c r="FF3" s="42" t="str">
        <x:f>IF(OR($FD3="",$FE3=""),"",$FE3-$FD3)</x:f>
      </x:c>
      <x:c r="FG3" s="24" t="str">
        <x:f>IF(COUNT($DF3,$DG3,$DH3,$DJ3,$DK3,$DL3,$DM3,$DN3,$DO3,$DQ3,$DR3,$DS3)=12,"Yes","No")</x:f>
        <x:v>No</x:v>
      </x:c>
      <x:c r="FH3" s="24" t="str">
        <x:f>IF(COUNT($EA3,$EB3,$EC3,$EE3,$EF3,$EG3,$EH3,$EI3,$EJ3,$EL3,$EM3,$EN3)=12,"Yes","No")</x:f>
        <x:v>No</x:v>
      </x:c>
      <x:c r="FI3" s="24" t="str">
        <x:f>IF(AND($M3="Include",OR($FG3="Yes",$FH3="Yes")),"Ready","Not ready")</x:f>
        <x:v>Not ready</x:v>
      </x:c>
    </x:row>
    <x:row r="4" ht="24" customHeight="1">
      <x:c r="A4" s="22" t="str">
        <x:v>CTL-0002</x:v>
      </x:c>
      <x:c r="B4" s="22" t="n">
        <x:v>13</x:v>
      </x:c>
      <x:c r="C4" s="22" t="str">
        <x:v>Candidate alternative-rationale group</x:v>
      </x:c>
      <x:c r="D4" s="22" t="n">
        <x:v>0</x:v>
      </x:c>
      <x:c r="E4" s="22" t="str">
        <x:v>DATA non-innovation deals.xlsx</x:v>
      </x:c>
      <x:c r="F4" s="22" t="str">
        <x:v>veraxa biotech acquires araxa biosciences and velabs therapeutics</x:v>
      </x:c>
      <x:c r="G4" s="22" t="str">
        <x:v>No</x:v>
      </x:c>
      <x:c r="H4" s="22" t="str">
        <x:v>No</x:v>
      </x:c>
      <x:c r="I4" s="22" t="str">
        <x:v>No</x:v>
      </x:c>
      <x:c r="J4" s="22" t="n">
        <x:v>1</x:v>
      </x:c>
      <x:c r="K4" s="22" t="str">
        <x:v>Not started</x:v>
      </x:c>
      <x:c r="L4" s="22" t="str">
        <x:v>Eligible - 100%</x:v>
      </x:c>
      <x:c r="M4" s="22" t="str">
        <x:v>Review</x:v>
      </x:c>
      <x:c r="N4" s="22" t="str"/>
      <x:c r="O4" s="28" t="n">
        <x:v>44188</x:v>
      </x:c>
      <x:c r="P4" s="28" t="n">
        <x:v>44188</x:v>
      </x:c>
      <x:c r="Q4" s="22" t="n">
        <x:v>2020</x:v>
      </x:c>
      <x:c r="R4" s="22" t="str">
        <x:v>Q4 2020</x:v>
      </x:c>
      <x:c r="S4" s="22" t="str">
        <x:v>Completed</x:v>
      </x:c>
      <x:c r="T4" s="26" t="str">
        <x:v>Veraxa Biotech Acquires Araxa Biosciences and Velabs Therapeutics</x:v>
      </x:c>
      <x:c r="U4" s="22" t="str">
        <x:v>Mergers &amp; Acquisitions</x:v>
      </x:c>
      <x:c r="V4" s="22" t="str">
        <x:v>Acquisition</x:v>
      </x:c>
      <x:c r="W4" s="22" t="str">
        <x:v>100% Acquisition</x:v>
      </x:c>
      <x:c r="X4" s="22" t="str">
        <x:v>Germany</x:v>
      </x:c>
      <x:c r="Y4" s="22" t="str">
        <x:v>100% Acquisition</x:v>
      </x:c>
      <x:c r="Z4" s="26"/>
      <x:c r="AA4" s="26"/>
      <x:c r="AB4" s="22" t="str">
        <x:v>VERAXA Biotech GmbH</x:v>
      </x:c>
      <x:c r="AC4" s="22" t="str">
        <x:v>veraxa biotech</x:v>
      </x:c>
      <x:c r="AD4" s="22" t="str">
        <x:v>Velabs Therapeutics GmbH (Inactive); Araxa Biosciences GmbH (Inactive)</x:v>
      </x:c>
      <x:c r="AE4" s="22" t="str">
        <x:v>velabs therapeutics araxa biosciences</x:v>
      </x:c>
      <x:c r="AF4" s="30"/>
      <x:c r="AG4" s="22" t="str">
        <x:v>n/a</x:v>
      </x:c>
      <x:c r="AH4" s="26" t="str">
        <x:v>VERAXA Biotech GmbH, a company that identifies and develops functional therapeutic antibodies and antibody-drug conjugates (ADCs) for the bio and pharmaceutical industries, has acquired life science company Araxa Biosciences GmbH and Velabs Therapeutics GmbH from Xlife Sciences.
 In 2021, Araxa Biosciences GmbH and Velabs Therapeutics GmbH merged to become Veraxa Biotech GmbH, which is fully owned by the Swiss entity Veraxa Biotech AG. Veraxa Biotech AG operates through Veraxa Biotech GmbH.
With the acquisition of Araxa Biosciences GmbH and Velabs Therapeutics GmbH (merged into Veraxa GmbH) Veraxa Biotech AG combines two technologies with the goal to solve major challenges in antibody drug development in the fields of screening for functional therapeutic antibodies and aims to develop one of the next generation antibody drug conjugation (antibody-drug conjugates, " ADCs ") technologies to expand its preclinical antibody capacities from early screening to later stage antibody engineering and to sharpen its profile in personalized medicine and precision oncology.</x:v>
      </x:c>
      <x:c r="AI4" s="26" t="str">
        <x:v>The transaction will allow Veraxa Biotech to positioned as a leading provider in the identification and development of functional antibodies and drug conjugates.</x:v>
      </x:c>
      <x:c r="AJ4" s="22" t="str"/>
      <x:c r="AK4" s="22" t="str"/>
      <x:c r="AL4" s="22" t="str">
        <x:v>Unknown</x:v>
      </x:c>
      <x:c r="AM4" s="22" t="str">
        <x:v>Unknown</x:v>
      </x:c>
      <x:c r="AN4" s="22" t="str"/>
      <x:c r="AO4" s="22" t="str"/>
      <x:c r="AP4" s="22" t="str"/>
      <x:c r="AQ4" s="22" t="str"/>
      <x:c r="AR4" s="22" t="str"/>
      <x:c r="AS4" s="22" t="str">
        <x:v>VERAXA Biotech GmbH</x:v>
      </x:c>
      <x:c r="AT4" s="22" t="str">
        <x:v>Velabs Therapeutics GmbH (Inactive); Araxa Biosciences GmbH (Inactive)</x:v>
      </x:c>
      <x:c r="AU4" s="22" t="str">
        <x:v>Not reviewed</x:v>
      </x:c>
      <x:c r="AV4" s="22" t="str">
        <x:v>Not assessed</x:v>
      </x:c>
      <x:c r="AW4" s="22" t="str">
        <x:v>Unknown</x:v>
      </x:c>
      <x:c r="AX4" s="22" t="str">
        <x:v>Unknown</x:v>
      </x:c>
      <x:c r="AY4" s="22" t="str">
        <x:v>Unknown</x:v>
      </x:c>
      <x:c r="AZ4" s="22" t="str">
        <x:v>Unknown</x:v>
      </x:c>
      <x:c r="BA4" s="22" t="str">
        <x:v>Unknown</x:v>
      </x:c>
      <x:c r="BB4" s="22" t="str">
        <x:v>Unknown</x:v>
      </x:c>
      <x:c r="BC4" s="26" t="str"/>
      <x:c r="BD4" s="22" t="str"/>
      <x:c r="BE4" s="22" t="str"/>
      <x:c r="BF4" s="22" t="str">
        <x:v>Not collected</x:v>
      </x:c>
      <x:c r="BG4" s="22" t="str">
        <x:v>Not collected</x:v>
      </x:c>
      <x:c r="BH4" s="22" t="str">
        <x:v>Not defined</x:v>
      </x:c>
      <x:c r="BI4" s="24" t="n">
        <x:f>IF($Q4="","",$Q4-3)</x:f>
        <x:v>2017</x:v>
      </x:c>
      <x:c r="BJ4" s="24" t="n">
        <x:f>IF($Q4="","",$Q4-2)</x:f>
        <x:v>2018</x:v>
      </x:c>
      <x:c r="BK4" s="24" t="n">
        <x:f>IF($Q4="","",$Q4-1)</x:f>
        <x:v>2019</x:v>
      </x:c>
      <x:c r="BL4" s="24" t="n">
        <x:f>IF($Q4="","",$Q4+0)</x:f>
        <x:v>2020</x:v>
      </x:c>
      <x:c r="BM4" s="24" t="n">
        <x:f>IF($Q4="","",$Q4+1)</x:f>
        <x:v>2021</x:v>
      </x:c>
      <x:c r="BN4" s="24" t="n">
        <x:f>IF($Q4="","",$Q4+2)</x:f>
        <x:v>2022</x:v>
      </x:c>
      <x:c r="BO4" s="24" t="n">
        <x:f>IF($Q4="","",$Q4+3)</x:f>
        <x:v>2023</x:v>
      </x:c>
      <x:c r="BP4" s="77" t="str"/>
      <x:c r="BQ4" s="77" t="str"/>
      <x:c r="BR4" s="77" t="str"/>
      <x:c r="BS4" s="77" t="str"/>
      <x:c r="BT4" s="77" t="str"/>
      <x:c r="BU4" s="77" t="str"/>
      <x:c r="BV4" s="77" t="str"/>
      <x:c r="BW4" s="77" t="str"/>
      <x:c r="BX4" s="77" t="str"/>
      <x:c r="BY4" s="77" t="str"/>
      <x:c r="BZ4" s="77" t="str"/>
      <x:c r="CA4" s="77" t="str"/>
      <x:c r="CB4" s="77" t="str"/>
      <x:c r="CC4" s="77" t="str"/>
      <x:c r="CD4" s="77" t="str"/>
      <x:c r="CE4" s="77" t="str"/>
      <x:c r="CF4" s="77" t="str"/>
      <x:c r="CG4" s="77" t="str"/>
      <x:c r="CH4" s="77" t="str"/>
      <x:c r="CI4" s="77" t="str"/>
      <x:c r="CJ4" s="77" t="str"/>
      <x:c r="CK4" s="77" t="str"/>
      <x:c r="CL4" s="77" t="str"/>
      <x:c r="CM4" s="77" t="str"/>
      <x:c r="CN4" s="77" t="str"/>
      <x:c r="CO4" s="77" t="str"/>
      <x:c r="CP4" s="77" t="str"/>
      <x:c r="CQ4" s="77" t="str"/>
      <x:c r="CR4" s="77" t="str"/>
      <x:c r="CS4" s="77" t="str"/>
      <x:c r="CT4" s="77" t="str"/>
      <x:c r="CU4" s="77" t="str"/>
      <x:c r="CV4" s="77" t="str"/>
      <x:c r="CW4" s="77" t="str"/>
      <x:c r="CX4" s="77" t="str"/>
      <x:c r="CY4" s="77" t="str"/>
      <x:c r="CZ4" s="77" t="str"/>
      <x:c r="DA4" s="77" t="str"/>
      <x:c r="DB4" s="77" t="str"/>
      <x:c r="DC4" s="77" t="str"/>
      <x:c r="DD4" s="77" t="str"/>
      <x:c r="DE4" s="77" t="str"/>
      <x:c r="DF4" s="78" t="str"/>
      <x:c r="DG4" s="78" t="str"/>
      <x:c r="DH4" s="78" t="str"/>
      <x:c r="DI4" s="78" t="str"/>
      <x:c r="DJ4" s="78" t="str"/>
      <x:c r="DK4" s="78" t="str"/>
      <x:c r="DL4" s="78" t="str"/>
      <x:c r="DM4" s="78" t="str"/>
      <x:c r="DN4" s="78" t="str"/>
      <x:c r="DO4" s="78" t="str"/>
      <x:c r="DP4" s="78" t="str"/>
      <x:c r="DQ4" s="78" t="str"/>
      <x:c r="DR4" s="78" t="str"/>
      <x:c r="DS4" s="78" t="str"/>
      <x:c r="DT4" s="78" t="str"/>
      <x:c r="DU4" s="78" t="str"/>
      <x:c r="DV4" s="78" t="str"/>
      <x:c r="DW4" s="78" t="str"/>
      <x:c r="DX4" s="78" t="str"/>
      <x:c r="DY4" s="78" t="str"/>
      <x:c r="DZ4" s="78" t="str"/>
      <x:c r="EA4" s="117" t="str"/>
      <x:c r="EB4" s="117" t="str"/>
      <x:c r="EC4" s="117" t="str"/>
      <x:c r="ED4" s="117" t="str"/>
      <x:c r="EE4" s="117" t="str"/>
      <x:c r="EF4" s="117" t="str"/>
      <x:c r="EG4" s="117" t="str"/>
      <x:c r="EH4" s="117" t="str"/>
      <x:c r="EI4" s="117" t="str"/>
      <x:c r="EJ4" s="117" t="str"/>
      <x:c r="EK4" s="117" t="str"/>
      <x:c r="EL4" s="117" t="str"/>
      <x:c r="EM4" s="117" t="str"/>
      <x:c r="EN4" s="117" t="str"/>
      <x:c r="EO4" s="34" t="str"/>
      <x:c r="EP4" s="34" t="str"/>
      <x:c r="EQ4" s="36" t="str">
        <x:f>IF(OR($EO4="",$EP4="",$EO4=0),"",$EP4/$EO4)</x:f>
      </x:c>
      <x:c r="ER4" s="38" t="str"/>
      <x:c r="ES4" s="22" t="str">
        <x:v>Unknown</x:v>
      </x:c>
      <x:c r="ET4" s="22" t="str">
        <x:v>Unknown</x:v>
      </x:c>
      <x:c r="EU4" s="40" t="str">
        <x:f>IF(COUNT($DF4,$DG4,$DH4)=0,"",AVERAGE($DF4,$DG4,$DH4))</x:f>
      </x:c>
      <x:c r="EV4" s="40" t="str">
        <x:f>IF(COUNT($DJ4,$DK4,$DL4)=0,"",AVERAGE($DJ4,$DK4,$DL4))</x:f>
      </x:c>
      <x:c r="EW4" s="40" t="str">
        <x:f>IF(OR($EU4="",$EV4=""),"",$EV4-$EU4)</x:f>
      </x:c>
      <x:c r="EX4" s="40" t="str">
        <x:f>IF(COUNT($DM4,$DN4,$DO4)=0,"",AVERAGE($DM4,$DN4,$DO4))</x:f>
      </x:c>
      <x:c r="EY4" s="40" t="str">
        <x:f>IF(COUNT($DQ4,$DR4,$DS4)=0,"",AVERAGE($DQ4,$DR4,$DS4))</x:f>
      </x:c>
      <x:c r="EZ4" s="40" t="str">
        <x:f>IF(OR($EX4="",$EY4=""),"",$EY4-$EX4)</x:f>
      </x:c>
      <x:c r="FA4" s="42" t="str">
        <x:f>IF(COUNT($EA4,$EB4,$EC4)=0,"",AVERAGE($EA4,$EB4,$EC4))</x:f>
      </x:c>
      <x:c r="FB4" s="42" t="str">
        <x:f>IF(COUNT($EE4,$EF4,$EG4)=0,"",AVERAGE($EE4,$EF4,$EG4))</x:f>
      </x:c>
      <x:c r="FC4" s="42" t="str">
        <x:f>IF(OR($FA4="",$FB4=""),"",$FB4-$FA4)</x:f>
      </x:c>
      <x:c r="FD4" s="42" t="str">
        <x:f>IF(COUNT($EH4,$EI4,$EJ4)=0,"",AVERAGE($EH4,$EI4,$EJ4))</x:f>
      </x:c>
      <x:c r="FE4" s="42" t="str">
        <x:f>IF(COUNT($EL4,$EM4,$EN4)=0,"",AVERAGE($EL4,$EM4,$EN4))</x:f>
      </x:c>
      <x:c r="FF4" s="42" t="str">
        <x:f>IF(OR($FD4="",$FE4=""),"",$FE4-$FD4)</x:f>
      </x:c>
      <x:c r="FG4" s="24" t="str">
        <x:f>IF(COUNT($DF4,$DG4,$DH4,$DJ4,$DK4,$DL4,$DM4,$DN4,$DO4,$DQ4,$DR4,$DS4)=12,"Yes","No")</x:f>
        <x:v>No</x:v>
      </x:c>
      <x:c r="FH4" s="24" t="str">
        <x:f>IF(COUNT($EA4,$EB4,$EC4,$EE4,$EF4,$EG4,$EH4,$EI4,$EJ4,$EL4,$EM4,$EN4)=12,"Yes","No")</x:f>
        <x:v>No</x:v>
      </x:c>
      <x:c r="FI4" s="24" t="str">
        <x:f>IF(AND($M4="Include",OR($FG4="Yes",$FH4="Yes")),"Ready","Not ready")</x:f>
        <x:v>Not ready</x:v>
      </x:c>
    </x:row>
    <x:row r="5" ht="24" customHeight="1">
      <x:c r="A5" s="22" t="str">
        <x:v>CTL-0003</x:v>
      </x:c>
      <x:c r="B5" s="22" t="n">
        <x:v>14</x:v>
      </x:c>
      <x:c r="C5" s="22" t="str">
        <x:v>Candidate alternative-rationale group</x:v>
      </x:c>
      <x:c r="D5" s="22" t="n">
        <x:v>0</x:v>
      </x:c>
      <x:c r="E5" s="22" t="str">
        <x:v>DATA non-innovation deals.xlsx</x:v>
      </x:c>
      <x:c r="F5" s="22" t="str">
        <x:v>link medical research acquires irw consulting</x:v>
      </x:c>
      <x:c r="G5" s="22" t="str">
        <x:v>No</x:v>
      </x:c>
      <x:c r="H5" s="22" t="str">
        <x:v>No</x:v>
      </x:c>
      <x:c r="I5" s="22" t="str">
        <x:v>No</x:v>
      </x:c>
      <x:c r="J5" s="22" t="n">
        <x:v>1</x:v>
      </x:c>
      <x:c r="K5" s="22" t="str">
        <x:v>Not started</x:v>
      </x:c>
      <x:c r="L5" s="22" t="str">
        <x:v>Eligible - 100%</x:v>
      </x:c>
      <x:c r="M5" s="22" t="str">
        <x:v>Review</x:v>
      </x:c>
      <x:c r="N5" s="22" t="str"/>
      <x:c r="O5" s="28" t="n">
        <x:v>44169</x:v>
      </x:c>
      <x:c r="P5" s="28" t="n">
        <x:v>44169</x:v>
      </x:c>
      <x:c r="Q5" s="22" t="n">
        <x:v>2020</x:v>
      </x:c>
      <x:c r="R5" s="22" t="str">
        <x:v>Q4 2020</x:v>
      </x:c>
      <x:c r="S5" s="22" t="str">
        <x:v>Completed</x:v>
      </x:c>
      <x:c r="T5" s="26" t="str">
        <x:v>Link Medical Research Acquires IRW Consulting</x:v>
      </x:c>
      <x:c r="U5" s="22" t="str">
        <x:v>Mergers &amp; Acquisitions</x:v>
      </x:c>
      <x:c r="V5" s="22" t="str">
        <x:v>Acquisition</x:v>
      </x:c>
      <x:c r="W5" s="22" t="str">
        <x:v>100% Acquisition</x:v>
      </x:c>
      <x:c r="X5" s="22" t="str">
        <x:v>Sweden</x:v>
      </x:c>
      <x:c r="Y5" s="22" t="str">
        <x:v>100% Acquisition</x:v>
      </x:c>
      <x:c r="Z5" s="26"/>
      <x:c r="AA5" s="26"/>
      <x:c r="AB5" s="22" t="str">
        <x:v>Link Medical Research AS</x:v>
      </x:c>
      <x:c r="AC5" s="22" t="str">
        <x:v>link medical research</x:v>
      </x:c>
      <x:c r="AD5" s="22" t="str">
        <x:v>IRW Consulting AB</x:v>
      </x:c>
      <x:c r="AE5" s="22" t="str">
        <x:v>irw consulting ab</x:v>
      </x:c>
      <x:c r="AF5" s="30"/>
      <x:c r="AG5" s="22" t="str">
        <x:v>n/a</x:v>
      </x:c>
      <x:c r="AH5" s="26" t="str">
        <x:v>Link Medical Research AS, a full-service contract research organization (CRO) providing product development services for the pharmaceutical and medical device industries, has acquired IRW Consulting AB, a clinical research organization.
With this acquisition LINK Medical will continue growing and strengthening its position in the Nordics while improving its already strong offerings and increasing its clinical operations capabilities in the region.</x:v>
      </x:c>
      <x:c r="AI5" s="26" t="str">
        <x:v>The transaction enables LINK Medical to continue growing and strengthen its position in the Nordics while improving its already strong offerings and increasing its clinical operations capabilities in the region.</x:v>
      </x:c>
      <x:c r="AJ5" s="22" t="str"/>
      <x:c r="AK5" s="22" t="str"/>
      <x:c r="AL5" s="22" t="str">
        <x:v>Unknown</x:v>
      </x:c>
      <x:c r="AM5" s="22" t="str">
        <x:v>Unknown</x:v>
      </x:c>
      <x:c r="AN5" s="22" t="str"/>
      <x:c r="AO5" s="22" t="str"/>
      <x:c r="AP5" s="22" t="str"/>
      <x:c r="AQ5" s="22" t="str"/>
      <x:c r="AR5" s="22" t="str"/>
      <x:c r="AS5" s="22" t="str">
        <x:v>Link Medical Research AS</x:v>
      </x:c>
      <x:c r="AT5" s="22" t="str">
        <x:v>IRW Consulting AB</x:v>
      </x:c>
      <x:c r="AU5" s="22" t="str">
        <x:v>Not reviewed</x:v>
      </x:c>
      <x:c r="AV5" s="22" t="str">
        <x:v>Not assessed</x:v>
      </x:c>
      <x:c r="AW5" s="22" t="str">
        <x:v>Unknown</x:v>
      </x:c>
      <x:c r="AX5" s="22" t="str">
        <x:v>Unknown</x:v>
      </x:c>
      <x:c r="AY5" s="22" t="str">
        <x:v>Unknown</x:v>
      </x:c>
      <x:c r="AZ5" s="22" t="str">
        <x:v>Unknown</x:v>
      </x:c>
      <x:c r="BA5" s="22" t="str">
        <x:v>Unknown</x:v>
      </x:c>
      <x:c r="BB5" s="22" t="str">
        <x:v>Unknown</x:v>
      </x:c>
      <x:c r="BC5" s="26" t="str"/>
      <x:c r="BD5" s="22" t="str"/>
      <x:c r="BE5" s="22" t="str"/>
      <x:c r="BF5" s="22" t="str">
        <x:v>Not collected</x:v>
      </x:c>
      <x:c r="BG5" s="22" t="str">
        <x:v>Not collected</x:v>
      </x:c>
      <x:c r="BH5" s="22" t="str">
        <x:v>Not defined</x:v>
      </x:c>
      <x:c r="BI5" s="24" t="n">
        <x:f>IF($Q5="","",$Q5-3)</x:f>
        <x:v>2017</x:v>
      </x:c>
      <x:c r="BJ5" s="24" t="n">
        <x:f>IF($Q5="","",$Q5-2)</x:f>
        <x:v>2018</x:v>
      </x:c>
      <x:c r="BK5" s="24" t="n">
        <x:f>IF($Q5="","",$Q5-1)</x:f>
        <x:v>2019</x:v>
      </x:c>
      <x:c r="BL5" s="24" t="n">
        <x:f>IF($Q5="","",$Q5+0)</x:f>
        <x:v>2020</x:v>
      </x:c>
      <x:c r="BM5" s="24" t="n">
        <x:f>IF($Q5="","",$Q5+1)</x:f>
        <x:v>2021</x:v>
      </x:c>
      <x:c r="BN5" s="24" t="n">
        <x:f>IF($Q5="","",$Q5+2)</x:f>
        <x:v>2022</x:v>
      </x:c>
      <x:c r="BO5" s="24" t="n">
        <x:f>IF($Q5="","",$Q5+3)</x:f>
        <x:v>2023</x:v>
      </x:c>
      <x:c r="BP5" s="77" t="str"/>
      <x:c r="BQ5" s="77" t="str"/>
      <x:c r="BR5" s="77" t="str"/>
      <x:c r="BS5" s="77" t="str"/>
      <x:c r="BT5" s="77" t="str"/>
      <x:c r="BU5" s="77" t="str"/>
      <x:c r="BV5" s="77" t="str"/>
      <x:c r="BW5" s="77" t="str"/>
      <x:c r="BX5" s="77" t="str"/>
      <x:c r="BY5" s="77" t="str"/>
      <x:c r="BZ5" s="77" t="str"/>
      <x:c r="CA5" s="77" t="str"/>
      <x:c r="CB5" s="77" t="str"/>
      <x:c r="CC5" s="77" t="str"/>
      <x:c r="CD5" s="77" t="str"/>
      <x:c r="CE5" s="77" t="str"/>
      <x:c r="CF5" s="77" t="str"/>
      <x:c r="CG5" s="77" t="str"/>
      <x:c r="CH5" s="77" t="str"/>
      <x:c r="CI5" s="77" t="str"/>
      <x:c r="CJ5" s="77" t="str"/>
      <x:c r="CK5" s="77" t="str"/>
      <x:c r="CL5" s="77" t="str"/>
      <x:c r="CM5" s="77" t="str"/>
      <x:c r="CN5" s="77" t="str"/>
      <x:c r="CO5" s="77" t="str"/>
      <x:c r="CP5" s="77" t="str"/>
      <x:c r="CQ5" s="77" t="str"/>
      <x:c r="CR5" s="77" t="str"/>
      <x:c r="CS5" s="77" t="str"/>
      <x:c r="CT5" s="77" t="str"/>
      <x:c r="CU5" s="77" t="str"/>
      <x:c r="CV5" s="77" t="str"/>
      <x:c r="CW5" s="77" t="str"/>
      <x:c r="CX5" s="77" t="str"/>
      <x:c r="CY5" s="77" t="str"/>
      <x:c r="CZ5" s="77" t="str"/>
      <x:c r="DA5" s="77" t="str"/>
      <x:c r="DB5" s="77" t="str"/>
      <x:c r="DC5" s="77" t="str"/>
      <x:c r="DD5" s="77" t="str"/>
      <x:c r="DE5" s="77" t="str"/>
      <x:c r="DF5" s="78" t="str"/>
      <x:c r="DG5" s="78" t="str"/>
      <x:c r="DH5" s="78" t="str"/>
      <x:c r="DI5" s="78" t="str"/>
      <x:c r="DJ5" s="78" t="str"/>
      <x:c r="DK5" s="78" t="str"/>
      <x:c r="DL5" s="78" t="str"/>
      <x:c r="DM5" s="78" t="str"/>
      <x:c r="DN5" s="78" t="str"/>
      <x:c r="DO5" s="78" t="str"/>
      <x:c r="DP5" s="78" t="str"/>
      <x:c r="DQ5" s="78" t="str"/>
      <x:c r="DR5" s="78" t="str"/>
      <x:c r="DS5" s="78" t="str"/>
      <x:c r="DT5" s="78" t="str"/>
      <x:c r="DU5" s="78" t="str"/>
      <x:c r="DV5" s="78" t="str"/>
      <x:c r="DW5" s="78" t="str"/>
      <x:c r="DX5" s="78" t="str"/>
      <x:c r="DY5" s="78" t="str"/>
      <x:c r="DZ5" s="78" t="str"/>
      <x:c r="EA5" s="117" t="str"/>
      <x:c r="EB5" s="117" t="str"/>
      <x:c r="EC5" s="117" t="str"/>
      <x:c r="ED5" s="117" t="str"/>
      <x:c r="EE5" s="117" t="str"/>
      <x:c r="EF5" s="117" t="str"/>
      <x:c r="EG5" s="117" t="str"/>
      <x:c r="EH5" s="117" t="str"/>
      <x:c r="EI5" s="117" t="str"/>
      <x:c r="EJ5" s="117" t="str"/>
      <x:c r="EK5" s="117" t="str"/>
      <x:c r="EL5" s="117" t="str"/>
      <x:c r="EM5" s="117" t="str"/>
      <x:c r="EN5" s="117" t="str"/>
      <x:c r="EO5" s="34" t="str"/>
      <x:c r="EP5" s="34" t="str"/>
      <x:c r="EQ5" s="36" t="str">
        <x:f>IF(OR($EO5="",$EP5="",$EO5=0),"",$EP5/$EO5)</x:f>
      </x:c>
      <x:c r="ER5" s="38" t="str"/>
      <x:c r="ES5" s="22" t="str">
        <x:v>Unknown</x:v>
      </x:c>
      <x:c r="ET5" s="22" t="str">
        <x:v>Unknown</x:v>
      </x:c>
      <x:c r="EU5" s="40" t="str">
        <x:f>IF(COUNT($DF5,$DG5,$DH5)=0,"",AVERAGE($DF5,$DG5,$DH5))</x:f>
      </x:c>
      <x:c r="EV5" s="40" t="str">
        <x:f>IF(COUNT($DJ5,$DK5,$DL5)=0,"",AVERAGE($DJ5,$DK5,$DL5))</x:f>
      </x:c>
      <x:c r="EW5" s="40" t="str">
        <x:f>IF(OR($EU5="",$EV5=""),"",$EV5-$EU5)</x:f>
      </x:c>
      <x:c r="EX5" s="40" t="str">
        <x:f>IF(COUNT($DM5,$DN5,$DO5)=0,"",AVERAGE($DM5,$DN5,$DO5))</x:f>
      </x:c>
      <x:c r="EY5" s="40" t="str">
        <x:f>IF(COUNT($DQ5,$DR5,$DS5)=0,"",AVERAGE($DQ5,$DR5,$DS5))</x:f>
      </x:c>
      <x:c r="EZ5" s="40" t="str">
        <x:f>IF(OR($EX5="",$EY5=""),"",$EY5-$EX5)</x:f>
      </x:c>
      <x:c r="FA5" s="42" t="str">
        <x:f>IF(COUNT($EA5,$EB5,$EC5)=0,"",AVERAGE($EA5,$EB5,$EC5))</x:f>
      </x:c>
      <x:c r="FB5" s="42" t="str">
        <x:f>IF(COUNT($EE5,$EF5,$EG5)=0,"",AVERAGE($EE5,$EF5,$EG5))</x:f>
      </x:c>
      <x:c r="FC5" s="42" t="str">
        <x:f>IF(OR($FA5="",$FB5=""),"",$FB5-$FA5)</x:f>
      </x:c>
      <x:c r="FD5" s="42" t="str">
        <x:f>IF(COUNT($EH5,$EI5,$EJ5)=0,"",AVERAGE($EH5,$EI5,$EJ5))</x:f>
      </x:c>
      <x:c r="FE5" s="42" t="str">
        <x:f>IF(COUNT($EL5,$EM5,$EN5)=0,"",AVERAGE($EL5,$EM5,$EN5))</x:f>
      </x:c>
      <x:c r="FF5" s="42" t="str">
        <x:f>IF(OR($FD5="",$FE5=""),"",$FE5-$FD5)</x:f>
      </x:c>
      <x:c r="FG5" s="24" t="str">
        <x:f>IF(COUNT($DF5,$DG5,$DH5,$DJ5,$DK5,$DL5,$DM5,$DN5,$DO5,$DQ5,$DR5,$DS5)=12,"Yes","No")</x:f>
        <x:v>No</x:v>
      </x:c>
      <x:c r="FH5" s="24" t="str">
        <x:f>IF(COUNT($EA5,$EB5,$EC5,$EE5,$EF5,$EG5,$EH5,$EI5,$EJ5,$EL5,$EM5,$EN5)=12,"Yes","No")</x:f>
        <x:v>No</x:v>
      </x:c>
      <x:c r="FI5" s="24" t="str">
        <x:f>IF(AND($M5="Include",OR($FG5="Yes",$FH5="Yes")),"Ready","Not ready")</x:f>
        <x:v>Not ready</x:v>
      </x:c>
    </x:row>
    <x:row r="6" ht="24" customHeight="1">
      <x:c r="A6" s="22" t="str">
        <x:v>CTL-0004</x:v>
      </x:c>
      <x:c r="B6" s="22" t="n">
        <x:v>15</x:v>
      </x:c>
      <x:c r="C6" s="22" t="str">
        <x:v>Candidate alternative-rationale group</x:v>
      </x:c>
      <x:c r="D6" s="22" t="n">
        <x:v>0</x:v>
      </x:c>
      <x:c r="E6" s="22" t="str">
        <x:v>DATA non-innovation deals.xlsx</x:v>
      </x:c>
      <x:c r="F6" s="22" t="str">
        <x:v>immunicum acquire dcprime</x:v>
      </x:c>
      <x:c r="G6" s="22" t="str">
        <x:v>No</x:v>
      </x:c>
      <x:c r="H6" s="22" t="str">
        <x:v>No</x:v>
      </x:c>
      <x:c r="I6" s="22" t="str">
        <x:v>No</x:v>
      </x:c>
      <x:c r="J6" s="22" t="n">
        <x:v>1</x:v>
      </x:c>
      <x:c r="K6" s="22" t="str">
        <x:v>Not started</x:v>
      </x:c>
      <x:c r="L6" s="22" t="str">
        <x:v>Eligible - 100%</x:v>
      </x:c>
      <x:c r="M6" s="22" t="str">
        <x:v>Review</x:v>
      </x:c>
      <x:c r="N6" s="22" t="str"/>
      <x:c r="O6" s="28" t="n">
        <x:v>44153</x:v>
      </x:c>
      <x:c r="P6" s="28" t="n">
        <x:v>44186</x:v>
      </x:c>
      <x:c r="Q6" s="22" t="n">
        <x:v>2020</x:v>
      </x:c>
      <x:c r="R6" s="22" t="str">
        <x:v>Q4 2020</x:v>
      </x:c>
      <x:c r="S6" s="22" t="str">
        <x:v>Completed</x:v>
      </x:c>
      <x:c r="T6" s="26" t="str">
        <x:v>Immunicum Acquire DCprime</x:v>
      </x:c>
      <x:c r="U6" s="22" t="str">
        <x:v>Mergers &amp; Acquisitions</x:v>
      </x:c>
      <x:c r="V6" s="22" t="str">
        <x:v>Acquisition</x:v>
      </x:c>
      <x:c r="W6" s="22" t="str">
        <x:v>100% Acquisition</x:v>
      </x:c>
      <x:c r="X6" s="22" t="str">
        <x:v>The Netherlands</x:v>
      </x:c>
      <x:c r="Y6" s="22" t="str">
        <x:v>100% Acquisition</x:v>
      </x:c>
      <x:c r="Z6" s="26" t="str">
        <x:v>Erik Penser Bankaktiebolag , Advokatfirman Cederquist KB , Kempen &amp; Co NV</x:v>
      </x:c>
      <x:c r="AA6" s="26" t="str">
        <x:v>Allen Overy Shearman Sterling LLP , Advokatfirman Delphi AB</x:v>
      </x:c>
      <x:c r="AB6" s="22" t="str">
        <x:v>Mendus AB</x:v>
      </x:c>
      <x:c r="AC6" s="22" t="str">
        <x:v>mendus ab</x:v>
      </x:c>
      <x:c r="AD6" s="22" t="str">
        <x:v>DC Prime BV</x:v>
      </x:c>
      <x:c r="AE6" s="22" t="str">
        <x:v>dc prime</x:v>
      </x:c>
      <x:c r="AF6" s="30"/>
      <x:c r="AG6" s="22" t="str">
        <x:v>n/a</x:v>
      </x:c>
      <x:c r="AH6" s="26" t="str">
        <x:v>Immunicum AB, a developer of therapeutic cancer vaccines, has completed the acquisition of the shares in DCprime BV, a clinical stage biotechnology company developing cancer relapse vaccines aimed to reduce tumor recurrence, from Van Herk Investments B.V., a private equity firm.
Further, prior to the closing of the transaction, Van Herk will acquire the minority shareholders’ shares in DCprime and such minority shareholders will consequently partly be paid in cash and partly in Immunicum shares. As a result of the Transaction, Van Herk will be the largest shareholder in Immunicum, holding approximately 43% of the total outstanding shares after the transaction. Customary lock-up provisions covering a period of twelve months have been put in place between Immunicum, Van Herk and DCprime minority shareholders receiving issued shares. 
The purchase price for all outstanding shares in DCprime will be paid through the issuance of 73,909,635 shares (Consideration Shares) in Immunicum, representing a dilution of 44.48% (44% on a fully diluted basis considering outstanding warrants). Based on the closing price of Immunicum’s shares on November 17, 2020, SEK 8.10, the consideration for the capital contributed in-kind corresponds to a total of SEK 598,668,043.50. Through issuance of the Consideration Shares, the number of shares in Immunicum will increase to a total of 166,167,166. The share capital will increase by SEK 3,695,481.75, from SEK 4,612,876.55 to a total of SEK 8,308,358.3. The dilution has been calculated as the number of issued new shares, divided by the total number of shares following the new issue. The issuance of the shares is subject to approval by an Extraordinary General Meeting (EGM) to be held on December 18, 2020.
The newly combined company will maintain its corporate headquarters in Stockholm, Sweden and consolidate research, process development and future manufacturing efforts at the location in Leiden, the Netherlands. Immunicum’s shares will continue to trade on the Nasdaq Stockholm.
The transaction will allow Immunicum to further build and strengthen its position as a leader in cell-based cancer immunotherapies.
Pursuant to the transaction, Erik Manting, Ph.D., currently CEO of DCprime, will join Immunicum’s leadership team as Chief Business Officer and deputy CEO. Jeroen Rovers, MD, Ph.D., currently Chief Medical Officer at DCprime, will have the role of the Managing Director of DCprime in the combination.
Erik Penser Bankaktiebolag is acting as financial advisor, Asperion is acting as strategic advisor and Advokatfirman Delphi AB is acting as legal advisor to Immunicum. Kempen &amp; Co is acting as financial advisor, while Advokatfirman Cederquist KB and Allen &amp; Overy LLP are acting as legal advisor to DCprime.
Deal History:
Announced: On November 11, 2020, Immunicum entered into an agreement to acquire all of the shares in DCprime from Van Herk Investments.</x:v>
      </x:c>
      <x:c r="AI6" s="26" t="str">
        <x:v>The transaction will allow Immunicum to further build and strengthen its position as a leader in cell-based cancer immunotherapies.</x:v>
      </x:c>
      <x:c r="AJ6" s="22" t="str"/>
      <x:c r="AK6" s="22" t="str"/>
      <x:c r="AL6" s="22" t="str">
        <x:v>Unknown</x:v>
      </x:c>
      <x:c r="AM6" s="22" t="str">
        <x:v>Unknown</x:v>
      </x:c>
      <x:c r="AN6" s="22" t="str"/>
      <x:c r="AO6" s="22" t="str"/>
      <x:c r="AP6" s="22" t="str"/>
      <x:c r="AQ6" s="22" t="str"/>
      <x:c r="AR6" s="22" t="str"/>
      <x:c r="AS6" s="22" t="str">
        <x:v>Mendus AB</x:v>
      </x:c>
      <x:c r="AT6" s="22" t="str">
        <x:v>DC Prime BV</x:v>
      </x:c>
      <x:c r="AU6" s="22" t="str">
        <x:v>Not reviewed</x:v>
      </x:c>
      <x:c r="AV6" s="22" t="str">
        <x:v>Not assessed</x:v>
      </x:c>
      <x:c r="AW6" s="22" t="str">
        <x:v>Unknown</x:v>
      </x:c>
      <x:c r="AX6" s="22" t="str">
        <x:v>Unknown</x:v>
      </x:c>
      <x:c r="AY6" s="22" t="str">
        <x:v>Unknown</x:v>
      </x:c>
      <x:c r="AZ6" s="22" t="str">
        <x:v>Unknown</x:v>
      </x:c>
      <x:c r="BA6" s="22" t="str">
        <x:v>Unknown</x:v>
      </x:c>
      <x:c r="BB6" s="22" t="str">
        <x:v>Unknown</x:v>
      </x:c>
      <x:c r="BC6" s="26" t="str"/>
      <x:c r="BD6" s="22" t="str"/>
      <x:c r="BE6" s="22" t="str"/>
      <x:c r="BF6" s="22" t="str">
        <x:v>Not collected</x:v>
      </x:c>
      <x:c r="BG6" s="22" t="str">
        <x:v>Not collected</x:v>
      </x:c>
      <x:c r="BH6" s="22" t="str">
        <x:v>Not defined</x:v>
      </x:c>
      <x:c r="BI6" s="24" t="n">
        <x:f>IF($Q6="","",$Q6-3)</x:f>
        <x:v>2017</x:v>
      </x:c>
      <x:c r="BJ6" s="24" t="n">
        <x:f>IF($Q6="","",$Q6-2)</x:f>
        <x:v>2018</x:v>
      </x:c>
      <x:c r="BK6" s="24" t="n">
        <x:f>IF($Q6="","",$Q6-1)</x:f>
        <x:v>2019</x:v>
      </x:c>
      <x:c r="BL6" s="24" t="n">
        <x:f>IF($Q6="","",$Q6+0)</x:f>
        <x:v>2020</x:v>
      </x:c>
      <x:c r="BM6" s="24" t="n">
        <x:f>IF($Q6="","",$Q6+1)</x:f>
        <x:v>2021</x:v>
      </x:c>
      <x:c r="BN6" s="24" t="n">
        <x:f>IF($Q6="","",$Q6+2)</x:f>
        <x:v>2022</x:v>
      </x:c>
      <x:c r="BO6" s="24" t="n">
        <x:f>IF($Q6="","",$Q6+3)</x:f>
        <x:v>2023</x:v>
      </x:c>
      <x:c r="BP6" s="77" t="str"/>
      <x:c r="BQ6" s="77" t="str"/>
      <x:c r="BR6" s="77" t="str"/>
      <x:c r="BS6" s="77" t="str"/>
      <x:c r="BT6" s="77" t="str"/>
      <x:c r="BU6" s="77" t="str"/>
      <x:c r="BV6" s="77" t="str"/>
      <x:c r="BW6" s="77" t="str"/>
      <x:c r="BX6" s="77" t="str"/>
      <x:c r="BY6" s="77" t="str"/>
      <x:c r="BZ6" s="77" t="str"/>
      <x:c r="CA6" s="77" t="str"/>
      <x:c r="CB6" s="77" t="str"/>
      <x:c r="CC6" s="77" t="str"/>
      <x:c r="CD6" s="77" t="str"/>
      <x:c r="CE6" s="77" t="str"/>
      <x:c r="CF6" s="77" t="str"/>
      <x:c r="CG6" s="77" t="str"/>
      <x:c r="CH6" s="77" t="str"/>
      <x:c r="CI6" s="77" t="str"/>
      <x:c r="CJ6" s="77" t="str"/>
      <x:c r="CK6" s="77" t="str"/>
      <x:c r="CL6" s="77" t="str"/>
      <x:c r="CM6" s="77" t="str"/>
      <x:c r="CN6" s="77" t="str"/>
      <x:c r="CO6" s="77" t="str"/>
      <x:c r="CP6" s="77" t="str"/>
      <x:c r="CQ6" s="77" t="str"/>
      <x:c r="CR6" s="77" t="str"/>
      <x:c r="CS6" s="77" t="str"/>
      <x:c r="CT6" s="77" t="str"/>
      <x:c r="CU6" s="77" t="str"/>
      <x:c r="CV6" s="77" t="str"/>
      <x:c r="CW6" s="77" t="str"/>
      <x:c r="CX6" s="77" t="str"/>
      <x:c r="CY6" s="77" t="str"/>
      <x:c r="CZ6" s="77" t="str"/>
      <x:c r="DA6" s="77" t="str"/>
      <x:c r="DB6" s="77" t="str"/>
      <x:c r="DC6" s="77" t="str"/>
      <x:c r="DD6" s="77" t="str"/>
      <x:c r="DE6" s="77" t="str"/>
      <x:c r="DF6" s="78" t="str"/>
      <x:c r="DG6" s="78" t="str"/>
      <x:c r="DH6" s="78" t="str"/>
      <x:c r="DI6" s="78" t="str"/>
      <x:c r="DJ6" s="78" t="str"/>
      <x:c r="DK6" s="78" t="str"/>
      <x:c r="DL6" s="78" t="str"/>
      <x:c r="DM6" s="78" t="str"/>
      <x:c r="DN6" s="78" t="str"/>
      <x:c r="DO6" s="78" t="str"/>
      <x:c r="DP6" s="78" t="str"/>
      <x:c r="DQ6" s="78" t="str"/>
      <x:c r="DR6" s="78" t="str"/>
      <x:c r="DS6" s="78" t="str"/>
      <x:c r="DT6" s="78" t="str"/>
      <x:c r="DU6" s="78" t="str"/>
      <x:c r="DV6" s="78" t="str"/>
      <x:c r="DW6" s="78" t="str"/>
      <x:c r="DX6" s="78" t="str"/>
      <x:c r="DY6" s="78" t="str"/>
      <x:c r="DZ6" s="78" t="str"/>
      <x:c r="EA6" s="117" t="str"/>
      <x:c r="EB6" s="117" t="str"/>
      <x:c r="EC6" s="117" t="str"/>
      <x:c r="ED6" s="117" t="str"/>
      <x:c r="EE6" s="117" t="str"/>
      <x:c r="EF6" s="117" t="str"/>
      <x:c r="EG6" s="117" t="str"/>
      <x:c r="EH6" s="117" t="str"/>
      <x:c r="EI6" s="117" t="str"/>
      <x:c r="EJ6" s="117" t="str"/>
      <x:c r="EK6" s="117" t="str"/>
      <x:c r="EL6" s="117" t="str"/>
      <x:c r="EM6" s="117" t="str"/>
      <x:c r="EN6" s="117" t="str"/>
      <x:c r="EO6" s="34" t="str"/>
      <x:c r="EP6" s="34" t="str"/>
      <x:c r="EQ6" s="36" t="str">
        <x:f>IF(OR($EO6="",$EP6="",$EO6=0),"",$EP6/$EO6)</x:f>
      </x:c>
      <x:c r="ER6" s="38" t="str"/>
      <x:c r="ES6" s="22" t="str">
        <x:v>Unknown</x:v>
      </x:c>
      <x:c r="ET6" s="22" t="str">
        <x:v>Unknown</x:v>
      </x:c>
      <x:c r="EU6" s="40" t="str">
        <x:f>IF(COUNT($DF6,$DG6,$DH6)=0,"",AVERAGE($DF6,$DG6,$DH6))</x:f>
      </x:c>
      <x:c r="EV6" s="40" t="str">
        <x:f>IF(COUNT($DJ6,$DK6,$DL6)=0,"",AVERAGE($DJ6,$DK6,$DL6))</x:f>
      </x:c>
      <x:c r="EW6" s="40" t="str">
        <x:f>IF(OR($EU6="",$EV6=""),"",$EV6-$EU6)</x:f>
      </x:c>
      <x:c r="EX6" s="40" t="str">
        <x:f>IF(COUNT($DM6,$DN6,$DO6)=0,"",AVERAGE($DM6,$DN6,$DO6))</x:f>
      </x:c>
      <x:c r="EY6" s="40" t="str">
        <x:f>IF(COUNT($DQ6,$DR6,$DS6)=0,"",AVERAGE($DQ6,$DR6,$DS6))</x:f>
      </x:c>
      <x:c r="EZ6" s="40" t="str">
        <x:f>IF(OR($EX6="",$EY6=""),"",$EY6-$EX6)</x:f>
      </x:c>
      <x:c r="FA6" s="42" t="str">
        <x:f>IF(COUNT($EA6,$EB6,$EC6)=0,"",AVERAGE($EA6,$EB6,$EC6))</x:f>
      </x:c>
      <x:c r="FB6" s="42" t="str">
        <x:f>IF(COUNT($EE6,$EF6,$EG6)=0,"",AVERAGE($EE6,$EF6,$EG6))</x:f>
      </x:c>
      <x:c r="FC6" s="42" t="str">
        <x:f>IF(OR($FA6="",$FB6=""),"",$FB6-$FA6)</x:f>
      </x:c>
      <x:c r="FD6" s="42" t="str">
        <x:f>IF(COUNT($EH6,$EI6,$EJ6)=0,"",AVERAGE($EH6,$EI6,$EJ6))</x:f>
      </x:c>
      <x:c r="FE6" s="42" t="str">
        <x:f>IF(COUNT($EL6,$EM6,$EN6)=0,"",AVERAGE($EL6,$EM6,$EN6))</x:f>
      </x:c>
      <x:c r="FF6" s="42" t="str">
        <x:f>IF(OR($FD6="",$FE6=""),"",$FE6-$FD6)</x:f>
      </x:c>
      <x:c r="FG6" s="24" t="str">
        <x:f>IF(COUNT($DF6,$DG6,$DH6,$DJ6,$DK6,$DL6,$DM6,$DN6,$DO6,$DQ6,$DR6,$DS6)=12,"Yes","No")</x:f>
        <x:v>No</x:v>
      </x:c>
      <x:c r="FH6" s="24" t="str">
        <x:f>IF(COUNT($EA6,$EB6,$EC6,$EE6,$EF6,$EG6,$EH6,$EI6,$EJ6,$EL6,$EM6,$EN6)=12,"Yes","No")</x:f>
        <x:v>No</x:v>
      </x:c>
      <x:c r="FI6" s="24" t="str">
        <x:f>IF(AND($M6="Include",OR($FG6="Yes",$FH6="Yes")),"Ready","Not ready")</x:f>
        <x:v>Not ready</x:v>
      </x:c>
    </x:row>
    <x:row r="7" ht="24" customHeight="1">
      <x:c r="A7" s="22" t="str">
        <x:v>CTL-0005</x:v>
      </x:c>
      <x:c r="B7" s="22" t="n">
        <x:v>16</x:v>
      </x:c>
      <x:c r="C7" s="22" t="str">
        <x:v>Candidate alternative-rationale group</x:v>
      </x:c>
      <x:c r="D7" s="22" t="n">
        <x:v>0</x:v>
      </x:c>
      <x:c r="E7" s="22" t="str">
        <x:v>DATA non-innovation deals.xlsx</x:v>
      </x:c>
      <x:c r="F7" s="22" t="str">
        <x:v>ucb acquires handl therapeutics</x:v>
      </x:c>
      <x:c r="G7" s="22" t="str">
        <x:v>No</x:v>
      </x:c>
      <x:c r="H7" s="22" t="str">
        <x:v>No</x:v>
      </x:c>
      <x:c r="I7" s="22" t="str">
        <x:v>No</x:v>
      </x:c>
      <x:c r="J7" s="22" t="n">
        <x:v>1</x:v>
      </x:c>
      <x:c r="K7" s="22" t="str">
        <x:v>Not started</x:v>
      </x:c>
      <x:c r="L7" s="22" t="str">
        <x:v>Eligible - 100%</x:v>
      </x:c>
      <x:c r="M7" s="22" t="str">
        <x:v>Review</x:v>
      </x:c>
      <x:c r="N7" s="22" t="str"/>
      <x:c r="O7" s="28" t="n">
        <x:v>44147</x:v>
      </x:c>
      <x:c r="P7" s="28" t="n">
        <x:v>44147</x:v>
      </x:c>
      <x:c r="Q7" s="22" t="n">
        <x:v>2020</x:v>
      </x:c>
      <x:c r="R7" s="22" t="str">
        <x:v>Q4 2020</x:v>
      </x:c>
      <x:c r="S7" s="22" t="str">
        <x:v>Completed</x:v>
      </x:c>
      <x:c r="T7" s="26" t="str">
        <x:v>UCB Acquires Handl Therapeutics</x:v>
      </x:c>
      <x:c r="U7" s="22" t="str">
        <x:v>Mergers &amp; Acquisitions</x:v>
      </x:c>
      <x:c r="V7" s="22" t="str">
        <x:v>Acquisition</x:v>
      </x:c>
      <x:c r="W7" s="22" t="str">
        <x:v>100% Acquisition</x:v>
      </x:c>
      <x:c r="X7" s="22" t="str">
        <x:v>Belgium</x:v>
      </x:c>
      <x:c r="Y7" s="22" t="str">
        <x:v>100% Acquisition</x:v>
      </x:c>
      <x:c r="Z7" s="26"/>
      <x:c r="AA7" s="26"/>
      <x:c r="AB7" s="22" t="str">
        <x:v>UCB SA</x:v>
      </x:c>
      <x:c r="AC7" s="22" t="str">
        <x:v>ucb</x:v>
      </x:c>
      <x:c r="AD7" s="22" t="str">
        <x:v>Handl Therapeutics</x:v>
      </x:c>
      <x:c r="AE7" s="22" t="str">
        <x:v>handl therapeutics</x:v>
      </x:c>
      <x:c r="AF7" s="30"/>
      <x:c r="AG7" s="22" t="str">
        <x:v>n/a</x:v>
      </x:c>
      <x:c r="AH7" s="26" t="str">
        <x:v>UCB SA, a biopharmaceutical company, has acquired Handl Therapeutics BV, a gene therapy company.
The Handl Therapeutics team will continue to be based in Leuven, Belgium, and will work very closely with UCB’s international research teams.
The transaction will allow UCB to accelerate its ambition in gene therapy and strengthens its capabilities to discover and develop differentiated solutions with unique outcomes for patients.
Concurrently, UCB has announced a new gene therapy research collaboration with Lacerta Therapeutics.</x:v>
      </x:c>
      <x:c r="AI7" s="26" t="str">
        <x:v>The transaction will allow UCB to accelerate its ambition in gene therapy and strengthens its capabilities to discover and develop differentiated solutions with unique outcomes for patients.</x:v>
      </x:c>
      <x:c r="AJ7" s="22" t="str"/>
      <x:c r="AK7" s="22" t="str"/>
      <x:c r="AL7" s="22" t="str">
        <x:v>Unknown</x:v>
      </x:c>
      <x:c r="AM7" s="22" t="str">
        <x:v>Unknown</x:v>
      </x:c>
      <x:c r="AN7" s="22" t="str">
        <x:v>UCB BB</x:v>
      </x:c>
      <x:c r="AO7" s="22" t="str"/>
      <x:c r="AP7" s="22" t="str"/>
      <x:c r="AQ7" s="22" t="str"/>
      <x:c r="AR7" s="22" t="str"/>
      <x:c r="AS7" s="22" t="str">
        <x:v>UCB SA</x:v>
      </x:c>
      <x:c r="AT7" s="22" t="str">
        <x:v>Handl Therapeutics</x:v>
      </x:c>
      <x:c r="AU7" s="22" t="str">
        <x:v>Not reviewed</x:v>
      </x:c>
      <x:c r="AV7" s="22" t="str">
        <x:v>Not assessed</x:v>
      </x:c>
      <x:c r="AW7" s="22" t="str">
        <x:v>Unknown</x:v>
      </x:c>
      <x:c r="AX7" s="22" t="str">
        <x:v>Unknown</x:v>
      </x:c>
      <x:c r="AY7" s="22" t="str">
        <x:v>Unknown</x:v>
      </x:c>
      <x:c r="AZ7" s="22" t="str">
        <x:v>Unknown</x:v>
      </x:c>
      <x:c r="BA7" s="22" t="str">
        <x:v>Unknown</x:v>
      </x:c>
      <x:c r="BB7" s="22" t="str">
        <x:v>Unknown</x:v>
      </x:c>
      <x:c r="BC7" s="26" t="str"/>
      <x:c r="BD7" s="22" t="str"/>
      <x:c r="BE7" s="22" t="str">
        <x:v>EUR</x:v>
      </x:c>
      <x:c r="BF7" s="22" t="str">
        <x:v>Complete</x:v>
      </x:c>
      <x:c r="BG7" s="22" t="str">
        <x:v>Complete event window — 7/7 years covered</x:v>
      </x:c>
      <x:c r="BH7" s="22" t="str">
        <x:v>Applicant/owner alias match for UCB Biopharma and UCB Pharma entities.</x:v>
      </x:c>
      <x:c r="BI7" s="24" t="n">
        <x:f>IF($Q7="","",$Q7-3)</x:f>
        <x:v>2017</x:v>
      </x:c>
      <x:c r="BJ7" s="24" t="n">
        <x:f>IF($Q7="","",$Q7-2)</x:f>
        <x:v>2018</x:v>
      </x:c>
      <x:c r="BK7" s="24" t="n">
        <x:f>IF($Q7="","",$Q7-1)</x:f>
        <x:v>2019</x:v>
      </x:c>
      <x:c r="BL7" s="24" t="n">
        <x:f>IF($Q7="","",$Q7+0)</x:f>
        <x:v>2020</x:v>
      </x:c>
      <x:c r="BM7" s="24" t="n">
        <x:f>IF($Q7="","",$Q7+1)</x:f>
        <x:v>2021</x:v>
      </x:c>
      <x:c r="BN7" s="24" t="n">
        <x:f>IF($Q7="","",$Q7+2)</x:f>
        <x:v>2022</x:v>
      </x:c>
      <x:c r="BO7" s="24" t="n">
        <x:f>IF($Q7="","",$Q7+3)</x:f>
        <x:v>2023</x:v>
      </x:c>
      <x:c r="BP7" s="77" t="n">
        <x:v>4530</x:v>
      </x:c>
      <x:c r="BQ7" s="77" t="n">
        <x:v>4632</x:v>
      </x:c>
      <x:c r="BR7" s="77" t="n">
        <x:v>4913</x:v>
      </x:c>
      <x:c r="BS7" s="77" t="n">
        <x:v>5347</x:v>
      </x:c>
      <x:c r="BT7" s="77" t="n">
        <x:v>5777</x:v>
      </x:c>
      <x:c r="BU7" s="77" t="n">
        <x:v>5517</x:v>
      </x:c>
      <x:c r="BV7" s="77" t="n">
        <x:v>5252</x:v>
      </x:c>
      <x:c r="BW7" s="77" t="n">
        <x:v>1130</x:v>
      </x:c>
      <x:c r="BX7" s="77" t="n">
        <x:v>1105</x:v>
      </x:c>
      <x:c r="BY7" s="77" t="n">
        <x:v>1118</x:v>
      </x:c>
      <x:c r="BZ7" s="77" t="n">
        <x:v>1093</x:v>
      </x:c>
      <x:c r="CA7" s="77" t="n">
        <x:v>1318</x:v>
      </x:c>
      <x:c r="CB7" s="77" t="n">
        <x:v>679</x:v>
      </x:c>
      <x:c r="CC7" s="77" t="n">
        <x:v>659</x:v>
      </x:c>
      <x:c r="CD7" s="77" t="n">
        <x:v>753</x:v>
      </x:c>
      <x:c r="CE7" s="77" t="n">
        <x:v>800</x:v>
      </x:c>
      <x:c r="CF7" s="77" t="n">
        <x:v>792</x:v>
      </x:c>
      <x:c r="CG7" s="77" t="n">
        <x:v>732</x:v>
      </x:c>
      <x:c r="CH7" s="77" t="n">
        <x:v>1058</x:v>
      </x:c>
      <x:c r="CI7" s="77" t="n">
        <x:v>418</x:v>
      </x:c>
      <x:c r="CJ7" s="77" t="n">
        <x:v>343</x:v>
      </x:c>
      <x:c r="CK7" s="77" t="n">
        <x:v>9917</x:v>
      </x:c>
      <x:c r="CL7" s="77" t="n">
        <x:v>10514</x:v>
      </x:c>
      <x:c r="CM7" s="77" t="n">
        <x:v>11081</x:v>
      </x:c>
      <x:c r="CN7" s="77" t="n">
        <x:v>13319</x:v>
      </x:c>
      <x:c r="CO7" s="77" t="n">
        <x:v>14210</x:v>
      </x:c>
      <x:c r="CP7" s="77" t="n">
        <x:v>15868</x:v>
      </x:c>
      <x:c r="CQ7" s="77" t="n">
        <x:v>15539</x:v>
      </x:c>
      <x:c r="CR7" s="77" t="n">
        <x:v>1630</x:v>
      </x:c>
      <x:c r="CS7" s="77" t="n">
        <x:v>1531</x:v>
      </x:c>
      <x:c r="CT7" s="77" t="n">
        <x:v>1282</x:v>
      </x:c>
      <x:c r="CU7" s="77" t="n">
        <x:v>2750</x:v>
      </x:c>
      <x:c r="CV7" s="77" t="n">
        <x:v>2141</x:v>
      </x:c>
      <x:c r="CW7" s="77" t="n">
        <x:v>3000</x:v>
      </x:c>
      <x:c r="CX7" s="77" t="n">
        <x:v>3102</x:v>
      </x:c>
      <x:c r="CY7" s="77" t="n">
        <x:v>1057</x:v>
      </x:c>
      <x:c r="CZ7" s="77" t="n">
        <x:v>1161</x:v>
      </x:c>
      <x:c r="DA7" s="77" t="n">
        <x:v>1272</x:v>
      </x:c>
      <x:c r="DB7" s="77" t="n">
        <x:v>1569</x:v>
      </x:c>
      <x:c r="DC7" s="77" t="n">
        <x:v>1629</x:v>
      </x:c>
      <x:c r="DD7" s="77" t="n">
        <x:v>1670</x:v>
      </x:c>
      <x:c r="DE7" s="77" t="n">
        <x:v>1630</x:v>
      </x:c>
      <x:c r="DF7" s="78" t="n">
        <x:v>7.4817</x:v>
      </x:c>
      <x:c r="DG7" s="78" t="n">
        <x:v>7.8312</x:v>
      </x:c>
      <x:c r="DH7" s="78" t="n">
        <x:v>7.335</x:v>
      </x:c>
      <x:c r="DI7" s="78" t="n">
        <x:v>6</x:v>
      </x:c>
      <x:c r="DJ7" s="78" t="n">
        <x:v>7.6864</x:v>
      </x:c>
      <x:c r="DK7" s="78" t="n">
        <x:v>2.7794</x:v>
      </x:c>
      <x:c r="DL7" s="78" t="n">
        <x:v>2.1842</x:v>
      </x:c>
      <x:c r="DM7" s="78" t="n">
        <x:v>24.9448</x:v>
      </x:c>
      <x:c r="DN7" s="78" t="n">
        <x:v>23.8558</x:v>
      </x:c>
      <x:c r="DO7" s="78" t="n">
        <x:v>22.756</x:v>
      </x:c>
      <x:c r="DP7" s="78" t="n">
        <x:v>20.4414</x:v>
      </x:c>
      <x:c r="DQ7" s="78" t="n">
        <x:v>22.8146</x:v>
      </x:c>
      <x:c r="DR7" s="78" t="n">
        <x:v>12.3074</x:v>
      </x:c>
      <x:c r="DS7" s="78" t="n">
        <x:v>12.5476</x:v>
      </x:c>
      <x:c r="DT7" s="78" t="n">
        <x:v>16.4364</x:v>
      </x:c>
      <x:c r="DU7" s="78" t="n">
        <x:v>14.5615</x:v>
      </x:c>
      <x:c r="DV7" s="78" t="n">
        <x:v>11.5694</x:v>
      </x:c>
      <x:c r="DW7" s="78" t="n">
        <x:v>20.6472</x:v>
      </x:c>
      <x:c r="DX7" s="78" t="n">
        <x:v>15.0669</x:v>
      </x:c>
      <x:c r="DY7" s="78" t="n">
        <x:v>18.906</x:v>
      </x:c>
      <x:c r="DZ7" s="78" t="n">
        <x:v>19.9627</x:v>
      </x:c>
      <x:c r="EA7" s="117" t="n">
        <x:v>27</x:v>
      </x:c>
      <x:c r="EB7" s="117" t="n">
        <x:v>15</x:v>
      </x:c>
      <x:c r="EC7" s="117" t="n">
        <x:v>18</x:v>
      </x:c>
      <x:c r="ED7" s="117" t="n">
        <x:v>25</x:v>
      </x:c>
      <x:c r="EE7" s="117" t="n">
        <x:v>17</x:v>
      </x:c>
      <x:c r="EF7" s="117" t="n">
        <x:v>5</x:v>
      </x:c>
      <x:c r="EG7" s="117" t="n">
        <x:v>0</x:v>
      </x:c>
      <x:c r="EH7" s="117" t="n">
        <x:v>107</x:v>
      </x:c>
      <x:c r="EI7" s="117" t="n">
        <x:v>5</x:v>
      </x:c>
      <x:c r="EJ7" s="117" t="n">
        <x:v>26</x:v>
      </x:c>
      <x:c r="EK7" s="117" t="n">
        <x:v>7</x:v>
      </x:c>
      <x:c r="EL7" s="117" t="n">
        <x:v>2</x:v>
      </x:c>
      <x:c r="EM7" s="117" t="n">
        <x:v>0</x:v>
      </x:c>
      <x:c r="EN7" s="117" t="n">
        <x:v>0</x:v>
      </x:c>
      <x:c r="EO7" s="34" t="str"/>
      <x:c r="EP7" s="34" t="str"/>
      <x:c r="EQ7" s="36" t="str">
        <x:f>IF(OR($EO7="",$EP7="",$EO7=0),"",$EP7/$EO7)</x:f>
      </x:c>
      <x:c r="ER7" s="38" t="str"/>
      <x:c r="ES7" s="22" t="str">
        <x:v>Unknown</x:v>
      </x:c>
      <x:c r="ET7" s="22" t="str">
        <x:v>Unknown</x:v>
      </x:c>
      <x:c r="EU7" s="40" t="n">
        <x:f>IF(COUNT($DF7,$DG7,$DH7)=0,"",AVERAGE($DF7,$DG7,$DH7))</x:f>
        <x:v>7.5493</x:v>
      </x:c>
      <x:c r="EV7" s="40" t="n">
        <x:f>IF(COUNT($DJ7,$DK7,$DL7)=0,"",AVERAGE($DJ7,$DK7,$DL7))</x:f>
        <x:v>4.216666666666667</x:v>
      </x:c>
      <x:c r="EW7" s="40" t="n">
        <x:f>IF(OR($EU7="",$EV7=""),"",$EV7-$EU7)</x:f>
        <x:v>-3.332633333333333</x:v>
      </x:c>
      <x:c r="EX7" s="40" t="n">
        <x:f>IF(COUNT($DM7,$DN7,$DO7)=0,"",AVERAGE($DM7,$DN7,$DO7))</x:f>
        <x:v>23.8522</x:v>
      </x:c>
      <x:c r="EY7" s="40" t="n">
        <x:f>IF(COUNT($DQ7,$DR7,$DS7)=0,"",AVERAGE($DQ7,$DR7,$DS7))</x:f>
        <x:v>15.889866666666668</x:v>
      </x:c>
      <x:c r="EZ7" s="40" t="n">
        <x:f>IF(OR($EX7="",$EY7=""),"",$EY7-$EX7)</x:f>
        <x:v>-7.962333333333332</x:v>
      </x:c>
      <x:c r="FA7" s="42" t="n">
        <x:f>IF(COUNT($EA7,$EB7,$EC7)=0,"",AVERAGE($EA7,$EB7,$EC7))</x:f>
        <x:v>20</x:v>
      </x:c>
      <x:c r="FB7" s="42" t="n">
        <x:f>IF(COUNT($EE7,$EF7,$EG7)=0,"",AVERAGE($EE7,$EF7,$EG7))</x:f>
        <x:v>7.333333333333333</x:v>
      </x:c>
      <x:c r="FC7" s="42" t="n">
        <x:f>IF(OR($FA7="",$FB7=""),"",$FB7-$FA7)</x:f>
        <x:v>-12.666666666666668</x:v>
      </x:c>
      <x:c r="FD7" s="42" t="n">
        <x:f>IF(COUNT($EH7,$EI7,$EJ7)=0,"",AVERAGE($EH7,$EI7,$EJ7))</x:f>
        <x:v>46</x:v>
      </x:c>
      <x:c r="FE7" s="42" t="n">
        <x:f>IF(COUNT($EL7,$EM7,$EN7)=0,"",AVERAGE($EL7,$EM7,$EN7))</x:f>
        <x:v>0.6666666666666666</x:v>
      </x:c>
      <x:c r="FF7" s="42" t="n">
        <x:f>IF(OR($FD7="",$FE7=""),"",$FE7-$FD7)</x:f>
        <x:v>-45.333333333333336</x:v>
      </x:c>
      <x:c r="FG7" s="24" t="str">
        <x:f>IF(COUNT($DF7,$DG7,$DH7,$DJ7,$DK7,$DL7,$DM7,$DN7,$DO7,$DQ7,$DR7,$DS7)=12,"Yes","No")</x:f>
        <x:v>Yes</x:v>
      </x:c>
      <x:c r="FH7" s="24" t="str">
        <x:f>IF(COUNT($EA7,$EB7,$EC7,$EE7,$EF7,$EG7,$EH7,$EI7,$EJ7,$EL7,$EM7,$EN7)=12,"Yes","No")</x:f>
        <x:v>Yes</x:v>
      </x:c>
      <x:c r="FI7" s="24" t="str">
        <x:f>IF(AND($M7="Include",OR($FG7="Yes",$FH7="Yes")),"Ready","Not ready")</x:f>
        <x:v>Not ready</x:v>
      </x:c>
    </x:row>
    <x:row r="8" ht="24" customHeight="1">
      <x:c r="A8" s="22" t="str">
        <x:v>CTL-0006</x:v>
      </x:c>
      <x:c r="B8" s="22" t="n">
        <x:v>17</x:v>
      </x:c>
      <x:c r="C8" s="22" t="str">
        <x:v>Candidate alternative-rationale group</x:v>
      </x:c>
      <x:c r="D8" s="22" t="n">
        <x:v>0</x:v>
      </x:c>
      <x:c r="E8" s="22" t="str">
        <x:v>DATA non-innovation deals.xlsx</x:v>
      </x:c>
      <x:c r="F8" s="22" t="str">
        <x:v>perkinelmer acquires horizon discovery</x:v>
      </x:c>
      <x:c r="G8" s="22" t="str">
        <x:v>No</x:v>
      </x:c>
      <x:c r="H8" s="22" t="str">
        <x:v>No</x:v>
      </x:c>
      <x:c r="I8" s="22" t="str">
        <x:v>Yes</x:v>
      </x:c>
      <x:c r="J8" s="22" t="n">
        <x:v>2</x:v>
      </x:c>
      <x:c r="K8" s="22" t="str">
        <x:v>Not started</x:v>
      </x:c>
      <x:c r="L8" s="22" t="str">
        <x:v>Eligible - 100%</x:v>
      </x:c>
      <x:c r="M8" s="22" t="str">
        <x:v>Review</x:v>
      </x:c>
      <x:c r="N8" s="22" t="str"/>
      <x:c r="O8" s="28" t="n">
        <x:v>44137</x:v>
      </x:c>
      <x:c r="P8" s="28" t="n">
        <x:v>44188</x:v>
      </x:c>
      <x:c r="Q8" s="22" t="n">
        <x:v>2020</x:v>
      </x:c>
      <x:c r="R8" s="22" t="str">
        <x:v>Q4 2020</x:v>
      </x:c>
      <x:c r="S8" s="22" t="str">
        <x:v>Completed</x:v>
      </x:c>
      <x:c r="T8" s="26" t="str">
        <x:v>PerkinElmer Acquires Horizon Discovery</x:v>
      </x:c>
      <x:c r="U8" s="22" t="str">
        <x:v>Mergers &amp; Acquisitions</x:v>
      </x:c>
      <x:c r="V8" s="22" t="str">
        <x:v>Acquisition</x:v>
      </x:c>
      <x:c r="W8" s="22" t="str">
        <x:v>100% Acquisition</x:v>
      </x:c>
      <x:c r="X8" s="22" t="str">
        <x:v>United Kingdom</x:v>
      </x:c>
      <x:c r="Y8" s="22" t="str">
        <x:v>100% Acquisition</x:v>
      </x:c>
      <x:c r="Z8" s="26" t="str">
        <x:v>Evercore Inc , Perella Weinberg Partners LP , Numis Securities Ltd</x:v>
      </x:c>
      <x:c r="AA8" s="26" t="str">
        <x:v>Hogan Lovells International LLP , Covington &amp; Burling LLP</x:v>
      </x:c>
      <x:c r="AB8" s="22" t="str">
        <x:v>Revvity Inc</x:v>
      </x:c>
      <x:c r="AC8" s="22" t="str">
        <x:v>revvity</x:v>
      </x:c>
      <x:c r="AD8" s="22" t="str">
        <x:v>Horizon Discovery Group Ltd</x:v>
      </x:c>
      <x:c r="AE8" s="22" t="str">
        <x:v>horizon discovery</x:v>
      </x:c>
      <x:c r="AF8" s="30" t="n">
        <x:v>383</x:v>
      </x:c>
      <x:c r="AG8" s="22" t="n">
        <x:v>383</x:v>
      </x:c>
      <x:c r="AH8" s="26" t="str">
        <x:v>PerkinElmer, Inc., a provider of detection, imaging, and informatics solutions and services, has acquired Horizon Discovery Group Plc, a company engaged in the application of gene editing and gene modulation for cell line engineering, for approximately USD383 million.
The transaction will allow PerkinElmer to expand its portfolio of automated life sciences discovery and applied genomics solutions to include gene editing and gene modulation tools, with future opportunities to improve cell based discovery for precision medicine.
PerkinElmer UK will finance the cash consideration payable to Horizon Shareholders pursuant to the Acquisition from PerkinElmer's existing cash resources.
Evercore Inc is a financial advisor, while Covington &amp; Burling LLP is acting as legal advisor for Horizon Discovery Group. Consilium Strategic Communications Limited is acting as financial media and UK investor relations adviser to Horizon. Perella Weinberg Partners LP is acting as financial advisor, while Hogan Lovells International LLP is acting as legal advisor for PerkinElmer.
Deal History:
Announcement: On November 2, 2020, PerkinElmer has reached an agreement on the terms of a recommended all cash offer to acquire Horizon Discovery Group.
The transaction has a total enterprise value of approximately USD368 million, is expected to close in the first quarter of 2021 subject to customary closing conditions.</x:v>
      </x:c>
      <x:c r="AI8" s="26" t="str">
        <x:v>The transaction will allow PerkinElmer to expand its portfolio of automated life sciences discovery and applied genomics solutions to include gene editing and gene modulation tools, with future opportunities to improve cell based discovery for precision medicine.</x:v>
      </x:c>
      <x:c r="AJ8" s="22" t="str"/>
      <x:c r="AK8" s="22" t="str"/>
      <x:c r="AL8" s="22" t="str">
        <x:v>Unknown</x:v>
      </x:c>
      <x:c r="AM8" s="22" t="str">
        <x:v>Unknown</x:v>
      </x:c>
      <x:c r="AN8" s="22" t="str"/>
      <x:c r="AO8" s="22" t="str"/>
      <x:c r="AP8" s="22" t="str"/>
      <x:c r="AQ8" s="22" t="str"/>
      <x:c r="AR8" s="22" t="str"/>
      <x:c r="AS8" s="22" t="str">
        <x:v>Revvity Inc</x:v>
      </x:c>
      <x:c r="AT8" s="22" t="str">
        <x:v>Horizon Discovery Group Ltd</x:v>
      </x:c>
      <x:c r="AU8" s="22" t="str">
        <x:v>Not reviewed</x:v>
      </x:c>
      <x:c r="AV8" s="22" t="str">
        <x:v>Not assessed</x:v>
      </x:c>
      <x:c r="AW8" s="22" t="str">
        <x:v>Unknown</x:v>
      </x:c>
      <x:c r="AX8" s="22" t="str">
        <x:v>Unknown</x:v>
      </x:c>
      <x:c r="AY8" s="22" t="str">
        <x:v>Unknown</x:v>
      </x:c>
      <x:c r="AZ8" s="22" t="str">
        <x:v>Unknown</x:v>
      </x:c>
      <x:c r="BA8" s="22" t="str">
        <x:v>Unknown</x:v>
      </x:c>
      <x:c r="BB8" s="22" t="str">
        <x:v>Unknown</x:v>
      </x:c>
      <x:c r="BC8" s="26" t="str"/>
      <x:c r="BD8" s="22" t="str"/>
      <x:c r="BE8" s="22" t="str"/>
      <x:c r="BF8" s="22" t="str">
        <x:v>Not collected</x:v>
      </x:c>
      <x:c r="BG8" s="22" t="str">
        <x:v>Not collected</x:v>
      </x:c>
      <x:c r="BH8" s="22" t="str">
        <x:v>Not defined</x:v>
      </x:c>
      <x:c r="BI8" s="24" t="n">
        <x:f>IF($Q8="","",$Q8-3)</x:f>
        <x:v>2017</x:v>
      </x:c>
      <x:c r="BJ8" s="24" t="n">
        <x:f>IF($Q8="","",$Q8-2)</x:f>
        <x:v>2018</x:v>
      </x:c>
      <x:c r="BK8" s="24" t="n">
        <x:f>IF($Q8="","",$Q8-1)</x:f>
        <x:v>2019</x:v>
      </x:c>
      <x:c r="BL8" s="24" t="n">
        <x:f>IF($Q8="","",$Q8+0)</x:f>
        <x:v>2020</x:v>
      </x:c>
      <x:c r="BM8" s="24" t="n">
        <x:f>IF($Q8="","",$Q8+1)</x:f>
        <x:v>2021</x:v>
      </x:c>
      <x:c r="BN8" s="24" t="n">
        <x:f>IF($Q8="","",$Q8+2)</x:f>
        <x:v>2022</x:v>
      </x:c>
      <x:c r="BO8" s="24" t="n">
        <x:f>IF($Q8="","",$Q8+3)</x:f>
        <x:v>2023</x:v>
      </x:c>
      <x:c r="BP8" s="77" t="str"/>
      <x:c r="BQ8" s="77" t="str"/>
      <x:c r="BR8" s="77" t="str"/>
      <x:c r="BS8" s="77" t="str"/>
      <x:c r="BT8" s="77" t="str"/>
      <x:c r="BU8" s="77" t="str"/>
      <x:c r="BV8" s="77" t="str"/>
      <x:c r="BW8" s="77" t="str"/>
      <x:c r="BX8" s="77" t="str"/>
      <x:c r="BY8" s="77" t="str"/>
      <x:c r="BZ8" s="77" t="str"/>
      <x:c r="CA8" s="77" t="str"/>
      <x:c r="CB8" s="77" t="str"/>
      <x:c r="CC8" s="77" t="str"/>
      <x:c r="CD8" s="77" t="str"/>
      <x:c r="CE8" s="77" t="str"/>
      <x:c r="CF8" s="77" t="str"/>
      <x:c r="CG8" s="77" t="str"/>
      <x:c r="CH8" s="77" t="str"/>
      <x:c r="CI8" s="77" t="str"/>
      <x:c r="CJ8" s="77" t="str"/>
      <x:c r="CK8" s="77" t="str"/>
      <x:c r="CL8" s="77" t="str"/>
      <x:c r="CM8" s="77" t="str"/>
      <x:c r="CN8" s="77" t="str"/>
      <x:c r="CO8" s="77" t="str"/>
      <x:c r="CP8" s="77" t="str"/>
      <x:c r="CQ8" s="77" t="str"/>
      <x:c r="CR8" s="77" t="str"/>
      <x:c r="CS8" s="77" t="str"/>
      <x:c r="CT8" s="77" t="str"/>
      <x:c r="CU8" s="77" t="str"/>
      <x:c r="CV8" s="77" t="str"/>
      <x:c r="CW8" s="77" t="str"/>
      <x:c r="CX8" s="77" t="str"/>
      <x:c r="CY8" s="77" t="str"/>
      <x:c r="CZ8" s="77" t="str"/>
      <x:c r="DA8" s="77" t="str"/>
      <x:c r="DB8" s="77" t="str"/>
      <x:c r="DC8" s="77" t="str"/>
      <x:c r="DD8" s="77" t="str"/>
      <x:c r="DE8" s="77" t="str"/>
      <x:c r="DF8" s="78" t="str"/>
      <x:c r="DG8" s="78" t="str"/>
      <x:c r="DH8" s="78" t="str"/>
      <x:c r="DI8" s="78" t="str"/>
      <x:c r="DJ8" s="78" t="str"/>
      <x:c r="DK8" s="78" t="str"/>
      <x:c r="DL8" s="78" t="str"/>
      <x:c r="DM8" s="78" t="str"/>
      <x:c r="DN8" s="78" t="str"/>
      <x:c r="DO8" s="78" t="str"/>
      <x:c r="DP8" s="78" t="str"/>
      <x:c r="DQ8" s="78" t="str"/>
      <x:c r="DR8" s="78" t="str"/>
      <x:c r="DS8" s="78" t="str"/>
      <x:c r="DT8" s="78" t="str"/>
      <x:c r="DU8" s="78" t="str"/>
      <x:c r="DV8" s="78" t="str"/>
      <x:c r="DW8" s="78" t="str"/>
      <x:c r="DX8" s="78" t="str"/>
      <x:c r="DY8" s="78" t="str"/>
      <x:c r="DZ8" s="78" t="str"/>
      <x:c r="EA8" s="117" t="str"/>
      <x:c r="EB8" s="117" t="str"/>
      <x:c r="EC8" s="117" t="str"/>
      <x:c r="ED8" s="117" t="str"/>
      <x:c r="EE8" s="117" t="str"/>
      <x:c r="EF8" s="117" t="str"/>
      <x:c r="EG8" s="117" t="str"/>
      <x:c r="EH8" s="117" t="str"/>
      <x:c r="EI8" s="117" t="str"/>
      <x:c r="EJ8" s="117" t="str"/>
      <x:c r="EK8" s="117" t="str"/>
      <x:c r="EL8" s="117" t="str"/>
      <x:c r="EM8" s="117" t="str"/>
      <x:c r="EN8" s="117" t="str"/>
      <x:c r="EO8" s="34" t="str"/>
      <x:c r="EP8" s="34" t="str"/>
      <x:c r="EQ8" s="36" t="str">
        <x:f>IF(OR($EO8="",$EP8="",$EO8=0),"",$EP8/$EO8)</x:f>
      </x:c>
      <x:c r="ER8" s="38" t="str"/>
      <x:c r="ES8" s="22" t="str">
        <x:v>Unknown</x:v>
      </x:c>
      <x:c r="ET8" s="22" t="str">
        <x:v>Unknown</x:v>
      </x:c>
      <x:c r="EU8" s="40" t="str">
        <x:f>IF(COUNT($DF8,$DG8,$DH8)=0,"",AVERAGE($DF8,$DG8,$DH8))</x:f>
      </x:c>
      <x:c r="EV8" s="40" t="str">
        <x:f>IF(COUNT($DJ8,$DK8,$DL8)=0,"",AVERAGE($DJ8,$DK8,$DL8))</x:f>
      </x:c>
      <x:c r="EW8" s="40" t="str">
        <x:f>IF(OR($EU8="",$EV8=""),"",$EV8-$EU8)</x:f>
      </x:c>
      <x:c r="EX8" s="40" t="str">
        <x:f>IF(COUNT($DM8,$DN8,$DO8)=0,"",AVERAGE($DM8,$DN8,$DO8))</x:f>
      </x:c>
      <x:c r="EY8" s="40" t="str">
        <x:f>IF(COUNT($DQ8,$DR8,$DS8)=0,"",AVERAGE($DQ8,$DR8,$DS8))</x:f>
      </x:c>
      <x:c r="EZ8" s="40" t="str">
        <x:f>IF(OR($EX8="",$EY8=""),"",$EY8-$EX8)</x:f>
      </x:c>
      <x:c r="FA8" s="42" t="str">
        <x:f>IF(COUNT($EA8,$EB8,$EC8)=0,"",AVERAGE($EA8,$EB8,$EC8))</x:f>
      </x:c>
      <x:c r="FB8" s="42" t="str">
        <x:f>IF(COUNT($EE8,$EF8,$EG8)=0,"",AVERAGE($EE8,$EF8,$EG8))</x:f>
      </x:c>
      <x:c r="FC8" s="42" t="str">
        <x:f>IF(OR($FA8="",$FB8=""),"",$FB8-$FA8)</x:f>
      </x:c>
      <x:c r="FD8" s="42" t="str">
        <x:f>IF(COUNT($EH8,$EI8,$EJ8)=0,"",AVERAGE($EH8,$EI8,$EJ8))</x:f>
      </x:c>
      <x:c r="FE8" s="42" t="str">
        <x:f>IF(COUNT($EL8,$EM8,$EN8)=0,"",AVERAGE($EL8,$EM8,$EN8))</x:f>
      </x:c>
      <x:c r="FF8" s="42" t="str">
        <x:f>IF(OR($FD8="",$FE8=""),"",$FE8-$FD8)</x:f>
      </x:c>
      <x:c r="FG8" s="24" t="str">
        <x:f>IF(COUNT($DF8,$DG8,$DH8,$DJ8,$DK8,$DL8,$DM8,$DN8,$DO8,$DQ8,$DR8,$DS8)=12,"Yes","No")</x:f>
        <x:v>No</x:v>
      </x:c>
      <x:c r="FH8" s="24" t="str">
        <x:f>IF(COUNT($EA8,$EB8,$EC8,$EE8,$EF8,$EG8,$EH8,$EI8,$EJ8,$EL8,$EM8,$EN8)=12,"Yes","No")</x:f>
        <x:v>No</x:v>
      </x:c>
      <x:c r="FI8" s="24" t="str">
        <x:f>IF(AND($M8="Include",OR($FG8="Yes",$FH8="Yes")),"Ready","Not ready")</x:f>
        <x:v>Not ready</x:v>
      </x:c>
    </x:row>
    <x:row r="9" ht="24" customHeight="1">
      <x:c r="A9" s="22" t="str">
        <x:v>CTL-0007</x:v>
      </x:c>
      <x:c r="B9" s="22" t="n">
        <x:v>18</x:v>
      </x:c>
      <x:c r="C9" s="22" t="str">
        <x:v>Candidate alternative-rationale group</x:v>
      </x:c>
      <x:c r="D9" s="22" t="n">
        <x:v>0</x:v>
      </x:c>
      <x:c r="E9" s="22" t="str">
        <x:v>DATA non-innovation deals.xlsx</x:v>
      </x:c>
      <x:c r="F9" s="22" t="str">
        <x:v>retrophin acquires orphan technologies</x:v>
      </x:c>
      <x:c r="G9" s="22" t="str">
        <x:v>No</x:v>
      </x:c>
      <x:c r="H9" s="22" t="str">
        <x:v>No</x:v>
      </x:c>
      <x:c r="I9" s="22" t="str">
        <x:v>No</x:v>
      </x:c>
      <x:c r="J9" s="22" t="n">
        <x:v>1</x:v>
      </x:c>
      <x:c r="K9" s="22" t="str">
        <x:v>Not started</x:v>
      </x:c>
      <x:c r="L9" s="22" t="str">
        <x:v>Eligible - 100%</x:v>
      </x:c>
      <x:c r="M9" s="22" t="str">
        <x:v>Review</x:v>
      </x:c>
      <x:c r="N9" s="22" t="str"/>
      <x:c r="O9" s="28" t="n">
        <x:v>44126</x:v>
      </x:c>
      <x:c r="P9" s="28" t="n">
        <x:v>44147</x:v>
      </x:c>
      <x:c r="Q9" s="22" t="n">
        <x:v>2020</x:v>
      </x:c>
      <x:c r="R9" s="22" t="str">
        <x:v>Q4 2020</x:v>
      </x:c>
      <x:c r="S9" s="22" t="str">
        <x:v>Completed</x:v>
      </x:c>
      <x:c r="T9" s="26" t="str">
        <x:v>Retrophin Acquires Orphan Technologies</x:v>
      </x:c>
      <x:c r="U9" s="22" t="str">
        <x:v>Mergers &amp; Acquisitions</x:v>
      </x:c>
      <x:c r="V9" s="22" t="str">
        <x:v>Acquisition</x:v>
      </x:c>
      <x:c r="W9" s="22" t="str">
        <x:v>100% Acquisition</x:v>
      </x:c>
      <x:c r="X9" s="22" t="str">
        <x:v>Switzerland</x:v>
      </x:c>
      <x:c r="Y9" s="22" t="str">
        <x:v>100% Acquisition</x:v>
      </x:c>
      <x:c r="Z9" s="26" t="str">
        <x:v>Barclays Plc , Cantor Fitzgerald &amp; Co Inc</x:v>
      </x:c>
      <x:c r="AA9" s="26" t="str">
        <x:v>Cooley LLP , Hogan Lovells US LLP</x:v>
      </x:c>
      <x:c r="AB9" s="22" t="str">
        <x:v>Travere Therapeutics Inc</x:v>
      </x:c>
      <x:c r="AC9" s="22" t="str">
        <x:v>travere therapeutics</x:v>
      </x:c>
      <x:c r="AD9" s="22" t="str">
        <x:v>Orphan Technologies Ltd</x:v>
      </x:c>
      <x:c r="AE9" s="22" t="str">
        <x:v>orphan technologies</x:v>
      </x:c>
      <x:c r="AF9" s="30" t="n">
        <x:v>517</x:v>
      </x:c>
      <x:c r="AG9" s="22" t="n">
        <x:v>517</x:v>
      </x:c>
      <x:c r="AH9" s="26" t="str">
        <x:v>Retrophin, Inc., a biopharmaceutical company, has acquired Orphan Technologies Ltd, a privately held, clinical-stage biopharmaceutical company focused on the development of product candidate OT-58 for the treatment of classical homocystinuria (HCU).
Under the terms of the agreement, Retrophin will make an upfront payment of USD90 million in cash upon closing of the transaction. Orphan Technologies shareholders will also be eligible to receive up to USD427 million in additional cash payments contingent upon the achievement of key milestones in the development and commercialization of OT-58. Retrophin will also pay a tiered mid-single digit royalty on future net sales of OT-58 in the US and Europe, and potentially make a milestone payment in the event a pediatric rare disease voucher is granted.
The transaction will allow Retrophin to expand pipeline of potential first-in-class therapies targeting rare diseases.
Barclays Plc acted as financial advisor, while Cooley LLP acted as legal advisor to Retrophin. Cantor Fitzgerald &amp; Co. acted as financial advisor, while Hogan Lovells US LLP acted as legal advisor to Orphan Technologies.
Deal History:
Announced: On October 22, 2020, Retrophin has entered into a definitive agreement to acquire Orphan Technologies.</x:v>
      </x:c>
      <x:c r="AI9" s="26" t="str">
        <x:v>The transaction will allow Retrophin to expand pipeline of potential first-in-class therapies targeting rare diseases.</x:v>
      </x:c>
      <x:c r="AJ9" s="22" t="str"/>
      <x:c r="AK9" s="22" t="str"/>
      <x:c r="AL9" s="22" t="str">
        <x:v>Unknown</x:v>
      </x:c>
      <x:c r="AM9" s="22" t="str">
        <x:v>Unknown</x:v>
      </x:c>
      <x:c r="AN9" s="22" t="str"/>
      <x:c r="AO9" s="22" t="str"/>
      <x:c r="AP9" s="22" t="str"/>
      <x:c r="AQ9" s="22" t="str"/>
      <x:c r="AR9" s="22" t="str"/>
      <x:c r="AS9" s="22" t="str">
        <x:v>Travere Therapeutics Inc</x:v>
      </x:c>
      <x:c r="AT9" s="22" t="str">
        <x:v>Orphan Technologies Ltd</x:v>
      </x:c>
      <x:c r="AU9" s="22" t="str">
        <x:v>Not reviewed</x:v>
      </x:c>
      <x:c r="AV9" s="22" t="str">
        <x:v>Not assessed</x:v>
      </x:c>
      <x:c r="AW9" s="22" t="str">
        <x:v>Unknown</x:v>
      </x:c>
      <x:c r="AX9" s="22" t="str">
        <x:v>Unknown</x:v>
      </x:c>
      <x:c r="AY9" s="22" t="str">
        <x:v>Unknown</x:v>
      </x:c>
      <x:c r="AZ9" s="22" t="str">
        <x:v>Unknown</x:v>
      </x:c>
      <x:c r="BA9" s="22" t="str">
        <x:v>Unknown</x:v>
      </x:c>
      <x:c r="BB9" s="22" t="str">
        <x:v>Unknown</x:v>
      </x:c>
      <x:c r="BC9" s="26" t="str"/>
      <x:c r="BD9" s="22" t="str"/>
      <x:c r="BE9" s="22" t="str"/>
      <x:c r="BF9" s="22" t="str">
        <x:v>Not collected</x:v>
      </x:c>
      <x:c r="BG9" s="22" t="str">
        <x:v>Not collected</x:v>
      </x:c>
      <x:c r="BH9" s="22" t="str">
        <x:v>Not defined</x:v>
      </x:c>
      <x:c r="BI9" s="24" t="n">
        <x:f>IF($Q9="","",$Q9-3)</x:f>
        <x:v>2017</x:v>
      </x:c>
      <x:c r="BJ9" s="24" t="n">
        <x:f>IF($Q9="","",$Q9-2)</x:f>
        <x:v>2018</x:v>
      </x:c>
      <x:c r="BK9" s="24" t="n">
        <x:f>IF($Q9="","",$Q9-1)</x:f>
        <x:v>2019</x:v>
      </x:c>
      <x:c r="BL9" s="24" t="n">
        <x:f>IF($Q9="","",$Q9+0)</x:f>
        <x:v>2020</x:v>
      </x:c>
      <x:c r="BM9" s="24" t="n">
        <x:f>IF($Q9="","",$Q9+1)</x:f>
        <x:v>2021</x:v>
      </x:c>
      <x:c r="BN9" s="24" t="n">
        <x:f>IF($Q9="","",$Q9+2)</x:f>
        <x:v>2022</x:v>
      </x:c>
      <x:c r="BO9" s="24" t="n">
        <x:f>IF($Q9="","",$Q9+3)</x:f>
        <x:v>2023</x:v>
      </x:c>
      <x:c r="BP9" s="77" t="str"/>
      <x:c r="BQ9" s="77" t="str"/>
      <x:c r="BR9" s="77" t="str"/>
      <x:c r="BS9" s="77" t="str"/>
      <x:c r="BT9" s="77" t="str"/>
      <x:c r="BU9" s="77" t="str"/>
      <x:c r="BV9" s="77" t="str"/>
      <x:c r="BW9" s="77" t="str"/>
      <x:c r="BX9" s="77" t="str"/>
      <x:c r="BY9" s="77" t="str"/>
      <x:c r="BZ9" s="77" t="str"/>
      <x:c r="CA9" s="77" t="str"/>
      <x:c r="CB9" s="77" t="str"/>
      <x:c r="CC9" s="77" t="str"/>
      <x:c r="CD9" s="77" t="str"/>
      <x:c r="CE9" s="77" t="str"/>
      <x:c r="CF9" s="77" t="str"/>
      <x:c r="CG9" s="77" t="str"/>
      <x:c r="CH9" s="77" t="str"/>
      <x:c r="CI9" s="77" t="str"/>
      <x:c r="CJ9" s="77" t="str"/>
      <x:c r="CK9" s="77" t="str"/>
      <x:c r="CL9" s="77" t="str"/>
      <x:c r="CM9" s="77" t="str"/>
      <x:c r="CN9" s="77" t="str"/>
      <x:c r="CO9" s="77" t="str"/>
      <x:c r="CP9" s="77" t="str"/>
      <x:c r="CQ9" s="77" t="str"/>
      <x:c r="CR9" s="77" t="str"/>
      <x:c r="CS9" s="77" t="str"/>
      <x:c r="CT9" s="77" t="str"/>
      <x:c r="CU9" s="77" t="str"/>
      <x:c r="CV9" s="77" t="str"/>
      <x:c r="CW9" s="77" t="str"/>
      <x:c r="CX9" s="77" t="str"/>
      <x:c r="CY9" s="77" t="str"/>
      <x:c r="CZ9" s="77" t="str"/>
      <x:c r="DA9" s="77" t="str"/>
      <x:c r="DB9" s="77" t="str"/>
      <x:c r="DC9" s="77" t="str"/>
      <x:c r="DD9" s="77" t="str"/>
      <x:c r="DE9" s="77" t="str"/>
      <x:c r="DF9" s="78" t="str"/>
      <x:c r="DG9" s="78" t="str"/>
      <x:c r="DH9" s="78" t="str"/>
      <x:c r="DI9" s="78" t="str"/>
      <x:c r="DJ9" s="78" t="str"/>
      <x:c r="DK9" s="78" t="str"/>
      <x:c r="DL9" s="78" t="str"/>
      <x:c r="DM9" s="78" t="str"/>
      <x:c r="DN9" s="78" t="str"/>
      <x:c r="DO9" s="78" t="str"/>
      <x:c r="DP9" s="78" t="str"/>
      <x:c r="DQ9" s="78" t="str"/>
      <x:c r="DR9" s="78" t="str"/>
      <x:c r="DS9" s="78" t="str"/>
      <x:c r="DT9" s="78" t="str"/>
      <x:c r="DU9" s="78" t="str"/>
      <x:c r="DV9" s="78" t="str"/>
      <x:c r="DW9" s="78" t="str"/>
      <x:c r="DX9" s="78" t="str"/>
      <x:c r="DY9" s="78" t="str"/>
      <x:c r="DZ9" s="78" t="str"/>
      <x:c r="EA9" s="117" t="str"/>
      <x:c r="EB9" s="117" t="str"/>
      <x:c r="EC9" s="117" t="str"/>
      <x:c r="ED9" s="117" t="str"/>
      <x:c r="EE9" s="117" t="str"/>
      <x:c r="EF9" s="117" t="str"/>
      <x:c r="EG9" s="117" t="str"/>
      <x:c r="EH9" s="117" t="str"/>
      <x:c r="EI9" s="117" t="str"/>
      <x:c r="EJ9" s="117" t="str"/>
      <x:c r="EK9" s="117" t="str"/>
      <x:c r="EL9" s="117" t="str"/>
      <x:c r="EM9" s="117" t="str"/>
      <x:c r="EN9" s="117" t="str"/>
      <x:c r="EO9" s="34" t="str"/>
      <x:c r="EP9" s="34" t="str"/>
      <x:c r="EQ9" s="36" t="str">
        <x:f>IF(OR($EO9="",$EP9="",$EO9=0),"",$EP9/$EO9)</x:f>
      </x:c>
      <x:c r="ER9" s="38" t="str"/>
      <x:c r="ES9" s="22" t="str">
        <x:v>Unknown</x:v>
      </x:c>
      <x:c r="ET9" s="22" t="str">
        <x:v>Unknown</x:v>
      </x:c>
      <x:c r="EU9" s="40" t="str">
        <x:f>IF(COUNT($DF9,$DG9,$DH9)=0,"",AVERAGE($DF9,$DG9,$DH9))</x:f>
      </x:c>
      <x:c r="EV9" s="40" t="str">
        <x:f>IF(COUNT($DJ9,$DK9,$DL9)=0,"",AVERAGE($DJ9,$DK9,$DL9))</x:f>
      </x:c>
      <x:c r="EW9" s="40" t="str">
        <x:f>IF(OR($EU9="",$EV9=""),"",$EV9-$EU9)</x:f>
      </x:c>
      <x:c r="EX9" s="40" t="str">
        <x:f>IF(COUNT($DM9,$DN9,$DO9)=0,"",AVERAGE($DM9,$DN9,$DO9))</x:f>
      </x:c>
      <x:c r="EY9" s="40" t="str">
        <x:f>IF(COUNT($DQ9,$DR9,$DS9)=0,"",AVERAGE($DQ9,$DR9,$DS9))</x:f>
      </x:c>
      <x:c r="EZ9" s="40" t="str">
        <x:f>IF(OR($EX9="",$EY9=""),"",$EY9-$EX9)</x:f>
      </x:c>
      <x:c r="FA9" s="42" t="str">
        <x:f>IF(COUNT($EA9,$EB9,$EC9)=0,"",AVERAGE($EA9,$EB9,$EC9))</x:f>
      </x:c>
      <x:c r="FB9" s="42" t="str">
        <x:f>IF(COUNT($EE9,$EF9,$EG9)=0,"",AVERAGE($EE9,$EF9,$EG9))</x:f>
      </x:c>
      <x:c r="FC9" s="42" t="str">
        <x:f>IF(OR($FA9="",$FB9=""),"",$FB9-$FA9)</x:f>
      </x:c>
      <x:c r="FD9" s="42" t="str">
        <x:f>IF(COUNT($EH9,$EI9,$EJ9)=0,"",AVERAGE($EH9,$EI9,$EJ9))</x:f>
      </x:c>
      <x:c r="FE9" s="42" t="str">
        <x:f>IF(COUNT($EL9,$EM9,$EN9)=0,"",AVERAGE($EL9,$EM9,$EN9))</x:f>
      </x:c>
      <x:c r="FF9" s="42" t="str">
        <x:f>IF(OR($FD9="",$FE9=""),"",$FE9-$FD9)</x:f>
      </x:c>
      <x:c r="FG9" s="24" t="str">
        <x:f>IF(COUNT($DF9,$DG9,$DH9,$DJ9,$DK9,$DL9,$DM9,$DN9,$DO9,$DQ9,$DR9,$DS9)=12,"Yes","No")</x:f>
        <x:v>No</x:v>
      </x:c>
      <x:c r="FH9" s="24" t="str">
        <x:f>IF(COUNT($EA9,$EB9,$EC9,$EE9,$EF9,$EG9,$EH9,$EI9,$EJ9,$EL9,$EM9,$EN9)=12,"Yes","No")</x:f>
        <x:v>No</x:v>
      </x:c>
      <x:c r="FI9" s="24" t="str">
        <x:f>IF(AND($M9="Include",OR($FG9="Yes",$FH9="Yes")),"Ready","Not ready")</x:f>
        <x:v>Not ready</x:v>
      </x:c>
    </x:row>
    <x:row r="10" ht="24" customHeight="1">
      <x:c r="A10" s="22" t="str">
        <x:v>CTL-0008</x:v>
      </x:c>
      <x:c r="B10" s="22" t="n">
        <x:v>19</x:v>
      </x:c>
      <x:c r="C10" s="22" t="str">
        <x:v>Candidate alternative-rationale group</x:v>
      </x:c>
      <x:c r="D10" s="22" t="n">
        <x:v>0</x:v>
      </x:c>
      <x:c r="E10" s="22" t="str">
        <x:v>DATA non-innovation deals.xlsx</x:v>
      </x:c>
      <x:c r="F10" s="22" t="str">
        <x:v>stada arzneimittel acquires lobsor pharma</x:v>
      </x:c>
      <x:c r="G10" s="22" t="str">
        <x:v>No</x:v>
      </x:c>
      <x:c r="H10" s="22" t="str">
        <x:v>No</x:v>
      </x:c>
      <x:c r="I10" s="22" t="str">
        <x:v>Yes</x:v>
      </x:c>
      <x:c r="J10" s="22" t="n">
        <x:v>2</x:v>
      </x:c>
      <x:c r="K10" s="22" t="str">
        <x:v>Not started</x:v>
      </x:c>
      <x:c r="L10" s="22" t="str">
        <x:v>Eligible - 100%</x:v>
      </x:c>
      <x:c r="M10" s="22" t="str">
        <x:v>Review</x:v>
      </x:c>
      <x:c r="N10" s="22" t="str"/>
      <x:c r="O10" s="28" t="n">
        <x:v>44106</x:v>
      </x:c>
      <x:c r="P10" s="28" t="n">
        <x:v>44106</x:v>
      </x:c>
      <x:c r="Q10" s="22" t="n">
        <x:v>2020</x:v>
      </x:c>
      <x:c r="R10" s="22" t="str">
        <x:v>Q4 2020</x:v>
      </x:c>
      <x:c r="S10" s="22" t="str">
        <x:v>Completed</x:v>
      </x:c>
      <x:c r="T10" s="26" t="str">
        <x:v>STADA Arzneimittel Acquires Lobsor Pharma</x:v>
      </x:c>
      <x:c r="U10" s="22" t="str">
        <x:v>Mergers &amp; Acquisitions</x:v>
      </x:c>
      <x:c r="V10" s="22" t="str">
        <x:v>Acquisition</x:v>
      </x:c>
      <x:c r="W10" s="22" t="str">
        <x:v>100% Acquisition</x:v>
      </x:c>
      <x:c r="X10" s="22" t="str">
        <x:v>Sweden</x:v>
      </x:c>
      <x:c r="Y10" s="22" t="str">
        <x:v>100% Acquisition</x:v>
      </x:c>
      <x:c r="Z10" s="26"/>
      <x:c r="AA10" s="26" t="str">
        <x:v>Baker &amp; McKenzie LLP</x:v>
      </x:c>
      <x:c r="AB10" s="22" t="str">
        <x:v>Stada Arzneimittel AG</x:v>
      </x:c>
      <x:c r="AC10" s="22" t="str">
        <x:v>stada arzneimittel</x:v>
      </x:c>
      <x:c r="AD10" s="22" t="str">
        <x:v>LobSor Pharmaceuticals AB</x:v>
      </x:c>
      <x:c r="AE10" s="22" t="str">
        <x:v>lobsor pharmaceuticals ab</x:v>
      </x:c>
      <x:c r="AF10" s="30"/>
      <x:c r="AG10" s="22" t="str">
        <x:v>n/a</x:v>
      </x:c>
      <x:c r="AH10" s="26" t="str">
        <x:v>STADA Arzneimittel AG, a pharmaceutical company, has acquired Lobsor Pharmaceuticals AB, a specialty pharmaceutical company focusing on innovative, proprietary technologies and drug formulations, currently for the treatment of Parkinson’s disease.
By acquiring Lobsor Pharma, STADA gains rights to a triple fixed combination (levodopa, carbidopa, entacapone), delivered via modern pump technology, that has already been successfully launched in Nordic countries.
The acquisition complements STADA’s portfolio and expertise in the treatment of late-stage Parkinson’s disease, where it has strong expertise via company Britannia Pharmaceuticals.
This acquisition expands STADA’s specialty footprint and serves as further evidence that STADA is a go-to-partner for specialty pharmaceuticals, generics and consumer health products.
Baker McKenzie acted as legal advisor to STADA for the transaction. Baker McKenzie's core deal team consists of Peder Oxhammar, Costin Mihailescu, Edvard Henriksson, Seher Budak and Maja Uppgren.</x:v>
      </x:c>
      <x:c r="AI10" s="26" t="str">
        <x:v>This acquisition expands STADA’s specialty footprint and serves as further evidence that STADA is a go-to-partner for specialty pharmaceuticals, generics and consumer health products.</x:v>
      </x:c>
      <x:c r="AJ10" s="22" t="str"/>
      <x:c r="AK10" s="22" t="str"/>
      <x:c r="AL10" s="22" t="str">
        <x:v>Unknown</x:v>
      </x:c>
      <x:c r="AM10" s="22" t="str">
        <x:v>Unknown</x:v>
      </x:c>
      <x:c r="AN10" s="22" t="str"/>
      <x:c r="AO10" s="22" t="str"/>
      <x:c r="AP10" s="22" t="str"/>
      <x:c r="AQ10" s="22" t="str"/>
      <x:c r="AR10" s="22" t="str"/>
      <x:c r="AS10" s="22" t="str">
        <x:v>Stada Arzneimittel AG</x:v>
      </x:c>
      <x:c r="AT10" s="22" t="str">
        <x:v>LobSor Pharmaceuticals AB</x:v>
      </x:c>
      <x:c r="AU10" s="22" t="str">
        <x:v>Not reviewed</x:v>
      </x:c>
      <x:c r="AV10" s="22" t="str">
        <x:v>Not assessed</x:v>
      </x:c>
      <x:c r="AW10" s="22" t="str">
        <x:v>Unknown</x:v>
      </x:c>
      <x:c r="AX10" s="22" t="str">
        <x:v>Unknown</x:v>
      </x:c>
      <x:c r="AY10" s="22" t="str">
        <x:v>Unknown</x:v>
      </x:c>
      <x:c r="AZ10" s="22" t="str">
        <x:v>Unknown</x:v>
      </x:c>
      <x:c r="BA10" s="22" t="str">
        <x:v>Unknown</x:v>
      </x:c>
      <x:c r="BB10" s="22" t="str">
        <x:v>Unknown</x:v>
      </x:c>
      <x:c r="BC10" s="26" t="str"/>
      <x:c r="BD10" s="22" t="str"/>
      <x:c r="BE10" s="22" t="str"/>
      <x:c r="BF10" s="22" t="str">
        <x:v>Not collected</x:v>
      </x:c>
      <x:c r="BG10" s="22" t="str">
        <x:v>Not collected</x:v>
      </x:c>
      <x:c r="BH10" s="22" t="str">
        <x:v>Not defined</x:v>
      </x:c>
      <x:c r="BI10" s="24" t="n">
        <x:f>IF($Q10="","",$Q10-3)</x:f>
        <x:v>2017</x:v>
      </x:c>
      <x:c r="BJ10" s="24" t="n">
        <x:f>IF($Q10="","",$Q10-2)</x:f>
        <x:v>2018</x:v>
      </x:c>
      <x:c r="BK10" s="24" t="n">
        <x:f>IF($Q10="","",$Q10-1)</x:f>
        <x:v>2019</x:v>
      </x:c>
      <x:c r="BL10" s="24" t="n">
        <x:f>IF($Q10="","",$Q10+0)</x:f>
        <x:v>2020</x:v>
      </x:c>
      <x:c r="BM10" s="24" t="n">
        <x:f>IF($Q10="","",$Q10+1)</x:f>
        <x:v>2021</x:v>
      </x:c>
      <x:c r="BN10" s="24" t="n">
        <x:f>IF($Q10="","",$Q10+2)</x:f>
        <x:v>2022</x:v>
      </x:c>
      <x:c r="BO10" s="24" t="n">
        <x:f>IF($Q10="","",$Q10+3)</x:f>
        <x:v>2023</x:v>
      </x:c>
      <x:c r="BP10" s="77" t="str"/>
      <x:c r="BQ10" s="77" t="str"/>
      <x:c r="BR10" s="77" t="str"/>
      <x:c r="BS10" s="77" t="str"/>
      <x:c r="BT10" s="77" t="str"/>
      <x:c r="BU10" s="77" t="str"/>
      <x:c r="BV10" s="77" t="str"/>
      <x:c r="BW10" s="77" t="str"/>
      <x:c r="BX10" s="77" t="str"/>
      <x:c r="BY10" s="77" t="str"/>
      <x:c r="BZ10" s="77" t="str"/>
      <x:c r="CA10" s="77" t="str"/>
      <x:c r="CB10" s="77" t="str"/>
      <x:c r="CC10" s="77" t="str"/>
      <x:c r="CD10" s="77" t="str"/>
      <x:c r="CE10" s="77" t="str"/>
      <x:c r="CF10" s="77" t="str"/>
      <x:c r="CG10" s="77" t="str"/>
      <x:c r="CH10" s="77" t="str"/>
      <x:c r="CI10" s="77" t="str"/>
      <x:c r="CJ10" s="77" t="str"/>
      <x:c r="CK10" s="77" t="str"/>
      <x:c r="CL10" s="77" t="str"/>
      <x:c r="CM10" s="77" t="str"/>
      <x:c r="CN10" s="77" t="str"/>
      <x:c r="CO10" s="77" t="str"/>
      <x:c r="CP10" s="77" t="str"/>
      <x:c r="CQ10" s="77" t="str"/>
      <x:c r="CR10" s="77" t="str"/>
      <x:c r="CS10" s="77" t="str"/>
      <x:c r="CT10" s="77" t="str"/>
      <x:c r="CU10" s="77" t="str"/>
      <x:c r="CV10" s="77" t="str"/>
      <x:c r="CW10" s="77" t="str"/>
      <x:c r="CX10" s="77" t="str"/>
      <x:c r="CY10" s="77" t="str"/>
      <x:c r="CZ10" s="77" t="str"/>
      <x:c r="DA10" s="77" t="str"/>
      <x:c r="DB10" s="77" t="str"/>
      <x:c r="DC10" s="77" t="str"/>
      <x:c r="DD10" s="77" t="str"/>
      <x:c r="DE10" s="77" t="str"/>
      <x:c r="DF10" s="78" t="str"/>
      <x:c r="DG10" s="78" t="str"/>
      <x:c r="DH10" s="78" t="str"/>
      <x:c r="DI10" s="78" t="str"/>
      <x:c r="DJ10" s="78" t="str"/>
      <x:c r="DK10" s="78" t="str"/>
      <x:c r="DL10" s="78" t="str"/>
      <x:c r="DM10" s="78" t="str"/>
      <x:c r="DN10" s="78" t="str"/>
      <x:c r="DO10" s="78" t="str"/>
      <x:c r="DP10" s="78" t="str"/>
      <x:c r="DQ10" s="78" t="str"/>
      <x:c r="DR10" s="78" t="str"/>
      <x:c r="DS10" s="78" t="str"/>
      <x:c r="DT10" s="78" t="str"/>
      <x:c r="DU10" s="78" t="str"/>
      <x:c r="DV10" s="78" t="str"/>
      <x:c r="DW10" s="78" t="str"/>
      <x:c r="DX10" s="78" t="str"/>
      <x:c r="DY10" s="78" t="str"/>
      <x:c r="DZ10" s="78" t="str"/>
      <x:c r="EA10" s="117" t="str"/>
      <x:c r="EB10" s="117" t="str"/>
      <x:c r="EC10" s="117" t="str"/>
      <x:c r="ED10" s="117" t="str"/>
      <x:c r="EE10" s="117" t="str"/>
      <x:c r="EF10" s="117" t="str"/>
      <x:c r="EG10" s="117" t="str"/>
      <x:c r="EH10" s="117" t="str"/>
      <x:c r="EI10" s="117" t="str"/>
      <x:c r="EJ10" s="117" t="str"/>
      <x:c r="EK10" s="117" t="str"/>
      <x:c r="EL10" s="117" t="str"/>
      <x:c r="EM10" s="117" t="str"/>
      <x:c r="EN10" s="117" t="str"/>
      <x:c r="EO10" s="34" t="str"/>
      <x:c r="EP10" s="34" t="str"/>
      <x:c r="EQ10" s="36" t="str">
        <x:f>IF(OR($EO10="",$EP10="",$EO10=0),"",$EP10/$EO10)</x:f>
      </x:c>
      <x:c r="ER10" s="38" t="str"/>
      <x:c r="ES10" s="22" t="str">
        <x:v>Unknown</x:v>
      </x:c>
      <x:c r="ET10" s="22" t="str">
        <x:v>Unknown</x:v>
      </x:c>
      <x:c r="EU10" s="40" t="str">
        <x:f>IF(COUNT($DF10,$DG10,$DH10)=0,"",AVERAGE($DF10,$DG10,$DH10))</x:f>
      </x:c>
      <x:c r="EV10" s="40" t="str">
        <x:f>IF(COUNT($DJ10,$DK10,$DL10)=0,"",AVERAGE($DJ10,$DK10,$DL10))</x:f>
      </x:c>
      <x:c r="EW10" s="40" t="str">
        <x:f>IF(OR($EU10="",$EV10=""),"",$EV10-$EU10)</x:f>
      </x:c>
      <x:c r="EX10" s="40" t="str">
        <x:f>IF(COUNT($DM10,$DN10,$DO10)=0,"",AVERAGE($DM10,$DN10,$DO10))</x:f>
      </x:c>
      <x:c r="EY10" s="40" t="str">
        <x:f>IF(COUNT($DQ10,$DR10,$DS10)=0,"",AVERAGE($DQ10,$DR10,$DS10))</x:f>
      </x:c>
      <x:c r="EZ10" s="40" t="str">
        <x:f>IF(OR($EX10="",$EY10=""),"",$EY10-$EX10)</x:f>
      </x:c>
      <x:c r="FA10" s="42" t="str">
        <x:f>IF(COUNT($EA10,$EB10,$EC10)=0,"",AVERAGE($EA10,$EB10,$EC10))</x:f>
      </x:c>
      <x:c r="FB10" s="42" t="str">
        <x:f>IF(COUNT($EE10,$EF10,$EG10)=0,"",AVERAGE($EE10,$EF10,$EG10))</x:f>
      </x:c>
      <x:c r="FC10" s="42" t="str">
        <x:f>IF(OR($FA10="",$FB10=""),"",$FB10-$FA10)</x:f>
      </x:c>
      <x:c r="FD10" s="42" t="str">
        <x:f>IF(COUNT($EH10,$EI10,$EJ10)=0,"",AVERAGE($EH10,$EI10,$EJ10))</x:f>
      </x:c>
      <x:c r="FE10" s="42" t="str">
        <x:f>IF(COUNT($EL10,$EM10,$EN10)=0,"",AVERAGE($EL10,$EM10,$EN10))</x:f>
      </x:c>
      <x:c r="FF10" s="42" t="str">
        <x:f>IF(OR($FD10="",$FE10=""),"",$FE10-$FD10)</x:f>
      </x:c>
      <x:c r="FG10" s="24" t="str">
        <x:f>IF(COUNT($DF10,$DG10,$DH10,$DJ10,$DK10,$DL10,$DM10,$DN10,$DO10,$DQ10,$DR10,$DS10)=12,"Yes","No")</x:f>
        <x:v>No</x:v>
      </x:c>
      <x:c r="FH10" s="24" t="str">
        <x:f>IF(COUNT($EA10,$EB10,$EC10,$EE10,$EF10,$EG10,$EH10,$EI10,$EJ10,$EL10,$EM10,$EN10)=12,"Yes","No")</x:f>
        <x:v>No</x:v>
      </x:c>
      <x:c r="FI10" s="24" t="str">
        <x:f>IF(AND($M10="Include",OR($FG10="Yes",$FH10="Yes")),"Ready","Not ready")</x:f>
        <x:v>Not ready</x:v>
      </x:c>
    </x:row>
    <x:row r="11" ht="24" customHeight="1">
      <x:c r="A11" s="22" t="str">
        <x:v>CTL-0009</x:v>
      </x:c>
      <x:c r="B11" s="22" t="n">
        <x:v>20</x:v>
      </x:c>
      <x:c r="C11" s="22" t="str">
        <x:v>Candidate alternative-rationale group</x:v>
      </x:c>
      <x:c r="D11" s="22" t="n">
        <x:v>0</x:v>
      </x:c>
      <x:c r="E11" s="22" t="str">
        <x:v>DATA non-innovation deals.xlsx</x:v>
      </x:c>
      <x:c r="F11" s="22" t="str">
        <x:v>c o c farma acquires tubilux pharma</x:v>
      </x:c>
      <x:c r="G11" s="22" t="str">
        <x:v>No</x:v>
      </x:c>
      <x:c r="H11" s="22" t="str">
        <x:v>No</x:v>
      </x:c>
      <x:c r="I11" s="22" t="str">
        <x:v>No</x:v>
      </x:c>
      <x:c r="J11" s="22" t="n">
        <x:v>1</x:v>
      </x:c>
      <x:c r="K11" s="22" t="str">
        <x:v>Not started</x:v>
      </x:c>
      <x:c r="L11" s="22" t="str">
        <x:v>Eligible - 100%</x:v>
      </x:c>
      <x:c r="M11" s="22" t="str">
        <x:v>Review</x:v>
      </x:c>
      <x:c r="N11" s="22" t="str"/>
      <x:c r="O11" s="28" t="n">
        <x:v>44105</x:v>
      </x:c>
      <x:c r="P11" s="28" t="n">
        <x:v>44105</x:v>
      </x:c>
      <x:c r="Q11" s="22" t="n">
        <x:v>2020</x:v>
      </x:c>
      <x:c r="R11" s="22" t="str">
        <x:v>Q4 2020</x:v>
      </x:c>
      <x:c r="S11" s="22" t="str">
        <x:v>Completed</x:v>
      </x:c>
      <x:c r="T11" s="26" t="str">
        <x:v>C.O.C. Farma Acquires Tubilux Pharma</x:v>
      </x:c>
      <x:c r="U11" s="22" t="str">
        <x:v>Mergers &amp; Acquisitions</x:v>
      </x:c>
      <x:c r="V11" s="22" t="str">
        <x:v>Acquisition</x:v>
      </x:c>
      <x:c r="W11" s="22" t="str">
        <x:v>100% Acquisition</x:v>
      </x:c>
      <x:c r="X11" s="22" t="str">
        <x:v>Italy</x:v>
      </x:c>
      <x:c r="Y11" s="22" t="str">
        <x:v>100% Acquisition</x:v>
      </x:c>
      <x:c r="Z11" s="26"/>
      <x:c r="AA11" s="26" t="str">
        <x:v>CMS Legal Services EEIG</x:v>
      </x:c>
      <x:c r="AB11" s="22" t="str">
        <x:v>COC Farmaceutici Srl</x:v>
      </x:c>
      <x:c r="AC11" s="22" t="str">
        <x:v>coc farmaceutici</x:v>
      </x:c>
      <x:c r="AD11" s="22" t="str">
        <x:v>Tubilux Pharma SpA</x:v>
      </x:c>
      <x:c r="AE11" s="22" t="str">
        <x:v>tubilux pharma</x:v>
      </x:c>
      <x:c r="AF11" s="30"/>
      <x:c r="AG11" s="22" t="str">
        <x:v>n/a</x:v>
      </x:c>
      <x:c r="AH11" s="26" t="str">
        <x:v>C.O.C. Farmaceutici Srl, a contract manufacturing company, has acquired Tubilux Pharma SpA, a contract developer and manufacturer company specialising in ophthalmology.
The transaction will allow both C.O.C. Farma and Tubilux Pharma to create an all-Italian CDMO in the ophthalmic field, with services, skills and technologies fully integrated; and to reinforce their ophthalmic market share, giving them a considerable competitive advantage, with promising opportunities for growth in Europe, in the M.E.N.A. market and in the US.</x:v>
      </x:c>
      <x:c r="AI11" s="26" t="str">
        <x:v>The transaction will allow both C.O.C. Farma and Tubilux Pharma to create an all-Italian CDMO in the ophthalmic field, with services, skills and technologies fully integrated; and to reinforce their ophthalmic market share, giving them a considerable competitive advantage, with promising opportunities for growth in Europe, in the M.E.N.A. market and in the US.</x:v>
      </x:c>
      <x:c r="AJ11" s="22" t="str"/>
      <x:c r="AK11" s="22" t="str"/>
      <x:c r="AL11" s="22" t="str">
        <x:v>Unknown</x:v>
      </x:c>
      <x:c r="AM11" s="22" t="str">
        <x:v>Unknown</x:v>
      </x:c>
      <x:c r="AN11" s="22" t="str"/>
      <x:c r="AO11" s="22" t="str"/>
      <x:c r="AP11" s="22" t="str"/>
      <x:c r="AQ11" s="22" t="str"/>
      <x:c r="AR11" s="22" t="str"/>
      <x:c r="AS11" s="22" t="str">
        <x:v>COC Farmaceutici Srl</x:v>
      </x:c>
      <x:c r="AT11" s="22" t="str">
        <x:v>Tubilux Pharma SpA</x:v>
      </x:c>
      <x:c r="AU11" s="22" t="str">
        <x:v>Not reviewed</x:v>
      </x:c>
      <x:c r="AV11" s="22" t="str">
        <x:v>Not assessed</x:v>
      </x:c>
      <x:c r="AW11" s="22" t="str">
        <x:v>Unknown</x:v>
      </x:c>
      <x:c r="AX11" s="22" t="str">
        <x:v>Unknown</x:v>
      </x:c>
      <x:c r="AY11" s="22" t="str">
        <x:v>Unknown</x:v>
      </x:c>
      <x:c r="AZ11" s="22" t="str">
        <x:v>Unknown</x:v>
      </x:c>
      <x:c r="BA11" s="22" t="str">
        <x:v>Unknown</x:v>
      </x:c>
      <x:c r="BB11" s="22" t="str">
        <x:v>Unknown</x:v>
      </x:c>
      <x:c r="BC11" s="26" t="str"/>
      <x:c r="BD11" s="22" t="str"/>
      <x:c r="BE11" s="22" t="str"/>
      <x:c r="BF11" s="22" t="str">
        <x:v>Not collected</x:v>
      </x:c>
      <x:c r="BG11" s="22" t="str">
        <x:v>Not collected</x:v>
      </x:c>
      <x:c r="BH11" s="22" t="str">
        <x:v>Not defined</x:v>
      </x:c>
      <x:c r="BI11" s="24" t="n">
        <x:f>IF($Q11="","",$Q11-3)</x:f>
        <x:v>2017</x:v>
      </x:c>
      <x:c r="BJ11" s="24" t="n">
        <x:f>IF($Q11="","",$Q11-2)</x:f>
        <x:v>2018</x:v>
      </x:c>
      <x:c r="BK11" s="24" t="n">
        <x:f>IF($Q11="","",$Q11-1)</x:f>
        <x:v>2019</x:v>
      </x:c>
      <x:c r="BL11" s="24" t="n">
        <x:f>IF($Q11="","",$Q11+0)</x:f>
        <x:v>2020</x:v>
      </x:c>
      <x:c r="BM11" s="24" t="n">
        <x:f>IF($Q11="","",$Q11+1)</x:f>
        <x:v>2021</x:v>
      </x:c>
      <x:c r="BN11" s="24" t="n">
        <x:f>IF($Q11="","",$Q11+2)</x:f>
        <x:v>2022</x:v>
      </x:c>
      <x:c r="BO11" s="24" t="n">
        <x:f>IF($Q11="","",$Q11+3)</x:f>
        <x:v>2023</x:v>
      </x:c>
      <x:c r="BP11" s="77" t="str"/>
      <x:c r="BQ11" s="77" t="str"/>
      <x:c r="BR11" s="77" t="str"/>
      <x:c r="BS11" s="77" t="str"/>
      <x:c r="BT11" s="77" t="str"/>
      <x:c r="BU11" s="77" t="str"/>
      <x:c r="BV11" s="77" t="str"/>
      <x:c r="BW11" s="77" t="str"/>
      <x:c r="BX11" s="77" t="str"/>
      <x:c r="BY11" s="77" t="str"/>
      <x:c r="BZ11" s="77" t="str"/>
      <x:c r="CA11" s="77" t="str"/>
      <x:c r="CB11" s="77" t="str"/>
      <x:c r="CC11" s="77" t="str"/>
      <x:c r="CD11" s="77" t="str"/>
      <x:c r="CE11" s="77" t="str"/>
      <x:c r="CF11" s="77" t="str"/>
      <x:c r="CG11" s="77" t="str"/>
      <x:c r="CH11" s="77" t="str"/>
      <x:c r="CI11" s="77" t="str"/>
      <x:c r="CJ11" s="77" t="str"/>
      <x:c r="CK11" s="77" t="str"/>
      <x:c r="CL11" s="77" t="str"/>
      <x:c r="CM11" s="77" t="str"/>
      <x:c r="CN11" s="77" t="str"/>
      <x:c r="CO11" s="77" t="str"/>
      <x:c r="CP11" s="77" t="str"/>
      <x:c r="CQ11" s="77" t="str"/>
      <x:c r="CR11" s="77" t="str"/>
      <x:c r="CS11" s="77" t="str"/>
      <x:c r="CT11" s="77" t="str"/>
      <x:c r="CU11" s="77" t="str"/>
      <x:c r="CV11" s="77" t="str"/>
      <x:c r="CW11" s="77" t="str"/>
      <x:c r="CX11" s="77" t="str"/>
      <x:c r="CY11" s="77" t="str"/>
      <x:c r="CZ11" s="77" t="str"/>
      <x:c r="DA11" s="77" t="str"/>
      <x:c r="DB11" s="77" t="str"/>
      <x:c r="DC11" s="77" t="str"/>
      <x:c r="DD11" s="77" t="str"/>
      <x:c r="DE11" s="77" t="str"/>
      <x:c r="DF11" s="78" t="str"/>
      <x:c r="DG11" s="78" t="str"/>
      <x:c r="DH11" s="78" t="str"/>
      <x:c r="DI11" s="78" t="str"/>
      <x:c r="DJ11" s="78" t="str"/>
      <x:c r="DK11" s="78" t="str"/>
      <x:c r="DL11" s="78" t="str"/>
      <x:c r="DM11" s="78" t="str"/>
      <x:c r="DN11" s="78" t="str"/>
      <x:c r="DO11" s="78" t="str"/>
      <x:c r="DP11" s="78" t="str"/>
      <x:c r="DQ11" s="78" t="str"/>
      <x:c r="DR11" s="78" t="str"/>
      <x:c r="DS11" s="78" t="str"/>
      <x:c r="DT11" s="78" t="str"/>
      <x:c r="DU11" s="78" t="str"/>
      <x:c r="DV11" s="78" t="str"/>
      <x:c r="DW11" s="78" t="str"/>
      <x:c r="DX11" s="78" t="str"/>
      <x:c r="DY11" s="78" t="str"/>
      <x:c r="DZ11" s="78" t="str"/>
      <x:c r="EA11" s="117" t="str"/>
      <x:c r="EB11" s="117" t="str"/>
      <x:c r="EC11" s="117" t="str"/>
      <x:c r="ED11" s="117" t="str"/>
      <x:c r="EE11" s="117" t="str"/>
      <x:c r="EF11" s="117" t="str"/>
      <x:c r="EG11" s="117" t="str"/>
      <x:c r="EH11" s="117" t="str"/>
      <x:c r="EI11" s="117" t="str"/>
      <x:c r="EJ11" s="117" t="str"/>
      <x:c r="EK11" s="117" t="str"/>
      <x:c r="EL11" s="117" t="str"/>
      <x:c r="EM11" s="117" t="str"/>
      <x:c r="EN11" s="117" t="str"/>
      <x:c r="EO11" s="34" t="str"/>
      <x:c r="EP11" s="34" t="str"/>
      <x:c r="EQ11" s="36" t="str">
        <x:f>IF(OR($EO11="",$EP11="",$EO11=0),"",$EP11/$EO11)</x:f>
      </x:c>
      <x:c r="ER11" s="38" t="str"/>
      <x:c r="ES11" s="22" t="str">
        <x:v>Unknown</x:v>
      </x:c>
      <x:c r="ET11" s="22" t="str">
        <x:v>Unknown</x:v>
      </x:c>
      <x:c r="EU11" s="40" t="str">
        <x:f>IF(COUNT($DF11,$DG11,$DH11)=0,"",AVERAGE($DF11,$DG11,$DH11))</x:f>
      </x:c>
      <x:c r="EV11" s="40" t="str">
        <x:f>IF(COUNT($DJ11,$DK11,$DL11)=0,"",AVERAGE($DJ11,$DK11,$DL11))</x:f>
      </x:c>
      <x:c r="EW11" s="40" t="str">
        <x:f>IF(OR($EU11="",$EV11=""),"",$EV11-$EU11)</x:f>
      </x:c>
      <x:c r="EX11" s="40" t="str">
        <x:f>IF(COUNT($DM11,$DN11,$DO11)=0,"",AVERAGE($DM11,$DN11,$DO11))</x:f>
      </x:c>
      <x:c r="EY11" s="40" t="str">
        <x:f>IF(COUNT($DQ11,$DR11,$DS11)=0,"",AVERAGE($DQ11,$DR11,$DS11))</x:f>
      </x:c>
      <x:c r="EZ11" s="40" t="str">
        <x:f>IF(OR($EX11="",$EY11=""),"",$EY11-$EX11)</x:f>
      </x:c>
      <x:c r="FA11" s="42" t="str">
        <x:f>IF(COUNT($EA11,$EB11,$EC11)=0,"",AVERAGE($EA11,$EB11,$EC11))</x:f>
      </x:c>
      <x:c r="FB11" s="42" t="str">
        <x:f>IF(COUNT($EE11,$EF11,$EG11)=0,"",AVERAGE($EE11,$EF11,$EG11))</x:f>
      </x:c>
      <x:c r="FC11" s="42" t="str">
        <x:f>IF(OR($FA11="",$FB11=""),"",$FB11-$FA11)</x:f>
      </x:c>
      <x:c r="FD11" s="42" t="str">
        <x:f>IF(COUNT($EH11,$EI11,$EJ11)=0,"",AVERAGE($EH11,$EI11,$EJ11))</x:f>
      </x:c>
      <x:c r="FE11" s="42" t="str">
        <x:f>IF(COUNT($EL11,$EM11,$EN11)=0,"",AVERAGE($EL11,$EM11,$EN11))</x:f>
      </x:c>
      <x:c r="FF11" s="42" t="str">
        <x:f>IF(OR($FD11="",$FE11=""),"",$FE11-$FD11)</x:f>
      </x:c>
      <x:c r="FG11" s="24" t="str">
        <x:f>IF(COUNT($DF11,$DG11,$DH11,$DJ11,$DK11,$DL11,$DM11,$DN11,$DO11,$DQ11,$DR11,$DS11)=12,"Yes","No")</x:f>
        <x:v>No</x:v>
      </x:c>
      <x:c r="FH11" s="24" t="str">
        <x:f>IF(COUNT($EA11,$EB11,$EC11,$EE11,$EF11,$EG11,$EH11,$EI11,$EJ11,$EL11,$EM11,$EN11)=12,"Yes","No")</x:f>
        <x:v>No</x:v>
      </x:c>
      <x:c r="FI11" s="24" t="str">
        <x:f>IF(AND($M11="Include",OR($FG11="Yes",$FH11="Yes")),"Ready","Not ready")</x:f>
        <x:v>Not ready</x:v>
      </x:c>
    </x:row>
    <x:row r="12" ht="24" customHeight="1">
      <x:c r="A12" s="22" t="str">
        <x:v>CTL-0010</x:v>
      </x:c>
      <x:c r="B12" s="22" t="n">
        <x:v>21</x:v>
      </x:c>
      <x:c r="C12" s="22" t="str">
        <x:v>Candidate alternative-rationale group</x:v>
      </x:c>
      <x:c r="D12" s="22" t="n">
        <x:v>0</x:v>
      </x:c>
      <x:c r="E12" s="22" t="str">
        <x:v>DATA non-innovation deals.xlsx</x:v>
      </x:c>
      <x:c r="F12" s="22" t="str">
        <x:v>pharmalex merges with biostat solutions</x:v>
      </x:c>
      <x:c r="G12" s="22" t="str">
        <x:v>No</x:v>
      </x:c>
      <x:c r="H12" s="22" t="str">
        <x:v>No</x:v>
      </x:c>
      <x:c r="I12" s="22" t="str">
        <x:v>Yes</x:v>
      </x:c>
      <x:c r="J12" s="22" t="n">
        <x:v>13</x:v>
      </x:c>
      <x:c r="K12" s="22" t="str">
        <x:v>Not started</x:v>
      </x:c>
      <x:c r="L12" s="22" t="str">
        <x:v>Review - merger</x:v>
      </x:c>
      <x:c r="M12" s="22" t="str">
        <x:v>Review</x:v>
      </x:c>
      <x:c r="N12" s="22" t="str"/>
      <x:c r="O12" s="28" t="n">
        <x:v>44103</x:v>
      </x:c>
      <x:c r="P12" s="28" t="n">
        <x:v>44103</x:v>
      </x:c>
      <x:c r="Q12" s="22" t="n">
        <x:v>2020</x:v>
      </x:c>
      <x:c r="R12" s="22" t="str">
        <x:v>Q3 2020</x:v>
      </x:c>
      <x:c r="S12" s="22" t="str">
        <x:v>Completed</x:v>
      </x:c>
      <x:c r="T12" s="26" t="str">
        <x:v>Pharmalex Merges with BioStat Solutions</x:v>
      </x:c>
      <x:c r="U12" s="22" t="str">
        <x:v>Mergers &amp; Acquisitions</x:v>
      </x:c>
      <x:c r="V12" s="22" t="str">
        <x:v>Merger</x:v>
      </x:c>
      <x:c r="W12" s="22"/>
      <x:c r="X12" s="22" t="str">
        <x:v>Germany , United States</x:v>
      </x:c>
      <x:c r="Y12" s="22"/>
      <x:c r="Z12" s="26"/>
      <x:c r="AA12" s="26"/>
      <x:c r="AB12" s="22" t="str"/>
      <x:c r="AC12" s="22" t="str"/>
      <x:c r="AD12" s="22" t="str">
        <x:v>BIOSTAT SOLUTIONS, INC.; PharmaLex GmbH</x:v>
      </x:c>
      <x:c r="AE12" s="22" t="str">
        <x:v>biostat solutions pharmalex</x:v>
      </x:c>
      <x:c r="AF12" s="30"/>
      <x:c r="AG12" s="22" t="str">
        <x:v>n/a</x:v>
      </x:c>
      <x:c r="AH12" s="26" t="str">
        <x:v>PharmaLex GmbH, a provider of specialized services for the pharma, biotech and medtech industries, has merged with BioStat Solutions Inc (BSSI), a company that provides business consulting services on a contract and fee basis.
Following the merger with PharmaLex, Lin Li will take over management of BSSI. Ron Bromley will step down as CEO, whilst Ena Bromley will continue to provide support as non-executive director and principal consultant.</x:v>
      </x:c>
      <x:c r="AI12" s="26" t="str">
        <x:v>The merger with BioStat Solutions diversifies PharmaLex’s existing statistical and data science service portfolio._x000d_
_x000d_</x:v>
      </x:c>
      <x:c r="AJ12" s="22" t="str"/>
      <x:c r="AK12" s="22" t="str"/>
      <x:c r="AL12" s="22" t="str">
        <x:v>Unknown</x:v>
      </x:c>
      <x:c r="AM12" s="22" t="str">
        <x:v>Unknown</x:v>
      </x:c>
      <x:c r="AN12" s="22" t="str"/>
      <x:c r="AO12" s="22" t="str"/>
      <x:c r="AP12" s="22" t="str"/>
      <x:c r="AQ12" s="22" t="str"/>
      <x:c r="AR12" s="22" t="str"/>
      <x:c r="AS12" s="22" t="str"/>
      <x:c r="AT12" s="22" t="str">
        <x:v>BIOSTAT SOLUTIONS, INC.; PharmaLex GmbH</x:v>
      </x:c>
      <x:c r="AU12" s="22" t="str">
        <x:v>Not reviewed</x:v>
      </x:c>
      <x:c r="AV12" s="22" t="str">
        <x:v>Not assessed</x:v>
      </x:c>
      <x:c r="AW12" s="22" t="str">
        <x:v>Unknown</x:v>
      </x:c>
      <x:c r="AX12" s="22" t="str">
        <x:v>Unknown</x:v>
      </x:c>
      <x:c r="AY12" s="22" t="str">
        <x:v>Unknown</x:v>
      </x:c>
      <x:c r="AZ12" s="22" t="str">
        <x:v>Unknown</x:v>
      </x:c>
      <x:c r="BA12" s="22" t="str">
        <x:v>Unknown</x:v>
      </x:c>
      <x:c r="BB12" s="22" t="str">
        <x:v>Unknown</x:v>
      </x:c>
      <x:c r="BC12" s="26" t="str"/>
      <x:c r="BD12" s="22" t="str"/>
      <x:c r="BE12" s="22" t="str"/>
      <x:c r="BF12" s="22" t="str">
        <x:v>Not collected</x:v>
      </x:c>
      <x:c r="BG12" s="22" t="str">
        <x:v>Not collected</x:v>
      </x:c>
      <x:c r="BH12" s="22" t="str">
        <x:v>Not defined</x:v>
      </x:c>
      <x:c r="BI12" s="24" t="n">
        <x:f>IF($Q12="","",$Q12-3)</x:f>
        <x:v>2017</x:v>
      </x:c>
      <x:c r="BJ12" s="24" t="n">
        <x:f>IF($Q12="","",$Q12-2)</x:f>
        <x:v>2018</x:v>
      </x:c>
      <x:c r="BK12" s="24" t="n">
        <x:f>IF($Q12="","",$Q12-1)</x:f>
        <x:v>2019</x:v>
      </x:c>
      <x:c r="BL12" s="24" t="n">
        <x:f>IF($Q12="","",$Q12+0)</x:f>
        <x:v>2020</x:v>
      </x:c>
      <x:c r="BM12" s="24" t="n">
        <x:f>IF($Q12="","",$Q12+1)</x:f>
        <x:v>2021</x:v>
      </x:c>
      <x:c r="BN12" s="24" t="n">
        <x:f>IF($Q12="","",$Q12+2)</x:f>
        <x:v>2022</x:v>
      </x:c>
      <x:c r="BO12" s="24" t="n">
        <x:f>IF($Q12="","",$Q12+3)</x:f>
        <x:v>2023</x:v>
      </x:c>
      <x:c r="BP12" s="77" t="str"/>
      <x:c r="BQ12" s="77" t="str"/>
      <x:c r="BR12" s="77" t="str"/>
      <x:c r="BS12" s="77" t="str"/>
      <x:c r="BT12" s="77" t="str"/>
      <x:c r="BU12" s="77" t="str"/>
      <x:c r="BV12" s="77" t="str"/>
      <x:c r="BW12" s="77" t="str"/>
      <x:c r="BX12" s="77" t="str"/>
      <x:c r="BY12" s="77" t="str"/>
      <x:c r="BZ12" s="77" t="str"/>
      <x:c r="CA12" s="77" t="str"/>
      <x:c r="CB12" s="77" t="str"/>
      <x:c r="CC12" s="77" t="str"/>
      <x:c r="CD12" s="77" t="str"/>
      <x:c r="CE12" s="77" t="str"/>
      <x:c r="CF12" s="77" t="str"/>
      <x:c r="CG12" s="77" t="str"/>
      <x:c r="CH12" s="77" t="str"/>
      <x:c r="CI12" s="77" t="str"/>
      <x:c r="CJ12" s="77" t="str"/>
      <x:c r="CK12" s="77" t="str"/>
      <x:c r="CL12" s="77" t="str"/>
      <x:c r="CM12" s="77" t="str"/>
      <x:c r="CN12" s="77" t="str"/>
      <x:c r="CO12" s="77" t="str"/>
      <x:c r="CP12" s="77" t="str"/>
      <x:c r="CQ12" s="77" t="str"/>
      <x:c r="CR12" s="77" t="str"/>
      <x:c r="CS12" s="77" t="str"/>
      <x:c r="CT12" s="77" t="str"/>
      <x:c r="CU12" s="77" t="str"/>
      <x:c r="CV12" s="77" t="str"/>
      <x:c r="CW12" s="77" t="str"/>
      <x:c r="CX12" s="77" t="str"/>
      <x:c r="CY12" s="77" t="str"/>
      <x:c r="CZ12" s="77" t="str"/>
      <x:c r="DA12" s="77" t="str"/>
      <x:c r="DB12" s="77" t="str"/>
      <x:c r="DC12" s="77" t="str"/>
      <x:c r="DD12" s="77" t="str"/>
      <x:c r="DE12" s="77" t="str"/>
      <x:c r="DF12" s="78" t="str"/>
      <x:c r="DG12" s="78" t="str"/>
      <x:c r="DH12" s="78" t="str"/>
      <x:c r="DI12" s="78" t="str"/>
      <x:c r="DJ12" s="78" t="str"/>
      <x:c r="DK12" s="78" t="str"/>
      <x:c r="DL12" s="78" t="str"/>
      <x:c r="DM12" s="78" t="str"/>
      <x:c r="DN12" s="78" t="str"/>
      <x:c r="DO12" s="78" t="str"/>
      <x:c r="DP12" s="78" t="str"/>
      <x:c r="DQ12" s="78" t="str"/>
      <x:c r="DR12" s="78" t="str"/>
      <x:c r="DS12" s="78" t="str"/>
      <x:c r="DT12" s="78" t="str"/>
      <x:c r="DU12" s="78" t="str"/>
      <x:c r="DV12" s="78" t="str"/>
      <x:c r="DW12" s="78" t="str"/>
      <x:c r="DX12" s="78" t="str"/>
      <x:c r="DY12" s="78" t="str"/>
      <x:c r="DZ12" s="78" t="str"/>
      <x:c r="EA12" s="117" t="str"/>
      <x:c r="EB12" s="117" t="str"/>
      <x:c r="EC12" s="117" t="str"/>
      <x:c r="ED12" s="117" t="str"/>
      <x:c r="EE12" s="117" t="str"/>
      <x:c r="EF12" s="117" t="str"/>
      <x:c r="EG12" s="117" t="str"/>
      <x:c r="EH12" s="117" t="str"/>
      <x:c r="EI12" s="117" t="str"/>
      <x:c r="EJ12" s="117" t="str"/>
      <x:c r="EK12" s="117" t="str"/>
      <x:c r="EL12" s="117" t="str"/>
      <x:c r="EM12" s="117" t="str"/>
      <x:c r="EN12" s="117" t="str"/>
      <x:c r="EO12" s="34" t="str"/>
      <x:c r="EP12" s="34" t="str"/>
      <x:c r="EQ12" s="36" t="str">
        <x:f>IF(OR($EO12="",$EP12="",$EO12=0),"",$EP12/$EO12)</x:f>
      </x:c>
      <x:c r="ER12" s="38" t="str"/>
      <x:c r="ES12" s="22" t="str">
        <x:v>Unknown</x:v>
      </x:c>
      <x:c r="ET12" s="22" t="str">
        <x:v>Unknown</x:v>
      </x:c>
      <x:c r="EU12" s="40" t="str">
        <x:f>IF(COUNT($DF12,$DG12,$DH12)=0,"",AVERAGE($DF12,$DG12,$DH12))</x:f>
      </x:c>
      <x:c r="EV12" s="40" t="str">
        <x:f>IF(COUNT($DJ12,$DK12,$DL12)=0,"",AVERAGE($DJ12,$DK12,$DL12))</x:f>
      </x:c>
      <x:c r="EW12" s="40" t="str">
        <x:f>IF(OR($EU12="",$EV12=""),"",$EV12-$EU12)</x:f>
      </x:c>
      <x:c r="EX12" s="40" t="str">
        <x:f>IF(COUNT($DM12,$DN12,$DO12)=0,"",AVERAGE($DM12,$DN12,$DO12))</x:f>
      </x:c>
      <x:c r="EY12" s="40" t="str">
        <x:f>IF(COUNT($DQ12,$DR12,$DS12)=0,"",AVERAGE($DQ12,$DR12,$DS12))</x:f>
      </x:c>
      <x:c r="EZ12" s="40" t="str">
        <x:f>IF(OR($EX12="",$EY12=""),"",$EY12-$EX12)</x:f>
      </x:c>
      <x:c r="FA12" s="42" t="str">
        <x:f>IF(COUNT($EA12,$EB12,$EC12)=0,"",AVERAGE($EA12,$EB12,$EC12))</x:f>
      </x:c>
      <x:c r="FB12" s="42" t="str">
        <x:f>IF(COUNT($EE12,$EF12,$EG12)=0,"",AVERAGE($EE12,$EF12,$EG12))</x:f>
      </x:c>
      <x:c r="FC12" s="42" t="str">
        <x:f>IF(OR($FA12="",$FB12=""),"",$FB12-$FA12)</x:f>
      </x:c>
      <x:c r="FD12" s="42" t="str">
        <x:f>IF(COUNT($EH12,$EI12,$EJ12)=0,"",AVERAGE($EH12,$EI12,$EJ12))</x:f>
      </x:c>
      <x:c r="FE12" s="42" t="str">
        <x:f>IF(COUNT($EL12,$EM12,$EN12)=0,"",AVERAGE($EL12,$EM12,$EN12))</x:f>
      </x:c>
      <x:c r="FF12" s="42" t="str">
        <x:f>IF(OR($FD12="",$FE12=""),"",$FE12-$FD12)</x:f>
      </x:c>
      <x:c r="FG12" s="24" t="str">
        <x:f>IF(COUNT($DF12,$DG12,$DH12,$DJ12,$DK12,$DL12,$DM12,$DN12,$DO12,$DQ12,$DR12,$DS12)=12,"Yes","No")</x:f>
        <x:v>No</x:v>
      </x:c>
      <x:c r="FH12" s="24" t="str">
        <x:f>IF(COUNT($EA12,$EB12,$EC12,$EE12,$EF12,$EG12,$EH12,$EI12,$EJ12,$EL12,$EM12,$EN12)=12,"Yes","No")</x:f>
        <x:v>No</x:v>
      </x:c>
      <x:c r="FI12" s="24" t="str">
        <x:f>IF(AND($M12="Include",OR($FG12="Yes",$FH12="Yes")),"Ready","Not ready")</x:f>
        <x:v>Not ready</x:v>
      </x:c>
    </x:row>
    <x:row r="13" ht="24" customHeight="1">
      <x:c r="A13" s="22" t="str">
        <x:v>CTL-0011</x:v>
      </x:c>
      <x:c r="B13" s="22" t="n">
        <x:v>22</x:v>
      </x:c>
      <x:c r="C13" s="22" t="str">
        <x:v>Candidate alternative-rationale group</x:v>
      </x:c>
      <x:c r="D13" s="22" t="n">
        <x:v>0</x:v>
      </x:c>
      <x:c r="E13" s="22" t="str">
        <x:v>DATA non-innovation deals.xlsx</x:v>
      </x:c>
      <x:c r="F13" s="22" t="str">
        <x:v>bayer acquires kandy therapeutics</x:v>
      </x:c>
      <x:c r="G13" s="22" t="str">
        <x:v>No</x:v>
      </x:c>
      <x:c r="H13" s="22" t="str">
        <x:v>No</x:v>
      </x:c>
      <x:c r="I13" s="22" t="str">
        <x:v>Yes</x:v>
      </x:c>
      <x:c r="J13" s="22" t="n">
        <x:v>2</x:v>
      </x:c>
      <x:c r="K13" s="22" t="str">
        <x:v>Not started</x:v>
      </x:c>
      <x:c r="L13" s="22" t="str">
        <x:v>Eligible - 100%</x:v>
      </x:c>
      <x:c r="M13" s="22" t="str">
        <x:v>Review</x:v>
      </x:c>
      <x:c r="N13" s="22" t="str"/>
      <x:c r="O13" s="28" t="n">
        <x:v>44054</x:v>
      </x:c>
      <x:c r="P13" s="28" t="n">
        <x:v>44083</x:v>
      </x:c>
      <x:c r="Q13" s="22" t="n">
        <x:v>2020</x:v>
      </x:c>
      <x:c r="R13" s="22" t="str">
        <x:v>Q3 2020</x:v>
      </x:c>
      <x:c r="S13" s="22" t="str">
        <x:v>Completed</x:v>
      </x:c>
      <x:c r="T13" s="26" t="str">
        <x:v>Bayer Acquires KaNDy Therapeutics</x:v>
      </x:c>
      <x:c r="U13" s="22" t="str">
        <x:v>Mergers &amp; Acquisitions</x:v>
      </x:c>
      <x:c r="V13" s="22" t="str">
        <x:v>Acquisition</x:v>
      </x:c>
      <x:c r="W13" s="22" t="str">
        <x:v>100% Acquisition</x:v>
      </x:c>
      <x:c r="X13" s="22" t="str">
        <x:v>United Kingdom</x:v>
      </x:c>
      <x:c r="Y13" s="22" t="str">
        <x:v>100% Acquisition</x:v>
      </x:c>
      <x:c r="Z13" s="26" t="str">
        <x:v>Morgan Stanley  &amp; Co LLC , Goldman Sachs International</x:v>
      </x:c>
      <x:c r="AA13" s="26" t="str">
        <x:v>Linklaters LLP , Goodwin Power, LLC</x:v>
      </x:c>
      <x:c r="AB13" s="22" t="str">
        <x:v>Bayer AG</x:v>
      </x:c>
      <x:c r="AC13" s="22" t="str">
        <x:v>bayer</x:v>
      </x:c>
      <x:c r="AD13" s="22" t="str">
        <x:v>KaNDy Therapeutics Ltd</x:v>
      </x:c>
      <x:c r="AE13" s="22" t="str">
        <x:v>kandy therapeutics</x:v>
      </x:c>
      <x:c r="AF13" s="30" t="n">
        <x:v>875</x:v>
      </x:c>
      <x:c r="AG13" s="22" t="n">
        <x:v>875</x:v>
      </x:c>
      <x:c r="AH13" s="26" t="str">
        <x:v>Bayer AG, a life science company, has completed the acquisition KaNDy Therapeutics Ltd, a clinical-stage Women’s Health company.
Under the terms of the agreement Bayer will pay an upfront consideration of USD425 million, potential milestone payments of up to USD450 million until launch followed by potential additional triple digit million sales milestone payments.
The acquisition will allow Bayer to expand its drug development pipeline in women’s healthcare.
Morgan Stanley acted as financial advisor to Bayer, while Linklaters acted as legal counsel. Goldman Sachs International acted as financial advisor to KaNDy Therapeutics Ltd., while Goodwin acted as legal counsel.
Deal History:
Announced: On  August 11, 2020, Bayer agreed to acquire KaNDy Therapeutics.</x:v>
      </x:c>
      <x:c r="AI13" s="26" t="str">
        <x:v>The acquisition will allow Bayer to expand its drug development pipeline in women’s healthcare.</x:v>
      </x:c>
      <x:c r="AJ13" s="22" t="str"/>
      <x:c r="AK13" s="22" t="str"/>
      <x:c r="AL13" s="22" t="str">
        <x:v>Unknown</x:v>
      </x:c>
      <x:c r="AM13" s="22" t="str">
        <x:v>Unknown</x:v>
      </x:c>
      <x:c r="AN13" s="22" t="str"/>
      <x:c r="AO13" s="22" t="str"/>
      <x:c r="AP13" s="22" t="str"/>
      <x:c r="AQ13" s="22" t="str"/>
      <x:c r="AR13" s="22" t="str"/>
      <x:c r="AS13" s="22" t="str">
        <x:v>Bayer AG</x:v>
      </x:c>
      <x:c r="AT13" s="22" t="str">
        <x:v>KaNDy Therapeutics Ltd</x:v>
      </x:c>
      <x:c r="AU13" s="22" t="str">
        <x:v>Not reviewed</x:v>
      </x:c>
      <x:c r="AV13" s="22" t="str">
        <x:v>Not assessed</x:v>
      </x:c>
      <x:c r="AW13" s="22" t="str">
        <x:v>Unknown</x:v>
      </x:c>
      <x:c r="AX13" s="22" t="str">
        <x:v>Unknown</x:v>
      </x:c>
      <x:c r="AY13" s="22" t="str">
        <x:v>Unknown</x:v>
      </x:c>
      <x:c r="AZ13" s="22" t="str">
        <x:v>Unknown</x:v>
      </x:c>
      <x:c r="BA13" s="22" t="str">
        <x:v>Unknown</x:v>
      </x:c>
      <x:c r="BB13" s="22" t="str">
        <x:v>Unknown</x:v>
      </x:c>
      <x:c r="BC13" s="26" t="str"/>
      <x:c r="BD13" s="22" t="str"/>
      <x:c r="BE13" s="22" t="str"/>
      <x:c r="BF13" s="22" t="str">
        <x:v>Not collected</x:v>
      </x:c>
      <x:c r="BG13" s="22" t="str">
        <x:v>Not collected</x:v>
      </x:c>
      <x:c r="BH13" s="22" t="str">
        <x:v>Not defined</x:v>
      </x:c>
      <x:c r="BI13" s="24" t="n">
        <x:f>IF($Q13="","",$Q13-3)</x:f>
        <x:v>2017</x:v>
      </x:c>
      <x:c r="BJ13" s="24" t="n">
        <x:f>IF($Q13="","",$Q13-2)</x:f>
        <x:v>2018</x:v>
      </x:c>
      <x:c r="BK13" s="24" t="n">
        <x:f>IF($Q13="","",$Q13-1)</x:f>
        <x:v>2019</x:v>
      </x:c>
      <x:c r="BL13" s="24" t="n">
        <x:f>IF($Q13="","",$Q13+0)</x:f>
        <x:v>2020</x:v>
      </x:c>
      <x:c r="BM13" s="24" t="n">
        <x:f>IF($Q13="","",$Q13+1)</x:f>
        <x:v>2021</x:v>
      </x:c>
      <x:c r="BN13" s="24" t="n">
        <x:f>IF($Q13="","",$Q13+2)</x:f>
        <x:v>2022</x:v>
      </x:c>
      <x:c r="BO13" s="24" t="n">
        <x:f>IF($Q13="","",$Q13+3)</x:f>
        <x:v>2023</x:v>
      </x:c>
      <x:c r="BP13" s="77" t="str"/>
      <x:c r="BQ13" s="77" t="str"/>
      <x:c r="BR13" s="77" t="str"/>
      <x:c r="BS13" s="77" t="str"/>
      <x:c r="BT13" s="77" t="str"/>
      <x:c r="BU13" s="77" t="str"/>
      <x:c r="BV13" s="77" t="str"/>
      <x:c r="BW13" s="77" t="str"/>
      <x:c r="BX13" s="77" t="str"/>
      <x:c r="BY13" s="77" t="str"/>
      <x:c r="BZ13" s="77" t="str"/>
      <x:c r="CA13" s="77" t="str"/>
      <x:c r="CB13" s="77" t="str"/>
      <x:c r="CC13" s="77" t="str"/>
      <x:c r="CD13" s="77" t="str"/>
      <x:c r="CE13" s="77" t="str"/>
      <x:c r="CF13" s="77" t="str"/>
      <x:c r="CG13" s="77" t="str"/>
      <x:c r="CH13" s="77" t="str"/>
      <x:c r="CI13" s="77" t="str"/>
      <x:c r="CJ13" s="77" t="str"/>
      <x:c r="CK13" s="77" t="str"/>
      <x:c r="CL13" s="77" t="str"/>
      <x:c r="CM13" s="77" t="str"/>
      <x:c r="CN13" s="77" t="str"/>
      <x:c r="CO13" s="77" t="str"/>
      <x:c r="CP13" s="77" t="str"/>
      <x:c r="CQ13" s="77" t="str"/>
      <x:c r="CR13" s="77" t="str"/>
      <x:c r="CS13" s="77" t="str"/>
      <x:c r="CT13" s="77" t="str"/>
      <x:c r="CU13" s="77" t="str"/>
      <x:c r="CV13" s="77" t="str"/>
      <x:c r="CW13" s="77" t="str"/>
      <x:c r="CX13" s="77" t="str"/>
      <x:c r="CY13" s="77" t="str"/>
      <x:c r="CZ13" s="77" t="str"/>
      <x:c r="DA13" s="77" t="str"/>
      <x:c r="DB13" s="77" t="str"/>
      <x:c r="DC13" s="77" t="str"/>
      <x:c r="DD13" s="77" t="str"/>
      <x:c r="DE13" s="77" t="str"/>
      <x:c r="DF13" s="78" t="str"/>
      <x:c r="DG13" s="78" t="str"/>
      <x:c r="DH13" s="78" t="str"/>
      <x:c r="DI13" s="78" t="str"/>
      <x:c r="DJ13" s="78" t="str"/>
      <x:c r="DK13" s="78" t="str"/>
      <x:c r="DL13" s="78" t="str"/>
      <x:c r="DM13" s="78" t="str"/>
      <x:c r="DN13" s="78" t="str"/>
      <x:c r="DO13" s="78" t="str"/>
      <x:c r="DP13" s="78" t="str"/>
      <x:c r="DQ13" s="78" t="str"/>
      <x:c r="DR13" s="78" t="str"/>
      <x:c r="DS13" s="78" t="str"/>
      <x:c r="DT13" s="78" t="str"/>
      <x:c r="DU13" s="78" t="str"/>
      <x:c r="DV13" s="78" t="str"/>
      <x:c r="DW13" s="78" t="str"/>
      <x:c r="DX13" s="78" t="str"/>
      <x:c r="DY13" s="78" t="str"/>
      <x:c r="DZ13" s="78" t="str"/>
      <x:c r="EA13" s="117" t="str"/>
      <x:c r="EB13" s="117" t="str"/>
      <x:c r="EC13" s="117" t="str"/>
      <x:c r="ED13" s="117" t="str"/>
      <x:c r="EE13" s="117" t="str"/>
      <x:c r="EF13" s="117" t="str"/>
      <x:c r="EG13" s="117" t="str"/>
      <x:c r="EH13" s="117" t="str"/>
      <x:c r="EI13" s="117" t="str"/>
      <x:c r="EJ13" s="117" t="str"/>
      <x:c r="EK13" s="117" t="str"/>
      <x:c r="EL13" s="117" t="str"/>
      <x:c r="EM13" s="117" t="str"/>
      <x:c r="EN13" s="117" t="str"/>
      <x:c r="EO13" s="34" t="str"/>
      <x:c r="EP13" s="34" t="str"/>
      <x:c r="EQ13" s="36" t="str">
        <x:f>IF(OR($EO13="",$EP13="",$EO13=0),"",$EP13/$EO13)</x:f>
      </x:c>
      <x:c r="ER13" s="38" t="str"/>
      <x:c r="ES13" s="22" t="str">
        <x:v>Unknown</x:v>
      </x:c>
      <x:c r="ET13" s="22" t="str">
        <x:v>Unknown</x:v>
      </x:c>
      <x:c r="EU13" s="40" t="str">
        <x:f>IF(COUNT($DF13,$DG13,$DH13)=0,"",AVERAGE($DF13,$DG13,$DH13))</x:f>
      </x:c>
      <x:c r="EV13" s="40" t="str">
        <x:f>IF(COUNT($DJ13,$DK13,$DL13)=0,"",AVERAGE($DJ13,$DK13,$DL13))</x:f>
      </x:c>
      <x:c r="EW13" s="40" t="str">
        <x:f>IF(OR($EU13="",$EV13=""),"",$EV13-$EU13)</x:f>
      </x:c>
      <x:c r="EX13" s="40" t="str">
        <x:f>IF(COUNT($DM13,$DN13,$DO13)=0,"",AVERAGE($DM13,$DN13,$DO13))</x:f>
      </x:c>
      <x:c r="EY13" s="40" t="str">
        <x:f>IF(COUNT($DQ13,$DR13,$DS13)=0,"",AVERAGE($DQ13,$DR13,$DS13))</x:f>
      </x:c>
      <x:c r="EZ13" s="40" t="str">
        <x:f>IF(OR($EX13="",$EY13=""),"",$EY13-$EX13)</x:f>
      </x:c>
      <x:c r="FA13" s="42" t="str">
        <x:f>IF(COUNT($EA13,$EB13,$EC13)=0,"",AVERAGE($EA13,$EB13,$EC13))</x:f>
      </x:c>
      <x:c r="FB13" s="42" t="str">
        <x:f>IF(COUNT($EE13,$EF13,$EG13)=0,"",AVERAGE($EE13,$EF13,$EG13))</x:f>
      </x:c>
      <x:c r="FC13" s="42" t="str">
        <x:f>IF(OR($FA13="",$FB13=""),"",$FB13-$FA13)</x:f>
      </x:c>
      <x:c r="FD13" s="42" t="str">
        <x:f>IF(COUNT($EH13,$EI13,$EJ13)=0,"",AVERAGE($EH13,$EI13,$EJ13))</x:f>
      </x:c>
      <x:c r="FE13" s="42" t="str">
        <x:f>IF(COUNT($EL13,$EM13,$EN13)=0,"",AVERAGE($EL13,$EM13,$EN13))</x:f>
      </x:c>
      <x:c r="FF13" s="42" t="str">
        <x:f>IF(OR($FD13="",$FE13=""),"",$FE13-$FD13)</x:f>
      </x:c>
      <x:c r="FG13" s="24" t="str">
        <x:f>IF(COUNT($DF13,$DG13,$DH13,$DJ13,$DK13,$DL13,$DM13,$DN13,$DO13,$DQ13,$DR13,$DS13)=12,"Yes","No")</x:f>
        <x:v>No</x:v>
      </x:c>
      <x:c r="FH13" s="24" t="str">
        <x:f>IF(COUNT($EA13,$EB13,$EC13,$EE13,$EF13,$EG13,$EH13,$EI13,$EJ13,$EL13,$EM13,$EN13)=12,"Yes","No")</x:f>
        <x:v>No</x:v>
      </x:c>
      <x:c r="FI13" s="24" t="str">
        <x:f>IF(AND($M13="Include",OR($FG13="Yes",$FH13="Yes")),"Ready","Not ready")</x:f>
        <x:v>Not ready</x:v>
      </x:c>
    </x:row>
    <x:row r="14" ht="24" customHeight="1">
      <x:c r="A14" s="22" t="str">
        <x:v>CTL-0012</x:v>
      </x:c>
      <x:c r="B14" s="22" t="n">
        <x:v>23</x:v>
      </x:c>
      <x:c r="C14" s="22" t="str">
        <x:v>Candidate alternative-rationale group</x:v>
      </x:c>
      <x:c r="D14" s="22" t="n">
        <x:v>0</x:v>
      </x:c>
      <x:c r="E14" s="22" t="str">
        <x:v>DATA non-innovation deals.xlsx</x:v>
      </x:c>
      <x:c r="F14" s="22" t="str">
        <x:v>jr holding acquires 16 6 stake in helix immuno oncology</x:v>
      </x:c>
      <x:c r="G14" s="22" t="str">
        <x:v>No</x:v>
      </x:c>
      <x:c r="H14" s="22" t="str">
        <x:v>No</x:v>
      </x:c>
      <x:c r="I14" s="22" t="str">
        <x:v>No</x:v>
      </x:c>
      <x:c r="J14" s="22" t="n">
        <x:v>1</x:v>
      </x:c>
      <x:c r="K14" s="22" t="str">
        <x:v>Not started</x:v>
      </x:c>
      <x:c r="L14" s="22" t="str">
        <x:v>Exclude - minority</x:v>
      </x:c>
      <x:c r="M14" s="22" t="str">
        <x:v>Review</x:v>
      </x:c>
      <x:c r="N14" s="22" t="str"/>
      <x:c r="O14" s="28" t="n">
        <x:v>44006</x:v>
      </x:c>
      <x:c r="P14" s="28" t="n">
        <x:v>44006</x:v>
      </x:c>
      <x:c r="Q14" s="22" t="n">
        <x:v>2020</x:v>
      </x:c>
      <x:c r="R14" s="22" t="str">
        <x:v>Q2 2020</x:v>
      </x:c>
      <x:c r="S14" s="22" t="str">
        <x:v>Completed</x:v>
      </x:c>
      <x:c r="T14" s="26" t="str">
        <x:v>JR Holding Acquires 16.6% Stake in Helix Immuno-Oncology</x:v>
      </x:c>
      <x:c r="U14" s="22" t="str">
        <x:v>Mergers &amp; Acquisitions</x:v>
      </x:c>
      <x:c r="V14" s="22" t="str">
        <x:v>Acquisition</x:v>
      </x:c>
      <x:c r="W14" s="22" t="str">
        <x:v>Minority Acquisition</x:v>
      </x:c>
      <x:c r="X14" s="22" t="str">
        <x:v>Poland</x:v>
      </x:c>
      <x:c r="Y14" s="22" t="str">
        <x:v>Minority Acquisition</x:v>
      </x:c>
      <x:c r="Z14" s="26"/>
      <x:c r="AA14" s="26"/>
      <x:c r="AB14" s="22" t="str">
        <x:v>JRH ASI SA</x:v>
      </x:c>
      <x:c r="AC14" s="22" t="str">
        <x:v>jrh asi</x:v>
      </x:c>
      <x:c r="AD14" s="22" t="str">
        <x:v>Helix Immuno-Oncology SA</x:v>
      </x:c>
      <x:c r="AE14" s="22" t="str">
        <x:v>helix immuno oncology</x:v>
      </x:c>
      <x:c r="AF14" s="30" t="n">
        <x:v>1</x:v>
      </x:c>
      <x:c r="AG14" s="22" t="n">
        <x:v>1</x:v>
      </x:c>
      <x:c r="AH14" s="26" t="str">
        <x:v>JR Holding S.A. (Operates as JR Holding Alternatywna Spolka Inwestycyjna SA) has acquired 2,200,000 series B shares, representing a 16.64% stake, in Helix Immuno-Oncology SA, a developer of innovative products based on proprietary technologies to be used in cancer immunotherapy, for gross proceeds of PLN2.97 million.
As part of the transaction, JR Holding has acquired 2,200,000 series B shares at a price of PLN1.35 per share.
The transaction will allow Helix Immuno-Oncology for further development and commercialization of its products.</x:v>
      </x:c>
      <x:c r="AI14" s="26" t="str">
        <x:v>The transaction will allow Helix Immuno-Oncology for further development and commercialization of its products.</x:v>
      </x:c>
      <x:c r="AJ14" s="22" t="str"/>
      <x:c r="AK14" s="22" t="str"/>
      <x:c r="AL14" s="22" t="str">
        <x:v>Unknown</x:v>
      </x:c>
      <x:c r="AM14" s="22" t="str">
        <x:v>Unknown</x:v>
      </x:c>
      <x:c r="AN14" s="22" t="str"/>
      <x:c r="AO14" s="22" t="str"/>
      <x:c r="AP14" s="22" t="str"/>
      <x:c r="AQ14" s="22" t="str"/>
      <x:c r="AR14" s="22" t="str"/>
      <x:c r="AS14" s="22" t="str">
        <x:v>JRH ASI SA</x:v>
      </x:c>
      <x:c r="AT14" s="22" t="str">
        <x:v>Helix Immuno-Oncology SA</x:v>
      </x:c>
      <x:c r="AU14" s="22" t="str">
        <x:v>Not reviewed</x:v>
      </x:c>
      <x:c r="AV14" s="22" t="str">
        <x:v>Not assessed</x:v>
      </x:c>
      <x:c r="AW14" s="22" t="str">
        <x:v>Unknown</x:v>
      </x:c>
      <x:c r="AX14" s="22" t="str">
        <x:v>Unknown</x:v>
      </x:c>
      <x:c r="AY14" s="22" t="str">
        <x:v>Unknown</x:v>
      </x:c>
      <x:c r="AZ14" s="22" t="str">
        <x:v>Unknown</x:v>
      </x:c>
      <x:c r="BA14" s="22" t="str">
        <x:v>Unknown</x:v>
      </x:c>
      <x:c r="BB14" s="22" t="str">
        <x:v>Unknown</x:v>
      </x:c>
      <x:c r="BC14" s="26" t="str"/>
      <x:c r="BD14" s="22" t="str"/>
      <x:c r="BE14" s="22" t="str"/>
      <x:c r="BF14" s="22" t="str">
        <x:v>Not collected</x:v>
      </x:c>
      <x:c r="BG14" s="22" t="str">
        <x:v>Not collected</x:v>
      </x:c>
      <x:c r="BH14" s="22" t="str">
        <x:v>Not defined</x:v>
      </x:c>
      <x:c r="BI14" s="24" t="n">
        <x:f>IF($Q14="","",$Q14-3)</x:f>
        <x:v>2017</x:v>
      </x:c>
      <x:c r="BJ14" s="24" t="n">
        <x:f>IF($Q14="","",$Q14-2)</x:f>
        <x:v>2018</x:v>
      </x:c>
      <x:c r="BK14" s="24" t="n">
        <x:f>IF($Q14="","",$Q14-1)</x:f>
        <x:v>2019</x:v>
      </x:c>
      <x:c r="BL14" s="24" t="n">
        <x:f>IF($Q14="","",$Q14+0)</x:f>
        <x:v>2020</x:v>
      </x:c>
      <x:c r="BM14" s="24" t="n">
        <x:f>IF($Q14="","",$Q14+1)</x:f>
        <x:v>2021</x:v>
      </x:c>
      <x:c r="BN14" s="24" t="n">
        <x:f>IF($Q14="","",$Q14+2)</x:f>
        <x:v>2022</x:v>
      </x:c>
      <x:c r="BO14" s="24" t="n">
        <x:f>IF($Q14="","",$Q14+3)</x:f>
        <x:v>2023</x:v>
      </x:c>
      <x:c r="BP14" s="77" t="str"/>
      <x:c r="BQ14" s="77" t="str"/>
      <x:c r="BR14" s="77" t="str"/>
      <x:c r="BS14" s="77" t="str"/>
      <x:c r="BT14" s="77" t="str"/>
      <x:c r="BU14" s="77" t="str"/>
      <x:c r="BV14" s="77" t="str"/>
      <x:c r="BW14" s="77" t="str"/>
      <x:c r="BX14" s="77" t="str"/>
      <x:c r="BY14" s="77" t="str"/>
      <x:c r="BZ14" s="77" t="str"/>
      <x:c r="CA14" s="77" t="str"/>
      <x:c r="CB14" s="77" t="str"/>
      <x:c r="CC14" s="77" t="str"/>
      <x:c r="CD14" s="77" t="str"/>
      <x:c r="CE14" s="77" t="str"/>
      <x:c r="CF14" s="77" t="str"/>
      <x:c r="CG14" s="77" t="str"/>
      <x:c r="CH14" s="77" t="str"/>
      <x:c r="CI14" s="77" t="str"/>
      <x:c r="CJ14" s="77" t="str"/>
      <x:c r="CK14" s="77" t="str"/>
      <x:c r="CL14" s="77" t="str"/>
      <x:c r="CM14" s="77" t="str"/>
      <x:c r="CN14" s="77" t="str"/>
      <x:c r="CO14" s="77" t="str"/>
      <x:c r="CP14" s="77" t="str"/>
      <x:c r="CQ14" s="77" t="str"/>
      <x:c r="CR14" s="77" t="str"/>
      <x:c r="CS14" s="77" t="str"/>
      <x:c r="CT14" s="77" t="str"/>
      <x:c r="CU14" s="77" t="str"/>
      <x:c r="CV14" s="77" t="str"/>
      <x:c r="CW14" s="77" t="str"/>
      <x:c r="CX14" s="77" t="str"/>
      <x:c r="CY14" s="77" t="str"/>
      <x:c r="CZ14" s="77" t="str"/>
      <x:c r="DA14" s="77" t="str"/>
      <x:c r="DB14" s="77" t="str"/>
      <x:c r="DC14" s="77" t="str"/>
      <x:c r="DD14" s="77" t="str"/>
      <x:c r="DE14" s="77" t="str"/>
      <x:c r="DF14" s="78" t="str"/>
      <x:c r="DG14" s="78" t="str"/>
      <x:c r="DH14" s="78" t="str"/>
      <x:c r="DI14" s="78" t="str"/>
      <x:c r="DJ14" s="78" t="str"/>
      <x:c r="DK14" s="78" t="str"/>
      <x:c r="DL14" s="78" t="str"/>
      <x:c r="DM14" s="78" t="str"/>
      <x:c r="DN14" s="78" t="str"/>
      <x:c r="DO14" s="78" t="str"/>
      <x:c r="DP14" s="78" t="str"/>
      <x:c r="DQ14" s="78" t="str"/>
      <x:c r="DR14" s="78" t="str"/>
      <x:c r="DS14" s="78" t="str"/>
      <x:c r="DT14" s="78" t="str"/>
      <x:c r="DU14" s="78" t="str"/>
      <x:c r="DV14" s="78" t="str"/>
      <x:c r="DW14" s="78" t="str"/>
      <x:c r="DX14" s="78" t="str"/>
      <x:c r="DY14" s="78" t="str"/>
      <x:c r="DZ14" s="78" t="str"/>
      <x:c r="EA14" s="117" t="str"/>
      <x:c r="EB14" s="117" t="str"/>
      <x:c r="EC14" s="117" t="str"/>
      <x:c r="ED14" s="117" t="str"/>
      <x:c r="EE14" s="117" t="str"/>
      <x:c r="EF14" s="117" t="str"/>
      <x:c r="EG14" s="117" t="str"/>
      <x:c r="EH14" s="117" t="str"/>
      <x:c r="EI14" s="117" t="str"/>
      <x:c r="EJ14" s="117" t="str"/>
      <x:c r="EK14" s="117" t="str"/>
      <x:c r="EL14" s="117" t="str"/>
      <x:c r="EM14" s="117" t="str"/>
      <x:c r="EN14" s="117" t="str"/>
      <x:c r="EO14" s="34" t="str"/>
      <x:c r="EP14" s="34" t="str"/>
      <x:c r="EQ14" s="36" t="str">
        <x:f>IF(OR($EO14="",$EP14="",$EO14=0),"",$EP14/$EO14)</x:f>
      </x:c>
      <x:c r="ER14" s="38" t="str"/>
      <x:c r="ES14" s="22" t="str">
        <x:v>Unknown</x:v>
      </x:c>
      <x:c r="ET14" s="22" t="str">
        <x:v>Unknown</x:v>
      </x:c>
      <x:c r="EU14" s="40" t="str">
        <x:f>IF(COUNT($DF14,$DG14,$DH14)=0,"",AVERAGE($DF14,$DG14,$DH14))</x:f>
      </x:c>
      <x:c r="EV14" s="40" t="str">
        <x:f>IF(COUNT($DJ14,$DK14,$DL14)=0,"",AVERAGE($DJ14,$DK14,$DL14))</x:f>
      </x:c>
      <x:c r="EW14" s="40" t="str">
        <x:f>IF(OR($EU14="",$EV14=""),"",$EV14-$EU14)</x:f>
      </x:c>
      <x:c r="EX14" s="40" t="str">
        <x:f>IF(COUNT($DM14,$DN14,$DO14)=0,"",AVERAGE($DM14,$DN14,$DO14))</x:f>
      </x:c>
      <x:c r="EY14" s="40" t="str">
        <x:f>IF(COUNT($DQ14,$DR14,$DS14)=0,"",AVERAGE($DQ14,$DR14,$DS14))</x:f>
      </x:c>
      <x:c r="EZ14" s="40" t="str">
        <x:f>IF(OR($EX14="",$EY14=""),"",$EY14-$EX14)</x:f>
      </x:c>
      <x:c r="FA14" s="42" t="str">
        <x:f>IF(COUNT($EA14,$EB14,$EC14)=0,"",AVERAGE($EA14,$EB14,$EC14))</x:f>
      </x:c>
      <x:c r="FB14" s="42" t="str">
        <x:f>IF(COUNT($EE14,$EF14,$EG14)=0,"",AVERAGE($EE14,$EF14,$EG14))</x:f>
      </x:c>
      <x:c r="FC14" s="42" t="str">
        <x:f>IF(OR($FA14="",$FB14=""),"",$FB14-$FA14)</x:f>
      </x:c>
      <x:c r="FD14" s="42" t="str">
        <x:f>IF(COUNT($EH14,$EI14,$EJ14)=0,"",AVERAGE($EH14,$EI14,$EJ14))</x:f>
      </x:c>
      <x:c r="FE14" s="42" t="str">
        <x:f>IF(COUNT($EL14,$EM14,$EN14)=0,"",AVERAGE($EL14,$EM14,$EN14))</x:f>
      </x:c>
      <x:c r="FF14" s="42" t="str">
        <x:f>IF(OR($FD14="",$FE14=""),"",$FE14-$FD14)</x:f>
      </x:c>
      <x:c r="FG14" s="24" t="str">
        <x:f>IF(COUNT($DF14,$DG14,$DH14,$DJ14,$DK14,$DL14,$DM14,$DN14,$DO14,$DQ14,$DR14,$DS14)=12,"Yes","No")</x:f>
        <x:v>No</x:v>
      </x:c>
      <x:c r="FH14" s="24" t="str">
        <x:f>IF(COUNT($EA14,$EB14,$EC14,$EE14,$EF14,$EG14,$EH14,$EI14,$EJ14,$EL14,$EM14,$EN14)=12,"Yes","No")</x:f>
        <x:v>No</x:v>
      </x:c>
      <x:c r="FI14" s="24" t="str">
        <x:f>IF(AND($M14="Include",OR($FG14="Yes",$FH14="Yes")),"Ready","Not ready")</x:f>
        <x:v>Not ready</x:v>
      </x:c>
    </x:row>
    <x:row r="15" ht="24" customHeight="1">
      <x:c r="A15" s="22" t="str">
        <x:v>CTL-0013</x:v>
      </x:c>
      <x:c r="B15" s="22" t="n">
        <x:v>24</x:v>
      </x:c>
      <x:c r="C15" s="22" t="str">
        <x:v>Candidate alternative-rationale group</x:v>
      </x:c>
      <x:c r="D15" s="22" t="n">
        <x:v>0</x:v>
      </x:c>
      <x:c r="E15" s="22" t="str">
        <x:v>DATA non-innovation deals.xlsx</x:v>
      </x:c>
      <x:c r="F15" s="22" t="str">
        <x:v>kreditanstalt fur wiederaufbau acquires 23 stake in curevac for</x:v>
      </x:c>
      <x:c r="G15" s="22" t="str">
        <x:v>No</x:v>
      </x:c>
      <x:c r="H15" s="22" t="str">
        <x:v>No</x:v>
      </x:c>
      <x:c r="I15" s="22" t="str">
        <x:v>No</x:v>
      </x:c>
      <x:c r="J15" s="22" t="n">
        <x:v>1</x:v>
      </x:c>
      <x:c r="K15" s="22" t="str">
        <x:v>Not started</x:v>
      </x:c>
      <x:c r="L15" s="22" t="str">
        <x:v>Exclude - minority</x:v>
      </x:c>
      <x:c r="M15" s="22" t="str">
        <x:v>Review</x:v>
      </x:c>
      <x:c r="N15" s="22" t="str"/>
      <x:c r="O15" s="28" t="n">
        <x:v>43997</x:v>
      </x:c>
      <x:c r="P15" s="28" t="n">
        <x:v>44049</x:v>
      </x:c>
      <x:c r="Q15" s="22" t="n">
        <x:v>2020</x:v>
      </x:c>
      <x:c r="R15" s="22" t="str">
        <x:v>Q2 2020</x:v>
      </x:c>
      <x:c r="S15" s="22" t="str">
        <x:v>Completed</x:v>
      </x:c>
      <x:c r="T15" s="26" t="str">
        <x:v>Kreditanstalt fur Wiederaufbau Acquires 23% Stake in CureVac for USD337.5 Million</x:v>
      </x:c>
      <x:c r="U15" s="22" t="str">
        <x:v>Mergers &amp; Acquisitions</x:v>
      </x:c>
      <x:c r="V15" s="22" t="str">
        <x:v>Acquisition</x:v>
      </x:c>
      <x:c r="W15" s="22" t="str">
        <x:v>Minority Acquisition</x:v>
      </x:c>
      <x:c r="X15" s="22" t="str">
        <x:v>Germany</x:v>
      </x:c>
      <x:c r="Y15" s="22" t="str">
        <x:v>Minority Acquisition</x:v>
      </x:c>
      <x:c r="Z15" s="26"/>
      <x:c r="AA15" s="26" t="str">
        <x:v>Linklaters LLP , Rittershaus, Wissmann &amp; von Rosenstiel GmbH</x:v>
      </x:c>
      <x:c r="AB15" s="22" t="str">
        <x:v>Kreditanstalt fur Wiederaufbau</x:v>
      </x:c>
      <x:c r="AC15" s="22" t="str">
        <x:v>kreditanstalt fur wiederaufbau</x:v>
      </x:c>
      <x:c r="AD15" s="22" t="str">
        <x:v>Curevac NV</x:v>
      </x:c>
      <x:c r="AE15" s="22" t="str">
        <x:v>curevac</x:v>
      </x:c>
      <x:c r="AF15" s="30" t="n">
        <x:v>337</x:v>
      </x:c>
      <x:c r="AG15" s="22" t="n">
        <x:v>337</x:v>
      </x:c>
      <x:c r="AH15" s="26" t="str">
        <x:v>The Federal Republic of Germany has invested EUR300 million (USD337.5 million) in CureVac AG, a biopharmaceutical company.
The investment will be made by the Kreditanstalt fur Wiederaufbau (KfW), have been laid out in a definitive draft agreement. Under the agreement, the KfW will hold a stake of around 23% in CureVac.
CureVac intends to use the proceeds for the further development of its proprietary pipeline and mRNA platform technology and the expansion of business activities.</x:v>
      </x:c>
      <x:c r="AI15" s="26" t="str">
        <x:v>CureVac intends to use the proceeds for the further development of its proprietary pipeline and mRNA platform technology and the expansion of business activities.</x:v>
      </x:c>
      <x:c r="AJ15" s="22" t="str"/>
      <x:c r="AK15" s="22" t="str"/>
      <x:c r="AL15" s="22" t="str">
        <x:v>Unknown</x:v>
      </x:c>
      <x:c r="AM15" s="22" t="str">
        <x:v>Unknown</x:v>
      </x:c>
      <x:c r="AN15" s="22" t="str"/>
      <x:c r="AO15" s="22" t="str"/>
      <x:c r="AP15" s="22" t="str"/>
      <x:c r="AQ15" s="22" t="str"/>
      <x:c r="AR15" s="22" t="str"/>
      <x:c r="AS15" s="22" t="str">
        <x:v>Kreditanstalt fur Wiederaufbau</x:v>
      </x:c>
      <x:c r="AT15" s="22" t="str">
        <x:v>Curevac NV</x:v>
      </x:c>
      <x:c r="AU15" s="22" t="str">
        <x:v>Not reviewed</x:v>
      </x:c>
      <x:c r="AV15" s="22" t="str">
        <x:v>Not assessed</x:v>
      </x:c>
      <x:c r="AW15" s="22" t="str">
        <x:v>Unknown</x:v>
      </x:c>
      <x:c r="AX15" s="22" t="str">
        <x:v>Unknown</x:v>
      </x:c>
      <x:c r="AY15" s="22" t="str">
        <x:v>Unknown</x:v>
      </x:c>
      <x:c r="AZ15" s="22" t="str">
        <x:v>Unknown</x:v>
      </x:c>
      <x:c r="BA15" s="22" t="str">
        <x:v>Unknown</x:v>
      </x:c>
      <x:c r="BB15" s="22" t="str">
        <x:v>Unknown</x:v>
      </x:c>
      <x:c r="BC15" s="26" t="str"/>
      <x:c r="BD15" s="22" t="str"/>
      <x:c r="BE15" s="22" t="str"/>
      <x:c r="BF15" s="22" t="str">
        <x:v>Not collected</x:v>
      </x:c>
      <x:c r="BG15" s="22" t="str">
        <x:v>Not collected</x:v>
      </x:c>
      <x:c r="BH15" s="22" t="str">
        <x:v>Not defined</x:v>
      </x:c>
      <x:c r="BI15" s="24" t="n">
        <x:f>IF($Q15="","",$Q15-3)</x:f>
        <x:v>2017</x:v>
      </x:c>
      <x:c r="BJ15" s="24" t="n">
        <x:f>IF($Q15="","",$Q15-2)</x:f>
        <x:v>2018</x:v>
      </x:c>
      <x:c r="BK15" s="24" t="n">
        <x:f>IF($Q15="","",$Q15-1)</x:f>
        <x:v>2019</x:v>
      </x:c>
      <x:c r="BL15" s="24" t="n">
        <x:f>IF($Q15="","",$Q15+0)</x:f>
        <x:v>2020</x:v>
      </x:c>
      <x:c r="BM15" s="24" t="n">
        <x:f>IF($Q15="","",$Q15+1)</x:f>
        <x:v>2021</x:v>
      </x:c>
      <x:c r="BN15" s="24" t="n">
        <x:f>IF($Q15="","",$Q15+2)</x:f>
        <x:v>2022</x:v>
      </x:c>
      <x:c r="BO15" s="24" t="n">
        <x:f>IF($Q15="","",$Q15+3)</x:f>
        <x:v>2023</x:v>
      </x:c>
      <x:c r="BP15" s="77" t="str"/>
      <x:c r="BQ15" s="77" t="str"/>
      <x:c r="BR15" s="77" t="str"/>
      <x:c r="BS15" s="77" t="str"/>
      <x:c r="BT15" s="77" t="str"/>
      <x:c r="BU15" s="77" t="str"/>
      <x:c r="BV15" s="77" t="str"/>
      <x:c r="BW15" s="77" t="str"/>
      <x:c r="BX15" s="77" t="str"/>
      <x:c r="BY15" s="77" t="str"/>
      <x:c r="BZ15" s="77" t="str"/>
      <x:c r="CA15" s="77" t="str"/>
      <x:c r="CB15" s="77" t="str"/>
      <x:c r="CC15" s="77" t="str"/>
      <x:c r="CD15" s="77" t="str"/>
      <x:c r="CE15" s="77" t="str"/>
      <x:c r="CF15" s="77" t="str"/>
      <x:c r="CG15" s="77" t="str"/>
      <x:c r="CH15" s="77" t="str"/>
      <x:c r="CI15" s="77" t="str"/>
      <x:c r="CJ15" s="77" t="str"/>
      <x:c r="CK15" s="77" t="str"/>
      <x:c r="CL15" s="77" t="str"/>
      <x:c r="CM15" s="77" t="str"/>
      <x:c r="CN15" s="77" t="str"/>
      <x:c r="CO15" s="77" t="str"/>
      <x:c r="CP15" s="77" t="str"/>
      <x:c r="CQ15" s="77" t="str"/>
      <x:c r="CR15" s="77" t="str"/>
      <x:c r="CS15" s="77" t="str"/>
      <x:c r="CT15" s="77" t="str"/>
      <x:c r="CU15" s="77" t="str"/>
      <x:c r="CV15" s="77" t="str"/>
      <x:c r="CW15" s="77" t="str"/>
      <x:c r="CX15" s="77" t="str"/>
      <x:c r="CY15" s="77" t="str"/>
      <x:c r="CZ15" s="77" t="str"/>
      <x:c r="DA15" s="77" t="str"/>
      <x:c r="DB15" s="77" t="str"/>
      <x:c r="DC15" s="77" t="str"/>
      <x:c r="DD15" s="77" t="str"/>
      <x:c r="DE15" s="77" t="str"/>
      <x:c r="DF15" s="78" t="str"/>
      <x:c r="DG15" s="78" t="str"/>
      <x:c r="DH15" s="78" t="str"/>
      <x:c r="DI15" s="78" t="str"/>
      <x:c r="DJ15" s="78" t="str"/>
      <x:c r="DK15" s="78" t="str"/>
      <x:c r="DL15" s="78" t="str"/>
      <x:c r="DM15" s="78" t="str"/>
      <x:c r="DN15" s="78" t="str"/>
      <x:c r="DO15" s="78" t="str"/>
      <x:c r="DP15" s="78" t="str"/>
      <x:c r="DQ15" s="78" t="str"/>
      <x:c r="DR15" s="78" t="str"/>
      <x:c r="DS15" s="78" t="str"/>
      <x:c r="DT15" s="78" t="str"/>
      <x:c r="DU15" s="78" t="str"/>
      <x:c r="DV15" s="78" t="str"/>
      <x:c r="DW15" s="78" t="str"/>
      <x:c r="DX15" s="78" t="str"/>
      <x:c r="DY15" s="78" t="str"/>
      <x:c r="DZ15" s="78" t="str"/>
      <x:c r="EA15" s="117" t="str"/>
      <x:c r="EB15" s="117" t="str"/>
      <x:c r="EC15" s="117" t="str"/>
      <x:c r="ED15" s="117" t="str"/>
      <x:c r="EE15" s="117" t="str"/>
      <x:c r="EF15" s="117" t="str"/>
      <x:c r="EG15" s="117" t="str"/>
      <x:c r="EH15" s="117" t="str"/>
      <x:c r="EI15" s="117" t="str"/>
      <x:c r="EJ15" s="117" t="str"/>
      <x:c r="EK15" s="117" t="str"/>
      <x:c r="EL15" s="117" t="str"/>
      <x:c r="EM15" s="117" t="str"/>
      <x:c r="EN15" s="117" t="str"/>
      <x:c r="EO15" s="34" t="str"/>
      <x:c r="EP15" s="34" t="str"/>
      <x:c r="EQ15" s="36" t="str">
        <x:f>IF(OR($EO15="",$EP15="",$EO15=0),"",$EP15/$EO15)</x:f>
      </x:c>
      <x:c r="ER15" s="38" t="str"/>
      <x:c r="ES15" s="22" t="str">
        <x:v>Unknown</x:v>
      </x:c>
      <x:c r="ET15" s="22" t="str">
        <x:v>Unknown</x:v>
      </x:c>
      <x:c r="EU15" s="40" t="str">
        <x:f>IF(COUNT($DF15,$DG15,$DH15)=0,"",AVERAGE($DF15,$DG15,$DH15))</x:f>
      </x:c>
      <x:c r="EV15" s="40" t="str">
        <x:f>IF(COUNT($DJ15,$DK15,$DL15)=0,"",AVERAGE($DJ15,$DK15,$DL15))</x:f>
      </x:c>
      <x:c r="EW15" s="40" t="str">
        <x:f>IF(OR($EU15="",$EV15=""),"",$EV15-$EU15)</x:f>
      </x:c>
      <x:c r="EX15" s="40" t="str">
        <x:f>IF(COUNT($DM15,$DN15,$DO15)=0,"",AVERAGE($DM15,$DN15,$DO15))</x:f>
      </x:c>
      <x:c r="EY15" s="40" t="str">
        <x:f>IF(COUNT($DQ15,$DR15,$DS15)=0,"",AVERAGE($DQ15,$DR15,$DS15))</x:f>
      </x:c>
      <x:c r="EZ15" s="40" t="str">
        <x:f>IF(OR($EX15="",$EY15=""),"",$EY15-$EX15)</x:f>
      </x:c>
      <x:c r="FA15" s="42" t="str">
        <x:f>IF(COUNT($EA15,$EB15,$EC15)=0,"",AVERAGE($EA15,$EB15,$EC15))</x:f>
      </x:c>
      <x:c r="FB15" s="42" t="str">
        <x:f>IF(COUNT($EE15,$EF15,$EG15)=0,"",AVERAGE($EE15,$EF15,$EG15))</x:f>
      </x:c>
      <x:c r="FC15" s="42" t="str">
        <x:f>IF(OR($FA15="",$FB15=""),"",$FB15-$FA15)</x:f>
      </x:c>
      <x:c r="FD15" s="42" t="str">
        <x:f>IF(COUNT($EH15,$EI15,$EJ15)=0,"",AVERAGE($EH15,$EI15,$EJ15))</x:f>
      </x:c>
      <x:c r="FE15" s="42" t="str">
        <x:f>IF(COUNT($EL15,$EM15,$EN15)=0,"",AVERAGE($EL15,$EM15,$EN15))</x:f>
      </x:c>
      <x:c r="FF15" s="42" t="str">
        <x:f>IF(OR($FD15="",$FE15=""),"",$FE15-$FD15)</x:f>
      </x:c>
      <x:c r="FG15" s="24" t="str">
        <x:f>IF(COUNT($DF15,$DG15,$DH15,$DJ15,$DK15,$DL15,$DM15,$DN15,$DO15,$DQ15,$DR15,$DS15)=12,"Yes","No")</x:f>
        <x:v>No</x:v>
      </x:c>
      <x:c r="FH15" s="24" t="str">
        <x:f>IF(COUNT($EA15,$EB15,$EC15,$EE15,$EF15,$EG15,$EH15,$EI15,$EJ15,$EL15,$EM15,$EN15)=12,"Yes","No")</x:f>
        <x:v>No</x:v>
      </x:c>
      <x:c r="FI15" s="24" t="str">
        <x:f>IF(AND($M15="Include",OR($FG15="Yes",$FH15="Yes")),"Ready","Not ready")</x:f>
        <x:v>Not ready</x:v>
      </x:c>
    </x:row>
    <x:row r="16" ht="24" customHeight="1">
      <x:c r="A16" s="22" t="str">
        <x:v>CTL-0014</x:v>
      </x:c>
      <x:c r="B16" s="22" t="n">
        <x:v>25</x:v>
      </x:c>
      <x:c r="C16" s="22" t="str">
        <x:v>Candidate alternative-rationale group</x:v>
      </x:c>
      <x:c r="D16" s="22" t="n">
        <x:v>0</x:v>
      </x:c>
      <x:c r="E16" s="22" t="str">
        <x:v>DATA non-innovation deals.xlsx</x:v>
      </x:c>
      <x:c r="F16" s="22" t="str">
        <x:v>bbi group acquires diarect</x:v>
      </x:c>
      <x:c r="G16" s="22" t="str">
        <x:v>No</x:v>
      </x:c>
      <x:c r="H16" s="22" t="str">
        <x:v>No</x:v>
      </x:c>
      <x:c r="I16" s="22" t="str">
        <x:v>No</x:v>
      </x:c>
      <x:c r="J16" s="22" t="n">
        <x:v>1</x:v>
      </x:c>
      <x:c r="K16" s="22" t="str">
        <x:v>Not started</x:v>
      </x:c>
      <x:c r="L16" s="22" t="str">
        <x:v>Eligible - 100%</x:v>
      </x:c>
      <x:c r="M16" s="22" t="str">
        <x:v>Review</x:v>
      </x:c>
      <x:c r="N16" s="22" t="str"/>
      <x:c r="O16" s="28" t="n">
        <x:v>43985</x:v>
      </x:c>
      <x:c r="P16" s="28" t="n">
        <x:v>43985</x:v>
      </x:c>
      <x:c r="Q16" s="22" t="n">
        <x:v>2020</x:v>
      </x:c>
      <x:c r="R16" s="22" t="str">
        <x:v>Q2 2020</x:v>
      </x:c>
      <x:c r="S16" s="22" t="str">
        <x:v>Completed</x:v>
      </x:c>
      <x:c r="T16" s="26" t="str">
        <x:v>BBI Group Acquires DIARECT</x:v>
      </x:c>
      <x:c r="U16" s="22" t="str">
        <x:v>Mergers &amp; Acquisitions</x:v>
      </x:c>
      <x:c r="V16" s="22" t="str">
        <x:v>Acquisition</x:v>
      </x:c>
      <x:c r="W16" s="22" t="str">
        <x:v>100% Acquisition</x:v>
      </x:c>
      <x:c r="X16" s="22" t="str">
        <x:v>Germany</x:v>
      </x:c>
      <x:c r="Y16" s="22" t="str">
        <x:v>100% Acquisition</x:v>
      </x:c>
      <x:c r="Z16" s="26"/>
      <x:c r="AA16" s="26" t="str">
        <x:v>Allen Overy Shearman Sterling LLP</x:v>
      </x:c>
      <x:c r="AB16" s="22" t="str">
        <x:v>BBI Group Holding Ltd (Inactive)</x:v>
      </x:c>
      <x:c r="AC16" s="22" t="str">
        <x:v>bbi</x:v>
      </x:c>
      <x:c r="AD16" s="22" t="str">
        <x:v>Diarect AG</x:v>
      </x:c>
      <x:c r="AE16" s="22" t="str">
        <x:v>diarect</x:v>
      </x:c>
      <x:c r="AF16" s="30"/>
      <x:c r="AG16" s="22" t="str">
        <x:v>n/a</x:v>
      </x:c>
      <x:c r="AH16" s="26" t="str">
        <x:v>BBI Group Holding Ltd (BBI Group), a provider a portfolio of products and services through its businesses to the diagnostic, healthcare, research, defence, food and cosmetics industries, has acquired DIARECT AG, a company specializes in the development and production of recombinant and native antigens.
The transaction will allow BBI Group to enhance its position as the world’s largest diagnostics components company with a market antigen portfolio.</x:v>
      </x:c>
      <x:c r="AI16" s="26" t="str">
        <x:v>The transaction will allow BBI Group to enhance its position as the world’s largest diagnostics components company with a market antigen portfolio.</x:v>
      </x:c>
      <x:c r="AJ16" s="22" t="str"/>
      <x:c r="AK16" s="22" t="str"/>
      <x:c r="AL16" s="22" t="str">
        <x:v>Unknown</x:v>
      </x:c>
      <x:c r="AM16" s="22" t="str">
        <x:v>Unknown</x:v>
      </x:c>
      <x:c r="AN16" s="22" t="str"/>
      <x:c r="AO16" s="22" t="str"/>
      <x:c r="AP16" s="22" t="str"/>
      <x:c r="AQ16" s="22" t="str"/>
      <x:c r="AR16" s="22" t="str"/>
      <x:c r="AS16" s="22" t="str">
        <x:v>BBI Group Holding Ltd (Inactive)</x:v>
      </x:c>
      <x:c r="AT16" s="22" t="str">
        <x:v>Diarect AG</x:v>
      </x:c>
      <x:c r="AU16" s="22" t="str">
        <x:v>Not reviewed</x:v>
      </x:c>
      <x:c r="AV16" s="22" t="str">
        <x:v>Not assessed</x:v>
      </x:c>
      <x:c r="AW16" s="22" t="str">
        <x:v>Unknown</x:v>
      </x:c>
      <x:c r="AX16" s="22" t="str">
        <x:v>Unknown</x:v>
      </x:c>
      <x:c r="AY16" s="22" t="str">
        <x:v>Unknown</x:v>
      </x:c>
      <x:c r="AZ16" s="22" t="str">
        <x:v>Unknown</x:v>
      </x:c>
      <x:c r="BA16" s="22" t="str">
        <x:v>Unknown</x:v>
      </x:c>
      <x:c r="BB16" s="22" t="str">
        <x:v>Unknown</x:v>
      </x:c>
      <x:c r="BC16" s="26" t="str"/>
      <x:c r="BD16" s="22" t="str"/>
      <x:c r="BE16" s="22" t="str"/>
      <x:c r="BF16" s="22" t="str">
        <x:v>Not collected</x:v>
      </x:c>
      <x:c r="BG16" s="22" t="str">
        <x:v>Not collected</x:v>
      </x:c>
      <x:c r="BH16" s="22" t="str">
        <x:v>Not defined</x:v>
      </x:c>
      <x:c r="BI16" s="24" t="n">
        <x:f>IF($Q16="","",$Q16-3)</x:f>
        <x:v>2017</x:v>
      </x:c>
      <x:c r="BJ16" s="24" t="n">
        <x:f>IF($Q16="","",$Q16-2)</x:f>
        <x:v>2018</x:v>
      </x:c>
      <x:c r="BK16" s="24" t="n">
        <x:f>IF($Q16="","",$Q16-1)</x:f>
        <x:v>2019</x:v>
      </x:c>
      <x:c r="BL16" s="24" t="n">
        <x:f>IF($Q16="","",$Q16+0)</x:f>
        <x:v>2020</x:v>
      </x:c>
      <x:c r="BM16" s="24" t="n">
        <x:f>IF($Q16="","",$Q16+1)</x:f>
        <x:v>2021</x:v>
      </x:c>
      <x:c r="BN16" s="24" t="n">
        <x:f>IF($Q16="","",$Q16+2)</x:f>
        <x:v>2022</x:v>
      </x:c>
      <x:c r="BO16" s="24" t="n">
        <x:f>IF($Q16="","",$Q16+3)</x:f>
        <x:v>2023</x:v>
      </x:c>
      <x:c r="BP16" s="77" t="str"/>
      <x:c r="BQ16" s="77" t="str"/>
      <x:c r="BR16" s="77" t="str"/>
      <x:c r="BS16" s="77" t="str"/>
      <x:c r="BT16" s="77" t="str"/>
      <x:c r="BU16" s="77" t="str"/>
      <x:c r="BV16" s="77" t="str"/>
      <x:c r="BW16" s="77" t="str"/>
      <x:c r="BX16" s="77" t="str"/>
      <x:c r="BY16" s="77" t="str"/>
      <x:c r="BZ16" s="77" t="str"/>
      <x:c r="CA16" s="77" t="str"/>
      <x:c r="CB16" s="77" t="str"/>
      <x:c r="CC16" s="77" t="str"/>
      <x:c r="CD16" s="77" t="str"/>
      <x:c r="CE16" s="77" t="str"/>
      <x:c r="CF16" s="77" t="str"/>
      <x:c r="CG16" s="77" t="str"/>
      <x:c r="CH16" s="77" t="str"/>
      <x:c r="CI16" s="77" t="str"/>
      <x:c r="CJ16" s="77" t="str"/>
      <x:c r="CK16" s="77" t="str"/>
      <x:c r="CL16" s="77" t="str"/>
      <x:c r="CM16" s="77" t="str"/>
      <x:c r="CN16" s="77" t="str"/>
      <x:c r="CO16" s="77" t="str"/>
      <x:c r="CP16" s="77" t="str"/>
      <x:c r="CQ16" s="77" t="str"/>
      <x:c r="CR16" s="77" t="str"/>
      <x:c r="CS16" s="77" t="str"/>
      <x:c r="CT16" s="77" t="str"/>
      <x:c r="CU16" s="77" t="str"/>
      <x:c r="CV16" s="77" t="str"/>
      <x:c r="CW16" s="77" t="str"/>
      <x:c r="CX16" s="77" t="str"/>
      <x:c r="CY16" s="77" t="str"/>
      <x:c r="CZ16" s="77" t="str"/>
      <x:c r="DA16" s="77" t="str"/>
      <x:c r="DB16" s="77" t="str"/>
      <x:c r="DC16" s="77" t="str"/>
      <x:c r="DD16" s="77" t="str"/>
      <x:c r="DE16" s="77" t="str"/>
      <x:c r="DF16" s="78" t="str"/>
      <x:c r="DG16" s="78" t="str"/>
      <x:c r="DH16" s="78" t="str"/>
      <x:c r="DI16" s="78" t="str"/>
      <x:c r="DJ16" s="78" t="str"/>
      <x:c r="DK16" s="78" t="str"/>
      <x:c r="DL16" s="78" t="str"/>
      <x:c r="DM16" s="78" t="str"/>
      <x:c r="DN16" s="78" t="str"/>
      <x:c r="DO16" s="78" t="str"/>
      <x:c r="DP16" s="78" t="str"/>
      <x:c r="DQ16" s="78" t="str"/>
      <x:c r="DR16" s="78" t="str"/>
      <x:c r="DS16" s="78" t="str"/>
      <x:c r="DT16" s="78" t="str"/>
      <x:c r="DU16" s="78" t="str"/>
      <x:c r="DV16" s="78" t="str"/>
      <x:c r="DW16" s="78" t="str"/>
      <x:c r="DX16" s="78" t="str"/>
      <x:c r="DY16" s="78" t="str"/>
      <x:c r="DZ16" s="78" t="str"/>
      <x:c r="EA16" s="117" t="str"/>
      <x:c r="EB16" s="117" t="str"/>
      <x:c r="EC16" s="117" t="str"/>
      <x:c r="ED16" s="117" t="str"/>
      <x:c r="EE16" s="117" t="str"/>
      <x:c r="EF16" s="117" t="str"/>
      <x:c r="EG16" s="117" t="str"/>
      <x:c r="EH16" s="117" t="str"/>
      <x:c r="EI16" s="117" t="str"/>
      <x:c r="EJ16" s="117" t="str"/>
      <x:c r="EK16" s="117" t="str"/>
      <x:c r="EL16" s="117" t="str"/>
      <x:c r="EM16" s="117" t="str"/>
      <x:c r="EN16" s="117" t="str"/>
      <x:c r="EO16" s="34" t="str"/>
      <x:c r="EP16" s="34" t="str"/>
      <x:c r="EQ16" s="36" t="str">
        <x:f>IF(OR($EO16="",$EP16="",$EO16=0),"",$EP16/$EO16)</x:f>
      </x:c>
      <x:c r="ER16" s="38" t="str"/>
      <x:c r="ES16" s="22" t="str">
        <x:v>Unknown</x:v>
      </x:c>
      <x:c r="ET16" s="22" t="str">
        <x:v>Unknown</x:v>
      </x:c>
      <x:c r="EU16" s="40" t="str">
        <x:f>IF(COUNT($DF16,$DG16,$DH16)=0,"",AVERAGE($DF16,$DG16,$DH16))</x:f>
      </x:c>
      <x:c r="EV16" s="40" t="str">
        <x:f>IF(COUNT($DJ16,$DK16,$DL16)=0,"",AVERAGE($DJ16,$DK16,$DL16))</x:f>
      </x:c>
      <x:c r="EW16" s="40" t="str">
        <x:f>IF(OR($EU16="",$EV16=""),"",$EV16-$EU16)</x:f>
      </x:c>
      <x:c r="EX16" s="40" t="str">
        <x:f>IF(COUNT($DM16,$DN16,$DO16)=0,"",AVERAGE($DM16,$DN16,$DO16))</x:f>
      </x:c>
      <x:c r="EY16" s="40" t="str">
        <x:f>IF(COUNT($DQ16,$DR16,$DS16)=0,"",AVERAGE($DQ16,$DR16,$DS16))</x:f>
      </x:c>
      <x:c r="EZ16" s="40" t="str">
        <x:f>IF(OR($EX16="",$EY16=""),"",$EY16-$EX16)</x:f>
      </x:c>
      <x:c r="FA16" s="42" t="str">
        <x:f>IF(COUNT($EA16,$EB16,$EC16)=0,"",AVERAGE($EA16,$EB16,$EC16))</x:f>
      </x:c>
      <x:c r="FB16" s="42" t="str">
        <x:f>IF(COUNT($EE16,$EF16,$EG16)=0,"",AVERAGE($EE16,$EF16,$EG16))</x:f>
      </x:c>
      <x:c r="FC16" s="42" t="str">
        <x:f>IF(OR($FA16="",$FB16=""),"",$FB16-$FA16)</x:f>
      </x:c>
      <x:c r="FD16" s="42" t="str">
        <x:f>IF(COUNT($EH16,$EI16,$EJ16)=0,"",AVERAGE($EH16,$EI16,$EJ16))</x:f>
      </x:c>
      <x:c r="FE16" s="42" t="str">
        <x:f>IF(COUNT($EL16,$EM16,$EN16)=0,"",AVERAGE($EL16,$EM16,$EN16))</x:f>
      </x:c>
      <x:c r="FF16" s="42" t="str">
        <x:f>IF(OR($FD16="",$FE16=""),"",$FE16-$FD16)</x:f>
      </x:c>
      <x:c r="FG16" s="24" t="str">
        <x:f>IF(COUNT($DF16,$DG16,$DH16,$DJ16,$DK16,$DL16,$DM16,$DN16,$DO16,$DQ16,$DR16,$DS16)=12,"Yes","No")</x:f>
        <x:v>No</x:v>
      </x:c>
      <x:c r="FH16" s="24" t="str">
        <x:f>IF(COUNT($EA16,$EB16,$EC16,$EE16,$EF16,$EG16,$EH16,$EI16,$EJ16,$EL16,$EM16,$EN16)=12,"Yes","No")</x:f>
        <x:v>No</x:v>
      </x:c>
      <x:c r="FI16" s="24" t="str">
        <x:f>IF(AND($M16="Include",OR($FG16="Yes",$FH16="Yes")),"Ready","Not ready")</x:f>
        <x:v>Not ready</x:v>
      </x:c>
    </x:row>
    <x:row r="17" ht="24" customHeight="1">
      <x:c r="A17" s="22" t="str">
        <x:v>CTL-0015</x:v>
      </x:c>
      <x:c r="B17" s="22" t="n">
        <x:v>26</x:v>
      </x:c>
      <x:c r="C17" s="22" t="str">
        <x:v>Candidate alternative-rationale group</x:v>
      </x:c>
      <x:c r="D17" s="22" t="n">
        <x:v>0</x:v>
      </x:c>
      <x:c r="E17" s="22" t="str">
        <x:v>DATA non-innovation deals.xlsx</x:v>
      </x:c>
      <x:c r="F17" s="22" t="str">
        <x:v>sygnature discovery acquires alderley oncology</x:v>
      </x:c>
      <x:c r="G17" s="22" t="str">
        <x:v>No</x:v>
      </x:c>
      <x:c r="H17" s="22" t="str">
        <x:v>No</x:v>
      </x:c>
      <x:c r="I17" s="22" t="str">
        <x:v>No</x:v>
      </x:c>
      <x:c r="J17" s="22" t="n">
        <x:v>1</x:v>
      </x:c>
      <x:c r="K17" s="22" t="str">
        <x:v>Not started</x:v>
      </x:c>
      <x:c r="L17" s="22" t="str">
        <x:v>Eligible - 100%</x:v>
      </x:c>
      <x:c r="M17" s="22" t="str">
        <x:v>Review</x:v>
      </x:c>
      <x:c r="N17" s="22" t="str"/>
      <x:c r="O17" s="28" t="n">
        <x:v>43985</x:v>
      </x:c>
      <x:c r="P17" s="28" t="n">
        <x:v>43985</x:v>
      </x:c>
      <x:c r="Q17" s="22" t="n">
        <x:v>2020</x:v>
      </x:c>
      <x:c r="R17" s="22" t="str">
        <x:v>Q2 2020</x:v>
      </x:c>
      <x:c r="S17" s="22" t="str">
        <x:v>Completed</x:v>
      </x:c>
      <x:c r="T17" s="26" t="str">
        <x:v>Sygnature Discovery Acquires Alderley Oncology</x:v>
      </x:c>
      <x:c r="U17" s="22" t="str">
        <x:v>Mergers &amp; Acquisitions</x:v>
      </x:c>
      <x:c r="V17" s="22" t="str">
        <x:v>Acquisition</x:v>
      </x:c>
      <x:c r="W17" s="22" t="str">
        <x:v>100% Acquisition</x:v>
      </x:c>
      <x:c r="X17" s="22" t="str">
        <x:v>United Kingdom</x:v>
      </x:c>
      <x:c r="Y17" s="22" t="str">
        <x:v>100% Acquisition</x:v>
      </x:c>
      <x:c r="Z17" s="26"/>
      <x:c r="AA17" s="26"/>
      <x:c r="AB17" s="22" t="str">
        <x:v>Sygnature Discovery Ltd</x:v>
      </x:c>
      <x:c r="AC17" s="22" t="str">
        <x:v>sygnature discovery</x:v>
      </x:c>
      <x:c r="AD17" s="22" t="str">
        <x:v>Alderley Oncology</x:v>
      </x:c>
      <x:c r="AE17" s="22" t="str">
        <x:v>alderley oncology</x:v>
      </x:c>
      <x:c r="AF17" s="30"/>
      <x:c r="AG17" s="22" t="str">
        <x:v>n/a</x:v>
      </x:c>
      <x:c r="AH17" s="26" t="str">
        <x:v>Sygnature Discovery, a provider of integrated drug discovery resource and expertise, has acquired Alderley Oncology, a company focused in vivo pharmacology service provider.
Until the acquisition, Alderley Oncology was run by Bruntwood SciTech, owners of Alderley Park.
The acquisition will allow Sygnature Discovery to expand and enhance its drug discovery services portfolio, and further boosts its on-going investments in oncology.</x:v>
      </x:c>
      <x:c r="AI17" s="26" t="str">
        <x:v>The acquisition will allow Sygnature Discovery to expand and enhance its drug discovery services portfolio, and further boosts its on-going investments in oncology.</x:v>
      </x:c>
      <x:c r="AJ17" s="22" t="str"/>
      <x:c r="AK17" s="22" t="str"/>
      <x:c r="AL17" s="22" t="str">
        <x:v>Unknown</x:v>
      </x:c>
      <x:c r="AM17" s="22" t="str">
        <x:v>Unknown</x:v>
      </x:c>
      <x:c r="AN17" s="22" t="str"/>
      <x:c r="AO17" s="22" t="str"/>
      <x:c r="AP17" s="22" t="str"/>
      <x:c r="AQ17" s="22" t="str"/>
      <x:c r="AR17" s="22" t="str"/>
      <x:c r="AS17" s="22" t="str">
        <x:v>Sygnature Discovery Ltd</x:v>
      </x:c>
      <x:c r="AT17" s="22" t="str">
        <x:v>Alderley Oncology</x:v>
      </x:c>
      <x:c r="AU17" s="22" t="str">
        <x:v>Not reviewed</x:v>
      </x:c>
      <x:c r="AV17" s="22" t="str">
        <x:v>Not assessed</x:v>
      </x:c>
      <x:c r="AW17" s="22" t="str">
        <x:v>Unknown</x:v>
      </x:c>
      <x:c r="AX17" s="22" t="str">
        <x:v>Unknown</x:v>
      </x:c>
      <x:c r="AY17" s="22" t="str">
        <x:v>Unknown</x:v>
      </x:c>
      <x:c r="AZ17" s="22" t="str">
        <x:v>Unknown</x:v>
      </x:c>
      <x:c r="BA17" s="22" t="str">
        <x:v>Unknown</x:v>
      </x:c>
      <x:c r="BB17" s="22" t="str">
        <x:v>Unknown</x:v>
      </x:c>
      <x:c r="BC17" s="26" t="str"/>
      <x:c r="BD17" s="22" t="str"/>
      <x:c r="BE17" s="22" t="str"/>
      <x:c r="BF17" s="22" t="str">
        <x:v>Not collected</x:v>
      </x:c>
      <x:c r="BG17" s="22" t="str">
        <x:v>Not collected</x:v>
      </x:c>
      <x:c r="BH17" s="22" t="str">
        <x:v>Not defined</x:v>
      </x:c>
      <x:c r="BI17" s="24" t="n">
        <x:f>IF($Q17="","",$Q17-3)</x:f>
        <x:v>2017</x:v>
      </x:c>
      <x:c r="BJ17" s="24" t="n">
        <x:f>IF($Q17="","",$Q17-2)</x:f>
        <x:v>2018</x:v>
      </x:c>
      <x:c r="BK17" s="24" t="n">
        <x:f>IF($Q17="","",$Q17-1)</x:f>
        <x:v>2019</x:v>
      </x:c>
      <x:c r="BL17" s="24" t="n">
        <x:f>IF($Q17="","",$Q17+0)</x:f>
        <x:v>2020</x:v>
      </x:c>
      <x:c r="BM17" s="24" t="n">
        <x:f>IF($Q17="","",$Q17+1)</x:f>
        <x:v>2021</x:v>
      </x:c>
      <x:c r="BN17" s="24" t="n">
        <x:f>IF($Q17="","",$Q17+2)</x:f>
        <x:v>2022</x:v>
      </x:c>
      <x:c r="BO17" s="24" t="n">
        <x:f>IF($Q17="","",$Q17+3)</x:f>
        <x:v>2023</x:v>
      </x:c>
      <x:c r="BP17" s="77" t="str"/>
      <x:c r="BQ17" s="77" t="str"/>
      <x:c r="BR17" s="77" t="str"/>
      <x:c r="BS17" s="77" t="str"/>
      <x:c r="BT17" s="77" t="str"/>
      <x:c r="BU17" s="77" t="str"/>
      <x:c r="BV17" s="77" t="str"/>
      <x:c r="BW17" s="77" t="str"/>
      <x:c r="BX17" s="77" t="str"/>
      <x:c r="BY17" s="77" t="str"/>
      <x:c r="BZ17" s="77" t="str"/>
      <x:c r="CA17" s="77" t="str"/>
      <x:c r="CB17" s="77" t="str"/>
      <x:c r="CC17" s="77" t="str"/>
      <x:c r="CD17" s="77" t="str"/>
      <x:c r="CE17" s="77" t="str"/>
      <x:c r="CF17" s="77" t="str"/>
      <x:c r="CG17" s="77" t="str"/>
      <x:c r="CH17" s="77" t="str"/>
      <x:c r="CI17" s="77" t="str"/>
      <x:c r="CJ17" s="77" t="str"/>
      <x:c r="CK17" s="77" t="str"/>
      <x:c r="CL17" s="77" t="str"/>
      <x:c r="CM17" s="77" t="str"/>
      <x:c r="CN17" s="77" t="str"/>
      <x:c r="CO17" s="77" t="str"/>
      <x:c r="CP17" s="77" t="str"/>
      <x:c r="CQ17" s="77" t="str"/>
      <x:c r="CR17" s="77" t="str"/>
      <x:c r="CS17" s="77" t="str"/>
      <x:c r="CT17" s="77" t="str"/>
      <x:c r="CU17" s="77" t="str"/>
      <x:c r="CV17" s="77" t="str"/>
      <x:c r="CW17" s="77" t="str"/>
      <x:c r="CX17" s="77" t="str"/>
      <x:c r="CY17" s="77" t="str"/>
      <x:c r="CZ17" s="77" t="str"/>
      <x:c r="DA17" s="77" t="str"/>
      <x:c r="DB17" s="77" t="str"/>
      <x:c r="DC17" s="77" t="str"/>
      <x:c r="DD17" s="77" t="str"/>
      <x:c r="DE17" s="77" t="str"/>
      <x:c r="DF17" s="78" t="str"/>
      <x:c r="DG17" s="78" t="str"/>
      <x:c r="DH17" s="78" t="str"/>
      <x:c r="DI17" s="78" t="str"/>
      <x:c r="DJ17" s="78" t="str"/>
      <x:c r="DK17" s="78" t="str"/>
      <x:c r="DL17" s="78" t="str"/>
      <x:c r="DM17" s="78" t="str"/>
      <x:c r="DN17" s="78" t="str"/>
      <x:c r="DO17" s="78" t="str"/>
      <x:c r="DP17" s="78" t="str"/>
      <x:c r="DQ17" s="78" t="str"/>
      <x:c r="DR17" s="78" t="str"/>
      <x:c r="DS17" s="78" t="str"/>
      <x:c r="DT17" s="78" t="str"/>
      <x:c r="DU17" s="78" t="str"/>
      <x:c r="DV17" s="78" t="str"/>
      <x:c r="DW17" s="78" t="str"/>
      <x:c r="DX17" s="78" t="str"/>
      <x:c r="DY17" s="78" t="str"/>
      <x:c r="DZ17" s="78" t="str"/>
      <x:c r="EA17" s="117" t="str"/>
      <x:c r="EB17" s="117" t="str"/>
      <x:c r="EC17" s="117" t="str"/>
      <x:c r="ED17" s="117" t="str"/>
      <x:c r="EE17" s="117" t="str"/>
      <x:c r="EF17" s="117" t="str"/>
      <x:c r="EG17" s="117" t="str"/>
      <x:c r="EH17" s="117" t="str"/>
      <x:c r="EI17" s="117" t="str"/>
      <x:c r="EJ17" s="117" t="str"/>
      <x:c r="EK17" s="117" t="str"/>
      <x:c r="EL17" s="117" t="str"/>
      <x:c r="EM17" s="117" t="str"/>
      <x:c r="EN17" s="117" t="str"/>
      <x:c r="EO17" s="34" t="str"/>
      <x:c r="EP17" s="34" t="str"/>
      <x:c r="EQ17" s="36" t="str">
        <x:f>IF(OR($EO17="",$EP17="",$EO17=0),"",$EP17/$EO17)</x:f>
      </x:c>
      <x:c r="ER17" s="38" t="str"/>
      <x:c r="ES17" s="22" t="str">
        <x:v>Unknown</x:v>
      </x:c>
      <x:c r="ET17" s="22" t="str">
        <x:v>Unknown</x:v>
      </x:c>
      <x:c r="EU17" s="40" t="str">
        <x:f>IF(COUNT($DF17,$DG17,$DH17)=0,"",AVERAGE($DF17,$DG17,$DH17))</x:f>
      </x:c>
      <x:c r="EV17" s="40" t="str">
        <x:f>IF(COUNT($DJ17,$DK17,$DL17)=0,"",AVERAGE($DJ17,$DK17,$DL17))</x:f>
      </x:c>
      <x:c r="EW17" s="40" t="str">
        <x:f>IF(OR($EU17="",$EV17=""),"",$EV17-$EU17)</x:f>
      </x:c>
      <x:c r="EX17" s="40" t="str">
        <x:f>IF(COUNT($DM17,$DN17,$DO17)=0,"",AVERAGE($DM17,$DN17,$DO17))</x:f>
      </x:c>
      <x:c r="EY17" s="40" t="str">
        <x:f>IF(COUNT($DQ17,$DR17,$DS17)=0,"",AVERAGE($DQ17,$DR17,$DS17))</x:f>
      </x:c>
      <x:c r="EZ17" s="40" t="str">
        <x:f>IF(OR($EX17="",$EY17=""),"",$EY17-$EX17)</x:f>
      </x:c>
      <x:c r="FA17" s="42" t="str">
        <x:f>IF(COUNT($EA17,$EB17,$EC17)=0,"",AVERAGE($EA17,$EB17,$EC17))</x:f>
      </x:c>
      <x:c r="FB17" s="42" t="str">
        <x:f>IF(COUNT($EE17,$EF17,$EG17)=0,"",AVERAGE($EE17,$EF17,$EG17))</x:f>
      </x:c>
      <x:c r="FC17" s="42" t="str">
        <x:f>IF(OR($FA17="",$FB17=""),"",$FB17-$FA17)</x:f>
      </x:c>
      <x:c r="FD17" s="42" t="str">
        <x:f>IF(COUNT($EH17,$EI17,$EJ17)=0,"",AVERAGE($EH17,$EI17,$EJ17))</x:f>
      </x:c>
      <x:c r="FE17" s="42" t="str">
        <x:f>IF(COUNT($EL17,$EM17,$EN17)=0,"",AVERAGE($EL17,$EM17,$EN17))</x:f>
      </x:c>
      <x:c r="FF17" s="42" t="str">
        <x:f>IF(OR($FD17="",$FE17=""),"",$FE17-$FD17)</x:f>
      </x:c>
      <x:c r="FG17" s="24" t="str">
        <x:f>IF(COUNT($DF17,$DG17,$DH17,$DJ17,$DK17,$DL17,$DM17,$DN17,$DO17,$DQ17,$DR17,$DS17)=12,"Yes","No")</x:f>
        <x:v>No</x:v>
      </x:c>
      <x:c r="FH17" s="24" t="str">
        <x:f>IF(COUNT($EA17,$EB17,$EC17,$EE17,$EF17,$EG17,$EH17,$EI17,$EJ17,$EL17,$EM17,$EN17)=12,"Yes","No")</x:f>
        <x:v>No</x:v>
      </x:c>
      <x:c r="FI17" s="24" t="str">
        <x:f>IF(AND($M17="Include",OR($FG17="Yes",$FH17="Yes")),"Ready","Not ready")</x:f>
        <x:v>Not ready</x:v>
      </x:c>
    </x:row>
    <x:row r="18" ht="24" customHeight="1">
      <x:c r="A18" s="22" t="str">
        <x:v>CTL-0016</x:v>
      </x:c>
      <x:c r="B18" s="22" t="n">
        <x:v>27</x:v>
      </x:c>
      <x:c r="C18" s="22" t="str">
        <x:v>Candidate alternative-rationale group</x:v>
      </x:c>
      <x:c r="D18" s="22" t="n">
        <x:v>0</x:v>
      </x:c>
      <x:c r="E18" s="22" t="str">
        <x:v>DATA non-innovation deals.xlsx</x:v>
      </x:c>
      <x:c r="F18" s="22" t="str">
        <x:v>novavax acquires praha vaccines</x:v>
      </x:c>
      <x:c r="G18" s="22" t="str">
        <x:v>No</x:v>
      </x:c>
      <x:c r="H18" s="22" t="str">
        <x:v>No</x:v>
      </x:c>
      <x:c r="I18" s="22" t="str">
        <x:v>No</x:v>
      </x:c>
      <x:c r="J18" s="22" t="n">
        <x:v>1</x:v>
      </x:c>
      <x:c r="K18" s="22" t="str">
        <x:v>Not started</x:v>
      </x:c>
      <x:c r="L18" s="22" t="str">
        <x:v>Eligible - 100%</x:v>
      </x:c>
      <x:c r="M18" s="22" t="str">
        <x:v>Review</x:v>
      </x:c>
      <x:c r="N18" s="22" t="str"/>
      <x:c r="O18" s="28" t="n">
        <x:v>43978</x:v>
      </x:c>
      <x:c r="P18" s="28" t="n">
        <x:v>43978</x:v>
      </x:c>
      <x:c r="Q18" s="22" t="n">
        <x:v>2020</x:v>
      </x:c>
      <x:c r="R18" s="22" t="str">
        <x:v>Q2 2020</x:v>
      </x:c>
      <x:c r="S18" s="22" t="str">
        <x:v>Completed</x:v>
      </x:c>
      <x:c r="T18" s="26" t="str">
        <x:v>Novavax Acquires Praha Vaccines</x:v>
      </x:c>
      <x:c r="U18" s="22" t="str">
        <x:v>Mergers &amp; Acquisitions</x:v>
      </x:c>
      <x:c r="V18" s="22" t="str">
        <x:v>Acquisition</x:v>
      </x:c>
      <x:c r="W18" s="22" t="str">
        <x:v>100% Acquisition</x:v>
      </x:c>
      <x:c r="X18" s="22" t="str">
        <x:v>Czech Republic</x:v>
      </x:c>
      <x:c r="Y18" s="22" t="str">
        <x:v>100% Acquisition</x:v>
      </x:c>
      <x:c r="Z18" s="26"/>
      <x:c r="AA18" s="26" t="str">
        <x:v>Bird &amp; Bird LLP , Ropes &amp; Gray LLP</x:v>
      </x:c>
      <x:c r="AB18" s="22" t="str">
        <x:v>Novavax Inc</x:v>
      </x:c>
      <x:c r="AC18" s="22" t="str">
        <x:v>novavax</x:v>
      </x:c>
      <x:c r="AD18" s="22" t="str">
        <x:v>Novavax CZ</x:v>
      </x:c>
      <x:c r="AE18" s="22" t="str">
        <x:v>novavax cz</x:v>
      </x:c>
      <x:c r="AF18" s="30" t="n">
        <x:v>167</x:v>
      </x:c>
      <x:c r="AG18" s="22" t="n">
        <x:v>167</x:v>
      </x:c>
      <x:c r="AH18" s="26" t="str">
        <x:v>Novavax, Inc. a late-stage biotechnology company developing next-generation vaccines for serious infectious diseases, has acquired Praha Vaccines a.s., a manufacturing unit of Cyrus Poonawalla Group, in an all cash transaction of approximately USD167 million. 
The acquisition includes a biologics manufacturing facility and associated assets in Bohumil, Czech Republic. The facility is expected to provide an annual capacity of over 1 billion doses of antigen starting in 2021 for NVX-CoV2373, Novavax’ COVID-19 vaccine candidate. NVX-CoV2373 consists of a stable, prefusion protein antigen made using its proprietary nanoparticle technology and includes Novavax’ proprietary Matrix-M adjuvant.
The acquisition includes a 150,000-square foot state of the art vaccine and biologics manufacturing facility and other support buildings, along with the existing employees and all related and required infrastructure. The facility is completing a renovation that includes Biosafety Level-3 (BSL-3) capabilities. As part of the transaction, approximately 150 employees with significant experience in vaccine manufacturing and support have joined Novavax.
The acquisition of Praha Vaccines is supported by Novavax’ funding arrangement with the Coalition for Epidemic Preparedness Innovations (CEPI), enabling Novavax to dramatically expand its manufacturing capacity. Novavax will work collaboratively with the Serum Institute of India (SII), part of the Cyrus Poonawalla Group, to increase production levels at the Bohumil facility by the end of 2020.
The transaction will allow Novavax to produce 1 billion doses of its COVID-19 vaccine candidate next year.</x:v>
      </x:c>
      <x:c r="AI18" s="26" t="str">
        <x:v>The transaction will allow Novavax to produce 1 billion doses of its COVID-19 vaccine candidate next year.</x:v>
      </x:c>
      <x:c r="AJ18" s="22" t="str"/>
      <x:c r="AK18" s="22" t="str"/>
      <x:c r="AL18" s="22" t="str">
        <x:v>Unknown</x:v>
      </x:c>
      <x:c r="AM18" s="22" t="str">
        <x:v>Unknown</x:v>
      </x:c>
      <x:c r="AN18" s="22" t="str"/>
      <x:c r="AO18" s="22" t="str"/>
      <x:c r="AP18" s="22" t="str"/>
      <x:c r="AQ18" s="22" t="str"/>
      <x:c r="AR18" s="22" t="str"/>
      <x:c r="AS18" s="22" t="str">
        <x:v>Novavax Inc</x:v>
      </x:c>
      <x:c r="AT18" s="22" t="str">
        <x:v>Novavax CZ</x:v>
      </x:c>
      <x:c r="AU18" s="22" t="str">
        <x:v>Not reviewed</x:v>
      </x:c>
      <x:c r="AV18" s="22" t="str">
        <x:v>Not assessed</x:v>
      </x:c>
      <x:c r="AW18" s="22" t="str">
        <x:v>Unknown</x:v>
      </x:c>
      <x:c r="AX18" s="22" t="str">
        <x:v>Unknown</x:v>
      </x:c>
      <x:c r="AY18" s="22" t="str">
        <x:v>Unknown</x:v>
      </x:c>
      <x:c r="AZ18" s="22" t="str">
        <x:v>Unknown</x:v>
      </x:c>
      <x:c r="BA18" s="22" t="str">
        <x:v>Unknown</x:v>
      </x:c>
      <x:c r="BB18" s="22" t="str">
        <x:v>Unknown</x:v>
      </x:c>
      <x:c r="BC18" s="26" t="str"/>
      <x:c r="BD18" s="22" t="str"/>
      <x:c r="BE18" s="22" t="str"/>
      <x:c r="BF18" s="22" t="str">
        <x:v>Not collected</x:v>
      </x:c>
      <x:c r="BG18" s="22" t="str">
        <x:v>Not collected</x:v>
      </x:c>
      <x:c r="BH18" s="22" t="str">
        <x:v>Not defined</x:v>
      </x:c>
      <x:c r="BI18" s="24" t="n">
        <x:f>IF($Q18="","",$Q18-3)</x:f>
        <x:v>2017</x:v>
      </x:c>
      <x:c r="BJ18" s="24" t="n">
        <x:f>IF($Q18="","",$Q18-2)</x:f>
        <x:v>2018</x:v>
      </x:c>
      <x:c r="BK18" s="24" t="n">
        <x:f>IF($Q18="","",$Q18-1)</x:f>
        <x:v>2019</x:v>
      </x:c>
      <x:c r="BL18" s="24" t="n">
        <x:f>IF($Q18="","",$Q18+0)</x:f>
        <x:v>2020</x:v>
      </x:c>
      <x:c r="BM18" s="24" t="n">
        <x:f>IF($Q18="","",$Q18+1)</x:f>
        <x:v>2021</x:v>
      </x:c>
      <x:c r="BN18" s="24" t="n">
        <x:f>IF($Q18="","",$Q18+2)</x:f>
        <x:v>2022</x:v>
      </x:c>
      <x:c r="BO18" s="24" t="n">
        <x:f>IF($Q18="","",$Q18+3)</x:f>
        <x:v>2023</x:v>
      </x:c>
      <x:c r="BP18" s="77" t="str"/>
      <x:c r="BQ18" s="77" t="str"/>
      <x:c r="BR18" s="77" t="str"/>
      <x:c r="BS18" s="77" t="str"/>
      <x:c r="BT18" s="77" t="str"/>
      <x:c r="BU18" s="77" t="str"/>
      <x:c r="BV18" s="77" t="str"/>
      <x:c r="BW18" s="77" t="str"/>
      <x:c r="BX18" s="77" t="str"/>
      <x:c r="BY18" s="77" t="str"/>
      <x:c r="BZ18" s="77" t="str"/>
      <x:c r="CA18" s="77" t="str"/>
      <x:c r="CB18" s="77" t="str"/>
      <x:c r="CC18" s="77" t="str"/>
      <x:c r="CD18" s="77" t="str"/>
      <x:c r="CE18" s="77" t="str"/>
      <x:c r="CF18" s="77" t="str"/>
      <x:c r="CG18" s="77" t="str"/>
      <x:c r="CH18" s="77" t="str"/>
      <x:c r="CI18" s="77" t="str"/>
      <x:c r="CJ18" s="77" t="str"/>
      <x:c r="CK18" s="77" t="str"/>
      <x:c r="CL18" s="77" t="str"/>
      <x:c r="CM18" s="77" t="str"/>
      <x:c r="CN18" s="77" t="str"/>
      <x:c r="CO18" s="77" t="str"/>
      <x:c r="CP18" s="77" t="str"/>
      <x:c r="CQ18" s="77" t="str"/>
      <x:c r="CR18" s="77" t="str"/>
      <x:c r="CS18" s="77" t="str"/>
      <x:c r="CT18" s="77" t="str"/>
      <x:c r="CU18" s="77" t="str"/>
      <x:c r="CV18" s="77" t="str"/>
      <x:c r="CW18" s="77" t="str"/>
      <x:c r="CX18" s="77" t="str"/>
      <x:c r="CY18" s="77" t="str"/>
      <x:c r="CZ18" s="77" t="str"/>
      <x:c r="DA18" s="77" t="str"/>
      <x:c r="DB18" s="77" t="str"/>
      <x:c r="DC18" s="77" t="str"/>
      <x:c r="DD18" s="77" t="str"/>
      <x:c r="DE18" s="77" t="str"/>
      <x:c r="DF18" s="78" t="str"/>
      <x:c r="DG18" s="78" t="str"/>
      <x:c r="DH18" s="78" t="str"/>
      <x:c r="DI18" s="78" t="str"/>
      <x:c r="DJ18" s="78" t="str"/>
      <x:c r="DK18" s="78" t="str"/>
      <x:c r="DL18" s="78" t="str"/>
      <x:c r="DM18" s="78" t="str"/>
      <x:c r="DN18" s="78" t="str"/>
      <x:c r="DO18" s="78" t="str"/>
      <x:c r="DP18" s="78" t="str"/>
      <x:c r="DQ18" s="78" t="str"/>
      <x:c r="DR18" s="78" t="str"/>
      <x:c r="DS18" s="78" t="str"/>
      <x:c r="DT18" s="78" t="str"/>
      <x:c r="DU18" s="78" t="str"/>
      <x:c r="DV18" s="78" t="str"/>
      <x:c r="DW18" s="78" t="str"/>
      <x:c r="DX18" s="78" t="str"/>
      <x:c r="DY18" s="78" t="str"/>
      <x:c r="DZ18" s="78" t="str"/>
      <x:c r="EA18" s="117" t="str"/>
      <x:c r="EB18" s="117" t="str"/>
      <x:c r="EC18" s="117" t="str"/>
      <x:c r="ED18" s="117" t="str"/>
      <x:c r="EE18" s="117" t="str"/>
      <x:c r="EF18" s="117" t="str"/>
      <x:c r="EG18" s="117" t="str"/>
      <x:c r="EH18" s="117" t="str"/>
      <x:c r="EI18" s="117" t="str"/>
      <x:c r="EJ18" s="117" t="str"/>
      <x:c r="EK18" s="117" t="str"/>
      <x:c r="EL18" s="117" t="str"/>
      <x:c r="EM18" s="117" t="str"/>
      <x:c r="EN18" s="117" t="str"/>
      <x:c r="EO18" s="34" t="str"/>
      <x:c r="EP18" s="34" t="str"/>
      <x:c r="EQ18" s="36" t="str">
        <x:f>IF(OR($EO18="",$EP18="",$EO18=0),"",$EP18/$EO18)</x:f>
      </x:c>
      <x:c r="ER18" s="38" t="str"/>
      <x:c r="ES18" s="22" t="str">
        <x:v>Unknown</x:v>
      </x:c>
      <x:c r="ET18" s="22" t="str">
        <x:v>Unknown</x:v>
      </x:c>
      <x:c r="EU18" s="40" t="str">
        <x:f>IF(COUNT($DF18,$DG18,$DH18)=0,"",AVERAGE($DF18,$DG18,$DH18))</x:f>
      </x:c>
      <x:c r="EV18" s="40" t="str">
        <x:f>IF(COUNT($DJ18,$DK18,$DL18)=0,"",AVERAGE($DJ18,$DK18,$DL18))</x:f>
      </x:c>
      <x:c r="EW18" s="40" t="str">
        <x:f>IF(OR($EU18="",$EV18=""),"",$EV18-$EU18)</x:f>
      </x:c>
      <x:c r="EX18" s="40" t="str">
        <x:f>IF(COUNT($DM18,$DN18,$DO18)=0,"",AVERAGE($DM18,$DN18,$DO18))</x:f>
      </x:c>
      <x:c r="EY18" s="40" t="str">
        <x:f>IF(COUNT($DQ18,$DR18,$DS18)=0,"",AVERAGE($DQ18,$DR18,$DS18))</x:f>
      </x:c>
      <x:c r="EZ18" s="40" t="str">
        <x:f>IF(OR($EX18="",$EY18=""),"",$EY18-$EX18)</x:f>
      </x:c>
      <x:c r="FA18" s="42" t="str">
        <x:f>IF(COUNT($EA18,$EB18,$EC18)=0,"",AVERAGE($EA18,$EB18,$EC18))</x:f>
      </x:c>
      <x:c r="FB18" s="42" t="str">
        <x:f>IF(COUNT($EE18,$EF18,$EG18)=0,"",AVERAGE($EE18,$EF18,$EG18))</x:f>
      </x:c>
      <x:c r="FC18" s="42" t="str">
        <x:f>IF(OR($FA18="",$FB18=""),"",$FB18-$FA18)</x:f>
      </x:c>
      <x:c r="FD18" s="42" t="str">
        <x:f>IF(COUNT($EH18,$EI18,$EJ18)=0,"",AVERAGE($EH18,$EI18,$EJ18))</x:f>
      </x:c>
      <x:c r="FE18" s="42" t="str">
        <x:f>IF(COUNT($EL18,$EM18,$EN18)=0,"",AVERAGE($EL18,$EM18,$EN18))</x:f>
      </x:c>
      <x:c r="FF18" s="42" t="str">
        <x:f>IF(OR($FD18="",$FE18=""),"",$FE18-$FD18)</x:f>
      </x:c>
      <x:c r="FG18" s="24" t="str">
        <x:f>IF(COUNT($DF18,$DG18,$DH18,$DJ18,$DK18,$DL18,$DM18,$DN18,$DO18,$DQ18,$DR18,$DS18)=12,"Yes","No")</x:f>
        <x:v>No</x:v>
      </x:c>
      <x:c r="FH18" s="24" t="str">
        <x:f>IF(COUNT($EA18,$EB18,$EC18,$EE18,$EF18,$EG18,$EH18,$EI18,$EJ18,$EL18,$EM18,$EN18)=12,"Yes","No")</x:f>
        <x:v>No</x:v>
      </x:c>
      <x:c r="FI18" s="24" t="str">
        <x:f>IF(AND($M18="Include",OR($FG18="Yes",$FH18="Yes")),"Ready","Not ready")</x:f>
        <x:v>Not ready</x:v>
      </x:c>
    </x:row>
    <x:row r="19" ht="24" customHeight="1">
      <x:c r="A19" s="22" t="str">
        <x:v>CTL-0017</x:v>
      </x:c>
      <x:c r="B19" s="22" t="n">
        <x:v>28</x:v>
      </x:c>
      <x:c r="C19" s="22" t="str">
        <x:v>Candidate alternative-rationale group</x:v>
      </x:c>
      <x:c r="D19" s="22" t="n">
        <x:v>0</x:v>
      </x:c>
      <x:c r="E19" s="22" t="str">
        <x:v>DATA non-innovation deals.xlsx</x:v>
      </x:c>
      <x:c r="F19" s="22" t="str">
        <x:v>serb acquires veriton pharma</x:v>
      </x:c>
      <x:c r="G19" s="22" t="str">
        <x:v>No</x:v>
      </x:c>
      <x:c r="H19" s="22" t="str">
        <x:v>No</x:v>
      </x:c>
      <x:c r="I19" s="22" t="str">
        <x:v>No</x:v>
      </x:c>
      <x:c r="J19" s="22" t="n">
        <x:v>1</x:v>
      </x:c>
      <x:c r="K19" s="22" t="str">
        <x:v>Not started</x:v>
      </x:c>
      <x:c r="L19" s="22" t="str">
        <x:v>Eligible - 100%</x:v>
      </x:c>
      <x:c r="M19" s="22" t="str">
        <x:v>Review</x:v>
      </x:c>
      <x:c r="N19" s="22" t="str"/>
      <x:c r="O19" s="28" t="n">
        <x:v>43972</x:v>
      </x:c>
      <x:c r="P19" s="28" t="n">
        <x:v>43972</x:v>
      </x:c>
      <x:c r="Q19" s="22" t="n">
        <x:v>2020</x:v>
      </x:c>
      <x:c r="R19" s="22" t="str">
        <x:v>Q2 2020</x:v>
      </x:c>
      <x:c r="S19" s="22" t="str">
        <x:v>Completed</x:v>
      </x:c>
      <x:c r="T19" s="26" t="str">
        <x:v>Serb Acquires Veriton Pharma</x:v>
      </x:c>
      <x:c r="U19" s="22" t="str">
        <x:v>Mergers &amp; Acquisitions</x:v>
      </x:c>
      <x:c r="V19" s="22" t="str">
        <x:v>Acquisition</x:v>
      </x:c>
      <x:c r="W19" s="22" t="str">
        <x:v>100% Acquisition</x:v>
      </x:c>
      <x:c r="X19" s="22" t="str">
        <x:v>United Kingdom</x:v>
      </x:c>
      <x:c r="Y19" s="22" t="str">
        <x:v>100% Acquisition</x:v>
      </x:c>
      <x:c r="Z19" s="26" t="str">
        <x:v>Eight Advisory (8 ADVISORY)</x:v>
      </x:c>
      <x:c r="AA19" s="26" t="str">
        <x:v>Mayer Brown LLP , Charles Russell Speechlys</x:v>
      </x:c>
      <x:c r="AB19" s="22" t="str">
        <x:v>Serb SAS</x:v>
      </x:c>
      <x:c r="AC19" s="22" t="str">
        <x:v>serb</x:v>
      </x:c>
      <x:c r="AD19" s="22" t="str">
        <x:v>Veriton Pharma Ltd</x:v>
      </x:c>
      <x:c r="AE19" s="22" t="str">
        <x:v>veriton pharma</x:v>
      </x:c>
      <x:c r="AF19" s="30"/>
      <x:c r="AG19" s="22" t="str">
        <x:v>n/a</x:v>
      </x:c>
      <x:c r="AH19" s="26" t="str">
        <x:v>Serb SA, a specialist pharmaceutical company that focuses on prescription medicines which address rare and life-threatening diseases, has acquired Veriton Pharma Ltd, a specialist pharmaceutical company which focuses on developing medicines for people with neurological or rare metabolic conditions.
Eight Advisory advised Serb on the acquisition.
The transaction allows Serb to expand its presence in UK.</x:v>
      </x:c>
      <x:c r="AI19" s="26" t="str">
        <x:v>The transaction will allow Serb to expand its presence in UK.</x:v>
      </x:c>
      <x:c r="AJ19" s="22" t="str"/>
      <x:c r="AK19" s="22" t="str"/>
      <x:c r="AL19" s="22" t="str">
        <x:v>Unknown</x:v>
      </x:c>
      <x:c r="AM19" s="22" t="str">
        <x:v>Unknown</x:v>
      </x:c>
      <x:c r="AN19" s="22" t="str"/>
      <x:c r="AO19" s="22" t="str"/>
      <x:c r="AP19" s="22" t="str"/>
      <x:c r="AQ19" s="22" t="str"/>
      <x:c r="AR19" s="22" t="str"/>
      <x:c r="AS19" s="22" t="str">
        <x:v>Serb SAS</x:v>
      </x:c>
      <x:c r="AT19" s="22" t="str">
        <x:v>Veriton Pharma Ltd</x:v>
      </x:c>
      <x:c r="AU19" s="22" t="str">
        <x:v>Not reviewed</x:v>
      </x:c>
      <x:c r="AV19" s="22" t="str">
        <x:v>Not assessed</x:v>
      </x:c>
      <x:c r="AW19" s="22" t="str">
        <x:v>Unknown</x:v>
      </x:c>
      <x:c r="AX19" s="22" t="str">
        <x:v>Unknown</x:v>
      </x:c>
      <x:c r="AY19" s="22" t="str">
        <x:v>Unknown</x:v>
      </x:c>
      <x:c r="AZ19" s="22" t="str">
        <x:v>Unknown</x:v>
      </x:c>
      <x:c r="BA19" s="22" t="str">
        <x:v>Unknown</x:v>
      </x:c>
      <x:c r="BB19" s="22" t="str">
        <x:v>Unknown</x:v>
      </x:c>
      <x:c r="BC19" s="26" t="str"/>
      <x:c r="BD19" s="22" t="str"/>
      <x:c r="BE19" s="22" t="str"/>
      <x:c r="BF19" s="22" t="str">
        <x:v>Not collected</x:v>
      </x:c>
      <x:c r="BG19" s="22" t="str">
        <x:v>Not collected</x:v>
      </x:c>
      <x:c r="BH19" s="22" t="str">
        <x:v>Not defined</x:v>
      </x:c>
      <x:c r="BI19" s="24" t="n">
        <x:f>IF($Q19="","",$Q19-3)</x:f>
        <x:v>2017</x:v>
      </x:c>
      <x:c r="BJ19" s="24" t="n">
        <x:f>IF($Q19="","",$Q19-2)</x:f>
        <x:v>2018</x:v>
      </x:c>
      <x:c r="BK19" s="24" t="n">
        <x:f>IF($Q19="","",$Q19-1)</x:f>
        <x:v>2019</x:v>
      </x:c>
      <x:c r="BL19" s="24" t="n">
        <x:f>IF($Q19="","",$Q19+0)</x:f>
        <x:v>2020</x:v>
      </x:c>
      <x:c r="BM19" s="24" t="n">
        <x:f>IF($Q19="","",$Q19+1)</x:f>
        <x:v>2021</x:v>
      </x:c>
      <x:c r="BN19" s="24" t="n">
        <x:f>IF($Q19="","",$Q19+2)</x:f>
        <x:v>2022</x:v>
      </x:c>
      <x:c r="BO19" s="24" t="n">
        <x:f>IF($Q19="","",$Q19+3)</x:f>
        <x:v>2023</x:v>
      </x:c>
      <x:c r="BP19" s="77" t="str"/>
      <x:c r="BQ19" s="77" t="str"/>
      <x:c r="BR19" s="77" t="str"/>
      <x:c r="BS19" s="77" t="str"/>
      <x:c r="BT19" s="77" t="str"/>
      <x:c r="BU19" s="77" t="str"/>
      <x:c r="BV19" s="77" t="str"/>
      <x:c r="BW19" s="77" t="str"/>
      <x:c r="BX19" s="77" t="str"/>
      <x:c r="BY19" s="77" t="str"/>
      <x:c r="BZ19" s="77" t="str"/>
      <x:c r="CA19" s="77" t="str"/>
      <x:c r="CB19" s="77" t="str"/>
      <x:c r="CC19" s="77" t="str"/>
      <x:c r="CD19" s="77" t="str"/>
      <x:c r="CE19" s="77" t="str"/>
      <x:c r="CF19" s="77" t="str"/>
      <x:c r="CG19" s="77" t="str"/>
      <x:c r="CH19" s="77" t="str"/>
      <x:c r="CI19" s="77" t="str"/>
      <x:c r="CJ19" s="77" t="str"/>
      <x:c r="CK19" s="77" t="str"/>
      <x:c r="CL19" s="77" t="str"/>
      <x:c r="CM19" s="77" t="str"/>
      <x:c r="CN19" s="77" t="str"/>
      <x:c r="CO19" s="77" t="str"/>
      <x:c r="CP19" s="77" t="str"/>
      <x:c r="CQ19" s="77" t="str"/>
      <x:c r="CR19" s="77" t="str"/>
      <x:c r="CS19" s="77" t="str"/>
      <x:c r="CT19" s="77" t="str"/>
      <x:c r="CU19" s="77" t="str"/>
      <x:c r="CV19" s="77" t="str"/>
      <x:c r="CW19" s="77" t="str"/>
      <x:c r="CX19" s="77" t="str"/>
      <x:c r="CY19" s="77" t="str"/>
      <x:c r="CZ19" s="77" t="str"/>
      <x:c r="DA19" s="77" t="str"/>
      <x:c r="DB19" s="77" t="str"/>
      <x:c r="DC19" s="77" t="str"/>
      <x:c r="DD19" s="77" t="str"/>
      <x:c r="DE19" s="77" t="str"/>
      <x:c r="DF19" s="78" t="str"/>
      <x:c r="DG19" s="78" t="str"/>
      <x:c r="DH19" s="78" t="str"/>
      <x:c r="DI19" s="78" t="str"/>
      <x:c r="DJ19" s="78" t="str"/>
      <x:c r="DK19" s="78" t="str"/>
      <x:c r="DL19" s="78" t="str"/>
      <x:c r="DM19" s="78" t="str"/>
      <x:c r="DN19" s="78" t="str"/>
      <x:c r="DO19" s="78" t="str"/>
      <x:c r="DP19" s="78" t="str"/>
      <x:c r="DQ19" s="78" t="str"/>
      <x:c r="DR19" s="78" t="str"/>
      <x:c r="DS19" s="78" t="str"/>
      <x:c r="DT19" s="78" t="str"/>
      <x:c r="DU19" s="78" t="str"/>
      <x:c r="DV19" s="78" t="str"/>
      <x:c r="DW19" s="78" t="str"/>
      <x:c r="DX19" s="78" t="str"/>
      <x:c r="DY19" s="78" t="str"/>
      <x:c r="DZ19" s="78" t="str"/>
      <x:c r="EA19" s="117" t="str"/>
      <x:c r="EB19" s="117" t="str"/>
      <x:c r="EC19" s="117" t="str"/>
      <x:c r="ED19" s="117" t="str"/>
      <x:c r="EE19" s="117" t="str"/>
      <x:c r="EF19" s="117" t="str"/>
      <x:c r="EG19" s="117" t="str"/>
      <x:c r="EH19" s="117" t="str"/>
      <x:c r="EI19" s="117" t="str"/>
      <x:c r="EJ19" s="117" t="str"/>
      <x:c r="EK19" s="117" t="str"/>
      <x:c r="EL19" s="117" t="str"/>
      <x:c r="EM19" s="117" t="str"/>
      <x:c r="EN19" s="117" t="str"/>
      <x:c r="EO19" s="34" t="str"/>
      <x:c r="EP19" s="34" t="str"/>
      <x:c r="EQ19" s="36" t="str">
        <x:f>IF(OR($EO19="",$EP19="",$EO19=0),"",$EP19/$EO19)</x:f>
      </x:c>
      <x:c r="ER19" s="38" t="str"/>
      <x:c r="ES19" s="22" t="str">
        <x:v>Unknown</x:v>
      </x:c>
      <x:c r="ET19" s="22" t="str">
        <x:v>Unknown</x:v>
      </x:c>
      <x:c r="EU19" s="40" t="str">
        <x:f>IF(COUNT($DF19,$DG19,$DH19)=0,"",AVERAGE($DF19,$DG19,$DH19))</x:f>
      </x:c>
      <x:c r="EV19" s="40" t="str">
        <x:f>IF(COUNT($DJ19,$DK19,$DL19)=0,"",AVERAGE($DJ19,$DK19,$DL19))</x:f>
      </x:c>
      <x:c r="EW19" s="40" t="str">
        <x:f>IF(OR($EU19="",$EV19=""),"",$EV19-$EU19)</x:f>
      </x:c>
      <x:c r="EX19" s="40" t="str">
        <x:f>IF(COUNT($DM19,$DN19,$DO19)=0,"",AVERAGE($DM19,$DN19,$DO19))</x:f>
      </x:c>
      <x:c r="EY19" s="40" t="str">
        <x:f>IF(COUNT($DQ19,$DR19,$DS19)=0,"",AVERAGE($DQ19,$DR19,$DS19))</x:f>
      </x:c>
      <x:c r="EZ19" s="40" t="str">
        <x:f>IF(OR($EX19="",$EY19=""),"",$EY19-$EX19)</x:f>
      </x:c>
      <x:c r="FA19" s="42" t="str">
        <x:f>IF(COUNT($EA19,$EB19,$EC19)=0,"",AVERAGE($EA19,$EB19,$EC19))</x:f>
      </x:c>
      <x:c r="FB19" s="42" t="str">
        <x:f>IF(COUNT($EE19,$EF19,$EG19)=0,"",AVERAGE($EE19,$EF19,$EG19))</x:f>
      </x:c>
      <x:c r="FC19" s="42" t="str">
        <x:f>IF(OR($FA19="",$FB19=""),"",$FB19-$FA19)</x:f>
      </x:c>
      <x:c r="FD19" s="42" t="str">
        <x:f>IF(COUNT($EH19,$EI19,$EJ19)=0,"",AVERAGE($EH19,$EI19,$EJ19))</x:f>
      </x:c>
      <x:c r="FE19" s="42" t="str">
        <x:f>IF(COUNT($EL19,$EM19,$EN19)=0,"",AVERAGE($EL19,$EM19,$EN19))</x:f>
      </x:c>
      <x:c r="FF19" s="42" t="str">
        <x:f>IF(OR($FD19="",$FE19=""),"",$FE19-$FD19)</x:f>
      </x:c>
      <x:c r="FG19" s="24" t="str">
        <x:f>IF(COUNT($DF19,$DG19,$DH19,$DJ19,$DK19,$DL19,$DM19,$DN19,$DO19,$DQ19,$DR19,$DS19)=12,"Yes","No")</x:f>
        <x:v>No</x:v>
      </x:c>
      <x:c r="FH19" s="24" t="str">
        <x:f>IF(COUNT($EA19,$EB19,$EC19,$EE19,$EF19,$EG19,$EH19,$EI19,$EJ19,$EL19,$EM19,$EN19)=12,"Yes","No")</x:f>
        <x:v>No</x:v>
      </x:c>
      <x:c r="FI19" s="24" t="str">
        <x:f>IF(AND($M19="Include",OR($FG19="Yes",$FH19="Yes")),"Ready","Not ready")</x:f>
        <x:v>Not ready</x:v>
      </x:c>
    </x:row>
    <x:row r="20" ht="24" customHeight="1">
      <x:c r="A20" s="22" t="str">
        <x:v>CTL-0018</x:v>
      </x:c>
      <x:c r="B20" s="22" t="n">
        <x:v>29</x:v>
      </x:c>
      <x:c r="C20" s="22" t="str">
        <x:v>Candidate alternative-rationale group</x:v>
      </x:c>
      <x:c r="D20" s="22" t="n">
        <x:v>0</x:v>
      </x:c>
      <x:c r="E20" s="22" t="str">
        <x:v>DATA non-innovation deals.xlsx</x:v>
      </x:c>
      <x:c r="F20" s="22" t="str">
        <x:v>mediolanum farmaceutici acquires elsalys biotech</x:v>
      </x:c>
      <x:c r="G20" s="22" t="str">
        <x:v>No</x:v>
      </x:c>
      <x:c r="H20" s="22" t="str">
        <x:v>No</x:v>
      </x:c>
      <x:c r="I20" s="22" t="str">
        <x:v>No</x:v>
      </x:c>
      <x:c r="J20" s="22" t="n">
        <x:v>1</x:v>
      </x:c>
      <x:c r="K20" s="22" t="str">
        <x:v>Not started</x:v>
      </x:c>
      <x:c r="L20" s="22" t="str">
        <x:v>Eligible - 100%</x:v>
      </x:c>
      <x:c r="M20" s="22" t="str">
        <x:v>Review</x:v>
      </x:c>
      <x:c r="N20" s="22" t="str"/>
      <x:c r="O20" s="28" t="n">
        <x:v>43958</x:v>
      </x:c>
      <x:c r="P20" s="28" t="n">
        <x:v>43958</x:v>
      </x:c>
      <x:c r="Q20" s="22" t="n">
        <x:v>2020</x:v>
      </x:c>
      <x:c r="R20" s="22" t="str">
        <x:v>Q2 2020</x:v>
      </x:c>
      <x:c r="S20" s="22" t="str">
        <x:v>Completed</x:v>
      </x:c>
      <x:c r="T20" s="26" t="str">
        <x:v>Mediolanum Farmaceutici Acquires ElsaLys Biotech</x:v>
      </x:c>
      <x:c r="U20" s="22" t="str">
        <x:v>Mergers &amp; Acquisitions</x:v>
      </x:c>
      <x:c r="V20" s="22" t="str">
        <x:v>Acquisition</x:v>
      </x:c>
      <x:c r="W20" s="22" t="str">
        <x:v>100% Acquisition</x:v>
      </x:c>
      <x:c r="X20" s="22" t="str">
        <x:v>France</x:v>
      </x:c>
      <x:c r="Y20" s="22" t="str">
        <x:v>100% Acquisition</x:v>
      </x:c>
      <x:c r="Z20" s="26"/>
      <x:c r="AA20" s="26"/>
      <x:c r="AB20" s="22" t="str">
        <x:v>Mediolanum farmaceutici SpA</x:v>
      </x:c>
      <x:c r="AC20" s="22" t="str">
        <x:v>mediolanum farmaceutici</x:v>
      </x:c>
      <x:c r="AD20" s="22" t="str">
        <x:v>Elsalys Biotech SA</x:v>
      </x:c>
      <x:c r="AE20" s="22" t="str">
        <x:v>elsalys biotech</x:v>
      </x:c>
      <x:c r="AF20" s="30"/>
      <x:c r="AG20" s="22" t="str">
        <x:v>n/a</x:v>
      </x:c>
      <x:c r="AH20" s="26" t="str">
        <x:v>Mediolanum Farmaceutici Spa, a pharmaceutical company, has acquired ElsaLys Biotech, a clinical stage immuno-oncology company that designs and develops a new generation of therapeutic antibodies that target tumors and their immune and vascular microenvironment.
This acquisition enables Mediolanum Farmaceutici to strengthens its commitment to Research &amp; Development in oncology and consolidate its international expansion process.</x:v>
      </x:c>
      <x:c r="AI20" s="26" t="str">
        <x:v>This acquisition enables Mediolanum Farmaceutici to strengthen its commitment to Research &amp; Development in oncology and consolidate its international expansion process.</x:v>
      </x:c>
      <x:c r="AJ20" s="22" t="str"/>
      <x:c r="AK20" s="22" t="str"/>
      <x:c r="AL20" s="22" t="str">
        <x:v>Unknown</x:v>
      </x:c>
      <x:c r="AM20" s="22" t="str">
        <x:v>Unknown</x:v>
      </x:c>
      <x:c r="AN20" s="22" t="str"/>
      <x:c r="AO20" s="22" t="str"/>
      <x:c r="AP20" s="22" t="str"/>
      <x:c r="AQ20" s="22" t="str"/>
      <x:c r="AR20" s="22" t="str"/>
      <x:c r="AS20" s="22" t="str">
        <x:v>Mediolanum farmaceutici SpA</x:v>
      </x:c>
      <x:c r="AT20" s="22" t="str">
        <x:v>Elsalys Biotech SA</x:v>
      </x:c>
      <x:c r="AU20" s="22" t="str">
        <x:v>Not reviewed</x:v>
      </x:c>
      <x:c r="AV20" s="22" t="str">
        <x:v>Not assessed</x:v>
      </x:c>
      <x:c r="AW20" s="22" t="str">
        <x:v>Unknown</x:v>
      </x:c>
      <x:c r="AX20" s="22" t="str">
        <x:v>Unknown</x:v>
      </x:c>
      <x:c r="AY20" s="22" t="str">
        <x:v>Unknown</x:v>
      </x:c>
      <x:c r="AZ20" s="22" t="str">
        <x:v>Unknown</x:v>
      </x:c>
      <x:c r="BA20" s="22" t="str">
        <x:v>Unknown</x:v>
      </x:c>
      <x:c r="BB20" s="22" t="str">
        <x:v>Unknown</x:v>
      </x:c>
      <x:c r="BC20" s="26" t="str"/>
      <x:c r="BD20" s="22" t="str"/>
      <x:c r="BE20" s="22" t="str"/>
      <x:c r="BF20" s="22" t="str">
        <x:v>Not collected</x:v>
      </x:c>
      <x:c r="BG20" s="22" t="str">
        <x:v>Not collected</x:v>
      </x:c>
      <x:c r="BH20" s="22" t="str">
        <x:v>Not defined</x:v>
      </x:c>
      <x:c r="BI20" s="24" t="n">
        <x:f>IF($Q20="","",$Q20-3)</x:f>
        <x:v>2017</x:v>
      </x:c>
      <x:c r="BJ20" s="24" t="n">
        <x:f>IF($Q20="","",$Q20-2)</x:f>
        <x:v>2018</x:v>
      </x:c>
      <x:c r="BK20" s="24" t="n">
        <x:f>IF($Q20="","",$Q20-1)</x:f>
        <x:v>2019</x:v>
      </x:c>
      <x:c r="BL20" s="24" t="n">
        <x:f>IF($Q20="","",$Q20+0)</x:f>
        <x:v>2020</x:v>
      </x:c>
      <x:c r="BM20" s="24" t="n">
        <x:f>IF($Q20="","",$Q20+1)</x:f>
        <x:v>2021</x:v>
      </x:c>
      <x:c r="BN20" s="24" t="n">
        <x:f>IF($Q20="","",$Q20+2)</x:f>
        <x:v>2022</x:v>
      </x:c>
      <x:c r="BO20" s="24" t="n">
        <x:f>IF($Q20="","",$Q20+3)</x:f>
        <x:v>2023</x:v>
      </x:c>
      <x:c r="BP20" s="77" t="str"/>
      <x:c r="BQ20" s="77" t="str"/>
      <x:c r="BR20" s="77" t="str"/>
      <x:c r="BS20" s="77" t="str"/>
      <x:c r="BT20" s="77" t="str"/>
      <x:c r="BU20" s="77" t="str"/>
      <x:c r="BV20" s="77" t="str"/>
      <x:c r="BW20" s="77" t="str"/>
      <x:c r="BX20" s="77" t="str"/>
      <x:c r="BY20" s="77" t="str"/>
      <x:c r="BZ20" s="77" t="str"/>
      <x:c r="CA20" s="77" t="str"/>
      <x:c r="CB20" s="77" t="str"/>
      <x:c r="CC20" s="77" t="str"/>
      <x:c r="CD20" s="77" t="str"/>
      <x:c r="CE20" s="77" t="str"/>
      <x:c r="CF20" s="77" t="str"/>
      <x:c r="CG20" s="77" t="str"/>
      <x:c r="CH20" s="77" t="str"/>
      <x:c r="CI20" s="77" t="str"/>
      <x:c r="CJ20" s="77" t="str"/>
      <x:c r="CK20" s="77" t="str"/>
      <x:c r="CL20" s="77" t="str"/>
      <x:c r="CM20" s="77" t="str"/>
      <x:c r="CN20" s="77" t="str"/>
      <x:c r="CO20" s="77" t="str"/>
      <x:c r="CP20" s="77" t="str"/>
      <x:c r="CQ20" s="77" t="str"/>
      <x:c r="CR20" s="77" t="str"/>
      <x:c r="CS20" s="77" t="str"/>
      <x:c r="CT20" s="77" t="str"/>
      <x:c r="CU20" s="77" t="str"/>
      <x:c r="CV20" s="77" t="str"/>
      <x:c r="CW20" s="77" t="str"/>
      <x:c r="CX20" s="77" t="str"/>
      <x:c r="CY20" s="77" t="str"/>
      <x:c r="CZ20" s="77" t="str"/>
      <x:c r="DA20" s="77" t="str"/>
      <x:c r="DB20" s="77" t="str"/>
      <x:c r="DC20" s="77" t="str"/>
      <x:c r="DD20" s="77" t="str"/>
      <x:c r="DE20" s="77" t="str"/>
      <x:c r="DF20" s="78" t="str"/>
      <x:c r="DG20" s="78" t="str"/>
      <x:c r="DH20" s="78" t="str"/>
      <x:c r="DI20" s="78" t="str"/>
      <x:c r="DJ20" s="78" t="str"/>
      <x:c r="DK20" s="78" t="str"/>
      <x:c r="DL20" s="78" t="str"/>
      <x:c r="DM20" s="78" t="str"/>
      <x:c r="DN20" s="78" t="str"/>
      <x:c r="DO20" s="78" t="str"/>
      <x:c r="DP20" s="78" t="str"/>
      <x:c r="DQ20" s="78" t="str"/>
      <x:c r="DR20" s="78" t="str"/>
      <x:c r="DS20" s="78" t="str"/>
      <x:c r="DT20" s="78" t="str"/>
      <x:c r="DU20" s="78" t="str"/>
      <x:c r="DV20" s="78" t="str"/>
      <x:c r="DW20" s="78" t="str"/>
      <x:c r="DX20" s="78" t="str"/>
      <x:c r="DY20" s="78" t="str"/>
      <x:c r="DZ20" s="78" t="str"/>
      <x:c r="EA20" s="117" t="str"/>
      <x:c r="EB20" s="117" t="str"/>
      <x:c r="EC20" s="117" t="str"/>
      <x:c r="ED20" s="117" t="str"/>
      <x:c r="EE20" s="117" t="str"/>
      <x:c r="EF20" s="117" t="str"/>
      <x:c r="EG20" s="117" t="str"/>
      <x:c r="EH20" s="117" t="str"/>
      <x:c r="EI20" s="117" t="str"/>
      <x:c r="EJ20" s="117" t="str"/>
      <x:c r="EK20" s="117" t="str"/>
      <x:c r="EL20" s="117" t="str"/>
      <x:c r="EM20" s="117" t="str"/>
      <x:c r="EN20" s="117" t="str"/>
      <x:c r="EO20" s="34" t="str"/>
      <x:c r="EP20" s="34" t="str"/>
      <x:c r="EQ20" s="36" t="str">
        <x:f>IF(OR($EO20="",$EP20="",$EO20=0),"",$EP20/$EO20)</x:f>
      </x:c>
      <x:c r="ER20" s="38" t="str"/>
      <x:c r="ES20" s="22" t="str">
        <x:v>Unknown</x:v>
      </x:c>
      <x:c r="ET20" s="22" t="str">
        <x:v>Unknown</x:v>
      </x:c>
      <x:c r="EU20" s="40" t="str">
        <x:f>IF(COUNT($DF20,$DG20,$DH20)=0,"",AVERAGE($DF20,$DG20,$DH20))</x:f>
      </x:c>
      <x:c r="EV20" s="40" t="str">
        <x:f>IF(COUNT($DJ20,$DK20,$DL20)=0,"",AVERAGE($DJ20,$DK20,$DL20))</x:f>
      </x:c>
      <x:c r="EW20" s="40" t="str">
        <x:f>IF(OR($EU20="",$EV20=""),"",$EV20-$EU20)</x:f>
      </x:c>
      <x:c r="EX20" s="40" t="str">
        <x:f>IF(COUNT($DM20,$DN20,$DO20)=0,"",AVERAGE($DM20,$DN20,$DO20))</x:f>
      </x:c>
      <x:c r="EY20" s="40" t="str">
        <x:f>IF(COUNT($DQ20,$DR20,$DS20)=0,"",AVERAGE($DQ20,$DR20,$DS20))</x:f>
      </x:c>
      <x:c r="EZ20" s="40" t="str">
        <x:f>IF(OR($EX20="",$EY20=""),"",$EY20-$EX20)</x:f>
      </x:c>
      <x:c r="FA20" s="42" t="str">
        <x:f>IF(COUNT($EA20,$EB20,$EC20)=0,"",AVERAGE($EA20,$EB20,$EC20))</x:f>
      </x:c>
      <x:c r="FB20" s="42" t="str">
        <x:f>IF(COUNT($EE20,$EF20,$EG20)=0,"",AVERAGE($EE20,$EF20,$EG20))</x:f>
      </x:c>
      <x:c r="FC20" s="42" t="str">
        <x:f>IF(OR($FA20="",$FB20=""),"",$FB20-$FA20)</x:f>
      </x:c>
      <x:c r="FD20" s="42" t="str">
        <x:f>IF(COUNT($EH20,$EI20,$EJ20)=0,"",AVERAGE($EH20,$EI20,$EJ20))</x:f>
      </x:c>
      <x:c r="FE20" s="42" t="str">
        <x:f>IF(COUNT($EL20,$EM20,$EN20)=0,"",AVERAGE($EL20,$EM20,$EN20))</x:f>
      </x:c>
      <x:c r="FF20" s="42" t="str">
        <x:f>IF(OR($FD20="",$FE20=""),"",$FE20-$FD20)</x:f>
      </x:c>
      <x:c r="FG20" s="24" t="str">
        <x:f>IF(COUNT($DF20,$DG20,$DH20,$DJ20,$DK20,$DL20,$DM20,$DN20,$DO20,$DQ20,$DR20,$DS20)=12,"Yes","No")</x:f>
        <x:v>No</x:v>
      </x:c>
      <x:c r="FH20" s="24" t="str">
        <x:f>IF(COUNT($EA20,$EB20,$EC20,$EE20,$EF20,$EG20,$EH20,$EI20,$EJ20,$EL20,$EM20,$EN20)=12,"Yes","No")</x:f>
        <x:v>No</x:v>
      </x:c>
      <x:c r="FI20" s="24" t="str">
        <x:f>IF(AND($M20="Include",OR($FG20="Yes",$FH20="Yes")),"Ready","Not ready")</x:f>
        <x:v>Not ready</x:v>
      </x:c>
    </x:row>
    <x:row r="21" ht="24" customHeight="1">
      <x:c r="A21" s="22" t="str">
        <x:v>CTL-0019</x:v>
      </x:c>
      <x:c r="B21" s="22" t="n">
        <x:v>30</x:v>
      </x:c>
      <x:c r="C21" s="22" t="str">
        <x:v>Candidate alternative-rationale group</x:v>
      </x:c>
      <x:c r="D21" s="22" t="n">
        <x:v>0</x:v>
      </x:c>
      <x:c r="E21" s="22" t="str">
        <x:v>DATA non-innovation deals.xlsx</x:v>
      </x:c>
      <x:c r="F21" s="22" t="str">
        <x:v>ascenion and innovationsstarter fonds hamburg acquires shares in provirex</x:v>
      </x:c>
      <x:c r="G21" s="22" t="str">
        <x:v>No</x:v>
      </x:c>
      <x:c r="H21" s="22" t="str">
        <x:v>No</x:v>
      </x:c>
      <x:c r="I21" s="22" t="str">
        <x:v>No</x:v>
      </x:c>
      <x:c r="J21" s="22" t="n">
        <x:v>1</x:v>
      </x:c>
      <x:c r="K21" s="22" t="str">
        <x:v>Not started</x:v>
      </x:c>
      <x:c r="L21" s="22" t="str">
        <x:v>Eligible - 100%</x:v>
      </x:c>
      <x:c r="M21" s="22" t="str">
        <x:v>Review</x:v>
      </x:c>
      <x:c r="N21" s="22" t="str"/>
      <x:c r="O21" s="28" t="n">
        <x:v>43950</x:v>
      </x:c>
      <x:c r="P21" s="28" t="n">
        <x:v>43950</x:v>
      </x:c>
      <x:c r="Q21" s="22" t="n">
        <x:v>2020</x:v>
      </x:c>
      <x:c r="R21" s="22" t="str">
        <x:v>Q2 2020</x:v>
      </x:c>
      <x:c r="S21" s="22" t="str">
        <x:v>Completed</x:v>
      </x:c>
      <x:c r="T21" s="26" t="str">
        <x:v>Ascenion and Innovationsstarter Fonds Hamburg Acquires Shares in Provirex</x:v>
      </x:c>
      <x:c r="U21" s="22" t="str">
        <x:v>Mergers &amp; Acquisitions</x:v>
      </x:c>
      <x:c r="V21" s="22" t="str">
        <x:v>Acquisition</x:v>
      </x:c>
      <x:c r="W21" s="22" t="str">
        <x:v>100% Acquisition</x:v>
      </x:c>
      <x:c r="X21" s="22" t="str">
        <x:v>Germany</x:v>
      </x:c>
      <x:c r="Y21" s="22" t="str">
        <x:v>100% Acquisition</x:v>
      </x:c>
      <x:c r="Z21" s="26"/>
      <x:c r="AA21" s="26"/>
      <x:c r="AB21" s="22" t="str">
        <x:v>Ascenion GmbH; IFB Innovationsstarter GmbH (Innovationsstarter Hamburg GmbH)</x:v>
      </x:c>
      <x:c r="AC21" s="22" t="str">
        <x:v>ascenion ifb innovationsstarter innovationsstarter hamburg</x:v>
      </x:c>
      <x:c r="AD21" s="22" t="str">
        <x:v>PROVIREX Genome Editing Therapies GmbH</x:v>
      </x:c>
      <x:c r="AE21" s="22" t="str">
        <x:v>provirex genome editing therapies</x:v>
      </x:c>
      <x:c r="AF21" s="30"/>
      <x:c r="AG21" s="22" t="str">
        <x:v>n/a</x:v>
      </x:c>
      <x:c r="AH21" s="26" t="str">
        <x:v>Ascenion GmbH,  a technology transfer company with a life-science focus company and Innovationsstarter Fonds Hamburg GmbH, a financial service company acquire shares in PROVIREX Genome Editing Therapies GmbH, a biotech start-up.
The concept is based on research work by Prof. Joachim Hauber and team at the Heinrich Pette Institute (HPI) - Leibniz Institute for Experimental Virology and Prof. Frank Buchholz at the Technical University of Dresden, who was formerly at the Max Planck Institute for Molecular Cell Biology and genetics. Together they developed and optimized a so-called genetic scissors, the designer recombinase Brec1. The approach is currently being prepared for clinical trials in a cooperation between the HPI and the University Hospital Hamburg-Eppendorf (UKE). It will initially be evaluated as part of stem cell therapy in eight HIV patients in the UKE's Stem Cell Therapy Clinic under the direction of Prof. Nicolaus Kröger. For this purpose, the Federal Ministry of Education and Research (BMBF), the Hamburg Senate and ForTra gGmbH have provided funding and investment funds for research transfer to the Else Kröner-Fresenius Foundation.</x:v>
      </x:c>
      <x:c r="AI21" s="26" t="str">
        <x:v>The acquisition allows Ascenion GmbH and Innovationsstarter Fonds Hamburg GmbH to gain access to the innovative 'gene scissors' technology developed by PROVIREX for the treatment of HIV patients.</x:v>
      </x:c>
      <x:c r="AJ21" s="22" t="str"/>
      <x:c r="AK21" s="22" t="str"/>
      <x:c r="AL21" s="22" t="str">
        <x:v>Unknown</x:v>
      </x:c>
      <x:c r="AM21" s="22" t="str">
        <x:v>Unknown</x:v>
      </x:c>
      <x:c r="AN21" s="22" t="str"/>
      <x:c r="AO21" s="22" t="str"/>
      <x:c r="AP21" s="22" t="str"/>
      <x:c r="AQ21" s="22" t="str"/>
      <x:c r="AR21" s="22" t="str"/>
      <x:c r="AS21" s="22" t="str">
        <x:v>Ascenion GmbH; IFB Innovationsstarter GmbH (Innovationsstarter Hamburg GmbH)</x:v>
      </x:c>
      <x:c r="AT21" s="22" t="str">
        <x:v>PROVIREX Genome Editing Therapies GmbH</x:v>
      </x:c>
      <x:c r="AU21" s="22" t="str">
        <x:v>Not reviewed</x:v>
      </x:c>
      <x:c r="AV21" s="22" t="str">
        <x:v>Not assessed</x:v>
      </x:c>
      <x:c r="AW21" s="22" t="str">
        <x:v>Unknown</x:v>
      </x:c>
      <x:c r="AX21" s="22" t="str">
        <x:v>Unknown</x:v>
      </x:c>
      <x:c r="AY21" s="22" t="str">
        <x:v>Unknown</x:v>
      </x:c>
      <x:c r="AZ21" s="22" t="str">
        <x:v>Unknown</x:v>
      </x:c>
      <x:c r="BA21" s="22" t="str">
        <x:v>Unknown</x:v>
      </x:c>
      <x:c r="BB21" s="22" t="str">
        <x:v>Unknown</x:v>
      </x:c>
      <x:c r="BC21" s="26" t="str"/>
      <x:c r="BD21" s="22" t="str"/>
      <x:c r="BE21" s="22" t="str"/>
      <x:c r="BF21" s="22" t="str">
        <x:v>Not collected</x:v>
      </x:c>
      <x:c r="BG21" s="22" t="str">
        <x:v>Not collected</x:v>
      </x:c>
      <x:c r="BH21" s="22" t="str">
        <x:v>Not defined</x:v>
      </x:c>
      <x:c r="BI21" s="24" t="n">
        <x:f>IF($Q21="","",$Q21-3)</x:f>
        <x:v>2017</x:v>
      </x:c>
      <x:c r="BJ21" s="24" t="n">
        <x:f>IF($Q21="","",$Q21-2)</x:f>
        <x:v>2018</x:v>
      </x:c>
      <x:c r="BK21" s="24" t="n">
        <x:f>IF($Q21="","",$Q21-1)</x:f>
        <x:v>2019</x:v>
      </x:c>
      <x:c r="BL21" s="24" t="n">
        <x:f>IF($Q21="","",$Q21+0)</x:f>
        <x:v>2020</x:v>
      </x:c>
      <x:c r="BM21" s="24" t="n">
        <x:f>IF($Q21="","",$Q21+1)</x:f>
        <x:v>2021</x:v>
      </x:c>
      <x:c r="BN21" s="24" t="n">
        <x:f>IF($Q21="","",$Q21+2)</x:f>
        <x:v>2022</x:v>
      </x:c>
      <x:c r="BO21" s="24" t="n">
        <x:f>IF($Q21="","",$Q21+3)</x:f>
        <x:v>2023</x:v>
      </x:c>
      <x:c r="BP21" s="77" t="str"/>
      <x:c r="BQ21" s="77" t="str"/>
      <x:c r="BR21" s="77" t="str"/>
      <x:c r="BS21" s="77" t="str"/>
      <x:c r="BT21" s="77" t="str"/>
      <x:c r="BU21" s="77" t="str"/>
      <x:c r="BV21" s="77" t="str"/>
      <x:c r="BW21" s="77" t="str"/>
      <x:c r="BX21" s="77" t="str"/>
      <x:c r="BY21" s="77" t="str"/>
      <x:c r="BZ21" s="77" t="str"/>
      <x:c r="CA21" s="77" t="str"/>
      <x:c r="CB21" s="77" t="str"/>
      <x:c r="CC21" s="77" t="str"/>
      <x:c r="CD21" s="77" t="str"/>
      <x:c r="CE21" s="77" t="str"/>
      <x:c r="CF21" s="77" t="str"/>
      <x:c r="CG21" s="77" t="str"/>
      <x:c r="CH21" s="77" t="str"/>
      <x:c r="CI21" s="77" t="str"/>
      <x:c r="CJ21" s="77" t="str"/>
      <x:c r="CK21" s="77" t="str"/>
      <x:c r="CL21" s="77" t="str"/>
      <x:c r="CM21" s="77" t="str"/>
      <x:c r="CN21" s="77" t="str"/>
      <x:c r="CO21" s="77" t="str"/>
      <x:c r="CP21" s="77" t="str"/>
      <x:c r="CQ21" s="77" t="str"/>
      <x:c r="CR21" s="77" t="str"/>
      <x:c r="CS21" s="77" t="str"/>
      <x:c r="CT21" s="77" t="str"/>
      <x:c r="CU21" s="77" t="str"/>
      <x:c r="CV21" s="77" t="str"/>
      <x:c r="CW21" s="77" t="str"/>
      <x:c r="CX21" s="77" t="str"/>
      <x:c r="CY21" s="77" t="str"/>
      <x:c r="CZ21" s="77" t="str"/>
      <x:c r="DA21" s="77" t="str"/>
      <x:c r="DB21" s="77" t="str"/>
      <x:c r="DC21" s="77" t="str"/>
      <x:c r="DD21" s="77" t="str"/>
      <x:c r="DE21" s="77" t="str"/>
      <x:c r="DF21" s="78" t="str"/>
      <x:c r="DG21" s="78" t="str"/>
      <x:c r="DH21" s="78" t="str"/>
      <x:c r="DI21" s="78" t="str"/>
      <x:c r="DJ21" s="78" t="str"/>
      <x:c r="DK21" s="78" t="str"/>
      <x:c r="DL21" s="78" t="str"/>
      <x:c r="DM21" s="78" t="str"/>
      <x:c r="DN21" s="78" t="str"/>
      <x:c r="DO21" s="78" t="str"/>
      <x:c r="DP21" s="78" t="str"/>
      <x:c r="DQ21" s="78" t="str"/>
      <x:c r="DR21" s="78" t="str"/>
      <x:c r="DS21" s="78" t="str"/>
      <x:c r="DT21" s="78" t="str"/>
      <x:c r="DU21" s="78" t="str"/>
      <x:c r="DV21" s="78" t="str"/>
      <x:c r="DW21" s="78" t="str"/>
      <x:c r="DX21" s="78" t="str"/>
      <x:c r="DY21" s="78" t="str"/>
      <x:c r="DZ21" s="78" t="str"/>
      <x:c r="EA21" s="117" t="str"/>
      <x:c r="EB21" s="117" t="str"/>
      <x:c r="EC21" s="117" t="str"/>
      <x:c r="ED21" s="117" t="str"/>
      <x:c r="EE21" s="117" t="str"/>
      <x:c r="EF21" s="117" t="str"/>
      <x:c r="EG21" s="117" t="str"/>
      <x:c r="EH21" s="117" t="str"/>
      <x:c r="EI21" s="117" t="str"/>
      <x:c r="EJ21" s="117" t="str"/>
      <x:c r="EK21" s="117" t="str"/>
      <x:c r="EL21" s="117" t="str"/>
      <x:c r="EM21" s="117" t="str"/>
      <x:c r="EN21" s="117" t="str"/>
      <x:c r="EO21" s="34" t="str"/>
      <x:c r="EP21" s="34" t="str"/>
      <x:c r="EQ21" s="36" t="str">
        <x:f>IF(OR($EO21="",$EP21="",$EO21=0),"",$EP21/$EO21)</x:f>
      </x:c>
      <x:c r="ER21" s="38" t="str"/>
      <x:c r="ES21" s="22" t="str">
        <x:v>Unknown</x:v>
      </x:c>
      <x:c r="ET21" s="22" t="str">
        <x:v>Unknown</x:v>
      </x:c>
      <x:c r="EU21" s="40" t="str">
        <x:f>IF(COUNT($DF21,$DG21,$DH21)=0,"",AVERAGE($DF21,$DG21,$DH21))</x:f>
      </x:c>
      <x:c r="EV21" s="40" t="str">
        <x:f>IF(COUNT($DJ21,$DK21,$DL21)=0,"",AVERAGE($DJ21,$DK21,$DL21))</x:f>
      </x:c>
      <x:c r="EW21" s="40" t="str">
        <x:f>IF(OR($EU21="",$EV21=""),"",$EV21-$EU21)</x:f>
      </x:c>
      <x:c r="EX21" s="40" t="str">
        <x:f>IF(COUNT($DM21,$DN21,$DO21)=0,"",AVERAGE($DM21,$DN21,$DO21))</x:f>
      </x:c>
      <x:c r="EY21" s="40" t="str">
        <x:f>IF(COUNT($DQ21,$DR21,$DS21)=0,"",AVERAGE($DQ21,$DR21,$DS21))</x:f>
      </x:c>
      <x:c r="EZ21" s="40" t="str">
        <x:f>IF(OR($EX21="",$EY21=""),"",$EY21-$EX21)</x:f>
      </x:c>
      <x:c r="FA21" s="42" t="str">
        <x:f>IF(COUNT($EA21,$EB21,$EC21)=0,"",AVERAGE($EA21,$EB21,$EC21))</x:f>
      </x:c>
      <x:c r="FB21" s="42" t="str">
        <x:f>IF(COUNT($EE21,$EF21,$EG21)=0,"",AVERAGE($EE21,$EF21,$EG21))</x:f>
      </x:c>
      <x:c r="FC21" s="42" t="str">
        <x:f>IF(OR($FA21="",$FB21=""),"",$FB21-$FA21)</x:f>
      </x:c>
      <x:c r="FD21" s="42" t="str">
        <x:f>IF(COUNT($EH21,$EI21,$EJ21)=0,"",AVERAGE($EH21,$EI21,$EJ21))</x:f>
      </x:c>
      <x:c r="FE21" s="42" t="str">
        <x:f>IF(COUNT($EL21,$EM21,$EN21)=0,"",AVERAGE($EL21,$EM21,$EN21))</x:f>
      </x:c>
      <x:c r="FF21" s="42" t="str">
        <x:f>IF(OR($FD21="",$FE21=""),"",$FE21-$FD21)</x:f>
      </x:c>
      <x:c r="FG21" s="24" t="str">
        <x:f>IF(COUNT($DF21,$DG21,$DH21,$DJ21,$DK21,$DL21,$DM21,$DN21,$DO21,$DQ21,$DR21,$DS21)=12,"Yes","No")</x:f>
        <x:v>No</x:v>
      </x:c>
      <x:c r="FH21" s="24" t="str">
        <x:f>IF(COUNT($EA21,$EB21,$EC21,$EE21,$EF21,$EG21,$EH21,$EI21,$EJ21,$EL21,$EM21,$EN21)=12,"Yes","No")</x:f>
        <x:v>No</x:v>
      </x:c>
      <x:c r="FI21" s="24" t="str">
        <x:f>IF(AND($M21="Include",OR($FG21="Yes",$FH21="Yes")),"Ready","Not ready")</x:f>
        <x:v>Not ready</x:v>
      </x:c>
    </x:row>
    <x:row r="22" ht="24" customHeight="1">
      <x:c r="A22" s="22" t="str">
        <x:v>CTL-0020</x:v>
      </x:c>
      <x:c r="B22" s="22" t="n">
        <x:v>31</x:v>
      </x:c>
      <x:c r="C22" s="22" t="str">
        <x:v>Candidate alternative-rationale group</x:v>
      </x:c>
      <x:c r="D22" s="22" t="n">
        <x:v>0</x:v>
      </x:c>
      <x:c r="E22" s="22" t="str">
        <x:v>DATA non-innovation deals.xlsx</x:v>
      </x:c>
      <x:c r="F22" s="22" t="str">
        <x:v>asklepios biopharma askbio acquires brainvectis</x:v>
      </x:c>
      <x:c r="G22" s="22" t="str">
        <x:v>No</x:v>
      </x:c>
      <x:c r="H22" s="22" t="str">
        <x:v>No</x:v>
      </x:c>
      <x:c r="I22" s="22" t="str">
        <x:v>No</x:v>
      </x:c>
      <x:c r="J22" s="22" t="n">
        <x:v>1</x:v>
      </x:c>
      <x:c r="K22" s="22" t="str">
        <x:v>Not started</x:v>
      </x:c>
      <x:c r="L22" s="22" t="str">
        <x:v>Eligible - 100%</x:v>
      </x:c>
      <x:c r="M22" s="22" t="str">
        <x:v>Review</x:v>
      </x:c>
      <x:c r="N22" s="22" t="str"/>
      <x:c r="O22" s="28" t="n">
        <x:v>43943</x:v>
      </x:c>
      <x:c r="P22" s="28" t="n">
        <x:v>43943</x:v>
      </x:c>
      <x:c r="Q22" s="22" t="n">
        <x:v>2020</x:v>
      </x:c>
      <x:c r="R22" s="22" t="str">
        <x:v>Q2 2020</x:v>
      </x:c>
      <x:c r="S22" s="22" t="str">
        <x:v>Completed</x:v>
      </x:c>
      <x:c r="T22" s="26" t="str">
        <x:v>Asklepios BioPharma (AskBio) Acquires BrainVectis</x:v>
      </x:c>
      <x:c r="U22" s="22" t="str">
        <x:v>Mergers &amp; Acquisitions</x:v>
      </x:c>
      <x:c r="V22" s="22" t="str">
        <x:v>Acquisition</x:v>
      </x:c>
      <x:c r="W22" s="22" t="str">
        <x:v>100% Acquisition</x:v>
      </x:c>
      <x:c r="X22" s="22" t="str">
        <x:v>France</x:v>
      </x:c>
      <x:c r="Y22" s="22" t="str">
        <x:v>100% Acquisition</x:v>
      </x:c>
      <x:c r="Z22" s="26"/>
      <x:c r="AA22" s="26"/>
      <x:c r="AB22" s="22" t="str">
        <x:v>Asklepios BioPharmaceutical Inc</x:v>
      </x:c>
      <x:c r="AC22" s="22" t="str">
        <x:v>asklepios biopharmaceutical</x:v>
      </x:c>
      <x:c r="AD22" s="22" t="str">
        <x:v>Brainvectis SAS</x:v>
      </x:c>
      <x:c r="AE22" s="22" t="str">
        <x:v>brainvectis</x:v>
      </x:c>
      <x:c r="AF22" s="30"/>
      <x:c r="AG22" s="22" t="str">
        <x:v>n/a</x:v>
      </x:c>
      <x:c r="AH22" s="26" t="str">
        <x:v>Asklepios BioPharmaceutical, Inc. (AskBio), a clinical-stage adeno-associated virus (AAV) gene therapy company, has acquired BrainVectis, a gene therapy company and French National Institute for Health and Medical Research (INSERM) spin-out with expertise and an intellectual property estate for the treatment of neurodegenerative disorders.
BrainVectis is particularly focused on therapies that restore brain cholesterol metabolism as a treatment for Huntington's disease and other disorders.
BrainVectis will operate as a wholly owned subsidiary of AskBio and maintain its office in Paris, France.
AskBio will leverage its proprietary capsid and synthetic promotor design technologies and manufacturing technology and capacity to advance the development of this and other BrainVectis programs.
This agreement enables AskBio to expand its clinical pipeline for neurodegenerative diseases.</x:v>
      </x:c>
      <x:c r="AI22" s="26" t="str">
        <x:v>This agreement enables AskBio to expand its clinical pipeline for neurodegenerative diseases.</x:v>
      </x:c>
      <x:c r="AJ22" s="22" t="str"/>
      <x:c r="AK22" s="22" t="str"/>
      <x:c r="AL22" s="22" t="str">
        <x:v>Unknown</x:v>
      </x:c>
      <x:c r="AM22" s="22" t="str">
        <x:v>Unknown</x:v>
      </x:c>
      <x:c r="AN22" s="22" t="str"/>
      <x:c r="AO22" s="22" t="str"/>
      <x:c r="AP22" s="22" t="str"/>
      <x:c r="AQ22" s="22" t="str"/>
      <x:c r="AR22" s="22" t="str"/>
      <x:c r="AS22" s="22" t="str">
        <x:v>Asklepios BioPharmaceutical Inc</x:v>
      </x:c>
      <x:c r="AT22" s="22" t="str">
        <x:v>Brainvectis SAS</x:v>
      </x:c>
      <x:c r="AU22" s="22" t="str">
        <x:v>Not reviewed</x:v>
      </x:c>
      <x:c r="AV22" s="22" t="str">
        <x:v>Not assessed</x:v>
      </x:c>
      <x:c r="AW22" s="22" t="str">
        <x:v>Unknown</x:v>
      </x:c>
      <x:c r="AX22" s="22" t="str">
        <x:v>Unknown</x:v>
      </x:c>
      <x:c r="AY22" s="22" t="str">
        <x:v>Unknown</x:v>
      </x:c>
      <x:c r="AZ22" s="22" t="str">
        <x:v>Unknown</x:v>
      </x:c>
      <x:c r="BA22" s="22" t="str">
        <x:v>Unknown</x:v>
      </x:c>
      <x:c r="BB22" s="22" t="str">
        <x:v>Unknown</x:v>
      </x:c>
      <x:c r="BC22" s="26" t="str"/>
      <x:c r="BD22" s="22" t="str"/>
      <x:c r="BE22" s="22" t="str"/>
      <x:c r="BF22" s="22" t="str">
        <x:v>Not collected</x:v>
      </x:c>
      <x:c r="BG22" s="22" t="str">
        <x:v>Not collected</x:v>
      </x:c>
      <x:c r="BH22" s="22" t="str">
        <x:v>Not defined</x:v>
      </x:c>
      <x:c r="BI22" s="24" t="n">
        <x:f>IF($Q22="","",$Q22-3)</x:f>
        <x:v>2017</x:v>
      </x:c>
      <x:c r="BJ22" s="24" t="n">
        <x:f>IF($Q22="","",$Q22-2)</x:f>
        <x:v>2018</x:v>
      </x:c>
      <x:c r="BK22" s="24" t="n">
        <x:f>IF($Q22="","",$Q22-1)</x:f>
        <x:v>2019</x:v>
      </x:c>
      <x:c r="BL22" s="24" t="n">
        <x:f>IF($Q22="","",$Q22+0)</x:f>
        <x:v>2020</x:v>
      </x:c>
      <x:c r="BM22" s="24" t="n">
        <x:f>IF($Q22="","",$Q22+1)</x:f>
        <x:v>2021</x:v>
      </x:c>
      <x:c r="BN22" s="24" t="n">
        <x:f>IF($Q22="","",$Q22+2)</x:f>
        <x:v>2022</x:v>
      </x:c>
      <x:c r="BO22" s="24" t="n">
        <x:f>IF($Q22="","",$Q22+3)</x:f>
        <x:v>2023</x:v>
      </x:c>
      <x:c r="BP22" s="77" t="str"/>
      <x:c r="BQ22" s="77" t="str"/>
      <x:c r="BR22" s="77" t="str"/>
      <x:c r="BS22" s="77" t="str"/>
      <x:c r="BT22" s="77" t="str"/>
      <x:c r="BU22" s="77" t="str"/>
      <x:c r="BV22" s="77" t="str"/>
      <x:c r="BW22" s="77" t="str"/>
      <x:c r="BX22" s="77" t="str"/>
      <x:c r="BY22" s="77" t="str"/>
      <x:c r="BZ22" s="77" t="str"/>
      <x:c r="CA22" s="77" t="str"/>
      <x:c r="CB22" s="77" t="str"/>
      <x:c r="CC22" s="77" t="str"/>
      <x:c r="CD22" s="77" t="str"/>
      <x:c r="CE22" s="77" t="str"/>
      <x:c r="CF22" s="77" t="str"/>
      <x:c r="CG22" s="77" t="str"/>
      <x:c r="CH22" s="77" t="str"/>
      <x:c r="CI22" s="77" t="str"/>
      <x:c r="CJ22" s="77" t="str"/>
      <x:c r="CK22" s="77" t="str"/>
      <x:c r="CL22" s="77" t="str"/>
      <x:c r="CM22" s="77" t="str"/>
      <x:c r="CN22" s="77" t="str"/>
      <x:c r="CO22" s="77" t="str"/>
      <x:c r="CP22" s="77" t="str"/>
      <x:c r="CQ22" s="77" t="str"/>
      <x:c r="CR22" s="77" t="str"/>
      <x:c r="CS22" s="77" t="str"/>
      <x:c r="CT22" s="77" t="str"/>
      <x:c r="CU22" s="77" t="str"/>
      <x:c r="CV22" s="77" t="str"/>
      <x:c r="CW22" s="77" t="str"/>
      <x:c r="CX22" s="77" t="str"/>
      <x:c r="CY22" s="77" t="str"/>
      <x:c r="CZ22" s="77" t="str"/>
      <x:c r="DA22" s="77" t="str"/>
      <x:c r="DB22" s="77" t="str"/>
      <x:c r="DC22" s="77" t="str"/>
      <x:c r="DD22" s="77" t="str"/>
      <x:c r="DE22" s="77" t="str"/>
      <x:c r="DF22" s="78" t="str"/>
      <x:c r="DG22" s="78" t="str"/>
      <x:c r="DH22" s="78" t="str"/>
      <x:c r="DI22" s="78" t="str"/>
      <x:c r="DJ22" s="78" t="str"/>
      <x:c r="DK22" s="78" t="str"/>
      <x:c r="DL22" s="78" t="str"/>
      <x:c r="DM22" s="78" t="str"/>
      <x:c r="DN22" s="78" t="str"/>
      <x:c r="DO22" s="78" t="str"/>
      <x:c r="DP22" s="78" t="str"/>
      <x:c r="DQ22" s="78" t="str"/>
      <x:c r="DR22" s="78" t="str"/>
      <x:c r="DS22" s="78" t="str"/>
      <x:c r="DT22" s="78" t="str"/>
      <x:c r="DU22" s="78" t="str"/>
      <x:c r="DV22" s="78" t="str"/>
      <x:c r="DW22" s="78" t="str"/>
      <x:c r="DX22" s="78" t="str"/>
      <x:c r="DY22" s="78" t="str"/>
      <x:c r="DZ22" s="78" t="str"/>
      <x:c r="EA22" s="117" t="str"/>
      <x:c r="EB22" s="117" t="str"/>
      <x:c r="EC22" s="117" t="str"/>
      <x:c r="ED22" s="117" t="str"/>
      <x:c r="EE22" s="117" t="str"/>
      <x:c r="EF22" s="117" t="str"/>
      <x:c r="EG22" s="117" t="str"/>
      <x:c r="EH22" s="117" t="str"/>
      <x:c r="EI22" s="117" t="str"/>
      <x:c r="EJ22" s="117" t="str"/>
      <x:c r="EK22" s="117" t="str"/>
      <x:c r="EL22" s="117" t="str"/>
      <x:c r="EM22" s="117" t="str"/>
      <x:c r="EN22" s="117" t="str"/>
      <x:c r="EO22" s="34" t="str"/>
      <x:c r="EP22" s="34" t="str"/>
      <x:c r="EQ22" s="36" t="str">
        <x:f>IF(OR($EO22="",$EP22="",$EO22=0),"",$EP22/$EO22)</x:f>
      </x:c>
      <x:c r="ER22" s="38" t="str"/>
      <x:c r="ES22" s="22" t="str">
        <x:v>Unknown</x:v>
      </x:c>
      <x:c r="ET22" s="22" t="str">
        <x:v>Unknown</x:v>
      </x:c>
      <x:c r="EU22" s="40" t="str">
        <x:f>IF(COUNT($DF22,$DG22,$DH22)=0,"",AVERAGE($DF22,$DG22,$DH22))</x:f>
      </x:c>
      <x:c r="EV22" s="40" t="str">
        <x:f>IF(COUNT($DJ22,$DK22,$DL22)=0,"",AVERAGE($DJ22,$DK22,$DL22))</x:f>
      </x:c>
      <x:c r="EW22" s="40" t="str">
        <x:f>IF(OR($EU22="",$EV22=""),"",$EV22-$EU22)</x:f>
      </x:c>
      <x:c r="EX22" s="40" t="str">
        <x:f>IF(COUNT($DM22,$DN22,$DO22)=0,"",AVERAGE($DM22,$DN22,$DO22))</x:f>
      </x:c>
      <x:c r="EY22" s="40" t="str">
        <x:f>IF(COUNT($DQ22,$DR22,$DS22)=0,"",AVERAGE($DQ22,$DR22,$DS22))</x:f>
      </x:c>
      <x:c r="EZ22" s="40" t="str">
        <x:f>IF(OR($EX22="",$EY22=""),"",$EY22-$EX22)</x:f>
      </x:c>
      <x:c r="FA22" s="42" t="str">
        <x:f>IF(COUNT($EA22,$EB22,$EC22)=0,"",AVERAGE($EA22,$EB22,$EC22))</x:f>
      </x:c>
      <x:c r="FB22" s="42" t="str">
        <x:f>IF(COUNT($EE22,$EF22,$EG22)=0,"",AVERAGE($EE22,$EF22,$EG22))</x:f>
      </x:c>
      <x:c r="FC22" s="42" t="str">
        <x:f>IF(OR($FA22="",$FB22=""),"",$FB22-$FA22)</x:f>
      </x:c>
      <x:c r="FD22" s="42" t="str">
        <x:f>IF(COUNT($EH22,$EI22,$EJ22)=0,"",AVERAGE($EH22,$EI22,$EJ22))</x:f>
      </x:c>
      <x:c r="FE22" s="42" t="str">
        <x:f>IF(COUNT($EL22,$EM22,$EN22)=0,"",AVERAGE($EL22,$EM22,$EN22))</x:f>
      </x:c>
      <x:c r="FF22" s="42" t="str">
        <x:f>IF(OR($FD22="",$FE22=""),"",$FE22-$FD22)</x:f>
      </x:c>
      <x:c r="FG22" s="24" t="str">
        <x:f>IF(COUNT($DF22,$DG22,$DH22,$DJ22,$DK22,$DL22,$DM22,$DN22,$DO22,$DQ22,$DR22,$DS22)=12,"Yes","No")</x:f>
        <x:v>No</x:v>
      </x:c>
      <x:c r="FH22" s="24" t="str">
        <x:f>IF(COUNT($EA22,$EB22,$EC22,$EE22,$EF22,$EG22,$EH22,$EI22,$EJ22,$EL22,$EM22,$EN22)=12,"Yes","No")</x:f>
        <x:v>No</x:v>
      </x:c>
      <x:c r="FI22" s="24" t="str">
        <x:f>IF(AND($M22="Include",OR($FG22="Yes",$FH22="Yes")),"Ready","Not ready")</x:f>
        <x:v>Not ready</x:v>
      </x:c>
    </x:row>
    <x:row r="23" ht="24" customHeight="1">
      <x:c r="A23" s="22" t="str">
        <x:v>CTL-0021</x:v>
      </x:c>
      <x:c r="B23" s="22" t="n">
        <x:v>32</x:v>
      </x:c>
      <x:c r="C23" s="22" t="str">
        <x:v>Candidate alternative-rationale group</x:v>
      </x:c>
      <x:c r="D23" s="22" t="n">
        <x:v>0</x:v>
      </x:c>
      <x:c r="E23" s="22" t="str">
        <x:v>DATA non-innovation deals.xlsx</x:v>
      </x:c>
      <x:c r="F23" s="22" t="str">
        <x:v>astellas pharma acquires nanna therapeutics</x:v>
      </x:c>
      <x:c r="G23" s="22" t="str">
        <x:v>No</x:v>
      </x:c>
      <x:c r="H23" s="22" t="str">
        <x:v>No</x:v>
      </x:c>
      <x:c r="I23" s="22" t="str">
        <x:v>No</x:v>
      </x:c>
      <x:c r="J23" s="22" t="n">
        <x:v>1</x:v>
      </x:c>
      <x:c r="K23" s="22" t="str">
        <x:v>Not started</x:v>
      </x:c>
      <x:c r="L23" s="22" t="str">
        <x:v>Eligible - 100%</x:v>
      </x:c>
      <x:c r="M23" s="22" t="str">
        <x:v>Review</x:v>
      </x:c>
      <x:c r="N23" s="22" t="str"/>
      <x:c r="O23" s="28" t="n">
        <x:v>43942</x:v>
      </x:c>
      <x:c r="P23" s="28" t="n">
        <x:v>43942</x:v>
      </x:c>
      <x:c r="Q23" s="22" t="n">
        <x:v>2020</x:v>
      </x:c>
      <x:c r="R23" s="22" t="str">
        <x:v>Q2 2020</x:v>
      </x:c>
      <x:c r="S23" s="22" t="str">
        <x:v>Completed</x:v>
      </x:c>
      <x:c r="T23" s="26" t="str">
        <x:v>Astellas Pharma Acquires Nanna Therapeutics</x:v>
      </x:c>
      <x:c r="U23" s="22" t="str">
        <x:v>Mergers &amp; Acquisitions</x:v>
      </x:c>
      <x:c r="V23" s="22" t="str">
        <x:v>Acquisition</x:v>
      </x:c>
      <x:c r="W23" s="22" t="str">
        <x:v>100% Acquisition</x:v>
      </x:c>
      <x:c r="X23" s="22" t="str">
        <x:v>United Kingdom</x:v>
      </x:c>
      <x:c r="Y23" s="22" t="str">
        <x:v>100% Acquisition</x:v>
      </x:c>
      <x:c r="Z23" s="26"/>
      <x:c r="AA23" s="26"/>
      <x:c r="AB23" s="22" t="str">
        <x:v>Astellas Pharma Europe Ltd</x:v>
      </x:c>
      <x:c r="AC23" s="22" t="str">
        <x:v>astellas pharma europe</x:v>
      </x:c>
      <x:c r="AD23" s="22" t="str">
        <x:v>Nanna Therapeutics Ltd</x:v>
      </x:c>
      <x:c r="AE23" s="22" t="str">
        <x:v>nanna therapeutics</x:v>
      </x:c>
      <x:c r="AF23" s="30" t="n">
        <x:v>87</x:v>
      </x:c>
      <x:c r="AG23" s="22" t="n">
        <x:v>87</x:v>
      </x:c>
      <x:c r="AH23" s="26" t="str">
        <x:v>Astellas Pharma Inc., through its subsidiary Astellas Pharma Europe Ltd., has acquired all of the issued share capital of Nanna Therapeutics Limited, a biotech company focused on addressing age-related diseases with high unmet medical need including mitochondria-related diseases, through execution of a share purchase agreement.
Pursuant to the transaction, Astellas Pharma paid a consideration of GBP12 million upon closing of the acquisition, and Nanna became a wholly owned subsidiary of Astellas. In addition to this payment, Nanna’s shareholders are eligible to receive potential future development milestone payments of up to GBP57.5 million. The impact of this transaction on Astellas’ financial results for the fiscal year ending March 31, 2021, is expected to be immaterial.
Adding Nanna’s proprietary and advanced screening platform with new DNA-encoded chemical libraries (DELs) technology significantly bolsters Astellas’ early stage drug development capabilities. Nanna’s unique capabilities enable the creation and rapid testing of more diverse chemical libraries. The approach enables phenotype-based screening which is not feasible with conventional DELs. It can also be applied to various assay systems including cell-based assays utilizing patient-derived cells, potentially enabling screens that are tailored to a specific disease biology.
The acquisition enables Astellas Pharma to create new solutions that address unmet medical needs by combining Nanna’s unique technology platform with its research and development capabilities related to mitochondrial diseases.</x:v>
      </x:c>
      <x:c r="AI23" s="26" t="str">
        <x:v>The acquisition enables Astellas Pharma to create new solutions that address unmet medical needs by combining Nanna’s unique technology platform with its research and development capabilities related to mitochondrial diseases.</x:v>
      </x:c>
      <x:c r="AJ23" s="22" t="str"/>
      <x:c r="AK23" s="22" t="str"/>
      <x:c r="AL23" s="22" t="str">
        <x:v>Unknown</x:v>
      </x:c>
      <x:c r="AM23" s="22" t="str">
        <x:v>Unknown</x:v>
      </x:c>
      <x:c r="AN23" s="22" t="str"/>
      <x:c r="AO23" s="22" t="str"/>
      <x:c r="AP23" s="22" t="str"/>
      <x:c r="AQ23" s="22" t="str"/>
      <x:c r="AR23" s="22" t="str"/>
      <x:c r="AS23" s="22" t="str">
        <x:v>Astellas Pharma Europe Ltd</x:v>
      </x:c>
      <x:c r="AT23" s="22" t="str">
        <x:v>Nanna Therapeutics Ltd</x:v>
      </x:c>
      <x:c r="AU23" s="22" t="str">
        <x:v>Not reviewed</x:v>
      </x:c>
      <x:c r="AV23" s="22" t="str">
        <x:v>Not assessed</x:v>
      </x:c>
      <x:c r="AW23" s="22" t="str">
        <x:v>Unknown</x:v>
      </x:c>
      <x:c r="AX23" s="22" t="str">
        <x:v>Unknown</x:v>
      </x:c>
      <x:c r="AY23" s="22" t="str">
        <x:v>Unknown</x:v>
      </x:c>
      <x:c r="AZ23" s="22" t="str">
        <x:v>Unknown</x:v>
      </x:c>
      <x:c r="BA23" s="22" t="str">
        <x:v>Unknown</x:v>
      </x:c>
      <x:c r="BB23" s="22" t="str">
        <x:v>Unknown</x:v>
      </x:c>
      <x:c r="BC23" s="26" t="str"/>
      <x:c r="BD23" s="22" t="str"/>
      <x:c r="BE23" s="22" t="str"/>
      <x:c r="BF23" s="22" t="str">
        <x:v>Not collected</x:v>
      </x:c>
      <x:c r="BG23" s="22" t="str">
        <x:v>Not collected</x:v>
      </x:c>
      <x:c r="BH23" s="22" t="str">
        <x:v>Not defined</x:v>
      </x:c>
      <x:c r="BI23" s="24" t="n">
        <x:f>IF($Q23="","",$Q23-3)</x:f>
        <x:v>2017</x:v>
      </x:c>
      <x:c r="BJ23" s="24" t="n">
        <x:f>IF($Q23="","",$Q23-2)</x:f>
        <x:v>2018</x:v>
      </x:c>
      <x:c r="BK23" s="24" t="n">
        <x:f>IF($Q23="","",$Q23-1)</x:f>
        <x:v>2019</x:v>
      </x:c>
      <x:c r="BL23" s="24" t="n">
        <x:f>IF($Q23="","",$Q23+0)</x:f>
        <x:v>2020</x:v>
      </x:c>
      <x:c r="BM23" s="24" t="n">
        <x:f>IF($Q23="","",$Q23+1)</x:f>
        <x:v>2021</x:v>
      </x:c>
      <x:c r="BN23" s="24" t="n">
        <x:f>IF($Q23="","",$Q23+2)</x:f>
        <x:v>2022</x:v>
      </x:c>
      <x:c r="BO23" s="24" t="n">
        <x:f>IF($Q23="","",$Q23+3)</x:f>
        <x:v>2023</x:v>
      </x:c>
      <x:c r="BP23" s="77" t="str"/>
      <x:c r="BQ23" s="77" t="str"/>
      <x:c r="BR23" s="77" t="str"/>
      <x:c r="BS23" s="77" t="str"/>
      <x:c r="BT23" s="77" t="str"/>
      <x:c r="BU23" s="77" t="str"/>
      <x:c r="BV23" s="77" t="str"/>
      <x:c r="BW23" s="77" t="str"/>
      <x:c r="BX23" s="77" t="str"/>
      <x:c r="BY23" s="77" t="str"/>
      <x:c r="BZ23" s="77" t="str"/>
      <x:c r="CA23" s="77" t="str"/>
      <x:c r="CB23" s="77" t="str"/>
      <x:c r="CC23" s="77" t="str"/>
      <x:c r="CD23" s="77" t="str"/>
      <x:c r="CE23" s="77" t="str"/>
      <x:c r="CF23" s="77" t="str"/>
      <x:c r="CG23" s="77" t="str"/>
      <x:c r="CH23" s="77" t="str"/>
      <x:c r="CI23" s="77" t="str"/>
      <x:c r="CJ23" s="77" t="str"/>
      <x:c r="CK23" s="77" t="str"/>
      <x:c r="CL23" s="77" t="str"/>
      <x:c r="CM23" s="77" t="str"/>
      <x:c r="CN23" s="77" t="str"/>
      <x:c r="CO23" s="77" t="str"/>
      <x:c r="CP23" s="77" t="str"/>
      <x:c r="CQ23" s="77" t="str"/>
      <x:c r="CR23" s="77" t="str"/>
      <x:c r="CS23" s="77" t="str"/>
      <x:c r="CT23" s="77" t="str"/>
      <x:c r="CU23" s="77" t="str"/>
      <x:c r="CV23" s="77" t="str"/>
      <x:c r="CW23" s="77" t="str"/>
      <x:c r="CX23" s="77" t="str"/>
      <x:c r="CY23" s="77" t="str"/>
      <x:c r="CZ23" s="77" t="str"/>
      <x:c r="DA23" s="77" t="str"/>
      <x:c r="DB23" s="77" t="str"/>
      <x:c r="DC23" s="77" t="str"/>
      <x:c r="DD23" s="77" t="str"/>
      <x:c r="DE23" s="77" t="str"/>
      <x:c r="DF23" s="78" t="str"/>
      <x:c r="DG23" s="78" t="str"/>
      <x:c r="DH23" s="78" t="str"/>
      <x:c r="DI23" s="78" t="str"/>
      <x:c r="DJ23" s="78" t="str"/>
      <x:c r="DK23" s="78" t="str"/>
      <x:c r="DL23" s="78" t="str"/>
      <x:c r="DM23" s="78" t="str"/>
      <x:c r="DN23" s="78" t="str"/>
      <x:c r="DO23" s="78" t="str"/>
      <x:c r="DP23" s="78" t="str"/>
      <x:c r="DQ23" s="78" t="str"/>
      <x:c r="DR23" s="78" t="str"/>
      <x:c r="DS23" s="78" t="str"/>
      <x:c r="DT23" s="78" t="str"/>
      <x:c r="DU23" s="78" t="str"/>
      <x:c r="DV23" s="78" t="str"/>
      <x:c r="DW23" s="78" t="str"/>
      <x:c r="DX23" s="78" t="str"/>
      <x:c r="DY23" s="78" t="str"/>
      <x:c r="DZ23" s="78" t="str"/>
      <x:c r="EA23" s="117" t="str"/>
      <x:c r="EB23" s="117" t="str"/>
      <x:c r="EC23" s="117" t="str"/>
      <x:c r="ED23" s="117" t="str"/>
      <x:c r="EE23" s="117" t="str"/>
      <x:c r="EF23" s="117" t="str"/>
      <x:c r="EG23" s="117" t="str"/>
      <x:c r="EH23" s="117" t="str"/>
      <x:c r="EI23" s="117" t="str"/>
      <x:c r="EJ23" s="117" t="str"/>
      <x:c r="EK23" s="117" t="str"/>
      <x:c r="EL23" s="117" t="str"/>
      <x:c r="EM23" s="117" t="str"/>
      <x:c r="EN23" s="117" t="str"/>
      <x:c r="EO23" s="34" t="str"/>
      <x:c r="EP23" s="34" t="str"/>
      <x:c r="EQ23" s="36" t="str">
        <x:f>IF(OR($EO23="",$EP23="",$EO23=0),"",$EP23/$EO23)</x:f>
      </x:c>
      <x:c r="ER23" s="38" t="str"/>
      <x:c r="ES23" s="22" t="str">
        <x:v>Unknown</x:v>
      </x:c>
      <x:c r="ET23" s="22" t="str">
        <x:v>Unknown</x:v>
      </x:c>
      <x:c r="EU23" s="40" t="str">
        <x:f>IF(COUNT($DF23,$DG23,$DH23)=0,"",AVERAGE($DF23,$DG23,$DH23))</x:f>
      </x:c>
      <x:c r="EV23" s="40" t="str">
        <x:f>IF(COUNT($DJ23,$DK23,$DL23)=0,"",AVERAGE($DJ23,$DK23,$DL23))</x:f>
      </x:c>
      <x:c r="EW23" s="40" t="str">
        <x:f>IF(OR($EU23="",$EV23=""),"",$EV23-$EU23)</x:f>
      </x:c>
      <x:c r="EX23" s="40" t="str">
        <x:f>IF(COUNT($DM23,$DN23,$DO23)=0,"",AVERAGE($DM23,$DN23,$DO23))</x:f>
      </x:c>
      <x:c r="EY23" s="40" t="str">
        <x:f>IF(COUNT($DQ23,$DR23,$DS23)=0,"",AVERAGE($DQ23,$DR23,$DS23))</x:f>
      </x:c>
      <x:c r="EZ23" s="40" t="str">
        <x:f>IF(OR($EX23="",$EY23=""),"",$EY23-$EX23)</x:f>
      </x:c>
      <x:c r="FA23" s="42" t="str">
        <x:f>IF(COUNT($EA23,$EB23,$EC23)=0,"",AVERAGE($EA23,$EB23,$EC23))</x:f>
      </x:c>
      <x:c r="FB23" s="42" t="str">
        <x:f>IF(COUNT($EE23,$EF23,$EG23)=0,"",AVERAGE($EE23,$EF23,$EG23))</x:f>
      </x:c>
      <x:c r="FC23" s="42" t="str">
        <x:f>IF(OR($FA23="",$FB23=""),"",$FB23-$FA23)</x:f>
      </x:c>
      <x:c r="FD23" s="42" t="str">
        <x:f>IF(COUNT($EH23,$EI23,$EJ23)=0,"",AVERAGE($EH23,$EI23,$EJ23))</x:f>
      </x:c>
      <x:c r="FE23" s="42" t="str">
        <x:f>IF(COUNT($EL23,$EM23,$EN23)=0,"",AVERAGE($EL23,$EM23,$EN23))</x:f>
      </x:c>
      <x:c r="FF23" s="42" t="str">
        <x:f>IF(OR($FD23="",$FE23=""),"",$FE23-$FD23)</x:f>
      </x:c>
      <x:c r="FG23" s="24" t="str">
        <x:f>IF(COUNT($DF23,$DG23,$DH23,$DJ23,$DK23,$DL23,$DM23,$DN23,$DO23,$DQ23,$DR23,$DS23)=12,"Yes","No")</x:f>
        <x:v>No</x:v>
      </x:c>
      <x:c r="FH23" s="24" t="str">
        <x:f>IF(COUNT($EA23,$EB23,$EC23,$EE23,$EF23,$EG23,$EH23,$EI23,$EJ23,$EL23,$EM23,$EN23)=12,"Yes","No")</x:f>
        <x:v>No</x:v>
      </x:c>
      <x:c r="FI23" s="24" t="str">
        <x:f>IF(AND($M23="Include",OR($FG23="Yes",$FH23="Yes")),"Ready","Not ready")</x:f>
        <x:v>Not ready</x:v>
      </x:c>
    </x:row>
    <x:row r="24" ht="24" customHeight="1">
      <x:c r="A24" s="22" t="str">
        <x:v>CTL-0022</x:v>
      </x:c>
      <x:c r="B24" s="22" t="n">
        <x:v>33</x:v>
      </x:c>
      <x:c r="C24" s="22" t="str">
        <x:v>Candidate alternative-rationale group</x:v>
      </x:c>
      <x:c r="D24" s="22" t="n">
        <x:v>0</x:v>
      </x:c>
      <x:c r="E24" s="22" t="str">
        <x:v>DATA non-innovation deals.xlsx</x:v>
      </x:c>
      <x:c r="F24" s="22" t="str">
        <x:v>les laboratoires servier acquires symphogen</x:v>
      </x:c>
      <x:c r="G24" s="22" t="str">
        <x:v>Yes</x:v>
      </x:c>
      <x:c r="H24" s="22" t="str">
        <x:v>No</x:v>
      </x:c>
      <x:c r="I24" s="22" t="str">
        <x:v>No</x:v>
      </x:c>
      <x:c r="J24" s="22" t="n">
        <x:v>1</x:v>
      </x:c>
      <x:c r="K24" s="22" t="str">
        <x:v>Not started</x:v>
      </x:c>
      <x:c r="L24" s="22" t="str">
        <x:v>Eligible - 100%</x:v>
      </x:c>
      <x:c r="M24" s="22" t="str">
        <x:v>Review</x:v>
      </x:c>
      <x:c r="N24" s="22" t="str"/>
      <x:c r="O24" s="28" t="n">
        <x:v>43924</x:v>
      </x:c>
      <x:c r="P24" s="28" t="n">
        <x:v>43986</x:v>
      </x:c>
      <x:c r="Q24" s="22" t="n">
        <x:v>2020</x:v>
      </x:c>
      <x:c r="R24" s="22" t="str">
        <x:v>Q2 2020</x:v>
      </x:c>
      <x:c r="S24" s="22" t="str">
        <x:v>Completed</x:v>
      </x:c>
      <x:c r="T24" s="26" t="str">
        <x:v>Les Laboratoires Servier Acquires Symphogen</x:v>
      </x:c>
      <x:c r="U24" s="22" t="str">
        <x:v>Mergers &amp; Acquisitions</x:v>
      </x:c>
      <x:c r="V24" s="22" t="str">
        <x:v>Acquisition</x:v>
      </x:c>
      <x:c r="W24" s="22" t="str">
        <x:v>100% Acquisition</x:v>
      </x:c>
      <x:c r="X24" s="22" t="str">
        <x:v>Denmark</x:v>
      </x:c>
      <x:c r="Y24" s="22" t="str">
        <x:v>100% Acquisition</x:v>
      </x:c>
      <x:c r="Z24" s="26" t="str">
        <x:v>Lazard Inc , Rothschild &amp; Co Bank AG</x:v>
      </x:c>
      <x:c r="AA24" s="26" t="str">
        <x:v>Plesner , McDermott Will &amp; Emery LLP , Perkins Coie LLP , Gorrissen Federspiel Advokatpartnerselskab</x:v>
      </x:c>
      <x:c r="AB24" s="22" t="str">
        <x:v>Les Laboratoires Servier SAS</x:v>
      </x:c>
      <x:c r="AC24" s="22" t="str">
        <x:v>les laboratoires servier</x:v>
      </x:c>
      <x:c r="AD24" s="22" t="str">
        <x:v>Symphogen A/S</x:v>
      </x:c>
      <x:c r="AE24" s="22" t="str">
        <x:v>symphogen a s</x:v>
      </x:c>
      <x:c r="AF24" s="30"/>
      <x:c r="AG24" s="22" t="str">
        <x:v>n/a</x:v>
      </x:c>
      <x:c r="AH24" s="26" t="str">
        <x:v>Les Laboratoires Servier SA, a pharmaceutical company, has completed the acquisition of Symphogen A/S, a therapeutic antibody discovery company.
Following the transaction, Symphogen will now function as the antibody center of excellence of Servier in several different therapeutic areas including oncology. Symphogen, now a subsidiary of Servier, will keep its operational autonomy and continue to rely on its experienced employees while maintaining its headquarters in Ballerup, Denmark.
As part of the acquisition, Christophe Thurieau, Executive Director of Servier Research Institute, has been appointed Chief Executive Officer of Symphogen and Karin Garre, former Chief Operating Officer of Symphogen, has been appointed General Manager of Symphogen. Martin Olin, former Chief Executive Officer of Symphogen, will act as an external consultant to support this transition.
This transaction enables Servier to strengthen its R&amp;D pipeline by acquiring antibody pipeline and next-generation antibody technologies.
Lazard acted as financial advisor, while McDermott Will &amp; Emery and Gorrissen Federspiel Advokatpartnerselskab acted as legal advisors to Servier. Rothschild &amp; Co. acted as financial advisor and Plesner Advokatpartnerselskab and Perkins Coie LLP acted as legal advisors to Symphogen.
Deal History:
Announced: On April 3, 2020, Les Laboratoires Servier entered into a definitive agreement with the owners of Symphogen.</x:v>
      </x:c>
      <x:c r="AI24" s="26" t="str">
        <x:v>This transaction enables Servier to strengthen its R&amp;D pipeline by acquiring antibody pipeline and next-generation antibody technologies.</x:v>
      </x:c>
      <x:c r="AJ24" s="22" t="str"/>
      <x:c r="AK24" s="22" t="str"/>
      <x:c r="AL24" s="22" t="str">
        <x:v>Unknown</x:v>
      </x:c>
      <x:c r="AM24" s="22" t="str">
        <x:v>Unknown</x:v>
      </x:c>
      <x:c r="AN24" s="22" t="str"/>
      <x:c r="AO24" s="22" t="str"/>
      <x:c r="AP24" s="22" t="str"/>
      <x:c r="AQ24" s="22" t="str"/>
      <x:c r="AR24" s="22" t="str"/>
      <x:c r="AS24" s="22" t="str">
        <x:v>Les Laboratoires Servier SAS</x:v>
      </x:c>
      <x:c r="AT24" s="22" t="str">
        <x:v>Symphogen A/S</x:v>
      </x:c>
      <x:c r="AU24" s="22" t="str">
        <x:v>Not reviewed</x:v>
      </x:c>
      <x:c r="AV24" s="22" t="str">
        <x:v>Not assessed</x:v>
      </x:c>
      <x:c r="AW24" s="22" t="str">
        <x:v>Unknown</x:v>
      </x:c>
      <x:c r="AX24" s="22" t="str">
        <x:v>Unknown</x:v>
      </x:c>
      <x:c r="AY24" s="22" t="str">
        <x:v>Unknown</x:v>
      </x:c>
      <x:c r="AZ24" s="22" t="str">
        <x:v>Unknown</x:v>
      </x:c>
      <x:c r="BA24" s="22" t="str">
        <x:v>Unknown</x:v>
      </x:c>
      <x:c r="BB24" s="22" t="str">
        <x:v>Unknown</x:v>
      </x:c>
      <x:c r="BC24" s="26" t="str"/>
      <x:c r="BD24" s="22" t="str"/>
      <x:c r="BE24" s="22" t="str"/>
      <x:c r="BF24" s="22" t="str">
        <x:v>Not collected</x:v>
      </x:c>
      <x:c r="BG24" s="22" t="str">
        <x:v>Not collected</x:v>
      </x:c>
      <x:c r="BH24" s="22" t="str">
        <x:v>Not defined</x:v>
      </x:c>
      <x:c r="BI24" s="24" t="n">
        <x:f>IF($Q24="","",$Q24-3)</x:f>
        <x:v>2017</x:v>
      </x:c>
      <x:c r="BJ24" s="24" t="n">
        <x:f>IF($Q24="","",$Q24-2)</x:f>
        <x:v>2018</x:v>
      </x:c>
      <x:c r="BK24" s="24" t="n">
        <x:f>IF($Q24="","",$Q24-1)</x:f>
        <x:v>2019</x:v>
      </x:c>
      <x:c r="BL24" s="24" t="n">
        <x:f>IF($Q24="","",$Q24+0)</x:f>
        <x:v>2020</x:v>
      </x:c>
      <x:c r="BM24" s="24" t="n">
        <x:f>IF($Q24="","",$Q24+1)</x:f>
        <x:v>2021</x:v>
      </x:c>
      <x:c r="BN24" s="24" t="n">
        <x:f>IF($Q24="","",$Q24+2)</x:f>
        <x:v>2022</x:v>
      </x:c>
      <x:c r="BO24" s="24" t="n">
        <x:f>IF($Q24="","",$Q24+3)</x:f>
        <x:v>2023</x:v>
      </x:c>
      <x:c r="BP24" s="77" t="str"/>
      <x:c r="BQ24" s="77" t="str"/>
      <x:c r="BR24" s="77" t="str"/>
      <x:c r="BS24" s="77" t="str"/>
      <x:c r="BT24" s="77" t="str"/>
      <x:c r="BU24" s="77" t="str"/>
      <x:c r="BV24" s="77" t="str"/>
      <x:c r="BW24" s="77" t="str"/>
      <x:c r="BX24" s="77" t="str"/>
      <x:c r="BY24" s="77" t="str"/>
      <x:c r="BZ24" s="77" t="str"/>
      <x:c r="CA24" s="77" t="str"/>
      <x:c r="CB24" s="77" t="str"/>
      <x:c r="CC24" s="77" t="str"/>
      <x:c r="CD24" s="77" t="str"/>
      <x:c r="CE24" s="77" t="str"/>
      <x:c r="CF24" s="77" t="str"/>
      <x:c r="CG24" s="77" t="str"/>
      <x:c r="CH24" s="77" t="str"/>
      <x:c r="CI24" s="77" t="str"/>
      <x:c r="CJ24" s="77" t="str"/>
      <x:c r="CK24" s="77" t="str"/>
      <x:c r="CL24" s="77" t="str"/>
      <x:c r="CM24" s="77" t="str"/>
      <x:c r="CN24" s="77" t="str"/>
      <x:c r="CO24" s="77" t="str"/>
      <x:c r="CP24" s="77" t="str"/>
      <x:c r="CQ24" s="77" t="str"/>
      <x:c r="CR24" s="77" t="str"/>
      <x:c r="CS24" s="77" t="str"/>
      <x:c r="CT24" s="77" t="str"/>
      <x:c r="CU24" s="77" t="str"/>
      <x:c r="CV24" s="77" t="str"/>
      <x:c r="CW24" s="77" t="str"/>
      <x:c r="CX24" s="77" t="str"/>
      <x:c r="CY24" s="77" t="str"/>
      <x:c r="CZ24" s="77" t="str"/>
      <x:c r="DA24" s="77" t="str"/>
      <x:c r="DB24" s="77" t="str"/>
      <x:c r="DC24" s="77" t="str"/>
      <x:c r="DD24" s="77" t="str"/>
      <x:c r="DE24" s="77" t="str"/>
      <x:c r="DF24" s="78" t="str"/>
      <x:c r="DG24" s="78" t="str"/>
      <x:c r="DH24" s="78" t="str"/>
      <x:c r="DI24" s="78" t="str"/>
      <x:c r="DJ24" s="78" t="str"/>
      <x:c r="DK24" s="78" t="str"/>
      <x:c r="DL24" s="78" t="str"/>
      <x:c r="DM24" s="78" t="str"/>
      <x:c r="DN24" s="78" t="str"/>
      <x:c r="DO24" s="78" t="str"/>
      <x:c r="DP24" s="78" t="str"/>
      <x:c r="DQ24" s="78" t="str"/>
      <x:c r="DR24" s="78" t="str"/>
      <x:c r="DS24" s="78" t="str"/>
      <x:c r="DT24" s="78" t="str"/>
      <x:c r="DU24" s="78" t="str"/>
      <x:c r="DV24" s="78" t="str"/>
      <x:c r="DW24" s="78" t="str"/>
      <x:c r="DX24" s="78" t="str"/>
      <x:c r="DY24" s="78" t="str"/>
      <x:c r="DZ24" s="78" t="str"/>
      <x:c r="EA24" s="117" t="str"/>
      <x:c r="EB24" s="117" t="str"/>
      <x:c r="EC24" s="117" t="str"/>
      <x:c r="ED24" s="117" t="str"/>
      <x:c r="EE24" s="117" t="str"/>
      <x:c r="EF24" s="117" t="str"/>
      <x:c r="EG24" s="117" t="str"/>
      <x:c r="EH24" s="117" t="str"/>
      <x:c r="EI24" s="117" t="str"/>
      <x:c r="EJ24" s="117" t="str"/>
      <x:c r="EK24" s="117" t="str"/>
      <x:c r="EL24" s="117" t="str"/>
      <x:c r="EM24" s="117" t="str"/>
      <x:c r="EN24" s="117" t="str"/>
      <x:c r="EO24" s="34" t="str"/>
      <x:c r="EP24" s="34" t="str"/>
      <x:c r="EQ24" s="36" t="str">
        <x:f>IF(OR($EO24="",$EP24="",$EO24=0),"",$EP24/$EO24)</x:f>
      </x:c>
      <x:c r="ER24" s="38" t="str"/>
      <x:c r="ES24" s="22" t="str">
        <x:v>Unknown</x:v>
      </x:c>
      <x:c r="ET24" s="22" t="str">
        <x:v>Unknown</x:v>
      </x:c>
      <x:c r="EU24" s="40" t="str">
        <x:f>IF(COUNT($DF24,$DG24,$DH24)=0,"",AVERAGE($DF24,$DG24,$DH24))</x:f>
      </x:c>
      <x:c r="EV24" s="40" t="str">
        <x:f>IF(COUNT($DJ24,$DK24,$DL24)=0,"",AVERAGE($DJ24,$DK24,$DL24))</x:f>
      </x:c>
      <x:c r="EW24" s="40" t="str">
        <x:f>IF(OR($EU24="",$EV24=""),"",$EV24-$EU24)</x:f>
      </x:c>
      <x:c r="EX24" s="40" t="str">
        <x:f>IF(COUNT($DM24,$DN24,$DO24)=0,"",AVERAGE($DM24,$DN24,$DO24))</x:f>
      </x:c>
      <x:c r="EY24" s="40" t="str">
        <x:f>IF(COUNT($DQ24,$DR24,$DS24)=0,"",AVERAGE($DQ24,$DR24,$DS24))</x:f>
      </x:c>
      <x:c r="EZ24" s="40" t="str">
        <x:f>IF(OR($EX24="",$EY24=""),"",$EY24-$EX24)</x:f>
      </x:c>
      <x:c r="FA24" s="42" t="str">
        <x:f>IF(COUNT($EA24,$EB24,$EC24)=0,"",AVERAGE($EA24,$EB24,$EC24))</x:f>
      </x:c>
      <x:c r="FB24" s="42" t="str">
        <x:f>IF(COUNT($EE24,$EF24,$EG24)=0,"",AVERAGE($EE24,$EF24,$EG24))</x:f>
      </x:c>
      <x:c r="FC24" s="42" t="str">
        <x:f>IF(OR($FA24="",$FB24=""),"",$FB24-$FA24)</x:f>
      </x:c>
      <x:c r="FD24" s="42" t="str">
        <x:f>IF(COUNT($EH24,$EI24,$EJ24)=0,"",AVERAGE($EH24,$EI24,$EJ24))</x:f>
      </x:c>
      <x:c r="FE24" s="42" t="str">
        <x:f>IF(COUNT($EL24,$EM24,$EN24)=0,"",AVERAGE($EL24,$EM24,$EN24))</x:f>
      </x:c>
      <x:c r="FF24" s="42" t="str">
        <x:f>IF(OR($FD24="",$FE24=""),"",$FE24-$FD24)</x:f>
      </x:c>
      <x:c r="FG24" s="24" t="str">
        <x:f>IF(COUNT($DF24,$DG24,$DH24,$DJ24,$DK24,$DL24,$DM24,$DN24,$DO24,$DQ24,$DR24,$DS24)=12,"Yes","No")</x:f>
        <x:v>No</x:v>
      </x:c>
      <x:c r="FH24" s="24" t="str">
        <x:f>IF(COUNT($EA24,$EB24,$EC24,$EE24,$EF24,$EG24,$EH24,$EI24,$EJ24,$EL24,$EM24,$EN24)=12,"Yes","No")</x:f>
        <x:v>No</x:v>
      </x:c>
      <x:c r="FI24" s="24" t="str">
        <x:f>IF(AND($M24="Include",OR($FG24="Yes",$FH24="Yes")),"Ready","Not ready")</x:f>
        <x:v>Not ready</x:v>
      </x:c>
    </x:row>
    <x:row r="25" ht="24" customHeight="1">
      <x:c r="A25" s="22" t="str">
        <x:v>CTL-0023</x:v>
      </x:c>
      <x:c r="B25" s="22" t="n">
        <x:v>34</x:v>
      </x:c>
      <x:c r="C25" s="22" t="str">
        <x:v>Candidate alternative-rationale group</x:v>
      </x:c>
      <x:c r="D25" s="22" t="n">
        <x:v>0</x:v>
      </x:c>
      <x:c r="E25" s="22" t="str">
        <x:v>DATA non-innovation deals.xlsx</x:v>
      </x:c>
      <x:c r="F25" s="22" t="str">
        <x:v>ovoca bio acquires remaining minority stake in ivix</x:v>
      </x:c>
      <x:c r="G25" s="22" t="str">
        <x:v>No</x:v>
      </x:c>
      <x:c r="H25" s="22" t="str">
        <x:v>No</x:v>
      </x:c>
      <x:c r="I25" s="22" t="str">
        <x:v>No</x:v>
      </x:c>
      <x:c r="J25" s="22" t="n">
        <x:v>1</x:v>
      </x:c>
      <x:c r="K25" s="22" t="str">
        <x:v>Not started</x:v>
      </x:c>
      <x:c r="L25" s="22" t="str">
        <x:v>Exclude - minority</x:v>
      </x:c>
      <x:c r="M25" s="22" t="str">
        <x:v>Review</x:v>
      </x:c>
      <x:c r="N25" s="22" t="str"/>
      <x:c r="O25" s="28" t="n">
        <x:v>43914</x:v>
      </x:c>
      <x:c r="P25" s="28" t="n">
        <x:v>43914</x:v>
      </x:c>
      <x:c r="Q25" s="22" t="n">
        <x:v>2020</x:v>
      </x:c>
      <x:c r="R25" s="22" t="str">
        <x:v>Q1 2020</x:v>
      </x:c>
      <x:c r="S25" s="22" t="str">
        <x:v>Completed</x:v>
      </x:c>
      <x:c r="T25" s="26" t="str">
        <x:v>Ovoca Bio Acquires Remaining Minority Stake in IVIX</x:v>
      </x:c>
      <x:c r="U25" s="22" t="str">
        <x:v>Mergers &amp; Acquisitions</x:v>
      </x:c>
      <x:c r="V25" s="22" t="str">
        <x:v>Acquisition</x:v>
      </x:c>
      <x:c r="W25" s="22" t="str">
        <x:v>Minority Acquisition</x:v>
      </x:c>
      <x:c r="X25" s="22" t="str">
        <x:v>Russia</x:v>
      </x:c>
      <x:c r="Y25" s="22" t="str">
        <x:v>Minority Acquisition</x:v>
      </x:c>
      <x:c r="Z25" s="26"/>
      <x:c r="AA25" s="26"/>
      <x:c r="AB25" s="22" t="str">
        <x:v>Ovoca Bio Plc</x:v>
      </x:c>
      <x:c r="AC25" s="22" t="str">
        <x:v>ovoca bio</x:v>
      </x:c>
      <x:c r="AD25" s="22" t="str">
        <x:v>Ivix Ltd</x:v>
      </x:c>
      <x:c r="AE25" s="22" t="str">
        <x:v>ivix</x:v>
      </x:c>
      <x:c r="AF25" s="30" t="n">
        <x:v>5</x:v>
      </x:c>
      <x:c r="AG25" s="22" t="n">
        <x:v>5</x:v>
      </x:c>
      <x:c r="AH25" s="26" t="str">
        <x:v>Ovoca Bio, a biopharmaceutical company with a focus on women's health, has entered into an agreement to acquire the remaining shareholding in  IVIX LLC (IVIX Ltd), for a total cash consideration of approximately approximately USD5 million.
IVIX was the original developer of BP-101, a novel medicinal treatment for premenopausal women with hypoactive sexual desire disorder (HSDD) a condition characterized by a distressing lack or loss of sexual desire in women.
In September 2018, Ovoca completed the acquisition of a 50.02% participation interest of IVIX, a Russian incorporated biopharmaceutical company, for a cash consideration of approximately USD4.1 million. As a result of the acquisition, Ovoca refocused its core business on biotechnology and particularly the continued development and commercialisation of BP-101.
In March 2019, Ovoca exercised its right to acquire a further participation interest for approximately USD2 million, whereby the Company increased its holding to a 59.9% interest in the charter capital of IVIX.
The transaction will allow Ovoca Bio to accelerate development of lead asset BP-101 for the treatment of HSDD.</x:v>
      </x:c>
      <x:c r="AI25" s="26" t="str">
        <x:v>The transaction will allow Ovoca Bio to accelerate development of lead asset BP-101 for the treatment of HSDD.</x:v>
      </x:c>
      <x:c r="AJ25" s="22" t="str"/>
      <x:c r="AK25" s="22" t="str"/>
      <x:c r="AL25" s="22" t="str">
        <x:v>Unknown</x:v>
      </x:c>
      <x:c r="AM25" s="22" t="str">
        <x:v>Unknown</x:v>
      </x:c>
      <x:c r="AN25" s="22" t="str"/>
      <x:c r="AO25" s="22" t="str"/>
      <x:c r="AP25" s="22" t="str"/>
      <x:c r="AQ25" s="22" t="str"/>
      <x:c r="AR25" s="22" t="str"/>
      <x:c r="AS25" s="22" t="str">
        <x:v>Ovoca Bio Plc</x:v>
      </x:c>
      <x:c r="AT25" s="22" t="str">
        <x:v>Ivix Ltd</x:v>
      </x:c>
      <x:c r="AU25" s="22" t="str">
        <x:v>Not reviewed</x:v>
      </x:c>
      <x:c r="AV25" s="22" t="str">
        <x:v>Not assessed</x:v>
      </x:c>
      <x:c r="AW25" s="22" t="str">
        <x:v>Unknown</x:v>
      </x:c>
      <x:c r="AX25" s="22" t="str">
        <x:v>Unknown</x:v>
      </x:c>
      <x:c r="AY25" s="22" t="str">
        <x:v>Unknown</x:v>
      </x:c>
      <x:c r="AZ25" s="22" t="str">
        <x:v>Unknown</x:v>
      </x:c>
      <x:c r="BA25" s="22" t="str">
        <x:v>Unknown</x:v>
      </x:c>
      <x:c r="BB25" s="22" t="str">
        <x:v>Unknown</x:v>
      </x:c>
      <x:c r="BC25" s="26" t="str"/>
      <x:c r="BD25" s="22" t="str"/>
      <x:c r="BE25" s="22" t="str"/>
      <x:c r="BF25" s="22" t="str">
        <x:v>Not collected</x:v>
      </x:c>
      <x:c r="BG25" s="22" t="str">
        <x:v>Not collected</x:v>
      </x:c>
      <x:c r="BH25" s="22" t="str">
        <x:v>Not defined</x:v>
      </x:c>
      <x:c r="BI25" s="24" t="n">
        <x:f>IF($Q25="","",$Q25-3)</x:f>
        <x:v>2017</x:v>
      </x:c>
      <x:c r="BJ25" s="24" t="n">
        <x:f>IF($Q25="","",$Q25-2)</x:f>
        <x:v>2018</x:v>
      </x:c>
      <x:c r="BK25" s="24" t="n">
        <x:f>IF($Q25="","",$Q25-1)</x:f>
        <x:v>2019</x:v>
      </x:c>
      <x:c r="BL25" s="24" t="n">
        <x:f>IF($Q25="","",$Q25+0)</x:f>
        <x:v>2020</x:v>
      </x:c>
      <x:c r="BM25" s="24" t="n">
        <x:f>IF($Q25="","",$Q25+1)</x:f>
        <x:v>2021</x:v>
      </x:c>
      <x:c r="BN25" s="24" t="n">
        <x:f>IF($Q25="","",$Q25+2)</x:f>
        <x:v>2022</x:v>
      </x:c>
      <x:c r="BO25" s="24" t="n">
        <x:f>IF($Q25="","",$Q25+3)</x:f>
        <x:v>2023</x:v>
      </x:c>
      <x:c r="BP25" s="77" t="str"/>
      <x:c r="BQ25" s="77" t="str"/>
      <x:c r="BR25" s="77" t="str"/>
      <x:c r="BS25" s="77" t="str"/>
      <x:c r="BT25" s="77" t="str"/>
      <x:c r="BU25" s="77" t="str"/>
      <x:c r="BV25" s="77" t="str"/>
      <x:c r="BW25" s="77" t="str"/>
      <x:c r="BX25" s="77" t="str"/>
      <x:c r="BY25" s="77" t="str"/>
      <x:c r="BZ25" s="77" t="str"/>
      <x:c r="CA25" s="77" t="str"/>
      <x:c r="CB25" s="77" t="str"/>
      <x:c r="CC25" s="77" t="str"/>
      <x:c r="CD25" s="77" t="str"/>
      <x:c r="CE25" s="77" t="str"/>
      <x:c r="CF25" s="77" t="str"/>
      <x:c r="CG25" s="77" t="str"/>
      <x:c r="CH25" s="77" t="str"/>
      <x:c r="CI25" s="77" t="str"/>
      <x:c r="CJ25" s="77" t="str"/>
      <x:c r="CK25" s="77" t="str"/>
      <x:c r="CL25" s="77" t="str"/>
      <x:c r="CM25" s="77" t="str"/>
      <x:c r="CN25" s="77" t="str"/>
      <x:c r="CO25" s="77" t="str"/>
      <x:c r="CP25" s="77" t="str"/>
      <x:c r="CQ25" s="77" t="str"/>
      <x:c r="CR25" s="77" t="str"/>
      <x:c r="CS25" s="77" t="str"/>
      <x:c r="CT25" s="77" t="str"/>
      <x:c r="CU25" s="77" t="str"/>
      <x:c r="CV25" s="77" t="str"/>
      <x:c r="CW25" s="77" t="str"/>
      <x:c r="CX25" s="77" t="str"/>
      <x:c r="CY25" s="77" t="str"/>
      <x:c r="CZ25" s="77" t="str"/>
      <x:c r="DA25" s="77" t="str"/>
      <x:c r="DB25" s="77" t="str"/>
      <x:c r="DC25" s="77" t="str"/>
      <x:c r="DD25" s="77" t="str"/>
      <x:c r="DE25" s="77" t="str"/>
      <x:c r="DF25" s="78" t="str"/>
      <x:c r="DG25" s="78" t="str"/>
      <x:c r="DH25" s="78" t="str"/>
      <x:c r="DI25" s="78" t="str"/>
      <x:c r="DJ25" s="78" t="str"/>
      <x:c r="DK25" s="78" t="str"/>
      <x:c r="DL25" s="78" t="str"/>
      <x:c r="DM25" s="78" t="str"/>
      <x:c r="DN25" s="78" t="str"/>
      <x:c r="DO25" s="78" t="str"/>
      <x:c r="DP25" s="78" t="str"/>
      <x:c r="DQ25" s="78" t="str"/>
      <x:c r="DR25" s="78" t="str"/>
      <x:c r="DS25" s="78" t="str"/>
      <x:c r="DT25" s="78" t="str"/>
      <x:c r="DU25" s="78" t="str"/>
      <x:c r="DV25" s="78" t="str"/>
      <x:c r="DW25" s="78" t="str"/>
      <x:c r="DX25" s="78" t="str"/>
      <x:c r="DY25" s="78" t="str"/>
      <x:c r="DZ25" s="78" t="str"/>
      <x:c r="EA25" s="117" t="str"/>
      <x:c r="EB25" s="117" t="str"/>
      <x:c r="EC25" s="117" t="str"/>
      <x:c r="ED25" s="117" t="str"/>
      <x:c r="EE25" s="117" t="str"/>
      <x:c r="EF25" s="117" t="str"/>
      <x:c r="EG25" s="117" t="str"/>
      <x:c r="EH25" s="117" t="str"/>
      <x:c r="EI25" s="117" t="str"/>
      <x:c r="EJ25" s="117" t="str"/>
      <x:c r="EK25" s="117" t="str"/>
      <x:c r="EL25" s="117" t="str"/>
      <x:c r="EM25" s="117" t="str"/>
      <x:c r="EN25" s="117" t="str"/>
      <x:c r="EO25" s="34" t="str"/>
      <x:c r="EP25" s="34" t="str"/>
      <x:c r="EQ25" s="36" t="str">
        <x:f>IF(OR($EO25="",$EP25="",$EO25=0),"",$EP25/$EO25)</x:f>
      </x:c>
      <x:c r="ER25" s="38" t="str"/>
      <x:c r="ES25" s="22" t="str">
        <x:v>Unknown</x:v>
      </x:c>
      <x:c r="ET25" s="22" t="str">
        <x:v>Unknown</x:v>
      </x:c>
      <x:c r="EU25" s="40" t="str">
        <x:f>IF(COUNT($DF25,$DG25,$DH25)=0,"",AVERAGE($DF25,$DG25,$DH25))</x:f>
      </x:c>
      <x:c r="EV25" s="40" t="str">
        <x:f>IF(COUNT($DJ25,$DK25,$DL25)=0,"",AVERAGE($DJ25,$DK25,$DL25))</x:f>
      </x:c>
      <x:c r="EW25" s="40" t="str">
        <x:f>IF(OR($EU25="",$EV25=""),"",$EV25-$EU25)</x:f>
      </x:c>
      <x:c r="EX25" s="40" t="str">
        <x:f>IF(COUNT($DM25,$DN25,$DO25)=0,"",AVERAGE($DM25,$DN25,$DO25))</x:f>
      </x:c>
      <x:c r="EY25" s="40" t="str">
        <x:f>IF(COUNT($DQ25,$DR25,$DS25)=0,"",AVERAGE($DQ25,$DR25,$DS25))</x:f>
      </x:c>
      <x:c r="EZ25" s="40" t="str">
        <x:f>IF(OR($EX25="",$EY25=""),"",$EY25-$EX25)</x:f>
      </x:c>
      <x:c r="FA25" s="42" t="str">
        <x:f>IF(COUNT($EA25,$EB25,$EC25)=0,"",AVERAGE($EA25,$EB25,$EC25))</x:f>
      </x:c>
      <x:c r="FB25" s="42" t="str">
        <x:f>IF(COUNT($EE25,$EF25,$EG25)=0,"",AVERAGE($EE25,$EF25,$EG25))</x:f>
      </x:c>
      <x:c r="FC25" s="42" t="str">
        <x:f>IF(OR($FA25="",$FB25=""),"",$FB25-$FA25)</x:f>
      </x:c>
      <x:c r="FD25" s="42" t="str">
        <x:f>IF(COUNT($EH25,$EI25,$EJ25)=0,"",AVERAGE($EH25,$EI25,$EJ25))</x:f>
      </x:c>
      <x:c r="FE25" s="42" t="str">
        <x:f>IF(COUNT($EL25,$EM25,$EN25)=0,"",AVERAGE($EL25,$EM25,$EN25))</x:f>
      </x:c>
      <x:c r="FF25" s="42" t="str">
        <x:f>IF(OR($FD25="",$FE25=""),"",$FE25-$FD25)</x:f>
      </x:c>
      <x:c r="FG25" s="24" t="str">
        <x:f>IF(COUNT($DF25,$DG25,$DH25,$DJ25,$DK25,$DL25,$DM25,$DN25,$DO25,$DQ25,$DR25,$DS25)=12,"Yes","No")</x:f>
        <x:v>No</x:v>
      </x:c>
      <x:c r="FH25" s="24" t="str">
        <x:f>IF(COUNT($EA25,$EB25,$EC25,$EE25,$EF25,$EG25,$EH25,$EI25,$EJ25,$EL25,$EM25,$EN25)=12,"Yes","No")</x:f>
        <x:v>No</x:v>
      </x:c>
      <x:c r="FI25" s="24" t="str">
        <x:f>IF(AND($M25="Include",OR($FG25="Yes",$FH25="Yes")),"Ready","Not ready")</x:f>
        <x:v>Not ready</x:v>
      </x:c>
    </x:row>
    <x:row r="26" ht="24" customHeight="1">
      <x:c r="A26" s="22" t="str">
        <x:v>CTL-0024</x:v>
      </x:c>
      <x:c r="B26" s="22" t="n">
        <x:v>35</x:v>
      </x:c>
      <x:c r="C26" s="22" t="str">
        <x:v>Candidate alternative-rationale group</x:v>
      </x:c>
      <x:c r="D26" s="22" t="n">
        <x:v>0</x:v>
      </x:c>
      <x:c r="E26" s="22" t="str">
        <x:v>DATA non-innovation deals.xlsx</x:v>
      </x:c>
      <x:c r="F26" s="22" t="str">
        <x:v>norgine acquires azanta</x:v>
      </x:c>
      <x:c r="G26" s="22" t="str">
        <x:v>No</x:v>
      </x:c>
      <x:c r="H26" s="22" t="str">
        <x:v>No</x:v>
      </x:c>
      <x:c r="I26" s="22" t="str">
        <x:v>No</x:v>
      </x:c>
      <x:c r="J26" s="22" t="n">
        <x:v>1</x:v>
      </x:c>
      <x:c r="K26" s="22" t="str">
        <x:v>Not started</x:v>
      </x:c>
      <x:c r="L26" s="22" t="str">
        <x:v>Eligible - 100%</x:v>
      </x:c>
      <x:c r="M26" s="22" t="str">
        <x:v>Review</x:v>
      </x:c>
      <x:c r="N26" s="22" t="str"/>
      <x:c r="O26" s="28" t="n">
        <x:v>43914</x:v>
      </x:c>
      <x:c r="P26" s="28" t="n">
        <x:v>43914</x:v>
      </x:c>
      <x:c r="Q26" s="22" t="n">
        <x:v>2020</x:v>
      </x:c>
      <x:c r="R26" s="22" t="str">
        <x:v>Q1 2020</x:v>
      </x:c>
      <x:c r="S26" s="22" t="str">
        <x:v>Completed</x:v>
      </x:c>
      <x:c r="T26" s="26" t="str">
        <x:v>Norgine Acquires Azanta</x:v>
      </x:c>
      <x:c r="U26" s="22" t="str">
        <x:v>Mergers &amp; Acquisitions</x:v>
      </x:c>
      <x:c r="V26" s="22" t="str">
        <x:v>Acquisition</x:v>
      </x:c>
      <x:c r="W26" s="22" t="str">
        <x:v>100% Acquisition</x:v>
      </x:c>
      <x:c r="X26" s="22" t="str">
        <x:v>Denmark</x:v>
      </x:c>
      <x:c r="Y26" s="22" t="str">
        <x:v>100% Acquisition</x:v>
      </x:c>
      <x:c r="Z26" s="26" t="str">
        <x:v>PricewaterhouseCoopers International Ltd</x:v>
      </x:c>
      <x:c r="AA26" s="26"/>
      <x:c r="AB26" s="22" t="str">
        <x:v>Norgine BV</x:v>
      </x:c>
      <x:c r="AC26" s="22" t="str">
        <x:v>norgine</x:v>
      </x:c>
      <x:c r="AD26" s="22" t="str">
        <x:v>Azanta A/S</x:v>
      </x:c>
      <x:c r="AE26" s="22" t="str">
        <x:v>azanta a s</x:v>
      </x:c>
      <x:c r="AF26" s="30"/>
      <x:c r="AG26" s="22" t="str">
        <x:v>n/a</x:v>
      </x:c>
      <x:c r="AH26" s="26" t="str">
        <x:v>Norgine B.V., announces the acquisition of Azanta A/S, a biopharmaceutical company operating within women’s healthcare, addiction medicine and oncology. Azanta becomes a wholly-owned subsidiary of Norgine. 
As a result of the transaction, Norgine acquires Azanta’s portfolio of products, including Angusta for labour induction and Nimorazole, a hypoxic radiosensitizer for the treatment of head and neck cancer patients undergoing primary radiotherapy. Angusta was approved in first quarter of 2017 in the Nordics, and in fourth quarter of 2017 in France and 10 CEE countries. Regulatory approval for the rest of Europe is expected to be filed in first half of 2020. Nimorazole has EMA orphan drug status and is ready for Phase III stage development.
Azanta is headquartered in Denmark with pharmaceutical sales subsidiaries in the other Nordic countries and in France. Norgine has a direct presence in 12 European countries, as well as Australia and New Zealand and has a track-record of bringing products to market across Europe.
This acquisition strengthens Norgine’s business in Europe.</x:v>
      </x:c>
      <x:c r="AI26" s="26" t="str">
        <x:v>This acquisition strengthens Norgine’s business in Europe.</x:v>
      </x:c>
      <x:c r="AJ26" s="22" t="str"/>
      <x:c r="AK26" s="22" t="str"/>
      <x:c r="AL26" s="22" t="str">
        <x:v>Unknown</x:v>
      </x:c>
      <x:c r="AM26" s="22" t="str">
        <x:v>Unknown</x:v>
      </x:c>
      <x:c r="AN26" s="22" t="str"/>
      <x:c r="AO26" s="22" t="str"/>
      <x:c r="AP26" s="22" t="str"/>
      <x:c r="AQ26" s="22" t="str"/>
      <x:c r="AR26" s="22" t="str"/>
      <x:c r="AS26" s="22" t="str">
        <x:v>Norgine BV</x:v>
      </x:c>
      <x:c r="AT26" s="22" t="str">
        <x:v>Azanta A/S</x:v>
      </x:c>
      <x:c r="AU26" s="22" t="str">
        <x:v>Not reviewed</x:v>
      </x:c>
      <x:c r="AV26" s="22" t="str">
        <x:v>Not assessed</x:v>
      </x:c>
      <x:c r="AW26" s="22" t="str">
        <x:v>Unknown</x:v>
      </x:c>
      <x:c r="AX26" s="22" t="str">
        <x:v>Unknown</x:v>
      </x:c>
      <x:c r="AY26" s="22" t="str">
        <x:v>Unknown</x:v>
      </x:c>
      <x:c r="AZ26" s="22" t="str">
        <x:v>Unknown</x:v>
      </x:c>
      <x:c r="BA26" s="22" t="str">
        <x:v>Unknown</x:v>
      </x:c>
      <x:c r="BB26" s="22" t="str">
        <x:v>Unknown</x:v>
      </x:c>
      <x:c r="BC26" s="26" t="str"/>
      <x:c r="BD26" s="22" t="str"/>
      <x:c r="BE26" s="22" t="str"/>
      <x:c r="BF26" s="22" t="str">
        <x:v>Not collected</x:v>
      </x:c>
      <x:c r="BG26" s="22" t="str">
        <x:v>Not collected</x:v>
      </x:c>
      <x:c r="BH26" s="22" t="str">
        <x:v>Not defined</x:v>
      </x:c>
      <x:c r="BI26" s="24" t="n">
        <x:f>IF($Q26="","",$Q26-3)</x:f>
        <x:v>2017</x:v>
      </x:c>
      <x:c r="BJ26" s="24" t="n">
        <x:f>IF($Q26="","",$Q26-2)</x:f>
        <x:v>2018</x:v>
      </x:c>
      <x:c r="BK26" s="24" t="n">
        <x:f>IF($Q26="","",$Q26-1)</x:f>
        <x:v>2019</x:v>
      </x:c>
      <x:c r="BL26" s="24" t="n">
        <x:f>IF($Q26="","",$Q26+0)</x:f>
        <x:v>2020</x:v>
      </x:c>
      <x:c r="BM26" s="24" t="n">
        <x:f>IF($Q26="","",$Q26+1)</x:f>
        <x:v>2021</x:v>
      </x:c>
      <x:c r="BN26" s="24" t="n">
        <x:f>IF($Q26="","",$Q26+2)</x:f>
        <x:v>2022</x:v>
      </x:c>
      <x:c r="BO26" s="24" t="n">
        <x:f>IF($Q26="","",$Q26+3)</x:f>
        <x:v>2023</x:v>
      </x:c>
      <x:c r="BP26" s="77" t="str"/>
      <x:c r="BQ26" s="77" t="str"/>
      <x:c r="BR26" s="77" t="str"/>
      <x:c r="BS26" s="77" t="str"/>
      <x:c r="BT26" s="77" t="str"/>
      <x:c r="BU26" s="77" t="str"/>
      <x:c r="BV26" s="77" t="str"/>
      <x:c r="BW26" s="77" t="str"/>
      <x:c r="BX26" s="77" t="str"/>
      <x:c r="BY26" s="77" t="str"/>
      <x:c r="BZ26" s="77" t="str"/>
      <x:c r="CA26" s="77" t="str"/>
      <x:c r="CB26" s="77" t="str"/>
      <x:c r="CC26" s="77" t="str"/>
      <x:c r="CD26" s="77" t="str"/>
      <x:c r="CE26" s="77" t="str"/>
      <x:c r="CF26" s="77" t="str"/>
      <x:c r="CG26" s="77" t="str"/>
      <x:c r="CH26" s="77" t="str"/>
      <x:c r="CI26" s="77" t="str"/>
      <x:c r="CJ26" s="77" t="str"/>
      <x:c r="CK26" s="77" t="str"/>
      <x:c r="CL26" s="77" t="str"/>
      <x:c r="CM26" s="77" t="str"/>
      <x:c r="CN26" s="77" t="str"/>
      <x:c r="CO26" s="77" t="str"/>
      <x:c r="CP26" s="77" t="str"/>
      <x:c r="CQ26" s="77" t="str"/>
      <x:c r="CR26" s="77" t="str"/>
      <x:c r="CS26" s="77" t="str"/>
      <x:c r="CT26" s="77" t="str"/>
      <x:c r="CU26" s="77" t="str"/>
      <x:c r="CV26" s="77" t="str"/>
      <x:c r="CW26" s="77" t="str"/>
      <x:c r="CX26" s="77" t="str"/>
      <x:c r="CY26" s="77" t="str"/>
      <x:c r="CZ26" s="77" t="str"/>
      <x:c r="DA26" s="77" t="str"/>
      <x:c r="DB26" s="77" t="str"/>
      <x:c r="DC26" s="77" t="str"/>
      <x:c r="DD26" s="77" t="str"/>
      <x:c r="DE26" s="77" t="str"/>
      <x:c r="DF26" s="78" t="str"/>
      <x:c r="DG26" s="78" t="str"/>
      <x:c r="DH26" s="78" t="str"/>
      <x:c r="DI26" s="78" t="str"/>
      <x:c r="DJ26" s="78" t="str"/>
      <x:c r="DK26" s="78" t="str"/>
      <x:c r="DL26" s="78" t="str"/>
      <x:c r="DM26" s="78" t="str"/>
      <x:c r="DN26" s="78" t="str"/>
      <x:c r="DO26" s="78" t="str"/>
      <x:c r="DP26" s="78" t="str"/>
      <x:c r="DQ26" s="78" t="str"/>
      <x:c r="DR26" s="78" t="str"/>
      <x:c r="DS26" s="78" t="str"/>
      <x:c r="DT26" s="78" t="str"/>
      <x:c r="DU26" s="78" t="str"/>
      <x:c r="DV26" s="78" t="str"/>
      <x:c r="DW26" s="78" t="str"/>
      <x:c r="DX26" s="78" t="str"/>
      <x:c r="DY26" s="78" t="str"/>
      <x:c r="DZ26" s="78" t="str"/>
      <x:c r="EA26" s="117" t="str"/>
      <x:c r="EB26" s="117" t="str"/>
      <x:c r="EC26" s="117" t="str"/>
      <x:c r="ED26" s="117" t="str"/>
      <x:c r="EE26" s="117" t="str"/>
      <x:c r="EF26" s="117" t="str"/>
      <x:c r="EG26" s="117" t="str"/>
      <x:c r="EH26" s="117" t="str"/>
      <x:c r="EI26" s="117" t="str"/>
      <x:c r="EJ26" s="117" t="str"/>
      <x:c r="EK26" s="117" t="str"/>
      <x:c r="EL26" s="117" t="str"/>
      <x:c r="EM26" s="117" t="str"/>
      <x:c r="EN26" s="117" t="str"/>
      <x:c r="EO26" s="34" t="str"/>
      <x:c r="EP26" s="34" t="str"/>
      <x:c r="EQ26" s="36" t="str">
        <x:f>IF(OR($EO26="",$EP26="",$EO26=0),"",$EP26/$EO26)</x:f>
      </x:c>
      <x:c r="ER26" s="38" t="str"/>
      <x:c r="ES26" s="22" t="str">
        <x:v>Unknown</x:v>
      </x:c>
      <x:c r="ET26" s="22" t="str">
        <x:v>Unknown</x:v>
      </x:c>
      <x:c r="EU26" s="40" t="str">
        <x:f>IF(COUNT($DF26,$DG26,$DH26)=0,"",AVERAGE($DF26,$DG26,$DH26))</x:f>
      </x:c>
      <x:c r="EV26" s="40" t="str">
        <x:f>IF(COUNT($DJ26,$DK26,$DL26)=0,"",AVERAGE($DJ26,$DK26,$DL26))</x:f>
      </x:c>
      <x:c r="EW26" s="40" t="str">
        <x:f>IF(OR($EU26="",$EV26=""),"",$EV26-$EU26)</x:f>
      </x:c>
      <x:c r="EX26" s="40" t="str">
        <x:f>IF(COUNT($DM26,$DN26,$DO26)=0,"",AVERAGE($DM26,$DN26,$DO26))</x:f>
      </x:c>
      <x:c r="EY26" s="40" t="str">
        <x:f>IF(COUNT($DQ26,$DR26,$DS26)=0,"",AVERAGE($DQ26,$DR26,$DS26))</x:f>
      </x:c>
      <x:c r="EZ26" s="40" t="str">
        <x:f>IF(OR($EX26="",$EY26=""),"",$EY26-$EX26)</x:f>
      </x:c>
      <x:c r="FA26" s="42" t="str">
        <x:f>IF(COUNT($EA26,$EB26,$EC26)=0,"",AVERAGE($EA26,$EB26,$EC26))</x:f>
      </x:c>
      <x:c r="FB26" s="42" t="str">
        <x:f>IF(COUNT($EE26,$EF26,$EG26)=0,"",AVERAGE($EE26,$EF26,$EG26))</x:f>
      </x:c>
      <x:c r="FC26" s="42" t="str">
        <x:f>IF(OR($FA26="",$FB26=""),"",$FB26-$FA26)</x:f>
      </x:c>
      <x:c r="FD26" s="42" t="str">
        <x:f>IF(COUNT($EH26,$EI26,$EJ26)=0,"",AVERAGE($EH26,$EI26,$EJ26))</x:f>
      </x:c>
      <x:c r="FE26" s="42" t="str">
        <x:f>IF(COUNT($EL26,$EM26,$EN26)=0,"",AVERAGE($EL26,$EM26,$EN26))</x:f>
      </x:c>
      <x:c r="FF26" s="42" t="str">
        <x:f>IF(OR($FD26="",$FE26=""),"",$FE26-$FD26)</x:f>
      </x:c>
      <x:c r="FG26" s="24" t="str">
        <x:f>IF(COUNT($DF26,$DG26,$DH26,$DJ26,$DK26,$DL26,$DM26,$DN26,$DO26,$DQ26,$DR26,$DS26)=12,"Yes","No")</x:f>
        <x:v>No</x:v>
      </x:c>
      <x:c r="FH26" s="24" t="str">
        <x:f>IF(COUNT($EA26,$EB26,$EC26,$EE26,$EF26,$EG26,$EH26,$EI26,$EJ26,$EL26,$EM26,$EN26)=12,"Yes","No")</x:f>
        <x:v>No</x:v>
      </x:c>
      <x:c r="FI26" s="24" t="str">
        <x:f>IF(AND($M26="Include",OR($FG26="Yes",$FH26="Yes")),"Ready","Not ready")</x:f>
        <x:v>Not ready</x:v>
      </x:c>
    </x:row>
    <x:row r="27" ht="24" customHeight="1">
      <x:c r="A27" s="22" t="str">
        <x:v>CTL-0025</x:v>
      </x:c>
      <x:c r="B27" s="22" t="n">
        <x:v>36</x:v>
      </x:c>
      <x:c r="C27" s="22" t="str">
        <x:v>Candidate alternative-rationale group</x:v>
      </x:c>
      <x:c r="D27" s="22" t="n">
        <x:v>0</x:v>
      </x:c>
      <x:c r="E27" s="22" t="str">
        <x:v>DATA non-innovation deals.xlsx</x:v>
      </x:c>
      <x:c r="F27" s="22" t="str">
        <x:v>dermapharm acquires allergopharma from merck</x:v>
      </x:c>
      <x:c r="G27" s="22" t="str">
        <x:v>No</x:v>
      </x:c>
      <x:c r="H27" s="22" t="str">
        <x:v>No</x:v>
      </x:c>
      <x:c r="I27" s="22" t="str">
        <x:v>Yes</x:v>
      </x:c>
      <x:c r="J27" s="22" t="n">
        <x:v>3</x:v>
      </x:c>
      <x:c r="K27" s="22" t="str">
        <x:v>Not started</x:v>
      </x:c>
      <x:c r="L27" s="22" t="str">
        <x:v>Eligible - 100%</x:v>
      </x:c>
      <x:c r="M27" s="22" t="str">
        <x:v>Review</x:v>
      </x:c>
      <x:c r="N27" s="22" t="str"/>
      <x:c r="O27" s="28" t="n">
        <x:v>43880</x:v>
      </x:c>
      <x:c r="P27" s="28" t="n">
        <x:v>43921</x:v>
      </x:c>
      <x:c r="Q27" s="22" t="n">
        <x:v>2020</x:v>
      </x:c>
      <x:c r="R27" s="22" t="str">
        <x:v>Q1 2020</x:v>
      </x:c>
      <x:c r="S27" s="22" t="str">
        <x:v>Completed</x:v>
      </x:c>
      <x:c r="T27" s="26" t="str">
        <x:v>Dermapharm Acquires Allergopharma from Merck</x:v>
      </x:c>
      <x:c r="U27" s="22" t="str">
        <x:v>Mergers &amp; Acquisitions</x:v>
      </x:c>
      <x:c r="V27" s="22" t="str">
        <x:v>Acquisition</x:v>
      </x:c>
      <x:c r="W27" s="22" t="str">
        <x:v>100% Acquisition</x:v>
      </x:c>
      <x:c r="X27" s="22" t="str">
        <x:v>Germany</x:v>
      </x:c>
      <x:c r="Y27" s="22" t="str">
        <x:v>100% Acquisition</x:v>
      </x:c>
      <x:c r="Z27" s="26" t="str">
        <x:v>FERBER &amp; CO. GmbH , goetzpartners , Deloitte &amp; Touche Corporate Finance GmbH</x:v>
      </x:c>
      <x:c r="AA27" s="26" t="str">
        <x:v>Cleary Gottlieb Steen &amp; Hamilton LLP , Cleary Gottlieb Steen &amp; Hamilton LLP , P+P Pollath + Partners , Clifford Chance LLP (Germany)</x:v>
      </x:c>
      <x:c r="AB27" s="22" t="str">
        <x:v>Dermapharm Holding SE</x:v>
      </x:c>
      <x:c r="AC27" s="22" t="str">
        <x:v>dermapharm</x:v>
      </x:c>
      <x:c r="AD27" s="22" t="str">
        <x:v>Allergopharma GmbH &amp; Co KG</x:v>
      </x:c>
      <x:c r="AE27" s="22" t="str">
        <x:v>allergopharma kg</x:v>
      </x:c>
      <x:c r="AF27" s="30"/>
      <x:c r="AG27" s="22" t="str">
        <x:v>n/a</x:v>
      </x:c>
      <x:c r="AH27" s="26" t="str">
        <x:v>Dermapharm Holding SE, a manufacturer of off-patent branded medicines, has acquired Allergopharma GmbH &amp; Co KG, a manufacturer of diagnostics and prescription drugs for allergen immunotherapy (AIT), from Merck KGaA, a science and technology company, following regulatory approval and the satisfaction of other customary closing conditions.
With the transaction closing, the Merck's Healthcare business sector will further sharpen its focus on the development of innovative medicines for difficult-to-treat diseases.
The divestment to Dermapharm sustainably strengthens the business of Allergopharma.
The allergy business of Merck in Europe was transferred to Dermapharm on March 31. The transfer of the Allergopharma business in China is planned for the second half of 2020.
Deal History:
Announced: On February 19, 2020, Dermapharm agreed to acquire Allergopharma from Merck.
Rumor: On January 9, 2020, Merck intended to sell Allergopharma, according to the sources, citing people familiar with the matter. 
Earlier in 2015, Merck intended to sell Allergopharma for EUR600 million, according to the sources.</x:v>
      </x:c>
      <x:c r="AI27" s="26" t="str">
        <x:v>The divestment to Dermapharm sustainably strengthens the business of Allergopharma.</x:v>
      </x:c>
      <x:c r="AJ27" s="22" t="str"/>
      <x:c r="AK27" s="22" t="str"/>
      <x:c r="AL27" s="22" t="str">
        <x:v>Unknown</x:v>
      </x:c>
      <x:c r="AM27" s="22" t="str">
        <x:v>Unknown</x:v>
      </x:c>
      <x:c r="AN27" s="22" t="str"/>
      <x:c r="AO27" s="22" t="str"/>
      <x:c r="AP27" s="22" t="str"/>
      <x:c r="AQ27" s="22" t="str"/>
      <x:c r="AR27" s="22" t="str"/>
      <x:c r="AS27" s="22" t="str">
        <x:v>Dermapharm Holding SE</x:v>
      </x:c>
      <x:c r="AT27" s="22" t="str">
        <x:v>Allergopharma GmbH &amp; Co KG</x:v>
      </x:c>
      <x:c r="AU27" s="22" t="str">
        <x:v>Not reviewed</x:v>
      </x:c>
      <x:c r="AV27" s="22" t="str">
        <x:v>Not assessed</x:v>
      </x:c>
      <x:c r="AW27" s="22" t="str">
        <x:v>Unknown</x:v>
      </x:c>
      <x:c r="AX27" s="22" t="str">
        <x:v>Unknown</x:v>
      </x:c>
      <x:c r="AY27" s="22" t="str">
        <x:v>Unknown</x:v>
      </x:c>
      <x:c r="AZ27" s="22" t="str">
        <x:v>Unknown</x:v>
      </x:c>
      <x:c r="BA27" s="22" t="str">
        <x:v>Unknown</x:v>
      </x:c>
      <x:c r="BB27" s="22" t="str">
        <x:v>Unknown</x:v>
      </x:c>
      <x:c r="BC27" s="26" t="str"/>
      <x:c r="BD27" s="22" t="str"/>
      <x:c r="BE27" s="22" t="str"/>
      <x:c r="BF27" s="22" t="str">
        <x:v>Not collected</x:v>
      </x:c>
      <x:c r="BG27" s="22" t="str">
        <x:v>Not collected</x:v>
      </x:c>
      <x:c r="BH27" s="22" t="str">
        <x:v>Not defined</x:v>
      </x:c>
      <x:c r="BI27" s="24" t="n">
        <x:f>IF($Q27="","",$Q27-3)</x:f>
        <x:v>2017</x:v>
      </x:c>
      <x:c r="BJ27" s="24" t="n">
        <x:f>IF($Q27="","",$Q27-2)</x:f>
        <x:v>2018</x:v>
      </x:c>
      <x:c r="BK27" s="24" t="n">
        <x:f>IF($Q27="","",$Q27-1)</x:f>
        <x:v>2019</x:v>
      </x:c>
      <x:c r="BL27" s="24" t="n">
        <x:f>IF($Q27="","",$Q27+0)</x:f>
        <x:v>2020</x:v>
      </x:c>
      <x:c r="BM27" s="24" t="n">
        <x:f>IF($Q27="","",$Q27+1)</x:f>
        <x:v>2021</x:v>
      </x:c>
      <x:c r="BN27" s="24" t="n">
        <x:f>IF($Q27="","",$Q27+2)</x:f>
        <x:v>2022</x:v>
      </x:c>
      <x:c r="BO27" s="24" t="n">
        <x:f>IF($Q27="","",$Q27+3)</x:f>
        <x:v>2023</x:v>
      </x:c>
      <x:c r="BP27" s="77" t="str"/>
      <x:c r="BQ27" s="77" t="str"/>
      <x:c r="BR27" s="77" t="str"/>
      <x:c r="BS27" s="77" t="str"/>
      <x:c r="BT27" s="77" t="str"/>
      <x:c r="BU27" s="77" t="str"/>
      <x:c r="BV27" s="77" t="str"/>
      <x:c r="BW27" s="77" t="str"/>
      <x:c r="BX27" s="77" t="str"/>
      <x:c r="BY27" s="77" t="str"/>
      <x:c r="BZ27" s="77" t="str"/>
      <x:c r="CA27" s="77" t="str"/>
      <x:c r="CB27" s="77" t="str"/>
      <x:c r="CC27" s="77" t="str"/>
      <x:c r="CD27" s="77" t="str"/>
      <x:c r="CE27" s="77" t="str"/>
      <x:c r="CF27" s="77" t="str"/>
      <x:c r="CG27" s="77" t="str"/>
      <x:c r="CH27" s="77" t="str"/>
      <x:c r="CI27" s="77" t="str"/>
      <x:c r="CJ27" s="77" t="str"/>
      <x:c r="CK27" s="77" t="str"/>
      <x:c r="CL27" s="77" t="str"/>
      <x:c r="CM27" s="77" t="str"/>
      <x:c r="CN27" s="77" t="str"/>
      <x:c r="CO27" s="77" t="str"/>
      <x:c r="CP27" s="77" t="str"/>
      <x:c r="CQ27" s="77" t="str"/>
      <x:c r="CR27" s="77" t="str"/>
      <x:c r="CS27" s="77" t="str"/>
      <x:c r="CT27" s="77" t="str"/>
      <x:c r="CU27" s="77" t="str"/>
      <x:c r="CV27" s="77" t="str"/>
      <x:c r="CW27" s="77" t="str"/>
      <x:c r="CX27" s="77" t="str"/>
      <x:c r="CY27" s="77" t="str"/>
      <x:c r="CZ27" s="77" t="str"/>
      <x:c r="DA27" s="77" t="str"/>
      <x:c r="DB27" s="77" t="str"/>
      <x:c r="DC27" s="77" t="str"/>
      <x:c r="DD27" s="77" t="str"/>
      <x:c r="DE27" s="77" t="str"/>
      <x:c r="DF27" s="78" t="str"/>
      <x:c r="DG27" s="78" t="str"/>
      <x:c r="DH27" s="78" t="str"/>
      <x:c r="DI27" s="78" t="str"/>
      <x:c r="DJ27" s="78" t="str"/>
      <x:c r="DK27" s="78" t="str"/>
      <x:c r="DL27" s="78" t="str"/>
      <x:c r="DM27" s="78" t="str"/>
      <x:c r="DN27" s="78" t="str"/>
      <x:c r="DO27" s="78" t="str"/>
      <x:c r="DP27" s="78" t="str"/>
      <x:c r="DQ27" s="78" t="str"/>
      <x:c r="DR27" s="78" t="str"/>
      <x:c r="DS27" s="78" t="str"/>
      <x:c r="DT27" s="78" t="str"/>
      <x:c r="DU27" s="78" t="str"/>
      <x:c r="DV27" s="78" t="str"/>
      <x:c r="DW27" s="78" t="str"/>
      <x:c r="DX27" s="78" t="str"/>
      <x:c r="DY27" s="78" t="str"/>
      <x:c r="DZ27" s="78" t="str"/>
      <x:c r="EA27" s="117" t="str"/>
      <x:c r="EB27" s="117" t="str"/>
      <x:c r="EC27" s="117" t="str"/>
      <x:c r="ED27" s="117" t="str"/>
      <x:c r="EE27" s="117" t="str"/>
      <x:c r="EF27" s="117" t="str"/>
      <x:c r="EG27" s="117" t="str"/>
      <x:c r="EH27" s="117" t="str"/>
      <x:c r="EI27" s="117" t="str"/>
      <x:c r="EJ27" s="117" t="str"/>
      <x:c r="EK27" s="117" t="str"/>
      <x:c r="EL27" s="117" t="str"/>
      <x:c r="EM27" s="117" t="str"/>
      <x:c r="EN27" s="117" t="str"/>
      <x:c r="EO27" s="34" t="str"/>
      <x:c r="EP27" s="34" t="str"/>
      <x:c r="EQ27" s="36" t="str">
        <x:f>IF(OR($EO27="",$EP27="",$EO27=0),"",$EP27/$EO27)</x:f>
      </x:c>
      <x:c r="ER27" s="38" t="str"/>
      <x:c r="ES27" s="22" t="str">
        <x:v>Unknown</x:v>
      </x:c>
      <x:c r="ET27" s="22" t="str">
        <x:v>Unknown</x:v>
      </x:c>
      <x:c r="EU27" s="40" t="str">
        <x:f>IF(COUNT($DF27,$DG27,$DH27)=0,"",AVERAGE($DF27,$DG27,$DH27))</x:f>
      </x:c>
      <x:c r="EV27" s="40" t="str">
        <x:f>IF(COUNT($DJ27,$DK27,$DL27)=0,"",AVERAGE($DJ27,$DK27,$DL27))</x:f>
      </x:c>
      <x:c r="EW27" s="40" t="str">
        <x:f>IF(OR($EU27="",$EV27=""),"",$EV27-$EU27)</x:f>
      </x:c>
      <x:c r="EX27" s="40" t="str">
        <x:f>IF(COUNT($DM27,$DN27,$DO27)=0,"",AVERAGE($DM27,$DN27,$DO27))</x:f>
      </x:c>
      <x:c r="EY27" s="40" t="str">
        <x:f>IF(COUNT($DQ27,$DR27,$DS27)=0,"",AVERAGE($DQ27,$DR27,$DS27))</x:f>
      </x:c>
      <x:c r="EZ27" s="40" t="str">
        <x:f>IF(OR($EX27="",$EY27=""),"",$EY27-$EX27)</x:f>
      </x:c>
      <x:c r="FA27" s="42" t="str">
        <x:f>IF(COUNT($EA27,$EB27,$EC27)=0,"",AVERAGE($EA27,$EB27,$EC27))</x:f>
      </x:c>
      <x:c r="FB27" s="42" t="str">
        <x:f>IF(COUNT($EE27,$EF27,$EG27)=0,"",AVERAGE($EE27,$EF27,$EG27))</x:f>
      </x:c>
      <x:c r="FC27" s="42" t="str">
        <x:f>IF(OR($FA27="",$FB27=""),"",$FB27-$FA27)</x:f>
      </x:c>
      <x:c r="FD27" s="42" t="str">
        <x:f>IF(COUNT($EH27,$EI27,$EJ27)=0,"",AVERAGE($EH27,$EI27,$EJ27))</x:f>
      </x:c>
      <x:c r="FE27" s="42" t="str">
        <x:f>IF(COUNT($EL27,$EM27,$EN27)=0,"",AVERAGE($EL27,$EM27,$EN27))</x:f>
      </x:c>
      <x:c r="FF27" s="42" t="str">
        <x:f>IF(OR($FD27="",$FE27=""),"",$FE27-$FD27)</x:f>
      </x:c>
      <x:c r="FG27" s="24" t="str">
        <x:f>IF(COUNT($DF27,$DG27,$DH27,$DJ27,$DK27,$DL27,$DM27,$DN27,$DO27,$DQ27,$DR27,$DS27)=12,"Yes","No")</x:f>
        <x:v>No</x:v>
      </x:c>
      <x:c r="FH27" s="24" t="str">
        <x:f>IF(COUNT($EA27,$EB27,$EC27,$EE27,$EF27,$EG27,$EH27,$EI27,$EJ27,$EL27,$EM27,$EN27)=12,"Yes","No")</x:f>
        <x:v>No</x:v>
      </x:c>
      <x:c r="FI27" s="24" t="str">
        <x:f>IF(AND($M27="Include",OR($FG27="Yes",$FH27="Yes")),"Ready","Not ready")</x:f>
        <x:v>Not ready</x:v>
      </x:c>
    </x:row>
    <x:row r="28" ht="24" customHeight="1">
      <x:c r="A28" s="22" t="str">
        <x:v>CTL-0026</x:v>
      </x:c>
      <x:c r="B28" s="22" t="n">
        <x:v>37</x:v>
      </x:c>
      <x:c r="C28" s="22" t="str">
        <x:v>Candidate alternative-rationale group</x:v>
      </x:c>
      <x:c r="D28" s="22" t="n">
        <x:v>0</x:v>
      </x:c>
      <x:c r="E28" s="22" t="str">
        <x:v>DATA non-innovation deals.xlsx</x:v>
      </x:c>
      <x:c r="F28" s="22" t="str">
        <x:v>laboratoires equilibre acquires labcatal</x:v>
      </x:c>
      <x:c r="G28" s="22" t="str">
        <x:v>No</x:v>
      </x:c>
      <x:c r="H28" s="22" t="str">
        <x:v>No</x:v>
      </x:c>
      <x:c r="I28" s="22" t="str">
        <x:v>No</x:v>
      </x:c>
      <x:c r="J28" s="22" t="n">
        <x:v>1</x:v>
      </x:c>
      <x:c r="K28" s="22" t="str">
        <x:v>Not started</x:v>
      </x:c>
      <x:c r="L28" s="22" t="str">
        <x:v>Eligible - 100%</x:v>
      </x:c>
      <x:c r="M28" s="22" t="str">
        <x:v>Review</x:v>
      </x:c>
      <x:c r="N28" s="22" t="str"/>
      <x:c r="O28" s="28" t="n">
        <x:v>43875</x:v>
      </x:c>
      <x:c r="P28" s="28" t="n">
        <x:v>43875</x:v>
      </x:c>
      <x:c r="Q28" s="22" t="n">
        <x:v>2020</x:v>
      </x:c>
      <x:c r="R28" s="22" t="str">
        <x:v>Q1 2020</x:v>
      </x:c>
      <x:c r="S28" s="22" t="str">
        <x:v>Completed</x:v>
      </x:c>
      <x:c r="T28" s="26" t="str">
        <x:v>Laboratoires Equilibre Acquires Labcatal</x:v>
      </x:c>
      <x:c r="U28" s="22" t="str">
        <x:v>Mergers &amp; Acquisitions</x:v>
      </x:c>
      <x:c r="V28" s="22" t="str">
        <x:v>Acquisition</x:v>
      </x:c>
      <x:c r="W28" s="22" t="str">
        <x:v>100% Acquisition</x:v>
      </x:c>
      <x:c r="X28" s="22" t="str">
        <x:v>France</x:v>
      </x:c>
      <x:c r="Y28" s="22" t="str">
        <x:v>100% Acquisition</x:v>
      </x:c>
      <x:c r="Z28" s="26"/>
      <x:c r="AA28" s="26"/>
      <x:c r="AB28" s="22" t="str">
        <x:v>Laboratoires Equilibre Attitude</x:v>
      </x:c>
      <x:c r="AC28" s="22" t="str">
        <x:v>laboratoires equilibre attitude</x:v>
      </x:c>
      <x:c r="AD28" s="22" t="str">
        <x:v>Labcatal</x:v>
      </x:c>
      <x:c r="AE28" s="22" t="str">
        <x:v>labcatal</x:v>
      </x:c>
      <x:c r="AF28" s="30"/>
      <x:c r="AG28" s="22" t="str">
        <x:v>n/a</x:v>
      </x:c>
      <x:c r="AH28" s="26" t="str">
        <x:v>Laboratoires Equilibre Attitude (Equilibre), a developer, manufacturer and distributor of products for sport nutrition, fitness, health, and weight loss, has acquired Labcatal, a developer and manufacturer of pharmacy products include Oligo-elements-based drugs and dermatological drugs.
The acquisition will allow Equilibre to democratize a modern Oligotherapy bearing strong values: efficiency, naturalness and safety.</x:v>
      </x:c>
      <x:c r="AI28" s="26" t="str">
        <x:v>The acquisition will allow Equilibre to democratize a modern Oligotherapy bearing strong values: efficiency, naturalness and safety.</x:v>
      </x:c>
      <x:c r="AJ28" s="22" t="str"/>
      <x:c r="AK28" s="22" t="str"/>
      <x:c r="AL28" s="22" t="str">
        <x:v>Unknown</x:v>
      </x:c>
      <x:c r="AM28" s="22" t="str">
        <x:v>Unknown</x:v>
      </x:c>
      <x:c r="AN28" s="22" t="str"/>
      <x:c r="AO28" s="22" t="str"/>
      <x:c r="AP28" s="22" t="str"/>
      <x:c r="AQ28" s="22" t="str"/>
      <x:c r="AR28" s="22" t="str"/>
      <x:c r="AS28" s="22" t="str">
        <x:v>Laboratoires Equilibre Attitude</x:v>
      </x:c>
      <x:c r="AT28" s="22" t="str">
        <x:v>Labcatal</x:v>
      </x:c>
      <x:c r="AU28" s="22" t="str">
        <x:v>Not reviewed</x:v>
      </x:c>
      <x:c r="AV28" s="22" t="str">
        <x:v>Not assessed</x:v>
      </x:c>
      <x:c r="AW28" s="22" t="str">
        <x:v>Unknown</x:v>
      </x:c>
      <x:c r="AX28" s="22" t="str">
        <x:v>Unknown</x:v>
      </x:c>
      <x:c r="AY28" s="22" t="str">
        <x:v>Unknown</x:v>
      </x:c>
      <x:c r="AZ28" s="22" t="str">
        <x:v>Unknown</x:v>
      </x:c>
      <x:c r="BA28" s="22" t="str">
        <x:v>Unknown</x:v>
      </x:c>
      <x:c r="BB28" s="22" t="str">
        <x:v>Unknown</x:v>
      </x:c>
      <x:c r="BC28" s="26" t="str"/>
      <x:c r="BD28" s="22" t="str"/>
      <x:c r="BE28" s="22" t="str"/>
      <x:c r="BF28" s="22" t="str">
        <x:v>Not collected</x:v>
      </x:c>
      <x:c r="BG28" s="22" t="str">
        <x:v>Not collected</x:v>
      </x:c>
      <x:c r="BH28" s="22" t="str">
        <x:v>Not defined</x:v>
      </x:c>
      <x:c r="BI28" s="24" t="n">
        <x:f>IF($Q28="","",$Q28-3)</x:f>
        <x:v>2017</x:v>
      </x:c>
      <x:c r="BJ28" s="24" t="n">
        <x:f>IF($Q28="","",$Q28-2)</x:f>
        <x:v>2018</x:v>
      </x:c>
      <x:c r="BK28" s="24" t="n">
        <x:f>IF($Q28="","",$Q28-1)</x:f>
        <x:v>2019</x:v>
      </x:c>
      <x:c r="BL28" s="24" t="n">
        <x:f>IF($Q28="","",$Q28+0)</x:f>
        <x:v>2020</x:v>
      </x:c>
      <x:c r="BM28" s="24" t="n">
        <x:f>IF($Q28="","",$Q28+1)</x:f>
        <x:v>2021</x:v>
      </x:c>
      <x:c r="BN28" s="24" t="n">
        <x:f>IF($Q28="","",$Q28+2)</x:f>
        <x:v>2022</x:v>
      </x:c>
      <x:c r="BO28" s="24" t="n">
        <x:f>IF($Q28="","",$Q28+3)</x:f>
        <x:v>2023</x:v>
      </x:c>
      <x:c r="BP28" s="77" t="str"/>
      <x:c r="BQ28" s="77" t="str"/>
      <x:c r="BR28" s="77" t="str"/>
      <x:c r="BS28" s="77" t="str"/>
      <x:c r="BT28" s="77" t="str"/>
      <x:c r="BU28" s="77" t="str"/>
      <x:c r="BV28" s="77" t="str"/>
      <x:c r="BW28" s="77" t="str"/>
      <x:c r="BX28" s="77" t="str"/>
      <x:c r="BY28" s="77" t="str"/>
      <x:c r="BZ28" s="77" t="str"/>
      <x:c r="CA28" s="77" t="str"/>
      <x:c r="CB28" s="77" t="str"/>
      <x:c r="CC28" s="77" t="str"/>
      <x:c r="CD28" s="77" t="str"/>
      <x:c r="CE28" s="77" t="str"/>
      <x:c r="CF28" s="77" t="str"/>
      <x:c r="CG28" s="77" t="str"/>
      <x:c r="CH28" s="77" t="str"/>
      <x:c r="CI28" s="77" t="str"/>
      <x:c r="CJ28" s="77" t="str"/>
      <x:c r="CK28" s="77" t="str"/>
      <x:c r="CL28" s="77" t="str"/>
      <x:c r="CM28" s="77" t="str"/>
      <x:c r="CN28" s="77" t="str"/>
      <x:c r="CO28" s="77" t="str"/>
      <x:c r="CP28" s="77" t="str"/>
      <x:c r="CQ28" s="77" t="str"/>
      <x:c r="CR28" s="77" t="str"/>
      <x:c r="CS28" s="77" t="str"/>
      <x:c r="CT28" s="77" t="str"/>
      <x:c r="CU28" s="77" t="str"/>
      <x:c r="CV28" s="77" t="str"/>
      <x:c r="CW28" s="77" t="str"/>
      <x:c r="CX28" s="77" t="str"/>
      <x:c r="CY28" s="77" t="str"/>
      <x:c r="CZ28" s="77" t="str"/>
      <x:c r="DA28" s="77" t="str"/>
      <x:c r="DB28" s="77" t="str"/>
      <x:c r="DC28" s="77" t="str"/>
      <x:c r="DD28" s="77" t="str"/>
      <x:c r="DE28" s="77" t="str"/>
      <x:c r="DF28" s="78" t="str"/>
      <x:c r="DG28" s="78" t="str"/>
      <x:c r="DH28" s="78" t="str"/>
      <x:c r="DI28" s="78" t="str"/>
      <x:c r="DJ28" s="78" t="str"/>
      <x:c r="DK28" s="78" t="str"/>
      <x:c r="DL28" s="78" t="str"/>
      <x:c r="DM28" s="78" t="str"/>
      <x:c r="DN28" s="78" t="str"/>
      <x:c r="DO28" s="78" t="str"/>
      <x:c r="DP28" s="78" t="str"/>
      <x:c r="DQ28" s="78" t="str"/>
      <x:c r="DR28" s="78" t="str"/>
      <x:c r="DS28" s="78" t="str"/>
      <x:c r="DT28" s="78" t="str"/>
      <x:c r="DU28" s="78" t="str"/>
      <x:c r="DV28" s="78" t="str"/>
      <x:c r="DW28" s="78" t="str"/>
      <x:c r="DX28" s="78" t="str"/>
      <x:c r="DY28" s="78" t="str"/>
      <x:c r="DZ28" s="78" t="str"/>
      <x:c r="EA28" s="117" t="str"/>
      <x:c r="EB28" s="117" t="str"/>
      <x:c r="EC28" s="117" t="str"/>
      <x:c r="ED28" s="117" t="str"/>
      <x:c r="EE28" s="117" t="str"/>
      <x:c r="EF28" s="117" t="str"/>
      <x:c r="EG28" s="117" t="str"/>
      <x:c r="EH28" s="117" t="str"/>
      <x:c r="EI28" s="117" t="str"/>
      <x:c r="EJ28" s="117" t="str"/>
      <x:c r="EK28" s="117" t="str"/>
      <x:c r="EL28" s="117" t="str"/>
      <x:c r="EM28" s="117" t="str"/>
      <x:c r="EN28" s="117" t="str"/>
      <x:c r="EO28" s="34" t="str"/>
      <x:c r="EP28" s="34" t="str"/>
      <x:c r="EQ28" s="36" t="str">
        <x:f>IF(OR($EO28="",$EP28="",$EO28=0),"",$EP28/$EO28)</x:f>
      </x:c>
      <x:c r="ER28" s="38" t="str"/>
      <x:c r="ES28" s="22" t="str">
        <x:v>Unknown</x:v>
      </x:c>
      <x:c r="ET28" s="22" t="str">
        <x:v>Unknown</x:v>
      </x:c>
      <x:c r="EU28" s="40" t="str">
        <x:f>IF(COUNT($DF28,$DG28,$DH28)=0,"",AVERAGE($DF28,$DG28,$DH28))</x:f>
      </x:c>
      <x:c r="EV28" s="40" t="str">
        <x:f>IF(COUNT($DJ28,$DK28,$DL28)=0,"",AVERAGE($DJ28,$DK28,$DL28))</x:f>
      </x:c>
      <x:c r="EW28" s="40" t="str">
        <x:f>IF(OR($EU28="",$EV28=""),"",$EV28-$EU28)</x:f>
      </x:c>
      <x:c r="EX28" s="40" t="str">
        <x:f>IF(COUNT($DM28,$DN28,$DO28)=0,"",AVERAGE($DM28,$DN28,$DO28))</x:f>
      </x:c>
      <x:c r="EY28" s="40" t="str">
        <x:f>IF(COUNT($DQ28,$DR28,$DS28)=0,"",AVERAGE($DQ28,$DR28,$DS28))</x:f>
      </x:c>
      <x:c r="EZ28" s="40" t="str">
        <x:f>IF(OR($EX28="",$EY28=""),"",$EY28-$EX28)</x:f>
      </x:c>
      <x:c r="FA28" s="42" t="str">
        <x:f>IF(COUNT($EA28,$EB28,$EC28)=0,"",AVERAGE($EA28,$EB28,$EC28))</x:f>
      </x:c>
      <x:c r="FB28" s="42" t="str">
        <x:f>IF(COUNT($EE28,$EF28,$EG28)=0,"",AVERAGE($EE28,$EF28,$EG28))</x:f>
      </x:c>
      <x:c r="FC28" s="42" t="str">
        <x:f>IF(OR($FA28="",$FB28=""),"",$FB28-$FA28)</x:f>
      </x:c>
      <x:c r="FD28" s="42" t="str">
        <x:f>IF(COUNT($EH28,$EI28,$EJ28)=0,"",AVERAGE($EH28,$EI28,$EJ28))</x:f>
      </x:c>
      <x:c r="FE28" s="42" t="str">
        <x:f>IF(COUNT($EL28,$EM28,$EN28)=0,"",AVERAGE($EL28,$EM28,$EN28))</x:f>
      </x:c>
      <x:c r="FF28" s="42" t="str">
        <x:f>IF(OR($FD28="",$FE28=""),"",$FE28-$FD28)</x:f>
      </x:c>
      <x:c r="FG28" s="24" t="str">
        <x:f>IF(COUNT($DF28,$DG28,$DH28,$DJ28,$DK28,$DL28,$DM28,$DN28,$DO28,$DQ28,$DR28,$DS28)=12,"Yes","No")</x:f>
        <x:v>No</x:v>
      </x:c>
      <x:c r="FH28" s="24" t="str">
        <x:f>IF(COUNT($EA28,$EB28,$EC28,$EE28,$EF28,$EG28,$EH28,$EI28,$EJ28,$EL28,$EM28,$EN28)=12,"Yes","No")</x:f>
        <x:v>No</x:v>
      </x:c>
      <x:c r="FI28" s="24" t="str">
        <x:f>IF(AND($M28="Include",OR($FG28="Yes",$FH28="Yes")),"Ready","Not ready")</x:f>
        <x:v>Not ready</x:v>
      </x:c>
    </x:row>
    <x:row r="29" ht="24" customHeight="1">
      <x:c r="A29" s="22" t="str">
        <x:v>CTL-0027</x:v>
      </x:c>
      <x:c r="B29" s="22" t="n">
        <x:v>38</x:v>
      </x:c>
      <x:c r="C29" s="22" t="str">
        <x:v>Candidate alternative-rationale group</x:v>
      </x:c>
      <x:c r="D29" s="22" t="n">
        <x:v>0</x:v>
      </x:c>
      <x:c r="E29" s="22" t="str">
        <x:v>DATA non-innovation deals.xlsx</x:v>
      </x:c>
      <x:c r="F29" s="22" t="str">
        <x:v>galen acquires poa pharma scandinavia</x:v>
      </x:c>
      <x:c r="G29" s="22" t="str">
        <x:v>No</x:v>
      </x:c>
      <x:c r="H29" s="22" t="str">
        <x:v>No</x:v>
      </x:c>
      <x:c r="I29" s="22" t="str">
        <x:v>No</x:v>
      </x:c>
      <x:c r="J29" s="22" t="n">
        <x:v>1</x:v>
      </x:c>
      <x:c r="K29" s="22" t="str">
        <x:v>Not started</x:v>
      </x:c>
      <x:c r="L29" s="22" t="str">
        <x:v>Eligible - 100%</x:v>
      </x:c>
      <x:c r="M29" s="22" t="str">
        <x:v>Review</x:v>
      </x:c>
      <x:c r="N29" s="22" t="str"/>
      <x:c r="O29" s="28" t="n">
        <x:v>43838</x:v>
      </x:c>
      <x:c r="P29" s="28" t="n">
        <x:v>43838</x:v>
      </x:c>
      <x:c r="Q29" s="22" t="n">
        <x:v>2020</x:v>
      </x:c>
      <x:c r="R29" s="22" t="str">
        <x:v>Q1 2020</x:v>
      </x:c>
      <x:c r="S29" s="22" t="str">
        <x:v>Completed</x:v>
      </x:c>
      <x:c r="T29" s="26" t="str">
        <x:v>Galen Acquires POA Pharma Scandinavia</x:v>
      </x:c>
      <x:c r="U29" s="22" t="str">
        <x:v>Mergers &amp; Acquisitions</x:v>
      </x:c>
      <x:c r="V29" s="22" t="str">
        <x:v>Acquisition</x:v>
      </x:c>
      <x:c r="W29" s="22" t="str">
        <x:v>100% Acquisition</x:v>
      </x:c>
      <x:c r="X29" s="22" t="str">
        <x:v>Sweden</x:v>
      </x:c>
      <x:c r="Y29" s="22" t="str">
        <x:v>100% Acquisition</x:v>
      </x:c>
      <x:c r="Z29" s="26"/>
      <x:c r="AA29" s="26"/>
      <x:c r="AB29" s="22" t="str">
        <x:v>Chilcott UK Ltd</x:v>
      </x:c>
      <x:c r="AC29" s="22" t="str">
        <x:v>chilcott uk</x:v>
      </x:c>
      <x:c r="AD29" s="22" t="str">
        <x:v>POA Pharma Scandinavia AB</x:v>
      </x:c>
      <x:c r="AE29" s="22" t="str">
        <x:v>poa pharma scandinavia ab</x:v>
      </x:c>
      <x:c r="AF29" s="30"/>
      <x:c r="AG29" s="22" t="str">
        <x:v>n/a</x:v>
      </x:c>
      <x:c r="AH29" s="26" t="str">
        <x:v>Galen, a pharmaceutical sales and marketing company, announced the completion of a multi-million pound acquisition and takeover of POA Pharma Scandinavia AB, a pharmaceutical company.
The acquisition enable Galen to expand its global reach and product portfolio in exciting new therapy areas, such as rare metabolic disease.</x:v>
      </x:c>
      <x:c r="AI29" s="26" t="str">
        <x:v>The acquisition enable Galen to expand its global reach and product portfolio in exciting new therapy areas, such as rare metabolic disease.</x:v>
      </x:c>
      <x:c r="AJ29" s="22" t="str"/>
      <x:c r="AK29" s="22" t="str"/>
      <x:c r="AL29" s="22" t="str">
        <x:v>Unknown</x:v>
      </x:c>
      <x:c r="AM29" s="22" t="str">
        <x:v>Unknown</x:v>
      </x:c>
      <x:c r="AN29" s="22" t="str"/>
      <x:c r="AO29" s="22" t="str"/>
      <x:c r="AP29" s="22" t="str"/>
      <x:c r="AQ29" s="22" t="str"/>
      <x:c r="AR29" s="22" t="str"/>
      <x:c r="AS29" s="22" t="str">
        <x:v>Chilcott UK Ltd</x:v>
      </x:c>
      <x:c r="AT29" s="22" t="str">
        <x:v>POA Pharma Scandinavia AB</x:v>
      </x:c>
      <x:c r="AU29" s="22" t="str">
        <x:v>Not reviewed</x:v>
      </x:c>
      <x:c r="AV29" s="22" t="str">
        <x:v>Not assessed</x:v>
      </x:c>
      <x:c r="AW29" s="22" t="str">
        <x:v>Unknown</x:v>
      </x:c>
      <x:c r="AX29" s="22" t="str">
        <x:v>Unknown</x:v>
      </x:c>
      <x:c r="AY29" s="22" t="str">
        <x:v>Unknown</x:v>
      </x:c>
      <x:c r="AZ29" s="22" t="str">
        <x:v>Unknown</x:v>
      </x:c>
      <x:c r="BA29" s="22" t="str">
        <x:v>Unknown</x:v>
      </x:c>
      <x:c r="BB29" s="22" t="str">
        <x:v>Unknown</x:v>
      </x:c>
      <x:c r="BC29" s="26" t="str"/>
      <x:c r="BD29" s="22" t="str"/>
      <x:c r="BE29" s="22" t="str"/>
      <x:c r="BF29" s="22" t="str">
        <x:v>Not collected</x:v>
      </x:c>
      <x:c r="BG29" s="22" t="str">
        <x:v>Not collected</x:v>
      </x:c>
      <x:c r="BH29" s="22" t="str">
        <x:v>Not defined</x:v>
      </x:c>
      <x:c r="BI29" s="24" t="n">
        <x:f>IF($Q29="","",$Q29-3)</x:f>
        <x:v>2017</x:v>
      </x:c>
      <x:c r="BJ29" s="24" t="n">
        <x:f>IF($Q29="","",$Q29-2)</x:f>
        <x:v>2018</x:v>
      </x:c>
      <x:c r="BK29" s="24" t="n">
        <x:f>IF($Q29="","",$Q29-1)</x:f>
        <x:v>2019</x:v>
      </x:c>
      <x:c r="BL29" s="24" t="n">
        <x:f>IF($Q29="","",$Q29+0)</x:f>
        <x:v>2020</x:v>
      </x:c>
      <x:c r="BM29" s="24" t="n">
        <x:f>IF($Q29="","",$Q29+1)</x:f>
        <x:v>2021</x:v>
      </x:c>
      <x:c r="BN29" s="24" t="n">
        <x:f>IF($Q29="","",$Q29+2)</x:f>
        <x:v>2022</x:v>
      </x:c>
      <x:c r="BO29" s="24" t="n">
        <x:f>IF($Q29="","",$Q29+3)</x:f>
        <x:v>2023</x:v>
      </x:c>
      <x:c r="BP29" s="77" t="str"/>
      <x:c r="BQ29" s="77" t="str"/>
      <x:c r="BR29" s="77" t="str"/>
      <x:c r="BS29" s="77" t="str"/>
      <x:c r="BT29" s="77" t="str"/>
      <x:c r="BU29" s="77" t="str"/>
      <x:c r="BV29" s="77" t="str"/>
      <x:c r="BW29" s="77" t="str"/>
      <x:c r="BX29" s="77" t="str"/>
      <x:c r="BY29" s="77" t="str"/>
      <x:c r="BZ29" s="77" t="str"/>
      <x:c r="CA29" s="77" t="str"/>
      <x:c r="CB29" s="77" t="str"/>
      <x:c r="CC29" s="77" t="str"/>
      <x:c r="CD29" s="77" t="str"/>
      <x:c r="CE29" s="77" t="str"/>
      <x:c r="CF29" s="77" t="str"/>
      <x:c r="CG29" s="77" t="str"/>
      <x:c r="CH29" s="77" t="str"/>
      <x:c r="CI29" s="77" t="str"/>
      <x:c r="CJ29" s="77" t="str"/>
      <x:c r="CK29" s="77" t="str"/>
      <x:c r="CL29" s="77" t="str"/>
      <x:c r="CM29" s="77" t="str"/>
      <x:c r="CN29" s="77" t="str"/>
      <x:c r="CO29" s="77" t="str"/>
      <x:c r="CP29" s="77" t="str"/>
      <x:c r="CQ29" s="77" t="str"/>
      <x:c r="CR29" s="77" t="str"/>
      <x:c r="CS29" s="77" t="str"/>
      <x:c r="CT29" s="77" t="str"/>
      <x:c r="CU29" s="77" t="str"/>
      <x:c r="CV29" s="77" t="str"/>
      <x:c r="CW29" s="77" t="str"/>
      <x:c r="CX29" s="77" t="str"/>
      <x:c r="CY29" s="77" t="str"/>
      <x:c r="CZ29" s="77" t="str"/>
      <x:c r="DA29" s="77" t="str"/>
      <x:c r="DB29" s="77" t="str"/>
      <x:c r="DC29" s="77" t="str"/>
      <x:c r="DD29" s="77" t="str"/>
      <x:c r="DE29" s="77" t="str"/>
      <x:c r="DF29" s="78" t="str"/>
      <x:c r="DG29" s="78" t="str"/>
      <x:c r="DH29" s="78" t="str"/>
      <x:c r="DI29" s="78" t="str"/>
      <x:c r="DJ29" s="78" t="str"/>
      <x:c r="DK29" s="78" t="str"/>
      <x:c r="DL29" s="78" t="str"/>
      <x:c r="DM29" s="78" t="str"/>
      <x:c r="DN29" s="78" t="str"/>
      <x:c r="DO29" s="78" t="str"/>
      <x:c r="DP29" s="78" t="str"/>
      <x:c r="DQ29" s="78" t="str"/>
      <x:c r="DR29" s="78" t="str"/>
      <x:c r="DS29" s="78" t="str"/>
      <x:c r="DT29" s="78" t="str"/>
      <x:c r="DU29" s="78" t="str"/>
      <x:c r="DV29" s="78" t="str"/>
      <x:c r="DW29" s="78" t="str"/>
      <x:c r="DX29" s="78" t="str"/>
      <x:c r="DY29" s="78" t="str"/>
      <x:c r="DZ29" s="78" t="str"/>
      <x:c r="EA29" s="117" t="str"/>
      <x:c r="EB29" s="117" t="str"/>
      <x:c r="EC29" s="117" t="str"/>
      <x:c r="ED29" s="117" t="str"/>
      <x:c r="EE29" s="117" t="str"/>
      <x:c r="EF29" s="117" t="str"/>
      <x:c r="EG29" s="117" t="str"/>
      <x:c r="EH29" s="117" t="str"/>
      <x:c r="EI29" s="117" t="str"/>
      <x:c r="EJ29" s="117" t="str"/>
      <x:c r="EK29" s="117" t="str"/>
      <x:c r="EL29" s="117" t="str"/>
      <x:c r="EM29" s="117" t="str"/>
      <x:c r="EN29" s="117" t="str"/>
      <x:c r="EO29" s="34" t="str"/>
      <x:c r="EP29" s="34" t="str"/>
      <x:c r="EQ29" s="36" t="str">
        <x:f>IF(OR($EO29="",$EP29="",$EO29=0),"",$EP29/$EO29)</x:f>
      </x:c>
      <x:c r="ER29" s="38" t="str"/>
      <x:c r="ES29" s="22" t="str">
        <x:v>Unknown</x:v>
      </x:c>
      <x:c r="ET29" s="22" t="str">
        <x:v>Unknown</x:v>
      </x:c>
      <x:c r="EU29" s="40" t="str">
        <x:f>IF(COUNT($DF29,$DG29,$DH29)=0,"",AVERAGE($DF29,$DG29,$DH29))</x:f>
      </x:c>
      <x:c r="EV29" s="40" t="str">
        <x:f>IF(COUNT($DJ29,$DK29,$DL29)=0,"",AVERAGE($DJ29,$DK29,$DL29))</x:f>
      </x:c>
      <x:c r="EW29" s="40" t="str">
        <x:f>IF(OR($EU29="",$EV29=""),"",$EV29-$EU29)</x:f>
      </x:c>
      <x:c r="EX29" s="40" t="str">
        <x:f>IF(COUNT($DM29,$DN29,$DO29)=0,"",AVERAGE($DM29,$DN29,$DO29))</x:f>
      </x:c>
      <x:c r="EY29" s="40" t="str">
        <x:f>IF(COUNT($DQ29,$DR29,$DS29)=0,"",AVERAGE($DQ29,$DR29,$DS29))</x:f>
      </x:c>
      <x:c r="EZ29" s="40" t="str">
        <x:f>IF(OR($EX29="",$EY29=""),"",$EY29-$EX29)</x:f>
      </x:c>
      <x:c r="FA29" s="42" t="str">
        <x:f>IF(COUNT($EA29,$EB29,$EC29)=0,"",AVERAGE($EA29,$EB29,$EC29))</x:f>
      </x:c>
      <x:c r="FB29" s="42" t="str">
        <x:f>IF(COUNT($EE29,$EF29,$EG29)=0,"",AVERAGE($EE29,$EF29,$EG29))</x:f>
      </x:c>
      <x:c r="FC29" s="42" t="str">
        <x:f>IF(OR($FA29="",$FB29=""),"",$FB29-$FA29)</x:f>
      </x:c>
      <x:c r="FD29" s="42" t="str">
        <x:f>IF(COUNT($EH29,$EI29,$EJ29)=0,"",AVERAGE($EH29,$EI29,$EJ29))</x:f>
      </x:c>
      <x:c r="FE29" s="42" t="str">
        <x:f>IF(COUNT($EL29,$EM29,$EN29)=0,"",AVERAGE($EL29,$EM29,$EN29))</x:f>
      </x:c>
      <x:c r="FF29" s="42" t="str">
        <x:f>IF(OR($FD29="",$FE29=""),"",$FE29-$FD29)</x:f>
      </x:c>
      <x:c r="FG29" s="24" t="str">
        <x:f>IF(COUNT($DF29,$DG29,$DH29,$DJ29,$DK29,$DL29,$DM29,$DN29,$DO29,$DQ29,$DR29,$DS29)=12,"Yes","No")</x:f>
        <x:v>No</x:v>
      </x:c>
      <x:c r="FH29" s="24" t="str">
        <x:f>IF(COUNT($EA29,$EB29,$EC29,$EE29,$EF29,$EG29,$EH29,$EI29,$EJ29,$EL29,$EM29,$EN29)=12,"Yes","No")</x:f>
        <x:v>No</x:v>
      </x:c>
      <x:c r="FI29" s="24" t="str">
        <x:f>IF(AND($M29="Include",OR($FG29="Yes",$FH29="Yes")),"Ready","Not ready")</x:f>
        <x:v>Not ready</x:v>
      </x:c>
    </x:row>
    <x:row r="30" ht="24" customHeight="1">
      <x:c r="A30" s="22" t="str">
        <x:v>CTL-0028</x:v>
      </x:c>
      <x:c r="B30" s="22" t="n">
        <x:v>39</x:v>
      </x:c>
      <x:c r="C30" s="22" t="str">
        <x:v>Candidate alternative-rationale group</x:v>
      </x:c>
      <x:c r="D30" s="22" t="n">
        <x:v>0</x:v>
      </x:c>
      <x:c r="E30" s="22" t="str">
        <x:v>DATA non-innovation deals.xlsx</x:v>
      </x:c>
      <x:c r="F30" s="22" t="str">
        <x:v>esteve pharma acquires riemser pharma from ardian</x:v>
      </x:c>
      <x:c r="G30" s="22" t="str">
        <x:v>No</x:v>
      </x:c>
      <x:c r="H30" s="22" t="str">
        <x:v>No</x:v>
      </x:c>
      <x:c r="I30" s="22" t="str">
        <x:v>No</x:v>
      </x:c>
      <x:c r="J30" s="22" t="n">
        <x:v>1</x:v>
      </x:c>
      <x:c r="K30" s="22" t="str">
        <x:v>Not started</x:v>
      </x:c>
      <x:c r="L30" s="22" t="str">
        <x:v>Eligible - 100%</x:v>
      </x:c>
      <x:c r="M30" s="22" t="str">
        <x:v>Review</x:v>
      </x:c>
      <x:c r="N30" s="22" t="str"/>
      <x:c r="O30" s="28" t="n">
        <x:v>43838</x:v>
      </x:c>
      <x:c r="P30" s="28" t="n">
        <x:v>43868</x:v>
      </x:c>
      <x:c r="Q30" s="22" t="n">
        <x:v>2020</x:v>
      </x:c>
      <x:c r="R30" s="22" t="str">
        <x:v>Q1 2020</x:v>
      </x:c>
      <x:c r="S30" s="22" t="str">
        <x:v>Completed</x:v>
      </x:c>
      <x:c r="T30" s="26" t="str">
        <x:v>Esteve Pharma Acquires Riemser Pharma from Ardian</x:v>
      </x:c>
      <x:c r="U30" s="22" t="str">
        <x:v>Mergers &amp; Acquisitions</x:v>
      </x:c>
      <x:c r="V30" s="22" t="str">
        <x:v>Acquisition</x:v>
      </x:c>
      <x:c r="W30" s="22" t="str">
        <x:v>100% Acquisition</x:v>
      </x:c>
      <x:c r="X30" s="22" t="str">
        <x:v>Germany</x:v>
      </x:c>
      <x:c r="Y30" s="22" t="str">
        <x:v>100% Acquisition</x:v>
      </x:c>
      <x:c r="Z30" s="26" t="str">
        <x:v>Rothschild &amp; Co SCA , PricewaterhouseCoopers International Ltd , Ernst &amp; Young Global Ltd</x:v>
      </x:c>
      <x:c r="AA30" s="26" t="str">
        <x:v>NOVACOS Rechtsanwalte , Hogan Lovells International LLP , Willkie Farr &amp; Gallagher LLP</x:v>
      </x:c>
      <x:c r="AB30" s="22" t="str">
        <x:v>Esteve Pharmaceuticals SA</x:v>
      </x:c>
      <x:c r="AC30" s="22" t="str">
        <x:v>esteve pharmaceuticals</x:v>
      </x:c>
      <x:c r="AD30" s="22" t="str">
        <x:v>ESTEVE Pharmaceuticals GmbH</x:v>
      </x:c>
      <x:c r="AE30" s="22" t="str">
        <x:v>esteve pharmaceuticals</x:v>
      </x:c>
      <x:c r="AF30" s="30"/>
      <x:c r="AG30" s="22" t="str">
        <x:v>n/a</x:v>
      </x:c>
      <x:c r="AH30" s="26" t="str">
        <x:v>Esteve Pharmaceuticals SA, a pharmaceutical company, has acquired 100% of the shares in Riemser Pharma GmbH, a pharmaceutical company from Ardian, an investment company.
The product portfolio of Riemser comprises the three main therapy areas oncology, neurology and niche therapies. Riemser operates a pharmaceutical production facility in Germany and is represented in four of the five most important European countries with a company headquarters or a subsidiary: Germany, Great Britain, France and Spain. RIEMSER generates around 80% of its sales with products for clinical use, especially specialty pharmaceuticals and a wide range of medicinal products for therapeutic niche areas.
Through the acquisition, Esteve is also expanding its access to the hospital market.
This acquisition will enable Esteve Pharma to accelerate its transformation into a specialty pharma company.
Deal History: On January 8, 2020, Esteve Pharmaceuticals SA, has entered into an agreement to acquire 100% of the shares in Riemser Pharma GmbH, a pharmaceutical company from Ardian, an investment company.</x:v>
      </x:c>
      <x:c r="AI30" s="26" t="str">
        <x:v>This acquisition will enable Esteve Pharma to accelerate its transformation into a specialty pharma company.</x:v>
      </x:c>
      <x:c r="AJ30" s="22" t="str"/>
      <x:c r="AK30" s="22" t="str"/>
      <x:c r="AL30" s="22" t="str">
        <x:v>Unknown</x:v>
      </x:c>
      <x:c r="AM30" s="22" t="str">
        <x:v>Unknown</x:v>
      </x:c>
      <x:c r="AN30" s="22" t="str">
        <x:v>0646926D SM</x:v>
      </x:c>
      <x:c r="AO30" s="22" t="str"/>
      <x:c r="AP30" s="22" t="str"/>
      <x:c r="AQ30" s="22" t="str"/>
      <x:c r="AR30" s="22" t="str"/>
      <x:c r="AS30" s="22" t="str">
        <x:v>Esteve Pharmaceuticals SA</x:v>
      </x:c>
      <x:c r="AT30" s="22" t="str">
        <x:v>ESTEVE Pharmaceuticals GmbH</x:v>
      </x:c>
      <x:c r="AU30" s="22" t="str">
        <x:v>Not reviewed</x:v>
      </x:c>
      <x:c r="AV30" s="22" t="str">
        <x:v>Not assessed</x:v>
      </x:c>
      <x:c r="AW30" s="22" t="str">
        <x:v>Unknown</x:v>
      </x:c>
      <x:c r="AX30" s="22" t="str">
        <x:v>Unknown</x:v>
      </x:c>
      <x:c r="AY30" s="22" t="str">
        <x:v>Unknown</x:v>
      </x:c>
      <x:c r="AZ30" s="22" t="str">
        <x:v>Unknown</x:v>
      </x:c>
      <x:c r="BA30" s="22" t="str">
        <x:v>Unknown</x:v>
      </x:c>
      <x:c r="BB30" s="22" t="str">
        <x:v>Unknown</x:v>
      </x:c>
      <x:c r="BC30" s="26" t="str"/>
      <x:c r="BD30" s="22" t="str"/>
      <x:c r="BE30" s="22" t="str">
        <x:v>EUR</x:v>
      </x:c>
      <x:c r="BF30" s="22" t="str">
        <x:v>Partial</x:v>
      </x:c>
      <x:c r="BG30" s="22" t="str">
        <x:v>Not imported — source export failed company-alias validation</x:v>
      </x:c>
      <x:c r="BH30" s="22" t="str">
        <x:v>Uploaded export does not contain Esteve applicants/owners; it contains Samyang entities. Preserved for audit but not imported.</x:v>
      </x:c>
      <x:c r="BI30" s="24" t="n">
        <x:f>IF($Q30="","",$Q30-3)</x:f>
        <x:v>2017</x:v>
      </x:c>
      <x:c r="BJ30" s="24" t="n">
        <x:f>IF($Q30="","",$Q30-2)</x:f>
        <x:v>2018</x:v>
      </x:c>
      <x:c r="BK30" s="24" t="n">
        <x:f>IF($Q30="","",$Q30-1)</x:f>
        <x:v>2019</x:v>
      </x:c>
      <x:c r="BL30" s="24" t="n">
        <x:f>IF($Q30="","",$Q30+0)</x:f>
        <x:v>2020</x:v>
      </x:c>
      <x:c r="BM30" s="24" t="n">
        <x:f>IF($Q30="","",$Q30+1)</x:f>
        <x:v>2021</x:v>
      </x:c>
      <x:c r="BN30" s="24" t="n">
        <x:f>IF($Q30="","",$Q30+2)</x:f>
        <x:v>2022</x:v>
      </x:c>
      <x:c r="BO30" s="24" t="n">
        <x:f>IF($Q30="","",$Q30+3)</x:f>
        <x:v>2023</x:v>
      </x:c>
      <x:c r="BP30" s="77" t="n">
        <x:v>21.7254</x:v>
      </x:c>
      <x:c r="BQ30" s="77" t="n">
        <x:v>16.6488</x:v>
      </x:c>
      <x:c r="BR30" s="77" t="n">
        <x:v>174.3453</x:v>
      </x:c>
      <x:c r="BS30" s="77" t="n">
        <x:v>6.5</x:v>
      </x:c>
      <x:c r="BT30" s="77" t="n">
        <x:v>54.348</x:v>
      </x:c>
      <x:c r="BU30" s="77"/>
      <x:c r="BV30" s="77"/>
      <x:c r="BW30" s="77" t="n">
        <x:v>19.8088</x:v>
      </x:c>
      <x:c r="BX30" s="77" t="n">
        <x:v>12.6743</x:v>
      </x:c>
      <x:c r="BY30" s="77" t="n">
        <x:v>166.8558</x:v>
      </x:c>
      <x:c r="BZ30" s="77" t="n">
        <x:v>-23.2304</x:v>
      </x:c>
      <x:c r="CA30" s="77" t="n">
        <x:v>46.584</x:v>
      </x:c>
      <x:c r="CB30" s="77"/>
      <x:c r="CC30" s="77"/>
      <x:c r="CD30" s="77" t="n">
        <x:v>19.6108</x:v>
      </x:c>
      <x:c r="CE30" s="77" t="n">
        <x:v>16.2293</x:v>
      </x:c>
      <x:c r="CF30" s="77" t="n">
        <x:v>168.7513</x:v>
      </x:c>
      <x:c r="CG30" s="77" t="n">
        <x:v>66.1837</x:v>
      </x:c>
      <x:c r="CH30" s="77" t="n">
        <x:v>42.709</x:v>
      </x:c>
      <x:c r="CI30" s="77"/>
      <x:c r="CJ30" s="77"/>
      <x:c r="CK30" s="77" t="n">
        <x:v>458.8717</x:v>
      </x:c>
      <x:c r="CL30" s="77" t="n">
        <x:v>538.6484</x:v>
      </x:c>
      <x:c r="CM30" s="77" t="n">
        <x:v>890.9543</x:v>
      </x:c>
      <x:c r="CN30" s="77" t="n">
        <x:v>851.7258</x:v>
      </x:c>
      <x:c r="CO30" s="77" t="n">
        <x:v>779.869</x:v>
      </x:c>
      <x:c r="CP30" s="77"/>
      <x:c r="CQ30" s="77"/>
      <x:c r="CR30" s="77" t="n">
        <x:v>0</x:v>
      </x:c>
      <x:c r="CS30" s="77" t="n">
        <x:v>17.1185</x:v>
      </x:c>
      <x:c r="CT30" s="77" t="n">
        <x:v>23.5852</x:v>
      </x:c>
      <x:c r="CU30" s="77" t="n">
        <x:v>30.0069</x:v>
      </x:c>
      <x:c r="CV30" s="77" t="n">
        <x:v>0.021</x:v>
      </x:c>
      <x:c r="CW30" s="77"/>
      <x:c r="CX30" s="77"/>
      <x:c r="CY30" s="77"/>
      <x:c r="CZ30" s="77"/>
      <x:c r="DA30" s="77"/>
      <x:c r="DB30" s="77"/>
      <x:c r="DC30" s="77"/>
      <x:c r="DD30" s="77"/>
      <x:c r="DE30" s="77"/>
      <x:c r="DF30" s="78" t="n">
        <x:v>4.4884</x:v>
      </x:c>
      <x:c r="DG30" s="78" t="n">
        <x:v>3.2539</x:v>
      </x:c>
      <x:c r="DH30" s="78" t="n">
        <x:v>23.6081</x:v>
      </x:c>
      <x:c r="DI30" s="78" t="n">
        <x:v>7.5956</x:v>
      </x:c>
      <x:c r="DJ30" s="78" t="n">
        <x:v>5.2352</x:v>
      </x:c>
      <x:c r="DK30" s="78"/>
      <x:c r="DL30" s="78"/>
      <x:c r="DM30" s="78" t="n">
        <x:v>91.1781</x:v>
      </x:c>
      <x:c r="DN30" s="78" t="n">
        <x:v>76.1274</x:v>
      </x:c>
      <x:c r="DO30" s="78" t="n">
        <x:v>95.7042</x:v>
      </x:c>
      <x:c r="DP30" s="78" t="n">
        <x:v>-357.3914</x:v>
      </x:c>
      <x:c r="DQ30" s="78" t="n">
        <x:v>85.7143</x:v>
      </x:c>
      <x:c r="DR30" s="78"/>
      <x:c r="DS30" s="78"/>
      <x:c r="DT30" s="78" t="n">
        <x:v>0</x:v>
      </x:c>
      <x:c r="DU30" s="78" t="n">
        <x:v>3.178</x:v>
      </x:c>
      <x:c r="DV30" s="78" t="n">
        <x:v>2.6472</x:v>
      </x:c>
      <x:c r="DW30" s="78" t="n">
        <x:v>3.5231</x:v>
      </x:c>
      <x:c r="DX30" s="78" t="n">
        <x:v>0.0027</x:v>
      </x:c>
      <x:c r="DY30" s="78"/>
      <x:c r="DZ30" s="78"/>
      <x:c r="EA30" s="117"/>
      <x:c r="EB30" s="117"/>
      <x:c r="EC30" s="117"/>
      <x:c r="ED30" s="117"/>
      <x:c r="EE30" s="117"/>
      <x:c r="EF30" s="117"/>
      <x:c r="EG30" s="117"/>
      <x:c r="EH30" s="117"/>
      <x:c r="EI30" s="117"/>
      <x:c r="EJ30" s="117"/>
      <x:c r="EK30" s="117"/>
      <x:c r="EL30" s="117"/>
      <x:c r="EM30" s="117"/>
      <x:c r="EN30" s="117"/>
      <x:c r="EO30" s="34" t="str"/>
      <x:c r="EP30" s="34" t="str"/>
      <x:c r="EQ30" s="36" t="str">
        <x:f>IF(OR($EO30="",$EP30="",$EO30=0),"",$EP30/$EO30)</x:f>
      </x:c>
      <x:c r="ER30" s="38" t="str"/>
      <x:c r="ES30" s="22" t="str">
        <x:v>Unknown</x:v>
      </x:c>
      <x:c r="ET30" s="22" t="str">
        <x:v>Unknown</x:v>
      </x:c>
      <x:c r="EU30" s="40" t="n">
        <x:f>IF(COUNT($DF30,$DG30,$DH30)=0,"",AVERAGE($DF30,$DG30,$DH30))</x:f>
        <x:v>10.450133333333333</x:v>
      </x:c>
      <x:c r="EV30" s="40" t="n">
        <x:f>IF(COUNT($DJ30,$DK30,$DL30)=0,"",AVERAGE($DJ30,$DK30,$DL30))</x:f>
        <x:v>5.2352</x:v>
      </x:c>
      <x:c r="EW30" s="40" t="n">
        <x:f>IF(OR($EU30="",$EV30=""),"",$EV30-$EU30)</x:f>
        <x:v>-5.214933333333334</x:v>
      </x:c>
      <x:c r="EX30" s="40" t="n">
        <x:f>IF(COUNT($DM30,$DN30,$DO30)=0,"",AVERAGE($DM30,$DN30,$DO30))</x:f>
        <x:v>87.6699</x:v>
      </x:c>
      <x:c r="EY30" s="40" t="n">
        <x:f>IF(COUNT($DQ30,$DR30,$DS30)=0,"",AVERAGE($DQ30,$DR30,$DS30))</x:f>
        <x:v>85.7143</x:v>
      </x:c>
      <x:c r="EZ30" s="40" t="n">
        <x:f>IF(OR($EX30="",$EY30=""),"",$EY30-$EX30)</x:f>
        <x:v>-1.955600000000004</x:v>
      </x:c>
      <x:c r="FA30" s="42" t="str">
        <x:f>IF(COUNT($EA30,$EB30,$EC30)=0,"",AVERAGE($EA30,$EB30,$EC30))</x:f>
      </x:c>
      <x:c r="FB30" s="42" t="str">
        <x:f>IF(COUNT($EE30,$EF30,$EG30)=0,"",AVERAGE($EE30,$EF30,$EG30))</x:f>
      </x:c>
      <x:c r="FC30" s="42" t="str">
        <x:f>IF(OR($FA30="",$FB30=""),"",$FB30-$FA30)</x:f>
      </x:c>
      <x:c r="FD30" s="42" t="str">
        <x:f>IF(COUNT($EH30,$EI30,$EJ30)=0,"",AVERAGE($EH30,$EI30,$EJ30))</x:f>
      </x:c>
      <x:c r="FE30" s="42" t="str">
        <x:f>IF(COUNT($EL30,$EM30,$EN30)=0,"",AVERAGE($EL30,$EM30,$EN30))</x:f>
      </x:c>
      <x:c r="FF30" s="42" t="str">
        <x:f>IF(OR($FD30="",$FE30=""),"",$FE30-$FD30)</x:f>
      </x:c>
      <x:c r="FG30" s="24" t="str">
        <x:f>IF(COUNT($DF30,$DG30,$DH30,$DJ30,$DK30,$DL30,$DM30,$DN30,$DO30,$DQ30,$DR30,$DS30)=12,"Yes","No")</x:f>
        <x:v>No</x:v>
      </x:c>
      <x:c r="FH30" s="24" t="str">
        <x:f>IF(COUNT($EA30,$EB30,$EC30,$EE30,$EF30,$EG30,$EH30,$EI30,$EJ30,$EL30,$EM30,$EN30)=12,"Yes","No")</x:f>
        <x:v>No</x:v>
      </x:c>
      <x:c r="FI30" s="24" t="str">
        <x:f>IF(AND($M30="Include",OR($FG30="Yes",$FH30="Yes")),"Ready","Not ready")</x:f>
        <x:v>Not ready</x:v>
      </x:c>
    </x:row>
    <x:row r="31" ht="24" customHeight="1">
      <x:c r="A31" s="22" t="str">
        <x:v>CTL-0029</x:v>
      </x:c>
      <x:c r="B31" s="22" t="n">
        <x:v>40</x:v>
      </x:c>
      <x:c r="C31" s="22" t="str">
        <x:v>Candidate alternative-rationale group</x:v>
      </x:c>
      <x:c r="D31" s="22" t="n">
        <x:v>0</x:v>
      </x:c>
      <x:c r="E31" s="22" t="str">
        <x:v>DATA non-innovation deals.xlsx</x:v>
      </x:c>
      <x:c r="F31" s="22" t="str">
        <x:v>towa pharma acquires pensa investments</x:v>
      </x:c>
      <x:c r="G31" s="22" t="str">
        <x:v>Yes</x:v>
      </x:c>
      <x:c r="H31" s="22" t="str">
        <x:v>No</x:v>
      </x:c>
      <x:c r="I31" s="22" t="str">
        <x:v>No</x:v>
      </x:c>
      <x:c r="J31" s="22" t="n">
        <x:v>1</x:v>
      </x:c>
      <x:c r="K31" s="22" t="str">
        <x:v>Not started</x:v>
      </x:c>
      <x:c r="L31" s="22" t="str">
        <x:v>Eligible - 100%</x:v>
      </x:c>
      <x:c r="M31" s="22" t="str">
        <x:v>Review</x:v>
      </x:c>
      <x:c r="N31" s="22" t="str"/>
      <x:c r="O31" s="28" t="n">
        <x:v>43822</x:v>
      </x:c>
      <x:c r="P31" s="28" t="n">
        <x:v>43861</x:v>
      </x:c>
      <x:c r="Q31" s="22" t="n">
        <x:v>2020</x:v>
      </x:c>
      <x:c r="R31" s="22" t="str">
        <x:v>Q4 2019</x:v>
      </x:c>
      <x:c r="S31" s="22" t="str">
        <x:v>Completed</x:v>
      </x:c>
      <x:c r="T31" s="26" t="str">
        <x:v>Towa Pharma Acquires Pensa Investments</x:v>
      </x:c>
      <x:c r="U31" s="22" t="str">
        <x:v>Mergers &amp; Acquisitions</x:v>
      </x:c>
      <x:c r="V31" s="22" t="str">
        <x:v>Acquisition</x:v>
      </x:c>
      <x:c r="W31" s="22" t="str">
        <x:v>100% Acquisition</x:v>
      </x:c>
      <x:c r="X31" s="22" t="str">
        <x:v>Spain</x:v>
      </x:c>
      <x:c r="Y31" s="22" t="str">
        <x:v>100% Acquisition</x:v>
      </x:c>
      <x:c r="Z31" s="26" t="str">
        <x:v>Lazard Inc , Barclays Plc</x:v>
      </x:c>
      <x:c r="AA31" s="26" t="str">
        <x:v>Nishimura &amp; Asahi , Clifford Chance LLP , Gomez-Acebo &amp; Pombo Abogados SLP</x:v>
      </x:c>
      <x:c r="AB31" s="22" t="str">
        <x:v>Towa Pharmaceutical Co Ltd</x:v>
      </x:c>
      <x:c r="AC31" s="22" t="str">
        <x:v>towa pharmaceutical</x:v>
      </x:c>
      <x:c r="AD31" s="22" t="str">
        <x:v>Pensa Investments, S.L.</x:v>
      </x:c>
      <x:c r="AE31" s="22" t="str">
        <x:v>pensa investments s l</x:v>
      </x:c>
      <x:c r="AF31" s="30" t="n">
        <x:v>354</x:v>
      </x:c>
      <x:c r="AG31" s="22" t="n">
        <x:v>354</x:v>
      </x:c>
      <x:c r="AH31" s="26" t="str">
        <x:v>Towa Pharmaceutical Co. Ltd., a company engaged in the manufacture and distribution of pharmaceutical products, has completed its acquisition of Pensa Investments, S.L., a company that provides affiliate pharmaceutical manufacturing facilities including pharmaceutical development, from Esteve Pharmaceuticals, S.A., a pharmaceutical company.
Breckenridge Pharma announced Towa Pharma completed its acquisition of Esteve’s generics division, including Breckenridge.
The purchase price of Pensa will be an all cash deal with an upfront payment of EUR320 million.
The transaction will allow Towa Pharma to accelerate its overseas business presence and to provide quality and value-added generic medicines to patients in all over world.
Deal History: 
Announced: On December 21, 2019, Towa Pharma reached an agreement to acquire 100% stake in Pensa Investments from Esteve Pharma.</x:v>
      </x:c>
      <x:c r="AI31" s="26" t="str">
        <x:v>The transaction will allow Towa Pharma to accelerate its overseas business presence and to provide quality and value-added generic medicines to patients in all over world.</x:v>
      </x:c>
      <x:c r="AJ31" s="22" t="str"/>
      <x:c r="AK31" s="22" t="str"/>
      <x:c r="AL31" s="22" t="str">
        <x:v>Unknown</x:v>
      </x:c>
      <x:c r="AM31" s="22" t="str">
        <x:v>Unknown</x:v>
      </x:c>
      <x:c r="AN31" s="22" t="str"/>
      <x:c r="AO31" s="22" t="str"/>
      <x:c r="AP31" s="22" t="str"/>
      <x:c r="AQ31" s="22" t="str"/>
      <x:c r="AR31" s="22" t="str"/>
      <x:c r="AS31" s="22" t="str">
        <x:v>Towa Pharmaceutical Co Ltd</x:v>
      </x:c>
      <x:c r="AT31" s="22" t="str">
        <x:v>Pensa Investments, S.L.</x:v>
      </x:c>
      <x:c r="AU31" s="22" t="str">
        <x:v>Not reviewed</x:v>
      </x:c>
      <x:c r="AV31" s="22" t="str">
        <x:v>Not assessed</x:v>
      </x:c>
      <x:c r="AW31" s="22" t="str">
        <x:v>Unknown</x:v>
      </x:c>
      <x:c r="AX31" s="22" t="str">
        <x:v>Unknown</x:v>
      </x:c>
      <x:c r="AY31" s="22" t="str">
        <x:v>Unknown</x:v>
      </x:c>
      <x:c r="AZ31" s="22" t="str">
        <x:v>Unknown</x:v>
      </x:c>
      <x:c r="BA31" s="22" t="str">
        <x:v>Unknown</x:v>
      </x:c>
      <x:c r="BB31" s="22" t="str">
        <x:v>Unknown</x:v>
      </x:c>
      <x:c r="BC31" s="26" t="str"/>
      <x:c r="BD31" s="22" t="str"/>
      <x:c r="BE31" s="22" t="str"/>
      <x:c r="BF31" s="22" t="str">
        <x:v>Not collected</x:v>
      </x:c>
      <x:c r="BG31" s="22" t="str">
        <x:v>Not collected</x:v>
      </x:c>
      <x:c r="BH31" s="22" t="str">
        <x:v>Not defined</x:v>
      </x:c>
      <x:c r="BI31" s="24" t="n">
        <x:f>IF($Q31="","",$Q31-3)</x:f>
        <x:v>2017</x:v>
      </x:c>
      <x:c r="BJ31" s="24" t="n">
        <x:f>IF($Q31="","",$Q31-2)</x:f>
        <x:v>2018</x:v>
      </x:c>
      <x:c r="BK31" s="24" t="n">
        <x:f>IF($Q31="","",$Q31-1)</x:f>
        <x:v>2019</x:v>
      </x:c>
      <x:c r="BL31" s="24" t="n">
        <x:f>IF($Q31="","",$Q31+0)</x:f>
        <x:v>2020</x:v>
      </x:c>
      <x:c r="BM31" s="24" t="n">
        <x:f>IF($Q31="","",$Q31+1)</x:f>
        <x:v>2021</x:v>
      </x:c>
      <x:c r="BN31" s="24" t="n">
        <x:f>IF($Q31="","",$Q31+2)</x:f>
        <x:v>2022</x:v>
      </x:c>
      <x:c r="BO31" s="24" t="n">
        <x:f>IF($Q31="","",$Q31+3)</x:f>
        <x:v>2023</x:v>
      </x:c>
      <x:c r="BP31" s="77" t="str"/>
      <x:c r="BQ31" s="77" t="str"/>
      <x:c r="BR31" s="77" t="str"/>
      <x:c r="BS31" s="77" t="str"/>
      <x:c r="BT31" s="77" t="str"/>
      <x:c r="BU31" s="77" t="str"/>
      <x:c r="BV31" s="77" t="str"/>
      <x:c r="BW31" s="77" t="str"/>
      <x:c r="BX31" s="77" t="str"/>
      <x:c r="BY31" s="77" t="str"/>
      <x:c r="BZ31" s="77" t="str"/>
      <x:c r="CA31" s="77" t="str"/>
      <x:c r="CB31" s="77" t="str"/>
      <x:c r="CC31" s="77" t="str"/>
      <x:c r="CD31" s="77" t="str"/>
      <x:c r="CE31" s="77" t="str"/>
      <x:c r="CF31" s="77" t="str"/>
      <x:c r="CG31" s="77" t="str"/>
      <x:c r="CH31" s="77" t="str"/>
      <x:c r="CI31" s="77" t="str"/>
      <x:c r="CJ31" s="77" t="str"/>
      <x:c r="CK31" s="77" t="str"/>
      <x:c r="CL31" s="77" t="str"/>
      <x:c r="CM31" s="77" t="str"/>
      <x:c r="CN31" s="77" t="str"/>
      <x:c r="CO31" s="77" t="str"/>
      <x:c r="CP31" s="77" t="str"/>
      <x:c r="CQ31" s="77" t="str"/>
      <x:c r="CR31" s="77" t="str"/>
      <x:c r="CS31" s="77" t="str"/>
      <x:c r="CT31" s="77" t="str"/>
      <x:c r="CU31" s="77" t="str"/>
      <x:c r="CV31" s="77" t="str"/>
      <x:c r="CW31" s="77" t="str"/>
      <x:c r="CX31" s="77" t="str"/>
      <x:c r="CY31" s="77" t="str"/>
      <x:c r="CZ31" s="77" t="str"/>
      <x:c r="DA31" s="77" t="str"/>
      <x:c r="DB31" s="77" t="str"/>
      <x:c r="DC31" s="77" t="str"/>
      <x:c r="DD31" s="77" t="str"/>
      <x:c r="DE31" s="77" t="str"/>
      <x:c r="DF31" s="78" t="str"/>
      <x:c r="DG31" s="78" t="str"/>
      <x:c r="DH31" s="78" t="str"/>
      <x:c r="DI31" s="78" t="str"/>
      <x:c r="DJ31" s="78" t="str"/>
      <x:c r="DK31" s="78" t="str"/>
      <x:c r="DL31" s="78" t="str"/>
      <x:c r="DM31" s="78" t="str"/>
      <x:c r="DN31" s="78" t="str"/>
      <x:c r="DO31" s="78" t="str"/>
      <x:c r="DP31" s="78" t="str"/>
      <x:c r="DQ31" s="78" t="str"/>
      <x:c r="DR31" s="78" t="str"/>
      <x:c r="DS31" s="78" t="str"/>
      <x:c r="DT31" s="78" t="str"/>
      <x:c r="DU31" s="78" t="str"/>
      <x:c r="DV31" s="78" t="str"/>
      <x:c r="DW31" s="78" t="str"/>
      <x:c r="DX31" s="78" t="str"/>
      <x:c r="DY31" s="78" t="str"/>
      <x:c r="DZ31" s="78" t="str"/>
      <x:c r="EA31" s="117" t="str"/>
      <x:c r="EB31" s="117" t="str"/>
      <x:c r="EC31" s="117" t="str"/>
      <x:c r="ED31" s="117" t="str"/>
      <x:c r="EE31" s="117" t="str"/>
      <x:c r="EF31" s="117" t="str"/>
      <x:c r="EG31" s="117" t="str"/>
      <x:c r="EH31" s="117" t="str"/>
      <x:c r="EI31" s="117" t="str"/>
      <x:c r="EJ31" s="117" t="str"/>
      <x:c r="EK31" s="117" t="str"/>
      <x:c r="EL31" s="117" t="str"/>
      <x:c r="EM31" s="117" t="str"/>
      <x:c r="EN31" s="117" t="str"/>
      <x:c r="EO31" s="34" t="str"/>
      <x:c r="EP31" s="34" t="str"/>
      <x:c r="EQ31" s="36" t="str">
        <x:f>IF(OR($EO31="",$EP31="",$EO31=0),"",$EP31/$EO31)</x:f>
      </x:c>
      <x:c r="ER31" s="38" t="str"/>
      <x:c r="ES31" s="22" t="str">
        <x:v>Unknown</x:v>
      </x:c>
      <x:c r="ET31" s="22" t="str">
        <x:v>Unknown</x:v>
      </x:c>
      <x:c r="EU31" s="40" t="str">
        <x:f>IF(COUNT($DF31,$DG31,$DH31)=0,"",AVERAGE($DF31,$DG31,$DH31))</x:f>
      </x:c>
      <x:c r="EV31" s="40" t="str">
        <x:f>IF(COUNT($DJ31,$DK31,$DL31)=0,"",AVERAGE($DJ31,$DK31,$DL31))</x:f>
      </x:c>
      <x:c r="EW31" s="40" t="str">
        <x:f>IF(OR($EU31="",$EV31=""),"",$EV31-$EU31)</x:f>
      </x:c>
      <x:c r="EX31" s="40" t="str">
        <x:f>IF(COUNT($DM31,$DN31,$DO31)=0,"",AVERAGE($DM31,$DN31,$DO31))</x:f>
      </x:c>
      <x:c r="EY31" s="40" t="str">
        <x:f>IF(COUNT($DQ31,$DR31,$DS31)=0,"",AVERAGE($DQ31,$DR31,$DS31))</x:f>
      </x:c>
      <x:c r="EZ31" s="40" t="str">
        <x:f>IF(OR($EX31="",$EY31=""),"",$EY31-$EX31)</x:f>
      </x:c>
      <x:c r="FA31" s="42" t="str">
        <x:f>IF(COUNT($EA31,$EB31,$EC31)=0,"",AVERAGE($EA31,$EB31,$EC31))</x:f>
      </x:c>
      <x:c r="FB31" s="42" t="str">
        <x:f>IF(COUNT($EE31,$EF31,$EG31)=0,"",AVERAGE($EE31,$EF31,$EG31))</x:f>
      </x:c>
      <x:c r="FC31" s="42" t="str">
        <x:f>IF(OR($FA31="",$FB31=""),"",$FB31-$FA31)</x:f>
      </x:c>
      <x:c r="FD31" s="42" t="str">
        <x:f>IF(COUNT($EH31,$EI31,$EJ31)=0,"",AVERAGE($EH31,$EI31,$EJ31))</x:f>
      </x:c>
      <x:c r="FE31" s="42" t="str">
        <x:f>IF(COUNT($EL31,$EM31,$EN31)=0,"",AVERAGE($EL31,$EM31,$EN31))</x:f>
      </x:c>
      <x:c r="FF31" s="42" t="str">
        <x:f>IF(OR($FD31="",$FE31=""),"",$FE31-$FD31)</x:f>
      </x:c>
      <x:c r="FG31" s="24" t="str">
        <x:f>IF(COUNT($DF31,$DG31,$DH31,$DJ31,$DK31,$DL31,$DM31,$DN31,$DO31,$DQ31,$DR31,$DS31)=12,"Yes","No")</x:f>
        <x:v>No</x:v>
      </x:c>
      <x:c r="FH31" s="24" t="str">
        <x:f>IF(COUNT($EA31,$EB31,$EC31,$EE31,$EF31,$EG31,$EH31,$EI31,$EJ31,$EL31,$EM31,$EN31)=12,"Yes","No")</x:f>
        <x:v>No</x:v>
      </x:c>
      <x:c r="FI31" s="24" t="str">
        <x:f>IF(AND($M31="Include",OR($FG31="Yes",$FH31="Yes")),"Ready","Not ready")</x:f>
        <x:v>Not ready</x:v>
      </x:c>
    </x:row>
    <x:row r="32" ht="24" customHeight="1">
      <x:c r="A32" s="22" t="str">
        <x:v>CTL-0030</x:v>
      </x:c>
      <x:c r="B32" s="22" t="n">
        <x:v>41</x:v>
      </x:c>
      <x:c r="C32" s="22" t="str">
        <x:v>Candidate alternative-rationale group</x:v>
      </x:c>
      <x:c r="D32" s="22" t="n">
        <x:v>0</x:v>
      </x:c>
      <x:c r="E32" s="22" t="str">
        <x:v>DATA non-innovation deals.xlsx</x:v>
      </x:c>
      <x:c r="F32" s="22" t="str">
        <x:v>curium pharma acquires map medical technologies</x:v>
      </x:c>
      <x:c r="G32" s="22" t="str">
        <x:v>No</x:v>
      </x:c>
      <x:c r="H32" s="22" t="str">
        <x:v>No</x:v>
      </x:c>
      <x:c r="I32" s="22" t="str">
        <x:v>No</x:v>
      </x:c>
      <x:c r="J32" s="22" t="n">
        <x:v>1</x:v>
      </x:c>
      <x:c r="K32" s="22" t="str">
        <x:v>Not started</x:v>
      </x:c>
      <x:c r="L32" s="22" t="str">
        <x:v>Eligible - 100%</x:v>
      </x:c>
      <x:c r="M32" s="22" t="str">
        <x:v>Review</x:v>
      </x:c>
      <x:c r="N32" s="22" t="str"/>
      <x:c r="O32" s="28" t="n">
        <x:v>43801</x:v>
      </x:c>
      <x:c r="P32" s="28" t="n">
        <x:v>43801</x:v>
      </x:c>
      <x:c r="Q32" s="22" t="n">
        <x:v>2019</x:v>
      </x:c>
      <x:c r="R32" s="22" t="str">
        <x:v>Q4 2019</x:v>
      </x:c>
      <x:c r="S32" s="22" t="str">
        <x:v>Completed</x:v>
      </x:c>
      <x:c r="T32" s="26" t="str">
        <x:v>Curium Pharma Acquires MAP Medical Technologies</x:v>
      </x:c>
      <x:c r="U32" s="22" t="str">
        <x:v>Mergers &amp; Acquisitions</x:v>
      </x:c>
      <x:c r="V32" s="22" t="str">
        <x:v>Acquisition</x:v>
      </x:c>
      <x:c r="W32" s="22" t="str">
        <x:v>100% Acquisition</x:v>
      </x:c>
      <x:c r="X32" s="22" t="str">
        <x:v>Finland</x:v>
      </x:c>
      <x:c r="Y32" s="22" t="str">
        <x:v>100% Acquisition</x:v>
      </x:c>
      <x:c r="Z32" s="26"/>
      <x:c r="AA32" s="26" t="str">
        <x:v>Krogerus Attorneys Ltd , Morgan, Lewis &amp; Bockius LLP</x:v>
      </x:c>
      <x:c r="AB32" s="22" t="str">
        <x:v>Curium Holding France SAS</x:v>
      </x:c>
      <x:c r="AC32" s="22" t="str">
        <x:v>curium france</x:v>
      </x:c>
      <x:c r="AD32" s="22" t="str">
        <x:v>MAP Medical Technologies Oy</x:v>
      </x:c>
      <x:c r="AE32" s="22" t="str">
        <x:v>map medical technologies oy</x:v>
      </x:c>
      <x:c r="AF32" s="30"/>
      <x:c r="AG32" s="22" t="str">
        <x:v>n/a</x:v>
      </x:c>
      <x:c r="AH32" s="26" t="str">
        <x:v>Curium Pharma LLC, a radiopharmaceutical product manufacturer, has completed the acquisition of MAP Medical Technologies Oy, a radiopharmaceuticals company.
MAP Medical operates three GMP manufacturing sites across Finland, two in Helsinki and one in Tikkakoski, and has been supplying critical radiopharmaceutical agents to customers across Nordics and Baltics since 1991. The Company employs c.50 people and offers a range of PET diagnostic agents. It is also a distributor of Curium’s SPECT product portfolio in Finland.
This acquisition further expand Curium’s footprint in Europe, providing direct access to Nordic and Baltic countries for its broad portfolio of life saving diagnostic solutions.
Morgan, Lewis &amp; Bockius LLP and Krogerus Attorneys Ltd acted as legal advisors for Curium Pharma.</x:v>
      </x:c>
      <x:c r="AI32" s="26" t="str">
        <x:v>This acquisition further expand Curium’s footprint in Europe, providing direct access to Nordic and Baltic countries for its broad portfolio of life saving diagnostic solutions.</x:v>
      </x:c>
      <x:c r="AJ32" s="22" t="str"/>
      <x:c r="AK32" s="22" t="str"/>
      <x:c r="AL32" s="22" t="str">
        <x:v>Unknown</x:v>
      </x:c>
      <x:c r="AM32" s="22" t="str">
        <x:v>Unknown</x:v>
      </x:c>
      <x:c r="AN32" s="22" t="str"/>
      <x:c r="AO32" s="22" t="str"/>
      <x:c r="AP32" s="22" t="str"/>
      <x:c r="AQ32" s="22" t="str"/>
      <x:c r="AR32" s="22" t="str"/>
      <x:c r="AS32" s="22" t="str">
        <x:v>Curium Holding France SAS</x:v>
      </x:c>
      <x:c r="AT32" s="22" t="str">
        <x:v>MAP Medical Technologies Oy</x:v>
      </x:c>
      <x:c r="AU32" s="22" t="str">
        <x:v>Not reviewed</x:v>
      </x:c>
      <x:c r="AV32" s="22" t="str">
        <x:v>Not assessed</x:v>
      </x:c>
      <x:c r="AW32" s="22" t="str">
        <x:v>Unknown</x:v>
      </x:c>
      <x:c r="AX32" s="22" t="str">
        <x:v>Unknown</x:v>
      </x:c>
      <x:c r="AY32" s="22" t="str">
        <x:v>Unknown</x:v>
      </x:c>
      <x:c r="AZ32" s="22" t="str">
        <x:v>Unknown</x:v>
      </x:c>
      <x:c r="BA32" s="22" t="str">
        <x:v>Unknown</x:v>
      </x:c>
      <x:c r="BB32" s="22" t="str">
        <x:v>Unknown</x:v>
      </x:c>
      <x:c r="BC32" s="26" t="str"/>
      <x:c r="BD32" s="22" t="str"/>
      <x:c r="BE32" s="22" t="str"/>
      <x:c r="BF32" s="22" t="str">
        <x:v>Not collected</x:v>
      </x:c>
      <x:c r="BG32" s="22" t="str">
        <x:v>Not collected</x:v>
      </x:c>
      <x:c r="BH32" s="22" t="str">
        <x:v>Not defined</x:v>
      </x:c>
      <x:c r="BI32" s="24" t="n">
        <x:f>IF($Q32="","",$Q32-3)</x:f>
        <x:v>2016</x:v>
      </x:c>
      <x:c r="BJ32" s="24" t="n">
        <x:f>IF($Q32="","",$Q32-2)</x:f>
        <x:v>2017</x:v>
      </x:c>
      <x:c r="BK32" s="24" t="n">
        <x:f>IF($Q32="","",$Q32-1)</x:f>
        <x:v>2018</x:v>
      </x:c>
      <x:c r="BL32" s="24" t="n">
        <x:f>IF($Q32="","",$Q32+0)</x:f>
        <x:v>2019</x:v>
      </x:c>
      <x:c r="BM32" s="24" t="n">
        <x:f>IF($Q32="","",$Q32+1)</x:f>
        <x:v>2020</x:v>
      </x:c>
      <x:c r="BN32" s="24" t="n">
        <x:f>IF($Q32="","",$Q32+2)</x:f>
        <x:v>2021</x:v>
      </x:c>
      <x:c r="BO32" s="24" t="n">
        <x:f>IF($Q32="","",$Q32+3)</x:f>
        <x:v>2022</x:v>
      </x:c>
      <x:c r="BP32" s="77" t="str"/>
      <x:c r="BQ32" s="77" t="str"/>
      <x:c r="BR32" s="77" t="str"/>
      <x:c r="BS32" s="77" t="str"/>
      <x:c r="BT32" s="77" t="str"/>
      <x:c r="BU32" s="77" t="str"/>
      <x:c r="BV32" s="77" t="str"/>
      <x:c r="BW32" s="77" t="str"/>
      <x:c r="BX32" s="77" t="str"/>
      <x:c r="BY32" s="77" t="str"/>
      <x:c r="BZ32" s="77" t="str"/>
      <x:c r="CA32" s="77" t="str"/>
      <x:c r="CB32" s="77" t="str"/>
      <x:c r="CC32" s="77" t="str"/>
      <x:c r="CD32" s="77" t="str"/>
      <x:c r="CE32" s="77" t="str"/>
      <x:c r="CF32" s="77" t="str"/>
      <x:c r="CG32" s="77" t="str"/>
      <x:c r="CH32" s="77" t="str"/>
      <x:c r="CI32" s="77" t="str"/>
      <x:c r="CJ32" s="77" t="str"/>
      <x:c r="CK32" s="77" t="str"/>
      <x:c r="CL32" s="77" t="str"/>
      <x:c r="CM32" s="77" t="str"/>
      <x:c r="CN32" s="77" t="str"/>
      <x:c r="CO32" s="77" t="str"/>
      <x:c r="CP32" s="77" t="str"/>
      <x:c r="CQ32" s="77" t="str"/>
      <x:c r="CR32" s="77" t="str"/>
      <x:c r="CS32" s="77" t="str"/>
      <x:c r="CT32" s="77" t="str"/>
      <x:c r="CU32" s="77" t="str"/>
      <x:c r="CV32" s="77" t="str"/>
      <x:c r="CW32" s="77" t="str"/>
      <x:c r="CX32" s="77" t="str"/>
      <x:c r="CY32" s="77" t="str"/>
      <x:c r="CZ32" s="77" t="str"/>
      <x:c r="DA32" s="77" t="str"/>
      <x:c r="DB32" s="77" t="str"/>
      <x:c r="DC32" s="77" t="str"/>
      <x:c r="DD32" s="77" t="str"/>
      <x:c r="DE32" s="77" t="str"/>
      <x:c r="DF32" s="78" t="str"/>
      <x:c r="DG32" s="78" t="str"/>
      <x:c r="DH32" s="78" t="str"/>
      <x:c r="DI32" s="78" t="str"/>
      <x:c r="DJ32" s="78" t="str"/>
      <x:c r="DK32" s="78" t="str"/>
      <x:c r="DL32" s="78" t="str"/>
      <x:c r="DM32" s="78" t="str"/>
      <x:c r="DN32" s="78" t="str"/>
      <x:c r="DO32" s="78" t="str"/>
      <x:c r="DP32" s="78" t="str"/>
      <x:c r="DQ32" s="78" t="str"/>
      <x:c r="DR32" s="78" t="str"/>
      <x:c r="DS32" s="78" t="str"/>
      <x:c r="DT32" s="78" t="str"/>
      <x:c r="DU32" s="78" t="str"/>
      <x:c r="DV32" s="78" t="str"/>
      <x:c r="DW32" s="78" t="str"/>
      <x:c r="DX32" s="78" t="str"/>
      <x:c r="DY32" s="78" t="str"/>
      <x:c r="DZ32" s="78" t="str"/>
      <x:c r="EA32" s="117" t="str"/>
      <x:c r="EB32" s="117" t="str"/>
      <x:c r="EC32" s="117" t="str"/>
      <x:c r="ED32" s="117" t="str"/>
      <x:c r="EE32" s="117" t="str"/>
      <x:c r="EF32" s="117" t="str"/>
      <x:c r="EG32" s="117" t="str"/>
      <x:c r="EH32" s="117" t="str"/>
      <x:c r="EI32" s="117" t="str"/>
      <x:c r="EJ32" s="117" t="str"/>
      <x:c r="EK32" s="117" t="str"/>
      <x:c r="EL32" s="117" t="str"/>
      <x:c r="EM32" s="117" t="str"/>
      <x:c r="EN32" s="117" t="str"/>
      <x:c r="EO32" s="34" t="str"/>
      <x:c r="EP32" s="34" t="str"/>
      <x:c r="EQ32" s="36" t="str">
        <x:f>IF(OR($EO32="",$EP32="",$EO32=0),"",$EP32/$EO32)</x:f>
      </x:c>
      <x:c r="ER32" s="38" t="str"/>
      <x:c r="ES32" s="22" t="str">
        <x:v>Unknown</x:v>
      </x:c>
      <x:c r="ET32" s="22" t="str">
        <x:v>Unknown</x:v>
      </x:c>
      <x:c r="EU32" s="40" t="str">
        <x:f>IF(COUNT($DF32,$DG32,$DH32)=0,"",AVERAGE($DF32,$DG32,$DH32))</x:f>
      </x:c>
      <x:c r="EV32" s="40" t="str">
        <x:f>IF(COUNT($DJ32,$DK32,$DL32)=0,"",AVERAGE($DJ32,$DK32,$DL32))</x:f>
      </x:c>
      <x:c r="EW32" s="40" t="str">
        <x:f>IF(OR($EU32="",$EV32=""),"",$EV32-$EU32)</x:f>
      </x:c>
      <x:c r="EX32" s="40" t="str">
        <x:f>IF(COUNT($DM32,$DN32,$DO32)=0,"",AVERAGE($DM32,$DN32,$DO32))</x:f>
      </x:c>
      <x:c r="EY32" s="40" t="str">
        <x:f>IF(COUNT($DQ32,$DR32,$DS32)=0,"",AVERAGE($DQ32,$DR32,$DS32))</x:f>
      </x:c>
      <x:c r="EZ32" s="40" t="str">
        <x:f>IF(OR($EX32="",$EY32=""),"",$EY32-$EX32)</x:f>
      </x:c>
      <x:c r="FA32" s="42" t="str">
        <x:f>IF(COUNT($EA32,$EB32,$EC32)=0,"",AVERAGE($EA32,$EB32,$EC32))</x:f>
      </x:c>
      <x:c r="FB32" s="42" t="str">
        <x:f>IF(COUNT($EE32,$EF32,$EG32)=0,"",AVERAGE($EE32,$EF32,$EG32))</x:f>
      </x:c>
      <x:c r="FC32" s="42" t="str">
        <x:f>IF(OR($FA32="",$FB32=""),"",$FB32-$FA32)</x:f>
      </x:c>
      <x:c r="FD32" s="42" t="str">
        <x:f>IF(COUNT($EH32,$EI32,$EJ32)=0,"",AVERAGE($EH32,$EI32,$EJ32))</x:f>
      </x:c>
      <x:c r="FE32" s="42" t="str">
        <x:f>IF(COUNT($EL32,$EM32,$EN32)=0,"",AVERAGE($EL32,$EM32,$EN32))</x:f>
      </x:c>
      <x:c r="FF32" s="42" t="str">
        <x:f>IF(OR($FD32="",$FE32=""),"",$FE32-$FD32)</x:f>
      </x:c>
      <x:c r="FG32" s="24" t="str">
        <x:f>IF(COUNT($DF32,$DG32,$DH32,$DJ32,$DK32,$DL32,$DM32,$DN32,$DO32,$DQ32,$DR32,$DS32)=12,"Yes","No")</x:f>
        <x:v>No</x:v>
      </x:c>
      <x:c r="FH32" s="24" t="str">
        <x:f>IF(COUNT($EA32,$EB32,$EC32,$EE32,$EF32,$EG32,$EH32,$EI32,$EJ32,$EL32,$EM32,$EN32)=12,"Yes","No")</x:f>
        <x:v>No</x:v>
      </x:c>
      <x:c r="FI32" s="24" t="str">
        <x:f>IF(AND($M32="Include",OR($FG32="Yes",$FH32="Yes")),"Ready","Not ready")</x:f>
        <x:v>Not ready</x:v>
      </x:c>
    </x:row>
    <x:row r="33" ht="24" customHeight="1">
      <x:c r="A33" s="22" t="str">
        <x:v>CTL-0031</x:v>
      </x:c>
      <x:c r="B33" s="22" t="n">
        <x:v>42</x:v>
      </x:c>
      <x:c r="C33" s="22" t="str">
        <x:v>Candidate alternative-rationale group</x:v>
      </x:c>
      <x:c r="D33" s="22" t="n">
        <x:v>0</x:v>
      </x:c>
      <x:c r="E33" s="22" t="str">
        <x:v>DATA non-innovation deals.xlsx</x:v>
      </x:c>
      <x:c r="F33" s="22" t="str">
        <x:v>biocodex acquires iprad</x:v>
      </x:c>
      <x:c r="G33" s="22" t="str">
        <x:v>No</x:v>
      </x:c>
      <x:c r="H33" s="22" t="str">
        <x:v>No</x:v>
      </x:c>
      <x:c r="I33" s="22" t="str">
        <x:v>No</x:v>
      </x:c>
      <x:c r="J33" s="22" t="n">
        <x:v>1</x:v>
      </x:c>
      <x:c r="K33" s="22" t="str">
        <x:v>Not started</x:v>
      </x:c>
      <x:c r="L33" s="22" t="str">
        <x:v>Eligible - 100%</x:v>
      </x:c>
      <x:c r="M33" s="22" t="str">
        <x:v>Review</x:v>
      </x:c>
      <x:c r="N33" s="22" t="str"/>
      <x:c r="O33" s="28" t="n">
        <x:v>43787</x:v>
      </x:c>
      <x:c r="P33" s="28" t="n">
        <x:v>43836</x:v>
      </x:c>
      <x:c r="Q33" s="22" t="n">
        <x:v>2020</x:v>
      </x:c>
      <x:c r="R33" s="22" t="str">
        <x:v>Q4 2019</x:v>
      </x:c>
      <x:c r="S33" s="22" t="str">
        <x:v>Completed</x:v>
      </x:c>
      <x:c r="T33" s="26" t="str">
        <x:v>Biocodex Acquires IPRAD</x:v>
      </x:c>
      <x:c r="U33" s="22" t="str">
        <x:v>Mergers &amp; Acquisitions</x:v>
      </x:c>
      <x:c r="V33" s="22" t="str">
        <x:v>Acquisition</x:v>
      </x:c>
      <x:c r="W33" s="22" t="str">
        <x:v>100% Acquisition</x:v>
      </x:c>
      <x:c r="X33" s="22" t="str">
        <x:v>France</x:v>
      </x:c>
      <x:c r="Y33" s="22" t="str">
        <x:v>100% Acquisition</x:v>
      </x:c>
      <x:c r="Z33" s="26" t="str">
        <x:v>Stifel Europe Ltd</x:v>
      </x:c>
      <x:c r="AA33" s="26"/>
      <x:c r="AB33" s="22" t="str">
        <x:v>Biocodex</x:v>
      </x:c>
      <x:c r="AC33" s="22" t="str">
        <x:v>biocodex</x:v>
      </x:c>
      <x:c r="AD33" s="22" t="str">
        <x:v>Iprad Sante SA</x:v>
      </x:c>
      <x:c r="AE33" s="22" t="str">
        <x:v>iprad sante</x:v>
      </x:c>
      <x:c r="AF33" s="30"/>
      <x:c r="AG33" s="22" t="str">
        <x:v>n/a</x:v>
      </x:c>
      <x:c r="AH33" s="26" t="str">
        <x:v>Biocodex, a pharmaceutical company,  has announced the acquisition of Laboratoires Iprad (Iprad Sante SA), a pharmaceutical company.
The new dynamic that will emerge from the complementarity of these two companies will consolidate the growth of the two entities. It will strengthen their respective positions in France and accelerate the international development of IPRAD Laboratories' products.
Bryan, Garnier &amp; Co acted as financial advisor to Biocodex.
The transaction is subject to the information and authorization procedures provided for by the regulations in force, including the approval of the French Competition Authority, and should be effective from January 2020.
Deal History:
Planning: On November 18, 2019, Biocodex entered into exclusive negotiations for the acquisition of Laboratoires Iprad,</x:v>
      </x:c>
      <x:c r="AI33" s="26" t="str">
        <x:v>The new dynamic that will emerge from the complementarity of Biocodex and IPRAD will consolidate the growth of the two entities. It will strengthen their respective positions in France and accelerate the international development of IPRAD Laboratories' products.</x:v>
      </x:c>
      <x:c r="AJ33" s="22" t="str"/>
      <x:c r="AK33" s="22" t="str"/>
      <x:c r="AL33" s="22" t="str">
        <x:v>Unknown</x:v>
      </x:c>
      <x:c r="AM33" s="22" t="str">
        <x:v>Unknown</x:v>
      </x:c>
      <x:c r="AN33" s="22" t="str"/>
      <x:c r="AO33" s="22" t="str"/>
      <x:c r="AP33" s="22" t="str"/>
      <x:c r="AQ33" s="22" t="str"/>
      <x:c r="AR33" s="22" t="str"/>
      <x:c r="AS33" s="22" t="str">
        <x:v>Biocodex</x:v>
      </x:c>
      <x:c r="AT33" s="22" t="str">
        <x:v>Iprad Sante SA</x:v>
      </x:c>
      <x:c r="AU33" s="22" t="str">
        <x:v>Not reviewed</x:v>
      </x:c>
      <x:c r="AV33" s="22" t="str">
        <x:v>Not assessed</x:v>
      </x:c>
      <x:c r="AW33" s="22" t="str">
        <x:v>Unknown</x:v>
      </x:c>
      <x:c r="AX33" s="22" t="str">
        <x:v>Unknown</x:v>
      </x:c>
      <x:c r="AY33" s="22" t="str">
        <x:v>Unknown</x:v>
      </x:c>
      <x:c r="AZ33" s="22" t="str">
        <x:v>Unknown</x:v>
      </x:c>
      <x:c r="BA33" s="22" t="str">
        <x:v>Unknown</x:v>
      </x:c>
      <x:c r="BB33" s="22" t="str">
        <x:v>Unknown</x:v>
      </x:c>
      <x:c r="BC33" s="26" t="str"/>
      <x:c r="BD33" s="22" t="str"/>
      <x:c r="BE33" s="22" t="str"/>
      <x:c r="BF33" s="22" t="str">
        <x:v>Not collected</x:v>
      </x:c>
      <x:c r="BG33" s="22" t="str">
        <x:v>Not collected</x:v>
      </x:c>
      <x:c r="BH33" s="22" t="str">
        <x:v>Not defined</x:v>
      </x:c>
      <x:c r="BI33" s="24" t="n">
        <x:f>IF($Q33="","",$Q33-3)</x:f>
        <x:v>2017</x:v>
      </x:c>
      <x:c r="BJ33" s="24" t="n">
        <x:f>IF($Q33="","",$Q33-2)</x:f>
        <x:v>2018</x:v>
      </x:c>
      <x:c r="BK33" s="24" t="n">
        <x:f>IF($Q33="","",$Q33-1)</x:f>
        <x:v>2019</x:v>
      </x:c>
      <x:c r="BL33" s="24" t="n">
        <x:f>IF($Q33="","",$Q33+0)</x:f>
        <x:v>2020</x:v>
      </x:c>
      <x:c r="BM33" s="24" t="n">
        <x:f>IF($Q33="","",$Q33+1)</x:f>
        <x:v>2021</x:v>
      </x:c>
      <x:c r="BN33" s="24" t="n">
        <x:f>IF($Q33="","",$Q33+2)</x:f>
        <x:v>2022</x:v>
      </x:c>
      <x:c r="BO33" s="24" t="n">
        <x:f>IF($Q33="","",$Q33+3)</x:f>
        <x:v>2023</x:v>
      </x:c>
      <x:c r="BP33" s="77" t="str"/>
      <x:c r="BQ33" s="77" t="str"/>
      <x:c r="BR33" s="77" t="str"/>
      <x:c r="BS33" s="77" t="str"/>
      <x:c r="BT33" s="77" t="str"/>
      <x:c r="BU33" s="77" t="str"/>
      <x:c r="BV33" s="77" t="str"/>
      <x:c r="BW33" s="77" t="str"/>
      <x:c r="BX33" s="77" t="str"/>
      <x:c r="BY33" s="77" t="str"/>
      <x:c r="BZ33" s="77" t="str"/>
      <x:c r="CA33" s="77" t="str"/>
      <x:c r="CB33" s="77" t="str"/>
      <x:c r="CC33" s="77" t="str"/>
      <x:c r="CD33" s="77" t="str"/>
      <x:c r="CE33" s="77" t="str"/>
      <x:c r="CF33" s="77" t="str"/>
      <x:c r="CG33" s="77" t="str"/>
      <x:c r="CH33" s="77" t="str"/>
      <x:c r="CI33" s="77" t="str"/>
      <x:c r="CJ33" s="77" t="str"/>
      <x:c r="CK33" s="77" t="str"/>
      <x:c r="CL33" s="77" t="str"/>
      <x:c r="CM33" s="77" t="str"/>
      <x:c r="CN33" s="77" t="str"/>
      <x:c r="CO33" s="77" t="str"/>
      <x:c r="CP33" s="77" t="str"/>
      <x:c r="CQ33" s="77" t="str"/>
      <x:c r="CR33" s="77" t="str"/>
      <x:c r="CS33" s="77" t="str"/>
      <x:c r="CT33" s="77" t="str"/>
      <x:c r="CU33" s="77" t="str"/>
      <x:c r="CV33" s="77" t="str"/>
      <x:c r="CW33" s="77" t="str"/>
      <x:c r="CX33" s="77" t="str"/>
      <x:c r="CY33" s="77" t="str"/>
      <x:c r="CZ33" s="77" t="str"/>
      <x:c r="DA33" s="77" t="str"/>
      <x:c r="DB33" s="77" t="str"/>
      <x:c r="DC33" s="77" t="str"/>
      <x:c r="DD33" s="77" t="str"/>
      <x:c r="DE33" s="77" t="str"/>
      <x:c r="DF33" s="78" t="str"/>
      <x:c r="DG33" s="78" t="str"/>
      <x:c r="DH33" s="78" t="str"/>
      <x:c r="DI33" s="78" t="str"/>
      <x:c r="DJ33" s="78" t="str"/>
      <x:c r="DK33" s="78" t="str"/>
      <x:c r="DL33" s="78" t="str"/>
      <x:c r="DM33" s="78" t="str"/>
      <x:c r="DN33" s="78" t="str"/>
      <x:c r="DO33" s="78" t="str"/>
      <x:c r="DP33" s="78" t="str"/>
      <x:c r="DQ33" s="78" t="str"/>
      <x:c r="DR33" s="78" t="str"/>
      <x:c r="DS33" s="78" t="str"/>
      <x:c r="DT33" s="78" t="str"/>
      <x:c r="DU33" s="78" t="str"/>
      <x:c r="DV33" s="78" t="str"/>
      <x:c r="DW33" s="78" t="str"/>
      <x:c r="DX33" s="78" t="str"/>
      <x:c r="DY33" s="78" t="str"/>
      <x:c r="DZ33" s="78" t="str"/>
      <x:c r="EA33" s="117" t="str"/>
      <x:c r="EB33" s="117" t="str"/>
      <x:c r="EC33" s="117" t="str"/>
      <x:c r="ED33" s="117" t="str"/>
      <x:c r="EE33" s="117" t="str"/>
      <x:c r="EF33" s="117" t="str"/>
      <x:c r="EG33" s="117" t="str"/>
      <x:c r="EH33" s="117" t="str"/>
      <x:c r="EI33" s="117" t="str"/>
      <x:c r="EJ33" s="117" t="str"/>
      <x:c r="EK33" s="117" t="str"/>
      <x:c r="EL33" s="117" t="str"/>
      <x:c r="EM33" s="117" t="str"/>
      <x:c r="EN33" s="117" t="str"/>
      <x:c r="EO33" s="34" t="str"/>
      <x:c r="EP33" s="34" t="str"/>
      <x:c r="EQ33" s="36" t="str">
        <x:f>IF(OR($EO33="",$EP33="",$EO33=0),"",$EP33/$EO33)</x:f>
      </x:c>
      <x:c r="ER33" s="38" t="str"/>
      <x:c r="ES33" s="22" t="str">
        <x:v>Unknown</x:v>
      </x:c>
      <x:c r="ET33" s="22" t="str">
        <x:v>Unknown</x:v>
      </x:c>
      <x:c r="EU33" s="40" t="str">
        <x:f>IF(COUNT($DF33,$DG33,$DH33)=0,"",AVERAGE($DF33,$DG33,$DH33))</x:f>
      </x:c>
      <x:c r="EV33" s="40" t="str">
        <x:f>IF(COUNT($DJ33,$DK33,$DL33)=0,"",AVERAGE($DJ33,$DK33,$DL33))</x:f>
      </x:c>
      <x:c r="EW33" s="40" t="str">
        <x:f>IF(OR($EU33="",$EV33=""),"",$EV33-$EU33)</x:f>
      </x:c>
      <x:c r="EX33" s="40" t="str">
        <x:f>IF(COUNT($DM33,$DN33,$DO33)=0,"",AVERAGE($DM33,$DN33,$DO33))</x:f>
      </x:c>
      <x:c r="EY33" s="40" t="str">
        <x:f>IF(COUNT($DQ33,$DR33,$DS33)=0,"",AVERAGE($DQ33,$DR33,$DS33))</x:f>
      </x:c>
      <x:c r="EZ33" s="40" t="str">
        <x:f>IF(OR($EX33="",$EY33=""),"",$EY33-$EX33)</x:f>
      </x:c>
      <x:c r="FA33" s="42" t="str">
        <x:f>IF(COUNT($EA33,$EB33,$EC33)=0,"",AVERAGE($EA33,$EB33,$EC33))</x:f>
      </x:c>
      <x:c r="FB33" s="42" t="str">
        <x:f>IF(COUNT($EE33,$EF33,$EG33)=0,"",AVERAGE($EE33,$EF33,$EG33))</x:f>
      </x:c>
      <x:c r="FC33" s="42" t="str">
        <x:f>IF(OR($FA33="",$FB33=""),"",$FB33-$FA33)</x:f>
      </x:c>
      <x:c r="FD33" s="42" t="str">
        <x:f>IF(COUNT($EH33,$EI33,$EJ33)=0,"",AVERAGE($EH33,$EI33,$EJ33))</x:f>
      </x:c>
      <x:c r="FE33" s="42" t="str">
        <x:f>IF(COUNT($EL33,$EM33,$EN33)=0,"",AVERAGE($EL33,$EM33,$EN33))</x:f>
      </x:c>
      <x:c r="FF33" s="42" t="str">
        <x:f>IF(OR($FD33="",$FE33=""),"",$FE33-$FD33)</x:f>
      </x:c>
      <x:c r="FG33" s="24" t="str">
        <x:f>IF(COUNT($DF33,$DG33,$DH33,$DJ33,$DK33,$DL33,$DM33,$DN33,$DO33,$DQ33,$DR33,$DS33)=12,"Yes","No")</x:f>
        <x:v>No</x:v>
      </x:c>
      <x:c r="FH33" s="24" t="str">
        <x:f>IF(COUNT($EA33,$EB33,$EC33,$EE33,$EF33,$EG33,$EH33,$EI33,$EJ33,$EL33,$EM33,$EN33)=12,"Yes","No")</x:f>
        <x:v>No</x:v>
      </x:c>
      <x:c r="FI33" s="24" t="str">
        <x:f>IF(AND($M33="Include",OR($FG33="Yes",$FH33="Yes")),"Ready","Not ready")</x:f>
        <x:v>Not ready</x:v>
      </x:c>
    </x:row>
    <x:row r="34" ht="24" customHeight="1">
      <x:c r="A34" s="22" t="str">
        <x:v>CTL-0032</x:v>
      </x:c>
      <x:c r="B34" s="22" t="n">
        <x:v>43</x:v>
      </x:c>
      <x:c r="C34" s="22" t="str">
        <x:v>Candidate alternative-rationale group</x:v>
      </x:c>
      <x:c r="D34" s="22" t="n">
        <x:v>0</x:v>
      </x:c>
      <x:c r="E34" s="22" t="str">
        <x:v>DATA non-innovation deals.xlsx</x:v>
      </x:c>
      <x:c r="F34" s="22" t="str">
        <x:v>linnane pharma acquires stake in selectimmune pharma</x:v>
      </x:c>
      <x:c r="G34" s="22" t="str">
        <x:v>No</x:v>
      </x:c>
      <x:c r="H34" s="22" t="str">
        <x:v>No</x:v>
      </x:c>
      <x:c r="I34" s="22" t="str">
        <x:v>No</x:v>
      </x:c>
      <x:c r="J34" s="22" t="n">
        <x:v>1</x:v>
      </x:c>
      <x:c r="K34" s="22" t="str">
        <x:v>Not started</x:v>
      </x:c>
      <x:c r="L34" s="22" t="str">
        <x:v>Exclude - minority</x:v>
      </x:c>
      <x:c r="M34" s="22" t="str">
        <x:v>Review</x:v>
      </x:c>
      <x:c r="N34" s="22" t="str"/>
      <x:c r="O34" s="28" t="n">
        <x:v>43777</x:v>
      </x:c>
      <x:c r="P34" s="28" t="n">
        <x:v>43777</x:v>
      </x:c>
      <x:c r="Q34" s="22" t="n">
        <x:v>2019</x:v>
      </x:c>
      <x:c r="R34" s="22" t="str">
        <x:v>Q4 2019</x:v>
      </x:c>
      <x:c r="S34" s="22" t="str">
        <x:v>Completed</x:v>
      </x:c>
      <x:c r="T34" s="26" t="str">
        <x:v>Linnane Pharma Acquires Stake in SelectImmune Pharma</x:v>
      </x:c>
      <x:c r="U34" s="22" t="str">
        <x:v>Mergers &amp; Acquisitions</x:v>
      </x:c>
      <x:c r="V34" s="22" t="str">
        <x:v>Acquisition</x:v>
      </x:c>
      <x:c r="W34" s="22" t="str">
        <x:v>Minority Acquisition</x:v>
      </x:c>
      <x:c r="X34" s="22" t="str">
        <x:v>Sweden</x:v>
      </x:c>
      <x:c r="Y34" s="22" t="str">
        <x:v>Minority Acquisition</x:v>
      </x:c>
      <x:c r="Z34" s="26"/>
      <x:c r="AA34" s="26"/>
      <x:c r="AB34" s="22" t="str">
        <x:v>Linnane Pharma AB</x:v>
      </x:c>
      <x:c r="AC34" s="22" t="str">
        <x:v>linnane pharma ab</x:v>
      </x:c>
      <x:c r="AD34" s="22" t="str">
        <x:v>SelectImmune Pharma AB (Inactive)</x:v>
      </x:c>
      <x:c r="AE34" s="22" t="str">
        <x:v>selectimmune pharma ab</x:v>
      </x:c>
      <x:c r="AF34" s="30" t="n">
        <x:v>0</x:v>
      </x:c>
      <x:c r="AG34" s="22" t="n">
        <x:v>0</x:v>
      </x:c>
      <x:c r="AH34" s="26" t="str">
        <x:v>Linnane Pharma AB has acquired the block of 200,000 B shares in SelectImmune Pharma AB, a pharmaceutical company that develops immunotherapies to treat acute and chronic infections, from the estate of Bengt Furberg, for SEK3.1 million at a price of SEK15.5 per share.
The transaction will allow Linnane Pharma to strengthen its holding in SelectImmune Pharma.</x:v>
      </x:c>
      <x:c r="AI34" s="26" t="str">
        <x:v>The transaction will allow Linnane Pharma to strengthen its holding in SelectImmune Pharma.</x:v>
      </x:c>
      <x:c r="AJ34" s="22" t="str"/>
      <x:c r="AK34" s="22" t="str"/>
      <x:c r="AL34" s="22" t="str">
        <x:v>Unknown</x:v>
      </x:c>
      <x:c r="AM34" s="22" t="str">
        <x:v>Unknown</x:v>
      </x:c>
      <x:c r="AN34" s="22" t="str"/>
      <x:c r="AO34" s="22" t="str"/>
      <x:c r="AP34" s="22" t="str"/>
      <x:c r="AQ34" s="22" t="str"/>
      <x:c r="AR34" s="22" t="str"/>
      <x:c r="AS34" s="22" t="str">
        <x:v>Linnane Pharma AB</x:v>
      </x:c>
      <x:c r="AT34" s="22" t="str">
        <x:v>SelectImmune Pharma AB (Inactive)</x:v>
      </x:c>
      <x:c r="AU34" s="22" t="str">
        <x:v>Not reviewed</x:v>
      </x:c>
      <x:c r="AV34" s="22" t="str">
        <x:v>Not assessed</x:v>
      </x:c>
      <x:c r="AW34" s="22" t="str">
        <x:v>Unknown</x:v>
      </x:c>
      <x:c r="AX34" s="22" t="str">
        <x:v>Unknown</x:v>
      </x:c>
      <x:c r="AY34" s="22" t="str">
        <x:v>Unknown</x:v>
      </x:c>
      <x:c r="AZ34" s="22" t="str">
        <x:v>Unknown</x:v>
      </x:c>
      <x:c r="BA34" s="22" t="str">
        <x:v>Unknown</x:v>
      </x:c>
      <x:c r="BB34" s="22" t="str">
        <x:v>Unknown</x:v>
      </x:c>
      <x:c r="BC34" s="26" t="str"/>
      <x:c r="BD34" s="22" t="str"/>
      <x:c r="BE34" s="22" t="str"/>
      <x:c r="BF34" s="22" t="str">
        <x:v>Not collected</x:v>
      </x:c>
      <x:c r="BG34" s="22" t="str">
        <x:v>Not collected</x:v>
      </x:c>
      <x:c r="BH34" s="22" t="str">
        <x:v>Not defined</x:v>
      </x:c>
      <x:c r="BI34" s="24" t="n">
        <x:f>IF($Q34="","",$Q34-3)</x:f>
        <x:v>2016</x:v>
      </x:c>
      <x:c r="BJ34" s="24" t="n">
        <x:f>IF($Q34="","",$Q34-2)</x:f>
        <x:v>2017</x:v>
      </x:c>
      <x:c r="BK34" s="24" t="n">
        <x:f>IF($Q34="","",$Q34-1)</x:f>
        <x:v>2018</x:v>
      </x:c>
      <x:c r="BL34" s="24" t="n">
        <x:f>IF($Q34="","",$Q34+0)</x:f>
        <x:v>2019</x:v>
      </x:c>
      <x:c r="BM34" s="24" t="n">
        <x:f>IF($Q34="","",$Q34+1)</x:f>
        <x:v>2020</x:v>
      </x:c>
      <x:c r="BN34" s="24" t="n">
        <x:f>IF($Q34="","",$Q34+2)</x:f>
        <x:v>2021</x:v>
      </x:c>
      <x:c r="BO34" s="24" t="n">
        <x:f>IF($Q34="","",$Q34+3)</x:f>
        <x:v>2022</x:v>
      </x:c>
      <x:c r="BP34" s="77" t="str"/>
      <x:c r="BQ34" s="77" t="str"/>
      <x:c r="BR34" s="77" t="str"/>
      <x:c r="BS34" s="77" t="str"/>
      <x:c r="BT34" s="77" t="str"/>
      <x:c r="BU34" s="77" t="str"/>
      <x:c r="BV34" s="77" t="str"/>
      <x:c r="BW34" s="77" t="str"/>
      <x:c r="BX34" s="77" t="str"/>
      <x:c r="BY34" s="77" t="str"/>
      <x:c r="BZ34" s="77" t="str"/>
      <x:c r="CA34" s="77" t="str"/>
      <x:c r="CB34" s="77" t="str"/>
      <x:c r="CC34" s="77" t="str"/>
      <x:c r="CD34" s="77" t="str"/>
      <x:c r="CE34" s="77" t="str"/>
      <x:c r="CF34" s="77" t="str"/>
      <x:c r="CG34" s="77" t="str"/>
      <x:c r="CH34" s="77" t="str"/>
      <x:c r="CI34" s="77" t="str"/>
      <x:c r="CJ34" s="77" t="str"/>
      <x:c r="CK34" s="77" t="str"/>
      <x:c r="CL34" s="77" t="str"/>
      <x:c r="CM34" s="77" t="str"/>
      <x:c r="CN34" s="77" t="str"/>
      <x:c r="CO34" s="77" t="str"/>
      <x:c r="CP34" s="77" t="str"/>
      <x:c r="CQ34" s="77" t="str"/>
      <x:c r="CR34" s="77" t="str"/>
      <x:c r="CS34" s="77" t="str"/>
      <x:c r="CT34" s="77" t="str"/>
      <x:c r="CU34" s="77" t="str"/>
      <x:c r="CV34" s="77" t="str"/>
      <x:c r="CW34" s="77" t="str"/>
      <x:c r="CX34" s="77" t="str"/>
      <x:c r="CY34" s="77" t="str"/>
      <x:c r="CZ34" s="77" t="str"/>
      <x:c r="DA34" s="77" t="str"/>
      <x:c r="DB34" s="77" t="str"/>
      <x:c r="DC34" s="77" t="str"/>
      <x:c r="DD34" s="77" t="str"/>
      <x:c r="DE34" s="77" t="str"/>
      <x:c r="DF34" s="78" t="str"/>
      <x:c r="DG34" s="78" t="str"/>
      <x:c r="DH34" s="78" t="str"/>
      <x:c r="DI34" s="78" t="str"/>
      <x:c r="DJ34" s="78" t="str"/>
      <x:c r="DK34" s="78" t="str"/>
      <x:c r="DL34" s="78" t="str"/>
      <x:c r="DM34" s="78" t="str"/>
      <x:c r="DN34" s="78" t="str"/>
      <x:c r="DO34" s="78" t="str"/>
      <x:c r="DP34" s="78" t="str"/>
      <x:c r="DQ34" s="78" t="str"/>
      <x:c r="DR34" s="78" t="str"/>
      <x:c r="DS34" s="78" t="str"/>
      <x:c r="DT34" s="78" t="str"/>
      <x:c r="DU34" s="78" t="str"/>
      <x:c r="DV34" s="78" t="str"/>
      <x:c r="DW34" s="78" t="str"/>
      <x:c r="DX34" s="78" t="str"/>
      <x:c r="DY34" s="78" t="str"/>
      <x:c r="DZ34" s="78" t="str"/>
      <x:c r="EA34" s="117" t="str"/>
      <x:c r="EB34" s="117" t="str"/>
      <x:c r="EC34" s="117" t="str"/>
      <x:c r="ED34" s="117" t="str"/>
      <x:c r="EE34" s="117" t="str"/>
      <x:c r="EF34" s="117" t="str"/>
      <x:c r="EG34" s="117" t="str"/>
      <x:c r="EH34" s="117" t="str"/>
      <x:c r="EI34" s="117" t="str"/>
      <x:c r="EJ34" s="117" t="str"/>
      <x:c r="EK34" s="117" t="str"/>
      <x:c r="EL34" s="117" t="str"/>
      <x:c r="EM34" s="117" t="str"/>
      <x:c r="EN34" s="117" t="str"/>
      <x:c r="EO34" s="34" t="str"/>
      <x:c r="EP34" s="34" t="str"/>
      <x:c r="EQ34" s="36" t="str">
        <x:f>IF(OR($EO34="",$EP34="",$EO34=0),"",$EP34/$EO34)</x:f>
      </x:c>
      <x:c r="ER34" s="38" t="str"/>
      <x:c r="ES34" s="22" t="str">
        <x:v>Unknown</x:v>
      </x:c>
      <x:c r="ET34" s="22" t="str">
        <x:v>Unknown</x:v>
      </x:c>
      <x:c r="EU34" s="40" t="str">
        <x:f>IF(COUNT($DF34,$DG34,$DH34)=0,"",AVERAGE($DF34,$DG34,$DH34))</x:f>
      </x:c>
      <x:c r="EV34" s="40" t="str">
        <x:f>IF(COUNT($DJ34,$DK34,$DL34)=0,"",AVERAGE($DJ34,$DK34,$DL34))</x:f>
      </x:c>
      <x:c r="EW34" s="40" t="str">
        <x:f>IF(OR($EU34="",$EV34=""),"",$EV34-$EU34)</x:f>
      </x:c>
      <x:c r="EX34" s="40" t="str">
        <x:f>IF(COUNT($DM34,$DN34,$DO34)=0,"",AVERAGE($DM34,$DN34,$DO34))</x:f>
      </x:c>
      <x:c r="EY34" s="40" t="str">
        <x:f>IF(COUNT($DQ34,$DR34,$DS34)=0,"",AVERAGE($DQ34,$DR34,$DS34))</x:f>
      </x:c>
      <x:c r="EZ34" s="40" t="str">
        <x:f>IF(OR($EX34="",$EY34=""),"",$EY34-$EX34)</x:f>
      </x:c>
      <x:c r="FA34" s="42" t="str">
        <x:f>IF(COUNT($EA34,$EB34,$EC34)=0,"",AVERAGE($EA34,$EB34,$EC34))</x:f>
      </x:c>
      <x:c r="FB34" s="42" t="str">
        <x:f>IF(COUNT($EE34,$EF34,$EG34)=0,"",AVERAGE($EE34,$EF34,$EG34))</x:f>
      </x:c>
      <x:c r="FC34" s="42" t="str">
        <x:f>IF(OR($FA34="",$FB34=""),"",$FB34-$FA34)</x:f>
      </x:c>
      <x:c r="FD34" s="42" t="str">
        <x:f>IF(COUNT($EH34,$EI34,$EJ34)=0,"",AVERAGE($EH34,$EI34,$EJ34))</x:f>
      </x:c>
      <x:c r="FE34" s="42" t="str">
        <x:f>IF(COUNT($EL34,$EM34,$EN34)=0,"",AVERAGE($EL34,$EM34,$EN34))</x:f>
      </x:c>
      <x:c r="FF34" s="42" t="str">
        <x:f>IF(OR($FD34="",$FE34=""),"",$FE34-$FD34)</x:f>
      </x:c>
      <x:c r="FG34" s="24" t="str">
        <x:f>IF(COUNT($DF34,$DG34,$DH34,$DJ34,$DK34,$DL34,$DM34,$DN34,$DO34,$DQ34,$DR34,$DS34)=12,"Yes","No")</x:f>
        <x:v>No</x:v>
      </x:c>
      <x:c r="FH34" s="24" t="str">
        <x:f>IF(COUNT($EA34,$EB34,$EC34,$EE34,$EF34,$EG34,$EH34,$EI34,$EJ34,$EL34,$EM34,$EN34)=12,"Yes","No")</x:f>
        <x:v>No</x:v>
      </x:c>
      <x:c r="FI34" s="24" t="str">
        <x:f>IF(AND($M34="Include",OR($FG34="Yes",$FH34="Yes")),"Ready","Not ready")</x:f>
        <x:v>Not ready</x:v>
      </x:c>
    </x:row>
    <x:row r="35" ht="24" customHeight="1">
      <x:c r="A35" s="22" t="str">
        <x:v>CTL-0033</x:v>
      </x:c>
      <x:c r="B35" s="22" t="n">
        <x:v>44</x:v>
      </x:c>
      <x:c r="C35" s="22" t="str">
        <x:v>Candidate alternative-rationale group</x:v>
      </x:c>
      <x:c r="D35" s="22" t="n">
        <x:v>0</x:v>
      </x:c>
      <x:c r="E35" s="22" t="str">
        <x:v>DATA non-innovation deals.xlsx</x:v>
      </x:c>
      <x:c r="F35" s="22" t="str">
        <x:v>klaria pharma acquires 100 stake in uppsalagruppen medical</x:v>
      </x:c>
      <x:c r="G35" s="22" t="str">
        <x:v>No</x:v>
      </x:c>
      <x:c r="H35" s="22" t="str">
        <x:v>No</x:v>
      </x:c>
      <x:c r="I35" s="22" t="str">
        <x:v>Yes</x:v>
      </x:c>
      <x:c r="J35" s="22" t="n">
        <x:v>2</x:v>
      </x:c>
      <x:c r="K35" s="22" t="str">
        <x:v>Not started</x:v>
      </x:c>
      <x:c r="L35" s="22" t="str">
        <x:v>Eligible - 100%</x:v>
      </x:c>
      <x:c r="M35" s="22" t="str">
        <x:v>Review</x:v>
      </x:c>
      <x:c r="N35" s="22" t="str"/>
      <x:c r="O35" s="28" t="n">
        <x:v>43774</x:v>
      </x:c>
      <x:c r="P35" s="28" t="n">
        <x:v>43774</x:v>
      </x:c>
      <x:c r="Q35" s="22" t="n">
        <x:v>2019</x:v>
      </x:c>
      <x:c r="R35" s="22" t="str">
        <x:v>Q4 2019</x:v>
      </x:c>
      <x:c r="S35" s="22" t="str">
        <x:v>Completed</x:v>
      </x:c>
      <x:c r="T35" s="26" t="str">
        <x:v>Klaria Pharma Acquires 100% Stake in Uppsalagruppen Medical</x:v>
      </x:c>
      <x:c r="U35" s="22" t="str">
        <x:v>Mergers &amp; Acquisitions</x:v>
      </x:c>
      <x:c r="V35" s="22" t="str">
        <x:v>Acquisition</x:v>
      </x:c>
      <x:c r="W35" s="22" t="str">
        <x:v>100% Acquisition</x:v>
      </x:c>
      <x:c r="X35" s="22" t="str">
        <x:v>Sweden</x:v>
      </x:c>
      <x:c r="Y35" s="22" t="str">
        <x:v>100% Acquisition</x:v>
      </x:c>
      <x:c r="Z35" s="26"/>
      <x:c r="AA35" s="26"/>
      <x:c r="AB35" s="22" t="str">
        <x:v>Klaria Pharma Holding AB</x:v>
      </x:c>
      <x:c r="AC35" s="22" t="str">
        <x:v>klaria pharma ab</x:v>
      </x:c>
      <x:c r="AD35" s="22" t="str">
        <x:v>Uppsalagruppen Medical AB</x:v>
      </x:c>
      <x:c r="AE35" s="22" t="str">
        <x:v>uppsalagruppen medical ab</x:v>
      </x:c>
      <x:c r="AF35" s="30"/>
      <x:c r="AG35" s="22" t="str">
        <x:v>n/a</x:v>
      </x:c>
      <x:c r="AH35" s="26" t="str">
        <x:v>Klaria Pharma Holding AB, a pharmaceutical company, has acquired Uppsalagruppen Medical AB and the patent that protects Klaria’s drug delivery technology. Uppsalagruppen Medical is a provider of pharmaceutical products.
The transaction is structured as a share transfer agreement between the owners of Klaria and Uppsalagruppen, whereby all shares in Uppsalagruppen are acquired by Klaria. As part of the consideration, Klaria has agreed to pay license fees and royalty payments on future earnings, substantially in line with the current license agreement between Klaria and Uppsalagruppen for Klaria’s use of the patent.
The transaction will enable Klaria Pharma to strengthen its IP-position.</x:v>
      </x:c>
      <x:c r="AI35" s="26" t="str">
        <x:v>The transaction will enable Klaria Pharma to strengthen its IP-position.</x:v>
      </x:c>
      <x:c r="AJ35" s="22" t="str"/>
      <x:c r="AK35" s="22" t="str"/>
      <x:c r="AL35" s="22" t="str">
        <x:v>Unknown</x:v>
      </x:c>
      <x:c r="AM35" s="22" t="str">
        <x:v>Unknown</x:v>
      </x:c>
      <x:c r="AN35" s="22" t="str"/>
      <x:c r="AO35" s="22" t="str"/>
      <x:c r="AP35" s="22" t="str"/>
      <x:c r="AQ35" s="22" t="str"/>
      <x:c r="AR35" s="22" t="str"/>
      <x:c r="AS35" s="22" t="str">
        <x:v>Klaria Pharma Holding AB</x:v>
      </x:c>
      <x:c r="AT35" s="22" t="str">
        <x:v>Uppsalagruppen Medical AB</x:v>
      </x:c>
      <x:c r="AU35" s="22" t="str">
        <x:v>Not reviewed</x:v>
      </x:c>
      <x:c r="AV35" s="22" t="str">
        <x:v>Not assessed</x:v>
      </x:c>
      <x:c r="AW35" s="22" t="str">
        <x:v>Unknown</x:v>
      </x:c>
      <x:c r="AX35" s="22" t="str">
        <x:v>Unknown</x:v>
      </x:c>
      <x:c r="AY35" s="22" t="str">
        <x:v>Unknown</x:v>
      </x:c>
      <x:c r="AZ35" s="22" t="str">
        <x:v>Unknown</x:v>
      </x:c>
      <x:c r="BA35" s="22" t="str">
        <x:v>Unknown</x:v>
      </x:c>
      <x:c r="BB35" s="22" t="str">
        <x:v>Unknown</x:v>
      </x:c>
      <x:c r="BC35" s="26" t="str"/>
      <x:c r="BD35" s="22" t="str"/>
      <x:c r="BE35" s="22" t="str"/>
      <x:c r="BF35" s="22" t="str">
        <x:v>Not collected</x:v>
      </x:c>
      <x:c r="BG35" s="22" t="str">
        <x:v>Not collected</x:v>
      </x:c>
      <x:c r="BH35" s="22" t="str">
        <x:v>Not defined</x:v>
      </x:c>
      <x:c r="BI35" s="24" t="n">
        <x:f>IF($Q35="","",$Q35-3)</x:f>
        <x:v>2016</x:v>
      </x:c>
      <x:c r="BJ35" s="24" t="n">
        <x:f>IF($Q35="","",$Q35-2)</x:f>
        <x:v>2017</x:v>
      </x:c>
      <x:c r="BK35" s="24" t="n">
        <x:f>IF($Q35="","",$Q35-1)</x:f>
        <x:v>2018</x:v>
      </x:c>
      <x:c r="BL35" s="24" t="n">
        <x:f>IF($Q35="","",$Q35+0)</x:f>
        <x:v>2019</x:v>
      </x:c>
      <x:c r="BM35" s="24" t="n">
        <x:f>IF($Q35="","",$Q35+1)</x:f>
        <x:v>2020</x:v>
      </x:c>
      <x:c r="BN35" s="24" t="n">
        <x:f>IF($Q35="","",$Q35+2)</x:f>
        <x:v>2021</x:v>
      </x:c>
      <x:c r="BO35" s="24" t="n">
        <x:f>IF($Q35="","",$Q35+3)</x:f>
        <x:v>2022</x:v>
      </x:c>
      <x:c r="BP35" s="77" t="str"/>
      <x:c r="BQ35" s="77" t="str"/>
      <x:c r="BR35" s="77" t="str"/>
      <x:c r="BS35" s="77" t="str"/>
      <x:c r="BT35" s="77" t="str"/>
      <x:c r="BU35" s="77" t="str"/>
      <x:c r="BV35" s="77" t="str"/>
      <x:c r="BW35" s="77" t="str"/>
      <x:c r="BX35" s="77" t="str"/>
      <x:c r="BY35" s="77" t="str"/>
      <x:c r="BZ35" s="77" t="str"/>
      <x:c r="CA35" s="77" t="str"/>
      <x:c r="CB35" s="77" t="str"/>
      <x:c r="CC35" s="77" t="str"/>
      <x:c r="CD35" s="77" t="str"/>
      <x:c r="CE35" s="77" t="str"/>
      <x:c r="CF35" s="77" t="str"/>
      <x:c r="CG35" s="77" t="str"/>
      <x:c r="CH35" s="77" t="str"/>
      <x:c r="CI35" s="77" t="str"/>
      <x:c r="CJ35" s="77" t="str"/>
      <x:c r="CK35" s="77" t="str"/>
      <x:c r="CL35" s="77" t="str"/>
      <x:c r="CM35" s="77" t="str"/>
      <x:c r="CN35" s="77" t="str"/>
      <x:c r="CO35" s="77" t="str"/>
      <x:c r="CP35" s="77" t="str"/>
      <x:c r="CQ35" s="77" t="str"/>
      <x:c r="CR35" s="77" t="str"/>
      <x:c r="CS35" s="77" t="str"/>
      <x:c r="CT35" s="77" t="str"/>
      <x:c r="CU35" s="77" t="str"/>
      <x:c r="CV35" s="77" t="str"/>
      <x:c r="CW35" s="77" t="str"/>
      <x:c r="CX35" s="77" t="str"/>
      <x:c r="CY35" s="77" t="str"/>
      <x:c r="CZ35" s="77" t="str"/>
      <x:c r="DA35" s="77" t="str"/>
      <x:c r="DB35" s="77" t="str"/>
      <x:c r="DC35" s="77" t="str"/>
      <x:c r="DD35" s="77" t="str"/>
      <x:c r="DE35" s="77" t="str"/>
      <x:c r="DF35" s="78" t="str"/>
      <x:c r="DG35" s="78" t="str"/>
      <x:c r="DH35" s="78" t="str"/>
      <x:c r="DI35" s="78" t="str"/>
      <x:c r="DJ35" s="78" t="str"/>
      <x:c r="DK35" s="78" t="str"/>
      <x:c r="DL35" s="78" t="str"/>
      <x:c r="DM35" s="78" t="str"/>
      <x:c r="DN35" s="78" t="str"/>
      <x:c r="DO35" s="78" t="str"/>
      <x:c r="DP35" s="78" t="str"/>
      <x:c r="DQ35" s="78" t="str"/>
      <x:c r="DR35" s="78" t="str"/>
      <x:c r="DS35" s="78" t="str"/>
      <x:c r="DT35" s="78" t="str"/>
      <x:c r="DU35" s="78" t="str"/>
      <x:c r="DV35" s="78" t="str"/>
      <x:c r="DW35" s="78" t="str"/>
      <x:c r="DX35" s="78" t="str"/>
      <x:c r="DY35" s="78" t="str"/>
      <x:c r="DZ35" s="78" t="str"/>
      <x:c r="EA35" s="117" t="str"/>
      <x:c r="EB35" s="117" t="str"/>
      <x:c r="EC35" s="117" t="str"/>
      <x:c r="ED35" s="117" t="str"/>
      <x:c r="EE35" s="117" t="str"/>
      <x:c r="EF35" s="117" t="str"/>
      <x:c r="EG35" s="117" t="str"/>
      <x:c r="EH35" s="117" t="str"/>
      <x:c r="EI35" s="117" t="str"/>
      <x:c r="EJ35" s="117" t="str"/>
      <x:c r="EK35" s="117" t="str"/>
      <x:c r="EL35" s="117" t="str"/>
      <x:c r="EM35" s="117" t="str"/>
      <x:c r="EN35" s="117" t="str"/>
      <x:c r="EO35" s="34" t="str"/>
      <x:c r="EP35" s="34" t="str"/>
      <x:c r="EQ35" s="36" t="str">
        <x:f>IF(OR($EO35="",$EP35="",$EO35=0),"",$EP35/$EO35)</x:f>
      </x:c>
      <x:c r="ER35" s="38" t="str"/>
      <x:c r="ES35" s="22" t="str">
        <x:v>Unknown</x:v>
      </x:c>
      <x:c r="ET35" s="22" t="str">
        <x:v>Unknown</x:v>
      </x:c>
      <x:c r="EU35" s="40" t="str">
        <x:f>IF(COUNT($DF35,$DG35,$DH35)=0,"",AVERAGE($DF35,$DG35,$DH35))</x:f>
      </x:c>
      <x:c r="EV35" s="40" t="str">
        <x:f>IF(COUNT($DJ35,$DK35,$DL35)=0,"",AVERAGE($DJ35,$DK35,$DL35))</x:f>
      </x:c>
      <x:c r="EW35" s="40" t="str">
        <x:f>IF(OR($EU35="",$EV35=""),"",$EV35-$EU35)</x:f>
      </x:c>
      <x:c r="EX35" s="40" t="str">
        <x:f>IF(COUNT($DM35,$DN35,$DO35)=0,"",AVERAGE($DM35,$DN35,$DO35))</x:f>
      </x:c>
      <x:c r="EY35" s="40" t="str">
        <x:f>IF(COUNT($DQ35,$DR35,$DS35)=0,"",AVERAGE($DQ35,$DR35,$DS35))</x:f>
      </x:c>
      <x:c r="EZ35" s="40" t="str">
        <x:f>IF(OR($EX35="",$EY35=""),"",$EY35-$EX35)</x:f>
      </x:c>
      <x:c r="FA35" s="42" t="str">
        <x:f>IF(COUNT($EA35,$EB35,$EC35)=0,"",AVERAGE($EA35,$EB35,$EC35))</x:f>
      </x:c>
      <x:c r="FB35" s="42" t="str">
        <x:f>IF(COUNT($EE35,$EF35,$EG35)=0,"",AVERAGE($EE35,$EF35,$EG35))</x:f>
      </x:c>
      <x:c r="FC35" s="42" t="str">
        <x:f>IF(OR($FA35="",$FB35=""),"",$FB35-$FA35)</x:f>
      </x:c>
      <x:c r="FD35" s="42" t="str">
        <x:f>IF(COUNT($EH35,$EI35,$EJ35)=0,"",AVERAGE($EH35,$EI35,$EJ35))</x:f>
      </x:c>
      <x:c r="FE35" s="42" t="str">
        <x:f>IF(COUNT($EL35,$EM35,$EN35)=0,"",AVERAGE($EL35,$EM35,$EN35))</x:f>
      </x:c>
      <x:c r="FF35" s="42" t="str">
        <x:f>IF(OR($FD35="",$FE35=""),"",$FE35-$FD35)</x:f>
      </x:c>
      <x:c r="FG35" s="24" t="str">
        <x:f>IF(COUNT($DF35,$DG35,$DH35,$DJ35,$DK35,$DL35,$DM35,$DN35,$DO35,$DQ35,$DR35,$DS35)=12,"Yes","No")</x:f>
        <x:v>No</x:v>
      </x:c>
      <x:c r="FH35" s="24" t="str">
        <x:f>IF(COUNT($EA35,$EB35,$EC35,$EE35,$EF35,$EG35,$EH35,$EI35,$EJ35,$EL35,$EM35,$EN35)=12,"Yes","No")</x:f>
        <x:v>No</x:v>
      </x:c>
      <x:c r="FI35" s="24" t="str">
        <x:f>IF(AND($M35="Include",OR($FG35="Yes",$FH35="Yes")),"Ready","Not ready")</x:f>
        <x:v>Not ready</x:v>
      </x:c>
    </x:row>
    <x:row r="36" ht="24" customHeight="1">
      <x:c r="A36" s="22" t="str">
        <x:v>CTL-0034</x:v>
      </x:c>
      <x:c r="B36" s="22" t="n">
        <x:v>45</x:v>
      </x:c>
      <x:c r="C36" s="22" t="str">
        <x:v>Candidate alternative-rationale group</x:v>
      </x:c>
      <x:c r="D36" s="22" t="n">
        <x:v>0</x:v>
      </x:c>
      <x:c r="E36" s="22" t="str">
        <x:v>DATA non-innovation deals.xlsx</x:v>
      </x:c>
      <x:c r="F36" s="22" t="str">
        <x:v>klaria pharma merges with karessa pharma</x:v>
      </x:c>
      <x:c r="G36" s="22" t="str">
        <x:v>No</x:v>
      </x:c>
      <x:c r="H36" s="22" t="str">
        <x:v>No</x:v>
      </x:c>
      <x:c r="I36" s="22" t="str">
        <x:v>Yes</x:v>
      </x:c>
      <x:c r="J36" s="22" t="n">
        <x:v>2</x:v>
      </x:c>
      <x:c r="K36" s="22" t="str">
        <x:v>Not started</x:v>
      </x:c>
      <x:c r="L36" s="22" t="str">
        <x:v>Review - merger</x:v>
      </x:c>
      <x:c r="M36" s="22" t="str">
        <x:v>Review</x:v>
      </x:c>
      <x:c r="N36" s="22" t="str"/>
      <x:c r="O36" s="28" t="n">
        <x:v>43774</x:v>
      </x:c>
      <x:c r="P36" s="28" t="n">
        <x:v>43896</x:v>
      </x:c>
      <x:c r="Q36" s="22" t="n">
        <x:v>2020</x:v>
      </x:c>
      <x:c r="R36" s="22" t="str">
        <x:v>Q4 2019</x:v>
      </x:c>
      <x:c r="S36" s="22" t="str">
        <x:v>Completed</x:v>
      </x:c>
      <x:c r="T36" s="26" t="str">
        <x:v>Klaria Pharma Merges with Karessa Pharma</x:v>
      </x:c>
      <x:c r="U36" s="22" t="str">
        <x:v>Mergers &amp; Acquisitions</x:v>
      </x:c>
      <x:c r="V36" s="22" t="str">
        <x:v>Merger</x:v>
      </x:c>
      <x:c r="W36" s="22"/>
      <x:c r="X36" s="22" t="str">
        <x:v>Sweden</x:v>
      </x:c>
      <x:c r="Y36" s="22"/>
      <x:c r="Z36" s="26" t="str">
        <x:v>Skarpa AB , Avane AB</x:v>
      </x:c>
      <x:c r="AA36" s="26" t="str">
        <x:v>Hamilton Advokatbyra , Setterwalls Advokatbyra AB</x:v>
      </x:c>
      <x:c r="AB36" s="22" t="str">
        <x:v>Klaria Pharma Holding AB</x:v>
      </x:c>
      <x:c r="AC36" s="22" t="str">
        <x:v>klaria pharma ab</x:v>
      </x:c>
      <x:c r="AD36" s="22" t="str">
        <x:v>Karessa Pharma Holding AB (Inactive); Klaria Pharma Holding AB</x:v>
      </x:c>
      <x:c r="AE36" s="22" t="str">
        <x:v>karessa pharma ab klaria pharma ab</x:v>
      </x:c>
      <x:c r="AF36" s="30" t="n">
        <x:v>5</x:v>
      </x:c>
      <x:c r="AG36" s="22" t="n">
        <x:v>5</x:v>
      </x:c>
      <x:c r="AH36" s="26" t="str">
        <x:v>Klaria Pharma Holding AB, a developer of fast acting medicinal products that designs, develops and commercialize therapeutics for migraine and cancer related pain, has merged with Karessa Pharma Holding AB, engaged in research and development of novel drugs in male health and central nervous system therapy areas. 
The merged entity will maintain the company name Klaria Pharma Holding AB (publ) and will continue to have its registered office in Stockholm, Sweden.
The SCRO’s registration of the merger completes the merger process from a legal perspective and all of Karessa’s assets and liabilities have been transferred to Klaria. In connection with the registration of the merger, the SCRO has today registered the issue of 6,635,200 new shares in Klaria as merger consideration. Thus, Klaria has in total 38,728,448 outstanding shares.
As part of the transcation, new shares in Klaria will be issued to Karessa's shareholders in relation to their existing shareholdings in Karessa with the exchange rate 0.6032:1, i.e one share in Karessa entitles the holder to receive 0.6032 new shares in Klaria.
Based on the volume weighted average price during the last 60 trading days for Klaria's share, the offer values Karessa at approximately SEK4.47 per share, which means no discount or premium compared to Karessa's volume weighted average price during the last sixty trading days but a discount of about 25% compared to the closing price on November 4, 2019 of SEK5.95.
Shareholders in Klaria representing more than 37% of the votes and shares in Klaria and shareholders in Karessa representing more than 47% of the votes and shares in Karessa have committed or submitted their intention to vote to approve the merger at the forthcoming extraordinary general meeting.
Klaria shall pay merger consideration to Karessa's shareholders as set out below. When calculating the merger consideration, the Boards have only taken into account the volume-weighted average prices of the companies on Nasdaq First North Growth Market during the last 60 days of trading (as of November 4, 2019, the last day of trading prior to the disclosure of the merger).
One share in Karessa entitles the holder to receive 0.6032 new shares in Klaria, ie. new shares in Klaria will be issued to Karessa's shareholders in relation to their existing shareholdings in Karessa at an exchange rate of 0.6032:1. The shareholders of Karessa will thus receive an economic ownership of approximately 17.13% in New Klaria Pharma.
Furthermore, the Boards propose that the merger shall be implemented with Klaria as the absorbing company and Karessa as the absorbed company. All 11,000,000 shares in Karessa shall be included in the merger.
Only whole shares in Klaria will be paid to shareholders in Karessa as a merger Consideration. Klaria and Karessa will therefore retain a third party (Securities Broker) to aggregate all fractions of Karessa shares which do not entitle the holder to a whole new Klaria share and the total number of shares in Klaria corresponding to such fractions will then be sold by the Securities Broker at Nasdaq First North Growth Market. The sale will be made as soon as possible after the registration of the merger with the Swedish Companies Registration Office.
Avane AB as an independent financial advisor, while Setterwalls Advokatbyra acted as legal advisor to Klaria. Skarpa AB acted as an independent financial advisor, while Hamilton Advokatbyra Firm acted as legal advisor to Karessa.
The merger will create a drug development candidates based on innovative drug delivery systems with clear competitive advantages in each therapy area.
Deal History:
Announced: On November 5, 2019, Klaria Pharma Holding has agreed to merge with Karessa Pharma.</x:v>
      </x:c>
      <x:c r="AI36" s="26" t="str">
        <x:v>The merger will create a drug development candidates based on innovative drug delivery systems with clear competitive advantages in each therapy area.</x:v>
      </x:c>
      <x:c r="AJ36" s="22" t="str"/>
      <x:c r="AK36" s="22" t="str"/>
      <x:c r="AL36" s="22" t="str">
        <x:v>Unknown</x:v>
      </x:c>
      <x:c r="AM36" s="22" t="str">
        <x:v>Unknown</x:v>
      </x:c>
      <x:c r="AN36" s="22" t="str"/>
      <x:c r="AO36" s="22" t="str"/>
      <x:c r="AP36" s="22" t="str"/>
      <x:c r="AQ36" s="22" t="str"/>
      <x:c r="AR36" s="22" t="str"/>
      <x:c r="AS36" s="22" t="str">
        <x:v>Klaria Pharma Holding AB</x:v>
      </x:c>
      <x:c r="AT36" s="22" t="str">
        <x:v>Karessa Pharma Holding AB (Inactive); Klaria Pharma Holding AB</x:v>
      </x:c>
      <x:c r="AU36" s="22" t="str">
        <x:v>Not reviewed</x:v>
      </x:c>
      <x:c r="AV36" s="22" t="str">
        <x:v>Not assessed</x:v>
      </x:c>
      <x:c r="AW36" s="22" t="str">
        <x:v>Unknown</x:v>
      </x:c>
      <x:c r="AX36" s="22" t="str">
        <x:v>Unknown</x:v>
      </x:c>
      <x:c r="AY36" s="22" t="str">
        <x:v>Unknown</x:v>
      </x:c>
      <x:c r="AZ36" s="22" t="str">
        <x:v>Unknown</x:v>
      </x:c>
      <x:c r="BA36" s="22" t="str">
        <x:v>Unknown</x:v>
      </x:c>
      <x:c r="BB36" s="22" t="str">
        <x:v>Unknown</x:v>
      </x:c>
      <x:c r="BC36" s="26" t="str"/>
      <x:c r="BD36" s="22" t="str"/>
      <x:c r="BE36" s="22" t="str"/>
      <x:c r="BF36" s="22" t="str">
        <x:v>Not collected</x:v>
      </x:c>
      <x:c r="BG36" s="22" t="str">
        <x:v>Not collected</x:v>
      </x:c>
      <x:c r="BH36" s="22" t="str">
        <x:v>Not defined</x:v>
      </x:c>
      <x:c r="BI36" s="24" t="n">
        <x:f>IF($Q36="","",$Q36-3)</x:f>
        <x:v>2017</x:v>
      </x:c>
      <x:c r="BJ36" s="24" t="n">
        <x:f>IF($Q36="","",$Q36-2)</x:f>
        <x:v>2018</x:v>
      </x:c>
      <x:c r="BK36" s="24" t="n">
        <x:f>IF($Q36="","",$Q36-1)</x:f>
        <x:v>2019</x:v>
      </x:c>
      <x:c r="BL36" s="24" t="n">
        <x:f>IF($Q36="","",$Q36+0)</x:f>
        <x:v>2020</x:v>
      </x:c>
      <x:c r="BM36" s="24" t="n">
        <x:f>IF($Q36="","",$Q36+1)</x:f>
        <x:v>2021</x:v>
      </x:c>
      <x:c r="BN36" s="24" t="n">
        <x:f>IF($Q36="","",$Q36+2)</x:f>
        <x:v>2022</x:v>
      </x:c>
      <x:c r="BO36" s="24" t="n">
        <x:f>IF($Q36="","",$Q36+3)</x:f>
        <x:v>2023</x:v>
      </x:c>
      <x:c r="BP36" s="77" t="str"/>
      <x:c r="BQ36" s="77" t="str"/>
      <x:c r="BR36" s="77" t="str"/>
      <x:c r="BS36" s="77" t="str"/>
      <x:c r="BT36" s="77" t="str"/>
      <x:c r="BU36" s="77" t="str"/>
      <x:c r="BV36" s="77" t="str"/>
      <x:c r="BW36" s="77" t="str"/>
      <x:c r="BX36" s="77" t="str"/>
      <x:c r="BY36" s="77" t="str"/>
      <x:c r="BZ36" s="77" t="str"/>
      <x:c r="CA36" s="77" t="str"/>
      <x:c r="CB36" s="77" t="str"/>
      <x:c r="CC36" s="77" t="str"/>
      <x:c r="CD36" s="77" t="str"/>
      <x:c r="CE36" s="77" t="str"/>
      <x:c r="CF36" s="77" t="str"/>
      <x:c r="CG36" s="77" t="str"/>
      <x:c r="CH36" s="77" t="str"/>
      <x:c r="CI36" s="77" t="str"/>
      <x:c r="CJ36" s="77" t="str"/>
      <x:c r="CK36" s="77" t="str"/>
      <x:c r="CL36" s="77" t="str"/>
      <x:c r="CM36" s="77" t="str"/>
      <x:c r="CN36" s="77" t="str"/>
      <x:c r="CO36" s="77" t="str"/>
      <x:c r="CP36" s="77" t="str"/>
      <x:c r="CQ36" s="77" t="str"/>
      <x:c r="CR36" s="77" t="str"/>
      <x:c r="CS36" s="77" t="str"/>
      <x:c r="CT36" s="77" t="str"/>
      <x:c r="CU36" s="77" t="str"/>
      <x:c r="CV36" s="77" t="str"/>
      <x:c r="CW36" s="77" t="str"/>
      <x:c r="CX36" s="77" t="str"/>
      <x:c r="CY36" s="77" t="str"/>
      <x:c r="CZ36" s="77" t="str"/>
      <x:c r="DA36" s="77" t="str"/>
      <x:c r="DB36" s="77" t="str"/>
      <x:c r="DC36" s="77" t="str"/>
      <x:c r="DD36" s="77" t="str"/>
      <x:c r="DE36" s="77" t="str"/>
      <x:c r="DF36" s="78" t="str"/>
      <x:c r="DG36" s="78" t="str"/>
      <x:c r="DH36" s="78" t="str"/>
      <x:c r="DI36" s="78" t="str"/>
      <x:c r="DJ36" s="78" t="str"/>
      <x:c r="DK36" s="78" t="str"/>
      <x:c r="DL36" s="78" t="str"/>
      <x:c r="DM36" s="78" t="str"/>
      <x:c r="DN36" s="78" t="str"/>
      <x:c r="DO36" s="78" t="str"/>
      <x:c r="DP36" s="78" t="str"/>
      <x:c r="DQ36" s="78" t="str"/>
      <x:c r="DR36" s="78" t="str"/>
      <x:c r="DS36" s="78" t="str"/>
      <x:c r="DT36" s="78" t="str"/>
      <x:c r="DU36" s="78" t="str"/>
      <x:c r="DV36" s="78" t="str"/>
      <x:c r="DW36" s="78" t="str"/>
      <x:c r="DX36" s="78" t="str"/>
      <x:c r="DY36" s="78" t="str"/>
      <x:c r="DZ36" s="78" t="str"/>
      <x:c r="EA36" s="117" t="str"/>
      <x:c r="EB36" s="117" t="str"/>
      <x:c r="EC36" s="117" t="str"/>
      <x:c r="ED36" s="117" t="str"/>
      <x:c r="EE36" s="117" t="str"/>
      <x:c r="EF36" s="117" t="str"/>
      <x:c r="EG36" s="117" t="str"/>
      <x:c r="EH36" s="117" t="str"/>
      <x:c r="EI36" s="117" t="str"/>
      <x:c r="EJ36" s="117" t="str"/>
      <x:c r="EK36" s="117" t="str"/>
      <x:c r="EL36" s="117" t="str"/>
      <x:c r="EM36" s="117" t="str"/>
      <x:c r="EN36" s="117" t="str"/>
      <x:c r="EO36" s="34" t="str"/>
      <x:c r="EP36" s="34" t="str"/>
      <x:c r="EQ36" s="36" t="str">
        <x:f>IF(OR($EO36="",$EP36="",$EO36=0),"",$EP36/$EO36)</x:f>
      </x:c>
      <x:c r="ER36" s="38" t="str"/>
      <x:c r="ES36" s="22" t="str">
        <x:v>Unknown</x:v>
      </x:c>
      <x:c r="ET36" s="22" t="str">
        <x:v>Unknown</x:v>
      </x:c>
      <x:c r="EU36" s="40" t="str">
        <x:f>IF(COUNT($DF36,$DG36,$DH36)=0,"",AVERAGE($DF36,$DG36,$DH36))</x:f>
      </x:c>
      <x:c r="EV36" s="40" t="str">
        <x:f>IF(COUNT($DJ36,$DK36,$DL36)=0,"",AVERAGE($DJ36,$DK36,$DL36))</x:f>
      </x:c>
      <x:c r="EW36" s="40" t="str">
        <x:f>IF(OR($EU36="",$EV36=""),"",$EV36-$EU36)</x:f>
      </x:c>
      <x:c r="EX36" s="40" t="str">
        <x:f>IF(COUNT($DM36,$DN36,$DO36)=0,"",AVERAGE($DM36,$DN36,$DO36))</x:f>
      </x:c>
      <x:c r="EY36" s="40" t="str">
        <x:f>IF(COUNT($DQ36,$DR36,$DS36)=0,"",AVERAGE($DQ36,$DR36,$DS36))</x:f>
      </x:c>
      <x:c r="EZ36" s="40" t="str">
        <x:f>IF(OR($EX36="",$EY36=""),"",$EY36-$EX36)</x:f>
      </x:c>
      <x:c r="FA36" s="42" t="str">
        <x:f>IF(COUNT($EA36,$EB36,$EC36)=0,"",AVERAGE($EA36,$EB36,$EC36))</x:f>
      </x:c>
      <x:c r="FB36" s="42" t="str">
        <x:f>IF(COUNT($EE36,$EF36,$EG36)=0,"",AVERAGE($EE36,$EF36,$EG36))</x:f>
      </x:c>
      <x:c r="FC36" s="42" t="str">
        <x:f>IF(OR($FA36="",$FB36=""),"",$FB36-$FA36)</x:f>
      </x:c>
      <x:c r="FD36" s="42" t="str">
        <x:f>IF(COUNT($EH36,$EI36,$EJ36)=0,"",AVERAGE($EH36,$EI36,$EJ36))</x:f>
      </x:c>
      <x:c r="FE36" s="42" t="str">
        <x:f>IF(COUNT($EL36,$EM36,$EN36)=0,"",AVERAGE($EL36,$EM36,$EN36))</x:f>
      </x:c>
      <x:c r="FF36" s="42" t="str">
        <x:f>IF(OR($FD36="",$FE36=""),"",$FE36-$FD36)</x:f>
      </x:c>
      <x:c r="FG36" s="24" t="str">
        <x:f>IF(COUNT($DF36,$DG36,$DH36,$DJ36,$DK36,$DL36,$DM36,$DN36,$DO36,$DQ36,$DR36,$DS36)=12,"Yes","No")</x:f>
        <x:v>No</x:v>
      </x:c>
      <x:c r="FH36" s="24" t="str">
        <x:f>IF(COUNT($EA36,$EB36,$EC36,$EE36,$EF36,$EG36,$EH36,$EI36,$EJ36,$EL36,$EM36,$EN36)=12,"Yes","No")</x:f>
        <x:v>No</x:v>
      </x:c>
      <x:c r="FI36" s="24" t="str">
        <x:f>IF(AND($M36="Include",OR($FG36="Yes",$FH36="Yes")),"Ready","Not ready")</x:f>
        <x:v>Not ready</x:v>
      </x:c>
    </x:row>
    <x:row r="37" ht="24" customHeight="1">
      <x:c r="A37" s="22" t="str">
        <x:v>CTL-0035</x:v>
      </x:c>
      <x:c r="B37" s="22" t="n">
        <x:v>46</x:v>
      </x:c>
      <x:c r="C37" s="22" t="str">
        <x:v>Candidate alternative-rationale group</x:v>
      </x:c>
      <x:c r="D37" s="22" t="n">
        <x:v>0</x:v>
      </x:c>
      <x:c r="E37" s="22" t="str">
        <x:v>DATA non-innovation deals.xlsx</x:v>
      </x:c>
      <x:c r="F37" s="22" t="str">
        <x:v>stryker acquires wright medical</x:v>
      </x:c>
      <x:c r="G37" s="22" t="str">
        <x:v>No</x:v>
      </x:c>
      <x:c r="H37" s="22" t="str">
        <x:v>No</x:v>
      </x:c>
      <x:c r="I37" s="22" t="str">
        <x:v>No</x:v>
      </x:c>
      <x:c r="J37" s="22" t="n">
        <x:v>1</x:v>
      </x:c>
      <x:c r="K37" s="22" t="str">
        <x:v>Not started</x:v>
      </x:c>
      <x:c r="L37" s="22" t="str">
        <x:v>Eligible - 100%</x:v>
      </x:c>
      <x:c r="M37" s="22" t="str">
        <x:v>Review</x:v>
      </x:c>
      <x:c r="N37" s="22" t="str"/>
      <x:c r="O37" s="28" t="n">
        <x:v>43773</x:v>
      </x:c>
      <x:c r="P37" s="28" t="n">
        <x:v>44146</x:v>
      </x:c>
      <x:c r="Q37" s="22" t="n">
        <x:v>2020</x:v>
      </x:c>
      <x:c r="R37" s="22" t="str">
        <x:v>Q4 2019</x:v>
      </x:c>
      <x:c r="S37" s="22" t="str">
        <x:v>Completed</x:v>
      </x:c>
      <x:c r="T37" s="26" t="str">
        <x:v>Stryker Acquires Wright Medical</x:v>
      </x:c>
      <x:c r="U37" s="22" t="str">
        <x:v>Mergers &amp; Acquisitions</x:v>
      </x:c>
      <x:c r="V37" s="22" t="str">
        <x:v>Acquisition</x:v>
      </x:c>
      <x:c r="W37" s="22" t="str">
        <x:v>100% Acquisition</x:v>
      </x:c>
      <x:c r="X37" s="22" t="str">
        <x:v>The Netherlands</x:v>
      </x:c>
      <x:c r="Y37" s="22" t="str">
        <x:v>100% Acquisition</x:v>
      </x:c>
      <x:c r="Z37" s="26" t="str">
        <x:v>J.P. Morgan Securities LLC , Guggenheim Securities LLC</x:v>
      </x:c>
      <x:c r="AA37" s="26" t="str">
        <x:v>Baker &amp; McKenzie LLP , Skadden, Arps, Slate, Meagher &amp; Flom LLP &amp; Affiliates , Houthoff Cooperatief UA , Ropes &amp; Gray LLP , Stibbe NV , Latham &amp; Watkins LLP , Abdulaziz Alajlan &amp; Partners</x:v>
      </x:c>
      <x:c r="AB37" s="22" t="str">
        <x:v>Stryker Corp</x:v>
      </x:c>
      <x:c r="AC37" s="22" t="str">
        <x:v>stryker</x:v>
      </x:c>
      <x:c r="AD37" s="22" t="str">
        <x:v>Wright Medical Group NV</x:v>
      </x:c>
      <x:c r="AE37" s="22" t="str">
        <x:v>wright medical</x:v>
      </x:c>
      <x:c r="AF37" s="30" t="n">
        <x:v>5400</x:v>
      </x:c>
      <x:c r="AG37" s="22" t="n">
        <x:v>5400</x:v>
      </x:c>
      <x:c r="AH37" s="26" t="str">
        <x:v>Stryker Corp., a medical technology company, has completed the acquisition of Wright Medical Group N.V., a medical device company focused on extremities and biologics, for USD30.75 per share, or a total equity value of approximately USD4 billion and a total enterprise value of approximately USD5.4 billion (including convertible notes).
The cash tender offer for all outstanding ordinary shares of Wright Medical for USD30.75 per share, without interest and less applicable withholding taxes, by Stryker B.V., an indirect, wholly owned subsidiary of Stryker, expired at 5:00 p.m., Eastern Time, on November 10, 2020.
American Stock Transfer &amp; Trust Company, LLC, the depositary for the tender offer, has advised Stryker B.V. that 124,901,861 Wright Medical ordinary shares, representing approximately 96% of the outstanding Wright Medical ordinary shares, were validly tendered pursuant to the tender offer and not properly withdrawn prior to the expiration time. All of the conditions to the tender offer have been satisfied, and Stryker B.V. accepted for payment, and will promptly pay for, all shares validly tendered pursuant to the tender offer and not properly withdrawn.
Following completion of the tender offer, Stryker completed the acquisition of Wright Medical through a series a mergers implemented pursuant to the agreement and plan of merger, dated as of November 10, 2020, by and among Stryker and Wright Medical.
In connection with the mergers, each ordinary share of Wright Medical not validly tendered pursuant to the tender offer (other than shares owned by Wright Medical as treasury shares or owned by Stryker, or any other direct or indirect wholly owned subsidiary of Stryker immediately prior to the mergers) has been converted automatically into the right to receive the merger consideration provided in the merger agreement in cash, without interest and less applicable withholding taxes. Pursuant to the merger agreement, USD1.85 per share has been deducted and withheld from the USD30.75 per share of merger consideration in connection with Dutch dividend withholding tax described in the tender offer statement on Schedule TO filed by Stryker.
Upon completion of the mergers, Wright Medical became a wholly owned subsidiary of Stryker. Shares of Wright Medical ceased trading prior to the open of the market on November 11, 2020 and will be delisted from the Nasdaq Global Select Market.
On November 10, 2020, Stryker intended to complete the acquisition of Wright Medical by effectuating the mergers described in the tender offer statement on Schedule TO filed by Stryker. 
On November 3, 2020, Stryker won US antitrust approval to buy Wright Medical on condition it sell certain assets, the Federal Trade Commission.
On February 26, 2020, Stryker extended the offering period of its cash tender offer for all outstanding ordinary shares of Wright Medical.
American Stock Transfer &amp; Trust Company, LLC advised Stryker that as on February 25, 2020, 17,446,435 Wright Medical ordinary shares, representing approximately 13.6% of the outstanding Wright Medical ordinary shares, have been validly tendered pursuant to the tender offer and not properly withdrawn.
On April 27, 2020, Stryker extended the offering period of its cash tender offer for all outstanding ordinary shares of Wright Medical.
American Stock Transfer &amp; Trust Company, LLC, advised Stryker B.V. that as on April 24, 2020, 5,343,007 Wright Medical ordinary shares (excluding Wright Medical ordinary shares tendered pursuant to guaranteed delivery procedures), representing approximately 4.2% of the outstanding Wright Medical ordinary shares, have been validly tendered pursuant to the tender offer and not properly withdrawn and an additional 534,244 Wright Medical ordinary shares, representing approximately 0.4% of the outstanding Wright Medical ordinary shares, had been tendered pursuant to guaranteed delivery procedures.
On June 29, 2020, Stryker extended the offering period of its previously announced cash tender offer for all outstanding ordinary shares of Wright Medical.
American Stock Transfer &amp; Trust Company, LLC, advised Stryker B.V. that as on June 26, 2020, 10,400,780 Wright Medical ordinary shares (excluding Wright Medical ordinary shares tendered pursuant to guaranteed delivery procedures), representing approximately 8.1% of the outstanding Wright Medical ordinary shares, have been validly tendered pursuant to the tender offer and not properly withdrawn and an additional 1,122,988 Wright Medical ordinary shares, representing approximately 0.9% of the outstanding Wright Medical ordinary shares, had been tendered pursuant to guaranteed delivery procedures.
On August 28, 2020, Stryker has extended the offering period of its cash tender offer for all outstanding ordinary shares of Wright Medical.
American Stock Transfer &amp; Trust Company, LLC advised Stryker B.V. that as on August 27, 2020, 13,610,322 Wright Medical ordinary shares (excluding Wright Medical ordinary shares tendered pursuant to guaranteed delivery procedures), representing approximately 10.5% of the outstanding Wright Medical ordinary shares, have been validly tendered pursuant to the tender offer and not properly withdrawn and an additional 729,308 Wright Medical ordinary shares, representing approximately 0.6% of the outstanding Wright Medical ordinary shares, had been tendered pursuant to guaranteed delivery procedures.
On September 29, 2020, Stryker extended the offering period of its announced cash tender offer for all outstanding ordinary shares of Wright Medical.
American Stock Transfer &amp; Trust Company, LLC advised Stryker B.V. that as on September 28, 2020, 13,817,681 Wright Medical ordinary shares (excluding Wright Medical ordinary shares tendered pursuant to guaranteed delivery procedures), representing approximately 10.6% of the outstanding Wright Medical ordinary shares, have been validly tendered pursuant to the tender offer and not properly withdrawn and an additional 1,399,083 Wright Medical ordinary shares, representing approximately 1.1% of the outstanding Wright Medical ordinary shares, had been tendered pursuant to guaranteed delivery procedures.
On October 13, 2020, Stryker extended the offering period of its cash tender offer for all outstanding ordinary shares of Wright Medical.
American Stock Transfer &amp; Trust Company, LLC advised Stryker B.V. that as on October 12, 2020, 13,870,057 Wright Medical ordinary shares, representing approximately 10.7% of the outstanding Wright Medical ordinary shares, have been validly tendered pursuant to the tender offer and not properly withdrawn.
On October 26, 2020, Stryker extended the offering period of its cash tender offer for all outstanding ordinary shares of Wright Medical.
American Stock Transfer &amp; Trust Company, LLC advised Stryker B.V. that as on October 23, 2020, 16,152,437 Wright Medical ordinary shares, representing approximately 12.4% of the outstanding Wright Medical ordinary shares, have been validly tendered pursuant to the tender offer and not properly withdrawn. 
The transaction enhance Stryker's global market position in trauma &amp; extremities, providing significant opportunities to advance innovation, improve outcomes and reach more patients.
Guggenheim Securities and J.P. Morgan Securities LLC acted as financial advisors, while Ropes &amp; Gray LLP acted as legal advisor to Wright Medical.
Deal History:
Announced: On November 4, 2019, Stryker entered into definitive agreement to acquire all of the issued and outstanding ordinary shares of Wright Medical, for USD30.75 per share, or a total equity value of approximately USD4 billion and a total enterprise value of approximately USD5.4 billion (including convertible notes). The boards of directors of both Stryker and Wright Medical have approved the transaction.</x:v>
      </x:c>
      <x:c r="AI37" s="26" t="str">
        <x:v>The transaction enhances Stryker's global market position in trauma &amp; extremities, providing significant opportunities to advance innovation, improve outcomes and reach more patients.</x:v>
      </x:c>
      <x:c r="AJ37" s="22" t="str"/>
      <x:c r="AK37" s="22" t="str"/>
      <x:c r="AL37" s="22" t="str">
        <x:v>Unknown</x:v>
      </x:c>
      <x:c r="AM37" s="22" t="str">
        <x:v>Unknown</x:v>
      </x:c>
      <x:c r="AN37" s="22" t="str"/>
      <x:c r="AO37" s="22" t="str"/>
      <x:c r="AP37" s="22" t="str"/>
      <x:c r="AQ37" s="22" t="str"/>
      <x:c r="AR37" s="22" t="str"/>
      <x:c r="AS37" s="22" t="str">
        <x:v>Stryker Corp</x:v>
      </x:c>
      <x:c r="AT37" s="22" t="str">
        <x:v>Wright Medical Group NV</x:v>
      </x:c>
      <x:c r="AU37" s="22" t="str">
        <x:v>Not reviewed</x:v>
      </x:c>
      <x:c r="AV37" s="22" t="str">
        <x:v>Not assessed</x:v>
      </x:c>
      <x:c r="AW37" s="22" t="str">
        <x:v>Unknown</x:v>
      </x:c>
      <x:c r="AX37" s="22" t="str">
        <x:v>Unknown</x:v>
      </x:c>
      <x:c r="AY37" s="22" t="str">
        <x:v>Unknown</x:v>
      </x:c>
      <x:c r="AZ37" s="22" t="str">
        <x:v>Unknown</x:v>
      </x:c>
      <x:c r="BA37" s="22" t="str">
        <x:v>Unknown</x:v>
      </x:c>
      <x:c r="BB37" s="22" t="str">
        <x:v>Unknown</x:v>
      </x:c>
      <x:c r="BC37" s="26" t="str"/>
      <x:c r="BD37" s="22" t="str"/>
      <x:c r="BE37" s="22" t="str"/>
      <x:c r="BF37" s="22" t="str">
        <x:v>Not collected</x:v>
      </x:c>
      <x:c r="BG37" s="22" t="str">
        <x:v>Not collected</x:v>
      </x:c>
      <x:c r="BH37" s="22" t="str">
        <x:v>Not defined</x:v>
      </x:c>
      <x:c r="BI37" s="24" t="n">
        <x:f>IF($Q37="","",$Q37-3)</x:f>
        <x:v>2017</x:v>
      </x:c>
      <x:c r="BJ37" s="24" t="n">
        <x:f>IF($Q37="","",$Q37-2)</x:f>
        <x:v>2018</x:v>
      </x:c>
      <x:c r="BK37" s="24" t="n">
        <x:f>IF($Q37="","",$Q37-1)</x:f>
        <x:v>2019</x:v>
      </x:c>
      <x:c r="BL37" s="24" t="n">
        <x:f>IF($Q37="","",$Q37+0)</x:f>
        <x:v>2020</x:v>
      </x:c>
      <x:c r="BM37" s="24" t="n">
        <x:f>IF($Q37="","",$Q37+1)</x:f>
        <x:v>2021</x:v>
      </x:c>
      <x:c r="BN37" s="24" t="n">
        <x:f>IF($Q37="","",$Q37+2)</x:f>
        <x:v>2022</x:v>
      </x:c>
      <x:c r="BO37" s="24" t="n">
        <x:f>IF($Q37="","",$Q37+3)</x:f>
        <x:v>2023</x:v>
      </x:c>
      <x:c r="BP37" s="77" t="str"/>
      <x:c r="BQ37" s="77" t="str"/>
      <x:c r="BR37" s="77" t="str"/>
      <x:c r="BS37" s="77" t="str"/>
      <x:c r="BT37" s="77" t="str"/>
      <x:c r="BU37" s="77" t="str"/>
      <x:c r="BV37" s="77" t="str"/>
      <x:c r="BW37" s="77" t="str"/>
      <x:c r="BX37" s="77" t="str"/>
      <x:c r="BY37" s="77" t="str"/>
      <x:c r="BZ37" s="77" t="str"/>
      <x:c r="CA37" s="77" t="str"/>
      <x:c r="CB37" s="77" t="str"/>
      <x:c r="CC37" s="77" t="str"/>
      <x:c r="CD37" s="77" t="str"/>
      <x:c r="CE37" s="77" t="str"/>
      <x:c r="CF37" s="77" t="str"/>
      <x:c r="CG37" s="77" t="str"/>
      <x:c r="CH37" s="77" t="str"/>
      <x:c r="CI37" s="77" t="str"/>
      <x:c r="CJ37" s="77" t="str"/>
      <x:c r="CK37" s="77" t="str"/>
      <x:c r="CL37" s="77" t="str"/>
      <x:c r="CM37" s="77" t="str"/>
      <x:c r="CN37" s="77" t="str"/>
      <x:c r="CO37" s="77" t="str"/>
      <x:c r="CP37" s="77" t="str"/>
      <x:c r="CQ37" s="77" t="str"/>
      <x:c r="CR37" s="77" t="str"/>
      <x:c r="CS37" s="77" t="str"/>
      <x:c r="CT37" s="77" t="str"/>
      <x:c r="CU37" s="77" t="str"/>
      <x:c r="CV37" s="77" t="str"/>
      <x:c r="CW37" s="77" t="str"/>
      <x:c r="CX37" s="77" t="str"/>
      <x:c r="CY37" s="77" t="str"/>
      <x:c r="CZ37" s="77" t="str"/>
      <x:c r="DA37" s="77" t="str"/>
      <x:c r="DB37" s="77" t="str"/>
      <x:c r="DC37" s="77" t="str"/>
      <x:c r="DD37" s="77" t="str"/>
      <x:c r="DE37" s="77" t="str"/>
      <x:c r="DF37" s="78" t="str"/>
      <x:c r="DG37" s="78" t="str"/>
      <x:c r="DH37" s="78" t="str"/>
      <x:c r="DI37" s="78" t="str"/>
      <x:c r="DJ37" s="78" t="str"/>
      <x:c r="DK37" s="78" t="str"/>
      <x:c r="DL37" s="78" t="str"/>
      <x:c r="DM37" s="78" t="str"/>
      <x:c r="DN37" s="78" t="str"/>
      <x:c r="DO37" s="78" t="str"/>
      <x:c r="DP37" s="78" t="str"/>
      <x:c r="DQ37" s="78" t="str"/>
      <x:c r="DR37" s="78" t="str"/>
      <x:c r="DS37" s="78" t="str"/>
      <x:c r="DT37" s="78" t="str"/>
      <x:c r="DU37" s="78" t="str"/>
      <x:c r="DV37" s="78" t="str"/>
      <x:c r="DW37" s="78" t="str"/>
      <x:c r="DX37" s="78" t="str"/>
      <x:c r="DY37" s="78" t="str"/>
      <x:c r="DZ37" s="78" t="str"/>
      <x:c r="EA37" s="117" t="str"/>
      <x:c r="EB37" s="117" t="str"/>
      <x:c r="EC37" s="117" t="str"/>
      <x:c r="ED37" s="117" t="str"/>
      <x:c r="EE37" s="117" t="str"/>
      <x:c r="EF37" s="117" t="str"/>
      <x:c r="EG37" s="117" t="str"/>
      <x:c r="EH37" s="117" t="str"/>
      <x:c r="EI37" s="117" t="str"/>
      <x:c r="EJ37" s="117" t="str"/>
      <x:c r="EK37" s="117" t="str"/>
      <x:c r="EL37" s="117" t="str"/>
      <x:c r="EM37" s="117" t="str"/>
      <x:c r="EN37" s="117" t="str"/>
      <x:c r="EO37" s="34" t="str"/>
      <x:c r="EP37" s="34" t="str"/>
      <x:c r="EQ37" s="36" t="str">
        <x:f>IF(OR($EO37="",$EP37="",$EO37=0),"",$EP37/$EO37)</x:f>
      </x:c>
      <x:c r="ER37" s="38" t="str"/>
      <x:c r="ES37" s="22" t="str">
        <x:v>Unknown</x:v>
      </x:c>
      <x:c r="ET37" s="22" t="str">
        <x:v>Unknown</x:v>
      </x:c>
      <x:c r="EU37" s="40" t="str">
        <x:f>IF(COUNT($DF37,$DG37,$DH37)=0,"",AVERAGE($DF37,$DG37,$DH37))</x:f>
      </x:c>
      <x:c r="EV37" s="40" t="str">
        <x:f>IF(COUNT($DJ37,$DK37,$DL37)=0,"",AVERAGE($DJ37,$DK37,$DL37))</x:f>
      </x:c>
      <x:c r="EW37" s="40" t="str">
        <x:f>IF(OR($EU37="",$EV37=""),"",$EV37-$EU37)</x:f>
      </x:c>
      <x:c r="EX37" s="40" t="str">
        <x:f>IF(COUNT($DM37,$DN37,$DO37)=0,"",AVERAGE($DM37,$DN37,$DO37))</x:f>
      </x:c>
      <x:c r="EY37" s="40" t="str">
        <x:f>IF(COUNT($DQ37,$DR37,$DS37)=0,"",AVERAGE($DQ37,$DR37,$DS37))</x:f>
      </x:c>
      <x:c r="EZ37" s="40" t="str">
        <x:f>IF(OR($EX37="",$EY37=""),"",$EY37-$EX37)</x:f>
      </x:c>
      <x:c r="FA37" s="42" t="str">
        <x:f>IF(COUNT($EA37,$EB37,$EC37)=0,"",AVERAGE($EA37,$EB37,$EC37))</x:f>
      </x:c>
      <x:c r="FB37" s="42" t="str">
        <x:f>IF(COUNT($EE37,$EF37,$EG37)=0,"",AVERAGE($EE37,$EF37,$EG37))</x:f>
      </x:c>
      <x:c r="FC37" s="42" t="str">
        <x:f>IF(OR($FA37="",$FB37=""),"",$FB37-$FA37)</x:f>
      </x:c>
      <x:c r="FD37" s="42" t="str">
        <x:f>IF(COUNT($EH37,$EI37,$EJ37)=0,"",AVERAGE($EH37,$EI37,$EJ37))</x:f>
      </x:c>
      <x:c r="FE37" s="42" t="str">
        <x:f>IF(COUNT($EL37,$EM37,$EN37)=0,"",AVERAGE($EL37,$EM37,$EN37))</x:f>
      </x:c>
      <x:c r="FF37" s="42" t="str">
        <x:f>IF(OR($FD37="",$FE37=""),"",$FE37-$FD37)</x:f>
      </x:c>
      <x:c r="FG37" s="24" t="str">
        <x:f>IF(COUNT($DF37,$DG37,$DH37,$DJ37,$DK37,$DL37,$DM37,$DN37,$DO37,$DQ37,$DR37,$DS37)=12,"Yes","No")</x:f>
        <x:v>No</x:v>
      </x:c>
      <x:c r="FH37" s="24" t="str">
        <x:f>IF(COUNT($EA37,$EB37,$EC37,$EE37,$EF37,$EG37,$EH37,$EI37,$EJ37,$EL37,$EM37,$EN37)=12,"Yes","No")</x:f>
        <x:v>No</x:v>
      </x:c>
      <x:c r="FI37" s="24" t="str">
        <x:f>IF(AND($M37="Include",OR($FG37="Yes",$FH37="Yes")),"Ready","Not ready")</x:f>
        <x:v>Not ready</x:v>
      </x:c>
    </x:row>
    <x:row r="38" ht="24" customHeight="1">
      <x:c r="A38" s="22" t="str">
        <x:v>CTL-0036</x:v>
      </x:c>
      <x:c r="B38" s="22" t="n">
        <x:v>47</x:v>
      </x:c>
      <x:c r="C38" s="22" t="str">
        <x:v>Candidate alternative-rationale group</x:v>
      </x:c>
      <x:c r="D38" s="22" t="n">
        <x:v>0</x:v>
      </x:c>
      <x:c r="E38" s="22" t="str">
        <x:v>DATA non-innovation deals.xlsx</x:v>
      </x:c>
      <x:c r="F38" s="22" t="str">
        <x:v>neopharmed gentili acquires mdm</x:v>
      </x:c>
      <x:c r="G38" s="22" t="str">
        <x:v>No</x:v>
      </x:c>
      <x:c r="H38" s="22" t="str">
        <x:v>No</x:v>
      </x:c>
      <x:c r="I38" s="22" t="str">
        <x:v>No</x:v>
      </x:c>
      <x:c r="J38" s="22" t="n">
        <x:v>1</x:v>
      </x:c>
      <x:c r="K38" s="22" t="str">
        <x:v>Not started</x:v>
      </x:c>
      <x:c r="L38" s="22" t="str">
        <x:v>Eligible - 100%</x:v>
      </x:c>
      <x:c r="M38" s="22" t="str">
        <x:v>Review</x:v>
      </x:c>
      <x:c r="N38" s="22" t="str"/>
      <x:c r="O38" s="28" t="n">
        <x:v>43769</x:v>
      </x:c>
      <x:c r="P38" s="28" t="n">
        <x:v>43769</x:v>
      </x:c>
      <x:c r="Q38" s="22" t="n">
        <x:v>2019</x:v>
      </x:c>
      <x:c r="R38" s="22" t="str">
        <x:v>Q4 2019</x:v>
      </x:c>
      <x:c r="S38" s="22" t="str">
        <x:v>Completed</x:v>
      </x:c>
      <x:c r="T38" s="26" t="str">
        <x:v>Neopharmed Gentili Acquires MDM</x:v>
      </x:c>
      <x:c r="U38" s="22" t="str">
        <x:v>Mergers &amp; Acquisitions</x:v>
      </x:c>
      <x:c r="V38" s="22" t="str">
        <x:v>Acquisition</x:v>
      </x:c>
      <x:c r="W38" s="22" t="str">
        <x:v>100% Acquisition</x:v>
      </x:c>
      <x:c r="X38" s="22" t="str">
        <x:v>Italy</x:v>
      </x:c>
      <x:c r="Y38" s="22" t="str">
        <x:v>100% Acquisition</x:v>
      </x:c>
      <x:c r="Z38" s="26"/>
      <x:c r="AA38" s="26"/>
      <x:c r="AB38" s="22" t="str">
        <x:v>Neopharmed Gentili SpA</x:v>
      </x:c>
      <x:c r="AC38" s="22" t="str">
        <x:v>neopharmed gentili</x:v>
      </x:c>
      <x:c r="AD38" s="22" t="str">
        <x:v>MDM SpA</x:v>
      </x:c>
      <x:c r="AE38" s="22" t="str">
        <x:v>mdm</x:v>
      </x:c>
      <x:c r="AF38" s="30"/>
      <x:c r="AG38" s="22" t="str">
        <x:v>n/a</x:v>
      </x:c>
      <x:c r="AH38" s="26" t="str">
        <x:v>Neopharmed Gentili S.r.l., a company engaged in the marketing and sale of pharmaceutical products, has acquired MDM SpA, a pharmaceutical company active in the distribution of drugs, nutraceutical products and medical devices for neurology and orthopedics.
This acquisition enables Neopharmed to consolidate its presence in the Italian market as well as expand the range of products in therapeutic areas considered to be highly strategic.</x:v>
      </x:c>
      <x:c r="AI38" s="26" t="str">
        <x:v>This acquisition enables Neopharmed to consolidate its presence in the Italian market as well as expand the range of products in therapeutic areas considered to be highly strategic.</x:v>
      </x:c>
      <x:c r="AJ38" s="22" t="str"/>
      <x:c r="AK38" s="22" t="str"/>
      <x:c r="AL38" s="22" t="str">
        <x:v>Unknown</x:v>
      </x:c>
      <x:c r="AM38" s="22" t="str">
        <x:v>Unknown</x:v>
      </x:c>
      <x:c r="AN38" s="22" t="str"/>
      <x:c r="AO38" s="22" t="str"/>
      <x:c r="AP38" s="22" t="str"/>
      <x:c r="AQ38" s="22" t="str"/>
      <x:c r="AR38" s="22" t="str"/>
      <x:c r="AS38" s="22" t="str">
        <x:v>Neopharmed Gentili SpA</x:v>
      </x:c>
      <x:c r="AT38" s="22" t="str">
        <x:v>MDM SpA</x:v>
      </x:c>
      <x:c r="AU38" s="22" t="str">
        <x:v>Not reviewed</x:v>
      </x:c>
      <x:c r="AV38" s="22" t="str">
        <x:v>Not assessed</x:v>
      </x:c>
      <x:c r="AW38" s="22" t="str">
        <x:v>Unknown</x:v>
      </x:c>
      <x:c r="AX38" s="22" t="str">
        <x:v>Unknown</x:v>
      </x:c>
      <x:c r="AY38" s="22" t="str">
        <x:v>Unknown</x:v>
      </x:c>
      <x:c r="AZ38" s="22" t="str">
        <x:v>Unknown</x:v>
      </x:c>
      <x:c r="BA38" s="22" t="str">
        <x:v>Unknown</x:v>
      </x:c>
      <x:c r="BB38" s="22" t="str">
        <x:v>Unknown</x:v>
      </x:c>
      <x:c r="BC38" s="26" t="str"/>
      <x:c r="BD38" s="22" t="str"/>
      <x:c r="BE38" s="22" t="str"/>
      <x:c r="BF38" s="22" t="str">
        <x:v>Not collected</x:v>
      </x:c>
      <x:c r="BG38" s="22" t="str">
        <x:v>Not collected</x:v>
      </x:c>
      <x:c r="BH38" s="22" t="str">
        <x:v>Not defined</x:v>
      </x:c>
      <x:c r="BI38" s="24" t="n">
        <x:f>IF($Q38="","",$Q38-3)</x:f>
        <x:v>2016</x:v>
      </x:c>
      <x:c r="BJ38" s="24" t="n">
        <x:f>IF($Q38="","",$Q38-2)</x:f>
        <x:v>2017</x:v>
      </x:c>
      <x:c r="BK38" s="24" t="n">
        <x:f>IF($Q38="","",$Q38-1)</x:f>
        <x:v>2018</x:v>
      </x:c>
      <x:c r="BL38" s="24" t="n">
        <x:f>IF($Q38="","",$Q38+0)</x:f>
        <x:v>2019</x:v>
      </x:c>
      <x:c r="BM38" s="24" t="n">
        <x:f>IF($Q38="","",$Q38+1)</x:f>
        <x:v>2020</x:v>
      </x:c>
      <x:c r="BN38" s="24" t="n">
        <x:f>IF($Q38="","",$Q38+2)</x:f>
        <x:v>2021</x:v>
      </x:c>
      <x:c r="BO38" s="24" t="n">
        <x:f>IF($Q38="","",$Q38+3)</x:f>
        <x:v>2022</x:v>
      </x:c>
      <x:c r="BP38" s="77" t="str"/>
      <x:c r="BQ38" s="77" t="str"/>
      <x:c r="BR38" s="77" t="str"/>
      <x:c r="BS38" s="77" t="str"/>
      <x:c r="BT38" s="77" t="str"/>
      <x:c r="BU38" s="77" t="str"/>
      <x:c r="BV38" s="77" t="str"/>
      <x:c r="BW38" s="77" t="str"/>
      <x:c r="BX38" s="77" t="str"/>
      <x:c r="BY38" s="77" t="str"/>
      <x:c r="BZ38" s="77" t="str"/>
      <x:c r="CA38" s="77" t="str"/>
      <x:c r="CB38" s="77" t="str"/>
      <x:c r="CC38" s="77" t="str"/>
      <x:c r="CD38" s="77" t="str"/>
      <x:c r="CE38" s="77" t="str"/>
      <x:c r="CF38" s="77" t="str"/>
      <x:c r="CG38" s="77" t="str"/>
      <x:c r="CH38" s="77" t="str"/>
      <x:c r="CI38" s="77" t="str"/>
      <x:c r="CJ38" s="77" t="str"/>
      <x:c r="CK38" s="77" t="str"/>
      <x:c r="CL38" s="77" t="str"/>
      <x:c r="CM38" s="77" t="str"/>
      <x:c r="CN38" s="77" t="str"/>
      <x:c r="CO38" s="77" t="str"/>
      <x:c r="CP38" s="77" t="str"/>
      <x:c r="CQ38" s="77" t="str"/>
      <x:c r="CR38" s="77" t="str"/>
      <x:c r="CS38" s="77" t="str"/>
      <x:c r="CT38" s="77" t="str"/>
      <x:c r="CU38" s="77" t="str"/>
      <x:c r="CV38" s="77" t="str"/>
      <x:c r="CW38" s="77" t="str"/>
      <x:c r="CX38" s="77" t="str"/>
      <x:c r="CY38" s="77" t="str"/>
      <x:c r="CZ38" s="77" t="str"/>
      <x:c r="DA38" s="77" t="str"/>
      <x:c r="DB38" s="77" t="str"/>
      <x:c r="DC38" s="77" t="str"/>
      <x:c r="DD38" s="77" t="str"/>
      <x:c r="DE38" s="77" t="str"/>
      <x:c r="DF38" s="78" t="str"/>
      <x:c r="DG38" s="78" t="str"/>
      <x:c r="DH38" s="78" t="str"/>
      <x:c r="DI38" s="78" t="str"/>
      <x:c r="DJ38" s="78" t="str"/>
      <x:c r="DK38" s="78" t="str"/>
      <x:c r="DL38" s="78" t="str"/>
      <x:c r="DM38" s="78" t="str"/>
      <x:c r="DN38" s="78" t="str"/>
      <x:c r="DO38" s="78" t="str"/>
      <x:c r="DP38" s="78" t="str"/>
      <x:c r="DQ38" s="78" t="str"/>
      <x:c r="DR38" s="78" t="str"/>
      <x:c r="DS38" s="78" t="str"/>
      <x:c r="DT38" s="78" t="str"/>
      <x:c r="DU38" s="78" t="str"/>
      <x:c r="DV38" s="78" t="str"/>
      <x:c r="DW38" s="78" t="str"/>
      <x:c r="DX38" s="78" t="str"/>
      <x:c r="DY38" s="78" t="str"/>
      <x:c r="DZ38" s="78" t="str"/>
      <x:c r="EA38" s="117" t="str"/>
      <x:c r="EB38" s="117" t="str"/>
      <x:c r="EC38" s="117" t="str"/>
      <x:c r="ED38" s="117" t="str"/>
      <x:c r="EE38" s="117" t="str"/>
      <x:c r="EF38" s="117" t="str"/>
      <x:c r="EG38" s="117" t="str"/>
      <x:c r="EH38" s="117" t="str"/>
      <x:c r="EI38" s="117" t="str"/>
      <x:c r="EJ38" s="117" t="str"/>
      <x:c r="EK38" s="117" t="str"/>
      <x:c r="EL38" s="117" t="str"/>
      <x:c r="EM38" s="117" t="str"/>
      <x:c r="EN38" s="117" t="str"/>
      <x:c r="EO38" s="34" t="str"/>
      <x:c r="EP38" s="34" t="str"/>
      <x:c r="EQ38" s="36" t="str">
        <x:f>IF(OR($EO38="",$EP38="",$EO38=0),"",$EP38/$EO38)</x:f>
      </x:c>
      <x:c r="ER38" s="38" t="str"/>
      <x:c r="ES38" s="22" t="str">
        <x:v>Unknown</x:v>
      </x:c>
      <x:c r="ET38" s="22" t="str">
        <x:v>Unknown</x:v>
      </x:c>
      <x:c r="EU38" s="40" t="str">
        <x:f>IF(COUNT($DF38,$DG38,$DH38)=0,"",AVERAGE($DF38,$DG38,$DH38))</x:f>
      </x:c>
      <x:c r="EV38" s="40" t="str">
        <x:f>IF(COUNT($DJ38,$DK38,$DL38)=0,"",AVERAGE($DJ38,$DK38,$DL38))</x:f>
      </x:c>
      <x:c r="EW38" s="40" t="str">
        <x:f>IF(OR($EU38="",$EV38=""),"",$EV38-$EU38)</x:f>
      </x:c>
      <x:c r="EX38" s="40" t="str">
        <x:f>IF(COUNT($DM38,$DN38,$DO38)=0,"",AVERAGE($DM38,$DN38,$DO38))</x:f>
      </x:c>
      <x:c r="EY38" s="40" t="str">
        <x:f>IF(COUNT($DQ38,$DR38,$DS38)=0,"",AVERAGE($DQ38,$DR38,$DS38))</x:f>
      </x:c>
      <x:c r="EZ38" s="40" t="str">
        <x:f>IF(OR($EX38="",$EY38=""),"",$EY38-$EX38)</x:f>
      </x:c>
      <x:c r="FA38" s="42" t="str">
        <x:f>IF(COUNT($EA38,$EB38,$EC38)=0,"",AVERAGE($EA38,$EB38,$EC38))</x:f>
      </x:c>
      <x:c r="FB38" s="42" t="str">
        <x:f>IF(COUNT($EE38,$EF38,$EG38)=0,"",AVERAGE($EE38,$EF38,$EG38))</x:f>
      </x:c>
      <x:c r="FC38" s="42" t="str">
        <x:f>IF(OR($FA38="",$FB38=""),"",$FB38-$FA38)</x:f>
      </x:c>
      <x:c r="FD38" s="42" t="str">
        <x:f>IF(COUNT($EH38,$EI38,$EJ38)=0,"",AVERAGE($EH38,$EI38,$EJ38))</x:f>
      </x:c>
      <x:c r="FE38" s="42" t="str">
        <x:f>IF(COUNT($EL38,$EM38,$EN38)=0,"",AVERAGE($EL38,$EM38,$EN38))</x:f>
      </x:c>
      <x:c r="FF38" s="42" t="str">
        <x:f>IF(OR($FD38="",$FE38=""),"",$FE38-$FD38)</x:f>
      </x:c>
      <x:c r="FG38" s="24" t="str">
        <x:f>IF(COUNT($DF38,$DG38,$DH38,$DJ38,$DK38,$DL38,$DM38,$DN38,$DO38,$DQ38,$DR38,$DS38)=12,"Yes","No")</x:f>
        <x:v>No</x:v>
      </x:c>
      <x:c r="FH38" s="24" t="str">
        <x:f>IF(COUNT($EA38,$EB38,$EC38,$EE38,$EF38,$EG38,$EH38,$EI38,$EJ38,$EL38,$EM38,$EN38)=12,"Yes","No")</x:f>
        <x:v>No</x:v>
      </x:c>
      <x:c r="FI38" s="24" t="str">
        <x:f>IF(AND($M38="Include",OR($FG38="Yes",$FH38="Yes")),"Ready","Not ready")</x:f>
        <x:v>Not ready</x:v>
      </x:c>
    </x:row>
    <x:row r="39" ht="24" customHeight="1">
      <x:c r="A39" s="22" t="str">
        <x:v>CTL-0037</x:v>
      </x:c>
      <x:c r="B39" s="22" t="n">
        <x:v>48</x:v>
      </x:c>
      <x:c r="C39" s="22" t="str">
        <x:v>Candidate alternative-rationale group</x:v>
      </x:c>
      <x:c r="D39" s="22" t="n">
        <x:v>0</x:v>
      </x:c>
      <x:c r="E39" s="22" t="str">
        <x:v>DATA non-innovation deals.xlsx</x:v>
      </x:c>
      <x:c r="F39" s="22" t="str">
        <x:v>cato research and specialized medical services oncology sms oncology complete merger</x:v>
      </x:c>
      <x:c r="G39" s="22" t="str">
        <x:v>No</x:v>
      </x:c>
      <x:c r="H39" s="22" t="str">
        <x:v>No</x:v>
      </x:c>
      <x:c r="I39" s="22" t="str">
        <x:v>Yes</x:v>
      </x:c>
      <x:c r="J39" s="22" t="n">
        <x:v>13</x:v>
      </x:c>
      <x:c r="K39" s="22" t="str">
        <x:v>Not started</x:v>
      </x:c>
      <x:c r="L39" s="22" t="str">
        <x:v>Review - merger</x:v>
      </x:c>
      <x:c r="M39" s="22" t="str">
        <x:v>Review</x:v>
      </x:c>
      <x:c r="N39" s="22" t="str"/>
      <x:c r="O39" s="28" t="n">
        <x:v>43766</x:v>
      </x:c>
      <x:c r="P39" s="28" t="n">
        <x:v>43766</x:v>
      </x:c>
      <x:c r="Q39" s="22" t="n">
        <x:v>2019</x:v>
      </x:c>
      <x:c r="R39" s="22" t="str">
        <x:v>Q4 2019</x:v>
      </x:c>
      <x:c r="S39" s="22" t="str">
        <x:v>Completed</x:v>
      </x:c>
      <x:c r="T39" s="26" t="str">
        <x:v>Cato Research and Specialized Medical Services-oncology (SMS-oncology) Complete Merger</x:v>
      </x:c>
      <x:c r="U39" s="22" t="str">
        <x:v>Mergers &amp; Acquisitions</x:v>
      </x:c>
      <x:c r="V39" s="22" t="str">
        <x:v>Merger</x:v>
      </x:c>
      <x:c r="W39" s="22"/>
      <x:c r="X39" s="22" t="str">
        <x:v>The Netherlands , United States</x:v>
      </x:c>
      <x:c r="Y39" s="22"/>
      <x:c r="Z39" s="26" t="str">
        <x:v>Achelous Partners, LLC</x:v>
      </x:c>
      <x:c r="AA39" s="26"/>
      <x:c r="AB39" s="22" t="str"/>
      <x:c r="AC39" s="22" t="str"/>
      <x:c r="AD39" s="22" t="str">
        <x:v>Cato Research LLC (Inactive); Specialized Medical Services-oncology BV (Inactive)</x:v>
      </x:c>
      <x:c r="AE39" s="22" t="str">
        <x:v>cato research specialized medical services oncology</x:v>
      </x:c>
      <x:c r="AF39" s="30"/>
      <x:c r="AG39" s="22" t="str">
        <x:v>n/a</x:v>
      </x:c>
      <x:c r="AH39" s="26" t="str">
        <x:v>Cato Research, LLC (CATO), has merged with Specialized Medical Services-oncology BV (SMS-oncology), a contract research organization. The combined company will transition to the new name, CATO SMS, in the coming year.
By joining forces, CATO and SMS-oncology expand their presence across Europe and North America, deepen their oncology and regulatory expertise, and broaden their suite of services. The boutique CRO's deep expertise in designing and executing complex oncology and immuno-oncology trials complements CATO's regulatory knowledge and drug development services.
Van den Tol and the management team will continue to lead the company's operations. Dr. Goldberg will serve as executive chairman of the combined entity. CATO and SMS-oncology will operate under their respective brands until the transition to their new name, CATO SMS, is complete.
This transaction enables Cato Research and SMS-oncology to bolster its portfolio of global solutions dedicated to supporting life science organizations with advancing drug development.
Achelous Partners LLC served as financial advisers to SMS-oncology on the merger.</x:v>
      </x:c>
      <x:c r="AI39" s="26" t="str">
        <x:v>This transaction enables Cato Research and SMS-oncology to bolster its portfolio of global solutions dedicated to supporting life science organizations with advancing drug development.</x:v>
      </x:c>
      <x:c r="AJ39" s="22" t="str"/>
      <x:c r="AK39" s="22" t="str"/>
      <x:c r="AL39" s="22" t="str">
        <x:v>Unknown</x:v>
      </x:c>
      <x:c r="AM39" s="22" t="str">
        <x:v>Unknown</x:v>
      </x:c>
      <x:c r="AN39" s="22" t="str"/>
      <x:c r="AO39" s="22" t="str"/>
      <x:c r="AP39" s="22" t="str"/>
      <x:c r="AQ39" s="22" t="str"/>
      <x:c r="AR39" s="22" t="str"/>
      <x:c r="AS39" s="22" t="str"/>
      <x:c r="AT39" s="22" t="str">
        <x:v>Cato Research LLC (Inactive); Specialized Medical Services-oncology BV (Inactive)</x:v>
      </x:c>
      <x:c r="AU39" s="22" t="str">
        <x:v>Not reviewed</x:v>
      </x:c>
      <x:c r="AV39" s="22" t="str">
        <x:v>Not assessed</x:v>
      </x:c>
      <x:c r="AW39" s="22" t="str">
        <x:v>Unknown</x:v>
      </x:c>
      <x:c r="AX39" s="22" t="str">
        <x:v>Unknown</x:v>
      </x:c>
      <x:c r="AY39" s="22" t="str">
        <x:v>Unknown</x:v>
      </x:c>
      <x:c r="AZ39" s="22" t="str">
        <x:v>Unknown</x:v>
      </x:c>
      <x:c r="BA39" s="22" t="str">
        <x:v>Unknown</x:v>
      </x:c>
      <x:c r="BB39" s="22" t="str">
        <x:v>Unknown</x:v>
      </x:c>
      <x:c r="BC39" s="26" t="str"/>
      <x:c r="BD39" s="22" t="str"/>
      <x:c r="BE39" s="22" t="str"/>
      <x:c r="BF39" s="22" t="str">
        <x:v>Not collected</x:v>
      </x:c>
      <x:c r="BG39" s="22" t="str">
        <x:v>Not collected</x:v>
      </x:c>
      <x:c r="BH39" s="22" t="str">
        <x:v>Not defined</x:v>
      </x:c>
      <x:c r="BI39" s="24" t="n">
        <x:f>IF($Q39="","",$Q39-3)</x:f>
        <x:v>2016</x:v>
      </x:c>
      <x:c r="BJ39" s="24" t="n">
        <x:f>IF($Q39="","",$Q39-2)</x:f>
        <x:v>2017</x:v>
      </x:c>
      <x:c r="BK39" s="24" t="n">
        <x:f>IF($Q39="","",$Q39-1)</x:f>
        <x:v>2018</x:v>
      </x:c>
      <x:c r="BL39" s="24" t="n">
        <x:f>IF($Q39="","",$Q39+0)</x:f>
        <x:v>2019</x:v>
      </x:c>
      <x:c r="BM39" s="24" t="n">
        <x:f>IF($Q39="","",$Q39+1)</x:f>
        <x:v>2020</x:v>
      </x:c>
      <x:c r="BN39" s="24" t="n">
        <x:f>IF($Q39="","",$Q39+2)</x:f>
        <x:v>2021</x:v>
      </x:c>
      <x:c r="BO39" s="24" t="n">
        <x:f>IF($Q39="","",$Q39+3)</x:f>
        <x:v>2022</x:v>
      </x:c>
      <x:c r="BP39" s="77" t="str"/>
      <x:c r="BQ39" s="77" t="str"/>
      <x:c r="BR39" s="77" t="str"/>
      <x:c r="BS39" s="77" t="str"/>
      <x:c r="BT39" s="77" t="str"/>
      <x:c r="BU39" s="77" t="str"/>
      <x:c r="BV39" s="77" t="str"/>
      <x:c r="BW39" s="77" t="str"/>
      <x:c r="BX39" s="77" t="str"/>
      <x:c r="BY39" s="77" t="str"/>
      <x:c r="BZ39" s="77" t="str"/>
      <x:c r="CA39" s="77" t="str"/>
      <x:c r="CB39" s="77" t="str"/>
      <x:c r="CC39" s="77" t="str"/>
      <x:c r="CD39" s="77" t="str"/>
      <x:c r="CE39" s="77" t="str"/>
      <x:c r="CF39" s="77" t="str"/>
      <x:c r="CG39" s="77" t="str"/>
      <x:c r="CH39" s="77" t="str"/>
      <x:c r="CI39" s="77" t="str"/>
      <x:c r="CJ39" s="77" t="str"/>
      <x:c r="CK39" s="77" t="str"/>
      <x:c r="CL39" s="77" t="str"/>
      <x:c r="CM39" s="77" t="str"/>
      <x:c r="CN39" s="77" t="str"/>
      <x:c r="CO39" s="77" t="str"/>
      <x:c r="CP39" s="77" t="str"/>
      <x:c r="CQ39" s="77" t="str"/>
      <x:c r="CR39" s="77" t="str"/>
      <x:c r="CS39" s="77" t="str"/>
      <x:c r="CT39" s="77" t="str"/>
      <x:c r="CU39" s="77" t="str"/>
      <x:c r="CV39" s="77" t="str"/>
      <x:c r="CW39" s="77" t="str"/>
      <x:c r="CX39" s="77" t="str"/>
      <x:c r="CY39" s="77" t="str"/>
      <x:c r="CZ39" s="77" t="str"/>
      <x:c r="DA39" s="77" t="str"/>
      <x:c r="DB39" s="77" t="str"/>
      <x:c r="DC39" s="77" t="str"/>
      <x:c r="DD39" s="77" t="str"/>
      <x:c r="DE39" s="77" t="str"/>
      <x:c r="DF39" s="78" t="str"/>
      <x:c r="DG39" s="78" t="str"/>
      <x:c r="DH39" s="78" t="str"/>
      <x:c r="DI39" s="78" t="str"/>
      <x:c r="DJ39" s="78" t="str"/>
      <x:c r="DK39" s="78" t="str"/>
      <x:c r="DL39" s="78" t="str"/>
      <x:c r="DM39" s="78" t="str"/>
      <x:c r="DN39" s="78" t="str"/>
      <x:c r="DO39" s="78" t="str"/>
      <x:c r="DP39" s="78" t="str"/>
      <x:c r="DQ39" s="78" t="str"/>
      <x:c r="DR39" s="78" t="str"/>
      <x:c r="DS39" s="78" t="str"/>
      <x:c r="DT39" s="78" t="str"/>
      <x:c r="DU39" s="78" t="str"/>
      <x:c r="DV39" s="78" t="str"/>
      <x:c r="DW39" s="78" t="str"/>
      <x:c r="DX39" s="78" t="str"/>
      <x:c r="DY39" s="78" t="str"/>
      <x:c r="DZ39" s="78" t="str"/>
      <x:c r="EA39" s="117" t="str"/>
      <x:c r="EB39" s="117" t="str"/>
      <x:c r="EC39" s="117" t="str"/>
      <x:c r="ED39" s="117" t="str"/>
      <x:c r="EE39" s="117" t="str"/>
      <x:c r="EF39" s="117" t="str"/>
      <x:c r="EG39" s="117" t="str"/>
      <x:c r="EH39" s="117" t="str"/>
      <x:c r="EI39" s="117" t="str"/>
      <x:c r="EJ39" s="117" t="str"/>
      <x:c r="EK39" s="117" t="str"/>
      <x:c r="EL39" s="117" t="str"/>
      <x:c r="EM39" s="117" t="str"/>
      <x:c r="EN39" s="117" t="str"/>
      <x:c r="EO39" s="34" t="str"/>
      <x:c r="EP39" s="34" t="str"/>
      <x:c r="EQ39" s="36" t="str">
        <x:f>IF(OR($EO39="",$EP39="",$EO39=0),"",$EP39/$EO39)</x:f>
      </x:c>
      <x:c r="ER39" s="38" t="str"/>
      <x:c r="ES39" s="22" t="str">
        <x:v>Unknown</x:v>
      </x:c>
      <x:c r="ET39" s="22" t="str">
        <x:v>Unknown</x:v>
      </x:c>
      <x:c r="EU39" s="40" t="str">
        <x:f>IF(COUNT($DF39,$DG39,$DH39)=0,"",AVERAGE($DF39,$DG39,$DH39))</x:f>
      </x:c>
      <x:c r="EV39" s="40" t="str">
        <x:f>IF(COUNT($DJ39,$DK39,$DL39)=0,"",AVERAGE($DJ39,$DK39,$DL39))</x:f>
      </x:c>
      <x:c r="EW39" s="40" t="str">
        <x:f>IF(OR($EU39="",$EV39=""),"",$EV39-$EU39)</x:f>
      </x:c>
      <x:c r="EX39" s="40" t="str">
        <x:f>IF(COUNT($DM39,$DN39,$DO39)=0,"",AVERAGE($DM39,$DN39,$DO39))</x:f>
      </x:c>
      <x:c r="EY39" s="40" t="str">
        <x:f>IF(COUNT($DQ39,$DR39,$DS39)=0,"",AVERAGE($DQ39,$DR39,$DS39))</x:f>
      </x:c>
      <x:c r="EZ39" s="40" t="str">
        <x:f>IF(OR($EX39="",$EY39=""),"",$EY39-$EX39)</x:f>
      </x:c>
      <x:c r="FA39" s="42" t="str">
        <x:f>IF(COUNT($EA39,$EB39,$EC39)=0,"",AVERAGE($EA39,$EB39,$EC39))</x:f>
      </x:c>
      <x:c r="FB39" s="42" t="str">
        <x:f>IF(COUNT($EE39,$EF39,$EG39)=0,"",AVERAGE($EE39,$EF39,$EG39))</x:f>
      </x:c>
      <x:c r="FC39" s="42" t="str">
        <x:f>IF(OR($FA39="",$FB39=""),"",$FB39-$FA39)</x:f>
      </x:c>
      <x:c r="FD39" s="42" t="str">
        <x:f>IF(COUNT($EH39,$EI39,$EJ39)=0,"",AVERAGE($EH39,$EI39,$EJ39))</x:f>
      </x:c>
      <x:c r="FE39" s="42" t="str">
        <x:f>IF(COUNT($EL39,$EM39,$EN39)=0,"",AVERAGE($EL39,$EM39,$EN39))</x:f>
      </x:c>
      <x:c r="FF39" s="42" t="str">
        <x:f>IF(OR($FD39="",$FE39=""),"",$FE39-$FD39)</x:f>
      </x:c>
      <x:c r="FG39" s="24" t="str">
        <x:f>IF(COUNT($DF39,$DG39,$DH39,$DJ39,$DK39,$DL39,$DM39,$DN39,$DO39,$DQ39,$DR39,$DS39)=12,"Yes","No")</x:f>
        <x:v>No</x:v>
      </x:c>
      <x:c r="FH39" s="24" t="str">
        <x:f>IF(COUNT($EA39,$EB39,$EC39,$EE39,$EF39,$EG39,$EH39,$EI39,$EJ39,$EL39,$EM39,$EN39)=12,"Yes","No")</x:f>
        <x:v>No</x:v>
      </x:c>
      <x:c r="FI39" s="24" t="str">
        <x:f>IF(AND($M39="Include",OR($FG39="Yes",$FH39="Yes")),"Ready","Not ready")</x:f>
        <x:v>Not ready</x:v>
      </x:c>
    </x:row>
    <x:row r="40" ht="24" customHeight="1">
      <x:c r="A40" s="22" t="str">
        <x:v>CTL-0038</x:v>
      </x:c>
      <x:c r="B40" s="22" t="n">
        <x:v>49</x:v>
      </x:c>
      <x:c r="C40" s="22" t="str">
        <x:v>Candidate alternative-rationale group</x:v>
      </x:c>
      <x:c r="D40" s="22" t="n">
        <x:v>0</x:v>
      </x:c>
      <x:c r="E40" s="22" t="str">
        <x:v>DATA non-innovation deals.xlsx</x:v>
      </x:c>
      <x:c r="F40" s="22" t="str">
        <x:v>zentiva acquires labormed pharma from alvogen</x:v>
      </x:c>
      <x:c r="G40" s="22" t="str">
        <x:v>No</x:v>
      </x:c>
      <x:c r="H40" s="22" t="str">
        <x:v>No</x:v>
      </x:c>
      <x:c r="I40" s="22" t="str">
        <x:v>Yes</x:v>
      </x:c>
      <x:c r="J40" s="22" t="n">
        <x:v>2</x:v>
      </x:c>
      <x:c r="K40" s="22" t="str">
        <x:v>Not started</x:v>
      </x:c>
      <x:c r="L40" s="22" t="str">
        <x:v>Eligible - 100%</x:v>
      </x:c>
      <x:c r="M40" s="22" t="str">
        <x:v>Review</x:v>
      </x:c>
      <x:c r="N40" s="22" t="str"/>
      <x:c r="O40" s="28" t="n">
        <x:v>43763</x:v>
      </x:c>
      <x:c r="P40" s="28" t="n">
        <x:v>43928</x:v>
      </x:c>
      <x:c r="Q40" s="22" t="n">
        <x:v>2020</x:v>
      </x:c>
      <x:c r="R40" s="22" t="str">
        <x:v>Q4 2019</x:v>
      </x:c>
      <x:c r="S40" s="22" t="str">
        <x:v>Completed</x:v>
      </x:c>
      <x:c r="T40" s="26" t="str">
        <x:v>Zentiva Acquires Labormed Pharma from Alvogen</x:v>
      </x:c>
      <x:c r="U40" s="22" t="str">
        <x:v>Mergers &amp; Acquisitions</x:v>
      </x:c>
      <x:c r="V40" s="22" t="str">
        <x:v>Acquisition</x:v>
      </x:c>
      <x:c r="W40" s="22" t="str">
        <x:v>100% Acquisition</x:v>
      </x:c>
      <x:c r="X40" s="22" t="str">
        <x:v>Romania</x:v>
      </x:c>
      <x:c r="Y40" s="22" t="str">
        <x:v>100% Acquisition</x:v>
      </x:c>
      <x:c r="Z40" s="26" t="str">
        <x:v>Morgan Stanley , UniCredit SpA , Jefferies International Ltd , Goldman Sachs &amp; Co LLC</x:v>
      </x:c>
      <x:c r="AA40" s="26" t="str">
        <x:v>CMS Legal Services EEIG , Freshfields LLP , Allen Overy Shearman Sterling LLP , White &amp; Case LLP , Milbank LLP</x:v>
      </x:c>
      <x:c r="AB40" s="22" t="str">
        <x:v>Zentiva Group AS</x:v>
      </x:c>
      <x:c r="AC40" s="22" t="str">
        <x:v>zentiva</x:v>
      </x:c>
      <x:c r="AD40" s="22" t="str">
        <x:v>LaborMed Pharma SA</x:v>
      </x:c>
      <x:c r="AE40" s="22" t="str">
        <x:v>labormed pharma</x:v>
      </x:c>
      <x:c r="AF40" s="30"/>
      <x:c r="AG40" s="22" t="str">
        <x:v>n/a</x:v>
      </x:c>
      <x:c r="AH40" s="26" t="str">
        <x:v>Zentiva Group AS, has completed the acquisition of LaborMed Pharma SA, a manufacturer of generic drugs, from Alvogen Inc.
This acquisition strengthens Zentiva's position in Central and Eastern Europe as it expands into new markets and will increase its OTC competences and portfolio of medicines.
Deal History:
Announced: On October 25, 2019, Zentiva agreed to acquire LaborMed Pharma, from Alvogen Inc.</x:v>
      </x:c>
      <x:c r="AI40" s="26" t="str">
        <x:v>This acquisition strengthens Zentiva's position in Central and Eastern Europe as it expands into new markets and will increase its OTC competences and portfolio of medicines.</x:v>
      </x:c>
      <x:c r="AJ40" s="22" t="str"/>
      <x:c r="AK40" s="22" t="str"/>
      <x:c r="AL40" s="22" t="str">
        <x:v>Unknown</x:v>
      </x:c>
      <x:c r="AM40" s="22" t="str">
        <x:v>Unknown</x:v>
      </x:c>
      <x:c r="AN40" s="22" t="str">
        <x:v>1193932D CP</x:v>
      </x:c>
      <x:c r="AO40" s="22" t="str"/>
      <x:c r="AP40" s="22" t="str"/>
      <x:c r="AQ40" s="22" t="str"/>
      <x:c r="AR40" s="22" t="str"/>
      <x:c r="AS40" s="22" t="str">
        <x:v>Zentiva Group AS</x:v>
      </x:c>
      <x:c r="AT40" s="22" t="str">
        <x:v>LaborMed Pharma SA</x:v>
      </x:c>
      <x:c r="AU40" s="22" t="str">
        <x:v>Not reviewed</x:v>
      </x:c>
      <x:c r="AV40" s="22" t="str">
        <x:v>Not assessed</x:v>
      </x:c>
      <x:c r="AW40" s="22" t="str">
        <x:v>Unknown</x:v>
      </x:c>
      <x:c r="AX40" s="22" t="str">
        <x:v>Unknown</x:v>
      </x:c>
      <x:c r="AY40" s="22" t="str">
        <x:v>Unknown</x:v>
      </x:c>
      <x:c r="AZ40" s="22" t="str">
        <x:v>Unknown</x:v>
      </x:c>
      <x:c r="BA40" s="22" t="str">
        <x:v>Unknown</x:v>
      </x:c>
      <x:c r="BB40" s="22" t="str">
        <x:v>Unknown</x:v>
      </x:c>
      <x:c r="BC40" s="26" t="str"/>
      <x:c r="BD40" s="22" t="str"/>
      <x:c r="BE40" s="22" t="str">
        <x:v>EUR</x:v>
      </x:c>
      <x:c r="BF40" s="22" t="str">
        <x:v>Partial</x:v>
      </x:c>
      <x:c r="BG40" s="22" t="str">
        <x:v>Partial event window — 4/7 years covered</x:v>
      </x:c>
      <x:c r="BH40" s="22" t="str">
        <x:v>Applicant/owner alias match for Zentiva entities; the most recent event windows are only partially covered.</x:v>
      </x:c>
      <x:c r="BI40" s="24" t="n">
        <x:f>IF($Q40="","",$Q40-3)</x:f>
        <x:v>2017</x:v>
      </x:c>
      <x:c r="BJ40" s="24" t="n">
        <x:f>IF($Q40="","",$Q40-2)</x:f>
        <x:v>2018</x:v>
      </x:c>
      <x:c r="BK40" s="24" t="n">
        <x:f>IF($Q40="","",$Q40-1)</x:f>
        <x:v>2019</x:v>
      </x:c>
      <x:c r="BL40" s="24" t="n">
        <x:f>IF($Q40="","",$Q40+0)</x:f>
        <x:v>2020</x:v>
      </x:c>
      <x:c r="BM40" s="24" t="n">
        <x:f>IF($Q40="","",$Q40+1)</x:f>
        <x:v>2021</x:v>
      </x:c>
      <x:c r="BN40" s="24" t="n">
        <x:f>IF($Q40="","",$Q40+2)</x:f>
        <x:v>2022</x:v>
      </x:c>
      <x:c r="BO40" s="24" t="n">
        <x:f>IF($Q40="","",$Q40+3)</x:f>
        <x:v>2023</x:v>
      </x:c>
      <x:c r="BP40" s="77" t="n">
        <x:v>44.2803</x:v>
      </x:c>
      <x:c r="BQ40" s="77"/>
      <x:c r="BR40" s="77"/>
      <x:c r="BS40" s="77"/>
      <x:c r="BT40" s="77"/>
      <x:c r="BU40" s="77"/>
      <x:c r="BV40" s="77"/>
      <x:c r="BW40" s="77" t="n">
        <x:v>-8.793</x:v>
      </x:c>
      <x:c r="BX40" s="77"/>
      <x:c r="BY40" s="77"/>
      <x:c r="BZ40" s="77"/>
      <x:c r="CA40" s="77"/>
      <x:c r="CB40" s="77"/>
      <x:c r="CC40" s="77"/>
      <x:c r="CD40" s="77" t="n">
        <x:v>11.4095</x:v>
      </x:c>
      <x:c r="CE40" s="77"/>
      <x:c r="CF40" s="77"/>
      <x:c r="CG40" s="77"/>
      <x:c r="CH40" s="77"/>
      <x:c r="CI40" s="77"/>
      <x:c r="CJ40" s="77"/>
      <x:c r="CK40" s="77" t="n">
        <x:v>587.4154</x:v>
      </x:c>
      <x:c r="CL40" s="77"/>
      <x:c r="CM40" s="77"/>
      <x:c r="CN40" s="77"/>
      <x:c r="CO40" s="77"/>
      <x:c r="CP40" s="77"/>
      <x:c r="CQ40" s="77"/>
      <x:c r="CR40" s="77"/>
      <x:c r="CS40" s="77"/>
      <x:c r="CT40" s="77"/>
      <x:c r="CU40" s="77"/>
      <x:c r="CV40" s="77"/>
      <x:c r="CW40" s="77"/>
      <x:c r="CX40" s="77"/>
      <x:c r="CY40" s="77"/>
      <x:c r="CZ40" s="77"/>
      <x:c r="DA40" s="77"/>
      <x:c r="DB40" s="77"/>
      <x:c r="DC40" s="77"/>
      <x:c r="DD40" s="77"/>
      <x:c r="DE40" s="77"/>
      <x:c r="DF40" s="78" t="n">
        <x:v>2.0474</x:v>
      </x:c>
      <x:c r="DG40" s="78"/>
      <x:c r="DH40" s="78"/>
      <x:c r="DI40" s="78"/>
      <x:c r="DJ40" s="78"/>
      <x:c r="DK40" s="78"/>
      <x:c r="DL40" s="78"/>
      <x:c r="DM40" s="78" t="n">
        <x:v>-19.8576</x:v>
      </x:c>
      <x:c r="DN40" s="78"/>
      <x:c r="DO40" s="78"/>
      <x:c r="DP40" s="78"/>
      <x:c r="DQ40" s="78"/>
      <x:c r="DR40" s="78"/>
      <x:c r="DS40" s="78"/>
      <x:c r="DT40" s="78"/>
      <x:c r="DU40" s="78"/>
      <x:c r="DV40" s="78"/>
      <x:c r="DW40" s="78"/>
      <x:c r="DX40" s="78"/>
      <x:c r="DY40" s="78"/>
      <x:c r="DZ40" s="78"/>
      <x:c r="EA40" s="117" t="n">
        <x:v>0</x:v>
      </x:c>
      <x:c r="EB40" s="117" t="n">
        <x:v>0</x:v>
      </x:c>
      <x:c r="EC40" s="117" t="n">
        <x:v>0</x:v>
      </x:c>
      <x:c r="ED40" s="117" t="n">
        <x:v>1</x:v>
      </x:c>
      <x:c r="EE40" s="117"/>
      <x:c r="EF40" s="117"/>
      <x:c r="EG40" s="117"/>
      <x:c r="EH40" s="117" t="n">
        <x:v>0</x:v>
      </x:c>
      <x:c r="EI40" s="117" t="n">
        <x:v>0</x:v>
      </x:c>
      <x:c r="EJ40" s="117" t="n">
        <x:v>0</x:v>
      </x:c>
      <x:c r="EK40" s="117" t="n">
        <x:v>0</x:v>
      </x:c>
      <x:c r="EL40" s="117"/>
      <x:c r="EM40" s="117"/>
      <x:c r="EN40" s="117"/>
      <x:c r="EO40" s="34" t="str"/>
      <x:c r="EP40" s="34" t="str"/>
      <x:c r="EQ40" s="36" t="str">
        <x:f>IF(OR($EO40="",$EP40="",$EO40=0),"",$EP40/$EO40)</x:f>
      </x:c>
      <x:c r="ER40" s="38" t="str"/>
      <x:c r="ES40" s="22" t="str">
        <x:v>Unknown</x:v>
      </x:c>
      <x:c r="ET40" s="22" t="str">
        <x:v>Unknown</x:v>
      </x:c>
      <x:c r="EU40" s="40" t="n">
        <x:f>IF(COUNT($DF40,$DG40,$DH40)=0,"",AVERAGE($DF40,$DG40,$DH40))</x:f>
        <x:v>2.0474</x:v>
      </x:c>
      <x:c r="EV40" s="40" t="str">
        <x:f>IF(COUNT($DJ40,$DK40,$DL40)=0,"",AVERAGE($DJ40,$DK40,$DL40))</x:f>
      </x:c>
      <x:c r="EW40" s="40" t="str">
        <x:f>IF(OR($EU40="",$EV40=""),"",$EV40-$EU40)</x:f>
      </x:c>
      <x:c r="EX40" s="40" t="n">
        <x:f>IF(COUNT($DM40,$DN40,$DO40)=0,"",AVERAGE($DM40,$DN40,$DO40))</x:f>
        <x:v>-19.8576</x:v>
      </x:c>
      <x:c r="EY40" s="40" t="str">
        <x:f>IF(COUNT($DQ40,$DR40,$DS40)=0,"",AVERAGE($DQ40,$DR40,$DS40))</x:f>
      </x:c>
      <x:c r="EZ40" s="40" t="str">
        <x:f>IF(OR($EX40="",$EY40=""),"",$EY40-$EX40)</x:f>
      </x:c>
      <x:c r="FA40" s="42" t="n">
        <x:f>IF(COUNT($EA40,$EB40,$EC40)=0,"",AVERAGE($EA40,$EB40,$EC40))</x:f>
        <x:v>0</x:v>
      </x:c>
      <x:c r="FB40" s="42" t="str">
        <x:f>IF(COUNT($EE40,$EF40,$EG40)=0,"",AVERAGE($EE40,$EF40,$EG40))</x:f>
      </x:c>
      <x:c r="FC40" s="42" t="str">
        <x:f>IF(OR($FA40="",$FB40=""),"",$FB40-$FA40)</x:f>
      </x:c>
      <x:c r="FD40" s="42" t="n">
        <x:f>IF(COUNT($EH40,$EI40,$EJ40)=0,"",AVERAGE($EH40,$EI40,$EJ40))</x:f>
        <x:v>0</x:v>
      </x:c>
      <x:c r="FE40" s="42" t="str">
        <x:f>IF(COUNT($EL40,$EM40,$EN40)=0,"",AVERAGE($EL40,$EM40,$EN40))</x:f>
      </x:c>
      <x:c r="FF40" s="42" t="str">
        <x:f>IF(OR($FD40="",$FE40=""),"",$FE40-$FD40)</x:f>
      </x:c>
      <x:c r="FG40" s="24" t="str">
        <x:f>IF(COUNT($DF40,$DG40,$DH40,$DJ40,$DK40,$DL40,$DM40,$DN40,$DO40,$DQ40,$DR40,$DS40)=12,"Yes","No")</x:f>
        <x:v>No</x:v>
      </x:c>
      <x:c r="FH40" s="24" t="str">
        <x:f>IF(COUNT($EA40,$EB40,$EC40,$EE40,$EF40,$EG40,$EH40,$EI40,$EJ40,$EL40,$EM40,$EN40)=12,"Yes","No")</x:f>
        <x:v>No</x:v>
      </x:c>
      <x:c r="FI40" s="24" t="str">
        <x:f>IF(AND($M40="Include",OR($FG40="Yes",$FH40="Yes")),"Ready","Not ready")</x:f>
        <x:v>Not ready</x:v>
      </x:c>
    </x:row>
    <x:row r="41" ht="24" customHeight="1">
      <x:c r="A41" s="22" t="str">
        <x:v>CTL-0039</x:v>
      </x:c>
      <x:c r="B41" s="22" t="n">
        <x:v>50</x:v>
      </x:c>
      <x:c r="C41" s="22" t="str">
        <x:v>Candidate alternative-rationale group</x:v>
      </x:c>
      <x:c r="D41" s="22" t="n">
        <x:v>0</x:v>
      </x:c>
      <x:c r="E41" s="22" t="str">
        <x:v>DATA non-innovation deals.xlsx</x:v>
      </x:c>
      <x:c r="F41" s="22" t="str">
        <x:v>meiragtx acquires arthrogen</x:v>
      </x:c>
      <x:c r="G41" s="22" t="str">
        <x:v>No</x:v>
      </x:c>
      <x:c r="H41" s="22" t="str">
        <x:v>No</x:v>
      </x:c>
      <x:c r="I41" s="22" t="str">
        <x:v>No</x:v>
      </x:c>
      <x:c r="J41" s="22" t="n">
        <x:v>1</x:v>
      </x:c>
      <x:c r="K41" s="22" t="str">
        <x:v>Not started</x:v>
      </x:c>
      <x:c r="L41" s="22" t="str">
        <x:v>Eligible - 100%</x:v>
      </x:c>
      <x:c r="M41" s="22" t="str">
        <x:v>Review</x:v>
      </x:c>
      <x:c r="N41" s="22" t="str"/>
      <x:c r="O41" s="28" t="n">
        <x:v>43755</x:v>
      </x:c>
      <x:c r="P41" s="28" t="n">
        <x:v>43755</x:v>
      </x:c>
      <x:c r="Q41" s="22" t="n">
        <x:v>2019</x:v>
      </x:c>
      <x:c r="R41" s="22" t="str">
        <x:v>Q4 2019</x:v>
      </x:c>
      <x:c r="S41" s="22" t="str">
        <x:v>Completed</x:v>
      </x:c>
      <x:c r="T41" s="26" t="str">
        <x:v>MeiraGTx Acquires Arthrogen</x:v>
      </x:c>
      <x:c r="U41" s="22" t="str">
        <x:v>Mergers &amp; Acquisitions</x:v>
      </x:c>
      <x:c r="V41" s="22" t="str">
        <x:v>Acquisition</x:v>
      </x:c>
      <x:c r="W41" s="22" t="str">
        <x:v>100% Acquisition</x:v>
      </x:c>
      <x:c r="X41" s="22" t="str">
        <x:v>The Netherlands</x:v>
      </x:c>
      <x:c r="Y41" s="22" t="str">
        <x:v>100% Acquisition</x:v>
      </x:c>
      <x:c r="Z41" s="26"/>
      <x:c r="AA41" s="26"/>
      <x:c r="AB41" s="22" t="str">
        <x:v>MeiraGTx Holdings Plc</x:v>
      </x:c>
      <x:c r="AC41" s="22" t="str">
        <x:v>meiragtx</x:v>
      </x:c>
      <x:c r="AD41" s="22" t="str">
        <x:v>Arthrogen BV</x:v>
      </x:c>
      <x:c r="AE41" s="22" t="str">
        <x:v>arthrogen</x:v>
      </x:c>
      <x:c r="AF41" s="30"/>
      <x:c r="AG41" s="22" t="str">
        <x:v>n/a</x:v>
      </x:c>
      <x:c r="AH41" s="26" t="str">
        <x:v>MeiraGTx Holdings plc, a clinical stage gene therapy company, has acquired 100% of the outstanding equity of Arthrogen B.V., a biopharmaceutical company developing gene therapy for different indications, using viral mediated gene transfer. Arthrogen specializes in the development of viral gene therapy vectors, in particular adeno-associated virus (AAV-) based therapeutics. 
The acquisition of Arthrogen is part of the Company’s continuing efforts to expand its focus to develop additional gene therapy treatments for patients suffering from a range of serious diseases”</x:v>
      </x:c>
      <x:c r="AI41" s="26" t="str">
        <x:v>The acquisition of Arthrogen is part of MeiraGTx's continuing efforts to expand its focus to develop additional gene therapy treatments for patients suffering from a range of serious diseases.</x:v>
      </x:c>
      <x:c r="AJ41" s="22" t="str"/>
      <x:c r="AK41" s="22" t="str"/>
      <x:c r="AL41" s="22" t="str">
        <x:v>Unknown</x:v>
      </x:c>
      <x:c r="AM41" s="22" t="str">
        <x:v>Unknown</x:v>
      </x:c>
      <x:c r="AN41" s="22" t="str"/>
      <x:c r="AO41" s="22" t="str"/>
      <x:c r="AP41" s="22" t="str"/>
      <x:c r="AQ41" s="22" t="str"/>
      <x:c r="AR41" s="22" t="str"/>
      <x:c r="AS41" s="22" t="str">
        <x:v>MeiraGTx Holdings Plc</x:v>
      </x:c>
      <x:c r="AT41" s="22" t="str">
        <x:v>Arthrogen BV</x:v>
      </x:c>
      <x:c r="AU41" s="22" t="str">
        <x:v>Not reviewed</x:v>
      </x:c>
      <x:c r="AV41" s="22" t="str">
        <x:v>Not assessed</x:v>
      </x:c>
      <x:c r="AW41" s="22" t="str">
        <x:v>Unknown</x:v>
      </x:c>
      <x:c r="AX41" s="22" t="str">
        <x:v>Unknown</x:v>
      </x:c>
      <x:c r="AY41" s="22" t="str">
        <x:v>Unknown</x:v>
      </x:c>
      <x:c r="AZ41" s="22" t="str">
        <x:v>Unknown</x:v>
      </x:c>
      <x:c r="BA41" s="22" t="str">
        <x:v>Unknown</x:v>
      </x:c>
      <x:c r="BB41" s="22" t="str">
        <x:v>Unknown</x:v>
      </x:c>
      <x:c r="BC41" s="26" t="str"/>
      <x:c r="BD41" s="22" t="str"/>
      <x:c r="BE41" s="22" t="str"/>
      <x:c r="BF41" s="22" t="str">
        <x:v>Not collected</x:v>
      </x:c>
      <x:c r="BG41" s="22" t="str">
        <x:v>Not collected</x:v>
      </x:c>
      <x:c r="BH41" s="22" t="str">
        <x:v>Not defined</x:v>
      </x:c>
      <x:c r="BI41" s="24" t="n">
        <x:f>IF($Q41="","",$Q41-3)</x:f>
        <x:v>2016</x:v>
      </x:c>
      <x:c r="BJ41" s="24" t="n">
        <x:f>IF($Q41="","",$Q41-2)</x:f>
        <x:v>2017</x:v>
      </x:c>
      <x:c r="BK41" s="24" t="n">
        <x:f>IF($Q41="","",$Q41-1)</x:f>
        <x:v>2018</x:v>
      </x:c>
      <x:c r="BL41" s="24" t="n">
        <x:f>IF($Q41="","",$Q41+0)</x:f>
        <x:v>2019</x:v>
      </x:c>
      <x:c r="BM41" s="24" t="n">
        <x:f>IF($Q41="","",$Q41+1)</x:f>
        <x:v>2020</x:v>
      </x:c>
      <x:c r="BN41" s="24" t="n">
        <x:f>IF($Q41="","",$Q41+2)</x:f>
        <x:v>2021</x:v>
      </x:c>
      <x:c r="BO41" s="24" t="n">
        <x:f>IF($Q41="","",$Q41+3)</x:f>
        <x:v>2022</x:v>
      </x:c>
      <x:c r="BP41" s="77" t="str"/>
      <x:c r="BQ41" s="77" t="str"/>
      <x:c r="BR41" s="77" t="str"/>
      <x:c r="BS41" s="77" t="str"/>
      <x:c r="BT41" s="77" t="str"/>
      <x:c r="BU41" s="77" t="str"/>
      <x:c r="BV41" s="77" t="str"/>
      <x:c r="BW41" s="77" t="str"/>
      <x:c r="BX41" s="77" t="str"/>
      <x:c r="BY41" s="77" t="str"/>
      <x:c r="BZ41" s="77" t="str"/>
      <x:c r="CA41" s="77" t="str"/>
      <x:c r="CB41" s="77" t="str"/>
      <x:c r="CC41" s="77" t="str"/>
      <x:c r="CD41" s="77" t="str"/>
      <x:c r="CE41" s="77" t="str"/>
      <x:c r="CF41" s="77" t="str"/>
      <x:c r="CG41" s="77" t="str"/>
      <x:c r="CH41" s="77" t="str"/>
      <x:c r="CI41" s="77" t="str"/>
      <x:c r="CJ41" s="77" t="str"/>
      <x:c r="CK41" s="77" t="str"/>
      <x:c r="CL41" s="77" t="str"/>
      <x:c r="CM41" s="77" t="str"/>
      <x:c r="CN41" s="77" t="str"/>
      <x:c r="CO41" s="77" t="str"/>
      <x:c r="CP41" s="77" t="str"/>
      <x:c r="CQ41" s="77" t="str"/>
      <x:c r="CR41" s="77" t="str"/>
      <x:c r="CS41" s="77" t="str"/>
      <x:c r="CT41" s="77" t="str"/>
      <x:c r="CU41" s="77" t="str"/>
      <x:c r="CV41" s="77" t="str"/>
      <x:c r="CW41" s="77" t="str"/>
      <x:c r="CX41" s="77" t="str"/>
      <x:c r="CY41" s="77" t="str"/>
      <x:c r="CZ41" s="77" t="str"/>
      <x:c r="DA41" s="77" t="str"/>
      <x:c r="DB41" s="77" t="str"/>
      <x:c r="DC41" s="77" t="str"/>
      <x:c r="DD41" s="77" t="str"/>
      <x:c r="DE41" s="77" t="str"/>
      <x:c r="DF41" s="78" t="str"/>
      <x:c r="DG41" s="78" t="str"/>
      <x:c r="DH41" s="78" t="str"/>
      <x:c r="DI41" s="78" t="str"/>
      <x:c r="DJ41" s="78" t="str"/>
      <x:c r="DK41" s="78" t="str"/>
      <x:c r="DL41" s="78" t="str"/>
      <x:c r="DM41" s="78" t="str"/>
      <x:c r="DN41" s="78" t="str"/>
      <x:c r="DO41" s="78" t="str"/>
      <x:c r="DP41" s="78" t="str"/>
      <x:c r="DQ41" s="78" t="str"/>
      <x:c r="DR41" s="78" t="str"/>
      <x:c r="DS41" s="78" t="str"/>
      <x:c r="DT41" s="78" t="str"/>
      <x:c r="DU41" s="78" t="str"/>
      <x:c r="DV41" s="78" t="str"/>
      <x:c r="DW41" s="78" t="str"/>
      <x:c r="DX41" s="78" t="str"/>
      <x:c r="DY41" s="78" t="str"/>
      <x:c r="DZ41" s="78" t="str"/>
      <x:c r="EA41" s="117" t="str"/>
      <x:c r="EB41" s="117" t="str"/>
      <x:c r="EC41" s="117" t="str"/>
      <x:c r="ED41" s="117" t="str"/>
      <x:c r="EE41" s="117" t="str"/>
      <x:c r="EF41" s="117" t="str"/>
      <x:c r="EG41" s="117" t="str"/>
      <x:c r="EH41" s="117" t="str"/>
      <x:c r="EI41" s="117" t="str"/>
      <x:c r="EJ41" s="117" t="str"/>
      <x:c r="EK41" s="117" t="str"/>
      <x:c r="EL41" s="117" t="str"/>
      <x:c r="EM41" s="117" t="str"/>
      <x:c r="EN41" s="117" t="str"/>
      <x:c r="EO41" s="34" t="str"/>
      <x:c r="EP41" s="34" t="str"/>
      <x:c r="EQ41" s="36" t="str">
        <x:f>IF(OR($EO41="",$EP41="",$EO41=0),"",$EP41/$EO41)</x:f>
      </x:c>
      <x:c r="ER41" s="38" t="str"/>
      <x:c r="ES41" s="22" t="str">
        <x:v>Unknown</x:v>
      </x:c>
      <x:c r="ET41" s="22" t="str">
        <x:v>Unknown</x:v>
      </x:c>
      <x:c r="EU41" s="40" t="str">
        <x:f>IF(COUNT($DF41,$DG41,$DH41)=0,"",AVERAGE($DF41,$DG41,$DH41))</x:f>
      </x:c>
      <x:c r="EV41" s="40" t="str">
        <x:f>IF(COUNT($DJ41,$DK41,$DL41)=0,"",AVERAGE($DJ41,$DK41,$DL41))</x:f>
      </x:c>
      <x:c r="EW41" s="40" t="str">
        <x:f>IF(OR($EU41="",$EV41=""),"",$EV41-$EU41)</x:f>
      </x:c>
      <x:c r="EX41" s="40" t="str">
        <x:f>IF(COUNT($DM41,$DN41,$DO41)=0,"",AVERAGE($DM41,$DN41,$DO41))</x:f>
      </x:c>
      <x:c r="EY41" s="40" t="str">
        <x:f>IF(COUNT($DQ41,$DR41,$DS41)=0,"",AVERAGE($DQ41,$DR41,$DS41))</x:f>
      </x:c>
      <x:c r="EZ41" s="40" t="str">
        <x:f>IF(OR($EX41="",$EY41=""),"",$EY41-$EX41)</x:f>
      </x:c>
      <x:c r="FA41" s="42" t="str">
        <x:f>IF(COUNT($EA41,$EB41,$EC41)=0,"",AVERAGE($EA41,$EB41,$EC41))</x:f>
      </x:c>
      <x:c r="FB41" s="42" t="str">
        <x:f>IF(COUNT($EE41,$EF41,$EG41)=0,"",AVERAGE($EE41,$EF41,$EG41))</x:f>
      </x:c>
      <x:c r="FC41" s="42" t="str">
        <x:f>IF(OR($FA41="",$FB41=""),"",$FB41-$FA41)</x:f>
      </x:c>
      <x:c r="FD41" s="42" t="str">
        <x:f>IF(COUNT($EH41,$EI41,$EJ41)=0,"",AVERAGE($EH41,$EI41,$EJ41))</x:f>
      </x:c>
      <x:c r="FE41" s="42" t="str">
        <x:f>IF(COUNT($EL41,$EM41,$EN41)=0,"",AVERAGE($EL41,$EM41,$EN41))</x:f>
      </x:c>
      <x:c r="FF41" s="42" t="str">
        <x:f>IF(OR($FD41="",$FE41=""),"",$FE41-$FD41)</x:f>
      </x:c>
      <x:c r="FG41" s="24" t="str">
        <x:f>IF(COUNT($DF41,$DG41,$DH41,$DJ41,$DK41,$DL41,$DM41,$DN41,$DO41,$DQ41,$DR41,$DS41)=12,"Yes","No")</x:f>
        <x:v>No</x:v>
      </x:c>
      <x:c r="FH41" s="24" t="str">
        <x:f>IF(COUNT($EA41,$EB41,$EC41,$EE41,$EF41,$EG41,$EH41,$EI41,$EJ41,$EL41,$EM41,$EN41)=12,"Yes","No")</x:f>
        <x:v>No</x:v>
      </x:c>
      <x:c r="FI41" s="24" t="str">
        <x:f>IF(AND($M41="Include",OR($FG41="Yes",$FH41="Yes")),"Ready","Not ready")</x:f>
        <x:v>Not ready</x:v>
      </x:c>
    </x:row>
    <x:row r="42" ht="24" customHeight="1">
      <x:c r="A42" s="22" t="str">
        <x:v>CTL-0040</x:v>
      </x:c>
      <x:c r="B42" s="22" t="n">
        <x:v>51</x:v>
      </x:c>
      <x:c r="C42" s="22" t="str">
        <x:v>Candidate alternative-rationale group</x:v>
      </x:c>
      <x:c r="D42" s="22" t="n">
        <x:v>0</x:v>
      </x:c>
      <x:c r="E42" s="22" t="str">
        <x:v>DATA non-innovation deals.xlsx</x:v>
      </x:c>
      <x:c r="F42" s="22" t="str">
        <x:v>orpea acquires remaining 55 stake in groupe sinoue</x:v>
      </x:c>
      <x:c r="G42" s="22" t="str">
        <x:v>No</x:v>
      </x:c>
      <x:c r="H42" s="22" t="str">
        <x:v>No</x:v>
      </x:c>
      <x:c r="I42" s="22" t="str">
        <x:v>No</x:v>
      </x:c>
      <x:c r="J42" s="22" t="n">
        <x:v>1</x:v>
      </x:c>
      <x:c r="K42" s="22" t="str">
        <x:v>Not started</x:v>
      </x:c>
      <x:c r="L42" s="22" t="str">
        <x:v>Review - majority</x:v>
      </x:c>
      <x:c r="M42" s="22" t="str">
        <x:v>Review</x:v>
      </x:c>
      <x:c r="N42" s="22" t="str"/>
      <x:c r="O42" s="28" t="n">
        <x:v>43732</x:v>
      </x:c>
      <x:c r="P42" s="28" t="n">
        <x:v>43732</x:v>
      </x:c>
      <x:c r="Q42" s="22" t="n">
        <x:v>2019</x:v>
      </x:c>
      <x:c r="R42" s="22" t="str">
        <x:v>Q3 2019</x:v>
      </x:c>
      <x:c r="S42" s="22" t="str">
        <x:v>Completed</x:v>
      </x:c>
      <x:c r="T42" s="26" t="str">
        <x:v>Orpea Acquires Remaining 55 % Stake in Groupe Sinoue</x:v>
      </x:c>
      <x:c r="U42" s="22" t="str">
        <x:v>Mergers &amp; Acquisitions</x:v>
      </x:c>
      <x:c r="V42" s="22" t="str">
        <x:v>Acquisition</x:v>
      </x:c>
      <x:c r="W42" s="22" t="str">
        <x:v>Majority Acquisition</x:v>
      </x:c>
      <x:c r="X42" s="22" t="str">
        <x:v>France</x:v>
      </x:c>
      <x:c r="Y42" s="22" t="str">
        <x:v>Majority Acquisition</x:v>
      </x:c>
      <x:c r="Z42" s="26"/>
      <x:c r="AA42" s="26"/>
      <x:c r="AB42" s="22" t="str">
        <x:v>Emeis SA</x:v>
      </x:c>
      <x:c r="AC42" s="22" t="str">
        <x:v>emeis</x:v>
      </x:c>
      <x:c r="AD42" s="22" t="str">
        <x:v>Groupe Sinoue</x:v>
      </x:c>
      <x:c r="AE42" s="22" t="str">
        <x:v>groupe sinoue</x:v>
      </x:c>
      <x:c r="AF42" s="30"/>
      <x:c r="AG42" s="22" t="str">
        <x:v>n/a</x:v>
      </x:c>
      <x:c r="AH42" s="26" t="str">
        <x:v>Orpea SA, a nursing care facilities company, has acquired remaining 55% stake in Groupe Sinoue, a mental healthcare provider. Both the companies are based in France.
Groupe Sinoue manages a wide range of innovative mental health care, treating all types of psychiatric disorders such as depression, addiction, bipolar disorder and sleeping disorders.</x:v>
      </x:c>
      <x:c r="AI42" s="26" t="str">
        <x:v>The acquisition allows Orpea to stepped up its premium psychiatric care offering.</x:v>
      </x:c>
      <x:c r="AJ42" s="22" t="str"/>
      <x:c r="AK42" s="22" t="str"/>
      <x:c r="AL42" s="22" t="str">
        <x:v>Unknown</x:v>
      </x:c>
      <x:c r="AM42" s="22" t="str">
        <x:v>Unknown</x:v>
      </x:c>
      <x:c r="AN42" s="22" t="str"/>
      <x:c r="AO42" s="22" t="str"/>
      <x:c r="AP42" s="22" t="str"/>
      <x:c r="AQ42" s="22" t="str"/>
      <x:c r="AR42" s="22" t="str"/>
      <x:c r="AS42" s="22" t="str">
        <x:v>Emeis SA</x:v>
      </x:c>
      <x:c r="AT42" s="22" t="str">
        <x:v>Groupe Sinoue</x:v>
      </x:c>
      <x:c r="AU42" s="22" t="str">
        <x:v>Not reviewed</x:v>
      </x:c>
      <x:c r="AV42" s="22" t="str">
        <x:v>Not assessed</x:v>
      </x:c>
      <x:c r="AW42" s="22" t="str">
        <x:v>Unknown</x:v>
      </x:c>
      <x:c r="AX42" s="22" t="str">
        <x:v>Unknown</x:v>
      </x:c>
      <x:c r="AY42" s="22" t="str">
        <x:v>Unknown</x:v>
      </x:c>
      <x:c r="AZ42" s="22" t="str">
        <x:v>Unknown</x:v>
      </x:c>
      <x:c r="BA42" s="22" t="str">
        <x:v>Unknown</x:v>
      </x:c>
      <x:c r="BB42" s="22" t="str">
        <x:v>Unknown</x:v>
      </x:c>
      <x:c r="BC42" s="26" t="str"/>
      <x:c r="BD42" s="22" t="str"/>
      <x:c r="BE42" s="22" t="str"/>
      <x:c r="BF42" s="22" t="str">
        <x:v>Not collected</x:v>
      </x:c>
      <x:c r="BG42" s="22" t="str">
        <x:v>Not collected</x:v>
      </x:c>
      <x:c r="BH42" s="22" t="str">
        <x:v>Not defined</x:v>
      </x:c>
      <x:c r="BI42" s="24" t="n">
        <x:f>IF($Q42="","",$Q42-3)</x:f>
        <x:v>2016</x:v>
      </x:c>
      <x:c r="BJ42" s="24" t="n">
        <x:f>IF($Q42="","",$Q42-2)</x:f>
        <x:v>2017</x:v>
      </x:c>
      <x:c r="BK42" s="24" t="n">
        <x:f>IF($Q42="","",$Q42-1)</x:f>
        <x:v>2018</x:v>
      </x:c>
      <x:c r="BL42" s="24" t="n">
        <x:f>IF($Q42="","",$Q42+0)</x:f>
        <x:v>2019</x:v>
      </x:c>
      <x:c r="BM42" s="24" t="n">
        <x:f>IF($Q42="","",$Q42+1)</x:f>
        <x:v>2020</x:v>
      </x:c>
      <x:c r="BN42" s="24" t="n">
        <x:f>IF($Q42="","",$Q42+2)</x:f>
        <x:v>2021</x:v>
      </x:c>
      <x:c r="BO42" s="24" t="n">
        <x:f>IF($Q42="","",$Q42+3)</x:f>
        <x:v>2022</x:v>
      </x:c>
      <x:c r="BP42" s="77" t="str"/>
      <x:c r="BQ42" s="77" t="str"/>
      <x:c r="BR42" s="77" t="str"/>
      <x:c r="BS42" s="77" t="str"/>
      <x:c r="BT42" s="77" t="str"/>
      <x:c r="BU42" s="77" t="str"/>
      <x:c r="BV42" s="77" t="str"/>
      <x:c r="BW42" s="77" t="str"/>
      <x:c r="BX42" s="77" t="str"/>
      <x:c r="BY42" s="77" t="str"/>
      <x:c r="BZ42" s="77" t="str"/>
      <x:c r="CA42" s="77" t="str"/>
      <x:c r="CB42" s="77" t="str"/>
      <x:c r="CC42" s="77" t="str"/>
      <x:c r="CD42" s="77" t="str"/>
      <x:c r="CE42" s="77" t="str"/>
      <x:c r="CF42" s="77" t="str"/>
      <x:c r="CG42" s="77" t="str"/>
      <x:c r="CH42" s="77" t="str"/>
      <x:c r="CI42" s="77" t="str"/>
      <x:c r="CJ42" s="77" t="str"/>
      <x:c r="CK42" s="77" t="str"/>
      <x:c r="CL42" s="77" t="str"/>
      <x:c r="CM42" s="77" t="str"/>
      <x:c r="CN42" s="77" t="str"/>
      <x:c r="CO42" s="77" t="str"/>
      <x:c r="CP42" s="77" t="str"/>
      <x:c r="CQ42" s="77" t="str"/>
      <x:c r="CR42" s="77" t="str"/>
      <x:c r="CS42" s="77" t="str"/>
      <x:c r="CT42" s="77" t="str"/>
      <x:c r="CU42" s="77" t="str"/>
      <x:c r="CV42" s="77" t="str"/>
      <x:c r="CW42" s="77" t="str"/>
      <x:c r="CX42" s="77" t="str"/>
      <x:c r="CY42" s="77" t="str"/>
      <x:c r="CZ42" s="77" t="str"/>
      <x:c r="DA42" s="77" t="str"/>
      <x:c r="DB42" s="77" t="str"/>
      <x:c r="DC42" s="77" t="str"/>
      <x:c r="DD42" s="77" t="str"/>
      <x:c r="DE42" s="77" t="str"/>
      <x:c r="DF42" s="78" t="str"/>
      <x:c r="DG42" s="78" t="str"/>
      <x:c r="DH42" s="78" t="str"/>
      <x:c r="DI42" s="78" t="str"/>
      <x:c r="DJ42" s="78" t="str"/>
      <x:c r="DK42" s="78" t="str"/>
      <x:c r="DL42" s="78" t="str"/>
      <x:c r="DM42" s="78" t="str"/>
      <x:c r="DN42" s="78" t="str"/>
      <x:c r="DO42" s="78" t="str"/>
      <x:c r="DP42" s="78" t="str"/>
      <x:c r="DQ42" s="78" t="str"/>
      <x:c r="DR42" s="78" t="str"/>
      <x:c r="DS42" s="78" t="str"/>
      <x:c r="DT42" s="78" t="str"/>
      <x:c r="DU42" s="78" t="str"/>
      <x:c r="DV42" s="78" t="str"/>
      <x:c r="DW42" s="78" t="str"/>
      <x:c r="DX42" s="78" t="str"/>
      <x:c r="DY42" s="78" t="str"/>
      <x:c r="DZ42" s="78" t="str"/>
      <x:c r="EA42" s="117" t="str"/>
      <x:c r="EB42" s="117" t="str"/>
      <x:c r="EC42" s="117" t="str"/>
      <x:c r="ED42" s="117" t="str"/>
      <x:c r="EE42" s="117" t="str"/>
      <x:c r="EF42" s="117" t="str"/>
      <x:c r="EG42" s="117" t="str"/>
      <x:c r="EH42" s="117" t="str"/>
      <x:c r="EI42" s="117" t="str"/>
      <x:c r="EJ42" s="117" t="str"/>
      <x:c r="EK42" s="117" t="str"/>
      <x:c r="EL42" s="117" t="str"/>
      <x:c r="EM42" s="117" t="str"/>
      <x:c r="EN42" s="117" t="str"/>
      <x:c r="EO42" s="34" t="str"/>
      <x:c r="EP42" s="34" t="str"/>
      <x:c r="EQ42" s="36" t="str">
        <x:f>IF(OR($EO42="",$EP42="",$EO42=0),"",$EP42/$EO42)</x:f>
      </x:c>
      <x:c r="ER42" s="38" t="str"/>
      <x:c r="ES42" s="22" t="str">
        <x:v>Unknown</x:v>
      </x:c>
      <x:c r="ET42" s="22" t="str">
        <x:v>Unknown</x:v>
      </x:c>
      <x:c r="EU42" s="40" t="str">
        <x:f>IF(COUNT($DF42,$DG42,$DH42)=0,"",AVERAGE($DF42,$DG42,$DH42))</x:f>
      </x:c>
      <x:c r="EV42" s="40" t="str">
        <x:f>IF(COUNT($DJ42,$DK42,$DL42)=0,"",AVERAGE($DJ42,$DK42,$DL42))</x:f>
      </x:c>
      <x:c r="EW42" s="40" t="str">
        <x:f>IF(OR($EU42="",$EV42=""),"",$EV42-$EU42)</x:f>
      </x:c>
      <x:c r="EX42" s="40" t="str">
        <x:f>IF(COUNT($DM42,$DN42,$DO42)=0,"",AVERAGE($DM42,$DN42,$DO42))</x:f>
      </x:c>
      <x:c r="EY42" s="40" t="str">
        <x:f>IF(COUNT($DQ42,$DR42,$DS42)=0,"",AVERAGE($DQ42,$DR42,$DS42))</x:f>
      </x:c>
      <x:c r="EZ42" s="40" t="str">
        <x:f>IF(OR($EX42="",$EY42=""),"",$EY42-$EX42)</x:f>
      </x:c>
      <x:c r="FA42" s="42" t="str">
        <x:f>IF(COUNT($EA42,$EB42,$EC42)=0,"",AVERAGE($EA42,$EB42,$EC42))</x:f>
      </x:c>
      <x:c r="FB42" s="42" t="str">
        <x:f>IF(COUNT($EE42,$EF42,$EG42)=0,"",AVERAGE($EE42,$EF42,$EG42))</x:f>
      </x:c>
      <x:c r="FC42" s="42" t="str">
        <x:f>IF(OR($FA42="",$FB42=""),"",$FB42-$FA42)</x:f>
      </x:c>
      <x:c r="FD42" s="42" t="str">
        <x:f>IF(COUNT($EH42,$EI42,$EJ42)=0,"",AVERAGE($EH42,$EI42,$EJ42))</x:f>
      </x:c>
      <x:c r="FE42" s="42" t="str">
        <x:f>IF(COUNT($EL42,$EM42,$EN42)=0,"",AVERAGE($EL42,$EM42,$EN42))</x:f>
      </x:c>
      <x:c r="FF42" s="42" t="str">
        <x:f>IF(OR($FD42="",$FE42=""),"",$FE42-$FD42)</x:f>
      </x:c>
      <x:c r="FG42" s="24" t="str">
        <x:f>IF(COUNT($DF42,$DG42,$DH42,$DJ42,$DK42,$DL42,$DM42,$DN42,$DO42,$DQ42,$DR42,$DS42)=12,"Yes","No")</x:f>
        <x:v>No</x:v>
      </x:c>
      <x:c r="FH42" s="24" t="str">
        <x:f>IF(COUNT($EA42,$EB42,$EC42,$EE42,$EF42,$EG42,$EH42,$EI42,$EJ42,$EL42,$EM42,$EN42)=12,"Yes","No")</x:f>
        <x:v>No</x:v>
      </x:c>
      <x:c r="FI42" s="24" t="str">
        <x:f>IF(AND($M42="Include",OR($FG42="Yes",$FH42="Yes")),"Ready","Not ready")</x:f>
        <x:v>Not ready</x:v>
      </x:c>
    </x:row>
    <x:row r="43" ht="24" customHeight="1">
      <x:c r="A43" s="22" t="str">
        <x:v>CTL-0041</x:v>
      </x:c>
      <x:c r="B43" s="22" t="n">
        <x:v>52</x:v>
      </x:c>
      <x:c r="C43" s="22" t="str">
        <x:v>Candidate alternative-rationale group</x:v>
      </x:c>
      <x:c r="D43" s="22" t="n">
        <x:v>0</x:v>
      </x:c>
      <x:c r="E43" s="22" t="str">
        <x:v>DATA non-innovation deals.xlsx</x:v>
      </x:c>
      <x:c r="F43" s="22" t="str">
        <x:v>hero wellbeing hero acquires the balanced you</x:v>
      </x:c>
      <x:c r="G43" s="22" t="str">
        <x:v>No</x:v>
      </x:c>
      <x:c r="H43" s="22" t="str">
        <x:v>No</x:v>
      </x:c>
      <x:c r="I43" s="22" t="str">
        <x:v>No</x:v>
      </x:c>
      <x:c r="J43" s="22" t="n">
        <x:v>1</x:v>
      </x:c>
      <x:c r="K43" s="22" t="str">
        <x:v>Not started</x:v>
      </x:c>
      <x:c r="L43" s="22" t="str">
        <x:v>Review - majority</x:v>
      </x:c>
      <x:c r="M43" s="22" t="str">
        <x:v>Review</x:v>
      </x:c>
      <x:c r="N43" s="22" t="str"/>
      <x:c r="O43" s="28" t="n">
        <x:v>43697</x:v>
      </x:c>
      <x:c r="P43" s="28" t="n">
        <x:v>43697</x:v>
      </x:c>
      <x:c r="Q43" s="22" t="n">
        <x:v>2019</x:v>
      </x:c>
      <x:c r="R43" s="22" t="str">
        <x:v>Q3 2019</x:v>
      </x:c>
      <x:c r="S43" s="22" t="str">
        <x:v>Completed</x:v>
      </x:c>
      <x:c r="T43" s="26" t="str">
        <x:v>Hero Wellbeing (Hero) Acquires The Balanced You</x:v>
      </x:c>
      <x:c r="U43" s="22" t="str">
        <x:v>Mergers &amp; Acquisitions</x:v>
      </x:c>
      <x:c r="V43" s="22" t="str">
        <x:v>Acquisition</x:v>
      </x:c>
      <x:c r="W43" s="22" t="str">
        <x:v>Majority Acquisition</x:v>
      </x:c>
      <x:c r="X43" s="22" t="str">
        <x:v>United Kingdom</x:v>
      </x:c>
      <x:c r="Y43" s="22" t="str">
        <x:v>Majority Acquisition</x:v>
      </x:c>
      <x:c r="Z43" s="26"/>
      <x:c r="AA43" s="26"/>
      <x:c r="AB43" s="22" t="str">
        <x:v>Hero Wellbeing Ltd</x:v>
      </x:c>
      <x:c r="AC43" s="22" t="str">
        <x:v>hero wellbeing</x:v>
      </x:c>
      <x:c r="AD43" s="22" t="str">
        <x:v>The Balanced You</x:v>
      </x:c>
      <x:c r="AE43" s="22" t="str">
        <x:v>balanced you</x:v>
      </x:c>
      <x:c r="AF43" s="30"/>
      <x:c r="AG43" s="22" t="str">
        <x:v>n/a</x:v>
      </x:c>
      <x:c r="AH43" s="26" t="str">
        <x:v>Hero Wellbeing Ltd (hero), a digital wellbeing platform, has acquired The Balanced You, a provider of mental health and wellbeing services, including one-to-one counselling, mindfulness sessions, wellbeing retreats, reiki and hypnotherapy. Both companies involved in the transaction are based in the UK.
Ashleigh Turner is the founder of The Balanced You, and will join Hero.</x:v>
      </x:c>
      <x:c r="AI43" s="26" t="str">
        <x:v>The transaction will enable Hero to develop The Balanced You’s existing offering, using technology to further broaden its mental health services and in-person support and also bolster hero's offer and its team of experienced, qualified and passionate specialists.</x:v>
      </x:c>
      <x:c r="AJ43" s="22" t="str"/>
      <x:c r="AK43" s="22" t="str"/>
      <x:c r="AL43" s="22" t="str">
        <x:v>Unknown</x:v>
      </x:c>
      <x:c r="AM43" s="22" t="str">
        <x:v>Unknown</x:v>
      </x:c>
      <x:c r="AN43" s="22" t="str"/>
      <x:c r="AO43" s="22" t="str"/>
      <x:c r="AP43" s="22" t="str"/>
      <x:c r="AQ43" s="22" t="str"/>
      <x:c r="AR43" s="22" t="str"/>
      <x:c r="AS43" s="22" t="str">
        <x:v>Hero Wellbeing Ltd</x:v>
      </x:c>
      <x:c r="AT43" s="22" t="str">
        <x:v>The Balanced You</x:v>
      </x:c>
      <x:c r="AU43" s="22" t="str">
        <x:v>Not reviewed</x:v>
      </x:c>
      <x:c r="AV43" s="22" t="str">
        <x:v>Not assessed</x:v>
      </x:c>
      <x:c r="AW43" s="22" t="str">
        <x:v>Unknown</x:v>
      </x:c>
      <x:c r="AX43" s="22" t="str">
        <x:v>Unknown</x:v>
      </x:c>
      <x:c r="AY43" s="22" t="str">
        <x:v>Unknown</x:v>
      </x:c>
      <x:c r="AZ43" s="22" t="str">
        <x:v>Unknown</x:v>
      </x:c>
      <x:c r="BA43" s="22" t="str">
        <x:v>Unknown</x:v>
      </x:c>
      <x:c r="BB43" s="22" t="str">
        <x:v>Unknown</x:v>
      </x:c>
      <x:c r="BC43" s="26" t="str"/>
      <x:c r="BD43" s="22" t="str"/>
      <x:c r="BE43" s="22" t="str"/>
      <x:c r="BF43" s="22" t="str">
        <x:v>Not collected</x:v>
      </x:c>
      <x:c r="BG43" s="22" t="str">
        <x:v>Not collected</x:v>
      </x:c>
      <x:c r="BH43" s="22" t="str">
        <x:v>Not defined</x:v>
      </x:c>
      <x:c r="BI43" s="24" t="n">
        <x:f>IF($Q43="","",$Q43-3)</x:f>
        <x:v>2016</x:v>
      </x:c>
      <x:c r="BJ43" s="24" t="n">
        <x:f>IF($Q43="","",$Q43-2)</x:f>
        <x:v>2017</x:v>
      </x:c>
      <x:c r="BK43" s="24" t="n">
        <x:f>IF($Q43="","",$Q43-1)</x:f>
        <x:v>2018</x:v>
      </x:c>
      <x:c r="BL43" s="24" t="n">
        <x:f>IF($Q43="","",$Q43+0)</x:f>
        <x:v>2019</x:v>
      </x:c>
      <x:c r="BM43" s="24" t="n">
        <x:f>IF($Q43="","",$Q43+1)</x:f>
        <x:v>2020</x:v>
      </x:c>
      <x:c r="BN43" s="24" t="n">
        <x:f>IF($Q43="","",$Q43+2)</x:f>
        <x:v>2021</x:v>
      </x:c>
      <x:c r="BO43" s="24" t="n">
        <x:f>IF($Q43="","",$Q43+3)</x:f>
        <x:v>2022</x:v>
      </x:c>
      <x:c r="BP43" s="77" t="str"/>
      <x:c r="BQ43" s="77" t="str"/>
      <x:c r="BR43" s="77" t="str"/>
      <x:c r="BS43" s="77" t="str"/>
      <x:c r="BT43" s="77" t="str"/>
      <x:c r="BU43" s="77" t="str"/>
      <x:c r="BV43" s="77" t="str"/>
      <x:c r="BW43" s="77" t="str"/>
      <x:c r="BX43" s="77" t="str"/>
      <x:c r="BY43" s="77" t="str"/>
      <x:c r="BZ43" s="77" t="str"/>
      <x:c r="CA43" s="77" t="str"/>
      <x:c r="CB43" s="77" t="str"/>
      <x:c r="CC43" s="77" t="str"/>
      <x:c r="CD43" s="77" t="str"/>
      <x:c r="CE43" s="77" t="str"/>
      <x:c r="CF43" s="77" t="str"/>
      <x:c r="CG43" s="77" t="str"/>
      <x:c r="CH43" s="77" t="str"/>
      <x:c r="CI43" s="77" t="str"/>
      <x:c r="CJ43" s="77" t="str"/>
      <x:c r="CK43" s="77" t="str"/>
      <x:c r="CL43" s="77" t="str"/>
      <x:c r="CM43" s="77" t="str"/>
      <x:c r="CN43" s="77" t="str"/>
      <x:c r="CO43" s="77" t="str"/>
      <x:c r="CP43" s="77" t="str"/>
      <x:c r="CQ43" s="77" t="str"/>
      <x:c r="CR43" s="77" t="str"/>
      <x:c r="CS43" s="77" t="str"/>
      <x:c r="CT43" s="77" t="str"/>
      <x:c r="CU43" s="77" t="str"/>
      <x:c r="CV43" s="77" t="str"/>
      <x:c r="CW43" s="77" t="str"/>
      <x:c r="CX43" s="77" t="str"/>
      <x:c r="CY43" s="77" t="str"/>
      <x:c r="CZ43" s="77" t="str"/>
      <x:c r="DA43" s="77" t="str"/>
      <x:c r="DB43" s="77" t="str"/>
      <x:c r="DC43" s="77" t="str"/>
      <x:c r="DD43" s="77" t="str"/>
      <x:c r="DE43" s="77" t="str"/>
      <x:c r="DF43" s="78" t="str"/>
      <x:c r="DG43" s="78" t="str"/>
      <x:c r="DH43" s="78" t="str"/>
      <x:c r="DI43" s="78" t="str"/>
      <x:c r="DJ43" s="78" t="str"/>
      <x:c r="DK43" s="78" t="str"/>
      <x:c r="DL43" s="78" t="str"/>
      <x:c r="DM43" s="78" t="str"/>
      <x:c r="DN43" s="78" t="str"/>
      <x:c r="DO43" s="78" t="str"/>
      <x:c r="DP43" s="78" t="str"/>
      <x:c r="DQ43" s="78" t="str"/>
      <x:c r="DR43" s="78" t="str"/>
      <x:c r="DS43" s="78" t="str"/>
      <x:c r="DT43" s="78" t="str"/>
      <x:c r="DU43" s="78" t="str"/>
      <x:c r="DV43" s="78" t="str"/>
      <x:c r="DW43" s="78" t="str"/>
      <x:c r="DX43" s="78" t="str"/>
      <x:c r="DY43" s="78" t="str"/>
      <x:c r="DZ43" s="78" t="str"/>
      <x:c r="EA43" s="117" t="str"/>
      <x:c r="EB43" s="117" t="str"/>
      <x:c r="EC43" s="117" t="str"/>
      <x:c r="ED43" s="117" t="str"/>
      <x:c r="EE43" s="117" t="str"/>
      <x:c r="EF43" s="117" t="str"/>
      <x:c r="EG43" s="117" t="str"/>
      <x:c r="EH43" s="117" t="str"/>
      <x:c r="EI43" s="117" t="str"/>
      <x:c r="EJ43" s="117" t="str"/>
      <x:c r="EK43" s="117" t="str"/>
      <x:c r="EL43" s="117" t="str"/>
      <x:c r="EM43" s="117" t="str"/>
      <x:c r="EN43" s="117" t="str"/>
      <x:c r="EO43" s="34" t="str"/>
      <x:c r="EP43" s="34" t="str"/>
      <x:c r="EQ43" s="36" t="str">
        <x:f>IF(OR($EO43="",$EP43="",$EO43=0),"",$EP43/$EO43)</x:f>
      </x:c>
      <x:c r="ER43" s="38" t="str"/>
      <x:c r="ES43" s="22" t="str">
        <x:v>Unknown</x:v>
      </x:c>
      <x:c r="ET43" s="22" t="str">
        <x:v>Unknown</x:v>
      </x:c>
      <x:c r="EU43" s="40" t="str">
        <x:f>IF(COUNT($DF43,$DG43,$DH43)=0,"",AVERAGE($DF43,$DG43,$DH43))</x:f>
      </x:c>
      <x:c r="EV43" s="40" t="str">
        <x:f>IF(COUNT($DJ43,$DK43,$DL43)=0,"",AVERAGE($DJ43,$DK43,$DL43))</x:f>
      </x:c>
      <x:c r="EW43" s="40" t="str">
        <x:f>IF(OR($EU43="",$EV43=""),"",$EV43-$EU43)</x:f>
      </x:c>
      <x:c r="EX43" s="40" t="str">
        <x:f>IF(COUNT($DM43,$DN43,$DO43)=0,"",AVERAGE($DM43,$DN43,$DO43))</x:f>
      </x:c>
      <x:c r="EY43" s="40" t="str">
        <x:f>IF(COUNT($DQ43,$DR43,$DS43)=0,"",AVERAGE($DQ43,$DR43,$DS43))</x:f>
      </x:c>
      <x:c r="EZ43" s="40" t="str">
        <x:f>IF(OR($EX43="",$EY43=""),"",$EY43-$EX43)</x:f>
      </x:c>
      <x:c r="FA43" s="42" t="str">
        <x:f>IF(COUNT($EA43,$EB43,$EC43)=0,"",AVERAGE($EA43,$EB43,$EC43))</x:f>
      </x:c>
      <x:c r="FB43" s="42" t="str">
        <x:f>IF(COUNT($EE43,$EF43,$EG43)=0,"",AVERAGE($EE43,$EF43,$EG43))</x:f>
      </x:c>
      <x:c r="FC43" s="42" t="str">
        <x:f>IF(OR($FA43="",$FB43=""),"",$FB43-$FA43)</x:f>
      </x:c>
      <x:c r="FD43" s="42" t="str">
        <x:f>IF(COUNT($EH43,$EI43,$EJ43)=0,"",AVERAGE($EH43,$EI43,$EJ43))</x:f>
      </x:c>
      <x:c r="FE43" s="42" t="str">
        <x:f>IF(COUNT($EL43,$EM43,$EN43)=0,"",AVERAGE($EL43,$EM43,$EN43))</x:f>
      </x:c>
      <x:c r="FF43" s="42" t="str">
        <x:f>IF(OR($FD43="",$FE43=""),"",$FE43-$FD43)</x:f>
      </x:c>
      <x:c r="FG43" s="24" t="str">
        <x:f>IF(COUNT($DF43,$DG43,$DH43,$DJ43,$DK43,$DL43,$DM43,$DN43,$DO43,$DQ43,$DR43,$DS43)=12,"Yes","No")</x:f>
        <x:v>No</x:v>
      </x:c>
      <x:c r="FH43" s="24" t="str">
        <x:f>IF(COUNT($EA43,$EB43,$EC43,$EE43,$EF43,$EG43,$EH43,$EI43,$EJ43,$EL43,$EM43,$EN43)=12,"Yes","No")</x:f>
        <x:v>No</x:v>
      </x:c>
      <x:c r="FI43" s="24" t="str">
        <x:f>IF(AND($M43="Include",OR($FG43="Yes",$FH43="Yes")),"Ready","Not ready")</x:f>
        <x:v>Not ready</x:v>
      </x:c>
    </x:row>
    <x:row r="44" ht="24" customHeight="1">
      <x:c r="A44" s="22" t="str">
        <x:v>CTL-0042</x:v>
      </x:c>
      <x:c r="B44" s="22" t="n">
        <x:v>53</x:v>
      </x:c>
      <x:c r="C44" s="22" t="str">
        <x:v>Candidate alternative-rationale group</x:v>
      </x:c>
      <x:c r="D44" s="22" t="n">
        <x:v>0</x:v>
      </x:c>
      <x:c r="E44" s="22" t="str">
        <x:v>DATA non-innovation deals.xlsx</x:v>
      </x:c>
      <x:c r="F44" s="22" t="str">
        <x:v>canopy growth acquires beckley canopy therapeutics</x:v>
      </x:c>
      <x:c r="G44" s="22" t="str">
        <x:v>No</x:v>
      </x:c>
      <x:c r="H44" s="22" t="str">
        <x:v>No</x:v>
      </x:c>
      <x:c r="I44" s="22" t="str">
        <x:v>No</x:v>
      </x:c>
      <x:c r="J44" s="22" t="n">
        <x:v>1</x:v>
      </x:c>
      <x:c r="K44" s="22" t="str">
        <x:v>Not started</x:v>
      </x:c>
      <x:c r="L44" s="22" t="str">
        <x:v>Eligible - 100%</x:v>
      </x:c>
      <x:c r="M44" s="22" t="str">
        <x:v>Review</x:v>
      </x:c>
      <x:c r="N44" s="22" t="str"/>
      <x:c r="O44" s="28" t="n">
        <x:v>43686</x:v>
      </x:c>
      <x:c r="P44" s="28" t="n">
        <x:v>43753</x:v>
      </x:c>
      <x:c r="Q44" s="22" t="n">
        <x:v>2019</x:v>
      </x:c>
      <x:c r="R44" s="22" t="str">
        <x:v>Q3 2019</x:v>
      </x:c>
      <x:c r="S44" s="22" t="str">
        <x:v>Completed</x:v>
      </x:c>
      <x:c r="T44" s="26" t="str">
        <x:v>Canopy Growth Acquires Beckley Canopy Therapeutics</x:v>
      </x:c>
      <x:c r="U44" s="22" t="str">
        <x:v>Mergers &amp; Acquisitions</x:v>
      </x:c>
      <x:c r="V44" s="22" t="str">
        <x:v>Acquisition</x:v>
      </x:c>
      <x:c r="W44" s="22" t="str">
        <x:v>100% Acquisition</x:v>
      </x:c>
      <x:c r="X44" s="22" t="str">
        <x:v>United Kingdom</x:v>
      </x:c>
      <x:c r="Y44" s="22" t="str">
        <x:v>100% Acquisition</x:v>
      </x:c>
      <x:c r="Z44" s="26"/>
      <x:c r="AA44" s="26"/>
      <x:c r="AB44" s="22" t="str">
        <x:v>Canopy Growth Corp</x:v>
      </x:c>
      <x:c r="AC44" s="22" t="str">
        <x:v>canopy growth</x:v>
      </x:c>
      <x:c r="AD44" s="22" t="str">
        <x:v>Beckley Canopy Therapeutics Ltd</x:v>
      </x:c>
      <x:c r="AE44" s="22" t="str">
        <x:v>beckley canopy therapeutics</x:v>
      </x:c>
      <x:c r="AF44" s="30"/>
      <x:c r="AG44" s="22" t="str">
        <x:v>n/a</x:v>
      </x:c>
      <x:c r="AH44" s="26" t="str">
        <x:v>Canopy Growth Corporation, a Canada-based cannabis company, has acquired all outstanding shares in the global cannabinoid based research company Beckley Canopy Therapeutics (Beckley Canopy), including the joint commercial venture Spectrum Biomedical UK. These teams will now be integrated into the broader Spectrum Therapeutics organization to increase the breadth of the clinical research being pursued under the Spectrum banner and to combine continental European and United Kingdom commercial teams.
As a part of the acquisition, Canopy Growth’s European management structure will evolve. Paul Steckler and Steven Wooding will assume the roles of Co-Managing Directors in charge of all European operations. Paul is a seasoned pharmaceutical executive with over 20 years’ experience in commercial roles, having worked in both large and small pharmaceutical companies including Pfizer. Steve has held multiple positions within a 27-year career at Janssen, the Pharmaceutical arm of Johnson &amp; Johnson. Most recently, he was head of Global Commercial Strategy and Market Access for Janssen.
“The acquisition comes at a time when commercial opportunities across Europe are ramping up,” said Mark Zekulin, CEO, Canopy Growth. “Spectrum Biomedical has completed all necessary approvals to import cannabis into the UK market and is proud to facilitate patient access to safe cannabinoid-based medicines there. Consolidating our UK-based operations will allow Canopy to simultaneously improve its research and commercial capabilities across the continent.”
Deal History: 
Announced: On August 9, 2019, Canopy Growth entered into an agreement to acquire Beckley Canopy Therapeutics.</x:v>
      </x:c>
      <x:c r="AI44" s="26" t="str">
        <x:v>The acquisition of Beckley Canopy will allow Spectrum Therapeutics to continue expanding its medical cannabis leadership around the world, strengthening its foothold in the UK and more broadly across Europe.</x:v>
      </x:c>
      <x:c r="AJ44" s="22" t="str"/>
      <x:c r="AK44" s="22" t="str"/>
      <x:c r="AL44" s="22" t="str">
        <x:v>Unknown</x:v>
      </x:c>
      <x:c r="AM44" s="22" t="str">
        <x:v>Unknown</x:v>
      </x:c>
      <x:c r="AN44" s="22" t="str"/>
      <x:c r="AO44" s="22" t="str"/>
      <x:c r="AP44" s="22" t="str"/>
      <x:c r="AQ44" s="22" t="str"/>
      <x:c r="AR44" s="22" t="str"/>
      <x:c r="AS44" s="22" t="str">
        <x:v>Canopy Growth Corp</x:v>
      </x:c>
      <x:c r="AT44" s="22" t="str">
        <x:v>Beckley Canopy Therapeutics Ltd</x:v>
      </x:c>
      <x:c r="AU44" s="22" t="str">
        <x:v>Not reviewed</x:v>
      </x:c>
      <x:c r="AV44" s="22" t="str">
        <x:v>Not assessed</x:v>
      </x:c>
      <x:c r="AW44" s="22" t="str">
        <x:v>Unknown</x:v>
      </x:c>
      <x:c r="AX44" s="22" t="str">
        <x:v>Unknown</x:v>
      </x:c>
      <x:c r="AY44" s="22" t="str">
        <x:v>Unknown</x:v>
      </x:c>
      <x:c r="AZ44" s="22" t="str">
        <x:v>Unknown</x:v>
      </x:c>
      <x:c r="BA44" s="22" t="str">
        <x:v>Unknown</x:v>
      </x:c>
      <x:c r="BB44" s="22" t="str">
        <x:v>Unknown</x:v>
      </x:c>
      <x:c r="BC44" s="26" t="str"/>
      <x:c r="BD44" s="22" t="str"/>
      <x:c r="BE44" s="22" t="str"/>
      <x:c r="BF44" s="22" t="str">
        <x:v>Not collected</x:v>
      </x:c>
      <x:c r="BG44" s="22" t="str">
        <x:v>Not collected</x:v>
      </x:c>
      <x:c r="BH44" s="22" t="str">
        <x:v>Not defined</x:v>
      </x:c>
      <x:c r="BI44" s="24" t="n">
        <x:f>IF($Q44="","",$Q44-3)</x:f>
        <x:v>2016</x:v>
      </x:c>
      <x:c r="BJ44" s="24" t="n">
        <x:f>IF($Q44="","",$Q44-2)</x:f>
        <x:v>2017</x:v>
      </x:c>
      <x:c r="BK44" s="24" t="n">
        <x:f>IF($Q44="","",$Q44-1)</x:f>
        <x:v>2018</x:v>
      </x:c>
      <x:c r="BL44" s="24" t="n">
        <x:f>IF($Q44="","",$Q44+0)</x:f>
        <x:v>2019</x:v>
      </x:c>
      <x:c r="BM44" s="24" t="n">
        <x:f>IF($Q44="","",$Q44+1)</x:f>
        <x:v>2020</x:v>
      </x:c>
      <x:c r="BN44" s="24" t="n">
        <x:f>IF($Q44="","",$Q44+2)</x:f>
        <x:v>2021</x:v>
      </x:c>
      <x:c r="BO44" s="24" t="n">
        <x:f>IF($Q44="","",$Q44+3)</x:f>
        <x:v>2022</x:v>
      </x:c>
      <x:c r="BP44" s="77" t="str"/>
      <x:c r="BQ44" s="77" t="str"/>
      <x:c r="BR44" s="77" t="str"/>
      <x:c r="BS44" s="77" t="str"/>
      <x:c r="BT44" s="77" t="str"/>
      <x:c r="BU44" s="77" t="str"/>
      <x:c r="BV44" s="77" t="str"/>
      <x:c r="BW44" s="77" t="str"/>
      <x:c r="BX44" s="77" t="str"/>
      <x:c r="BY44" s="77" t="str"/>
      <x:c r="BZ44" s="77" t="str"/>
      <x:c r="CA44" s="77" t="str"/>
      <x:c r="CB44" s="77" t="str"/>
      <x:c r="CC44" s="77" t="str"/>
      <x:c r="CD44" s="77" t="str"/>
      <x:c r="CE44" s="77" t="str"/>
      <x:c r="CF44" s="77" t="str"/>
      <x:c r="CG44" s="77" t="str"/>
      <x:c r="CH44" s="77" t="str"/>
      <x:c r="CI44" s="77" t="str"/>
      <x:c r="CJ44" s="77" t="str"/>
      <x:c r="CK44" s="77" t="str"/>
      <x:c r="CL44" s="77" t="str"/>
      <x:c r="CM44" s="77" t="str"/>
      <x:c r="CN44" s="77" t="str"/>
      <x:c r="CO44" s="77" t="str"/>
      <x:c r="CP44" s="77" t="str"/>
      <x:c r="CQ44" s="77" t="str"/>
      <x:c r="CR44" s="77" t="str"/>
      <x:c r="CS44" s="77" t="str"/>
      <x:c r="CT44" s="77" t="str"/>
      <x:c r="CU44" s="77" t="str"/>
      <x:c r="CV44" s="77" t="str"/>
      <x:c r="CW44" s="77" t="str"/>
      <x:c r="CX44" s="77" t="str"/>
      <x:c r="CY44" s="77" t="str"/>
      <x:c r="CZ44" s="77" t="str"/>
      <x:c r="DA44" s="77" t="str"/>
      <x:c r="DB44" s="77" t="str"/>
      <x:c r="DC44" s="77" t="str"/>
      <x:c r="DD44" s="77" t="str"/>
      <x:c r="DE44" s="77" t="str"/>
      <x:c r="DF44" s="78" t="str"/>
      <x:c r="DG44" s="78" t="str"/>
      <x:c r="DH44" s="78" t="str"/>
      <x:c r="DI44" s="78" t="str"/>
      <x:c r="DJ44" s="78" t="str"/>
      <x:c r="DK44" s="78" t="str"/>
      <x:c r="DL44" s="78" t="str"/>
      <x:c r="DM44" s="78" t="str"/>
      <x:c r="DN44" s="78" t="str"/>
      <x:c r="DO44" s="78" t="str"/>
      <x:c r="DP44" s="78" t="str"/>
      <x:c r="DQ44" s="78" t="str"/>
      <x:c r="DR44" s="78" t="str"/>
      <x:c r="DS44" s="78" t="str"/>
      <x:c r="DT44" s="78" t="str"/>
      <x:c r="DU44" s="78" t="str"/>
      <x:c r="DV44" s="78" t="str"/>
      <x:c r="DW44" s="78" t="str"/>
      <x:c r="DX44" s="78" t="str"/>
      <x:c r="DY44" s="78" t="str"/>
      <x:c r="DZ44" s="78" t="str"/>
      <x:c r="EA44" s="117" t="str"/>
      <x:c r="EB44" s="117" t="str"/>
      <x:c r="EC44" s="117" t="str"/>
      <x:c r="ED44" s="117" t="str"/>
      <x:c r="EE44" s="117" t="str"/>
      <x:c r="EF44" s="117" t="str"/>
      <x:c r="EG44" s="117" t="str"/>
      <x:c r="EH44" s="117" t="str"/>
      <x:c r="EI44" s="117" t="str"/>
      <x:c r="EJ44" s="117" t="str"/>
      <x:c r="EK44" s="117" t="str"/>
      <x:c r="EL44" s="117" t="str"/>
      <x:c r="EM44" s="117" t="str"/>
      <x:c r="EN44" s="117" t="str"/>
      <x:c r="EO44" s="34" t="str"/>
      <x:c r="EP44" s="34" t="str"/>
      <x:c r="EQ44" s="36" t="str">
        <x:f>IF(OR($EO44="",$EP44="",$EO44=0),"",$EP44/$EO44)</x:f>
      </x:c>
      <x:c r="ER44" s="38" t="str"/>
      <x:c r="ES44" s="22" t="str">
        <x:v>Unknown</x:v>
      </x:c>
      <x:c r="ET44" s="22" t="str">
        <x:v>Unknown</x:v>
      </x:c>
      <x:c r="EU44" s="40" t="str">
        <x:f>IF(COUNT($DF44,$DG44,$DH44)=0,"",AVERAGE($DF44,$DG44,$DH44))</x:f>
      </x:c>
      <x:c r="EV44" s="40" t="str">
        <x:f>IF(COUNT($DJ44,$DK44,$DL44)=0,"",AVERAGE($DJ44,$DK44,$DL44))</x:f>
      </x:c>
      <x:c r="EW44" s="40" t="str">
        <x:f>IF(OR($EU44="",$EV44=""),"",$EV44-$EU44)</x:f>
      </x:c>
      <x:c r="EX44" s="40" t="str">
        <x:f>IF(COUNT($DM44,$DN44,$DO44)=0,"",AVERAGE($DM44,$DN44,$DO44))</x:f>
      </x:c>
      <x:c r="EY44" s="40" t="str">
        <x:f>IF(COUNT($DQ44,$DR44,$DS44)=0,"",AVERAGE($DQ44,$DR44,$DS44))</x:f>
      </x:c>
      <x:c r="EZ44" s="40" t="str">
        <x:f>IF(OR($EX44="",$EY44=""),"",$EY44-$EX44)</x:f>
      </x:c>
      <x:c r="FA44" s="42" t="str">
        <x:f>IF(COUNT($EA44,$EB44,$EC44)=0,"",AVERAGE($EA44,$EB44,$EC44))</x:f>
      </x:c>
      <x:c r="FB44" s="42" t="str">
        <x:f>IF(COUNT($EE44,$EF44,$EG44)=0,"",AVERAGE($EE44,$EF44,$EG44))</x:f>
      </x:c>
      <x:c r="FC44" s="42" t="str">
        <x:f>IF(OR($FA44="",$FB44=""),"",$FB44-$FA44)</x:f>
      </x:c>
      <x:c r="FD44" s="42" t="str">
        <x:f>IF(COUNT($EH44,$EI44,$EJ44)=0,"",AVERAGE($EH44,$EI44,$EJ44))</x:f>
      </x:c>
      <x:c r="FE44" s="42" t="str">
        <x:f>IF(COUNT($EL44,$EM44,$EN44)=0,"",AVERAGE($EL44,$EM44,$EN44))</x:f>
      </x:c>
      <x:c r="FF44" s="42" t="str">
        <x:f>IF(OR($FD44="",$FE44=""),"",$FE44-$FD44)</x:f>
      </x:c>
      <x:c r="FG44" s="24" t="str">
        <x:f>IF(COUNT($DF44,$DG44,$DH44,$DJ44,$DK44,$DL44,$DM44,$DN44,$DO44,$DQ44,$DR44,$DS44)=12,"Yes","No")</x:f>
        <x:v>No</x:v>
      </x:c>
      <x:c r="FH44" s="24" t="str">
        <x:f>IF(COUNT($EA44,$EB44,$EC44,$EE44,$EF44,$EG44,$EH44,$EI44,$EJ44,$EL44,$EM44,$EN44)=12,"Yes","No")</x:f>
        <x:v>No</x:v>
      </x:c>
      <x:c r="FI44" s="24" t="str">
        <x:f>IF(AND($M44="Include",OR($FG44="Yes",$FH44="Yes")),"Ready","Not ready")</x:f>
        <x:v>Not ready</x:v>
      </x:c>
    </x:row>
    <x:row r="45" ht="24" customHeight="1">
      <x:c r="A45" s="22" t="str">
        <x:v>CTL-0043</x:v>
      </x:c>
      <x:c r="B45" s="22" t="n">
        <x:v>54</x:v>
      </x:c>
      <x:c r="C45" s="22" t="str">
        <x:v>Candidate alternative-rationale group</x:v>
      </x:c>
      <x:c r="D45" s="22" t="n">
        <x:v>0</x:v>
      </x:c>
      <x:c r="E45" s="22" t="str">
        <x:v>DATA non-innovation deals.xlsx</x:v>
      </x:c>
      <x:c r="F45" s="22" t="str">
        <x:v>nec acquires oncoimmunity</x:v>
      </x:c>
      <x:c r="G45" s="22" t="str">
        <x:v>No</x:v>
      </x:c>
      <x:c r="H45" s="22" t="str">
        <x:v>No</x:v>
      </x:c>
      <x:c r="I45" s="22" t="str">
        <x:v>No</x:v>
      </x:c>
      <x:c r="J45" s="22" t="n">
        <x:v>1</x:v>
      </x:c>
      <x:c r="K45" s="22" t="str">
        <x:v>Not started</x:v>
      </x:c>
      <x:c r="L45" s="22" t="str">
        <x:v>Eligible - 100%</x:v>
      </x:c>
      <x:c r="M45" s="22" t="str">
        <x:v>Review</x:v>
      </x:c>
      <x:c r="N45" s="22" t="str"/>
      <x:c r="O45" s="28" t="n">
        <x:v>43675</x:v>
      </x:c>
      <x:c r="P45" s="28" t="n">
        <x:v>43675</x:v>
      </x:c>
      <x:c r="Q45" s="22" t="n">
        <x:v>2019</x:v>
      </x:c>
      <x:c r="R45" s="22" t="str">
        <x:v>Q3 2019</x:v>
      </x:c>
      <x:c r="S45" s="22" t="str">
        <x:v>Completed</x:v>
      </x:c>
      <x:c r="T45" s="26" t="str">
        <x:v>NEC Acquires OncoImmunity</x:v>
      </x:c>
      <x:c r="U45" s="22" t="str">
        <x:v>Mergers &amp; Acquisitions</x:v>
      </x:c>
      <x:c r="V45" s="22" t="str">
        <x:v>Acquisition</x:v>
      </x:c>
      <x:c r="W45" s="22" t="str">
        <x:v>100% Acquisition</x:v>
      </x:c>
      <x:c r="X45" s="22" t="str">
        <x:v>Norway</x:v>
      </x:c>
      <x:c r="Y45" s="22" t="str">
        <x:v>100% Acquisition</x:v>
      </x:c>
      <x:c r="Z45" s="26" t="str">
        <x:v>GCA Corp</x:v>
      </x:c>
      <x:c r="AA45" s="26"/>
      <x:c r="AB45" s="22" t="str">
        <x:v>NEC Corp</x:v>
      </x:c>
      <x:c r="AC45" s="22" t="str">
        <x:v>nec</x:v>
      </x:c>
      <x:c r="AD45" s="22" t="str">
        <x:v>NEC OncoImmunity AS</x:v>
      </x:c>
      <x:c r="AE45" s="22" t="str">
        <x:v>nec oncoimmunity</x:v>
      </x:c>
      <x:c r="AF45" s="30"/>
      <x:c r="AG45" s="22" t="str">
        <x:v>n/a</x:v>
      </x:c>
      <x:c r="AH45" s="26" t="str">
        <x:v>NEC Corp., announced the acquisition of OncoImmunity AS, a Norway-based bioinformatics company that develops proprietary machine learning software to support the fight against cancer.
OncoImmunity AS will now become a subsidiary of NEC and operate under the name of NEC OncoImmunity AS.
This acquisition is integral for enhancing the resources and capabilities that support the development of its individualized immunotherapy pipelines. NEC will maintain its focus on drug discovery, while NEC OncoImmunity AS continues its neoantigen prediction services.
This acquisition will help strengthen NEC’s individualized immunotherapy programs.
GCA Corp acted as financial advisor to NEC.</x:v>
      </x:c>
      <x:c r="AI45" s="26" t="str">
        <x:v>This acquisition will help strengthen NEC’s individualized immunotherapy programs.</x:v>
      </x:c>
      <x:c r="AJ45" s="22" t="str"/>
      <x:c r="AK45" s="22" t="str"/>
      <x:c r="AL45" s="22" t="str">
        <x:v>Unknown</x:v>
      </x:c>
      <x:c r="AM45" s="22" t="str">
        <x:v>Unknown</x:v>
      </x:c>
      <x:c r="AN45" s="22" t="str"/>
      <x:c r="AO45" s="22" t="str"/>
      <x:c r="AP45" s="22" t="str"/>
      <x:c r="AQ45" s="22" t="str"/>
      <x:c r="AR45" s="22" t="str"/>
      <x:c r="AS45" s="22" t="str">
        <x:v>NEC Corp</x:v>
      </x:c>
      <x:c r="AT45" s="22" t="str">
        <x:v>NEC OncoImmunity AS</x:v>
      </x:c>
      <x:c r="AU45" s="22" t="str">
        <x:v>Not reviewed</x:v>
      </x:c>
      <x:c r="AV45" s="22" t="str">
        <x:v>Not assessed</x:v>
      </x:c>
      <x:c r="AW45" s="22" t="str">
        <x:v>Unknown</x:v>
      </x:c>
      <x:c r="AX45" s="22" t="str">
        <x:v>Unknown</x:v>
      </x:c>
      <x:c r="AY45" s="22" t="str">
        <x:v>Unknown</x:v>
      </x:c>
      <x:c r="AZ45" s="22" t="str">
        <x:v>Unknown</x:v>
      </x:c>
      <x:c r="BA45" s="22" t="str">
        <x:v>Unknown</x:v>
      </x:c>
      <x:c r="BB45" s="22" t="str">
        <x:v>Unknown</x:v>
      </x:c>
      <x:c r="BC45" s="26" t="str"/>
      <x:c r="BD45" s="22" t="str"/>
      <x:c r="BE45" s="22" t="str"/>
      <x:c r="BF45" s="22" t="str">
        <x:v>Not collected</x:v>
      </x:c>
      <x:c r="BG45" s="22" t="str">
        <x:v>Not collected</x:v>
      </x:c>
      <x:c r="BH45" s="22" t="str">
        <x:v>Not defined</x:v>
      </x:c>
      <x:c r="BI45" s="24" t="n">
        <x:f>IF($Q45="","",$Q45-3)</x:f>
        <x:v>2016</x:v>
      </x:c>
      <x:c r="BJ45" s="24" t="n">
        <x:f>IF($Q45="","",$Q45-2)</x:f>
        <x:v>2017</x:v>
      </x:c>
      <x:c r="BK45" s="24" t="n">
        <x:f>IF($Q45="","",$Q45-1)</x:f>
        <x:v>2018</x:v>
      </x:c>
      <x:c r="BL45" s="24" t="n">
        <x:f>IF($Q45="","",$Q45+0)</x:f>
        <x:v>2019</x:v>
      </x:c>
      <x:c r="BM45" s="24" t="n">
        <x:f>IF($Q45="","",$Q45+1)</x:f>
        <x:v>2020</x:v>
      </x:c>
      <x:c r="BN45" s="24" t="n">
        <x:f>IF($Q45="","",$Q45+2)</x:f>
        <x:v>2021</x:v>
      </x:c>
      <x:c r="BO45" s="24" t="n">
        <x:f>IF($Q45="","",$Q45+3)</x:f>
        <x:v>2022</x:v>
      </x:c>
      <x:c r="BP45" s="77" t="str"/>
      <x:c r="BQ45" s="77" t="str"/>
      <x:c r="BR45" s="77" t="str"/>
      <x:c r="BS45" s="77" t="str"/>
      <x:c r="BT45" s="77" t="str"/>
      <x:c r="BU45" s="77" t="str"/>
      <x:c r="BV45" s="77" t="str"/>
      <x:c r="BW45" s="77" t="str"/>
      <x:c r="BX45" s="77" t="str"/>
      <x:c r="BY45" s="77" t="str"/>
      <x:c r="BZ45" s="77" t="str"/>
      <x:c r="CA45" s="77" t="str"/>
      <x:c r="CB45" s="77" t="str"/>
      <x:c r="CC45" s="77" t="str"/>
      <x:c r="CD45" s="77" t="str"/>
      <x:c r="CE45" s="77" t="str"/>
      <x:c r="CF45" s="77" t="str"/>
      <x:c r="CG45" s="77" t="str"/>
      <x:c r="CH45" s="77" t="str"/>
      <x:c r="CI45" s="77" t="str"/>
      <x:c r="CJ45" s="77" t="str"/>
      <x:c r="CK45" s="77" t="str"/>
      <x:c r="CL45" s="77" t="str"/>
      <x:c r="CM45" s="77" t="str"/>
      <x:c r="CN45" s="77" t="str"/>
      <x:c r="CO45" s="77" t="str"/>
      <x:c r="CP45" s="77" t="str"/>
      <x:c r="CQ45" s="77" t="str"/>
      <x:c r="CR45" s="77" t="str"/>
      <x:c r="CS45" s="77" t="str"/>
      <x:c r="CT45" s="77" t="str"/>
      <x:c r="CU45" s="77" t="str"/>
      <x:c r="CV45" s="77" t="str"/>
      <x:c r="CW45" s="77" t="str"/>
      <x:c r="CX45" s="77" t="str"/>
      <x:c r="CY45" s="77" t="str"/>
      <x:c r="CZ45" s="77" t="str"/>
      <x:c r="DA45" s="77" t="str"/>
      <x:c r="DB45" s="77" t="str"/>
      <x:c r="DC45" s="77" t="str"/>
      <x:c r="DD45" s="77" t="str"/>
      <x:c r="DE45" s="77" t="str"/>
      <x:c r="DF45" s="78" t="str"/>
      <x:c r="DG45" s="78" t="str"/>
      <x:c r="DH45" s="78" t="str"/>
      <x:c r="DI45" s="78" t="str"/>
      <x:c r="DJ45" s="78" t="str"/>
      <x:c r="DK45" s="78" t="str"/>
      <x:c r="DL45" s="78" t="str"/>
      <x:c r="DM45" s="78" t="str"/>
      <x:c r="DN45" s="78" t="str"/>
      <x:c r="DO45" s="78" t="str"/>
      <x:c r="DP45" s="78" t="str"/>
      <x:c r="DQ45" s="78" t="str"/>
      <x:c r="DR45" s="78" t="str"/>
      <x:c r="DS45" s="78" t="str"/>
      <x:c r="DT45" s="78" t="str"/>
      <x:c r="DU45" s="78" t="str"/>
      <x:c r="DV45" s="78" t="str"/>
      <x:c r="DW45" s="78" t="str"/>
      <x:c r="DX45" s="78" t="str"/>
      <x:c r="DY45" s="78" t="str"/>
      <x:c r="DZ45" s="78" t="str"/>
      <x:c r="EA45" s="117" t="str"/>
      <x:c r="EB45" s="117" t="str"/>
      <x:c r="EC45" s="117" t="str"/>
      <x:c r="ED45" s="117" t="str"/>
      <x:c r="EE45" s="117" t="str"/>
      <x:c r="EF45" s="117" t="str"/>
      <x:c r="EG45" s="117" t="str"/>
      <x:c r="EH45" s="117" t="str"/>
      <x:c r="EI45" s="117" t="str"/>
      <x:c r="EJ45" s="117" t="str"/>
      <x:c r="EK45" s="117" t="str"/>
      <x:c r="EL45" s="117" t="str"/>
      <x:c r="EM45" s="117" t="str"/>
      <x:c r="EN45" s="117" t="str"/>
      <x:c r="EO45" s="34" t="str"/>
      <x:c r="EP45" s="34" t="str"/>
      <x:c r="EQ45" s="36" t="str">
        <x:f>IF(OR($EO45="",$EP45="",$EO45=0),"",$EP45/$EO45)</x:f>
      </x:c>
      <x:c r="ER45" s="38" t="str"/>
      <x:c r="ES45" s="22" t="str">
        <x:v>Unknown</x:v>
      </x:c>
      <x:c r="ET45" s="22" t="str">
        <x:v>Unknown</x:v>
      </x:c>
      <x:c r="EU45" s="40" t="str">
        <x:f>IF(COUNT($DF45,$DG45,$DH45)=0,"",AVERAGE($DF45,$DG45,$DH45))</x:f>
      </x:c>
      <x:c r="EV45" s="40" t="str">
        <x:f>IF(COUNT($DJ45,$DK45,$DL45)=0,"",AVERAGE($DJ45,$DK45,$DL45))</x:f>
      </x:c>
      <x:c r="EW45" s="40" t="str">
        <x:f>IF(OR($EU45="",$EV45=""),"",$EV45-$EU45)</x:f>
      </x:c>
      <x:c r="EX45" s="40" t="str">
        <x:f>IF(COUNT($DM45,$DN45,$DO45)=0,"",AVERAGE($DM45,$DN45,$DO45))</x:f>
      </x:c>
      <x:c r="EY45" s="40" t="str">
        <x:f>IF(COUNT($DQ45,$DR45,$DS45)=0,"",AVERAGE($DQ45,$DR45,$DS45))</x:f>
      </x:c>
      <x:c r="EZ45" s="40" t="str">
        <x:f>IF(OR($EX45="",$EY45=""),"",$EY45-$EX45)</x:f>
      </x:c>
      <x:c r="FA45" s="42" t="str">
        <x:f>IF(COUNT($EA45,$EB45,$EC45)=0,"",AVERAGE($EA45,$EB45,$EC45))</x:f>
      </x:c>
      <x:c r="FB45" s="42" t="str">
        <x:f>IF(COUNT($EE45,$EF45,$EG45)=0,"",AVERAGE($EE45,$EF45,$EG45))</x:f>
      </x:c>
      <x:c r="FC45" s="42" t="str">
        <x:f>IF(OR($FA45="",$FB45=""),"",$FB45-$FA45)</x:f>
      </x:c>
      <x:c r="FD45" s="42" t="str">
        <x:f>IF(COUNT($EH45,$EI45,$EJ45)=0,"",AVERAGE($EH45,$EI45,$EJ45))</x:f>
      </x:c>
      <x:c r="FE45" s="42" t="str">
        <x:f>IF(COUNT($EL45,$EM45,$EN45)=0,"",AVERAGE($EL45,$EM45,$EN45))</x:f>
      </x:c>
      <x:c r="FF45" s="42" t="str">
        <x:f>IF(OR($FD45="",$FE45=""),"",$FE45-$FD45)</x:f>
      </x:c>
      <x:c r="FG45" s="24" t="str">
        <x:f>IF(COUNT($DF45,$DG45,$DH45,$DJ45,$DK45,$DL45,$DM45,$DN45,$DO45,$DQ45,$DR45,$DS45)=12,"Yes","No")</x:f>
        <x:v>No</x:v>
      </x:c>
      <x:c r="FH45" s="24" t="str">
        <x:f>IF(COUNT($EA45,$EB45,$EC45,$EE45,$EF45,$EG45,$EH45,$EI45,$EJ45,$EL45,$EM45,$EN45)=12,"Yes","No")</x:f>
        <x:v>No</x:v>
      </x:c>
      <x:c r="FI45" s="24" t="str">
        <x:f>IF(AND($M45="Include",OR($FG45="Yes",$FH45="Yes")),"Ready","Not ready")</x:f>
        <x:v>Not ready</x:v>
      </x:c>
    </x:row>
    <x:row r="46" ht="24" customHeight="1">
      <x:c r="A46" s="22" t="str">
        <x:v>CTL-0044</x:v>
      </x:c>
      <x:c r="B46" s="22" t="n">
        <x:v>55</x:v>
      </x:c>
      <x:c r="C46" s="22" t="str">
        <x:v>Candidate alternative-rationale group</x:v>
      </x:c>
      <x:c r="D46" s="22" t="n">
        <x:v>0</x:v>
      </x:c>
      <x:c r="E46" s="22" t="str">
        <x:v>DATA non-innovation deals.xlsx</x:v>
      </x:c>
      <x:c r="F46" s="22" t="str">
        <x:v>boehringer ingelheim acquires amal therapeutics</x:v>
      </x:c>
      <x:c r="G46" s="22" t="str">
        <x:v>No</x:v>
      </x:c>
      <x:c r="H46" s="22" t="str">
        <x:v>No</x:v>
      </x:c>
      <x:c r="I46" s="22" t="str">
        <x:v>Yes</x:v>
      </x:c>
      <x:c r="J46" s="22" t="n">
        <x:v>3</x:v>
      </x:c>
      <x:c r="K46" s="22" t="str">
        <x:v>Not started</x:v>
      </x:c>
      <x:c r="L46" s="22" t="str">
        <x:v>Eligible - 100%</x:v>
      </x:c>
      <x:c r="M46" s="22" t="str">
        <x:v>Review</x:v>
      </x:c>
      <x:c r="N46" s="22" t="str"/>
      <x:c r="O46" s="28" t="n">
        <x:v>43661</x:v>
      </x:c>
      <x:c r="P46" s="28" t="n">
        <x:v>43661</x:v>
      </x:c>
      <x:c r="Q46" s="22" t="n">
        <x:v>2019</x:v>
      </x:c>
      <x:c r="R46" s="22" t="str">
        <x:v>Q3 2019</x:v>
      </x:c>
      <x:c r="S46" s="22" t="str">
        <x:v>Completed</x:v>
      </x:c>
      <x:c r="T46" s="26" t="str">
        <x:v>Boehringer Ingelheim Acquires Amal Therapeutics</x:v>
      </x:c>
      <x:c r="U46" s="22" t="str">
        <x:v>Mergers &amp; Acquisitions</x:v>
      </x:c>
      <x:c r="V46" s="22" t="str">
        <x:v>Acquisition</x:v>
      </x:c>
      <x:c r="W46" s="22" t="str">
        <x:v>100% Acquisition</x:v>
      </x:c>
      <x:c r="X46" s="22" t="str">
        <x:v>Switzerland</x:v>
      </x:c>
      <x:c r="Y46" s="22" t="str">
        <x:v>100% Acquisition</x:v>
      </x:c>
      <x:c r="Z46" s="26"/>
      <x:c r="AA46" s="26" t="str">
        <x:v>Walder Wyss &amp; Partners Ltd</x:v>
      </x:c>
      <x:c r="AB46" s="22" t="str">
        <x:v>Boehringer Ingelheim International GmbH</x:v>
      </x:c>
      <x:c r="AC46" s="22" t="str">
        <x:v>boehringer ingelheim international</x:v>
      </x:c>
      <x:c r="AD46" s="22" t="str">
        <x:v>Amal Therapeutics SA</x:v>
      </x:c>
      <x:c r="AE46" s="22" t="str">
        <x:v>amal therapeutics</x:v>
      </x:c>
      <x:c r="AF46" s="30" t="n">
        <x:v>366</x:v>
      </x:c>
      <x:c r="AG46" s="22" t="n">
        <x:v>366</x:v>
      </x:c>
      <x:c r="AH46" s="26" t="str">
        <x:v>Boehringer Ingelheim International GmbH, a pharmaceutical company, announced its acquisition of all shares of AMAL Therapeutics SA, a biotechnology company focused on cancer immunotherapy and advancing therapeutic cancer vaccines derived from its technology platform KISIMA.
AMAL’s vaccine ATP128 is currently developed for stage IV colorectal cancer and is slated to begin trials later this month. Boehringer Ingelheim plans to develop new therapies by combining assets from its cancer immunology portfolio with AMAL’s proprietary KISIMA immunization platform.
The total transaction could amount up to EUR325 million, which includes USD225 million of upfront payment as well as contingent clinical, development and regulatory milestones plus up to EUR100 million if certain commercial milestones are hit.
This acquisition strengthens Boehringer Ingelheim’s strategic focus on immune cell-directed therapies.</x:v>
      </x:c>
      <x:c r="AI46" s="26" t="str">
        <x:v>This acquisition strengthens Boehringer Ingelheim’s strategic focus on immune cell-directed therapies.</x:v>
      </x:c>
      <x:c r="AJ46" s="22" t="str"/>
      <x:c r="AK46" s="22" t="str"/>
      <x:c r="AL46" s="22" t="str">
        <x:v>Unknown</x:v>
      </x:c>
      <x:c r="AM46" s="22" t="str">
        <x:v>Unknown</x:v>
      </x:c>
      <x:c r="AN46" s="22" t="str"/>
      <x:c r="AO46" s="22" t="str"/>
      <x:c r="AP46" s="22" t="str"/>
      <x:c r="AQ46" s="22" t="str"/>
      <x:c r="AR46" s="22" t="str"/>
      <x:c r="AS46" s="22" t="str">
        <x:v>Boehringer Ingelheim International GmbH</x:v>
      </x:c>
      <x:c r="AT46" s="22" t="str">
        <x:v>Amal Therapeutics SA</x:v>
      </x:c>
      <x:c r="AU46" s="22" t="str">
        <x:v>Not reviewed</x:v>
      </x:c>
      <x:c r="AV46" s="22" t="str">
        <x:v>Not assessed</x:v>
      </x:c>
      <x:c r="AW46" s="22" t="str">
        <x:v>Unknown</x:v>
      </x:c>
      <x:c r="AX46" s="22" t="str">
        <x:v>Unknown</x:v>
      </x:c>
      <x:c r="AY46" s="22" t="str">
        <x:v>Unknown</x:v>
      </x:c>
      <x:c r="AZ46" s="22" t="str">
        <x:v>Unknown</x:v>
      </x:c>
      <x:c r="BA46" s="22" t="str">
        <x:v>Unknown</x:v>
      </x:c>
      <x:c r="BB46" s="22" t="str">
        <x:v>Unknown</x:v>
      </x:c>
      <x:c r="BC46" s="26" t="str"/>
      <x:c r="BD46" s="22" t="str"/>
      <x:c r="BE46" s="22" t="str"/>
      <x:c r="BF46" s="22" t="str">
        <x:v>Not collected</x:v>
      </x:c>
      <x:c r="BG46" s="22" t="str">
        <x:v>Not collected</x:v>
      </x:c>
      <x:c r="BH46" s="22" t="str">
        <x:v>Not defined</x:v>
      </x:c>
      <x:c r="BI46" s="24" t="n">
        <x:f>IF($Q46="","",$Q46-3)</x:f>
        <x:v>2016</x:v>
      </x:c>
      <x:c r="BJ46" s="24" t="n">
        <x:f>IF($Q46="","",$Q46-2)</x:f>
        <x:v>2017</x:v>
      </x:c>
      <x:c r="BK46" s="24" t="n">
        <x:f>IF($Q46="","",$Q46-1)</x:f>
        <x:v>2018</x:v>
      </x:c>
      <x:c r="BL46" s="24" t="n">
        <x:f>IF($Q46="","",$Q46+0)</x:f>
        <x:v>2019</x:v>
      </x:c>
      <x:c r="BM46" s="24" t="n">
        <x:f>IF($Q46="","",$Q46+1)</x:f>
        <x:v>2020</x:v>
      </x:c>
      <x:c r="BN46" s="24" t="n">
        <x:f>IF($Q46="","",$Q46+2)</x:f>
        <x:v>2021</x:v>
      </x:c>
      <x:c r="BO46" s="24" t="n">
        <x:f>IF($Q46="","",$Q46+3)</x:f>
        <x:v>2022</x:v>
      </x:c>
      <x:c r="BP46" s="77" t="str"/>
      <x:c r="BQ46" s="77" t="str"/>
      <x:c r="BR46" s="77" t="str"/>
      <x:c r="BS46" s="77" t="str"/>
      <x:c r="BT46" s="77" t="str"/>
      <x:c r="BU46" s="77" t="str"/>
      <x:c r="BV46" s="77" t="str"/>
      <x:c r="BW46" s="77" t="str"/>
      <x:c r="BX46" s="77" t="str"/>
      <x:c r="BY46" s="77" t="str"/>
      <x:c r="BZ46" s="77" t="str"/>
      <x:c r="CA46" s="77" t="str"/>
      <x:c r="CB46" s="77" t="str"/>
      <x:c r="CC46" s="77" t="str"/>
      <x:c r="CD46" s="77" t="str"/>
      <x:c r="CE46" s="77" t="str"/>
      <x:c r="CF46" s="77" t="str"/>
      <x:c r="CG46" s="77" t="str"/>
      <x:c r="CH46" s="77" t="str"/>
      <x:c r="CI46" s="77" t="str"/>
      <x:c r="CJ46" s="77" t="str"/>
      <x:c r="CK46" s="77" t="str"/>
      <x:c r="CL46" s="77" t="str"/>
      <x:c r="CM46" s="77" t="str"/>
      <x:c r="CN46" s="77" t="str"/>
      <x:c r="CO46" s="77" t="str"/>
      <x:c r="CP46" s="77" t="str"/>
      <x:c r="CQ46" s="77" t="str"/>
      <x:c r="CR46" s="77" t="str"/>
      <x:c r="CS46" s="77" t="str"/>
      <x:c r="CT46" s="77" t="str"/>
      <x:c r="CU46" s="77" t="str"/>
      <x:c r="CV46" s="77" t="str"/>
      <x:c r="CW46" s="77" t="str"/>
      <x:c r="CX46" s="77" t="str"/>
      <x:c r="CY46" s="77" t="str"/>
      <x:c r="CZ46" s="77" t="str"/>
      <x:c r="DA46" s="77" t="str"/>
      <x:c r="DB46" s="77" t="str"/>
      <x:c r="DC46" s="77" t="str"/>
      <x:c r="DD46" s="77" t="str"/>
      <x:c r="DE46" s="77" t="str"/>
      <x:c r="DF46" s="78" t="str"/>
      <x:c r="DG46" s="78" t="str"/>
      <x:c r="DH46" s="78" t="str"/>
      <x:c r="DI46" s="78" t="str"/>
      <x:c r="DJ46" s="78" t="str"/>
      <x:c r="DK46" s="78" t="str"/>
      <x:c r="DL46" s="78" t="str"/>
      <x:c r="DM46" s="78" t="str"/>
      <x:c r="DN46" s="78" t="str"/>
      <x:c r="DO46" s="78" t="str"/>
      <x:c r="DP46" s="78" t="str"/>
      <x:c r="DQ46" s="78" t="str"/>
      <x:c r="DR46" s="78" t="str"/>
      <x:c r="DS46" s="78" t="str"/>
      <x:c r="DT46" s="78" t="str"/>
      <x:c r="DU46" s="78" t="str"/>
      <x:c r="DV46" s="78" t="str"/>
      <x:c r="DW46" s="78" t="str"/>
      <x:c r="DX46" s="78" t="str"/>
      <x:c r="DY46" s="78" t="str"/>
      <x:c r="DZ46" s="78" t="str"/>
      <x:c r="EA46" s="117" t="str"/>
      <x:c r="EB46" s="117" t="str"/>
      <x:c r="EC46" s="117" t="str"/>
      <x:c r="ED46" s="117" t="str"/>
      <x:c r="EE46" s="117" t="str"/>
      <x:c r="EF46" s="117" t="str"/>
      <x:c r="EG46" s="117" t="str"/>
      <x:c r="EH46" s="117" t="str"/>
      <x:c r="EI46" s="117" t="str"/>
      <x:c r="EJ46" s="117" t="str"/>
      <x:c r="EK46" s="117" t="str"/>
      <x:c r="EL46" s="117" t="str"/>
      <x:c r="EM46" s="117" t="str"/>
      <x:c r="EN46" s="117" t="str"/>
      <x:c r="EO46" s="34" t="str"/>
      <x:c r="EP46" s="34" t="str"/>
      <x:c r="EQ46" s="36" t="str">
        <x:f>IF(OR($EO46="",$EP46="",$EO46=0),"",$EP46/$EO46)</x:f>
      </x:c>
      <x:c r="ER46" s="38" t="str"/>
      <x:c r="ES46" s="22" t="str">
        <x:v>Unknown</x:v>
      </x:c>
      <x:c r="ET46" s="22" t="str">
        <x:v>Unknown</x:v>
      </x:c>
      <x:c r="EU46" s="40" t="str">
        <x:f>IF(COUNT($DF46,$DG46,$DH46)=0,"",AVERAGE($DF46,$DG46,$DH46))</x:f>
      </x:c>
      <x:c r="EV46" s="40" t="str">
        <x:f>IF(COUNT($DJ46,$DK46,$DL46)=0,"",AVERAGE($DJ46,$DK46,$DL46))</x:f>
      </x:c>
      <x:c r="EW46" s="40" t="str">
        <x:f>IF(OR($EU46="",$EV46=""),"",$EV46-$EU46)</x:f>
      </x:c>
      <x:c r="EX46" s="40" t="str">
        <x:f>IF(COUNT($DM46,$DN46,$DO46)=0,"",AVERAGE($DM46,$DN46,$DO46))</x:f>
      </x:c>
      <x:c r="EY46" s="40" t="str">
        <x:f>IF(COUNT($DQ46,$DR46,$DS46)=0,"",AVERAGE($DQ46,$DR46,$DS46))</x:f>
      </x:c>
      <x:c r="EZ46" s="40" t="str">
        <x:f>IF(OR($EX46="",$EY46=""),"",$EY46-$EX46)</x:f>
      </x:c>
      <x:c r="FA46" s="42" t="str">
        <x:f>IF(COUNT($EA46,$EB46,$EC46)=0,"",AVERAGE($EA46,$EB46,$EC46))</x:f>
      </x:c>
      <x:c r="FB46" s="42" t="str">
        <x:f>IF(COUNT($EE46,$EF46,$EG46)=0,"",AVERAGE($EE46,$EF46,$EG46))</x:f>
      </x:c>
      <x:c r="FC46" s="42" t="str">
        <x:f>IF(OR($FA46="",$FB46=""),"",$FB46-$FA46)</x:f>
      </x:c>
      <x:c r="FD46" s="42" t="str">
        <x:f>IF(COUNT($EH46,$EI46,$EJ46)=0,"",AVERAGE($EH46,$EI46,$EJ46))</x:f>
      </x:c>
      <x:c r="FE46" s="42" t="str">
        <x:f>IF(COUNT($EL46,$EM46,$EN46)=0,"",AVERAGE($EL46,$EM46,$EN46))</x:f>
      </x:c>
      <x:c r="FF46" s="42" t="str">
        <x:f>IF(OR($FD46="",$FE46=""),"",$FE46-$FD46)</x:f>
      </x:c>
      <x:c r="FG46" s="24" t="str">
        <x:f>IF(COUNT($DF46,$DG46,$DH46,$DJ46,$DK46,$DL46,$DM46,$DN46,$DO46,$DQ46,$DR46,$DS46)=12,"Yes","No")</x:f>
        <x:v>No</x:v>
      </x:c>
      <x:c r="FH46" s="24" t="str">
        <x:f>IF(COUNT($EA46,$EB46,$EC46,$EE46,$EF46,$EG46,$EH46,$EI46,$EJ46,$EL46,$EM46,$EN46)=12,"Yes","No")</x:f>
        <x:v>No</x:v>
      </x:c>
      <x:c r="FI46" s="24" t="str">
        <x:f>IF(AND($M46="Include",OR($FG46="Yes",$FH46="Yes")),"Ready","Not ready")</x:f>
        <x:v>Not ready</x:v>
      </x:c>
    </x:row>
    <x:row r="47" ht="24" customHeight="1">
      <x:c r="A47" s="22" t="str">
        <x:v>CTL-0045</x:v>
      </x:c>
      <x:c r="B47" s="22" t="n">
        <x:v>56</x:v>
      </x:c>
      <x:c r="C47" s="22" t="str">
        <x:v>Candidate alternative-rationale group</x:v>
      </x:c>
      <x:c r="D47" s="22" t="n">
        <x:v>0</x:v>
      </x:c>
      <x:c r="E47" s="22" t="str">
        <x:v>DATA non-innovation deals.xlsx</x:v>
      </x:c>
      <x:c r="F47" s="22" t="str">
        <x:v>lifespan biosciences acquires nordic mubio</x:v>
      </x:c>
      <x:c r="G47" s="22" t="str">
        <x:v>No</x:v>
      </x:c>
      <x:c r="H47" s="22" t="str">
        <x:v>No</x:v>
      </x:c>
      <x:c r="I47" s="22" t="str">
        <x:v>No</x:v>
      </x:c>
      <x:c r="J47" s="22" t="n">
        <x:v>1</x:v>
      </x:c>
      <x:c r="K47" s="22" t="str">
        <x:v>Not started</x:v>
      </x:c>
      <x:c r="L47" s="22" t="str">
        <x:v>Eligible - 100%</x:v>
      </x:c>
      <x:c r="M47" s="22" t="str">
        <x:v>Review</x:v>
      </x:c>
      <x:c r="N47" s="22" t="str"/>
      <x:c r="O47" s="28" t="n">
        <x:v>43654</x:v>
      </x:c>
      <x:c r="P47" s="28" t="n">
        <x:v>43654</x:v>
      </x:c>
      <x:c r="Q47" s="22" t="n">
        <x:v>2019</x:v>
      </x:c>
      <x:c r="R47" s="22" t="str">
        <x:v>Q3 2019</x:v>
      </x:c>
      <x:c r="S47" s="22" t="str">
        <x:v>Completed</x:v>
      </x:c>
      <x:c r="T47" s="26" t="str">
        <x:v>LifeSpan BioSciences Acquires Nordic MUbio</x:v>
      </x:c>
      <x:c r="U47" s="22" t="str">
        <x:v>Mergers &amp; Acquisitions</x:v>
      </x:c>
      <x:c r="V47" s="22" t="str">
        <x:v>Acquisition</x:v>
      </x:c>
      <x:c r="W47" s="22" t="str">
        <x:v>100% Acquisition</x:v>
      </x:c>
      <x:c r="X47" s="22" t="str">
        <x:v>The Netherlands</x:v>
      </x:c>
      <x:c r="Y47" s="22" t="str">
        <x:v>100% Acquisition</x:v>
      </x:c>
      <x:c r="Z47" s="26" t="str">
        <x:v>Achelous Partners, LLC</x:v>
      </x:c>
      <x:c r="AA47" s="26"/>
      <x:c r="AB47" s="22" t="str">
        <x:v>LifeSpan Biosciences Inc</x:v>
      </x:c>
      <x:c r="AC47" s="22" t="str">
        <x:v>lifespan biosciences</x:v>
      </x:c>
      <x:c r="AD47" s="22" t="str">
        <x:v>Nordic-MUbio BV</x:v>
      </x:c>
      <x:c r="AE47" s="22" t="str">
        <x:v>nordic mubio</x:v>
      </x:c>
      <x:c r="AF47" s="30"/>
      <x:c r="AG47" s="22" t="str">
        <x:v>n/a</x:v>
      </x:c>
      <x:c r="AH47" s="26" t="str">
        <x:v>LifeSpan BioSciences (LSBio), a provider of antibodies and life science research reagents, has acquired Nordic MUbio BV, a company engaged in developing antibodies targeting Cell Adhesion, Nuclear and Cytoskeletal Proteins.
As part of the acquisition, LSBio acquired Nordic MUbio product ranges, which also includes Exalpha Biologicals Inc., Gallus Immunotech &amp; Biologo.
The acquisition enables LSBio to further expand its product offering and strengthens its position in the research reagent market.
Achelous Partners, LLC acted as financial advisor to LifeSpan BioSciences for the transaction.</x:v>
      </x:c>
      <x:c r="AI47" s="26" t="str">
        <x:v>The acquisition enables LSBio to further expand its product offering and strengthens its position in the research reagent market.</x:v>
      </x:c>
      <x:c r="AJ47" s="22" t="str"/>
      <x:c r="AK47" s="22" t="str"/>
      <x:c r="AL47" s="22" t="str">
        <x:v>Unknown</x:v>
      </x:c>
      <x:c r="AM47" s="22" t="str">
        <x:v>Unknown</x:v>
      </x:c>
      <x:c r="AN47" s="22" t="str"/>
      <x:c r="AO47" s="22" t="str"/>
      <x:c r="AP47" s="22" t="str"/>
      <x:c r="AQ47" s="22" t="str"/>
      <x:c r="AR47" s="22" t="str"/>
      <x:c r="AS47" s="22" t="str">
        <x:v>LifeSpan Biosciences Inc</x:v>
      </x:c>
      <x:c r="AT47" s="22" t="str">
        <x:v>Nordic-MUbio BV</x:v>
      </x:c>
      <x:c r="AU47" s="22" t="str">
        <x:v>Not reviewed</x:v>
      </x:c>
      <x:c r="AV47" s="22" t="str">
        <x:v>Not assessed</x:v>
      </x:c>
      <x:c r="AW47" s="22" t="str">
        <x:v>Unknown</x:v>
      </x:c>
      <x:c r="AX47" s="22" t="str">
        <x:v>Unknown</x:v>
      </x:c>
      <x:c r="AY47" s="22" t="str">
        <x:v>Unknown</x:v>
      </x:c>
      <x:c r="AZ47" s="22" t="str">
        <x:v>Unknown</x:v>
      </x:c>
      <x:c r="BA47" s="22" t="str">
        <x:v>Unknown</x:v>
      </x:c>
      <x:c r="BB47" s="22" t="str">
        <x:v>Unknown</x:v>
      </x:c>
      <x:c r="BC47" s="26" t="str"/>
      <x:c r="BD47" s="22" t="str"/>
      <x:c r="BE47" s="22" t="str"/>
      <x:c r="BF47" s="22" t="str">
        <x:v>Not collected</x:v>
      </x:c>
      <x:c r="BG47" s="22" t="str">
        <x:v>Not collected</x:v>
      </x:c>
      <x:c r="BH47" s="22" t="str">
        <x:v>Not defined</x:v>
      </x:c>
      <x:c r="BI47" s="24" t="n">
        <x:f>IF($Q47="","",$Q47-3)</x:f>
        <x:v>2016</x:v>
      </x:c>
      <x:c r="BJ47" s="24" t="n">
        <x:f>IF($Q47="","",$Q47-2)</x:f>
        <x:v>2017</x:v>
      </x:c>
      <x:c r="BK47" s="24" t="n">
        <x:f>IF($Q47="","",$Q47-1)</x:f>
        <x:v>2018</x:v>
      </x:c>
      <x:c r="BL47" s="24" t="n">
        <x:f>IF($Q47="","",$Q47+0)</x:f>
        <x:v>2019</x:v>
      </x:c>
      <x:c r="BM47" s="24" t="n">
        <x:f>IF($Q47="","",$Q47+1)</x:f>
        <x:v>2020</x:v>
      </x:c>
      <x:c r="BN47" s="24" t="n">
        <x:f>IF($Q47="","",$Q47+2)</x:f>
        <x:v>2021</x:v>
      </x:c>
      <x:c r="BO47" s="24" t="n">
        <x:f>IF($Q47="","",$Q47+3)</x:f>
        <x:v>2022</x:v>
      </x:c>
      <x:c r="BP47" s="77" t="str"/>
      <x:c r="BQ47" s="77" t="str"/>
      <x:c r="BR47" s="77" t="str"/>
      <x:c r="BS47" s="77" t="str"/>
      <x:c r="BT47" s="77" t="str"/>
      <x:c r="BU47" s="77" t="str"/>
      <x:c r="BV47" s="77" t="str"/>
      <x:c r="BW47" s="77" t="str"/>
      <x:c r="BX47" s="77" t="str"/>
      <x:c r="BY47" s="77" t="str"/>
      <x:c r="BZ47" s="77" t="str"/>
      <x:c r="CA47" s="77" t="str"/>
      <x:c r="CB47" s="77" t="str"/>
      <x:c r="CC47" s="77" t="str"/>
      <x:c r="CD47" s="77" t="str"/>
      <x:c r="CE47" s="77" t="str"/>
      <x:c r="CF47" s="77" t="str"/>
      <x:c r="CG47" s="77" t="str"/>
      <x:c r="CH47" s="77" t="str"/>
      <x:c r="CI47" s="77" t="str"/>
      <x:c r="CJ47" s="77" t="str"/>
      <x:c r="CK47" s="77" t="str"/>
      <x:c r="CL47" s="77" t="str"/>
      <x:c r="CM47" s="77" t="str"/>
      <x:c r="CN47" s="77" t="str"/>
      <x:c r="CO47" s="77" t="str"/>
      <x:c r="CP47" s="77" t="str"/>
      <x:c r="CQ47" s="77" t="str"/>
      <x:c r="CR47" s="77" t="str"/>
      <x:c r="CS47" s="77" t="str"/>
      <x:c r="CT47" s="77" t="str"/>
      <x:c r="CU47" s="77" t="str"/>
      <x:c r="CV47" s="77" t="str"/>
      <x:c r="CW47" s="77" t="str"/>
      <x:c r="CX47" s="77" t="str"/>
      <x:c r="CY47" s="77" t="str"/>
      <x:c r="CZ47" s="77" t="str"/>
      <x:c r="DA47" s="77" t="str"/>
      <x:c r="DB47" s="77" t="str"/>
      <x:c r="DC47" s="77" t="str"/>
      <x:c r="DD47" s="77" t="str"/>
      <x:c r="DE47" s="77" t="str"/>
      <x:c r="DF47" s="78" t="str"/>
      <x:c r="DG47" s="78" t="str"/>
      <x:c r="DH47" s="78" t="str"/>
      <x:c r="DI47" s="78" t="str"/>
      <x:c r="DJ47" s="78" t="str"/>
      <x:c r="DK47" s="78" t="str"/>
      <x:c r="DL47" s="78" t="str"/>
      <x:c r="DM47" s="78" t="str"/>
      <x:c r="DN47" s="78" t="str"/>
      <x:c r="DO47" s="78" t="str"/>
      <x:c r="DP47" s="78" t="str"/>
      <x:c r="DQ47" s="78" t="str"/>
      <x:c r="DR47" s="78" t="str"/>
      <x:c r="DS47" s="78" t="str"/>
      <x:c r="DT47" s="78" t="str"/>
      <x:c r="DU47" s="78" t="str"/>
      <x:c r="DV47" s="78" t="str"/>
      <x:c r="DW47" s="78" t="str"/>
      <x:c r="DX47" s="78" t="str"/>
      <x:c r="DY47" s="78" t="str"/>
      <x:c r="DZ47" s="78" t="str"/>
      <x:c r="EA47" s="117" t="str"/>
      <x:c r="EB47" s="117" t="str"/>
      <x:c r="EC47" s="117" t="str"/>
      <x:c r="ED47" s="117" t="str"/>
      <x:c r="EE47" s="117" t="str"/>
      <x:c r="EF47" s="117" t="str"/>
      <x:c r="EG47" s="117" t="str"/>
      <x:c r="EH47" s="117" t="str"/>
      <x:c r="EI47" s="117" t="str"/>
      <x:c r="EJ47" s="117" t="str"/>
      <x:c r="EK47" s="117" t="str"/>
      <x:c r="EL47" s="117" t="str"/>
      <x:c r="EM47" s="117" t="str"/>
      <x:c r="EN47" s="117" t="str"/>
      <x:c r="EO47" s="34" t="str"/>
      <x:c r="EP47" s="34" t="str"/>
      <x:c r="EQ47" s="36" t="str">
        <x:f>IF(OR($EO47="",$EP47="",$EO47=0),"",$EP47/$EO47)</x:f>
      </x:c>
      <x:c r="ER47" s="38" t="str"/>
      <x:c r="ES47" s="22" t="str">
        <x:v>Unknown</x:v>
      </x:c>
      <x:c r="ET47" s="22" t="str">
        <x:v>Unknown</x:v>
      </x:c>
      <x:c r="EU47" s="40" t="str">
        <x:f>IF(COUNT($DF47,$DG47,$DH47)=0,"",AVERAGE($DF47,$DG47,$DH47))</x:f>
      </x:c>
      <x:c r="EV47" s="40" t="str">
        <x:f>IF(COUNT($DJ47,$DK47,$DL47)=0,"",AVERAGE($DJ47,$DK47,$DL47))</x:f>
      </x:c>
      <x:c r="EW47" s="40" t="str">
        <x:f>IF(OR($EU47="",$EV47=""),"",$EV47-$EU47)</x:f>
      </x:c>
      <x:c r="EX47" s="40" t="str">
        <x:f>IF(COUNT($DM47,$DN47,$DO47)=0,"",AVERAGE($DM47,$DN47,$DO47))</x:f>
      </x:c>
      <x:c r="EY47" s="40" t="str">
        <x:f>IF(COUNT($DQ47,$DR47,$DS47)=0,"",AVERAGE($DQ47,$DR47,$DS47))</x:f>
      </x:c>
      <x:c r="EZ47" s="40" t="str">
        <x:f>IF(OR($EX47="",$EY47=""),"",$EY47-$EX47)</x:f>
      </x:c>
      <x:c r="FA47" s="42" t="str">
        <x:f>IF(COUNT($EA47,$EB47,$EC47)=0,"",AVERAGE($EA47,$EB47,$EC47))</x:f>
      </x:c>
      <x:c r="FB47" s="42" t="str">
        <x:f>IF(COUNT($EE47,$EF47,$EG47)=0,"",AVERAGE($EE47,$EF47,$EG47))</x:f>
      </x:c>
      <x:c r="FC47" s="42" t="str">
        <x:f>IF(OR($FA47="",$FB47=""),"",$FB47-$FA47)</x:f>
      </x:c>
      <x:c r="FD47" s="42" t="str">
        <x:f>IF(COUNT($EH47,$EI47,$EJ47)=0,"",AVERAGE($EH47,$EI47,$EJ47))</x:f>
      </x:c>
      <x:c r="FE47" s="42" t="str">
        <x:f>IF(COUNT($EL47,$EM47,$EN47)=0,"",AVERAGE($EL47,$EM47,$EN47))</x:f>
      </x:c>
      <x:c r="FF47" s="42" t="str">
        <x:f>IF(OR($FD47="",$FE47=""),"",$FE47-$FD47)</x:f>
      </x:c>
      <x:c r="FG47" s="24" t="str">
        <x:f>IF(COUNT($DF47,$DG47,$DH47,$DJ47,$DK47,$DL47,$DM47,$DN47,$DO47,$DQ47,$DR47,$DS47)=12,"Yes","No")</x:f>
        <x:v>No</x:v>
      </x:c>
      <x:c r="FH47" s="24" t="str">
        <x:f>IF(COUNT($EA47,$EB47,$EC47,$EE47,$EF47,$EG47,$EH47,$EI47,$EJ47,$EL47,$EM47,$EN47)=12,"Yes","No")</x:f>
        <x:v>No</x:v>
      </x:c>
      <x:c r="FI47" s="24" t="str">
        <x:f>IF(AND($M47="Include",OR($FG47="Yes",$FH47="Yes")),"Ready","Not ready")</x:f>
        <x:v>Not ready</x:v>
      </x:c>
    </x:row>
    <x:row r="48" ht="24" customHeight="1">
      <x:c r="A48" s="22" t="str">
        <x:v>CTL-0046</x:v>
      </x:c>
      <x:c r="B48" s="22" t="n">
        <x:v>57</x:v>
      </x:c>
      <x:c r="C48" s="22" t="str">
        <x:v>Candidate alternative-rationale group</x:v>
      </x:c>
      <x:c r="D48" s="22" t="n">
        <x:v>0</x:v>
      </x:c>
      <x:c r="E48" s="22" t="str">
        <x:v>DATA non-innovation deals.xlsx</x:v>
      </x:c>
      <x:c r="F48" s="22" t="str">
        <x:v>b braun avitum acquires nephtec</x:v>
      </x:c>
      <x:c r="G48" s="22" t="str">
        <x:v>No</x:v>
      </x:c>
      <x:c r="H48" s="22" t="str">
        <x:v>No</x:v>
      </x:c>
      <x:c r="I48" s="22" t="str">
        <x:v>No</x:v>
      </x:c>
      <x:c r="J48" s="22" t="n">
        <x:v>1</x:v>
      </x:c>
      <x:c r="K48" s="22" t="str">
        <x:v>Not started</x:v>
      </x:c>
      <x:c r="L48" s="22" t="str">
        <x:v>Eligible - 100%</x:v>
      </x:c>
      <x:c r="M48" s="22" t="str">
        <x:v>Review</x:v>
      </x:c>
      <x:c r="N48" s="22" t="str"/>
      <x:c r="O48" s="28" t="n">
        <x:v>43650</x:v>
      </x:c>
      <x:c r="P48" s="28" t="n">
        <x:v>43650</x:v>
      </x:c>
      <x:c r="Q48" s="22" t="n">
        <x:v>2019</x:v>
      </x:c>
      <x:c r="R48" s="22" t="str">
        <x:v>Q3 2019</x:v>
      </x:c>
      <x:c r="S48" s="22" t="str">
        <x:v>Completed</x:v>
      </x:c>
      <x:c r="T48" s="26" t="str">
        <x:v>B. Braun Avitum Acquires Nephtec</x:v>
      </x:c>
      <x:c r="U48" s="22" t="str">
        <x:v>Mergers &amp; Acquisitions</x:v>
      </x:c>
      <x:c r="V48" s="22" t="str">
        <x:v>Acquisition</x:v>
      </x:c>
      <x:c r="W48" s="22" t="str">
        <x:v>100% Acquisition</x:v>
      </x:c>
      <x:c r="X48" s="22" t="str">
        <x:v>Germany</x:v>
      </x:c>
      <x:c r="Y48" s="22" t="str">
        <x:v>100% Acquisition</x:v>
      </x:c>
      <x:c r="Z48" s="26"/>
      <x:c r="AA48" s="26"/>
      <x:c r="AB48" s="22" t="str">
        <x:v>B. Braun Avitum AG</x:v>
      </x:c>
      <x:c r="AC48" s="22" t="str">
        <x:v>b braun avitum</x:v>
      </x:c>
      <x:c r="AD48" s="22" t="str">
        <x:v>Nephtec GmbH</x:v>
      </x:c>
      <x:c r="AE48" s="22" t="str">
        <x:v>nephtec</x:v>
      </x:c>
      <x:c r="AF48" s="30"/>
      <x:c r="AG48" s="22" t="str">
        <x:v>n/a</x:v>
      </x:c>
      <x:c r="AH48" s="26" t="str">
        <x:v>B. Braun Avitum AG, a systems provider for extracorporeal blood treatment (dialysis), has acquired business operations of Nephtec GmbH.
This acquisition strengthens B. Braun Avitum's product portfolio in the area of the central preparation of dialysis concentrates.</x:v>
      </x:c>
      <x:c r="AI48" s="26" t="str">
        <x:v>This acquisition strengthens B. Braun Avitum's product portfolio in the area of the central preparation of dialysis concentrates.</x:v>
      </x:c>
      <x:c r="AJ48" s="22" t="str"/>
      <x:c r="AK48" s="22" t="str"/>
      <x:c r="AL48" s="22" t="str">
        <x:v>Unknown</x:v>
      </x:c>
      <x:c r="AM48" s="22" t="str">
        <x:v>Unknown</x:v>
      </x:c>
      <x:c r="AN48" s="22" t="str"/>
      <x:c r="AO48" s="22" t="str"/>
      <x:c r="AP48" s="22" t="str"/>
      <x:c r="AQ48" s="22" t="str"/>
      <x:c r="AR48" s="22" t="str"/>
      <x:c r="AS48" s="22" t="str">
        <x:v>B. Braun Avitum AG</x:v>
      </x:c>
      <x:c r="AT48" s="22" t="str">
        <x:v>Nephtec GmbH</x:v>
      </x:c>
      <x:c r="AU48" s="22" t="str">
        <x:v>Not reviewed</x:v>
      </x:c>
      <x:c r="AV48" s="22" t="str">
        <x:v>Not assessed</x:v>
      </x:c>
      <x:c r="AW48" s="22" t="str">
        <x:v>Unknown</x:v>
      </x:c>
      <x:c r="AX48" s="22" t="str">
        <x:v>Unknown</x:v>
      </x:c>
      <x:c r="AY48" s="22" t="str">
        <x:v>Unknown</x:v>
      </x:c>
      <x:c r="AZ48" s="22" t="str">
        <x:v>Unknown</x:v>
      </x:c>
      <x:c r="BA48" s="22" t="str">
        <x:v>Unknown</x:v>
      </x:c>
      <x:c r="BB48" s="22" t="str">
        <x:v>Unknown</x:v>
      </x:c>
      <x:c r="BC48" s="26" t="str"/>
      <x:c r="BD48" s="22" t="str"/>
      <x:c r="BE48" s="22" t="str"/>
      <x:c r="BF48" s="22" t="str">
        <x:v>Not collected</x:v>
      </x:c>
      <x:c r="BG48" s="22" t="str">
        <x:v>Not collected</x:v>
      </x:c>
      <x:c r="BH48" s="22" t="str">
        <x:v>Not defined</x:v>
      </x:c>
      <x:c r="BI48" s="24" t="n">
        <x:f>IF($Q48="","",$Q48-3)</x:f>
        <x:v>2016</x:v>
      </x:c>
      <x:c r="BJ48" s="24" t="n">
        <x:f>IF($Q48="","",$Q48-2)</x:f>
        <x:v>2017</x:v>
      </x:c>
      <x:c r="BK48" s="24" t="n">
        <x:f>IF($Q48="","",$Q48-1)</x:f>
        <x:v>2018</x:v>
      </x:c>
      <x:c r="BL48" s="24" t="n">
        <x:f>IF($Q48="","",$Q48+0)</x:f>
        <x:v>2019</x:v>
      </x:c>
      <x:c r="BM48" s="24" t="n">
        <x:f>IF($Q48="","",$Q48+1)</x:f>
        <x:v>2020</x:v>
      </x:c>
      <x:c r="BN48" s="24" t="n">
        <x:f>IF($Q48="","",$Q48+2)</x:f>
        <x:v>2021</x:v>
      </x:c>
      <x:c r="BO48" s="24" t="n">
        <x:f>IF($Q48="","",$Q48+3)</x:f>
        <x:v>2022</x:v>
      </x:c>
      <x:c r="BP48" s="77" t="str"/>
      <x:c r="BQ48" s="77" t="str"/>
      <x:c r="BR48" s="77" t="str"/>
      <x:c r="BS48" s="77" t="str"/>
      <x:c r="BT48" s="77" t="str"/>
      <x:c r="BU48" s="77" t="str"/>
      <x:c r="BV48" s="77" t="str"/>
      <x:c r="BW48" s="77" t="str"/>
      <x:c r="BX48" s="77" t="str"/>
      <x:c r="BY48" s="77" t="str"/>
      <x:c r="BZ48" s="77" t="str"/>
      <x:c r="CA48" s="77" t="str"/>
      <x:c r="CB48" s="77" t="str"/>
      <x:c r="CC48" s="77" t="str"/>
      <x:c r="CD48" s="77" t="str"/>
      <x:c r="CE48" s="77" t="str"/>
      <x:c r="CF48" s="77" t="str"/>
      <x:c r="CG48" s="77" t="str"/>
      <x:c r="CH48" s="77" t="str"/>
      <x:c r="CI48" s="77" t="str"/>
      <x:c r="CJ48" s="77" t="str"/>
      <x:c r="CK48" s="77" t="str"/>
      <x:c r="CL48" s="77" t="str"/>
      <x:c r="CM48" s="77" t="str"/>
      <x:c r="CN48" s="77" t="str"/>
      <x:c r="CO48" s="77" t="str"/>
      <x:c r="CP48" s="77" t="str"/>
      <x:c r="CQ48" s="77" t="str"/>
      <x:c r="CR48" s="77" t="str"/>
      <x:c r="CS48" s="77" t="str"/>
      <x:c r="CT48" s="77" t="str"/>
      <x:c r="CU48" s="77" t="str"/>
      <x:c r="CV48" s="77" t="str"/>
      <x:c r="CW48" s="77" t="str"/>
      <x:c r="CX48" s="77" t="str"/>
      <x:c r="CY48" s="77" t="str"/>
      <x:c r="CZ48" s="77" t="str"/>
      <x:c r="DA48" s="77" t="str"/>
      <x:c r="DB48" s="77" t="str"/>
      <x:c r="DC48" s="77" t="str"/>
      <x:c r="DD48" s="77" t="str"/>
      <x:c r="DE48" s="77" t="str"/>
      <x:c r="DF48" s="78" t="str"/>
      <x:c r="DG48" s="78" t="str"/>
      <x:c r="DH48" s="78" t="str"/>
      <x:c r="DI48" s="78" t="str"/>
      <x:c r="DJ48" s="78" t="str"/>
      <x:c r="DK48" s="78" t="str"/>
      <x:c r="DL48" s="78" t="str"/>
      <x:c r="DM48" s="78" t="str"/>
      <x:c r="DN48" s="78" t="str"/>
      <x:c r="DO48" s="78" t="str"/>
      <x:c r="DP48" s="78" t="str"/>
      <x:c r="DQ48" s="78" t="str"/>
      <x:c r="DR48" s="78" t="str"/>
      <x:c r="DS48" s="78" t="str"/>
      <x:c r="DT48" s="78" t="str"/>
      <x:c r="DU48" s="78" t="str"/>
      <x:c r="DV48" s="78" t="str"/>
      <x:c r="DW48" s="78" t="str"/>
      <x:c r="DX48" s="78" t="str"/>
      <x:c r="DY48" s="78" t="str"/>
      <x:c r="DZ48" s="78" t="str"/>
      <x:c r="EA48" s="117" t="str"/>
      <x:c r="EB48" s="117" t="str"/>
      <x:c r="EC48" s="117" t="str"/>
      <x:c r="ED48" s="117" t="str"/>
      <x:c r="EE48" s="117" t="str"/>
      <x:c r="EF48" s="117" t="str"/>
      <x:c r="EG48" s="117" t="str"/>
      <x:c r="EH48" s="117" t="str"/>
      <x:c r="EI48" s="117" t="str"/>
      <x:c r="EJ48" s="117" t="str"/>
      <x:c r="EK48" s="117" t="str"/>
      <x:c r="EL48" s="117" t="str"/>
      <x:c r="EM48" s="117" t="str"/>
      <x:c r="EN48" s="117" t="str"/>
      <x:c r="EO48" s="34" t="str"/>
      <x:c r="EP48" s="34" t="str"/>
      <x:c r="EQ48" s="36" t="str">
        <x:f>IF(OR($EO48="",$EP48="",$EO48=0),"",$EP48/$EO48)</x:f>
      </x:c>
      <x:c r="ER48" s="38" t="str"/>
      <x:c r="ES48" s="22" t="str">
        <x:v>Unknown</x:v>
      </x:c>
      <x:c r="ET48" s="22" t="str">
        <x:v>Unknown</x:v>
      </x:c>
      <x:c r="EU48" s="40" t="str">
        <x:f>IF(COUNT($DF48,$DG48,$DH48)=0,"",AVERAGE($DF48,$DG48,$DH48))</x:f>
      </x:c>
      <x:c r="EV48" s="40" t="str">
        <x:f>IF(COUNT($DJ48,$DK48,$DL48)=0,"",AVERAGE($DJ48,$DK48,$DL48))</x:f>
      </x:c>
      <x:c r="EW48" s="40" t="str">
        <x:f>IF(OR($EU48="",$EV48=""),"",$EV48-$EU48)</x:f>
      </x:c>
      <x:c r="EX48" s="40" t="str">
        <x:f>IF(COUNT($DM48,$DN48,$DO48)=0,"",AVERAGE($DM48,$DN48,$DO48))</x:f>
      </x:c>
      <x:c r="EY48" s="40" t="str">
        <x:f>IF(COUNT($DQ48,$DR48,$DS48)=0,"",AVERAGE($DQ48,$DR48,$DS48))</x:f>
      </x:c>
      <x:c r="EZ48" s="40" t="str">
        <x:f>IF(OR($EX48="",$EY48=""),"",$EY48-$EX48)</x:f>
      </x:c>
      <x:c r="FA48" s="42" t="str">
        <x:f>IF(COUNT($EA48,$EB48,$EC48)=0,"",AVERAGE($EA48,$EB48,$EC48))</x:f>
      </x:c>
      <x:c r="FB48" s="42" t="str">
        <x:f>IF(COUNT($EE48,$EF48,$EG48)=0,"",AVERAGE($EE48,$EF48,$EG48))</x:f>
      </x:c>
      <x:c r="FC48" s="42" t="str">
        <x:f>IF(OR($FA48="",$FB48=""),"",$FB48-$FA48)</x:f>
      </x:c>
      <x:c r="FD48" s="42" t="str">
        <x:f>IF(COUNT($EH48,$EI48,$EJ48)=0,"",AVERAGE($EH48,$EI48,$EJ48))</x:f>
      </x:c>
      <x:c r="FE48" s="42" t="str">
        <x:f>IF(COUNT($EL48,$EM48,$EN48)=0,"",AVERAGE($EL48,$EM48,$EN48))</x:f>
      </x:c>
      <x:c r="FF48" s="42" t="str">
        <x:f>IF(OR($FD48="",$FE48=""),"",$FE48-$FD48)</x:f>
      </x:c>
      <x:c r="FG48" s="24" t="str">
        <x:f>IF(COUNT($DF48,$DG48,$DH48,$DJ48,$DK48,$DL48,$DM48,$DN48,$DO48,$DQ48,$DR48,$DS48)=12,"Yes","No")</x:f>
        <x:v>No</x:v>
      </x:c>
      <x:c r="FH48" s="24" t="str">
        <x:f>IF(COUNT($EA48,$EB48,$EC48,$EE48,$EF48,$EG48,$EH48,$EI48,$EJ48,$EL48,$EM48,$EN48)=12,"Yes","No")</x:f>
        <x:v>No</x:v>
      </x:c>
      <x:c r="FI48" s="24" t="str">
        <x:f>IF(AND($M48="Include",OR($FG48="Yes",$FH48="Yes")),"Ready","Not ready")</x:f>
        <x:v>Not ready</x:v>
      </x:c>
    </x:row>
    <x:row r="49" ht="24" customHeight="1">
      <x:c r="A49" s="22" t="str">
        <x:v>CTL-0047</x:v>
      </x:c>
      <x:c r="B49" s="22" t="n">
        <x:v>58</x:v>
      </x:c>
      <x:c r="C49" s="22" t="str">
        <x:v>Candidate alternative-rationale group</x:v>
      </x:c>
      <x:c r="D49" s="22" t="n">
        <x:v>0</x:v>
      </x:c>
      <x:c r="E49" s="22" t="str">
        <x:v>DATA non-innovation deals.xlsx</x:v>
      </x:c>
      <x:c r="F49" s="22" t="str">
        <x:v>tekni plex acquires lameplast from aksia group</x:v>
      </x:c>
      <x:c r="G49" s="22" t="str">
        <x:v>No</x:v>
      </x:c>
      <x:c r="H49" s="22" t="str">
        <x:v>No</x:v>
      </x:c>
      <x:c r="I49" s="22" t="str">
        <x:v>No</x:v>
      </x:c>
      <x:c r="J49" s="22" t="n">
        <x:v>1</x:v>
      </x:c>
      <x:c r="K49" s="22" t="str">
        <x:v>Not started</x:v>
      </x:c>
      <x:c r="L49" s="22" t="str">
        <x:v>Review - majority</x:v>
      </x:c>
      <x:c r="M49" s="22" t="str">
        <x:v>Review</x:v>
      </x:c>
      <x:c r="N49" s="22" t="str"/>
      <x:c r="O49" s="28" t="n">
        <x:v>43648</x:v>
      </x:c>
      <x:c r="P49" s="28" t="n">
        <x:v>43648</x:v>
      </x:c>
      <x:c r="Q49" s="22" t="n">
        <x:v>2019</x:v>
      </x:c>
      <x:c r="R49" s="22" t="str">
        <x:v>Q3 2019</x:v>
      </x:c>
      <x:c r="S49" s="22" t="str">
        <x:v>Completed</x:v>
      </x:c>
      <x:c r="T49" s="26" t="str">
        <x:v>Tekni-Plex Acquires Lameplast from Aksia Group</x:v>
      </x:c>
      <x:c r="U49" s="22" t="str">
        <x:v>Mergers &amp; Acquisitions</x:v>
      </x:c>
      <x:c r="V49" s="22" t="str">
        <x:v>Acquisition</x:v>
      </x:c>
      <x:c r="W49" s="22" t="str">
        <x:v>Majority Acquisition</x:v>
      </x:c>
      <x:c r="X49" s="22" t="str">
        <x:v>Italy</x:v>
      </x:c>
      <x:c r="Y49" s="22" t="str">
        <x:v>Majority Acquisition</x:v>
      </x:c>
      <x:c r="Z49" s="26"/>
      <x:c r="AA49" s="26" t="str">
        <x:v>Jones Day LLP</x:v>
      </x:c>
      <x:c r="AB49" s="22" t="str">
        <x:v>Tekni-Plex Inc</x:v>
      </x:c>
      <x:c r="AC49" s="22" t="str">
        <x:v>tekni plex</x:v>
      </x:c>
      <x:c r="AD49" s="22" t="str">
        <x:v>Lameplast SpA</x:v>
      </x:c>
      <x:c r="AE49" s="22" t="str">
        <x:v>lameplast</x:v>
      </x:c>
      <x:c r="AF49" s="30"/>
      <x:c r="AG49" s="22" t="str">
        <x:v>n/a</x:v>
      </x:c>
      <x:c r="AH49" s="26" t="str">
        <x:v>Tekni-Plex has purchased Italian healthcare packaging company Lameplast SpA, an Italian manufacturer of plastic single/multi-dose containers for pharmaceutical, diagnostic, medical device, veterinary and cosmetic applications, from Aksìa Group SGR S.p.A, a private equity firm.
Lameplast will become part of Tekni-Plex's global Tekni-Films business.</x:v>
      </x:c>
      <x:c r="AI49" s="26" t="str">
        <x:v>The transaction will support Tekni-Plex's strategy to grow its business though transformative acquisitions and strategic add-ons.</x:v>
      </x:c>
      <x:c r="AJ49" s="22" t="str"/>
      <x:c r="AK49" s="22" t="str"/>
      <x:c r="AL49" s="22" t="str">
        <x:v>Unknown</x:v>
      </x:c>
      <x:c r="AM49" s="22" t="str">
        <x:v>Unknown</x:v>
      </x:c>
      <x:c r="AN49" s="22" t="str"/>
      <x:c r="AO49" s="22" t="str"/>
      <x:c r="AP49" s="22" t="str"/>
      <x:c r="AQ49" s="22" t="str"/>
      <x:c r="AR49" s="22" t="str"/>
      <x:c r="AS49" s="22" t="str">
        <x:v>Tekni-Plex Inc</x:v>
      </x:c>
      <x:c r="AT49" s="22" t="str">
        <x:v>Lameplast SpA</x:v>
      </x:c>
      <x:c r="AU49" s="22" t="str">
        <x:v>Not reviewed</x:v>
      </x:c>
      <x:c r="AV49" s="22" t="str">
        <x:v>Not assessed</x:v>
      </x:c>
      <x:c r="AW49" s="22" t="str">
        <x:v>Unknown</x:v>
      </x:c>
      <x:c r="AX49" s="22" t="str">
        <x:v>Unknown</x:v>
      </x:c>
      <x:c r="AY49" s="22" t="str">
        <x:v>Unknown</x:v>
      </x:c>
      <x:c r="AZ49" s="22" t="str">
        <x:v>Unknown</x:v>
      </x:c>
      <x:c r="BA49" s="22" t="str">
        <x:v>Unknown</x:v>
      </x:c>
      <x:c r="BB49" s="22" t="str">
        <x:v>Unknown</x:v>
      </x:c>
      <x:c r="BC49" s="26" t="str"/>
      <x:c r="BD49" s="22" t="str"/>
      <x:c r="BE49" s="22" t="str"/>
      <x:c r="BF49" s="22" t="str">
        <x:v>Not collected</x:v>
      </x:c>
      <x:c r="BG49" s="22" t="str">
        <x:v>Not collected</x:v>
      </x:c>
      <x:c r="BH49" s="22" t="str">
        <x:v>Not defined</x:v>
      </x:c>
      <x:c r="BI49" s="24" t="n">
        <x:f>IF($Q49="","",$Q49-3)</x:f>
        <x:v>2016</x:v>
      </x:c>
      <x:c r="BJ49" s="24" t="n">
        <x:f>IF($Q49="","",$Q49-2)</x:f>
        <x:v>2017</x:v>
      </x:c>
      <x:c r="BK49" s="24" t="n">
        <x:f>IF($Q49="","",$Q49-1)</x:f>
        <x:v>2018</x:v>
      </x:c>
      <x:c r="BL49" s="24" t="n">
        <x:f>IF($Q49="","",$Q49+0)</x:f>
        <x:v>2019</x:v>
      </x:c>
      <x:c r="BM49" s="24" t="n">
        <x:f>IF($Q49="","",$Q49+1)</x:f>
        <x:v>2020</x:v>
      </x:c>
      <x:c r="BN49" s="24" t="n">
        <x:f>IF($Q49="","",$Q49+2)</x:f>
        <x:v>2021</x:v>
      </x:c>
      <x:c r="BO49" s="24" t="n">
        <x:f>IF($Q49="","",$Q49+3)</x:f>
        <x:v>2022</x:v>
      </x:c>
      <x:c r="BP49" s="77" t="str"/>
      <x:c r="BQ49" s="77" t="str"/>
      <x:c r="BR49" s="77" t="str"/>
      <x:c r="BS49" s="77" t="str"/>
      <x:c r="BT49" s="77" t="str"/>
      <x:c r="BU49" s="77" t="str"/>
      <x:c r="BV49" s="77" t="str"/>
      <x:c r="BW49" s="77" t="str"/>
      <x:c r="BX49" s="77" t="str"/>
      <x:c r="BY49" s="77" t="str"/>
      <x:c r="BZ49" s="77" t="str"/>
      <x:c r="CA49" s="77" t="str"/>
      <x:c r="CB49" s="77" t="str"/>
      <x:c r="CC49" s="77" t="str"/>
      <x:c r="CD49" s="77" t="str"/>
      <x:c r="CE49" s="77" t="str"/>
      <x:c r="CF49" s="77" t="str"/>
      <x:c r="CG49" s="77" t="str"/>
      <x:c r="CH49" s="77" t="str"/>
      <x:c r="CI49" s="77" t="str"/>
      <x:c r="CJ49" s="77" t="str"/>
      <x:c r="CK49" s="77" t="str"/>
      <x:c r="CL49" s="77" t="str"/>
      <x:c r="CM49" s="77" t="str"/>
      <x:c r="CN49" s="77" t="str"/>
      <x:c r="CO49" s="77" t="str"/>
      <x:c r="CP49" s="77" t="str"/>
      <x:c r="CQ49" s="77" t="str"/>
      <x:c r="CR49" s="77" t="str"/>
      <x:c r="CS49" s="77" t="str"/>
      <x:c r="CT49" s="77" t="str"/>
      <x:c r="CU49" s="77" t="str"/>
      <x:c r="CV49" s="77" t="str"/>
      <x:c r="CW49" s="77" t="str"/>
      <x:c r="CX49" s="77" t="str"/>
      <x:c r="CY49" s="77" t="str"/>
      <x:c r="CZ49" s="77" t="str"/>
      <x:c r="DA49" s="77" t="str"/>
      <x:c r="DB49" s="77" t="str"/>
      <x:c r="DC49" s="77" t="str"/>
      <x:c r="DD49" s="77" t="str"/>
      <x:c r="DE49" s="77" t="str"/>
      <x:c r="DF49" s="78" t="str"/>
      <x:c r="DG49" s="78" t="str"/>
      <x:c r="DH49" s="78" t="str"/>
      <x:c r="DI49" s="78" t="str"/>
      <x:c r="DJ49" s="78" t="str"/>
      <x:c r="DK49" s="78" t="str"/>
      <x:c r="DL49" s="78" t="str"/>
      <x:c r="DM49" s="78" t="str"/>
      <x:c r="DN49" s="78" t="str"/>
      <x:c r="DO49" s="78" t="str"/>
      <x:c r="DP49" s="78" t="str"/>
      <x:c r="DQ49" s="78" t="str"/>
      <x:c r="DR49" s="78" t="str"/>
      <x:c r="DS49" s="78" t="str"/>
      <x:c r="DT49" s="78" t="str"/>
      <x:c r="DU49" s="78" t="str"/>
      <x:c r="DV49" s="78" t="str"/>
      <x:c r="DW49" s="78" t="str"/>
      <x:c r="DX49" s="78" t="str"/>
      <x:c r="DY49" s="78" t="str"/>
      <x:c r="DZ49" s="78" t="str"/>
      <x:c r="EA49" s="117" t="str"/>
      <x:c r="EB49" s="117" t="str"/>
      <x:c r="EC49" s="117" t="str"/>
      <x:c r="ED49" s="117" t="str"/>
      <x:c r="EE49" s="117" t="str"/>
      <x:c r="EF49" s="117" t="str"/>
      <x:c r="EG49" s="117" t="str"/>
      <x:c r="EH49" s="117" t="str"/>
      <x:c r="EI49" s="117" t="str"/>
      <x:c r="EJ49" s="117" t="str"/>
      <x:c r="EK49" s="117" t="str"/>
      <x:c r="EL49" s="117" t="str"/>
      <x:c r="EM49" s="117" t="str"/>
      <x:c r="EN49" s="117" t="str"/>
      <x:c r="EO49" s="34" t="str"/>
      <x:c r="EP49" s="34" t="str"/>
      <x:c r="EQ49" s="36" t="str">
        <x:f>IF(OR($EO49="",$EP49="",$EO49=0),"",$EP49/$EO49)</x:f>
      </x:c>
      <x:c r="ER49" s="38" t="str"/>
      <x:c r="ES49" s="22" t="str">
        <x:v>Unknown</x:v>
      </x:c>
      <x:c r="ET49" s="22" t="str">
        <x:v>Unknown</x:v>
      </x:c>
      <x:c r="EU49" s="40" t="str">
        <x:f>IF(COUNT($DF49,$DG49,$DH49)=0,"",AVERAGE($DF49,$DG49,$DH49))</x:f>
      </x:c>
      <x:c r="EV49" s="40" t="str">
        <x:f>IF(COUNT($DJ49,$DK49,$DL49)=0,"",AVERAGE($DJ49,$DK49,$DL49))</x:f>
      </x:c>
      <x:c r="EW49" s="40" t="str">
        <x:f>IF(OR($EU49="",$EV49=""),"",$EV49-$EU49)</x:f>
      </x:c>
      <x:c r="EX49" s="40" t="str">
        <x:f>IF(COUNT($DM49,$DN49,$DO49)=0,"",AVERAGE($DM49,$DN49,$DO49))</x:f>
      </x:c>
      <x:c r="EY49" s="40" t="str">
        <x:f>IF(COUNT($DQ49,$DR49,$DS49)=0,"",AVERAGE($DQ49,$DR49,$DS49))</x:f>
      </x:c>
      <x:c r="EZ49" s="40" t="str">
        <x:f>IF(OR($EX49="",$EY49=""),"",$EY49-$EX49)</x:f>
      </x:c>
      <x:c r="FA49" s="42" t="str">
        <x:f>IF(COUNT($EA49,$EB49,$EC49)=0,"",AVERAGE($EA49,$EB49,$EC49))</x:f>
      </x:c>
      <x:c r="FB49" s="42" t="str">
        <x:f>IF(COUNT($EE49,$EF49,$EG49)=0,"",AVERAGE($EE49,$EF49,$EG49))</x:f>
      </x:c>
      <x:c r="FC49" s="42" t="str">
        <x:f>IF(OR($FA49="",$FB49=""),"",$FB49-$FA49)</x:f>
      </x:c>
      <x:c r="FD49" s="42" t="str">
        <x:f>IF(COUNT($EH49,$EI49,$EJ49)=0,"",AVERAGE($EH49,$EI49,$EJ49))</x:f>
      </x:c>
      <x:c r="FE49" s="42" t="str">
        <x:f>IF(COUNT($EL49,$EM49,$EN49)=0,"",AVERAGE($EL49,$EM49,$EN49))</x:f>
      </x:c>
      <x:c r="FF49" s="42" t="str">
        <x:f>IF(OR($FD49="",$FE49=""),"",$FE49-$FD49)</x:f>
      </x:c>
      <x:c r="FG49" s="24" t="str">
        <x:f>IF(COUNT($DF49,$DG49,$DH49,$DJ49,$DK49,$DL49,$DM49,$DN49,$DO49,$DQ49,$DR49,$DS49)=12,"Yes","No")</x:f>
        <x:v>No</x:v>
      </x:c>
      <x:c r="FH49" s="24" t="str">
        <x:f>IF(COUNT($EA49,$EB49,$EC49,$EE49,$EF49,$EG49,$EH49,$EI49,$EJ49,$EL49,$EM49,$EN49)=12,"Yes","No")</x:f>
        <x:v>No</x:v>
      </x:c>
      <x:c r="FI49" s="24" t="str">
        <x:f>IF(AND($M49="Include",OR($FG49="Yes",$FH49="Yes")),"Ready","Not ready")</x:f>
        <x:v>Not ready</x:v>
      </x:c>
    </x:row>
    <x:row r="50" ht="24" customHeight="1">
      <x:c r="A50" s="22" t="str">
        <x:v>CTL-0048</x:v>
      </x:c>
      <x:c r="B50" s="22" t="n">
        <x:v>59</x:v>
      </x:c>
      <x:c r="C50" s="22" t="str">
        <x:v>Candidate alternative-rationale group</x:v>
      </x:c>
      <x:c r="D50" s="22" t="n">
        <x:v>0</x:v>
      </x:c>
      <x:c r="E50" s="22" t="str">
        <x:v>DATA non-innovation deals.xlsx</x:v>
      </x:c>
      <x:c r="F50" s="22" t="str">
        <x:v>abbvie acquires allergan</x:v>
      </x:c>
      <x:c r="G50" s="22" t="str">
        <x:v>No</x:v>
      </x:c>
      <x:c r="H50" s="22" t="str">
        <x:v>No</x:v>
      </x:c>
      <x:c r="I50" s="22" t="str">
        <x:v>No</x:v>
      </x:c>
      <x:c r="J50" s="22" t="n">
        <x:v>1</x:v>
      </x:c>
      <x:c r="K50" s="22" t="str">
        <x:v>Not started</x:v>
      </x:c>
      <x:c r="L50" s="22" t="str">
        <x:v>Eligible - 100%</x:v>
      </x:c>
      <x:c r="M50" s="22" t="str">
        <x:v>Review</x:v>
      </x:c>
      <x:c r="N50" s="22" t="str"/>
      <x:c r="O50" s="28" t="n">
        <x:v>43641</x:v>
      </x:c>
      <x:c r="P50" s="28" t="n">
        <x:v>43959</x:v>
      </x:c>
      <x:c r="Q50" s="22" t="n">
        <x:v>2020</x:v>
      </x:c>
      <x:c r="R50" s="22" t="str">
        <x:v>Q2 2019</x:v>
      </x:c>
      <x:c r="S50" s="22" t="str">
        <x:v>Completed</x:v>
      </x:c>
      <x:c r="T50" s="26" t="str">
        <x:v>AbbVie Acquires Allergan</x:v>
      </x:c>
      <x:c r="U50" s="22" t="str">
        <x:v>Mergers &amp; Acquisitions</x:v>
      </x:c>
      <x:c r="V50" s="22" t="str">
        <x:v>Acquisition</x:v>
      </x:c>
      <x:c r="W50" s="22" t="str">
        <x:v>100% Acquisition</x:v>
      </x:c>
      <x:c r="X50" s="22" t="str">
        <x:v>Ireland</x:v>
      </x:c>
      <x:c r="Y50" s="22" t="str">
        <x:v>100% Acquisition</x:v>
      </x:c>
      <x:c r="Z50" s="26" t="str">
        <x:v>Evercore Inc , The Goldman Sachs Group Inc , PJT Partners Inc , J.P. Morgan Securities LLC , Morgan Stanley  &amp; Co LLC</x:v>
      </x:c>
      <x:c r="AA50" s="26" t="str">
        <x:v>McCann FitzGerald , Wachtell, Lipton, Rosen &amp; Katz , Arthur Cox , Baker &amp; McKenzie LLP , Slaughter and May , Davis Polk &amp; Wardwell LLP , Weil, Gotshal &amp; Manges LLP , Kirkland &amp; Ellis LLP , Debevoise &amp; Plimpton LLP</x:v>
      </x:c>
      <x:c r="AB50" s="22" t="str">
        <x:v>AbbVie Inc</x:v>
      </x:c>
      <x:c r="AC50" s="22" t="str">
        <x:v>abbvie</x:v>
      </x:c>
      <x:c r="AD50" s="22" t="str">
        <x:v>Allergan Ltd</x:v>
      </x:c>
      <x:c r="AE50" s="22" t="str">
        <x:v>allergan</x:v>
      </x:c>
      <x:c r="AF50" s="30" t="n">
        <x:v>85737</x:v>
      </x:c>
      <x:c r="AG50" s="22" t="n">
        <x:v>85737</x:v>
      </x:c>
      <x:c r="AH50" s="26" t="str">
        <x:v>AbbVie Inc., a research-driven biopharmaceutical company, Acquirer Sub, a wholly-owned subsidiary of AbbVie, has completed its acquisition of Allergan plc, a pharmaceutical company, following receipt of regulatory approval from all government authorities required by the transaction agreement and approval by the Irish High Court. The transaction was unanimously approved by the AbbVie Board and the Independent Allergan Directors.
Under the terms of the agreement, Allergan shareholders will receive 0.8660 AbbVie shares and USD120.3 in cash for each Allergan share, for a total consideration of USD193.23 per Allergan share (based on the closing price of AbbVie's common stock of USD84.22 on May 7, 2020). Allergan common stock ceased trading on the New York Stock Exchange as of the close of trading today.
Pursuant to the acquisition, AbbVie shareholders own approximately 83% of AbbVie on a fully diluted basis and the Allergan shareholders own approximately 17% of AbbVie on a fully diluted basis.
The purchase consideration was based on the closing price of AbbVie's common stock of USD78.45 on June 24, 2019. The transaction represents a 45% premium to the closing price of Allergan's Shares on June 24, 2019.
Enterprise value for the transaction is USD85.74 billion.
AbbVie has secured fully underwritten financing commitments from Morgan Stanley Senior Funding, Inc. and MUFG Bank, Ltd., for an aggregate amount of USD38 billion, to finance together with AbbVie's own cash resources, the cash portion of the acquisition.
AbbVie's lead financial advisor, Morgan Stanley &amp; Co. LLC delivered a fairness opinion and has provided the committed financing for the transaction, and its legal advisors were Kirkland &amp; Ellis LLP and McCann FitzGerald. PJT Partners LP served as a financial advisor to AbbVie. Allergan's exclusive financial advisor was J.P. Morgan Securities LLC and its legal advisors were Wachtell, Lipton, Rosen &amp; Katz and Arthur Cox. Weil Gotshal &amp; Manges LLP acted as antitrust counsel. Davis Polk &amp; Wardwell LLP represented Morgan Stanley and Debevoise &amp; Plimpton LLP represented J.P. Morgan Securities.
Deal History:
Update: On May 5, 2020, AbbVie and Allergan announced that the US Federal Trade Commission (FTC) has accepted the proposed consent order in connection with the transaction. The acceptance by the FTC satisfies all required antitrust clearances needed to be obtained for the acquisition of Allergan by AbbVie. Further, AbbVie announced the extension of the expiration date of the offers to exchange any and all outstanding notes of certain series issued by Allergan Finance, LLC, Allergan, Inc., Allergan Sales, LLC and Allergan Funding SCS for new notes to be issued by AbbVie and the related consent solicitations being made by AbbVie on behalf of Allergan to adopt certain amendments to each of the indentures governing the Allergan notes. AbbVie hereby extends such expiration date from May 8, 2020 to May 12, 2020. AbbVie currently expects that there will be no further extensions of the Expiration Date.
Update: On April 28, 2020, Allergan has notified the NYSE of its intention to voluntarily withdraw from listing on the NYSE and from registration under Section 12(b) of the Securities Exchange Act of 1934, as amended any and all outstanding notes and related guarantees issued by Allergan Funding following the consummation of the proposed acquisition by AbbVie by means of a scheme of arrangement. 
Update: On April 27, 2020, AbbVie announced the extension of the expiration date of the offers to exchange any and all outstanding notes of certain series issued by Allergan Finance, Allergan, Inc., Allergan Sales and Allergan Funding for new notes to be issued by AbbVie and the related consent solicitations being made by AbbVie on behalf of Allergan to adopt certain amendments to each of the indentures governing the Allergan notes. AbbVie hereby extends such expiration date from May 1, 2020 to May 8, 2020.
Update: On April 6, 2020, AbbVie has extended the expiration date of its (i) offers to exchange any and all outstanding notes of certain series issued by Allergan Finance, LLC, Allergan, Inc., Allergan Sales, LLC and Allergan Funding SCS for new notes to be issued by AbbVie and (ii) related consent solicitations being made by AbbVie on behalf of Allergan to adopt certain amendments to eliminate substantially all of the covenants, restrictive provisions, events of default and any guarantees of the related Allergan Notes in each of the indentures governing the Allergan Notes. AbbVie extended such expiration date from April 10, 2020 to April 24, 2020.
Update: On March 17, 2020, AbbVie and Allergan have entered into a consent decree agreement with staff of the US FTC regarding AbbVie's pending acquisition of Allergan. Under the terms of the agreement, AbbVie and Allergan agreed to divest brazikumab to AstraZeneca and Zenpep to Nestle. Nestle will also acquire Viokace, as part of the same transaction. The consent decree, including the proposed purchasers, remains subject to further review and approval by the Commissioners of the FTC. The transaction is being pushed back to at least May after the US Justice Department said it will delay merger and acquisition reviews because of interruptions caused by the coronavirus pandemic. 
Update: On March 3, 2020, AbbVie and Allergan, announced that the European Commission has approved the divestiture of brazikumab to AstraZeneca. The European Commission's approval of AbbVie's pending acquisition of Allergan in January was conditional upon the divestiture of brazikumab to a suitable purchaser. The transaction remains subject to additional customary closing conditions, but the European Commission's final approval clears the pathway in Europe to close the pending transaction.
Update: On February 24, 2020, AbbVie announced the extension of the expiration date of the offers to exchange any and all outstanding notes of certain series issued by AbbVie and the related consent solicitations being made by AbbVie. AbbVie hereby extends such expiration date from 5:00 p.m., New York City time, on February 28, 2020 to 5:00 p.m., on March 13, 2020.
Update: On February 18, 2020, Coalition of consumer groups and unions hopes to convince the FTC to alter the terms of AbbVie’s (ABBV) USD63 billion acquisition of Allergan by arguing the deal as currently conceived would thwart competition and unfairly maintain higher drug prices for consumers.
Update: On January 10, 2020, AbbVie and Allergan received conditional approval of the transaction by the European Commission, subject to the approved divestiture of brazikumab and other conditions.
Update: On January 8, 2020, AbbVie announced the creation of a new global business, Allergan Aesthetics, an AbbVie company, and the proposed leadership team for the combined company, effective upon the expected first-quarter 2020 close of the Allergan acquisition.
Update: On October 14, 2019, Allergan's shareholders have voted to approve the proposed acquisition of Allergan by AbbVie. More than 99% of the votes cast at both a special court-ordered meeting of shareholders and at an extraordinary general meeting of shareholders were in favor of the transaction, representing approximately 68.6% of the shares outstanding and eligible to be voted.
Update: On September 27, 2019, AbbVie and Allergan have each received a Request for Additional Information (Second Request) from the FTC in connection with AbbVie's pending acquisition of Allergan.
Announced: On June 25, 2019, AbbVie, Acquirer Sub, a wholly-owned subsidiary of AbbVie, and Allergan plc, entered into a definitive transaction agreement under which AbbVie agreed to acquire Allergan in a cash and stock transaction for a transaction equity value of approximately USD63 billion.</x:v>
      </x:c>
      <x:c r="AI50" s="26" t="str">
        <x:v>This acquisition enables Abbvie, new growth platforms and positions to diversify and expand its revenue base; scale and enhanced profitability for its's growth platform.</x:v>
      </x:c>
      <x:c r="AJ50" s="22" t="str"/>
      <x:c r="AK50" s="22" t="str"/>
      <x:c r="AL50" s="22" t="str">
        <x:v>Unknown</x:v>
      </x:c>
      <x:c r="AM50" s="22" t="str">
        <x:v>Unknown</x:v>
      </x:c>
      <x:c r="AN50" s="22" t="str"/>
      <x:c r="AO50" s="22" t="str"/>
      <x:c r="AP50" s="22" t="str"/>
      <x:c r="AQ50" s="22" t="str"/>
      <x:c r="AR50" s="22" t="str"/>
      <x:c r="AS50" s="22" t="str">
        <x:v>AbbVie Inc</x:v>
      </x:c>
      <x:c r="AT50" s="22" t="str">
        <x:v>Allergan Ltd</x:v>
      </x:c>
      <x:c r="AU50" s="22" t="str">
        <x:v>Not reviewed</x:v>
      </x:c>
      <x:c r="AV50" s="22" t="str">
        <x:v>Not assessed</x:v>
      </x:c>
      <x:c r="AW50" s="22" t="str">
        <x:v>Unknown</x:v>
      </x:c>
      <x:c r="AX50" s="22" t="str">
        <x:v>Unknown</x:v>
      </x:c>
      <x:c r="AY50" s="22" t="str">
        <x:v>Unknown</x:v>
      </x:c>
      <x:c r="AZ50" s="22" t="str">
        <x:v>Unknown</x:v>
      </x:c>
      <x:c r="BA50" s="22" t="str">
        <x:v>Unknown</x:v>
      </x:c>
      <x:c r="BB50" s="22" t="str">
        <x:v>Unknown</x:v>
      </x:c>
      <x:c r="BC50" s="26" t="str"/>
      <x:c r="BD50" s="22" t="str"/>
      <x:c r="BE50" s="22" t="str"/>
      <x:c r="BF50" s="22" t="str">
        <x:v>Not collected</x:v>
      </x:c>
      <x:c r="BG50" s="22" t="str">
        <x:v>Not collected</x:v>
      </x:c>
      <x:c r="BH50" s="22" t="str">
        <x:v>Not defined</x:v>
      </x:c>
      <x:c r="BI50" s="24" t="n">
        <x:f>IF($Q50="","",$Q50-3)</x:f>
        <x:v>2017</x:v>
      </x:c>
      <x:c r="BJ50" s="24" t="n">
        <x:f>IF($Q50="","",$Q50-2)</x:f>
        <x:v>2018</x:v>
      </x:c>
      <x:c r="BK50" s="24" t="n">
        <x:f>IF($Q50="","",$Q50-1)</x:f>
        <x:v>2019</x:v>
      </x:c>
      <x:c r="BL50" s="24" t="n">
        <x:f>IF($Q50="","",$Q50+0)</x:f>
        <x:v>2020</x:v>
      </x:c>
      <x:c r="BM50" s="24" t="n">
        <x:f>IF($Q50="","",$Q50+1)</x:f>
        <x:v>2021</x:v>
      </x:c>
      <x:c r="BN50" s="24" t="n">
        <x:f>IF($Q50="","",$Q50+2)</x:f>
        <x:v>2022</x:v>
      </x:c>
      <x:c r="BO50" s="24" t="n">
        <x:f>IF($Q50="","",$Q50+3)</x:f>
        <x:v>2023</x:v>
      </x:c>
      <x:c r="BP50" s="77" t="str"/>
      <x:c r="BQ50" s="77" t="str"/>
      <x:c r="BR50" s="77" t="str"/>
      <x:c r="BS50" s="77" t="str"/>
      <x:c r="BT50" s="77" t="str"/>
      <x:c r="BU50" s="77" t="str"/>
      <x:c r="BV50" s="77" t="str"/>
      <x:c r="BW50" s="77" t="str"/>
      <x:c r="BX50" s="77" t="str"/>
      <x:c r="BY50" s="77" t="str"/>
      <x:c r="BZ50" s="77" t="str"/>
      <x:c r="CA50" s="77" t="str"/>
      <x:c r="CB50" s="77" t="str"/>
      <x:c r="CC50" s="77" t="str"/>
      <x:c r="CD50" s="77" t="str"/>
      <x:c r="CE50" s="77" t="str"/>
      <x:c r="CF50" s="77" t="str"/>
      <x:c r="CG50" s="77" t="str"/>
      <x:c r="CH50" s="77" t="str"/>
      <x:c r="CI50" s="77" t="str"/>
      <x:c r="CJ50" s="77" t="str"/>
      <x:c r="CK50" s="77" t="str"/>
      <x:c r="CL50" s="77" t="str"/>
      <x:c r="CM50" s="77" t="str"/>
      <x:c r="CN50" s="77" t="str"/>
      <x:c r="CO50" s="77" t="str"/>
      <x:c r="CP50" s="77" t="str"/>
      <x:c r="CQ50" s="77" t="str"/>
      <x:c r="CR50" s="77" t="str"/>
      <x:c r="CS50" s="77" t="str"/>
      <x:c r="CT50" s="77" t="str"/>
      <x:c r="CU50" s="77" t="str"/>
      <x:c r="CV50" s="77" t="str"/>
      <x:c r="CW50" s="77" t="str"/>
      <x:c r="CX50" s="77" t="str"/>
      <x:c r="CY50" s="77" t="str"/>
      <x:c r="CZ50" s="77" t="str"/>
      <x:c r="DA50" s="77" t="str"/>
      <x:c r="DB50" s="77" t="str"/>
      <x:c r="DC50" s="77" t="str"/>
      <x:c r="DD50" s="77" t="str"/>
      <x:c r="DE50" s="77" t="str"/>
      <x:c r="DF50" s="78" t="str"/>
      <x:c r="DG50" s="78" t="str"/>
      <x:c r="DH50" s="78" t="str"/>
      <x:c r="DI50" s="78" t="str"/>
      <x:c r="DJ50" s="78" t="str"/>
      <x:c r="DK50" s="78" t="str"/>
      <x:c r="DL50" s="78" t="str"/>
      <x:c r="DM50" s="78" t="str"/>
      <x:c r="DN50" s="78" t="str"/>
      <x:c r="DO50" s="78" t="str"/>
      <x:c r="DP50" s="78" t="str"/>
      <x:c r="DQ50" s="78" t="str"/>
      <x:c r="DR50" s="78" t="str"/>
      <x:c r="DS50" s="78" t="str"/>
      <x:c r="DT50" s="78" t="str"/>
      <x:c r="DU50" s="78" t="str"/>
      <x:c r="DV50" s="78" t="str"/>
      <x:c r="DW50" s="78" t="str"/>
      <x:c r="DX50" s="78" t="str"/>
      <x:c r="DY50" s="78" t="str"/>
      <x:c r="DZ50" s="78" t="str"/>
      <x:c r="EA50" s="117" t="str"/>
      <x:c r="EB50" s="117" t="str"/>
      <x:c r="EC50" s="117" t="str"/>
      <x:c r="ED50" s="117" t="str"/>
      <x:c r="EE50" s="117" t="str"/>
      <x:c r="EF50" s="117" t="str"/>
      <x:c r="EG50" s="117" t="str"/>
      <x:c r="EH50" s="117" t="str"/>
      <x:c r="EI50" s="117" t="str"/>
      <x:c r="EJ50" s="117" t="str"/>
      <x:c r="EK50" s="117" t="str"/>
      <x:c r="EL50" s="117" t="str"/>
      <x:c r="EM50" s="117" t="str"/>
      <x:c r="EN50" s="117" t="str"/>
      <x:c r="EO50" s="34" t="str"/>
      <x:c r="EP50" s="34" t="str"/>
      <x:c r="EQ50" s="36" t="str">
        <x:f>IF(OR($EO50="",$EP50="",$EO50=0),"",$EP50/$EO50)</x:f>
      </x:c>
      <x:c r="ER50" s="38" t="str"/>
      <x:c r="ES50" s="22" t="str">
        <x:v>Unknown</x:v>
      </x:c>
      <x:c r="ET50" s="22" t="str">
        <x:v>Unknown</x:v>
      </x:c>
      <x:c r="EU50" s="40" t="str">
        <x:f>IF(COUNT($DF50,$DG50,$DH50)=0,"",AVERAGE($DF50,$DG50,$DH50))</x:f>
      </x:c>
      <x:c r="EV50" s="40" t="str">
        <x:f>IF(COUNT($DJ50,$DK50,$DL50)=0,"",AVERAGE($DJ50,$DK50,$DL50))</x:f>
      </x:c>
      <x:c r="EW50" s="40" t="str">
        <x:f>IF(OR($EU50="",$EV50=""),"",$EV50-$EU50)</x:f>
      </x:c>
      <x:c r="EX50" s="40" t="str">
        <x:f>IF(COUNT($DM50,$DN50,$DO50)=0,"",AVERAGE($DM50,$DN50,$DO50))</x:f>
      </x:c>
      <x:c r="EY50" s="40" t="str">
        <x:f>IF(COUNT($DQ50,$DR50,$DS50)=0,"",AVERAGE($DQ50,$DR50,$DS50))</x:f>
      </x:c>
      <x:c r="EZ50" s="40" t="str">
        <x:f>IF(OR($EX50="",$EY50=""),"",$EY50-$EX50)</x:f>
      </x:c>
      <x:c r="FA50" s="42" t="str">
        <x:f>IF(COUNT($EA50,$EB50,$EC50)=0,"",AVERAGE($EA50,$EB50,$EC50))</x:f>
      </x:c>
      <x:c r="FB50" s="42" t="str">
        <x:f>IF(COUNT($EE50,$EF50,$EG50)=0,"",AVERAGE($EE50,$EF50,$EG50))</x:f>
      </x:c>
      <x:c r="FC50" s="42" t="str">
        <x:f>IF(OR($FA50="",$FB50=""),"",$FB50-$FA50)</x:f>
      </x:c>
      <x:c r="FD50" s="42" t="str">
        <x:f>IF(COUNT($EH50,$EI50,$EJ50)=0,"",AVERAGE($EH50,$EI50,$EJ50))</x:f>
      </x:c>
      <x:c r="FE50" s="42" t="str">
        <x:f>IF(COUNT($EL50,$EM50,$EN50)=0,"",AVERAGE($EL50,$EM50,$EN50))</x:f>
      </x:c>
      <x:c r="FF50" s="42" t="str">
        <x:f>IF(OR($FD50="",$FE50=""),"",$FE50-$FD50)</x:f>
      </x:c>
      <x:c r="FG50" s="24" t="str">
        <x:f>IF(COUNT($DF50,$DG50,$DH50,$DJ50,$DK50,$DL50,$DM50,$DN50,$DO50,$DQ50,$DR50,$DS50)=12,"Yes","No")</x:f>
        <x:v>No</x:v>
      </x:c>
      <x:c r="FH50" s="24" t="str">
        <x:f>IF(COUNT($EA50,$EB50,$EC50,$EE50,$EF50,$EG50,$EH50,$EI50,$EJ50,$EL50,$EM50,$EN50)=12,"Yes","No")</x:f>
        <x:v>No</x:v>
      </x:c>
      <x:c r="FI50" s="24" t="str">
        <x:f>IF(AND($M50="Include",OR($FG50="Yes",$FH50="Yes")),"Ready","Not ready")</x:f>
        <x:v>Not ready</x:v>
      </x:c>
    </x:row>
    <x:row r="51" ht="24" customHeight="1">
      <x:c r="A51" s="22" t="str">
        <x:v>CTL-0049</x:v>
      </x:c>
      <x:c r="B51" s="22" t="n">
        <x:v>60</x:v>
      </x:c>
      <x:c r="C51" s="22" t="str">
        <x:v>Candidate alternative-rationale group</x:v>
      </x:c>
      <x:c r="D51" s="22" t="n">
        <x:v>0</x:v>
      </x:c>
      <x:c r="E51" s="22" t="str">
        <x:v>DATA non-innovation deals.xlsx</x:v>
      </x:c>
      <x:c r="F51" s="22" t="str">
        <x:v>pfizer acquires therachon for</x:v>
      </x:c>
      <x:c r="G51" s="22" t="str">
        <x:v>Yes</x:v>
      </x:c>
      <x:c r="H51" s="22" t="str">
        <x:v>No</x:v>
      </x:c>
      <x:c r="I51" s="22" t="str">
        <x:v>Yes</x:v>
      </x:c>
      <x:c r="J51" s="22" t="n">
        <x:v>2</x:v>
      </x:c>
      <x:c r="K51" s="22" t="str">
        <x:v>Not started</x:v>
      </x:c>
      <x:c r="L51" s="22" t="str">
        <x:v>Eligible - 100%</x:v>
      </x:c>
      <x:c r="M51" s="22" t="str">
        <x:v>Review</x:v>
      </x:c>
      <x:c r="N51" s="22" t="str"/>
      <x:c r="O51" s="28" t="n">
        <x:v>43593</x:v>
      </x:c>
      <x:c r="P51" s="28" t="n">
        <x:v>43647</x:v>
      </x:c>
      <x:c r="Q51" s="22" t="n">
        <x:v>2019</x:v>
      </x:c>
      <x:c r="R51" s="22" t="str">
        <x:v>Q2 2019</x:v>
      </x:c>
      <x:c r="S51" s="22" t="str">
        <x:v>Completed</x:v>
      </x:c>
      <x:c r="T51" s="26" t="str">
        <x:v>Pfizer Acquires Therachon for USD810 Million</x:v>
      </x:c>
      <x:c r="U51" s="22" t="str">
        <x:v>Mergers &amp; Acquisitions</x:v>
      </x:c>
      <x:c r="V51" s="22" t="str">
        <x:v>Acquisition</x:v>
      </x:c>
      <x:c r="W51" s="22" t="str">
        <x:v>100% Acquisition</x:v>
      </x:c>
      <x:c r="X51" s="22" t="str">
        <x:v>Switzerland</x:v>
      </x:c>
      <x:c r="Y51" s="22" t="str">
        <x:v>100% Acquisition</x:v>
      </x:c>
      <x:c r="Z51" s="26" t="str">
        <x:v>The Goldman Sachs Group Inc</x:v>
      </x:c>
      <x:c r="AA51" s="26" t="str">
        <x:v>Cooley LLP , Homburger AG , Lenz &amp; Staehelin , Arnold &amp; Porter LLP</x:v>
      </x:c>
      <x:c r="AB51" s="22" t="str">
        <x:v>Pfizer Inc</x:v>
      </x:c>
      <x:c r="AC51" s="22" t="str">
        <x:v>pfizer</x:v>
      </x:c>
      <x:c r="AD51" s="22" t="str">
        <x:v>Therachon AG (Inactive)</x:v>
      </x:c>
      <x:c r="AE51" s="22" t="str">
        <x:v>therachon</x:v>
      </x:c>
      <x:c r="AF51" s="30" t="n">
        <x:v>810</x:v>
      </x:c>
      <x:c r="AG51" s="22" t="n">
        <x:v>810</x:v>
      </x:c>
      <x:c r="AH51" s="26" t="str">
        <x:v>Pfizer Inc., a pharmaceutical company, has completion acquisition of all the shares of Therachon Holding AG, a clinical-stage biotechnology company focused on rare diseases with assets in development for the treatment of achondroplasia and short bowel syndrome (SBS).
Under the terms of the transaction, Pfizer acquired Therachon for USD340 million with an additional USD470 million in additional payments contingent on the achievement of key milestones in the development and commercialization of TA-46. 
TA-46 is an investigational, soluble recombinant human fibroblast growth factor receptor 3 (FGFR3) decoy, for bone development abnormalities associated with achondroplasia.
Prior to the closing of the transaction with Pfizer, Therachon will spin-off its apraglutide development program into a separate, independent company. Apraglutide is a GLP-2 analog in Phase II development for short bowel syndrome. Pfizer Ventures, the venture capital arm of Pfizer Inc., currently holds a minority stake and will continue to hold an equity stake in the new company.
The transaction is not expected to impact Pfizer’s current 2019 adjusted financial guidance.
The acquisition enables Pfizer to expand its rare disease portfolio with potential first-in-class therapy for achondroplasia through the development of TA-46.
Goldman Sachs acted as financial advisor while Cooley LLP and Homburger AG acted as legal advisors to Therachon. Arnold &amp; Porter and Lenz &amp; Staehelin acted as legal advisors to Pfizer.
Deal History:
Announced: On May 8, 2019, Pfizer entered into a definitive agreement to acquire all the shares of Therachon.</x:v>
      </x:c>
      <x:c r="AI51" s="26" t="str">
        <x:v>The acquisition enables Pfizer to expand its rare disease portfolio with potential first-in-class therapy for achondroplasia through the development of TA-46.</x:v>
      </x:c>
      <x:c r="AJ51" s="22" t="str"/>
      <x:c r="AK51" s="22" t="str"/>
      <x:c r="AL51" s="22" t="str">
        <x:v>Unknown</x:v>
      </x:c>
      <x:c r="AM51" s="22" t="str">
        <x:v>Unknown</x:v>
      </x:c>
      <x:c r="AN51" s="22" t="str"/>
      <x:c r="AO51" s="22" t="str"/>
      <x:c r="AP51" s="22" t="str"/>
      <x:c r="AQ51" s="22" t="str"/>
      <x:c r="AR51" s="22" t="str"/>
      <x:c r="AS51" s="22" t="str">
        <x:v>Pfizer Inc</x:v>
      </x:c>
      <x:c r="AT51" s="22" t="str">
        <x:v>Therachon AG (Inactive)</x:v>
      </x:c>
      <x:c r="AU51" s="22" t="str">
        <x:v>Not reviewed</x:v>
      </x:c>
      <x:c r="AV51" s="22" t="str">
        <x:v>Not assessed</x:v>
      </x:c>
      <x:c r="AW51" s="22" t="str">
        <x:v>Unknown</x:v>
      </x:c>
      <x:c r="AX51" s="22" t="str">
        <x:v>Unknown</x:v>
      </x:c>
      <x:c r="AY51" s="22" t="str">
        <x:v>Unknown</x:v>
      </x:c>
      <x:c r="AZ51" s="22" t="str">
        <x:v>Unknown</x:v>
      </x:c>
      <x:c r="BA51" s="22" t="str">
        <x:v>Unknown</x:v>
      </x:c>
      <x:c r="BB51" s="22" t="str">
        <x:v>Unknown</x:v>
      </x:c>
      <x:c r="BC51" s="26" t="str"/>
      <x:c r="BD51" s="22" t="str"/>
      <x:c r="BE51" s="22" t="str"/>
      <x:c r="BF51" s="22" t="str">
        <x:v>Not collected</x:v>
      </x:c>
      <x:c r="BG51" s="22" t="str">
        <x:v>Not collected</x:v>
      </x:c>
      <x:c r="BH51" s="22" t="str">
        <x:v>Not defined</x:v>
      </x:c>
      <x:c r="BI51" s="24" t="n">
        <x:f>IF($Q51="","",$Q51-3)</x:f>
        <x:v>2016</x:v>
      </x:c>
      <x:c r="BJ51" s="24" t="n">
        <x:f>IF($Q51="","",$Q51-2)</x:f>
        <x:v>2017</x:v>
      </x:c>
      <x:c r="BK51" s="24" t="n">
        <x:f>IF($Q51="","",$Q51-1)</x:f>
        <x:v>2018</x:v>
      </x:c>
      <x:c r="BL51" s="24" t="n">
        <x:f>IF($Q51="","",$Q51+0)</x:f>
        <x:v>2019</x:v>
      </x:c>
      <x:c r="BM51" s="24" t="n">
        <x:f>IF($Q51="","",$Q51+1)</x:f>
        <x:v>2020</x:v>
      </x:c>
      <x:c r="BN51" s="24" t="n">
        <x:f>IF($Q51="","",$Q51+2)</x:f>
        <x:v>2021</x:v>
      </x:c>
      <x:c r="BO51" s="24" t="n">
        <x:f>IF($Q51="","",$Q51+3)</x:f>
        <x:v>2022</x:v>
      </x:c>
      <x:c r="BP51" s="77" t="str"/>
      <x:c r="BQ51" s="77" t="str"/>
      <x:c r="BR51" s="77" t="str"/>
      <x:c r="BS51" s="77" t="str"/>
      <x:c r="BT51" s="77" t="str"/>
      <x:c r="BU51" s="77" t="str"/>
      <x:c r="BV51" s="77" t="str"/>
      <x:c r="BW51" s="77" t="str"/>
      <x:c r="BX51" s="77" t="str"/>
      <x:c r="BY51" s="77" t="str"/>
      <x:c r="BZ51" s="77" t="str"/>
      <x:c r="CA51" s="77" t="str"/>
      <x:c r="CB51" s="77" t="str"/>
      <x:c r="CC51" s="77" t="str"/>
      <x:c r="CD51" s="77" t="str"/>
      <x:c r="CE51" s="77" t="str"/>
      <x:c r="CF51" s="77" t="str"/>
      <x:c r="CG51" s="77" t="str"/>
      <x:c r="CH51" s="77" t="str"/>
      <x:c r="CI51" s="77" t="str"/>
      <x:c r="CJ51" s="77" t="str"/>
      <x:c r="CK51" s="77" t="str"/>
      <x:c r="CL51" s="77" t="str"/>
      <x:c r="CM51" s="77" t="str"/>
      <x:c r="CN51" s="77" t="str"/>
      <x:c r="CO51" s="77" t="str"/>
      <x:c r="CP51" s="77" t="str"/>
      <x:c r="CQ51" s="77" t="str"/>
      <x:c r="CR51" s="77" t="str"/>
      <x:c r="CS51" s="77" t="str"/>
      <x:c r="CT51" s="77" t="str"/>
      <x:c r="CU51" s="77" t="str"/>
      <x:c r="CV51" s="77" t="str"/>
      <x:c r="CW51" s="77" t="str"/>
      <x:c r="CX51" s="77" t="str"/>
      <x:c r="CY51" s="77" t="str"/>
      <x:c r="CZ51" s="77" t="str"/>
      <x:c r="DA51" s="77" t="str"/>
      <x:c r="DB51" s="77" t="str"/>
      <x:c r="DC51" s="77" t="str"/>
      <x:c r="DD51" s="77" t="str"/>
      <x:c r="DE51" s="77" t="str"/>
      <x:c r="DF51" s="78" t="str"/>
      <x:c r="DG51" s="78" t="str"/>
      <x:c r="DH51" s="78" t="str"/>
      <x:c r="DI51" s="78" t="str"/>
      <x:c r="DJ51" s="78" t="str"/>
      <x:c r="DK51" s="78" t="str"/>
      <x:c r="DL51" s="78" t="str"/>
      <x:c r="DM51" s="78" t="str"/>
      <x:c r="DN51" s="78" t="str"/>
      <x:c r="DO51" s="78" t="str"/>
      <x:c r="DP51" s="78" t="str"/>
      <x:c r="DQ51" s="78" t="str"/>
      <x:c r="DR51" s="78" t="str"/>
      <x:c r="DS51" s="78" t="str"/>
      <x:c r="DT51" s="78" t="str"/>
      <x:c r="DU51" s="78" t="str"/>
      <x:c r="DV51" s="78" t="str"/>
      <x:c r="DW51" s="78" t="str"/>
      <x:c r="DX51" s="78" t="str"/>
      <x:c r="DY51" s="78" t="str"/>
      <x:c r="DZ51" s="78" t="str"/>
      <x:c r="EA51" s="117" t="str"/>
      <x:c r="EB51" s="117" t="str"/>
      <x:c r="EC51" s="117" t="str"/>
      <x:c r="ED51" s="117" t="str"/>
      <x:c r="EE51" s="117" t="str"/>
      <x:c r="EF51" s="117" t="str"/>
      <x:c r="EG51" s="117" t="str"/>
      <x:c r="EH51" s="117" t="str"/>
      <x:c r="EI51" s="117" t="str"/>
      <x:c r="EJ51" s="117" t="str"/>
      <x:c r="EK51" s="117" t="str"/>
      <x:c r="EL51" s="117" t="str"/>
      <x:c r="EM51" s="117" t="str"/>
      <x:c r="EN51" s="117" t="str"/>
      <x:c r="EO51" s="34" t="str"/>
      <x:c r="EP51" s="34" t="str"/>
      <x:c r="EQ51" s="36" t="str">
        <x:f>IF(OR($EO51="",$EP51="",$EO51=0),"",$EP51/$EO51)</x:f>
      </x:c>
      <x:c r="ER51" s="38" t="str"/>
      <x:c r="ES51" s="22" t="str">
        <x:v>Unknown</x:v>
      </x:c>
      <x:c r="ET51" s="22" t="str">
        <x:v>Unknown</x:v>
      </x:c>
      <x:c r="EU51" s="40" t="str">
        <x:f>IF(COUNT($DF51,$DG51,$DH51)=0,"",AVERAGE($DF51,$DG51,$DH51))</x:f>
      </x:c>
      <x:c r="EV51" s="40" t="str">
        <x:f>IF(COUNT($DJ51,$DK51,$DL51)=0,"",AVERAGE($DJ51,$DK51,$DL51))</x:f>
      </x:c>
      <x:c r="EW51" s="40" t="str">
        <x:f>IF(OR($EU51="",$EV51=""),"",$EV51-$EU51)</x:f>
      </x:c>
      <x:c r="EX51" s="40" t="str">
        <x:f>IF(COUNT($DM51,$DN51,$DO51)=0,"",AVERAGE($DM51,$DN51,$DO51))</x:f>
      </x:c>
      <x:c r="EY51" s="40" t="str">
        <x:f>IF(COUNT($DQ51,$DR51,$DS51)=0,"",AVERAGE($DQ51,$DR51,$DS51))</x:f>
      </x:c>
      <x:c r="EZ51" s="40" t="str">
        <x:f>IF(OR($EX51="",$EY51=""),"",$EY51-$EX51)</x:f>
      </x:c>
      <x:c r="FA51" s="42" t="str">
        <x:f>IF(COUNT($EA51,$EB51,$EC51)=0,"",AVERAGE($EA51,$EB51,$EC51))</x:f>
      </x:c>
      <x:c r="FB51" s="42" t="str">
        <x:f>IF(COUNT($EE51,$EF51,$EG51)=0,"",AVERAGE($EE51,$EF51,$EG51))</x:f>
      </x:c>
      <x:c r="FC51" s="42" t="str">
        <x:f>IF(OR($FA51="",$FB51=""),"",$FB51-$FA51)</x:f>
      </x:c>
      <x:c r="FD51" s="42" t="str">
        <x:f>IF(COUNT($EH51,$EI51,$EJ51)=0,"",AVERAGE($EH51,$EI51,$EJ51))</x:f>
      </x:c>
      <x:c r="FE51" s="42" t="str">
        <x:f>IF(COUNT($EL51,$EM51,$EN51)=0,"",AVERAGE($EL51,$EM51,$EN51))</x:f>
      </x:c>
      <x:c r="FF51" s="42" t="str">
        <x:f>IF(OR($FD51="",$FE51=""),"",$FE51-$FD51)</x:f>
      </x:c>
      <x:c r="FG51" s="24" t="str">
        <x:f>IF(COUNT($DF51,$DG51,$DH51,$DJ51,$DK51,$DL51,$DM51,$DN51,$DO51,$DQ51,$DR51,$DS51)=12,"Yes","No")</x:f>
        <x:v>No</x:v>
      </x:c>
      <x:c r="FH51" s="24" t="str">
        <x:f>IF(COUNT($EA51,$EB51,$EC51,$EE51,$EF51,$EG51,$EH51,$EI51,$EJ51,$EL51,$EM51,$EN51)=12,"Yes","No")</x:f>
        <x:v>No</x:v>
      </x:c>
      <x:c r="FI51" s="24" t="str">
        <x:f>IF(AND($M51="Include",OR($FG51="Yes",$FH51="Yes")),"Ready","Not ready")</x:f>
        <x:v>Not ready</x:v>
      </x:c>
    </x:row>
    <x:row r="52" ht="24" customHeight="1">
      <x:c r="A52" s="22" t="str">
        <x:v>CTL-0050</x:v>
      </x:c>
      <x:c r="B52" s="22" t="n">
        <x:v>61</x:v>
      </x:c>
      <x:c r="C52" s="22" t="str">
        <x:v>Candidate alternative-rationale group</x:v>
      </x:c>
      <x:c r="D52" s="22" t="n">
        <x:v>0</x:v>
      </x:c>
      <x:c r="E52" s="22" t="str">
        <x:v>DATA non-innovation deals.xlsx</x:v>
      </x:c>
      <x:c r="F52" s="22" t="str">
        <x:v>ever pharma acquires amneal deutschland</x:v>
      </x:c>
      <x:c r="G52" s="22" t="str">
        <x:v>No</x:v>
      </x:c>
      <x:c r="H52" s="22" t="str">
        <x:v>No</x:v>
      </x:c>
      <x:c r="I52" s="22" t="str">
        <x:v>Yes</x:v>
      </x:c>
      <x:c r="J52" s="22" t="n">
        <x:v>2</x:v>
      </x:c>
      <x:c r="K52" s="22" t="str">
        <x:v>Not started</x:v>
      </x:c>
      <x:c r="L52" s="22" t="str">
        <x:v>Eligible - 100%</x:v>
      </x:c>
      <x:c r="M52" s="22" t="str">
        <x:v>Review</x:v>
      </x:c>
      <x:c r="N52" s="22" t="str"/>
      <x:c r="O52" s="28" t="n">
        <x:v>43591</x:v>
      </x:c>
      <x:c r="P52" s="28" t="n">
        <x:v>43591</x:v>
      </x:c>
      <x:c r="Q52" s="22" t="n">
        <x:v>2019</x:v>
      </x:c>
      <x:c r="R52" s="22" t="str">
        <x:v>Q2 2019</x:v>
      </x:c>
      <x:c r="S52" s="22" t="str">
        <x:v>Completed</x:v>
      </x:c>
      <x:c r="T52" s="26" t="str">
        <x:v>EVER Pharma Acquires Amneal Deutschland</x:v>
      </x:c>
      <x:c r="U52" s="22" t="str">
        <x:v>Mergers &amp; Acquisitions</x:v>
      </x:c>
      <x:c r="V52" s="22" t="str">
        <x:v>Acquisition</x:v>
      </x:c>
      <x:c r="W52" s="22" t="str">
        <x:v>100% Acquisition</x:v>
      </x:c>
      <x:c r="X52" s="22" t="str">
        <x:v>Germany</x:v>
      </x:c>
      <x:c r="Y52" s="22" t="str">
        <x:v>100% Acquisition</x:v>
      </x:c>
      <x:c r="Z52" s="26"/>
      <x:c r="AA52" s="26"/>
      <x:c r="AB52" s="22" t="str">
        <x:v>EVER Neuro Pharma GmbH</x:v>
      </x:c>
      <x:c r="AC52" s="22" t="str">
        <x:v>ever neuro pharma</x:v>
      </x:c>
      <x:c r="AD52" s="22" t="str">
        <x:v>EVER Pharma GmbH</x:v>
      </x:c>
      <x:c r="AE52" s="22" t="str">
        <x:v>ever pharma</x:v>
      </x:c>
      <x:c r="AF52" s="30"/>
      <x:c r="AG52" s="22" t="str">
        <x:v>n/a</x:v>
      </x:c>
      <x:c r="AH52" s="26" t="str">
        <x:v>EVER Pharma Holding Ges.m.b.H (Austria) has completed the acquisition of Amneal Deutschland GmbH, a subsidiary of Amneal Pharmaceuticals that operates the company's commercial operations in Germany.
Amneal Deutschland already distributes several EVER Pharma products in Germany. The acquired entity will be rebranded to EVER Pharma GmbH.
This acquisition enables EVER Pharma to extend its commercial presence in Europe.</x:v>
      </x:c>
      <x:c r="AI52" s="26" t="str">
        <x:v>This acquisition enables EVER Pharma to extend its commercial presence in Europe.</x:v>
      </x:c>
      <x:c r="AJ52" s="22" t="str"/>
      <x:c r="AK52" s="22" t="str"/>
      <x:c r="AL52" s="22" t="str">
        <x:v>Unknown</x:v>
      </x:c>
      <x:c r="AM52" s="22" t="str">
        <x:v>Unknown</x:v>
      </x:c>
      <x:c r="AN52" s="22" t="str"/>
      <x:c r="AO52" s="22" t="str"/>
      <x:c r="AP52" s="22" t="str"/>
      <x:c r="AQ52" s="22" t="str"/>
      <x:c r="AR52" s="22" t="str"/>
      <x:c r="AS52" s="22" t="str">
        <x:v>EVER Neuro Pharma GmbH</x:v>
      </x:c>
      <x:c r="AT52" s="22" t="str">
        <x:v>EVER Pharma GmbH</x:v>
      </x:c>
      <x:c r="AU52" s="22" t="str">
        <x:v>Not reviewed</x:v>
      </x:c>
      <x:c r="AV52" s="22" t="str">
        <x:v>Not assessed</x:v>
      </x:c>
      <x:c r="AW52" s="22" t="str">
        <x:v>Unknown</x:v>
      </x:c>
      <x:c r="AX52" s="22" t="str">
        <x:v>Unknown</x:v>
      </x:c>
      <x:c r="AY52" s="22" t="str">
        <x:v>Unknown</x:v>
      </x:c>
      <x:c r="AZ52" s="22" t="str">
        <x:v>Unknown</x:v>
      </x:c>
      <x:c r="BA52" s="22" t="str">
        <x:v>Unknown</x:v>
      </x:c>
      <x:c r="BB52" s="22" t="str">
        <x:v>Unknown</x:v>
      </x:c>
      <x:c r="BC52" s="26" t="str"/>
      <x:c r="BD52" s="22" t="str"/>
      <x:c r="BE52" s="22" t="str"/>
      <x:c r="BF52" s="22" t="str">
        <x:v>Not collected</x:v>
      </x:c>
      <x:c r="BG52" s="22" t="str">
        <x:v>Not collected</x:v>
      </x:c>
      <x:c r="BH52" s="22" t="str">
        <x:v>Not defined</x:v>
      </x:c>
      <x:c r="BI52" s="24" t="n">
        <x:f>IF($Q52="","",$Q52-3)</x:f>
        <x:v>2016</x:v>
      </x:c>
      <x:c r="BJ52" s="24" t="n">
        <x:f>IF($Q52="","",$Q52-2)</x:f>
        <x:v>2017</x:v>
      </x:c>
      <x:c r="BK52" s="24" t="n">
        <x:f>IF($Q52="","",$Q52-1)</x:f>
        <x:v>2018</x:v>
      </x:c>
      <x:c r="BL52" s="24" t="n">
        <x:f>IF($Q52="","",$Q52+0)</x:f>
        <x:v>2019</x:v>
      </x:c>
      <x:c r="BM52" s="24" t="n">
        <x:f>IF($Q52="","",$Q52+1)</x:f>
        <x:v>2020</x:v>
      </x:c>
      <x:c r="BN52" s="24" t="n">
        <x:f>IF($Q52="","",$Q52+2)</x:f>
        <x:v>2021</x:v>
      </x:c>
      <x:c r="BO52" s="24" t="n">
        <x:f>IF($Q52="","",$Q52+3)</x:f>
        <x:v>2022</x:v>
      </x:c>
      <x:c r="BP52" s="77" t="str"/>
      <x:c r="BQ52" s="77" t="str"/>
      <x:c r="BR52" s="77" t="str"/>
      <x:c r="BS52" s="77" t="str"/>
      <x:c r="BT52" s="77" t="str"/>
      <x:c r="BU52" s="77" t="str"/>
      <x:c r="BV52" s="77" t="str"/>
      <x:c r="BW52" s="77" t="str"/>
      <x:c r="BX52" s="77" t="str"/>
      <x:c r="BY52" s="77" t="str"/>
      <x:c r="BZ52" s="77" t="str"/>
      <x:c r="CA52" s="77" t="str"/>
      <x:c r="CB52" s="77" t="str"/>
      <x:c r="CC52" s="77" t="str"/>
      <x:c r="CD52" s="77" t="str"/>
      <x:c r="CE52" s="77" t="str"/>
      <x:c r="CF52" s="77" t="str"/>
      <x:c r="CG52" s="77" t="str"/>
      <x:c r="CH52" s="77" t="str"/>
      <x:c r="CI52" s="77" t="str"/>
      <x:c r="CJ52" s="77" t="str"/>
      <x:c r="CK52" s="77" t="str"/>
      <x:c r="CL52" s="77" t="str"/>
      <x:c r="CM52" s="77" t="str"/>
      <x:c r="CN52" s="77" t="str"/>
      <x:c r="CO52" s="77" t="str"/>
      <x:c r="CP52" s="77" t="str"/>
      <x:c r="CQ52" s="77" t="str"/>
      <x:c r="CR52" s="77" t="str"/>
      <x:c r="CS52" s="77" t="str"/>
      <x:c r="CT52" s="77" t="str"/>
      <x:c r="CU52" s="77" t="str"/>
      <x:c r="CV52" s="77" t="str"/>
      <x:c r="CW52" s="77" t="str"/>
      <x:c r="CX52" s="77" t="str"/>
      <x:c r="CY52" s="77" t="str"/>
      <x:c r="CZ52" s="77" t="str"/>
      <x:c r="DA52" s="77" t="str"/>
      <x:c r="DB52" s="77" t="str"/>
      <x:c r="DC52" s="77" t="str"/>
      <x:c r="DD52" s="77" t="str"/>
      <x:c r="DE52" s="77" t="str"/>
      <x:c r="DF52" s="78" t="str"/>
      <x:c r="DG52" s="78" t="str"/>
      <x:c r="DH52" s="78" t="str"/>
      <x:c r="DI52" s="78" t="str"/>
      <x:c r="DJ52" s="78" t="str"/>
      <x:c r="DK52" s="78" t="str"/>
      <x:c r="DL52" s="78" t="str"/>
      <x:c r="DM52" s="78" t="str"/>
      <x:c r="DN52" s="78" t="str"/>
      <x:c r="DO52" s="78" t="str"/>
      <x:c r="DP52" s="78" t="str"/>
      <x:c r="DQ52" s="78" t="str"/>
      <x:c r="DR52" s="78" t="str"/>
      <x:c r="DS52" s="78" t="str"/>
      <x:c r="DT52" s="78" t="str"/>
      <x:c r="DU52" s="78" t="str"/>
      <x:c r="DV52" s="78" t="str"/>
      <x:c r="DW52" s="78" t="str"/>
      <x:c r="DX52" s="78" t="str"/>
      <x:c r="DY52" s="78" t="str"/>
      <x:c r="DZ52" s="78" t="str"/>
      <x:c r="EA52" s="117" t="str"/>
      <x:c r="EB52" s="117" t="str"/>
      <x:c r="EC52" s="117" t="str"/>
      <x:c r="ED52" s="117" t="str"/>
      <x:c r="EE52" s="117" t="str"/>
      <x:c r="EF52" s="117" t="str"/>
      <x:c r="EG52" s="117" t="str"/>
      <x:c r="EH52" s="117" t="str"/>
      <x:c r="EI52" s="117" t="str"/>
      <x:c r="EJ52" s="117" t="str"/>
      <x:c r="EK52" s="117" t="str"/>
      <x:c r="EL52" s="117" t="str"/>
      <x:c r="EM52" s="117" t="str"/>
      <x:c r="EN52" s="117" t="str"/>
      <x:c r="EO52" s="34" t="str"/>
      <x:c r="EP52" s="34" t="str"/>
      <x:c r="EQ52" s="36" t="str">
        <x:f>IF(OR($EO52="",$EP52="",$EO52=0),"",$EP52/$EO52)</x:f>
      </x:c>
      <x:c r="ER52" s="38" t="str"/>
      <x:c r="ES52" s="22" t="str">
        <x:v>Unknown</x:v>
      </x:c>
      <x:c r="ET52" s="22" t="str">
        <x:v>Unknown</x:v>
      </x:c>
      <x:c r="EU52" s="40" t="str">
        <x:f>IF(COUNT($DF52,$DG52,$DH52)=0,"",AVERAGE($DF52,$DG52,$DH52))</x:f>
      </x:c>
      <x:c r="EV52" s="40" t="str">
        <x:f>IF(COUNT($DJ52,$DK52,$DL52)=0,"",AVERAGE($DJ52,$DK52,$DL52))</x:f>
      </x:c>
      <x:c r="EW52" s="40" t="str">
        <x:f>IF(OR($EU52="",$EV52=""),"",$EV52-$EU52)</x:f>
      </x:c>
      <x:c r="EX52" s="40" t="str">
        <x:f>IF(COUNT($DM52,$DN52,$DO52)=0,"",AVERAGE($DM52,$DN52,$DO52))</x:f>
      </x:c>
      <x:c r="EY52" s="40" t="str">
        <x:f>IF(COUNT($DQ52,$DR52,$DS52)=0,"",AVERAGE($DQ52,$DR52,$DS52))</x:f>
      </x:c>
      <x:c r="EZ52" s="40" t="str">
        <x:f>IF(OR($EX52="",$EY52=""),"",$EY52-$EX52)</x:f>
      </x:c>
      <x:c r="FA52" s="42" t="str">
        <x:f>IF(COUNT($EA52,$EB52,$EC52)=0,"",AVERAGE($EA52,$EB52,$EC52))</x:f>
      </x:c>
      <x:c r="FB52" s="42" t="str">
        <x:f>IF(COUNT($EE52,$EF52,$EG52)=0,"",AVERAGE($EE52,$EF52,$EG52))</x:f>
      </x:c>
      <x:c r="FC52" s="42" t="str">
        <x:f>IF(OR($FA52="",$FB52=""),"",$FB52-$FA52)</x:f>
      </x:c>
      <x:c r="FD52" s="42" t="str">
        <x:f>IF(COUNT($EH52,$EI52,$EJ52)=0,"",AVERAGE($EH52,$EI52,$EJ52))</x:f>
      </x:c>
      <x:c r="FE52" s="42" t="str">
        <x:f>IF(COUNT($EL52,$EM52,$EN52)=0,"",AVERAGE($EL52,$EM52,$EN52))</x:f>
      </x:c>
      <x:c r="FF52" s="42" t="str">
        <x:f>IF(OR($FD52="",$FE52=""),"",$FE52-$FD52)</x:f>
      </x:c>
      <x:c r="FG52" s="24" t="str">
        <x:f>IF(COUNT($DF52,$DG52,$DH52,$DJ52,$DK52,$DL52,$DM52,$DN52,$DO52,$DQ52,$DR52,$DS52)=12,"Yes","No")</x:f>
        <x:v>No</x:v>
      </x:c>
      <x:c r="FH52" s="24" t="str">
        <x:f>IF(COUNT($EA52,$EB52,$EC52,$EE52,$EF52,$EG52,$EH52,$EI52,$EJ52,$EL52,$EM52,$EN52)=12,"Yes","No")</x:f>
        <x:v>No</x:v>
      </x:c>
      <x:c r="FI52" s="24" t="str">
        <x:f>IF(AND($M52="Include",OR($FG52="Yes",$FH52="Yes")),"Ready","Not ready")</x:f>
        <x:v>Not ready</x:v>
      </x:c>
    </x:row>
    <x:row r="53" ht="24" customHeight="1">
      <x:c r="A53" s="22" t="str">
        <x:v>CTL-0051</x:v>
      </x:c>
      <x:c r="B53" s="22" t="n">
        <x:v>62</x:v>
      </x:c>
      <x:c r="C53" s="22" t="str">
        <x:v>Candidate alternative-rationale group</x:v>
      </x:c>
      <x:c r="D53" s="22" t="n">
        <x:v>0</x:v>
      </x:c>
      <x:c r="E53" s="22" t="str">
        <x:v>DATA non-innovation deals.xlsx</x:v>
      </x:c>
      <x:c r="F53" s="22" t="str">
        <x:v>perkinelmer acquires cisbio bioassays</x:v>
      </x:c>
      <x:c r="G53" s="22" t="str">
        <x:v>No</x:v>
      </x:c>
      <x:c r="H53" s="22" t="str">
        <x:v>No</x:v>
      </x:c>
      <x:c r="I53" s="22" t="str">
        <x:v>Yes</x:v>
      </x:c>
      <x:c r="J53" s="22" t="n">
        <x:v>2</x:v>
      </x:c>
      <x:c r="K53" s="22" t="str">
        <x:v>Not started</x:v>
      </x:c>
      <x:c r="L53" s="22" t="str">
        <x:v>Eligible - 100%</x:v>
      </x:c>
      <x:c r="M53" s="22" t="str">
        <x:v>Review</x:v>
      </x:c>
      <x:c r="N53" s="22" t="str"/>
      <x:c r="O53" s="28" t="n">
        <x:v>43580</x:v>
      </x:c>
      <x:c r="P53" s="28" t="n">
        <x:v>43580</x:v>
      </x:c>
      <x:c r="Q53" s="22" t="n">
        <x:v>2019</x:v>
      </x:c>
      <x:c r="R53" s="22" t="str">
        <x:v>Q2 2019</x:v>
      </x:c>
      <x:c r="S53" s="22" t="str">
        <x:v>Completed</x:v>
      </x:c>
      <x:c r="T53" s="26" t="str">
        <x:v>PerkinElmer Acquires Cisbio Bioassays</x:v>
      </x:c>
      <x:c r="U53" s="22" t="str">
        <x:v>Mergers &amp; Acquisitions</x:v>
      </x:c>
      <x:c r="V53" s="22" t="str">
        <x:v>Acquisition</x:v>
      </x:c>
      <x:c r="W53" s="22" t="str">
        <x:v>100% Acquisition</x:v>
      </x:c>
      <x:c r="X53" s="22" t="str">
        <x:v>France</x:v>
      </x:c>
      <x:c r="Y53" s="22" t="str">
        <x:v>100% Acquisition</x:v>
      </x:c>
      <x:c r="Z53" s="26" t="str">
        <x:v>Edmond de Rothschild</x:v>
      </x:c>
      <x:c r="AA53" s="26" t="str">
        <x:v>Taylor Wessing LLP , DLA Piper LLP (US) , Hogan Lovells International LLP</x:v>
      </x:c>
      <x:c r="AB53" s="22" t="str">
        <x:v>Revvity Inc</x:v>
      </x:c>
      <x:c r="AC53" s="22" t="str">
        <x:v>revvity</x:v>
      </x:c>
      <x:c r="AD53" s="22" t="str">
        <x:v>Cisbio Bioassays</x:v>
      </x:c>
      <x:c r="AE53" s="22" t="str">
        <x:v>cisbio bioassays</x:v>
      </x:c>
      <x:c r="AF53" s="30"/>
      <x:c r="AG53" s="22" t="str">
        <x:v>n/a</x:v>
      </x:c>
      <x:c r="AH53" s="26" t="str">
        <x:v>PerkinElmer, Inc., a provider of products, services, and solutions to the diagnostics, life sciences, and applied services markets, has acquired Cisbio Bioassays, a custom assay service provider, from Abenex Capital.
Founded in 1974, and headquartered in Codolet, France, Cisbio develops, manufactures and markets high quality kits and reagents for the life sciences and diagnostics markets. 
The acquisition will expand PerkinElmer’s current offerings for life sciences researchers, which include a wide range of validated drug discovery screening reagents and kits for high throughput and profiling assays, as well as research-use only in vitro diagnostic kits. Specifically, Cisbio’s market-leading HTRF screening technology can be integrated into PerkinElmer’s customers’ upstream workflows such as target identification and characterization, along with downstream applications such as lead optimization and validation. Cisbio also significantly expands PerkinElmer’s cell-based assay R&amp;D capabilities, and from a commercial standpoint, PerkinElmer expects to be able to leverage Cisbio’s customer base in growth regions including the Americas, Europe and China to expand its market reach for reagents.
This acquisition bolsters PerkinElmer’s position in life sciences and diagnostics markets. 
Hogan Lovells acted as legal advisor to PerkinElmer. Edmond de Rothschild acted as financial advisor and DLA Piper and Taylor Wessing acted as legal advisor to Abenex.</x:v>
      </x:c>
      <x:c r="AI53" s="26" t="str">
        <x:v>This acquisition bolsters PerkinElmer’s position in life sciences and diagnostics markets.</x:v>
      </x:c>
      <x:c r="AJ53" s="22" t="str"/>
      <x:c r="AK53" s="22" t="str"/>
      <x:c r="AL53" s="22" t="str">
        <x:v>Unknown</x:v>
      </x:c>
      <x:c r="AM53" s="22" t="str">
        <x:v>Unknown</x:v>
      </x:c>
      <x:c r="AN53" s="22" t="str"/>
      <x:c r="AO53" s="22" t="str"/>
      <x:c r="AP53" s="22" t="str"/>
      <x:c r="AQ53" s="22" t="str"/>
      <x:c r="AR53" s="22" t="str"/>
      <x:c r="AS53" s="22" t="str">
        <x:v>Revvity Inc</x:v>
      </x:c>
      <x:c r="AT53" s="22" t="str">
        <x:v>Cisbio Bioassays</x:v>
      </x:c>
      <x:c r="AU53" s="22" t="str">
        <x:v>Not reviewed</x:v>
      </x:c>
      <x:c r="AV53" s="22" t="str">
        <x:v>Not assessed</x:v>
      </x:c>
      <x:c r="AW53" s="22" t="str">
        <x:v>Unknown</x:v>
      </x:c>
      <x:c r="AX53" s="22" t="str">
        <x:v>Unknown</x:v>
      </x:c>
      <x:c r="AY53" s="22" t="str">
        <x:v>Unknown</x:v>
      </x:c>
      <x:c r="AZ53" s="22" t="str">
        <x:v>Unknown</x:v>
      </x:c>
      <x:c r="BA53" s="22" t="str">
        <x:v>Unknown</x:v>
      </x:c>
      <x:c r="BB53" s="22" t="str">
        <x:v>Unknown</x:v>
      </x:c>
      <x:c r="BC53" s="26" t="str"/>
      <x:c r="BD53" s="22" t="str"/>
      <x:c r="BE53" s="22" t="str"/>
      <x:c r="BF53" s="22" t="str">
        <x:v>Not collected</x:v>
      </x:c>
      <x:c r="BG53" s="22" t="str">
        <x:v>Not collected</x:v>
      </x:c>
      <x:c r="BH53" s="22" t="str">
        <x:v>Not defined</x:v>
      </x:c>
      <x:c r="BI53" s="24" t="n">
        <x:f>IF($Q53="","",$Q53-3)</x:f>
        <x:v>2016</x:v>
      </x:c>
      <x:c r="BJ53" s="24" t="n">
        <x:f>IF($Q53="","",$Q53-2)</x:f>
        <x:v>2017</x:v>
      </x:c>
      <x:c r="BK53" s="24" t="n">
        <x:f>IF($Q53="","",$Q53-1)</x:f>
        <x:v>2018</x:v>
      </x:c>
      <x:c r="BL53" s="24" t="n">
        <x:f>IF($Q53="","",$Q53+0)</x:f>
        <x:v>2019</x:v>
      </x:c>
      <x:c r="BM53" s="24" t="n">
        <x:f>IF($Q53="","",$Q53+1)</x:f>
        <x:v>2020</x:v>
      </x:c>
      <x:c r="BN53" s="24" t="n">
        <x:f>IF($Q53="","",$Q53+2)</x:f>
        <x:v>2021</x:v>
      </x:c>
      <x:c r="BO53" s="24" t="n">
        <x:f>IF($Q53="","",$Q53+3)</x:f>
        <x:v>2022</x:v>
      </x:c>
      <x:c r="BP53" s="77" t="str"/>
      <x:c r="BQ53" s="77" t="str"/>
      <x:c r="BR53" s="77" t="str"/>
      <x:c r="BS53" s="77" t="str"/>
      <x:c r="BT53" s="77" t="str"/>
      <x:c r="BU53" s="77" t="str"/>
      <x:c r="BV53" s="77" t="str"/>
      <x:c r="BW53" s="77" t="str"/>
      <x:c r="BX53" s="77" t="str"/>
      <x:c r="BY53" s="77" t="str"/>
      <x:c r="BZ53" s="77" t="str"/>
      <x:c r="CA53" s="77" t="str"/>
      <x:c r="CB53" s="77" t="str"/>
      <x:c r="CC53" s="77" t="str"/>
      <x:c r="CD53" s="77" t="str"/>
      <x:c r="CE53" s="77" t="str"/>
      <x:c r="CF53" s="77" t="str"/>
      <x:c r="CG53" s="77" t="str"/>
      <x:c r="CH53" s="77" t="str"/>
      <x:c r="CI53" s="77" t="str"/>
      <x:c r="CJ53" s="77" t="str"/>
      <x:c r="CK53" s="77" t="str"/>
      <x:c r="CL53" s="77" t="str"/>
      <x:c r="CM53" s="77" t="str"/>
      <x:c r="CN53" s="77" t="str"/>
      <x:c r="CO53" s="77" t="str"/>
      <x:c r="CP53" s="77" t="str"/>
      <x:c r="CQ53" s="77" t="str"/>
      <x:c r="CR53" s="77" t="str"/>
      <x:c r="CS53" s="77" t="str"/>
      <x:c r="CT53" s="77" t="str"/>
      <x:c r="CU53" s="77" t="str"/>
      <x:c r="CV53" s="77" t="str"/>
      <x:c r="CW53" s="77" t="str"/>
      <x:c r="CX53" s="77" t="str"/>
      <x:c r="CY53" s="77" t="str"/>
      <x:c r="CZ53" s="77" t="str"/>
      <x:c r="DA53" s="77" t="str"/>
      <x:c r="DB53" s="77" t="str"/>
      <x:c r="DC53" s="77" t="str"/>
      <x:c r="DD53" s="77" t="str"/>
      <x:c r="DE53" s="77" t="str"/>
      <x:c r="DF53" s="78" t="str"/>
      <x:c r="DG53" s="78" t="str"/>
      <x:c r="DH53" s="78" t="str"/>
      <x:c r="DI53" s="78" t="str"/>
      <x:c r="DJ53" s="78" t="str"/>
      <x:c r="DK53" s="78" t="str"/>
      <x:c r="DL53" s="78" t="str"/>
      <x:c r="DM53" s="78" t="str"/>
      <x:c r="DN53" s="78" t="str"/>
      <x:c r="DO53" s="78" t="str"/>
      <x:c r="DP53" s="78" t="str"/>
      <x:c r="DQ53" s="78" t="str"/>
      <x:c r="DR53" s="78" t="str"/>
      <x:c r="DS53" s="78" t="str"/>
      <x:c r="DT53" s="78" t="str"/>
      <x:c r="DU53" s="78" t="str"/>
      <x:c r="DV53" s="78" t="str"/>
      <x:c r="DW53" s="78" t="str"/>
      <x:c r="DX53" s="78" t="str"/>
      <x:c r="DY53" s="78" t="str"/>
      <x:c r="DZ53" s="78" t="str"/>
      <x:c r="EA53" s="117" t="str"/>
      <x:c r="EB53" s="117" t="str"/>
      <x:c r="EC53" s="117" t="str"/>
      <x:c r="ED53" s="117" t="str"/>
      <x:c r="EE53" s="117" t="str"/>
      <x:c r="EF53" s="117" t="str"/>
      <x:c r="EG53" s="117" t="str"/>
      <x:c r="EH53" s="117" t="str"/>
      <x:c r="EI53" s="117" t="str"/>
      <x:c r="EJ53" s="117" t="str"/>
      <x:c r="EK53" s="117" t="str"/>
      <x:c r="EL53" s="117" t="str"/>
      <x:c r="EM53" s="117" t="str"/>
      <x:c r="EN53" s="117" t="str"/>
      <x:c r="EO53" s="34" t="str"/>
      <x:c r="EP53" s="34" t="str"/>
      <x:c r="EQ53" s="36" t="str">
        <x:f>IF(OR($EO53="",$EP53="",$EO53=0),"",$EP53/$EO53)</x:f>
      </x:c>
      <x:c r="ER53" s="38" t="str"/>
      <x:c r="ES53" s="22" t="str">
        <x:v>Unknown</x:v>
      </x:c>
      <x:c r="ET53" s="22" t="str">
        <x:v>Unknown</x:v>
      </x:c>
      <x:c r="EU53" s="40" t="str">
        <x:f>IF(COUNT($DF53,$DG53,$DH53)=0,"",AVERAGE($DF53,$DG53,$DH53))</x:f>
      </x:c>
      <x:c r="EV53" s="40" t="str">
        <x:f>IF(COUNT($DJ53,$DK53,$DL53)=0,"",AVERAGE($DJ53,$DK53,$DL53))</x:f>
      </x:c>
      <x:c r="EW53" s="40" t="str">
        <x:f>IF(OR($EU53="",$EV53=""),"",$EV53-$EU53)</x:f>
      </x:c>
      <x:c r="EX53" s="40" t="str">
        <x:f>IF(COUNT($DM53,$DN53,$DO53)=0,"",AVERAGE($DM53,$DN53,$DO53))</x:f>
      </x:c>
      <x:c r="EY53" s="40" t="str">
        <x:f>IF(COUNT($DQ53,$DR53,$DS53)=0,"",AVERAGE($DQ53,$DR53,$DS53))</x:f>
      </x:c>
      <x:c r="EZ53" s="40" t="str">
        <x:f>IF(OR($EX53="",$EY53=""),"",$EY53-$EX53)</x:f>
      </x:c>
      <x:c r="FA53" s="42" t="str">
        <x:f>IF(COUNT($EA53,$EB53,$EC53)=0,"",AVERAGE($EA53,$EB53,$EC53))</x:f>
      </x:c>
      <x:c r="FB53" s="42" t="str">
        <x:f>IF(COUNT($EE53,$EF53,$EG53)=0,"",AVERAGE($EE53,$EF53,$EG53))</x:f>
      </x:c>
      <x:c r="FC53" s="42" t="str">
        <x:f>IF(OR($FA53="",$FB53=""),"",$FB53-$FA53)</x:f>
      </x:c>
      <x:c r="FD53" s="42" t="str">
        <x:f>IF(COUNT($EH53,$EI53,$EJ53)=0,"",AVERAGE($EH53,$EI53,$EJ53))</x:f>
      </x:c>
      <x:c r="FE53" s="42" t="str">
        <x:f>IF(COUNT($EL53,$EM53,$EN53)=0,"",AVERAGE($EL53,$EM53,$EN53))</x:f>
      </x:c>
      <x:c r="FF53" s="42" t="str">
        <x:f>IF(OR($FD53="",$FE53=""),"",$FE53-$FD53)</x:f>
      </x:c>
      <x:c r="FG53" s="24" t="str">
        <x:f>IF(COUNT($DF53,$DG53,$DH53,$DJ53,$DK53,$DL53,$DM53,$DN53,$DO53,$DQ53,$DR53,$DS53)=12,"Yes","No")</x:f>
        <x:v>No</x:v>
      </x:c>
      <x:c r="FH53" s="24" t="str">
        <x:f>IF(COUNT($EA53,$EB53,$EC53,$EE53,$EF53,$EG53,$EH53,$EI53,$EJ53,$EL53,$EM53,$EN53)=12,"Yes","No")</x:f>
        <x:v>No</x:v>
      </x:c>
      <x:c r="FI53" s="24" t="str">
        <x:f>IF(AND($M53="Include",OR($FG53="Yes",$FH53="Yes")),"Ready","Not ready")</x:f>
        <x:v>Not ready</x:v>
      </x:c>
    </x:row>
    <x:row r="54" ht="24" customHeight="1">
      <x:c r="A54" s="22" t="str">
        <x:v>CTL-0052</x:v>
      </x:c>
      <x:c r="B54" s="22" t="n">
        <x:v>63</x:v>
      </x:c>
      <x:c r="C54" s="22" t="str">
        <x:v>Candidate alternative-rationale group</x:v>
      </x:c>
      <x:c r="D54" s="22" t="n">
        <x:v>0</x:v>
      </x:c>
      <x:c r="E54" s="22" t="str">
        <x:v>DATA non-innovation deals.xlsx</x:v>
      </x:c>
      <x:c r="F54" s="22" t="str">
        <x:v>hansa biopharma divests its equity stake in genovis</x:v>
      </x:c>
      <x:c r="G54" s="22" t="str">
        <x:v>No</x:v>
      </x:c>
      <x:c r="H54" s="22" t="str">
        <x:v>No</x:v>
      </x:c>
      <x:c r="I54" s="22" t="str">
        <x:v>Yes</x:v>
      </x:c>
      <x:c r="J54" s="22" t="n">
        <x:v>8</x:v>
      </x:c>
      <x:c r="K54" s="22" t="str">
        <x:v>Not started</x:v>
      </x:c>
      <x:c r="L54" s="22" t="str">
        <x:v>Exclude - minority</x:v>
      </x:c>
      <x:c r="M54" s="22" t="str">
        <x:v>Review</x:v>
      </x:c>
      <x:c r="N54" s="22" t="str"/>
      <x:c r="O54" s="28" t="n">
        <x:v>43570</x:v>
      </x:c>
      <x:c r="P54" s="28" t="n">
        <x:v>43570</x:v>
      </x:c>
      <x:c r="Q54" s="22" t="n">
        <x:v>2019</x:v>
      </x:c>
      <x:c r="R54" s="22" t="str">
        <x:v>Q2 2019</x:v>
      </x:c>
      <x:c r="S54" s="22" t="str">
        <x:v>Completed</x:v>
      </x:c>
      <x:c r="T54" s="26" t="str">
        <x:v>Hansa Biopharma Divests its Equity Stake in Genovis</x:v>
      </x:c>
      <x:c r="U54" s="22" t="str">
        <x:v>Mergers &amp; Acquisitions</x:v>
      </x:c>
      <x:c r="V54" s="22" t="str">
        <x:v>Acquisition</x:v>
      </x:c>
      <x:c r="W54" s="22" t="str">
        <x:v>Minority Acquisition</x:v>
      </x:c>
      <x:c r="X54" s="22" t="str">
        <x:v>Sweden</x:v>
      </x:c>
      <x:c r="Y54" s="22" t="str">
        <x:v>Minority Acquisition</x:v>
      </x:c>
      <x:c r="Z54" s="26"/>
      <x:c r="AA54" s="26"/>
      <x:c r="AB54" s="22" t="str">
        <x:v>Undisclosed</x:v>
      </x:c>
      <x:c r="AC54" s="22" t="str">
        <x:v>undisclosed</x:v>
      </x:c>
      <x:c r="AD54" s="22" t="str">
        <x:v>Genovis AB</x:v>
      </x:c>
      <x:c r="AE54" s="22" t="str">
        <x:v>genovis ab</x:v>
      </x:c>
      <x:c r="AF54" s="30" t="n">
        <x:v>10</x:v>
      </x:c>
      <x:c r="AG54" s="22" t="n">
        <x:v>10</x:v>
      </x:c>
      <x:c r="AH54" s="26" t="str">
        <x:v>Hansa Biopharma AB, a company engaged in immunomodulatory enzyme technology for rare IgG-mediated diseases, has divested its entire equity stake in Genovis AB. The transaction generated gross proceeds of SEK89 million (USD9.59 million).
The placing of 5.7 million shares in Genovis, which amounts to 9% of the issued share capital in the Company, was completed on April 12, 2019. The transaction generated proceeds before tax of SEK89 million, based on a Genovis share price of SEK15.64. Hansa acquired the shares at an average share price of SEK2.19 per Genovis share.
Genovis is a company engaged in the development of enzymatic research tools and technologies, applied in e.g. development and quality control of antibody-based drugs. Primarily in 2011, Hansa Biopharma made a strategic and financial investment in Genovis.
Hansa Biopharma intends to use the proceeds for working capital not only to expedite further the clinical development program of imlifidase in transplant rejection and autoimmune diseases, but also to ramp up preparations for clinical studies with the recently selected lead in the NiceR-program, Hansas program for development of novel IgG-cleaving enzymes for repeat dosing.
Cord Communications is acting as advisor for Swedish Investor and Media Relations; FTI Consulting for U.K. Investor and Media Relations; Argot Partners for U.S. Investor and Media Relations to Hansa Biopharma for the transaction.</x:v>
      </x:c>
      <x:c r="AI54" s="26" t="str">
        <x:v>Hansa Biopharma intends to use the proceeds for working capital not only to expedite further the clinical development program of imlifidase in transplant rejection and autoimmune diseases, but also to ramp up preparations for clinical studies with the recently selected lead in the NiceR-program, Hansas program for development of novel IgG-cleaving enzymes for repeat dosing.</x:v>
      </x:c>
      <x:c r="AJ54" s="22" t="str"/>
      <x:c r="AK54" s="22" t="str"/>
      <x:c r="AL54" s="22" t="str">
        <x:v>Unknown</x:v>
      </x:c>
      <x:c r="AM54" s="22" t="str">
        <x:v>Unknown</x:v>
      </x:c>
      <x:c r="AN54" s="22" t="str"/>
      <x:c r="AO54" s="22" t="str"/>
      <x:c r="AP54" s="22" t="str"/>
      <x:c r="AQ54" s="22" t="str"/>
      <x:c r="AR54" s="22" t="str"/>
      <x:c r="AS54" s="22" t="str">
        <x:v>Undisclosed</x:v>
      </x:c>
      <x:c r="AT54" s="22" t="str">
        <x:v>Genovis AB</x:v>
      </x:c>
      <x:c r="AU54" s="22" t="str">
        <x:v>Not reviewed</x:v>
      </x:c>
      <x:c r="AV54" s="22" t="str">
        <x:v>Not assessed</x:v>
      </x:c>
      <x:c r="AW54" s="22" t="str">
        <x:v>Unknown</x:v>
      </x:c>
      <x:c r="AX54" s="22" t="str">
        <x:v>Unknown</x:v>
      </x:c>
      <x:c r="AY54" s="22" t="str">
        <x:v>Unknown</x:v>
      </x:c>
      <x:c r="AZ54" s="22" t="str">
        <x:v>Unknown</x:v>
      </x:c>
      <x:c r="BA54" s="22" t="str">
        <x:v>Unknown</x:v>
      </x:c>
      <x:c r="BB54" s="22" t="str">
        <x:v>Unknown</x:v>
      </x:c>
      <x:c r="BC54" s="26" t="str"/>
      <x:c r="BD54" s="22" t="str"/>
      <x:c r="BE54" s="22" t="str"/>
      <x:c r="BF54" s="22" t="str">
        <x:v>Not collected</x:v>
      </x:c>
      <x:c r="BG54" s="22" t="str">
        <x:v>Not collected</x:v>
      </x:c>
      <x:c r="BH54" s="22" t="str">
        <x:v>Not defined</x:v>
      </x:c>
      <x:c r="BI54" s="24" t="n">
        <x:f>IF($Q54="","",$Q54-3)</x:f>
        <x:v>2016</x:v>
      </x:c>
      <x:c r="BJ54" s="24" t="n">
        <x:f>IF($Q54="","",$Q54-2)</x:f>
        <x:v>2017</x:v>
      </x:c>
      <x:c r="BK54" s="24" t="n">
        <x:f>IF($Q54="","",$Q54-1)</x:f>
        <x:v>2018</x:v>
      </x:c>
      <x:c r="BL54" s="24" t="n">
        <x:f>IF($Q54="","",$Q54+0)</x:f>
        <x:v>2019</x:v>
      </x:c>
      <x:c r="BM54" s="24" t="n">
        <x:f>IF($Q54="","",$Q54+1)</x:f>
        <x:v>2020</x:v>
      </x:c>
      <x:c r="BN54" s="24" t="n">
        <x:f>IF($Q54="","",$Q54+2)</x:f>
        <x:v>2021</x:v>
      </x:c>
      <x:c r="BO54" s="24" t="n">
        <x:f>IF($Q54="","",$Q54+3)</x:f>
        <x:v>2022</x:v>
      </x:c>
      <x:c r="BP54" s="77" t="str"/>
      <x:c r="BQ54" s="77" t="str"/>
      <x:c r="BR54" s="77" t="str"/>
      <x:c r="BS54" s="77" t="str"/>
      <x:c r="BT54" s="77" t="str"/>
      <x:c r="BU54" s="77" t="str"/>
      <x:c r="BV54" s="77" t="str"/>
      <x:c r="BW54" s="77" t="str"/>
      <x:c r="BX54" s="77" t="str"/>
      <x:c r="BY54" s="77" t="str"/>
      <x:c r="BZ54" s="77" t="str"/>
      <x:c r="CA54" s="77" t="str"/>
      <x:c r="CB54" s="77" t="str"/>
      <x:c r="CC54" s="77" t="str"/>
      <x:c r="CD54" s="77" t="str"/>
      <x:c r="CE54" s="77" t="str"/>
      <x:c r="CF54" s="77" t="str"/>
      <x:c r="CG54" s="77" t="str"/>
      <x:c r="CH54" s="77" t="str"/>
      <x:c r="CI54" s="77" t="str"/>
      <x:c r="CJ54" s="77" t="str"/>
      <x:c r="CK54" s="77" t="str"/>
      <x:c r="CL54" s="77" t="str"/>
      <x:c r="CM54" s="77" t="str"/>
      <x:c r="CN54" s="77" t="str"/>
      <x:c r="CO54" s="77" t="str"/>
      <x:c r="CP54" s="77" t="str"/>
      <x:c r="CQ54" s="77" t="str"/>
      <x:c r="CR54" s="77" t="str"/>
      <x:c r="CS54" s="77" t="str"/>
      <x:c r="CT54" s="77" t="str"/>
      <x:c r="CU54" s="77" t="str"/>
      <x:c r="CV54" s="77" t="str"/>
      <x:c r="CW54" s="77" t="str"/>
      <x:c r="CX54" s="77" t="str"/>
      <x:c r="CY54" s="77" t="str"/>
      <x:c r="CZ54" s="77" t="str"/>
      <x:c r="DA54" s="77" t="str"/>
      <x:c r="DB54" s="77" t="str"/>
      <x:c r="DC54" s="77" t="str"/>
      <x:c r="DD54" s="77" t="str"/>
      <x:c r="DE54" s="77" t="str"/>
      <x:c r="DF54" s="78" t="str"/>
      <x:c r="DG54" s="78" t="str"/>
      <x:c r="DH54" s="78" t="str"/>
      <x:c r="DI54" s="78" t="str"/>
      <x:c r="DJ54" s="78" t="str"/>
      <x:c r="DK54" s="78" t="str"/>
      <x:c r="DL54" s="78" t="str"/>
      <x:c r="DM54" s="78" t="str"/>
      <x:c r="DN54" s="78" t="str"/>
      <x:c r="DO54" s="78" t="str"/>
      <x:c r="DP54" s="78" t="str"/>
      <x:c r="DQ54" s="78" t="str"/>
      <x:c r="DR54" s="78" t="str"/>
      <x:c r="DS54" s="78" t="str"/>
      <x:c r="DT54" s="78" t="str"/>
      <x:c r="DU54" s="78" t="str"/>
      <x:c r="DV54" s="78" t="str"/>
      <x:c r="DW54" s="78" t="str"/>
      <x:c r="DX54" s="78" t="str"/>
      <x:c r="DY54" s="78" t="str"/>
      <x:c r="DZ54" s="78" t="str"/>
      <x:c r="EA54" s="117" t="str"/>
      <x:c r="EB54" s="117" t="str"/>
      <x:c r="EC54" s="117" t="str"/>
      <x:c r="ED54" s="117" t="str"/>
      <x:c r="EE54" s="117" t="str"/>
      <x:c r="EF54" s="117" t="str"/>
      <x:c r="EG54" s="117" t="str"/>
      <x:c r="EH54" s="117" t="str"/>
      <x:c r="EI54" s="117" t="str"/>
      <x:c r="EJ54" s="117" t="str"/>
      <x:c r="EK54" s="117" t="str"/>
      <x:c r="EL54" s="117" t="str"/>
      <x:c r="EM54" s="117" t="str"/>
      <x:c r="EN54" s="117" t="str"/>
      <x:c r="EO54" s="34" t="str"/>
      <x:c r="EP54" s="34" t="str"/>
      <x:c r="EQ54" s="36" t="str">
        <x:f>IF(OR($EO54="",$EP54="",$EO54=0),"",$EP54/$EO54)</x:f>
      </x:c>
      <x:c r="ER54" s="38" t="str"/>
      <x:c r="ES54" s="22" t="str">
        <x:v>Unknown</x:v>
      </x:c>
      <x:c r="ET54" s="22" t="str">
        <x:v>Unknown</x:v>
      </x:c>
      <x:c r="EU54" s="40" t="str">
        <x:f>IF(COUNT($DF54,$DG54,$DH54)=0,"",AVERAGE($DF54,$DG54,$DH54))</x:f>
      </x:c>
      <x:c r="EV54" s="40" t="str">
        <x:f>IF(COUNT($DJ54,$DK54,$DL54)=0,"",AVERAGE($DJ54,$DK54,$DL54))</x:f>
      </x:c>
      <x:c r="EW54" s="40" t="str">
        <x:f>IF(OR($EU54="",$EV54=""),"",$EV54-$EU54)</x:f>
      </x:c>
      <x:c r="EX54" s="40" t="str">
        <x:f>IF(COUNT($DM54,$DN54,$DO54)=0,"",AVERAGE($DM54,$DN54,$DO54))</x:f>
      </x:c>
      <x:c r="EY54" s="40" t="str">
        <x:f>IF(COUNT($DQ54,$DR54,$DS54)=0,"",AVERAGE($DQ54,$DR54,$DS54))</x:f>
      </x:c>
      <x:c r="EZ54" s="40" t="str">
        <x:f>IF(OR($EX54="",$EY54=""),"",$EY54-$EX54)</x:f>
      </x:c>
      <x:c r="FA54" s="42" t="str">
        <x:f>IF(COUNT($EA54,$EB54,$EC54)=0,"",AVERAGE($EA54,$EB54,$EC54))</x:f>
      </x:c>
      <x:c r="FB54" s="42" t="str">
        <x:f>IF(COUNT($EE54,$EF54,$EG54)=0,"",AVERAGE($EE54,$EF54,$EG54))</x:f>
      </x:c>
      <x:c r="FC54" s="42" t="str">
        <x:f>IF(OR($FA54="",$FB54=""),"",$FB54-$FA54)</x:f>
      </x:c>
      <x:c r="FD54" s="42" t="str">
        <x:f>IF(COUNT($EH54,$EI54,$EJ54)=0,"",AVERAGE($EH54,$EI54,$EJ54))</x:f>
      </x:c>
      <x:c r="FE54" s="42" t="str">
        <x:f>IF(COUNT($EL54,$EM54,$EN54)=0,"",AVERAGE($EL54,$EM54,$EN54))</x:f>
      </x:c>
      <x:c r="FF54" s="42" t="str">
        <x:f>IF(OR($FD54="",$FE54=""),"",$FE54-$FD54)</x:f>
      </x:c>
      <x:c r="FG54" s="24" t="str">
        <x:f>IF(COUNT($DF54,$DG54,$DH54,$DJ54,$DK54,$DL54,$DM54,$DN54,$DO54,$DQ54,$DR54,$DS54)=12,"Yes","No")</x:f>
        <x:v>No</x:v>
      </x:c>
      <x:c r="FH54" s="24" t="str">
        <x:f>IF(COUNT($EA54,$EB54,$EC54,$EE54,$EF54,$EG54,$EH54,$EI54,$EJ54,$EL54,$EM54,$EN54)=12,"Yes","No")</x:f>
        <x:v>No</x:v>
      </x:c>
      <x:c r="FI54" s="24" t="str">
        <x:f>IF(AND($M54="Include",OR($FG54="Yes",$FH54="Yes")),"Ready","Not ready")</x:f>
        <x:v>Not ready</x:v>
      </x:c>
    </x:row>
    <x:row r="55" ht="24" customHeight="1">
      <x:c r="A55" s="22" t="str">
        <x:v>CTL-0053</x:v>
      </x:c>
      <x:c r="B55" s="22" t="n">
        <x:v>64</x:v>
      </x:c>
      <x:c r="C55" s="22" t="str">
        <x:v>Candidate alternative-rationale group</x:v>
      </x:c>
      <x:c r="D55" s="22" t="n">
        <x:v>0</x:v>
      </x:c>
      <x:c r="E55" s="22" t="str">
        <x:v>DATA non-innovation deals.xlsx</x:v>
      </x:c>
      <x:c r="F55" s="22" t="str">
        <x:v>gyroscope therapeutics merges with orbit biomedical</x:v>
      </x:c>
      <x:c r="G55" s="22" t="str">
        <x:v>Yes</x:v>
      </x:c>
      <x:c r="H55" s="22" t="str">
        <x:v>No</x:v>
      </x:c>
      <x:c r="I55" s="22" t="str">
        <x:v>No</x:v>
      </x:c>
      <x:c r="J55" s="22" t="n">
        <x:v>1</x:v>
      </x:c>
      <x:c r="K55" s="22" t="str">
        <x:v>Not started</x:v>
      </x:c>
      <x:c r="L55" s="22" t="str">
        <x:v>Review - merger</x:v>
      </x:c>
      <x:c r="M55" s="22" t="str">
        <x:v>Review</x:v>
      </x:c>
      <x:c r="N55" s="22" t="str"/>
      <x:c r="O55" s="28" t="n">
        <x:v>43566</x:v>
      </x:c>
      <x:c r="P55" s="28" t="n">
        <x:v>43566</x:v>
      </x:c>
      <x:c r="Q55" s="22" t="n">
        <x:v>2019</x:v>
      </x:c>
      <x:c r="R55" s="22" t="str">
        <x:v>Q2 2019</x:v>
      </x:c>
      <x:c r="S55" s="22" t="str">
        <x:v>Completed</x:v>
      </x:c>
      <x:c r="T55" s="26" t="str">
        <x:v>Gyroscope Therapeutics Merges with Orbit Biomedical</x:v>
      </x:c>
      <x:c r="U55" s="22" t="str">
        <x:v>Mergers &amp; Acquisitions</x:v>
      </x:c>
      <x:c r="V55" s="22" t="str">
        <x:v>Merger</x:v>
      </x:c>
      <x:c r="W55" s="22"/>
      <x:c r="X55" s="22" t="str">
        <x:v>United Kingdom , United States</x:v>
      </x:c>
      <x:c r="Y55" s="22"/>
      <x:c r="Z55" s="26"/>
      <x:c r="AA55" s="26"/>
      <x:c r="AB55" s="22" t="str">
        <x:v>Gyroscope Therapeutics Holdings Plc</x:v>
      </x:c>
      <x:c r="AC55" s="22" t="str">
        <x:v>gyroscope therapeutics</x:v>
      </x:c>
      <x:c r="AD55" s="22" t="str">
        <x:v>Orbit Biomedical Inc; Gyroscope Therapeutics Holdings Plc</x:v>
      </x:c>
      <x:c r="AE55" s="22" t="str">
        <x:v>orbit biomedical gyroscope therapeutics</x:v>
      </x:c>
      <x:c r="AF55" s="30"/>
      <x:c r="AG55" s="22" t="str">
        <x:v>n/a</x:v>
      </x:c>
      <x:c r="AH55" s="26" t="str">
        <x:v>Gyroscope Therapeutics Ltd, an ophthalmology company developing genetically defined therapies for retinal diseases, and Orbit Biomedical, a medical device company focused on precision sub-retinal therapeutic delivery, have merged to form a combined retinal gene therapy platform.
Under the terms, Syncona Ltd, the shareholder of both the companies, will own 82% of the enlarged company, which will retain the Gyroscope name.
The merger enables the companies to form a sub-retinal surgical platform with Gyroscope's clinical stage pipeline and gene therapy manufacturing platform.</x:v>
      </x:c>
      <x:c r="AI55" s="26" t="str">
        <x:v>The merger enables the companies to form a sub-retinal surgical platform with Gyroscope's clinical stage pipeline and gene therapy manufacturing platform.</x:v>
      </x:c>
      <x:c r="AJ55" s="22" t="str"/>
      <x:c r="AK55" s="22" t="str"/>
      <x:c r="AL55" s="22" t="str">
        <x:v>Unknown</x:v>
      </x:c>
      <x:c r="AM55" s="22" t="str">
        <x:v>Unknown</x:v>
      </x:c>
      <x:c r="AN55" s="22" t="str"/>
      <x:c r="AO55" s="22" t="str"/>
      <x:c r="AP55" s="22" t="str"/>
      <x:c r="AQ55" s="22" t="str"/>
      <x:c r="AR55" s="22" t="str"/>
      <x:c r="AS55" s="22" t="str">
        <x:v>Gyroscope Therapeutics Holdings Plc</x:v>
      </x:c>
      <x:c r="AT55" s="22" t="str">
        <x:v>Orbit Biomedical Inc; Gyroscope Therapeutics Holdings Plc</x:v>
      </x:c>
      <x:c r="AU55" s="22" t="str">
        <x:v>Not reviewed</x:v>
      </x:c>
      <x:c r="AV55" s="22" t="str">
        <x:v>Not assessed</x:v>
      </x:c>
      <x:c r="AW55" s="22" t="str">
        <x:v>Unknown</x:v>
      </x:c>
      <x:c r="AX55" s="22" t="str">
        <x:v>Unknown</x:v>
      </x:c>
      <x:c r="AY55" s="22" t="str">
        <x:v>Unknown</x:v>
      </x:c>
      <x:c r="AZ55" s="22" t="str">
        <x:v>Unknown</x:v>
      </x:c>
      <x:c r="BA55" s="22" t="str">
        <x:v>Unknown</x:v>
      </x:c>
      <x:c r="BB55" s="22" t="str">
        <x:v>Unknown</x:v>
      </x:c>
      <x:c r="BC55" s="26" t="str"/>
      <x:c r="BD55" s="22" t="str"/>
      <x:c r="BE55" s="22" t="str"/>
      <x:c r="BF55" s="22" t="str">
        <x:v>Not collected</x:v>
      </x:c>
      <x:c r="BG55" s="22" t="str">
        <x:v>Not collected</x:v>
      </x:c>
      <x:c r="BH55" s="22" t="str">
        <x:v>Not defined</x:v>
      </x:c>
      <x:c r="BI55" s="24" t="n">
        <x:f>IF($Q55="","",$Q55-3)</x:f>
        <x:v>2016</x:v>
      </x:c>
      <x:c r="BJ55" s="24" t="n">
        <x:f>IF($Q55="","",$Q55-2)</x:f>
        <x:v>2017</x:v>
      </x:c>
      <x:c r="BK55" s="24" t="n">
        <x:f>IF($Q55="","",$Q55-1)</x:f>
        <x:v>2018</x:v>
      </x:c>
      <x:c r="BL55" s="24" t="n">
        <x:f>IF($Q55="","",$Q55+0)</x:f>
        <x:v>2019</x:v>
      </x:c>
      <x:c r="BM55" s="24" t="n">
        <x:f>IF($Q55="","",$Q55+1)</x:f>
        <x:v>2020</x:v>
      </x:c>
      <x:c r="BN55" s="24" t="n">
        <x:f>IF($Q55="","",$Q55+2)</x:f>
        <x:v>2021</x:v>
      </x:c>
      <x:c r="BO55" s="24" t="n">
        <x:f>IF($Q55="","",$Q55+3)</x:f>
        <x:v>2022</x:v>
      </x:c>
      <x:c r="BP55" s="77" t="str"/>
      <x:c r="BQ55" s="77" t="str"/>
      <x:c r="BR55" s="77" t="str"/>
      <x:c r="BS55" s="77" t="str"/>
      <x:c r="BT55" s="77" t="str"/>
      <x:c r="BU55" s="77" t="str"/>
      <x:c r="BV55" s="77" t="str"/>
      <x:c r="BW55" s="77" t="str"/>
      <x:c r="BX55" s="77" t="str"/>
      <x:c r="BY55" s="77" t="str"/>
      <x:c r="BZ55" s="77" t="str"/>
      <x:c r="CA55" s="77" t="str"/>
      <x:c r="CB55" s="77" t="str"/>
      <x:c r="CC55" s="77" t="str"/>
      <x:c r="CD55" s="77" t="str"/>
      <x:c r="CE55" s="77" t="str"/>
      <x:c r="CF55" s="77" t="str"/>
      <x:c r="CG55" s="77" t="str"/>
      <x:c r="CH55" s="77" t="str"/>
      <x:c r="CI55" s="77" t="str"/>
      <x:c r="CJ55" s="77" t="str"/>
      <x:c r="CK55" s="77" t="str"/>
      <x:c r="CL55" s="77" t="str"/>
      <x:c r="CM55" s="77" t="str"/>
      <x:c r="CN55" s="77" t="str"/>
      <x:c r="CO55" s="77" t="str"/>
      <x:c r="CP55" s="77" t="str"/>
      <x:c r="CQ55" s="77" t="str"/>
      <x:c r="CR55" s="77" t="str"/>
      <x:c r="CS55" s="77" t="str"/>
      <x:c r="CT55" s="77" t="str"/>
      <x:c r="CU55" s="77" t="str"/>
      <x:c r="CV55" s="77" t="str"/>
      <x:c r="CW55" s="77" t="str"/>
      <x:c r="CX55" s="77" t="str"/>
      <x:c r="CY55" s="77" t="str"/>
      <x:c r="CZ55" s="77" t="str"/>
      <x:c r="DA55" s="77" t="str"/>
      <x:c r="DB55" s="77" t="str"/>
      <x:c r="DC55" s="77" t="str"/>
      <x:c r="DD55" s="77" t="str"/>
      <x:c r="DE55" s="77" t="str"/>
      <x:c r="DF55" s="78" t="str"/>
      <x:c r="DG55" s="78" t="str"/>
      <x:c r="DH55" s="78" t="str"/>
      <x:c r="DI55" s="78" t="str"/>
      <x:c r="DJ55" s="78" t="str"/>
      <x:c r="DK55" s="78" t="str"/>
      <x:c r="DL55" s="78" t="str"/>
      <x:c r="DM55" s="78" t="str"/>
      <x:c r="DN55" s="78" t="str"/>
      <x:c r="DO55" s="78" t="str"/>
      <x:c r="DP55" s="78" t="str"/>
      <x:c r="DQ55" s="78" t="str"/>
      <x:c r="DR55" s="78" t="str"/>
      <x:c r="DS55" s="78" t="str"/>
      <x:c r="DT55" s="78" t="str"/>
      <x:c r="DU55" s="78" t="str"/>
      <x:c r="DV55" s="78" t="str"/>
      <x:c r="DW55" s="78" t="str"/>
      <x:c r="DX55" s="78" t="str"/>
      <x:c r="DY55" s="78" t="str"/>
      <x:c r="DZ55" s="78" t="str"/>
      <x:c r="EA55" s="117" t="str"/>
      <x:c r="EB55" s="117" t="str"/>
      <x:c r="EC55" s="117" t="str"/>
      <x:c r="ED55" s="117" t="str"/>
      <x:c r="EE55" s="117" t="str"/>
      <x:c r="EF55" s="117" t="str"/>
      <x:c r="EG55" s="117" t="str"/>
      <x:c r="EH55" s="117" t="str"/>
      <x:c r="EI55" s="117" t="str"/>
      <x:c r="EJ55" s="117" t="str"/>
      <x:c r="EK55" s="117" t="str"/>
      <x:c r="EL55" s="117" t="str"/>
      <x:c r="EM55" s="117" t="str"/>
      <x:c r="EN55" s="117" t="str"/>
      <x:c r="EO55" s="34" t="str"/>
      <x:c r="EP55" s="34" t="str"/>
      <x:c r="EQ55" s="36" t="str">
        <x:f>IF(OR($EO55="",$EP55="",$EO55=0),"",$EP55/$EO55)</x:f>
      </x:c>
      <x:c r="ER55" s="38" t="str"/>
      <x:c r="ES55" s="22" t="str">
        <x:v>Unknown</x:v>
      </x:c>
      <x:c r="ET55" s="22" t="str">
        <x:v>Unknown</x:v>
      </x:c>
      <x:c r="EU55" s="40" t="str">
        <x:f>IF(COUNT($DF55,$DG55,$DH55)=0,"",AVERAGE($DF55,$DG55,$DH55))</x:f>
      </x:c>
      <x:c r="EV55" s="40" t="str">
        <x:f>IF(COUNT($DJ55,$DK55,$DL55)=0,"",AVERAGE($DJ55,$DK55,$DL55))</x:f>
      </x:c>
      <x:c r="EW55" s="40" t="str">
        <x:f>IF(OR($EU55="",$EV55=""),"",$EV55-$EU55)</x:f>
      </x:c>
      <x:c r="EX55" s="40" t="str">
        <x:f>IF(COUNT($DM55,$DN55,$DO55)=0,"",AVERAGE($DM55,$DN55,$DO55))</x:f>
      </x:c>
      <x:c r="EY55" s="40" t="str">
        <x:f>IF(COUNT($DQ55,$DR55,$DS55)=0,"",AVERAGE($DQ55,$DR55,$DS55))</x:f>
      </x:c>
      <x:c r="EZ55" s="40" t="str">
        <x:f>IF(OR($EX55="",$EY55=""),"",$EY55-$EX55)</x:f>
      </x:c>
      <x:c r="FA55" s="42" t="str">
        <x:f>IF(COUNT($EA55,$EB55,$EC55)=0,"",AVERAGE($EA55,$EB55,$EC55))</x:f>
      </x:c>
      <x:c r="FB55" s="42" t="str">
        <x:f>IF(COUNT($EE55,$EF55,$EG55)=0,"",AVERAGE($EE55,$EF55,$EG55))</x:f>
      </x:c>
      <x:c r="FC55" s="42" t="str">
        <x:f>IF(OR($FA55="",$FB55=""),"",$FB55-$FA55)</x:f>
      </x:c>
      <x:c r="FD55" s="42" t="str">
        <x:f>IF(COUNT($EH55,$EI55,$EJ55)=0,"",AVERAGE($EH55,$EI55,$EJ55))</x:f>
      </x:c>
      <x:c r="FE55" s="42" t="str">
        <x:f>IF(COUNT($EL55,$EM55,$EN55)=0,"",AVERAGE($EL55,$EM55,$EN55))</x:f>
      </x:c>
      <x:c r="FF55" s="42" t="str">
        <x:f>IF(OR($FD55="",$FE55=""),"",$FE55-$FD55)</x:f>
      </x:c>
      <x:c r="FG55" s="24" t="str">
        <x:f>IF(COUNT($DF55,$DG55,$DH55,$DJ55,$DK55,$DL55,$DM55,$DN55,$DO55,$DQ55,$DR55,$DS55)=12,"Yes","No")</x:f>
        <x:v>No</x:v>
      </x:c>
      <x:c r="FH55" s="24" t="str">
        <x:f>IF(COUNT($EA55,$EB55,$EC55,$EE55,$EF55,$EG55,$EH55,$EI55,$EJ55,$EL55,$EM55,$EN55)=12,"Yes","No")</x:f>
        <x:v>No</x:v>
      </x:c>
      <x:c r="FI55" s="24" t="str">
        <x:f>IF(AND($M55="Include",OR($FG55="Yes",$FH55="Yes")),"Ready","Not ready")</x:f>
        <x:v>Not ready</x:v>
      </x:c>
    </x:row>
    <x:row r="56" ht="24" customHeight="1">
      <x:c r="A56" s="22" t="str">
        <x:v>CTL-0054</x:v>
      </x:c>
      <x:c r="B56" s="22" t="n">
        <x:v>65</x:v>
      </x:c>
      <x:c r="C56" s="22" t="str">
        <x:v>Candidate alternative-rationale group</x:v>
      </x:c>
      <x:c r="D56" s="22" t="n">
        <x:v>0</x:v>
      </x:c>
      <x:c r="E56" s="22" t="str">
        <x:v>DATA non-innovation deals.xlsx</x:v>
      </x:c>
      <x:c r="F56" s="22" t="str">
        <x:v>trinetx acquires custodix</x:v>
      </x:c>
      <x:c r="G56" s="22" t="str">
        <x:v>Yes</x:v>
      </x:c>
      <x:c r="H56" s="22" t="str">
        <x:v>No</x:v>
      </x:c>
      <x:c r="I56" s="22" t="str">
        <x:v>No</x:v>
      </x:c>
      <x:c r="J56" s="22" t="n">
        <x:v>1</x:v>
      </x:c>
      <x:c r="K56" s="22" t="str">
        <x:v>Not started</x:v>
      </x:c>
      <x:c r="L56" s="22" t="str">
        <x:v>Eligible - 100%</x:v>
      </x:c>
      <x:c r="M56" s="22" t="str">
        <x:v>Review</x:v>
      </x:c>
      <x:c r="N56" s="22" t="str"/>
      <x:c r="O56" s="28" t="n">
        <x:v>43557</x:v>
      </x:c>
      <x:c r="P56" s="28" t="n">
        <x:v>43557</x:v>
      </x:c>
      <x:c r="Q56" s="22" t="n">
        <x:v>2019</x:v>
      </x:c>
      <x:c r="R56" s="22" t="str">
        <x:v>Q2 2019</x:v>
      </x:c>
      <x:c r="S56" s="22" t="str">
        <x:v>Completed</x:v>
      </x:c>
      <x:c r="T56" s="26" t="str">
        <x:v>TriNetX Acquires Custodix</x:v>
      </x:c>
      <x:c r="U56" s="22" t="str">
        <x:v>Mergers &amp; Acquisitions</x:v>
      </x:c>
      <x:c r="V56" s="22" t="str">
        <x:v>Acquisition</x:v>
      </x:c>
      <x:c r="W56" s="22" t="str">
        <x:v>100% Acquisition</x:v>
      </x:c>
      <x:c r="X56" s="22" t="str">
        <x:v>Belgium</x:v>
      </x:c>
      <x:c r="Y56" s="22" t="str">
        <x:v>100% Acquisition</x:v>
      </x:c>
      <x:c r="Z56" s="26"/>
      <x:c r="AA56" s="26"/>
      <x:c r="AB56" s="22" t="str">
        <x:v>TriNetX LLC</x:v>
      </x:c>
      <x:c r="AC56" s="22" t="str">
        <x:v>trinetx</x:v>
      </x:c>
      <x:c r="AD56" s="22" t="str">
        <x:v>Custodix NV</x:v>
      </x:c>
      <x:c r="AE56" s="22" t="str">
        <x:v>custodix</x:v>
      </x:c>
      <x:c r="AF56" s="30"/>
      <x:c r="AG56" s="22" t="str">
        <x:v>n/a</x:v>
      </x:c>
      <x:c r="AH56" s="26" t="str">
        <x:v>TriNetX, Inc., a health research network, has acquired Custodix NV and its InSite network, a provider of services for clinical trial design, patient feasibility, and enabling workflow for patient recruitment.
The InSite platform allows the re-use of Electronic Health Records (EHR) data for research.
The acquisition enables TriNetx to provide a largest platform for clinical research to healthcare organizations throughout Europe.</x:v>
      </x:c>
      <x:c r="AI56" s="26" t="str">
        <x:v>The acquisition enables TriNetx to provide a largest platform for clinical research to healthcare organizations throughout Europe.</x:v>
      </x:c>
      <x:c r="AJ56" s="22" t="str"/>
      <x:c r="AK56" s="22" t="str"/>
      <x:c r="AL56" s="22" t="str">
        <x:v>Unknown</x:v>
      </x:c>
      <x:c r="AM56" s="22" t="str">
        <x:v>Unknown</x:v>
      </x:c>
      <x:c r="AN56" s="22" t="str"/>
      <x:c r="AO56" s="22" t="str"/>
      <x:c r="AP56" s="22" t="str"/>
      <x:c r="AQ56" s="22" t="str"/>
      <x:c r="AR56" s="22" t="str"/>
      <x:c r="AS56" s="22" t="str">
        <x:v>TriNetX LLC</x:v>
      </x:c>
      <x:c r="AT56" s="22" t="str">
        <x:v>Custodix NV</x:v>
      </x:c>
      <x:c r="AU56" s="22" t="str">
        <x:v>Not reviewed</x:v>
      </x:c>
      <x:c r="AV56" s="22" t="str">
        <x:v>Not assessed</x:v>
      </x:c>
      <x:c r="AW56" s="22" t="str">
        <x:v>Unknown</x:v>
      </x:c>
      <x:c r="AX56" s="22" t="str">
        <x:v>Unknown</x:v>
      </x:c>
      <x:c r="AY56" s="22" t="str">
        <x:v>Unknown</x:v>
      </x:c>
      <x:c r="AZ56" s="22" t="str">
        <x:v>Unknown</x:v>
      </x:c>
      <x:c r="BA56" s="22" t="str">
        <x:v>Unknown</x:v>
      </x:c>
      <x:c r="BB56" s="22" t="str">
        <x:v>Unknown</x:v>
      </x:c>
      <x:c r="BC56" s="26" t="str"/>
      <x:c r="BD56" s="22" t="str"/>
      <x:c r="BE56" s="22" t="str"/>
      <x:c r="BF56" s="22" t="str">
        <x:v>Not collected</x:v>
      </x:c>
      <x:c r="BG56" s="22" t="str">
        <x:v>Not collected</x:v>
      </x:c>
      <x:c r="BH56" s="22" t="str">
        <x:v>Not defined</x:v>
      </x:c>
      <x:c r="BI56" s="24" t="n">
        <x:f>IF($Q56="","",$Q56-3)</x:f>
        <x:v>2016</x:v>
      </x:c>
      <x:c r="BJ56" s="24" t="n">
        <x:f>IF($Q56="","",$Q56-2)</x:f>
        <x:v>2017</x:v>
      </x:c>
      <x:c r="BK56" s="24" t="n">
        <x:f>IF($Q56="","",$Q56-1)</x:f>
        <x:v>2018</x:v>
      </x:c>
      <x:c r="BL56" s="24" t="n">
        <x:f>IF($Q56="","",$Q56+0)</x:f>
        <x:v>2019</x:v>
      </x:c>
      <x:c r="BM56" s="24" t="n">
        <x:f>IF($Q56="","",$Q56+1)</x:f>
        <x:v>2020</x:v>
      </x:c>
      <x:c r="BN56" s="24" t="n">
        <x:f>IF($Q56="","",$Q56+2)</x:f>
        <x:v>2021</x:v>
      </x:c>
      <x:c r="BO56" s="24" t="n">
        <x:f>IF($Q56="","",$Q56+3)</x:f>
        <x:v>2022</x:v>
      </x:c>
      <x:c r="BP56" s="77" t="str"/>
      <x:c r="BQ56" s="77" t="str"/>
      <x:c r="BR56" s="77" t="str"/>
      <x:c r="BS56" s="77" t="str"/>
      <x:c r="BT56" s="77" t="str"/>
      <x:c r="BU56" s="77" t="str"/>
      <x:c r="BV56" s="77" t="str"/>
      <x:c r="BW56" s="77" t="str"/>
      <x:c r="BX56" s="77" t="str"/>
      <x:c r="BY56" s="77" t="str"/>
      <x:c r="BZ56" s="77" t="str"/>
      <x:c r="CA56" s="77" t="str"/>
      <x:c r="CB56" s="77" t="str"/>
      <x:c r="CC56" s="77" t="str"/>
      <x:c r="CD56" s="77" t="str"/>
      <x:c r="CE56" s="77" t="str"/>
      <x:c r="CF56" s="77" t="str"/>
      <x:c r="CG56" s="77" t="str"/>
      <x:c r="CH56" s="77" t="str"/>
      <x:c r="CI56" s="77" t="str"/>
      <x:c r="CJ56" s="77" t="str"/>
      <x:c r="CK56" s="77" t="str"/>
      <x:c r="CL56" s="77" t="str"/>
      <x:c r="CM56" s="77" t="str"/>
      <x:c r="CN56" s="77" t="str"/>
      <x:c r="CO56" s="77" t="str"/>
      <x:c r="CP56" s="77" t="str"/>
      <x:c r="CQ56" s="77" t="str"/>
      <x:c r="CR56" s="77" t="str"/>
      <x:c r="CS56" s="77" t="str"/>
      <x:c r="CT56" s="77" t="str"/>
      <x:c r="CU56" s="77" t="str"/>
      <x:c r="CV56" s="77" t="str"/>
      <x:c r="CW56" s="77" t="str"/>
      <x:c r="CX56" s="77" t="str"/>
      <x:c r="CY56" s="77" t="str"/>
      <x:c r="CZ56" s="77" t="str"/>
      <x:c r="DA56" s="77" t="str"/>
      <x:c r="DB56" s="77" t="str"/>
      <x:c r="DC56" s="77" t="str"/>
      <x:c r="DD56" s="77" t="str"/>
      <x:c r="DE56" s="77" t="str"/>
      <x:c r="DF56" s="78" t="str"/>
      <x:c r="DG56" s="78" t="str"/>
      <x:c r="DH56" s="78" t="str"/>
      <x:c r="DI56" s="78" t="str"/>
      <x:c r="DJ56" s="78" t="str"/>
      <x:c r="DK56" s="78" t="str"/>
      <x:c r="DL56" s="78" t="str"/>
      <x:c r="DM56" s="78" t="str"/>
      <x:c r="DN56" s="78" t="str"/>
      <x:c r="DO56" s="78" t="str"/>
      <x:c r="DP56" s="78" t="str"/>
      <x:c r="DQ56" s="78" t="str"/>
      <x:c r="DR56" s="78" t="str"/>
      <x:c r="DS56" s="78" t="str"/>
      <x:c r="DT56" s="78" t="str"/>
      <x:c r="DU56" s="78" t="str"/>
      <x:c r="DV56" s="78" t="str"/>
      <x:c r="DW56" s="78" t="str"/>
      <x:c r="DX56" s="78" t="str"/>
      <x:c r="DY56" s="78" t="str"/>
      <x:c r="DZ56" s="78" t="str"/>
      <x:c r="EA56" s="117" t="str"/>
      <x:c r="EB56" s="117" t="str"/>
      <x:c r="EC56" s="117" t="str"/>
      <x:c r="ED56" s="117" t="str"/>
      <x:c r="EE56" s="117" t="str"/>
      <x:c r="EF56" s="117" t="str"/>
      <x:c r="EG56" s="117" t="str"/>
      <x:c r="EH56" s="117" t="str"/>
      <x:c r="EI56" s="117" t="str"/>
      <x:c r="EJ56" s="117" t="str"/>
      <x:c r="EK56" s="117" t="str"/>
      <x:c r="EL56" s="117" t="str"/>
      <x:c r="EM56" s="117" t="str"/>
      <x:c r="EN56" s="117" t="str"/>
      <x:c r="EO56" s="34" t="str"/>
      <x:c r="EP56" s="34" t="str"/>
      <x:c r="EQ56" s="36" t="str">
        <x:f>IF(OR($EO56="",$EP56="",$EO56=0),"",$EP56/$EO56)</x:f>
      </x:c>
      <x:c r="ER56" s="38" t="str"/>
      <x:c r="ES56" s="22" t="str">
        <x:v>Unknown</x:v>
      </x:c>
      <x:c r="ET56" s="22" t="str">
        <x:v>Unknown</x:v>
      </x:c>
      <x:c r="EU56" s="40" t="str">
        <x:f>IF(COUNT($DF56,$DG56,$DH56)=0,"",AVERAGE($DF56,$DG56,$DH56))</x:f>
      </x:c>
      <x:c r="EV56" s="40" t="str">
        <x:f>IF(COUNT($DJ56,$DK56,$DL56)=0,"",AVERAGE($DJ56,$DK56,$DL56))</x:f>
      </x:c>
      <x:c r="EW56" s="40" t="str">
        <x:f>IF(OR($EU56="",$EV56=""),"",$EV56-$EU56)</x:f>
      </x:c>
      <x:c r="EX56" s="40" t="str">
        <x:f>IF(COUNT($DM56,$DN56,$DO56)=0,"",AVERAGE($DM56,$DN56,$DO56))</x:f>
      </x:c>
      <x:c r="EY56" s="40" t="str">
        <x:f>IF(COUNT($DQ56,$DR56,$DS56)=0,"",AVERAGE($DQ56,$DR56,$DS56))</x:f>
      </x:c>
      <x:c r="EZ56" s="40" t="str">
        <x:f>IF(OR($EX56="",$EY56=""),"",$EY56-$EX56)</x:f>
      </x:c>
      <x:c r="FA56" s="42" t="str">
        <x:f>IF(COUNT($EA56,$EB56,$EC56)=0,"",AVERAGE($EA56,$EB56,$EC56))</x:f>
      </x:c>
      <x:c r="FB56" s="42" t="str">
        <x:f>IF(COUNT($EE56,$EF56,$EG56)=0,"",AVERAGE($EE56,$EF56,$EG56))</x:f>
      </x:c>
      <x:c r="FC56" s="42" t="str">
        <x:f>IF(OR($FA56="",$FB56=""),"",$FB56-$FA56)</x:f>
      </x:c>
      <x:c r="FD56" s="42" t="str">
        <x:f>IF(COUNT($EH56,$EI56,$EJ56)=0,"",AVERAGE($EH56,$EI56,$EJ56))</x:f>
      </x:c>
      <x:c r="FE56" s="42" t="str">
        <x:f>IF(COUNT($EL56,$EM56,$EN56)=0,"",AVERAGE($EL56,$EM56,$EN56))</x:f>
      </x:c>
      <x:c r="FF56" s="42" t="str">
        <x:f>IF(OR($FD56="",$FE56=""),"",$FE56-$FD56)</x:f>
      </x:c>
      <x:c r="FG56" s="24" t="str">
        <x:f>IF(COUNT($DF56,$DG56,$DH56,$DJ56,$DK56,$DL56,$DM56,$DN56,$DO56,$DQ56,$DR56,$DS56)=12,"Yes","No")</x:f>
        <x:v>No</x:v>
      </x:c>
      <x:c r="FH56" s="24" t="str">
        <x:f>IF(COUNT($EA56,$EB56,$EC56,$EE56,$EF56,$EG56,$EH56,$EI56,$EJ56,$EL56,$EM56,$EN56)=12,"Yes","No")</x:f>
        <x:v>No</x:v>
      </x:c>
      <x:c r="FI56" s="24" t="str">
        <x:f>IF(AND($M56="Include",OR($FG56="Yes",$FH56="Yes")),"Ready","Not ready")</x:f>
        <x:v>Not ready</x:v>
      </x:c>
    </x:row>
    <x:row r="57" ht="24" customHeight="1">
      <x:c r="A57" s="22" t="str">
        <x:v>CTL-0055</x:v>
      </x:c>
      <x:c r="B57" s="22" t="n">
        <x:v>66</x:v>
      </x:c>
      <x:c r="C57" s="22" t="str">
        <x:v>Candidate alternative-rationale group</x:v>
      </x:c>
      <x:c r="D57" s="22" t="n">
        <x:v>0</x:v>
      </x:c>
      <x:c r="E57" s="22" t="str">
        <x:v>DATA non-innovation deals.xlsx</x:v>
      </x:c>
      <x:c r="F57" s="22" t="str">
        <x:v>zentiva acquires creo pharma</x:v>
      </x:c>
      <x:c r="G57" s="22" t="str">
        <x:v>No</x:v>
      </x:c>
      <x:c r="H57" s="22" t="str">
        <x:v>No</x:v>
      </x:c>
      <x:c r="I57" s="22" t="str">
        <x:v>Yes</x:v>
      </x:c>
      <x:c r="J57" s="22" t="n">
        <x:v>2</x:v>
      </x:c>
      <x:c r="K57" s="22" t="str">
        <x:v>Not started</x:v>
      </x:c>
      <x:c r="L57" s="22" t="str">
        <x:v>Eligible - 100%</x:v>
      </x:c>
      <x:c r="M57" s="22" t="str">
        <x:v>Review</x:v>
      </x:c>
      <x:c r="N57" s="22" t="str"/>
      <x:c r="O57" s="28" t="n">
        <x:v>43556</x:v>
      </x:c>
      <x:c r="P57" s="28" t="n">
        <x:v>43556</x:v>
      </x:c>
      <x:c r="Q57" s="22" t="n">
        <x:v>2019</x:v>
      </x:c>
      <x:c r="R57" s="22" t="str">
        <x:v>Q2 2019</x:v>
      </x:c>
      <x:c r="S57" s="22" t="str">
        <x:v>Completed</x:v>
      </x:c>
      <x:c r="T57" s="26" t="str">
        <x:v>Zentiva Acquires Creo Pharma</x:v>
      </x:c>
      <x:c r="U57" s="22" t="str">
        <x:v>Mergers &amp; Acquisitions</x:v>
      </x:c>
      <x:c r="V57" s="22" t="str">
        <x:v>Acquisition</x:v>
      </x:c>
      <x:c r="W57" s="22" t="str">
        <x:v>100% Acquisition</x:v>
      </x:c>
      <x:c r="X57" s="22" t="str">
        <x:v>United Kingdom</x:v>
      </x:c>
      <x:c r="Y57" s="22" t="str">
        <x:v>100% Acquisition</x:v>
      </x:c>
      <x:c r="Z57" s="26"/>
      <x:c r="AA57" s="26"/>
      <x:c r="AB57" s="22" t="str">
        <x:v>Zentiva Group AS</x:v>
      </x:c>
      <x:c r="AC57" s="22" t="str">
        <x:v>zentiva</x:v>
      </x:c>
      <x:c r="AD57" s="22" t="str">
        <x:v>Creo Pharma Ltd (Inactive)</x:v>
      </x:c>
      <x:c r="AE57" s="22" t="str">
        <x:v>creo pharma</x:v>
      </x:c>
      <x:c r="AF57" s="30"/>
      <x:c r="AG57" s="22" t="str">
        <x:v>n/a</x:v>
      </x:c>
      <x:c r="AH57" s="26" t="str">
        <x:v>Zentiva Group a.s., has completed the acquisition of Creo Pharmaceuticals Ltd., a specialist pharmaceutical company from Amneal Pharmaceuticals, Inc. 
This acquisition enables Zentiva to accelerate its growth.</x:v>
      </x:c>
      <x:c r="AI57" s="26" t="str">
        <x:v>This acquisition enables Zentiva to accelerate its growth.</x:v>
      </x:c>
      <x:c r="AJ57" s="22" t="str"/>
      <x:c r="AK57" s="22" t="str"/>
      <x:c r="AL57" s="22" t="str">
        <x:v>Unknown</x:v>
      </x:c>
      <x:c r="AM57" s="22" t="str">
        <x:v>Unknown</x:v>
      </x:c>
      <x:c r="AN57" s="22" t="str">
        <x:v>1193932D CP</x:v>
      </x:c>
      <x:c r="AO57" s="22" t="str"/>
      <x:c r="AP57" s="22" t="str"/>
      <x:c r="AQ57" s="22" t="str"/>
      <x:c r="AR57" s="22" t="str"/>
      <x:c r="AS57" s="22" t="str">
        <x:v>Zentiva Group AS</x:v>
      </x:c>
      <x:c r="AT57" s="22" t="str">
        <x:v>Creo Pharma Ltd (Inactive)</x:v>
      </x:c>
      <x:c r="AU57" s="22" t="str">
        <x:v>Not reviewed</x:v>
      </x:c>
      <x:c r="AV57" s="22" t="str">
        <x:v>Not assessed</x:v>
      </x:c>
      <x:c r="AW57" s="22" t="str">
        <x:v>Unknown</x:v>
      </x:c>
      <x:c r="AX57" s="22" t="str">
        <x:v>Unknown</x:v>
      </x:c>
      <x:c r="AY57" s="22" t="str">
        <x:v>Unknown</x:v>
      </x:c>
      <x:c r="AZ57" s="22" t="str">
        <x:v>Unknown</x:v>
      </x:c>
      <x:c r="BA57" s="22" t="str">
        <x:v>Unknown</x:v>
      </x:c>
      <x:c r="BB57" s="22" t="str">
        <x:v>Unknown</x:v>
      </x:c>
      <x:c r="BC57" s="26" t="str"/>
      <x:c r="BD57" s="22" t="str"/>
      <x:c r="BE57" s="22" t="str">
        <x:v>EUR</x:v>
      </x:c>
      <x:c r="BF57" s="22" t="str">
        <x:v>Partial</x:v>
      </x:c>
      <x:c r="BG57" s="22" t="str">
        <x:v>Partial event window — 5/7 years covered</x:v>
      </x:c>
      <x:c r="BH57" s="22" t="str">
        <x:v>Applicant/owner alias match for Zentiva entities; the most recent event windows are only partially covered.</x:v>
      </x:c>
      <x:c r="BI57" s="24" t="n">
        <x:f>IF($Q57="","",$Q57-3)</x:f>
        <x:v>2016</x:v>
      </x:c>
      <x:c r="BJ57" s="24" t="n">
        <x:f>IF($Q57="","",$Q57-2)</x:f>
        <x:v>2017</x:v>
      </x:c>
      <x:c r="BK57" s="24" t="n">
        <x:f>IF($Q57="","",$Q57-1)</x:f>
        <x:v>2018</x:v>
      </x:c>
      <x:c r="BL57" s="24" t="n">
        <x:f>IF($Q57="","",$Q57+0)</x:f>
        <x:v>2019</x:v>
      </x:c>
      <x:c r="BM57" s="24" t="n">
        <x:f>IF($Q57="","",$Q57+1)</x:f>
        <x:v>2020</x:v>
      </x:c>
      <x:c r="BN57" s="24" t="n">
        <x:f>IF($Q57="","",$Q57+2)</x:f>
        <x:v>2021</x:v>
      </x:c>
      <x:c r="BO57" s="24" t="n">
        <x:f>IF($Q57="","",$Q57+3)</x:f>
        <x:v>2022</x:v>
      </x:c>
      <x:c r="BP57" s="77" t="n">
        <x:v>43.092</x:v>
      </x:c>
      <x:c r="BQ57" s="77" t="n">
        <x:v>44.2803</x:v>
      </x:c>
      <x:c r="BR57" s="77"/>
      <x:c r="BS57" s="77"/>
      <x:c r="BT57" s="77"/>
      <x:c r="BU57" s="77"/>
      <x:c r="BV57" s="77"/>
      <x:c r="BW57" s="77" t="n">
        <x:v>-6.7477</x:v>
      </x:c>
      <x:c r="BX57" s="77" t="n">
        <x:v>-8.793</x:v>
      </x:c>
      <x:c r="BY57" s="77"/>
      <x:c r="BZ57" s="77"/>
      <x:c r="CA57" s="77"/>
      <x:c r="CB57" s="77"/>
      <x:c r="CC57" s="77"/>
      <x:c r="CD57" s="77" t="n">
        <x:v>9.9192</x:v>
      </x:c>
      <x:c r="CE57" s="77" t="n">
        <x:v>11.4095</x:v>
      </x:c>
      <x:c r="CF57" s="77"/>
      <x:c r="CG57" s="77"/>
      <x:c r="CH57" s="77"/>
      <x:c r="CI57" s="77"/>
      <x:c r="CJ57" s="77"/>
      <x:c r="CK57" s="77" t="n">
        <x:v>530.3736</x:v>
      </x:c>
      <x:c r="CL57" s="77" t="n">
        <x:v>587.4154</x:v>
      </x:c>
      <x:c r="CM57" s="77"/>
      <x:c r="CN57" s="77"/>
      <x:c r="CO57" s="77"/>
      <x:c r="CP57" s="77"/>
      <x:c r="CQ57" s="77"/>
      <x:c r="CR57" s="77"/>
      <x:c r="CS57" s="77"/>
      <x:c r="CT57" s="77"/>
      <x:c r="CU57" s="77"/>
      <x:c r="CV57" s="77"/>
      <x:c r="CW57" s="77"/>
      <x:c r="CX57" s="77"/>
      <x:c r="CY57" s="77"/>
      <x:c r="CZ57" s="77"/>
      <x:c r="DA57" s="77"/>
      <x:c r="DB57" s="77"/>
      <x:c r="DC57" s="77"/>
      <x:c r="DD57" s="77"/>
      <x:c r="DE57" s="77"/>
      <x:c r="DF57" s="78" t="n">
        <x:v>1.8976</x:v>
      </x:c>
      <x:c r="DG57" s="78" t="n">
        <x:v>2.0474</x:v>
      </x:c>
      <x:c r="DH57" s="78"/>
      <x:c r="DI57" s="78"/>
      <x:c r="DJ57" s="78"/>
      <x:c r="DK57" s="78"/>
      <x:c r="DL57" s="78"/>
      <x:c r="DM57" s="78" t="n">
        <x:v>-15.6588</x:v>
      </x:c>
      <x:c r="DN57" s="78" t="n">
        <x:v>-19.8576</x:v>
      </x:c>
      <x:c r="DO57" s="78"/>
      <x:c r="DP57" s="78"/>
      <x:c r="DQ57" s="78"/>
      <x:c r="DR57" s="78"/>
      <x:c r="DS57" s="78"/>
      <x:c r="DT57" s="78"/>
      <x:c r="DU57" s="78"/>
      <x:c r="DV57" s="78"/>
      <x:c r="DW57" s="78"/>
      <x:c r="DX57" s="78"/>
      <x:c r="DY57" s="78"/>
      <x:c r="DZ57" s="78"/>
      <x:c r="EA57" s="117" t="n">
        <x:v>1</x:v>
      </x:c>
      <x:c r="EB57" s="117" t="n">
        <x:v>0</x:v>
      </x:c>
      <x:c r="EC57" s="117" t="n">
        <x:v>0</x:v>
      </x:c>
      <x:c r="ED57" s="117" t="n">
        <x:v>0</x:v>
      </x:c>
      <x:c r="EE57" s="117" t="n">
        <x:v>1</x:v>
      </x:c>
      <x:c r="EF57" s="117"/>
      <x:c r="EG57" s="117"/>
      <x:c r="EH57" s="117" t="n">
        <x:v>0</x:v>
      </x:c>
      <x:c r="EI57" s="117" t="n">
        <x:v>0</x:v>
      </x:c>
      <x:c r="EJ57" s="117" t="n">
        <x:v>0</x:v>
      </x:c>
      <x:c r="EK57" s="117" t="n">
        <x:v>0</x:v>
      </x:c>
      <x:c r="EL57" s="117" t="n">
        <x:v>0</x:v>
      </x:c>
      <x:c r="EM57" s="117"/>
      <x:c r="EN57" s="117"/>
      <x:c r="EO57" s="34" t="str"/>
      <x:c r="EP57" s="34" t="str"/>
      <x:c r="EQ57" s="36" t="str">
        <x:f>IF(OR($EO57="",$EP57="",$EO57=0),"",$EP57/$EO57)</x:f>
      </x:c>
      <x:c r="ER57" s="38" t="str"/>
      <x:c r="ES57" s="22" t="str">
        <x:v>Unknown</x:v>
      </x:c>
      <x:c r="ET57" s="22" t="str">
        <x:v>Unknown</x:v>
      </x:c>
      <x:c r="EU57" s="40" t="n">
        <x:f>IF(COUNT($DF57,$DG57,$DH57)=0,"",AVERAGE($DF57,$DG57,$DH57))</x:f>
        <x:v>1.9725000000000001</x:v>
      </x:c>
      <x:c r="EV57" s="40" t="str">
        <x:f>IF(COUNT($DJ57,$DK57,$DL57)=0,"",AVERAGE($DJ57,$DK57,$DL57))</x:f>
      </x:c>
      <x:c r="EW57" s="40" t="str">
        <x:f>IF(OR($EU57="",$EV57=""),"",$EV57-$EU57)</x:f>
      </x:c>
      <x:c r="EX57" s="40" t="n">
        <x:f>IF(COUNT($DM57,$DN57,$DO57)=0,"",AVERAGE($DM57,$DN57,$DO57))</x:f>
        <x:v>-17.758200000000002</x:v>
      </x:c>
      <x:c r="EY57" s="40" t="str">
        <x:f>IF(COUNT($DQ57,$DR57,$DS57)=0,"",AVERAGE($DQ57,$DR57,$DS57))</x:f>
      </x:c>
      <x:c r="EZ57" s="40" t="str">
        <x:f>IF(OR($EX57="",$EY57=""),"",$EY57-$EX57)</x:f>
      </x:c>
      <x:c r="FA57" s="42" t="n">
        <x:f>IF(COUNT($EA57,$EB57,$EC57)=0,"",AVERAGE($EA57,$EB57,$EC57))</x:f>
        <x:v>0.3333333333333333</x:v>
      </x:c>
      <x:c r="FB57" s="42" t="n">
        <x:f>IF(COUNT($EE57,$EF57,$EG57)=0,"",AVERAGE($EE57,$EF57,$EG57))</x:f>
        <x:v>1</x:v>
      </x:c>
      <x:c r="FC57" s="42" t="n">
        <x:f>IF(OR($FA57="",$FB57=""),"",$FB57-$FA57)</x:f>
        <x:v>0.6666666666666667</x:v>
      </x:c>
      <x:c r="FD57" s="42" t="n">
        <x:f>IF(COUNT($EH57,$EI57,$EJ57)=0,"",AVERAGE($EH57,$EI57,$EJ57))</x:f>
        <x:v>0</x:v>
      </x:c>
      <x:c r="FE57" s="42" t="n">
        <x:f>IF(COUNT($EL57,$EM57,$EN57)=0,"",AVERAGE($EL57,$EM57,$EN57))</x:f>
        <x:v>0</x:v>
      </x:c>
      <x:c r="FF57" s="42" t="str">
        <x:f>IF(OR($FD57="",$FE57=""),"",$FE57-$FD57)</x:f>
      </x:c>
      <x:c r="FG57" s="24" t="str">
        <x:f>IF(COUNT($DF57,$DG57,$DH57,$DJ57,$DK57,$DL57,$DM57,$DN57,$DO57,$DQ57,$DR57,$DS57)=12,"Yes","No")</x:f>
        <x:v>No</x:v>
      </x:c>
      <x:c r="FH57" s="24" t="str">
        <x:f>IF(COUNT($EA57,$EB57,$EC57,$EE57,$EF57,$EG57,$EH57,$EI57,$EJ57,$EL57,$EM57,$EN57)=12,"Yes","No")</x:f>
        <x:v>No</x:v>
      </x:c>
      <x:c r="FI57" s="24" t="str">
        <x:f>IF(AND($M57="Include",OR($FG57="Yes",$FH57="Yes")),"Ready","Not ready")</x:f>
        <x:v>Not ready</x:v>
      </x:c>
    </x:row>
    <x:row r="58" ht="24" customHeight="1">
      <x:c r="A58" s="22" t="str">
        <x:v>CTL-0056</x:v>
      </x:c>
      <x:c r="B58" s="22" t="n">
        <x:v>67</x:v>
      </x:c>
      <x:c r="C58" s="22" t="str">
        <x:v>Candidate alternative-rationale group</x:v>
      </x:c>
      <x:c r="D58" s="22" t="n">
        <x:v>0</x:v>
      </x:c>
      <x:c r="E58" s="22" t="str">
        <x:v>DATA non-innovation deals.xlsx</x:v>
      </x:c>
      <x:c r="F58" s="22" t="str">
        <x:v>boehringer ingelheim acquires icd therapeutics</x:v>
      </x:c>
      <x:c r="G58" s="22" t="str">
        <x:v>No</x:v>
      </x:c>
      <x:c r="H58" s="22" t="str">
        <x:v>No</x:v>
      </x:c>
      <x:c r="I58" s="22" t="str">
        <x:v>Yes</x:v>
      </x:c>
      <x:c r="J58" s="22" t="n">
        <x:v>3</x:v>
      </x:c>
      <x:c r="K58" s="22" t="str">
        <x:v>Not started</x:v>
      </x:c>
      <x:c r="L58" s="22" t="str">
        <x:v>Eligible - 100%</x:v>
      </x:c>
      <x:c r="M58" s="22" t="str">
        <x:v>Review</x:v>
      </x:c>
      <x:c r="N58" s="22" t="str"/>
      <x:c r="O58" s="28" t="n">
        <x:v>43553</x:v>
      </x:c>
      <x:c r="P58" s="28" t="n">
        <x:v>43553</x:v>
      </x:c>
      <x:c r="Q58" s="22" t="n">
        <x:v>2019</x:v>
      </x:c>
      <x:c r="R58" s="22" t="str">
        <x:v>Q1 2019</x:v>
      </x:c>
      <x:c r="S58" s="22" t="str">
        <x:v>Completed</x:v>
      </x:c>
      <x:c r="T58" s="26" t="str">
        <x:v>Boehringer Ingelheim Acquires ICD Therapeutics</x:v>
      </x:c>
      <x:c r="U58" s="22" t="str">
        <x:v>Mergers &amp; Acquisitions</x:v>
      </x:c>
      <x:c r="V58" s="22" t="str">
        <x:v>Acquisition</x:v>
      </x:c>
      <x:c r="W58" s="22" t="str">
        <x:v>100% Acquisition</x:v>
      </x:c>
      <x:c r="X58" s="22" t="str">
        <x:v>Germany</x:v>
      </x:c>
      <x:c r="Y58" s="22" t="str">
        <x:v>100% Acquisition</x:v>
      </x:c>
      <x:c r="Z58" s="26"/>
      <x:c r="AA58" s="26"/>
      <x:c r="AB58" s="22" t="str">
        <x:v>Boehringer Ingelheim International GmbH</x:v>
      </x:c>
      <x:c r="AC58" s="22" t="str">
        <x:v>boehringer ingelheim international</x:v>
      </x:c>
      <x:c r="AD58" s="22" t="str">
        <x:v>ICD Therapeutics GmbH</x:v>
      </x:c>
      <x:c r="AE58" s="22" t="str">
        <x:v>icd therapeutics</x:v>
      </x:c>
      <x:c r="AF58" s="30"/>
      <x:c r="AG58" s="22" t="str">
        <x:v>n/a</x:v>
      </x:c>
      <x:c r="AH58" s="26" t="str">
        <x:v>Boehringer Ingelheim GmbH, a research-driven pharmaceutical company, has acquired ICD Therapeutics GmbH. The acquisition includes rights to ICD’s MacroDel biologics-delivery platform. 
Boehringer Ingelheim will employ this platform for the development of novel therapeutics in collaboration with nanoPET Pharma GmbH, a former shareholder of ICD Therapeutics. Boehringer Ingelheim will use ICD’s MacroDel technology to develop first-in-class potential drug candidates for intracellular targets across a variety of tumor types.
This acquisition enables Boehringer Ingelheim to enhance its oncology R&amp;D with novel macroDel delivery technology.</x:v>
      </x:c>
      <x:c r="AI58" s="26" t="str">
        <x:v>This acquisition enables Boehringer Ingelheim to enhance its oncology R&amp;D with novel macroDel delivery technology.</x:v>
      </x:c>
      <x:c r="AJ58" s="22" t="str"/>
      <x:c r="AK58" s="22" t="str"/>
      <x:c r="AL58" s="22" t="str">
        <x:v>Unknown</x:v>
      </x:c>
      <x:c r="AM58" s="22" t="str">
        <x:v>Unknown</x:v>
      </x:c>
      <x:c r="AN58" s="22" t="str"/>
      <x:c r="AO58" s="22" t="str"/>
      <x:c r="AP58" s="22" t="str"/>
      <x:c r="AQ58" s="22" t="str"/>
      <x:c r="AR58" s="22" t="str"/>
      <x:c r="AS58" s="22" t="str">
        <x:v>Boehringer Ingelheim International GmbH</x:v>
      </x:c>
      <x:c r="AT58" s="22" t="str">
        <x:v>ICD Therapeutics GmbH</x:v>
      </x:c>
      <x:c r="AU58" s="22" t="str">
        <x:v>Not reviewed</x:v>
      </x:c>
      <x:c r="AV58" s="22" t="str">
        <x:v>Not assessed</x:v>
      </x:c>
      <x:c r="AW58" s="22" t="str">
        <x:v>Unknown</x:v>
      </x:c>
      <x:c r="AX58" s="22" t="str">
        <x:v>Unknown</x:v>
      </x:c>
      <x:c r="AY58" s="22" t="str">
        <x:v>Unknown</x:v>
      </x:c>
      <x:c r="AZ58" s="22" t="str">
        <x:v>Unknown</x:v>
      </x:c>
      <x:c r="BA58" s="22" t="str">
        <x:v>Unknown</x:v>
      </x:c>
      <x:c r="BB58" s="22" t="str">
        <x:v>Unknown</x:v>
      </x:c>
      <x:c r="BC58" s="26" t="str"/>
      <x:c r="BD58" s="22" t="str"/>
      <x:c r="BE58" s="22" t="str"/>
      <x:c r="BF58" s="22" t="str">
        <x:v>Not collected</x:v>
      </x:c>
      <x:c r="BG58" s="22" t="str">
        <x:v>Not collected</x:v>
      </x:c>
      <x:c r="BH58" s="22" t="str">
        <x:v>Not defined</x:v>
      </x:c>
      <x:c r="BI58" s="24" t="n">
        <x:f>IF($Q58="","",$Q58-3)</x:f>
        <x:v>2016</x:v>
      </x:c>
      <x:c r="BJ58" s="24" t="n">
        <x:f>IF($Q58="","",$Q58-2)</x:f>
        <x:v>2017</x:v>
      </x:c>
      <x:c r="BK58" s="24" t="n">
        <x:f>IF($Q58="","",$Q58-1)</x:f>
        <x:v>2018</x:v>
      </x:c>
      <x:c r="BL58" s="24" t="n">
        <x:f>IF($Q58="","",$Q58+0)</x:f>
        <x:v>2019</x:v>
      </x:c>
      <x:c r="BM58" s="24" t="n">
        <x:f>IF($Q58="","",$Q58+1)</x:f>
        <x:v>2020</x:v>
      </x:c>
      <x:c r="BN58" s="24" t="n">
        <x:f>IF($Q58="","",$Q58+2)</x:f>
        <x:v>2021</x:v>
      </x:c>
      <x:c r="BO58" s="24" t="n">
        <x:f>IF($Q58="","",$Q58+3)</x:f>
        <x:v>2022</x:v>
      </x:c>
      <x:c r="BP58" s="77" t="str"/>
      <x:c r="BQ58" s="77" t="str"/>
      <x:c r="BR58" s="77" t="str"/>
      <x:c r="BS58" s="77" t="str"/>
      <x:c r="BT58" s="77" t="str"/>
      <x:c r="BU58" s="77" t="str"/>
      <x:c r="BV58" s="77" t="str"/>
      <x:c r="BW58" s="77" t="str"/>
      <x:c r="BX58" s="77" t="str"/>
      <x:c r="BY58" s="77" t="str"/>
      <x:c r="BZ58" s="77" t="str"/>
      <x:c r="CA58" s="77" t="str"/>
      <x:c r="CB58" s="77" t="str"/>
      <x:c r="CC58" s="77" t="str"/>
      <x:c r="CD58" s="77" t="str"/>
      <x:c r="CE58" s="77" t="str"/>
      <x:c r="CF58" s="77" t="str"/>
      <x:c r="CG58" s="77" t="str"/>
      <x:c r="CH58" s="77" t="str"/>
      <x:c r="CI58" s="77" t="str"/>
      <x:c r="CJ58" s="77" t="str"/>
      <x:c r="CK58" s="77" t="str"/>
      <x:c r="CL58" s="77" t="str"/>
      <x:c r="CM58" s="77" t="str"/>
      <x:c r="CN58" s="77" t="str"/>
      <x:c r="CO58" s="77" t="str"/>
      <x:c r="CP58" s="77" t="str"/>
      <x:c r="CQ58" s="77" t="str"/>
      <x:c r="CR58" s="77" t="str"/>
      <x:c r="CS58" s="77" t="str"/>
      <x:c r="CT58" s="77" t="str"/>
      <x:c r="CU58" s="77" t="str"/>
      <x:c r="CV58" s="77" t="str"/>
      <x:c r="CW58" s="77" t="str"/>
      <x:c r="CX58" s="77" t="str"/>
      <x:c r="CY58" s="77" t="str"/>
      <x:c r="CZ58" s="77" t="str"/>
      <x:c r="DA58" s="77" t="str"/>
      <x:c r="DB58" s="77" t="str"/>
      <x:c r="DC58" s="77" t="str"/>
      <x:c r="DD58" s="77" t="str"/>
      <x:c r="DE58" s="77" t="str"/>
      <x:c r="DF58" s="78" t="str"/>
      <x:c r="DG58" s="78" t="str"/>
      <x:c r="DH58" s="78" t="str"/>
      <x:c r="DI58" s="78" t="str"/>
      <x:c r="DJ58" s="78" t="str"/>
      <x:c r="DK58" s="78" t="str"/>
      <x:c r="DL58" s="78" t="str"/>
      <x:c r="DM58" s="78" t="str"/>
      <x:c r="DN58" s="78" t="str"/>
      <x:c r="DO58" s="78" t="str"/>
      <x:c r="DP58" s="78" t="str"/>
      <x:c r="DQ58" s="78" t="str"/>
      <x:c r="DR58" s="78" t="str"/>
      <x:c r="DS58" s="78" t="str"/>
      <x:c r="DT58" s="78" t="str"/>
      <x:c r="DU58" s="78" t="str"/>
      <x:c r="DV58" s="78" t="str"/>
      <x:c r="DW58" s="78" t="str"/>
      <x:c r="DX58" s="78" t="str"/>
      <x:c r="DY58" s="78" t="str"/>
      <x:c r="DZ58" s="78" t="str"/>
      <x:c r="EA58" s="117" t="str"/>
      <x:c r="EB58" s="117" t="str"/>
      <x:c r="EC58" s="117" t="str"/>
      <x:c r="ED58" s="117" t="str"/>
      <x:c r="EE58" s="117" t="str"/>
      <x:c r="EF58" s="117" t="str"/>
      <x:c r="EG58" s="117" t="str"/>
      <x:c r="EH58" s="117" t="str"/>
      <x:c r="EI58" s="117" t="str"/>
      <x:c r="EJ58" s="117" t="str"/>
      <x:c r="EK58" s="117" t="str"/>
      <x:c r="EL58" s="117" t="str"/>
      <x:c r="EM58" s="117" t="str"/>
      <x:c r="EN58" s="117" t="str"/>
      <x:c r="EO58" s="34" t="str"/>
      <x:c r="EP58" s="34" t="str"/>
      <x:c r="EQ58" s="36" t="str">
        <x:f>IF(OR($EO58="",$EP58="",$EO58=0),"",$EP58/$EO58)</x:f>
      </x:c>
      <x:c r="ER58" s="38" t="str"/>
      <x:c r="ES58" s="22" t="str">
        <x:v>Unknown</x:v>
      </x:c>
      <x:c r="ET58" s="22" t="str">
        <x:v>Unknown</x:v>
      </x:c>
      <x:c r="EU58" s="40" t="str">
        <x:f>IF(COUNT($DF58,$DG58,$DH58)=0,"",AVERAGE($DF58,$DG58,$DH58))</x:f>
      </x:c>
      <x:c r="EV58" s="40" t="str">
        <x:f>IF(COUNT($DJ58,$DK58,$DL58)=0,"",AVERAGE($DJ58,$DK58,$DL58))</x:f>
      </x:c>
      <x:c r="EW58" s="40" t="str">
        <x:f>IF(OR($EU58="",$EV58=""),"",$EV58-$EU58)</x:f>
      </x:c>
      <x:c r="EX58" s="40" t="str">
        <x:f>IF(COUNT($DM58,$DN58,$DO58)=0,"",AVERAGE($DM58,$DN58,$DO58))</x:f>
      </x:c>
      <x:c r="EY58" s="40" t="str">
        <x:f>IF(COUNT($DQ58,$DR58,$DS58)=0,"",AVERAGE($DQ58,$DR58,$DS58))</x:f>
      </x:c>
      <x:c r="EZ58" s="40" t="str">
        <x:f>IF(OR($EX58="",$EY58=""),"",$EY58-$EX58)</x:f>
      </x:c>
      <x:c r="FA58" s="42" t="str">
        <x:f>IF(COUNT($EA58,$EB58,$EC58)=0,"",AVERAGE($EA58,$EB58,$EC58))</x:f>
      </x:c>
      <x:c r="FB58" s="42" t="str">
        <x:f>IF(COUNT($EE58,$EF58,$EG58)=0,"",AVERAGE($EE58,$EF58,$EG58))</x:f>
      </x:c>
      <x:c r="FC58" s="42" t="str">
        <x:f>IF(OR($FA58="",$FB58=""),"",$FB58-$FA58)</x:f>
      </x:c>
      <x:c r="FD58" s="42" t="str">
        <x:f>IF(COUNT($EH58,$EI58,$EJ58)=0,"",AVERAGE($EH58,$EI58,$EJ58))</x:f>
      </x:c>
      <x:c r="FE58" s="42" t="str">
        <x:f>IF(COUNT($EL58,$EM58,$EN58)=0,"",AVERAGE($EL58,$EM58,$EN58))</x:f>
      </x:c>
      <x:c r="FF58" s="42" t="str">
        <x:f>IF(OR($FD58="",$FE58=""),"",$FE58-$FD58)</x:f>
      </x:c>
      <x:c r="FG58" s="24" t="str">
        <x:f>IF(COUNT($DF58,$DG58,$DH58,$DJ58,$DK58,$DL58,$DM58,$DN58,$DO58,$DQ58,$DR58,$DS58)=12,"Yes","No")</x:f>
        <x:v>No</x:v>
      </x:c>
      <x:c r="FH58" s="24" t="str">
        <x:f>IF(COUNT($EA58,$EB58,$EC58,$EE58,$EF58,$EG58,$EH58,$EI58,$EJ58,$EL58,$EM58,$EN58)=12,"Yes","No")</x:f>
        <x:v>No</x:v>
      </x:c>
      <x:c r="FI58" s="24" t="str">
        <x:f>IF(AND($M58="Include",OR($FG58="Yes",$FH58="Yes")),"Ready","Not ready")</x:f>
        <x:v>Not ready</x:v>
      </x:c>
    </x:row>
    <x:row r="59" ht="24" customHeight="1">
      <x:c r="A59" s="22" t="str">
        <x:v>CTL-0057</x:v>
      </x:c>
      <x:c r="B59" s="22" t="n">
        <x:v>68</x:v>
      </x:c>
      <x:c r="C59" s="22" t="str">
        <x:v>Candidate alternative-rationale group</x:v>
      </x:c>
      <x:c r="D59" s="22" t="n">
        <x:v>0</x:v>
      </x:c>
      <x:c r="E59" s="22" t="str">
        <x:v>DATA non-innovation deals.xlsx</x:v>
      </x:c>
      <x:c r="F59" s="22" t="str">
        <x:v>pfizer acquires 15 stake in vivet therapeutics for</x:v>
      </x:c>
      <x:c r="G59" s="22" t="str">
        <x:v>No</x:v>
      </x:c>
      <x:c r="H59" s="22" t="str">
        <x:v>No</x:v>
      </x:c>
      <x:c r="I59" s="22" t="str">
        <x:v>Yes</x:v>
      </x:c>
      <x:c r="J59" s="22" t="n">
        <x:v>2</x:v>
      </x:c>
      <x:c r="K59" s="22" t="str">
        <x:v>Not started</x:v>
      </x:c>
      <x:c r="L59" s="22" t="str">
        <x:v>Exclude - minority</x:v>
      </x:c>
      <x:c r="M59" s="22" t="str">
        <x:v>Review</x:v>
      </x:c>
      <x:c r="N59" s="22" t="str"/>
      <x:c r="O59" s="28" t="n">
        <x:v>43544</x:v>
      </x:c>
      <x:c r="P59" s="28" t="n">
        <x:v>43544</x:v>
      </x:c>
      <x:c r="Q59" s="22" t="n">
        <x:v>2019</x:v>
      </x:c>
      <x:c r="R59" s="22" t="str">
        <x:v>Q1 2019</x:v>
      </x:c>
      <x:c r="S59" s="22" t="str">
        <x:v>Completed</x:v>
      </x:c>
      <x:c r="T59" s="26" t="str">
        <x:v>Pfizer Acquires 15% Stake in Vivet Therapeutics for USD51 Million</x:v>
      </x:c>
      <x:c r="U59" s="22" t="str">
        <x:v>Mergers &amp; Acquisitions</x:v>
      </x:c>
      <x:c r="V59" s="22" t="str">
        <x:v>Acquisition</x:v>
      </x:c>
      <x:c r="W59" s="22" t="str">
        <x:v>Minority Acquisition</x:v>
      </x:c>
      <x:c r="X59" s="22" t="str">
        <x:v>France</x:v>
      </x:c>
      <x:c r="Y59" s="22" t="str">
        <x:v>Minority Acquisition</x:v>
      </x:c>
      <x:c r="Z59" s="26" t="str">
        <x:v>Lazard Inc</x:v>
      </x:c>
      <x:c r="AA59" s="26"/>
      <x:c r="AB59" s="22" t="str">
        <x:v>Pfizer Inc</x:v>
      </x:c>
      <x:c r="AC59" s="22" t="str">
        <x:v>pfizer</x:v>
      </x:c>
      <x:c r="AD59" s="22" t="str">
        <x:v>Vivet Therapeutics SAS</x:v>
      </x:c>
      <x:c r="AE59" s="22" t="str">
        <x:v>vivet therapeutics</x:v>
      </x:c>
      <x:c r="AF59" s="30" t="n">
        <x:v>51</x:v>
      </x:c>
      <x:c r="AG59" s="22" t="n">
        <x:v>51</x:v>
      </x:c>
      <x:c r="AH59" s="26" t="str">
        <x:v>Vivet Therapeutics, a privately held gene therapy biotech company dedicated to developing gene therapy treatments for inherited liver disorder, and Pfizer Inc., announced that Pfizer has acquired a 15% equity interest in Vivet and secured an exclusive option to acquire all outstanding shares.
Pfizer and Vivet will collaborate on the development of VTX-801, Vivet’s proprietary treatment for Wilson disease.
Under the terms of the transaction, Pfizer paid approximately EUR45 million (USD51.09 million) upon signing and may pay up to EUR560 million (USD635.82 million) inclusive of the option exercise payment and subject to certain clinical, regulatory, and commercial milestones. Pfizer can exercise its option to acquire 100% of Vivet following the company’s delivery of certain data from the Phase I/II clinical trial for VTX-801. As part of the transaction, Pfizer senior executive Monika Vnuk, vice president, Worldwide Business Development, will join Vivet’s Board of Directors.
This transaction will help accelerate development of VTX-801 and expand other innovative technologies.</x:v>
      </x:c>
      <x:c r="AI59" s="26" t="str">
        <x:v>This transaction will help accelerate development of VTX-801 and expand other innovative technologies.</x:v>
      </x:c>
      <x:c r="AJ59" s="22" t="str"/>
      <x:c r="AK59" s="22" t="str"/>
      <x:c r="AL59" s="22" t="str">
        <x:v>Unknown</x:v>
      </x:c>
      <x:c r="AM59" s="22" t="str">
        <x:v>Unknown</x:v>
      </x:c>
      <x:c r="AN59" s="22" t="str"/>
      <x:c r="AO59" s="22" t="str"/>
      <x:c r="AP59" s="22" t="str"/>
      <x:c r="AQ59" s="22" t="str"/>
      <x:c r="AR59" s="22" t="str"/>
      <x:c r="AS59" s="22" t="str">
        <x:v>Pfizer Inc</x:v>
      </x:c>
      <x:c r="AT59" s="22" t="str">
        <x:v>Vivet Therapeutics SAS</x:v>
      </x:c>
      <x:c r="AU59" s="22" t="str">
        <x:v>Not reviewed</x:v>
      </x:c>
      <x:c r="AV59" s="22" t="str">
        <x:v>Not assessed</x:v>
      </x:c>
      <x:c r="AW59" s="22" t="str">
        <x:v>Unknown</x:v>
      </x:c>
      <x:c r="AX59" s="22" t="str">
        <x:v>Unknown</x:v>
      </x:c>
      <x:c r="AY59" s="22" t="str">
        <x:v>Unknown</x:v>
      </x:c>
      <x:c r="AZ59" s="22" t="str">
        <x:v>Unknown</x:v>
      </x:c>
      <x:c r="BA59" s="22" t="str">
        <x:v>Unknown</x:v>
      </x:c>
      <x:c r="BB59" s="22" t="str">
        <x:v>Unknown</x:v>
      </x:c>
      <x:c r="BC59" s="26" t="str"/>
      <x:c r="BD59" s="22" t="str"/>
      <x:c r="BE59" s="22" t="str"/>
      <x:c r="BF59" s="22" t="str">
        <x:v>Not collected</x:v>
      </x:c>
      <x:c r="BG59" s="22" t="str">
        <x:v>Not collected</x:v>
      </x:c>
      <x:c r="BH59" s="22" t="str">
        <x:v>Not defined</x:v>
      </x:c>
      <x:c r="BI59" s="24" t="n">
        <x:f>IF($Q59="","",$Q59-3)</x:f>
        <x:v>2016</x:v>
      </x:c>
      <x:c r="BJ59" s="24" t="n">
        <x:f>IF($Q59="","",$Q59-2)</x:f>
        <x:v>2017</x:v>
      </x:c>
      <x:c r="BK59" s="24" t="n">
        <x:f>IF($Q59="","",$Q59-1)</x:f>
        <x:v>2018</x:v>
      </x:c>
      <x:c r="BL59" s="24" t="n">
        <x:f>IF($Q59="","",$Q59+0)</x:f>
        <x:v>2019</x:v>
      </x:c>
      <x:c r="BM59" s="24" t="n">
        <x:f>IF($Q59="","",$Q59+1)</x:f>
        <x:v>2020</x:v>
      </x:c>
      <x:c r="BN59" s="24" t="n">
        <x:f>IF($Q59="","",$Q59+2)</x:f>
        <x:v>2021</x:v>
      </x:c>
      <x:c r="BO59" s="24" t="n">
        <x:f>IF($Q59="","",$Q59+3)</x:f>
        <x:v>2022</x:v>
      </x:c>
      <x:c r="BP59" s="77" t="str"/>
      <x:c r="BQ59" s="77" t="str"/>
      <x:c r="BR59" s="77" t="str"/>
      <x:c r="BS59" s="77" t="str"/>
      <x:c r="BT59" s="77" t="str"/>
      <x:c r="BU59" s="77" t="str"/>
      <x:c r="BV59" s="77" t="str"/>
      <x:c r="BW59" s="77" t="str"/>
      <x:c r="BX59" s="77" t="str"/>
      <x:c r="BY59" s="77" t="str"/>
      <x:c r="BZ59" s="77" t="str"/>
      <x:c r="CA59" s="77" t="str"/>
      <x:c r="CB59" s="77" t="str"/>
      <x:c r="CC59" s="77" t="str"/>
      <x:c r="CD59" s="77" t="str"/>
      <x:c r="CE59" s="77" t="str"/>
      <x:c r="CF59" s="77" t="str"/>
      <x:c r="CG59" s="77" t="str"/>
      <x:c r="CH59" s="77" t="str"/>
      <x:c r="CI59" s="77" t="str"/>
      <x:c r="CJ59" s="77" t="str"/>
      <x:c r="CK59" s="77" t="str"/>
      <x:c r="CL59" s="77" t="str"/>
      <x:c r="CM59" s="77" t="str"/>
      <x:c r="CN59" s="77" t="str"/>
      <x:c r="CO59" s="77" t="str"/>
      <x:c r="CP59" s="77" t="str"/>
      <x:c r="CQ59" s="77" t="str"/>
      <x:c r="CR59" s="77" t="str"/>
      <x:c r="CS59" s="77" t="str"/>
      <x:c r="CT59" s="77" t="str"/>
      <x:c r="CU59" s="77" t="str"/>
      <x:c r="CV59" s="77" t="str"/>
      <x:c r="CW59" s="77" t="str"/>
      <x:c r="CX59" s="77" t="str"/>
      <x:c r="CY59" s="77" t="str"/>
      <x:c r="CZ59" s="77" t="str"/>
      <x:c r="DA59" s="77" t="str"/>
      <x:c r="DB59" s="77" t="str"/>
      <x:c r="DC59" s="77" t="str"/>
      <x:c r="DD59" s="77" t="str"/>
      <x:c r="DE59" s="77" t="str"/>
      <x:c r="DF59" s="78" t="str"/>
      <x:c r="DG59" s="78" t="str"/>
      <x:c r="DH59" s="78" t="str"/>
      <x:c r="DI59" s="78" t="str"/>
      <x:c r="DJ59" s="78" t="str"/>
      <x:c r="DK59" s="78" t="str"/>
      <x:c r="DL59" s="78" t="str"/>
      <x:c r="DM59" s="78" t="str"/>
      <x:c r="DN59" s="78" t="str"/>
      <x:c r="DO59" s="78" t="str"/>
      <x:c r="DP59" s="78" t="str"/>
      <x:c r="DQ59" s="78" t="str"/>
      <x:c r="DR59" s="78" t="str"/>
      <x:c r="DS59" s="78" t="str"/>
      <x:c r="DT59" s="78" t="str"/>
      <x:c r="DU59" s="78" t="str"/>
      <x:c r="DV59" s="78" t="str"/>
      <x:c r="DW59" s="78" t="str"/>
      <x:c r="DX59" s="78" t="str"/>
      <x:c r="DY59" s="78" t="str"/>
      <x:c r="DZ59" s="78" t="str"/>
      <x:c r="EA59" s="117" t="str"/>
      <x:c r="EB59" s="117" t="str"/>
      <x:c r="EC59" s="117" t="str"/>
      <x:c r="ED59" s="117" t="str"/>
      <x:c r="EE59" s="117" t="str"/>
      <x:c r="EF59" s="117" t="str"/>
      <x:c r="EG59" s="117" t="str"/>
      <x:c r="EH59" s="117" t="str"/>
      <x:c r="EI59" s="117" t="str"/>
      <x:c r="EJ59" s="117" t="str"/>
      <x:c r="EK59" s="117" t="str"/>
      <x:c r="EL59" s="117" t="str"/>
      <x:c r="EM59" s="117" t="str"/>
      <x:c r="EN59" s="117" t="str"/>
      <x:c r="EO59" s="34" t="str"/>
      <x:c r="EP59" s="34" t="str"/>
      <x:c r="EQ59" s="36" t="str">
        <x:f>IF(OR($EO59="",$EP59="",$EO59=0),"",$EP59/$EO59)</x:f>
      </x:c>
      <x:c r="ER59" s="38" t="str"/>
      <x:c r="ES59" s="22" t="str">
        <x:v>Unknown</x:v>
      </x:c>
      <x:c r="ET59" s="22" t="str">
        <x:v>Unknown</x:v>
      </x:c>
      <x:c r="EU59" s="40" t="str">
        <x:f>IF(COUNT($DF59,$DG59,$DH59)=0,"",AVERAGE($DF59,$DG59,$DH59))</x:f>
      </x:c>
      <x:c r="EV59" s="40" t="str">
        <x:f>IF(COUNT($DJ59,$DK59,$DL59)=0,"",AVERAGE($DJ59,$DK59,$DL59))</x:f>
      </x:c>
      <x:c r="EW59" s="40" t="str">
        <x:f>IF(OR($EU59="",$EV59=""),"",$EV59-$EU59)</x:f>
      </x:c>
      <x:c r="EX59" s="40" t="str">
        <x:f>IF(COUNT($DM59,$DN59,$DO59)=0,"",AVERAGE($DM59,$DN59,$DO59))</x:f>
      </x:c>
      <x:c r="EY59" s="40" t="str">
        <x:f>IF(COUNT($DQ59,$DR59,$DS59)=0,"",AVERAGE($DQ59,$DR59,$DS59))</x:f>
      </x:c>
      <x:c r="EZ59" s="40" t="str">
        <x:f>IF(OR($EX59="",$EY59=""),"",$EY59-$EX59)</x:f>
      </x:c>
      <x:c r="FA59" s="42" t="str">
        <x:f>IF(COUNT($EA59,$EB59,$EC59)=0,"",AVERAGE($EA59,$EB59,$EC59))</x:f>
      </x:c>
      <x:c r="FB59" s="42" t="str">
        <x:f>IF(COUNT($EE59,$EF59,$EG59)=0,"",AVERAGE($EE59,$EF59,$EG59))</x:f>
      </x:c>
      <x:c r="FC59" s="42" t="str">
        <x:f>IF(OR($FA59="",$FB59=""),"",$FB59-$FA59)</x:f>
      </x:c>
      <x:c r="FD59" s="42" t="str">
        <x:f>IF(COUNT($EH59,$EI59,$EJ59)=0,"",AVERAGE($EH59,$EI59,$EJ59))</x:f>
      </x:c>
      <x:c r="FE59" s="42" t="str">
        <x:f>IF(COUNT($EL59,$EM59,$EN59)=0,"",AVERAGE($EL59,$EM59,$EN59))</x:f>
      </x:c>
      <x:c r="FF59" s="42" t="str">
        <x:f>IF(OR($FD59="",$FE59=""),"",$FE59-$FD59)</x:f>
      </x:c>
      <x:c r="FG59" s="24" t="str">
        <x:f>IF(COUNT($DF59,$DG59,$DH59,$DJ59,$DK59,$DL59,$DM59,$DN59,$DO59,$DQ59,$DR59,$DS59)=12,"Yes","No")</x:f>
        <x:v>No</x:v>
      </x:c>
      <x:c r="FH59" s="24" t="str">
        <x:f>IF(COUNT($EA59,$EB59,$EC59,$EE59,$EF59,$EG59,$EH59,$EI59,$EJ59,$EL59,$EM59,$EN59)=12,"Yes","No")</x:f>
        <x:v>No</x:v>
      </x:c>
      <x:c r="FI59" s="24" t="str">
        <x:f>IF(AND($M59="Include",OR($FG59="Yes",$FH59="Yes")),"Ready","Not ready")</x:f>
        <x:v>Not ready</x:v>
      </x:c>
    </x:row>
    <x:row r="60" ht="24" customHeight="1">
      <x:c r="A60" s="22" t="str">
        <x:v>CTL-0058</x:v>
      </x:c>
      <x:c r="B60" s="22" t="n">
        <x:v>69</x:v>
      </x:c>
      <x:c r="C60" s="22" t="str">
        <x:v>Candidate alternative-rationale group</x:v>
      </x:c>
      <x:c r="D60" s="22" t="n">
        <x:v>0</x:v>
      </x:c>
      <x:c r="E60" s="22" t="str">
        <x:v>DATA non-innovation deals.xlsx</x:v>
      </x:c>
      <x:c r="F60" s="22" t="str">
        <x:v>biogen acquires nightstar therapeutics</x:v>
      </x:c>
      <x:c r="G60" s="22" t="str">
        <x:v>No</x:v>
      </x:c>
      <x:c r="H60" s="22" t="str">
        <x:v>No</x:v>
      </x:c>
      <x:c r="I60" s="22" t="str">
        <x:v>Yes</x:v>
      </x:c>
      <x:c r="J60" s="22" t="n">
        <x:v>3</x:v>
      </x:c>
      <x:c r="K60" s="22" t="str">
        <x:v>Not started</x:v>
      </x:c>
      <x:c r="L60" s="22" t="str">
        <x:v>Eligible - 100%</x:v>
      </x:c>
      <x:c r="M60" s="22" t="str">
        <x:v>Review</x:v>
      </x:c>
      <x:c r="N60" s="22" t="str"/>
      <x:c r="O60" s="28" t="n">
        <x:v>43528</x:v>
      </x:c>
      <x:c r="P60" s="28" t="n">
        <x:v>43623</x:v>
      </x:c>
      <x:c r="Q60" s="22" t="n">
        <x:v>2019</x:v>
      </x:c>
      <x:c r="R60" s="22" t="str">
        <x:v>Q1 2019</x:v>
      </x:c>
      <x:c r="S60" s="22" t="str">
        <x:v>Completed</x:v>
      </x:c>
      <x:c r="T60" s="26" t="str">
        <x:v>Biogen Acquires Nightstar Therapeutics</x:v>
      </x:c>
      <x:c r="U60" s="22" t="str">
        <x:v>Mergers &amp; Acquisitions</x:v>
      </x:c>
      <x:c r="V60" s="22" t="str">
        <x:v>Acquisition</x:v>
      </x:c>
      <x:c r="W60" s="22" t="str">
        <x:v>100% Acquisition</x:v>
      </x:c>
      <x:c r="X60" s="22" t="str">
        <x:v>United Kingdom</x:v>
      </x:c>
      <x:c r="Y60" s="22" t="str">
        <x:v>100% Acquisition</x:v>
      </x:c>
      <x:c r="Z60" s="26" t="str">
        <x:v>Centerview Partners LLC , Jefferies LLC , Goldman Sachs &amp; Co LLC</x:v>
      </x:c>
      <x:c r="AA60" s="26" t="str">
        <x:v>Sullivan &amp; Cromwell LLP , Skadden, Arps, Slate, Meagher &amp; Flom LLP &amp; Affiliates , Ropes &amp; Gray LLP , Fried, Frank, Harris, Shriver &amp; Jacobson LLP , Finsbury - UK (Inactive)</x:v>
      </x:c>
      <x:c r="AB60" s="22" t="str">
        <x:v>Biogen Inc</x:v>
      </x:c>
      <x:c r="AC60" s="22" t="str">
        <x:v>biogen</x:v>
      </x:c>
      <x:c r="AD60" s="22" t="str">
        <x:v>Nightstar Therapeutics PLC (Inactive)</x:v>
      </x:c>
      <x:c r="AE60" s="22" t="str">
        <x:v>nightstar therapeutics</x:v>
      </x:c>
      <x:c r="AF60" s="30" t="n">
        <x:v>877</x:v>
      </x:c>
      <x:c r="AG60" s="22" t="n">
        <x:v>877</x:v>
      </x:c>
      <x:c r="AH60" s="26" t="str">
        <x:v>Biogen Inc., a discovers, develops and delivers therapies for people living with serious neurological and neurodegenerative diseases, has completed the acquisition of Nightstar Therapeutics plc (NST), a clinical-stage gene therapy company, which is focused on adeno-associated virus (AAV) treatments for inherited retinal disorders, for USD25.5 per share in cash. 
As a result of the acquisition, Biogen now has added two mid- to late-stage clinical assets, as well as preclinical programs, in ophthalmology. 
Pursuant to acquisition, Nightstar Therapeutics and Biogen have reached agreement on the terms of a recommended acquisition whereby the entire issued and to be issued share capital of Nightstar will be acquired by Tungsten Bidco Limited (a newly-incorporated company and wholly-owned subsidiary of Biogen Switzerland Holdings GmhH (Bidder)). It is intended that the proposed acquisition will be implemented by means of a U.K. Court-sanctioned scheme of arrangement under Part 26 of the U.K. Companies Act 2006.
Under the terms of the acquisition, Nightstar Shareholders will be entitled to receive USD25.50 in cash for each Nightstar Share. The terms of the Acquisition values Nightstar’s entire issued and to be issued share capital at approximately USD877 million and the terms of the Acquisition represent a premium of approximately 70%.
This acquisition enables Biogen to establish clinical pipeline of gene therapy candidates in ophthalmology.
Goldman, Sachs &amp; Co. acted as financial advisor and Ropes &amp; Gray LLP acted as legal advisor to Biogen. Centerview Partners acted as financial advisor and Finsbury acted as PR adviser and Skadden, Arps, Slate, Meagher &amp; Flom LLP acted as legal advisor to NST for the transaction.
Deal History:
Update: On May 8, 2019, Nightstar Therapeutics announced at the general meeting and the court meeting held earlier today in connection with the recommended acquisition of the entire issued and to be issued share capital of Nightstar by Tungsten Bidco Limited, a newly-incorporated company and wholly-owned indirect subsidiary of Biogen, all resolutions proposed were passed by the requisite majorities and accordingly the scheme was approved.
Update: On April 26, 2019, Nightstar Therapeutics announced that both independent proxy advisory firms, Institutional Shareholder Services and Glass Lewis &amp; Co. have recommended that Nightstar shareholders vote for the proposals relating to the proposed acquisition of Nightstar by an affiliate of Biogen.
Announced: On March 4, 2019, Biogen agreed to acquire NST, which is focused on adeno-associated virus (AAV) treatments for inherited retinal disorders, for USD25.5 per share in cash. The acquisition of NST is planned to be funded through available cash and accounted for as an acquisition of a business. Biogen expects to complete the acquisition by mid-year 2019.</x:v>
      </x:c>
      <x:c r="AI60" s="26" t="str">
        <x:v>This acquisition enables Biogen to establish clinical pipeline of gene therapy candidates in ophthalmology.</x:v>
      </x:c>
      <x:c r="AJ60" s="22" t="str"/>
      <x:c r="AK60" s="22" t="str"/>
      <x:c r="AL60" s="22" t="str">
        <x:v>Unknown</x:v>
      </x:c>
      <x:c r="AM60" s="22" t="str">
        <x:v>Unknown</x:v>
      </x:c>
      <x:c r="AN60" s="22" t="str"/>
      <x:c r="AO60" s="22" t="str"/>
      <x:c r="AP60" s="22" t="str"/>
      <x:c r="AQ60" s="22" t="str"/>
      <x:c r="AR60" s="22" t="str"/>
      <x:c r="AS60" s="22" t="str">
        <x:v>Biogen Inc</x:v>
      </x:c>
      <x:c r="AT60" s="22" t="str">
        <x:v>Nightstar Therapeutics PLC (Inactive)</x:v>
      </x:c>
      <x:c r="AU60" s="22" t="str">
        <x:v>Not reviewed</x:v>
      </x:c>
      <x:c r="AV60" s="22" t="str">
        <x:v>Not assessed</x:v>
      </x:c>
      <x:c r="AW60" s="22" t="str">
        <x:v>Unknown</x:v>
      </x:c>
      <x:c r="AX60" s="22" t="str">
        <x:v>Unknown</x:v>
      </x:c>
      <x:c r="AY60" s="22" t="str">
        <x:v>Unknown</x:v>
      </x:c>
      <x:c r="AZ60" s="22" t="str">
        <x:v>Unknown</x:v>
      </x:c>
      <x:c r="BA60" s="22" t="str">
        <x:v>Unknown</x:v>
      </x:c>
      <x:c r="BB60" s="22" t="str">
        <x:v>Unknown</x:v>
      </x:c>
      <x:c r="BC60" s="26" t="str"/>
      <x:c r="BD60" s="22" t="str"/>
      <x:c r="BE60" s="22" t="str"/>
      <x:c r="BF60" s="22" t="str">
        <x:v>Not collected</x:v>
      </x:c>
      <x:c r="BG60" s="22" t="str">
        <x:v>Not collected</x:v>
      </x:c>
      <x:c r="BH60" s="22" t="str">
        <x:v>Not defined</x:v>
      </x:c>
      <x:c r="BI60" s="24" t="n">
        <x:f>IF($Q60="","",$Q60-3)</x:f>
        <x:v>2016</x:v>
      </x:c>
      <x:c r="BJ60" s="24" t="n">
        <x:f>IF($Q60="","",$Q60-2)</x:f>
        <x:v>2017</x:v>
      </x:c>
      <x:c r="BK60" s="24" t="n">
        <x:f>IF($Q60="","",$Q60-1)</x:f>
        <x:v>2018</x:v>
      </x:c>
      <x:c r="BL60" s="24" t="n">
        <x:f>IF($Q60="","",$Q60+0)</x:f>
        <x:v>2019</x:v>
      </x:c>
      <x:c r="BM60" s="24" t="n">
        <x:f>IF($Q60="","",$Q60+1)</x:f>
        <x:v>2020</x:v>
      </x:c>
      <x:c r="BN60" s="24" t="n">
        <x:f>IF($Q60="","",$Q60+2)</x:f>
        <x:v>2021</x:v>
      </x:c>
      <x:c r="BO60" s="24" t="n">
        <x:f>IF($Q60="","",$Q60+3)</x:f>
        <x:v>2022</x:v>
      </x:c>
      <x:c r="BP60" s="77" t="str"/>
      <x:c r="BQ60" s="77" t="str"/>
      <x:c r="BR60" s="77" t="str"/>
      <x:c r="BS60" s="77" t="str"/>
      <x:c r="BT60" s="77" t="str"/>
      <x:c r="BU60" s="77" t="str"/>
      <x:c r="BV60" s="77" t="str"/>
      <x:c r="BW60" s="77" t="str"/>
      <x:c r="BX60" s="77" t="str"/>
      <x:c r="BY60" s="77" t="str"/>
      <x:c r="BZ60" s="77" t="str"/>
      <x:c r="CA60" s="77" t="str"/>
      <x:c r="CB60" s="77" t="str"/>
      <x:c r="CC60" s="77" t="str"/>
      <x:c r="CD60" s="77" t="str"/>
      <x:c r="CE60" s="77" t="str"/>
      <x:c r="CF60" s="77" t="str"/>
      <x:c r="CG60" s="77" t="str"/>
      <x:c r="CH60" s="77" t="str"/>
      <x:c r="CI60" s="77" t="str"/>
      <x:c r="CJ60" s="77" t="str"/>
      <x:c r="CK60" s="77" t="str"/>
      <x:c r="CL60" s="77" t="str"/>
      <x:c r="CM60" s="77" t="str"/>
      <x:c r="CN60" s="77" t="str"/>
      <x:c r="CO60" s="77" t="str"/>
      <x:c r="CP60" s="77" t="str"/>
      <x:c r="CQ60" s="77" t="str"/>
      <x:c r="CR60" s="77" t="str"/>
      <x:c r="CS60" s="77" t="str"/>
      <x:c r="CT60" s="77" t="str"/>
      <x:c r="CU60" s="77" t="str"/>
      <x:c r="CV60" s="77" t="str"/>
      <x:c r="CW60" s="77" t="str"/>
      <x:c r="CX60" s="77" t="str"/>
      <x:c r="CY60" s="77" t="str"/>
      <x:c r="CZ60" s="77" t="str"/>
      <x:c r="DA60" s="77" t="str"/>
      <x:c r="DB60" s="77" t="str"/>
      <x:c r="DC60" s="77" t="str"/>
      <x:c r="DD60" s="77" t="str"/>
      <x:c r="DE60" s="77" t="str"/>
      <x:c r="DF60" s="78" t="str"/>
      <x:c r="DG60" s="78" t="str"/>
      <x:c r="DH60" s="78" t="str"/>
      <x:c r="DI60" s="78" t="str"/>
      <x:c r="DJ60" s="78" t="str"/>
      <x:c r="DK60" s="78" t="str"/>
      <x:c r="DL60" s="78" t="str"/>
      <x:c r="DM60" s="78" t="str"/>
      <x:c r="DN60" s="78" t="str"/>
      <x:c r="DO60" s="78" t="str"/>
      <x:c r="DP60" s="78" t="str"/>
      <x:c r="DQ60" s="78" t="str"/>
      <x:c r="DR60" s="78" t="str"/>
      <x:c r="DS60" s="78" t="str"/>
      <x:c r="DT60" s="78" t="str"/>
      <x:c r="DU60" s="78" t="str"/>
      <x:c r="DV60" s="78" t="str"/>
      <x:c r="DW60" s="78" t="str"/>
      <x:c r="DX60" s="78" t="str"/>
      <x:c r="DY60" s="78" t="str"/>
      <x:c r="DZ60" s="78" t="str"/>
      <x:c r="EA60" s="117" t="str"/>
      <x:c r="EB60" s="117" t="str"/>
      <x:c r="EC60" s="117" t="str"/>
      <x:c r="ED60" s="117" t="str"/>
      <x:c r="EE60" s="117" t="str"/>
      <x:c r="EF60" s="117" t="str"/>
      <x:c r="EG60" s="117" t="str"/>
      <x:c r="EH60" s="117" t="str"/>
      <x:c r="EI60" s="117" t="str"/>
      <x:c r="EJ60" s="117" t="str"/>
      <x:c r="EK60" s="117" t="str"/>
      <x:c r="EL60" s="117" t="str"/>
      <x:c r="EM60" s="117" t="str"/>
      <x:c r="EN60" s="117" t="str"/>
      <x:c r="EO60" s="34" t="str"/>
      <x:c r="EP60" s="34" t="str"/>
      <x:c r="EQ60" s="36" t="str">
        <x:f>IF(OR($EO60="",$EP60="",$EO60=0),"",$EP60/$EO60)</x:f>
      </x:c>
      <x:c r="ER60" s="38" t="str"/>
      <x:c r="ES60" s="22" t="str">
        <x:v>Unknown</x:v>
      </x:c>
      <x:c r="ET60" s="22" t="str">
        <x:v>Unknown</x:v>
      </x:c>
      <x:c r="EU60" s="40" t="str">
        <x:f>IF(COUNT($DF60,$DG60,$DH60)=0,"",AVERAGE($DF60,$DG60,$DH60))</x:f>
      </x:c>
      <x:c r="EV60" s="40" t="str">
        <x:f>IF(COUNT($DJ60,$DK60,$DL60)=0,"",AVERAGE($DJ60,$DK60,$DL60))</x:f>
      </x:c>
      <x:c r="EW60" s="40" t="str">
        <x:f>IF(OR($EU60="",$EV60=""),"",$EV60-$EU60)</x:f>
      </x:c>
      <x:c r="EX60" s="40" t="str">
        <x:f>IF(COUNT($DM60,$DN60,$DO60)=0,"",AVERAGE($DM60,$DN60,$DO60))</x:f>
      </x:c>
      <x:c r="EY60" s="40" t="str">
        <x:f>IF(COUNT($DQ60,$DR60,$DS60)=0,"",AVERAGE($DQ60,$DR60,$DS60))</x:f>
      </x:c>
      <x:c r="EZ60" s="40" t="str">
        <x:f>IF(OR($EX60="",$EY60=""),"",$EY60-$EX60)</x:f>
      </x:c>
      <x:c r="FA60" s="42" t="str">
        <x:f>IF(COUNT($EA60,$EB60,$EC60)=0,"",AVERAGE($EA60,$EB60,$EC60))</x:f>
      </x:c>
      <x:c r="FB60" s="42" t="str">
        <x:f>IF(COUNT($EE60,$EF60,$EG60)=0,"",AVERAGE($EE60,$EF60,$EG60))</x:f>
      </x:c>
      <x:c r="FC60" s="42" t="str">
        <x:f>IF(OR($FA60="",$FB60=""),"",$FB60-$FA60)</x:f>
      </x:c>
      <x:c r="FD60" s="42" t="str">
        <x:f>IF(COUNT($EH60,$EI60,$EJ60)=0,"",AVERAGE($EH60,$EI60,$EJ60))</x:f>
      </x:c>
      <x:c r="FE60" s="42" t="str">
        <x:f>IF(COUNT($EL60,$EM60,$EN60)=0,"",AVERAGE($EL60,$EM60,$EN60))</x:f>
      </x:c>
      <x:c r="FF60" s="42" t="str">
        <x:f>IF(OR($FD60="",$FE60=""),"",$FE60-$FD60)</x:f>
      </x:c>
      <x:c r="FG60" s="24" t="str">
        <x:f>IF(COUNT($DF60,$DG60,$DH60,$DJ60,$DK60,$DL60,$DM60,$DN60,$DO60,$DQ60,$DR60,$DS60)=12,"Yes","No")</x:f>
        <x:v>No</x:v>
      </x:c>
      <x:c r="FH60" s="24" t="str">
        <x:f>IF(COUNT($EA60,$EB60,$EC60,$EE60,$EF60,$EG60,$EH60,$EI60,$EJ60,$EL60,$EM60,$EN60)=12,"Yes","No")</x:f>
        <x:v>No</x:v>
      </x:c>
      <x:c r="FI60" s="24" t="str">
        <x:f>IF(AND($M60="Include",OR($FG60="Yes",$FH60="Yes")),"Ready","Not ready")</x:f>
        <x:v>Not ready</x:v>
      </x:c>
    </x:row>
    <x:row r="61" ht="24" customHeight="1">
      <x:c r="A61" s="22" t="str">
        <x:v>CTL-0059</x:v>
      </x:c>
      <x:c r="B61" s="22" t="n">
        <x:v>70</x:v>
      </x:c>
      <x:c r="C61" s="22" t="str">
        <x:v>Candidate alternative-rationale group</x:v>
      </x:c>
      <x:c r="D61" s="22" t="n">
        <x:v>0</x:v>
      </x:c>
      <x:c r="E61" s="22" t="str">
        <x:v>DATA non-innovation deals.xlsx</x:v>
      </x:c>
      <x:c r="F61" s="22" t="str">
        <x:v>charles river labs acquires citoxlab for</x:v>
      </x:c>
      <x:c r="G61" s="22" t="str">
        <x:v>No</x:v>
      </x:c>
      <x:c r="H61" s="22" t="str">
        <x:v>No</x:v>
      </x:c>
      <x:c r="I61" s="22" t="str">
        <x:v>Yes</x:v>
      </x:c>
      <x:c r="J61" s="22" t="n">
        <x:v>4</x:v>
      </x:c>
      <x:c r="K61" s="22" t="str">
        <x:v>Not started</x:v>
      </x:c>
      <x:c r="L61" s="22" t="str">
        <x:v>Eligible - 100%</x:v>
      </x:c>
      <x:c r="M61" s="22" t="str">
        <x:v>Review</x:v>
      </x:c>
      <x:c r="N61" s="22" t="str"/>
      <x:c r="O61" s="28" t="n">
        <x:v>43509</x:v>
      </x:c>
      <x:c r="P61" s="28" t="n">
        <x:v>43584</x:v>
      </x:c>
      <x:c r="Q61" s="22" t="n">
        <x:v>2019</x:v>
      </x:c>
      <x:c r="R61" s="22" t="str">
        <x:v>Q1 2019</x:v>
      </x:c>
      <x:c r="S61" s="22" t="str">
        <x:v>Completed</x:v>
      </x:c>
      <x:c r="T61" s="26" t="str">
        <x:v>Charles River Labs Acquires Citoxlab for USD510 Million</x:v>
      </x:c>
      <x:c r="U61" s="22" t="str">
        <x:v>Mergers &amp; Acquisitions</x:v>
      </x:c>
      <x:c r="V61" s="22" t="str">
        <x:v>Acquisition</x:v>
      </x:c>
      <x:c r="W61" s="22" t="str">
        <x:v>100% Acquisition</x:v>
      </x:c>
      <x:c r="X61" s="22" t="str">
        <x:v>France</x:v>
      </x:c>
      <x:c r="Y61" s="22" t="str">
        <x:v>100% Acquisition</x:v>
      </x:c>
      <x:c r="Z61" s="26" t="str">
        <x:v>Evercore Inc</x:v>
      </x:c>
      <x:c r="AA61" s="26" t="str">
        <x:v>Axinn, Veltrop &amp; Harkrider LLP , Goodwin Procter LLP , Darrois Villey Maillot Brochier A.A.R.P.I.</x:v>
      </x:c>
      <x:c r="AB61" s="22" t="str">
        <x:v>Charles River Laboratories International Inc</x:v>
      </x:c>
      <x:c r="AC61" s="22" t="str">
        <x:v>charles river laboratories international</x:v>
      </x:c>
      <x:c r="AD61" s="22" t="str">
        <x:v>CiToxLAB Group</x:v>
      </x:c>
      <x:c r="AE61" s="22" t="str">
        <x:v>citoxlab</x:v>
      </x:c>
      <x:c r="AF61" s="30" t="n">
        <x:v>510</x:v>
      </x:c>
      <x:c r="AG61" s="22" t="n">
        <x:v>510</x:v>
      </x:c>
      <x:c r="AH61" s="26" t="str">
        <x:v>Charles River Laboratories International, Inc., has completed the acquisition of Citoxlab Group, for EUR448 million (USD510 million) in cash, subject to customary closing adjustments. The proposed acquisition and associated fees are expected to be financed through Charles River’s existing revolving credit facility and cash.
Citoxlab is a non-clinical contract research organization (CRO), specializing in regulated safety assessment services, non-regulated discovery services, and medical device testing. 
The purchase price implies multiples of 13.8x non-GAAP EBITDA based on Citoxlab’s estimated last twelve-month results prior to the anticipated close, and approximately 11.7x non-GAAP EBITDA based on the estimated forward twelve-month results after the anticipated close.
The acquisition will enable Charles River to further strengthen its position as CRO by expanding its scientific portfolio and geographic footprint, which would enhance its ability to partner with clients across the drug discovery and development continuum.
The proposed acquisition is expected to add USD115 to USD130 million to Charles River’s 2019 consolidated revenue based on the anticipated second-quarter close and approximately USD200 million to 2020 consolidated revenue. Citoxlab’s revenue is expected to grow at a high-single-digit rate, which is consistent with the long-term organic revenue growth target for Charles River’s Discovery and Safety Assessment (DSA) segment. Citoxlab is expected to be reported as part of Charles River’s DSA segment.
The proposed transaction is expected to be accretive to non-GAAP earnings per share by approximately USD0.15 in 2019 and at least USD0.35 in 2020. Items excluded from non-GAAP earnings per share are expected to include all acquisition-related costs, which primarily include amortization of intangible assets, advisory fees, and integration costs.
Evercore Inc., (formerly Evercore Partners) acted as the exclusive financial advisor to Charles River. Darrois Villey Maillot Brochier acted as Charles River’s transactional legal counsel and Axinn, Veltrop &amp; Harkrider LLP acted as antitrust counsel. Goodwin Procter LLP acted as Citoxlab’s transactional legal counsel.
Deal History:
Announced: On February 13, 2019, Charles River Laboratories signed a binding offer to acquire Citoxlab, for EUR448 million (USD510 million) in cash, subject to customary closing adjustments. The proposed acquisition and associated fees are expected to be financed through Charles River’s existing revolving credit facility and cash.</x:v>
      </x:c>
      <x:c r="AI61" s="26" t="str">
        <x:v>The acquisition of will enable Charles River to further strengthen its position as CRO by expanding its scientific portfolio and geographic footprint, which would enhance its ability to partner with clients across the drug discovery and development continuum.</x:v>
      </x:c>
      <x:c r="AJ61" s="22" t="str"/>
      <x:c r="AK61" s="22" t="str"/>
      <x:c r="AL61" s="22" t="str">
        <x:v>Unknown</x:v>
      </x:c>
      <x:c r="AM61" s="22" t="str">
        <x:v>Unknown</x:v>
      </x:c>
      <x:c r="AN61" s="22" t="str"/>
      <x:c r="AO61" s="22" t="str"/>
      <x:c r="AP61" s="22" t="str"/>
      <x:c r="AQ61" s="22" t="str"/>
      <x:c r="AR61" s="22" t="str"/>
      <x:c r="AS61" s="22" t="str">
        <x:v>Charles River Laboratories International Inc</x:v>
      </x:c>
      <x:c r="AT61" s="22" t="str">
        <x:v>CiToxLAB Group</x:v>
      </x:c>
      <x:c r="AU61" s="22" t="str">
        <x:v>Not reviewed</x:v>
      </x:c>
      <x:c r="AV61" s="22" t="str">
        <x:v>Not assessed</x:v>
      </x:c>
      <x:c r="AW61" s="22" t="str">
        <x:v>Unknown</x:v>
      </x:c>
      <x:c r="AX61" s="22" t="str">
        <x:v>Unknown</x:v>
      </x:c>
      <x:c r="AY61" s="22" t="str">
        <x:v>Unknown</x:v>
      </x:c>
      <x:c r="AZ61" s="22" t="str">
        <x:v>Unknown</x:v>
      </x:c>
      <x:c r="BA61" s="22" t="str">
        <x:v>Unknown</x:v>
      </x:c>
      <x:c r="BB61" s="22" t="str">
        <x:v>Unknown</x:v>
      </x:c>
      <x:c r="BC61" s="26" t="str"/>
      <x:c r="BD61" s="22" t="str"/>
      <x:c r="BE61" s="22" t="str"/>
      <x:c r="BF61" s="22" t="str">
        <x:v>Not collected</x:v>
      </x:c>
      <x:c r="BG61" s="22" t="str">
        <x:v>Not collected</x:v>
      </x:c>
      <x:c r="BH61" s="22" t="str">
        <x:v>Not defined</x:v>
      </x:c>
      <x:c r="BI61" s="24" t="n">
        <x:f>IF($Q61="","",$Q61-3)</x:f>
        <x:v>2016</x:v>
      </x:c>
      <x:c r="BJ61" s="24" t="n">
        <x:f>IF($Q61="","",$Q61-2)</x:f>
        <x:v>2017</x:v>
      </x:c>
      <x:c r="BK61" s="24" t="n">
        <x:f>IF($Q61="","",$Q61-1)</x:f>
        <x:v>2018</x:v>
      </x:c>
      <x:c r="BL61" s="24" t="n">
        <x:f>IF($Q61="","",$Q61+0)</x:f>
        <x:v>2019</x:v>
      </x:c>
      <x:c r="BM61" s="24" t="n">
        <x:f>IF($Q61="","",$Q61+1)</x:f>
        <x:v>2020</x:v>
      </x:c>
      <x:c r="BN61" s="24" t="n">
        <x:f>IF($Q61="","",$Q61+2)</x:f>
        <x:v>2021</x:v>
      </x:c>
      <x:c r="BO61" s="24" t="n">
        <x:f>IF($Q61="","",$Q61+3)</x:f>
        <x:v>2022</x:v>
      </x:c>
      <x:c r="BP61" s="77" t="str"/>
      <x:c r="BQ61" s="77" t="str"/>
      <x:c r="BR61" s="77" t="str"/>
      <x:c r="BS61" s="77" t="str"/>
      <x:c r="BT61" s="77" t="str"/>
      <x:c r="BU61" s="77" t="str"/>
      <x:c r="BV61" s="77" t="str"/>
      <x:c r="BW61" s="77" t="str"/>
      <x:c r="BX61" s="77" t="str"/>
      <x:c r="BY61" s="77" t="str"/>
      <x:c r="BZ61" s="77" t="str"/>
      <x:c r="CA61" s="77" t="str"/>
      <x:c r="CB61" s="77" t="str"/>
      <x:c r="CC61" s="77" t="str"/>
      <x:c r="CD61" s="77" t="str"/>
      <x:c r="CE61" s="77" t="str"/>
      <x:c r="CF61" s="77" t="str"/>
      <x:c r="CG61" s="77" t="str"/>
      <x:c r="CH61" s="77" t="str"/>
      <x:c r="CI61" s="77" t="str"/>
      <x:c r="CJ61" s="77" t="str"/>
      <x:c r="CK61" s="77" t="str"/>
      <x:c r="CL61" s="77" t="str"/>
      <x:c r="CM61" s="77" t="str"/>
      <x:c r="CN61" s="77" t="str"/>
      <x:c r="CO61" s="77" t="str"/>
      <x:c r="CP61" s="77" t="str"/>
      <x:c r="CQ61" s="77" t="str"/>
      <x:c r="CR61" s="77" t="str"/>
      <x:c r="CS61" s="77" t="str"/>
      <x:c r="CT61" s="77" t="str"/>
      <x:c r="CU61" s="77" t="str"/>
      <x:c r="CV61" s="77" t="str"/>
      <x:c r="CW61" s="77" t="str"/>
      <x:c r="CX61" s="77" t="str"/>
      <x:c r="CY61" s="77" t="str"/>
      <x:c r="CZ61" s="77" t="str"/>
      <x:c r="DA61" s="77" t="str"/>
      <x:c r="DB61" s="77" t="str"/>
      <x:c r="DC61" s="77" t="str"/>
      <x:c r="DD61" s="77" t="str"/>
      <x:c r="DE61" s="77" t="str"/>
      <x:c r="DF61" s="78" t="str"/>
      <x:c r="DG61" s="78" t="str"/>
      <x:c r="DH61" s="78" t="str"/>
      <x:c r="DI61" s="78" t="str"/>
      <x:c r="DJ61" s="78" t="str"/>
      <x:c r="DK61" s="78" t="str"/>
      <x:c r="DL61" s="78" t="str"/>
      <x:c r="DM61" s="78" t="str"/>
      <x:c r="DN61" s="78" t="str"/>
      <x:c r="DO61" s="78" t="str"/>
      <x:c r="DP61" s="78" t="str"/>
      <x:c r="DQ61" s="78" t="str"/>
      <x:c r="DR61" s="78" t="str"/>
      <x:c r="DS61" s="78" t="str"/>
      <x:c r="DT61" s="78" t="str"/>
      <x:c r="DU61" s="78" t="str"/>
      <x:c r="DV61" s="78" t="str"/>
      <x:c r="DW61" s="78" t="str"/>
      <x:c r="DX61" s="78" t="str"/>
      <x:c r="DY61" s="78" t="str"/>
      <x:c r="DZ61" s="78" t="str"/>
      <x:c r="EA61" s="117" t="str"/>
      <x:c r="EB61" s="117" t="str"/>
      <x:c r="EC61" s="117" t="str"/>
      <x:c r="ED61" s="117" t="str"/>
      <x:c r="EE61" s="117" t="str"/>
      <x:c r="EF61" s="117" t="str"/>
      <x:c r="EG61" s="117" t="str"/>
      <x:c r="EH61" s="117" t="str"/>
      <x:c r="EI61" s="117" t="str"/>
      <x:c r="EJ61" s="117" t="str"/>
      <x:c r="EK61" s="117" t="str"/>
      <x:c r="EL61" s="117" t="str"/>
      <x:c r="EM61" s="117" t="str"/>
      <x:c r="EN61" s="117" t="str"/>
      <x:c r="EO61" s="34" t="str"/>
      <x:c r="EP61" s="34" t="str"/>
      <x:c r="EQ61" s="36" t="str">
        <x:f>IF(OR($EO61="",$EP61="",$EO61=0),"",$EP61/$EO61)</x:f>
      </x:c>
      <x:c r="ER61" s="38" t="str"/>
      <x:c r="ES61" s="22" t="str">
        <x:v>Unknown</x:v>
      </x:c>
      <x:c r="ET61" s="22" t="str">
        <x:v>Unknown</x:v>
      </x:c>
      <x:c r="EU61" s="40" t="str">
        <x:f>IF(COUNT($DF61,$DG61,$DH61)=0,"",AVERAGE($DF61,$DG61,$DH61))</x:f>
      </x:c>
      <x:c r="EV61" s="40" t="str">
        <x:f>IF(COUNT($DJ61,$DK61,$DL61)=0,"",AVERAGE($DJ61,$DK61,$DL61))</x:f>
      </x:c>
      <x:c r="EW61" s="40" t="str">
        <x:f>IF(OR($EU61="",$EV61=""),"",$EV61-$EU61)</x:f>
      </x:c>
      <x:c r="EX61" s="40" t="str">
        <x:f>IF(COUNT($DM61,$DN61,$DO61)=0,"",AVERAGE($DM61,$DN61,$DO61))</x:f>
      </x:c>
      <x:c r="EY61" s="40" t="str">
        <x:f>IF(COUNT($DQ61,$DR61,$DS61)=0,"",AVERAGE($DQ61,$DR61,$DS61))</x:f>
      </x:c>
      <x:c r="EZ61" s="40" t="str">
        <x:f>IF(OR($EX61="",$EY61=""),"",$EY61-$EX61)</x:f>
      </x:c>
      <x:c r="FA61" s="42" t="str">
        <x:f>IF(COUNT($EA61,$EB61,$EC61)=0,"",AVERAGE($EA61,$EB61,$EC61))</x:f>
      </x:c>
      <x:c r="FB61" s="42" t="str">
        <x:f>IF(COUNT($EE61,$EF61,$EG61)=0,"",AVERAGE($EE61,$EF61,$EG61))</x:f>
      </x:c>
      <x:c r="FC61" s="42" t="str">
        <x:f>IF(OR($FA61="",$FB61=""),"",$FB61-$FA61)</x:f>
      </x:c>
      <x:c r="FD61" s="42" t="str">
        <x:f>IF(COUNT($EH61,$EI61,$EJ61)=0,"",AVERAGE($EH61,$EI61,$EJ61))</x:f>
      </x:c>
      <x:c r="FE61" s="42" t="str">
        <x:f>IF(COUNT($EL61,$EM61,$EN61)=0,"",AVERAGE($EL61,$EM61,$EN61))</x:f>
      </x:c>
      <x:c r="FF61" s="42" t="str">
        <x:f>IF(OR($FD61="",$FE61=""),"",$FE61-$FD61)</x:f>
      </x:c>
      <x:c r="FG61" s="24" t="str">
        <x:f>IF(COUNT($DF61,$DG61,$DH61,$DJ61,$DK61,$DL61,$DM61,$DN61,$DO61,$DQ61,$DR61,$DS61)=12,"Yes","No")</x:f>
        <x:v>No</x:v>
      </x:c>
      <x:c r="FH61" s="24" t="str">
        <x:f>IF(COUNT($EA61,$EB61,$EC61,$EE61,$EF61,$EG61,$EH61,$EI61,$EJ61,$EL61,$EM61,$EN61)=12,"Yes","No")</x:f>
        <x:v>No</x:v>
      </x:c>
      <x:c r="FI61" s="24" t="str">
        <x:f>IF(AND($M61="Include",OR($FG61="Yes",$FH61="Yes")),"Ready","Not ready")</x:f>
        <x:v>Not ready</x:v>
      </x:c>
    </x:row>
    <x:row r="62" ht="24" customHeight="1">
      <x:c r="A62" s="22" t="str">
        <x:v>CTL-0060</x:v>
      </x:c>
      <x:c r="B62" s="22" t="n">
        <x:v>71</x:v>
      </x:c>
      <x:c r="C62" s="22" t="str">
        <x:v>Candidate alternative-rationale group</x:v>
      </x:c>
      <x:c r="D62" s="22" t="n">
        <x:v>0</x:v>
      </x:c>
      <x:c r="E62" s="22" t="str">
        <x:v>DATA non-innovation deals.xlsx</x:v>
      </x:c>
      <x:c r="F62" s="22" t="str">
        <x:v>neuraxpharm acquires farmax from svus pharma</x:v>
      </x:c>
      <x:c r="G62" s="22" t="str">
        <x:v>No</x:v>
      </x:c>
      <x:c r="H62" s="22" t="str">
        <x:v>No</x:v>
      </x:c>
      <x:c r="I62" s="22" t="str">
        <x:v>Yes</x:v>
      </x:c>
      <x:c r="J62" s="22" t="n">
        <x:v>2</x:v>
      </x:c>
      <x:c r="K62" s="22" t="str">
        <x:v>Not started</x:v>
      </x:c>
      <x:c r="L62" s="22" t="str">
        <x:v>Eligible - 100%</x:v>
      </x:c>
      <x:c r="M62" s="22" t="str">
        <x:v>Review</x:v>
      </x:c>
      <x:c r="N62" s="22" t="str"/>
      <x:c r="O62" s="28" t="n">
        <x:v>43497</x:v>
      </x:c>
      <x:c r="P62" s="28" t="n">
        <x:v>43497</x:v>
      </x:c>
      <x:c r="Q62" s="22" t="n">
        <x:v>2019</x:v>
      </x:c>
      <x:c r="R62" s="22" t="str">
        <x:v>Q1 2019</x:v>
      </x:c>
      <x:c r="S62" s="22" t="str">
        <x:v>Completed</x:v>
      </x:c>
      <x:c r="T62" s="26" t="str">
        <x:v>Neuraxpharm Acquires Farmax from SVUS Pharma</x:v>
      </x:c>
      <x:c r="U62" s="22" t="str">
        <x:v>Mergers &amp; Acquisitions</x:v>
      </x:c>
      <x:c r="V62" s="22" t="str">
        <x:v>Acquisition</x:v>
      </x:c>
      <x:c r="W62" s="22" t="str">
        <x:v>100% Acquisition</x:v>
      </x:c>
      <x:c r="X62" s="22" t="str">
        <x:v>Czech Republic</x:v>
      </x:c>
      <x:c r="Y62" s="22" t="str">
        <x:v>100% Acquisition</x:v>
      </x:c>
      <x:c r="Z62" s="26"/>
      <x:c r="AA62" s="26"/>
      <x:c r="AB62" s="22" t="str">
        <x:v>Neuraxpharm UK Ltd</x:v>
      </x:c>
      <x:c r="AC62" s="22" t="str">
        <x:v>neuraxpharm uk</x:v>
      </x:c>
      <x:c r="AD62" s="22" t="str">
        <x:v>Neuraxpharm Bohemia sro</x:v>
      </x:c>
      <x:c r="AE62" s="22" t="str">
        <x:v>neuraxpharm bohemia sro</x:v>
      </x:c>
      <x:c r="AF62" s="30"/>
      <x:c r="AG62" s="22" t="str">
        <x:v>n/a</x:v>
      </x:c>
      <x:c r="AH62" s="26" t="str">
        <x:v>Neuraxpharm Group, a pharmaceutical company focused on the treatment of central nervous system disorders (CNS), has acquired Farmax, a CNS specialty pharmaceutical company, from SVUS Pharma, a contract pharmaceutical manufacturing company.
Farmax, located in Czech Republic, was the commercial division of SVUS Pharma, and has a distribution presence in the Czech Republic, Slovakia as well as a small presence in Hungary. Farmax is engaged in sales and marketing both branded and non-branded generics pharmaceuticals for CNS disorders such as Zolpinox. It also commercializes well-known OTC nutraceuticals such as Preventan and Maxicor.
Following the transaction, Farmax has been renamed Neuraxpharm Bohemia s.r.o. and will commercialize its products under the Neuraxpharm brand. Leveraging its proprietary sales force in the Czech Republic, Slovakia and Hungary, Neuraxpharm Bohemia plans to quickly offer new and differentiated products to local patients and healthcare providers based on the group’s broad CNS portfolio.
This transaction enables Neuraxpharm to expand its pan-European footprint in Central and Eastern Europe.</x:v>
      </x:c>
      <x:c r="AI62" s="26" t="str">
        <x:v>This transaction enables Neuraxpharm to expand its pan-European footprint in Central and Eastern Europe.</x:v>
      </x:c>
      <x:c r="AJ62" s="22" t="str"/>
      <x:c r="AK62" s="22" t="str"/>
      <x:c r="AL62" s="22" t="str">
        <x:v>Unknown</x:v>
      </x:c>
      <x:c r="AM62" s="22" t="str">
        <x:v>Unknown</x:v>
      </x:c>
      <x:c r="AN62" s="22" t="str"/>
      <x:c r="AO62" s="22" t="str"/>
      <x:c r="AP62" s="22" t="str"/>
      <x:c r="AQ62" s="22" t="str"/>
      <x:c r="AR62" s="22" t="str"/>
      <x:c r="AS62" s="22" t="str">
        <x:v>Neuraxpharm UK Ltd</x:v>
      </x:c>
      <x:c r="AT62" s="22" t="str">
        <x:v>Neuraxpharm Bohemia sro</x:v>
      </x:c>
      <x:c r="AU62" s="22" t="str">
        <x:v>Not reviewed</x:v>
      </x:c>
      <x:c r="AV62" s="22" t="str">
        <x:v>Not assessed</x:v>
      </x:c>
      <x:c r="AW62" s="22" t="str">
        <x:v>Unknown</x:v>
      </x:c>
      <x:c r="AX62" s="22" t="str">
        <x:v>Unknown</x:v>
      </x:c>
      <x:c r="AY62" s="22" t="str">
        <x:v>Unknown</x:v>
      </x:c>
      <x:c r="AZ62" s="22" t="str">
        <x:v>Unknown</x:v>
      </x:c>
      <x:c r="BA62" s="22" t="str">
        <x:v>Unknown</x:v>
      </x:c>
      <x:c r="BB62" s="22" t="str">
        <x:v>Unknown</x:v>
      </x:c>
      <x:c r="BC62" s="26" t="str"/>
      <x:c r="BD62" s="22" t="str"/>
      <x:c r="BE62" s="22" t="str"/>
      <x:c r="BF62" s="22" t="str">
        <x:v>Not collected</x:v>
      </x:c>
      <x:c r="BG62" s="22" t="str">
        <x:v>Not collected</x:v>
      </x:c>
      <x:c r="BH62" s="22" t="str">
        <x:v>Not defined</x:v>
      </x:c>
      <x:c r="BI62" s="24" t="n">
        <x:f>IF($Q62="","",$Q62-3)</x:f>
        <x:v>2016</x:v>
      </x:c>
      <x:c r="BJ62" s="24" t="n">
        <x:f>IF($Q62="","",$Q62-2)</x:f>
        <x:v>2017</x:v>
      </x:c>
      <x:c r="BK62" s="24" t="n">
        <x:f>IF($Q62="","",$Q62-1)</x:f>
        <x:v>2018</x:v>
      </x:c>
      <x:c r="BL62" s="24" t="n">
        <x:f>IF($Q62="","",$Q62+0)</x:f>
        <x:v>2019</x:v>
      </x:c>
      <x:c r="BM62" s="24" t="n">
        <x:f>IF($Q62="","",$Q62+1)</x:f>
        <x:v>2020</x:v>
      </x:c>
      <x:c r="BN62" s="24" t="n">
        <x:f>IF($Q62="","",$Q62+2)</x:f>
        <x:v>2021</x:v>
      </x:c>
      <x:c r="BO62" s="24" t="n">
        <x:f>IF($Q62="","",$Q62+3)</x:f>
        <x:v>2022</x:v>
      </x:c>
      <x:c r="BP62" s="77" t="str"/>
      <x:c r="BQ62" s="77" t="str"/>
      <x:c r="BR62" s="77" t="str"/>
      <x:c r="BS62" s="77" t="str"/>
      <x:c r="BT62" s="77" t="str"/>
      <x:c r="BU62" s="77" t="str"/>
      <x:c r="BV62" s="77" t="str"/>
      <x:c r="BW62" s="77" t="str"/>
      <x:c r="BX62" s="77" t="str"/>
      <x:c r="BY62" s="77" t="str"/>
      <x:c r="BZ62" s="77" t="str"/>
      <x:c r="CA62" s="77" t="str"/>
      <x:c r="CB62" s="77" t="str"/>
      <x:c r="CC62" s="77" t="str"/>
      <x:c r="CD62" s="77" t="str"/>
      <x:c r="CE62" s="77" t="str"/>
      <x:c r="CF62" s="77" t="str"/>
      <x:c r="CG62" s="77" t="str"/>
      <x:c r="CH62" s="77" t="str"/>
      <x:c r="CI62" s="77" t="str"/>
      <x:c r="CJ62" s="77" t="str"/>
      <x:c r="CK62" s="77" t="str"/>
      <x:c r="CL62" s="77" t="str"/>
      <x:c r="CM62" s="77" t="str"/>
      <x:c r="CN62" s="77" t="str"/>
      <x:c r="CO62" s="77" t="str"/>
      <x:c r="CP62" s="77" t="str"/>
      <x:c r="CQ62" s="77" t="str"/>
      <x:c r="CR62" s="77" t="str"/>
      <x:c r="CS62" s="77" t="str"/>
      <x:c r="CT62" s="77" t="str"/>
      <x:c r="CU62" s="77" t="str"/>
      <x:c r="CV62" s="77" t="str"/>
      <x:c r="CW62" s="77" t="str"/>
      <x:c r="CX62" s="77" t="str"/>
      <x:c r="CY62" s="77" t="str"/>
      <x:c r="CZ62" s="77" t="str"/>
      <x:c r="DA62" s="77" t="str"/>
      <x:c r="DB62" s="77" t="str"/>
      <x:c r="DC62" s="77" t="str"/>
      <x:c r="DD62" s="77" t="str"/>
      <x:c r="DE62" s="77" t="str"/>
      <x:c r="DF62" s="78" t="str"/>
      <x:c r="DG62" s="78" t="str"/>
      <x:c r="DH62" s="78" t="str"/>
      <x:c r="DI62" s="78" t="str"/>
      <x:c r="DJ62" s="78" t="str"/>
      <x:c r="DK62" s="78" t="str"/>
      <x:c r="DL62" s="78" t="str"/>
      <x:c r="DM62" s="78" t="str"/>
      <x:c r="DN62" s="78" t="str"/>
      <x:c r="DO62" s="78" t="str"/>
      <x:c r="DP62" s="78" t="str"/>
      <x:c r="DQ62" s="78" t="str"/>
      <x:c r="DR62" s="78" t="str"/>
      <x:c r="DS62" s="78" t="str"/>
      <x:c r="DT62" s="78" t="str"/>
      <x:c r="DU62" s="78" t="str"/>
      <x:c r="DV62" s="78" t="str"/>
      <x:c r="DW62" s="78" t="str"/>
      <x:c r="DX62" s="78" t="str"/>
      <x:c r="DY62" s="78" t="str"/>
      <x:c r="DZ62" s="78" t="str"/>
      <x:c r="EA62" s="117" t="str"/>
      <x:c r="EB62" s="117" t="str"/>
      <x:c r="EC62" s="117" t="str"/>
      <x:c r="ED62" s="117" t="str"/>
      <x:c r="EE62" s="117" t="str"/>
      <x:c r="EF62" s="117" t="str"/>
      <x:c r="EG62" s="117" t="str"/>
      <x:c r="EH62" s="117" t="str"/>
      <x:c r="EI62" s="117" t="str"/>
      <x:c r="EJ62" s="117" t="str"/>
      <x:c r="EK62" s="117" t="str"/>
      <x:c r="EL62" s="117" t="str"/>
      <x:c r="EM62" s="117" t="str"/>
      <x:c r="EN62" s="117" t="str"/>
      <x:c r="EO62" s="34" t="str"/>
      <x:c r="EP62" s="34" t="str"/>
      <x:c r="EQ62" s="36" t="str">
        <x:f>IF(OR($EO62="",$EP62="",$EO62=0),"",$EP62/$EO62)</x:f>
      </x:c>
      <x:c r="ER62" s="38" t="str"/>
      <x:c r="ES62" s="22" t="str">
        <x:v>Unknown</x:v>
      </x:c>
      <x:c r="ET62" s="22" t="str">
        <x:v>Unknown</x:v>
      </x:c>
      <x:c r="EU62" s="40" t="str">
        <x:f>IF(COUNT($DF62,$DG62,$DH62)=0,"",AVERAGE($DF62,$DG62,$DH62))</x:f>
      </x:c>
      <x:c r="EV62" s="40" t="str">
        <x:f>IF(COUNT($DJ62,$DK62,$DL62)=0,"",AVERAGE($DJ62,$DK62,$DL62))</x:f>
      </x:c>
      <x:c r="EW62" s="40" t="str">
        <x:f>IF(OR($EU62="",$EV62=""),"",$EV62-$EU62)</x:f>
      </x:c>
      <x:c r="EX62" s="40" t="str">
        <x:f>IF(COUNT($DM62,$DN62,$DO62)=0,"",AVERAGE($DM62,$DN62,$DO62))</x:f>
      </x:c>
      <x:c r="EY62" s="40" t="str">
        <x:f>IF(COUNT($DQ62,$DR62,$DS62)=0,"",AVERAGE($DQ62,$DR62,$DS62))</x:f>
      </x:c>
      <x:c r="EZ62" s="40" t="str">
        <x:f>IF(OR($EX62="",$EY62=""),"",$EY62-$EX62)</x:f>
      </x:c>
      <x:c r="FA62" s="42" t="str">
        <x:f>IF(COUNT($EA62,$EB62,$EC62)=0,"",AVERAGE($EA62,$EB62,$EC62))</x:f>
      </x:c>
      <x:c r="FB62" s="42" t="str">
        <x:f>IF(COUNT($EE62,$EF62,$EG62)=0,"",AVERAGE($EE62,$EF62,$EG62))</x:f>
      </x:c>
      <x:c r="FC62" s="42" t="str">
        <x:f>IF(OR($FA62="",$FB62=""),"",$FB62-$FA62)</x:f>
      </x:c>
      <x:c r="FD62" s="42" t="str">
        <x:f>IF(COUNT($EH62,$EI62,$EJ62)=0,"",AVERAGE($EH62,$EI62,$EJ62))</x:f>
      </x:c>
      <x:c r="FE62" s="42" t="str">
        <x:f>IF(COUNT($EL62,$EM62,$EN62)=0,"",AVERAGE($EL62,$EM62,$EN62))</x:f>
      </x:c>
      <x:c r="FF62" s="42" t="str">
        <x:f>IF(OR($FD62="",$FE62=""),"",$FE62-$FD62)</x:f>
      </x:c>
      <x:c r="FG62" s="24" t="str">
        <x:f>IF(COUNT($DF62,$DG62,$DH62,$DJ62,$DK62,$DL62,$DM62,$DN62,$DO62,$DQ62,$DR62,$DS62)=12,"Yes","No")</x:f>
        <x:v>No</x:v>
      </x:c>
      <x:c r="FH62" s="24" t="str">
        <x:f>IF(COUNT($EA62,$EB62,$EC62,$EE62,$EF62,$EG62,$EH62,$EI62,$EJ62,$EL62,$EM62,$EN62)=12,"Yes","No")</x:f>
        <x:v>No</x:v>
      </x:c>
      <x:c r="FI62" s="24" t="str">
        <x:f>IF(AND($M62="Include",OR($FG62="Yes",$FH62="Yes")),"Ready","Not ready")</x:f>
        <x:v>Not ready</x:v>
      </x:c>
    </x:row>
    <x:row r="63" ht="24" customHeight="1">
      <x:c r="A63" s="22" t="str">
        <x:v>CTL-0061</x:v>
      </x:c>
      <x:c r="B63" s="22" t="n">
        <x:v>72</x:v>
      </x:c>
      <x:c r="C63" s="22" t="str">
        <x:v>Candidate alternative-rationale group</x:v>
      </x:c>
      <x:c r="D63" s="22" t="n">
        <x:v>0</x:v>
      </x:c>
      <x:c r="E63" s="22" t="str">
        <x:v>DATA non-innovation deals.xlsx</x:v>
      </x:c>
      <x:c r="F63" s="22" t="str">
        <x:v>hitachi chemical acquires apceth biopharma from apceth for</x:v>
      </x:c>
      <x:c r="G63" s="22" t="str">
        <x:v>No</x:v>
      </x:c>
      <x:c r="H63" s="22" t="str">
        <x:v>No</x:v>
      </x:c>
      <x:c r="I63" s="22" t="str">
        <x:v>No</x:v>
      </x:c>
      <x:c r="J63" s="22" t="n">
        <x:v>1</x:v>
      </x:c>
      <x:c r="K63" s="22" t="str">
        <x:v>Not started</x:v>
      </x:c>
      <x:c r="L63" s="22" t="str">
        <x:v>Eligible - 100%</x:v>
      </x:c>
      <x:c r="M63" s="22" t="str">
        <x:v>Review</x:v>
      </x:c>
      <x:c r="N63" s="22" t="str"/>
      <x:c r="O63" s="28" t="n">
        <x:v>43496</x:v>
      </x:c>
      <x:c r="P63" s="28" t="n">
        <x:v>43559</x:v>
      </x:c>
      <x:c r="Q63" s="22" t="n">
        <x:v>2019</x:v>
      </x:c>
      <x:c r="R63" s="22" t="str">
        <x:v>Q1 2019</x:v>
      </x:c>
      <x:c r="S63" s="22" t="str">
        <x:v>Completed</x:v>
      </x:c>
      <x:c r="T63" s="26" t="str">
        <x:v>Hitachi Chemical Acquires apceth Biopharma from apceth for USD86 Million</x:v>
      </x:c>
      <x:c r="U63" s="22" t="str">
        <x:v>Mergers &amp; Acquisitions</x:v>
      </x:c>
      <x:c r="V63" s="22" t="str">
        <x:v>Acquisition</x:v>
      </x:c>
      <x:c r="W63" s="22" t="str">
        <x:v>100% Acquisition</x:v>
      </x:c>
      <x:c r="X63" s="22" t="str">
        <x:v>Germany</x:v>
      </x:c>
      <x:c r="Y63" s="22" t="str">
        <x:v>100% Acquisition</x:v>
      </x:c>
      <x:c r="Z63" s="26" t="str">
        <x:v>GCA Altium Limited</x:v>
      </x:c>
      <x:c r="AA63" s="26" t="str">
        <x:v>Baker &amp; McKenzie Services Ltd</x:v>
      </x:c>
      <x:c r="AB63" s="22" t="str">
        <x:v>Minaris Regenerative Medicine LLC</x:v>
      </x:c>
      <x:c r="AC63" s="22" t="str">
        <x:v>minaris regenerative medicine</x:v>
      </x:c>
      <x:c r="AD63" s="22" t="str">
        <x:v>Minaris Regenerative Medicine GmbH</x:v>
      </x:c>
      <x:c r="AE63" s="22" t="str">
        <x:v>minaris regenerative medicine</x:v>
      </x:c>
      <x:c r="AF63" s="30" t="n">
        <x:v>86</x:v>
      </x:c>
      <x:c r="AG63" s="22" t="n">
        <x:v>86</x:v>
      </x:c>
      <x:c r="AH63" s="26" t="str">
        <x:v>Hitachi Chemical Advanced Therapeutics Solutions, LLC, a wholly owned subsidiary of Hitachi Chemical Company, Ltd., has completed the acquisition of apceth Biopharma GmbH, a company engaged in development and manufacturing of cell-based and gene therapy products, from apceth GmbH &amp; Co. KG, a biopharmaceutical company, for a purchase consideration of approximately EUR75.5 million (USD86.38 million).
Through this deal, Hitachi Chemical will acquire two state-of-the-art GMP/BSL2 production facilities including 600 m2 of cleanroom area.
Utilizing apceth Biopharma’s manufacturing sites as well as its wide range of sales network, Hitachi Chemical Group will expand its regenerative medicine business further. The Group will also work to construct a framework that assures timely manufacture and shipment of uniform quality products in each region to its customers of the pharmaceutical manufacturers who sell their products globally, by combining the manufacturing know-how that Hitachi Chemical Group has acquired in line with the US and Japanese regulations in relation to regenerative medicine products with the know-how that apceth Biopharma has acquired in accordance with European regulations.
This acquisition allows Hitachi Chemical to construct a framework of manufacturing regenerative medicine products in the US, Japan, and Europe.
GCA Altium Limited acted as financial advisor and Baker McKenzie acted as legal advisor to Hitachi Chemical for the transaction.
Deal History: 
Announced: On January 31, 2019, Hitachi Chemical has agreed to acquire all the stock of apceth Biopharma from apceth GmbH, for a purchase consideration of approximately EUR75.5 million (USD86.38 million).</x:v>
      </x:c>
      <x:c r="AI63" s="26" t="str">
        <x:v>This acquisition allows Hitachi Chemical to construct a framework of manufacturing regenerative medicine products in the US, Japan, and Europe.</x:v>
      </x:c>
      <x:c r="AJ63" s="22" t="str"/>
      <x:c r="AK63" s="22" t="str"/>
      <x:c r="AL63" s="22" t="str">
        <x:v>Unknown</x:v>
      </x:c>
      <x:c r="AM63" s="22" t="str">
        <x:v>Unknown</x:v>
      </x:c>
      <x:c r="AN63" s="22" t="str"/>
      <x:c r="AO63" s="22" t="str"/>
      <x:c r="AP63" s="22" t="str"/>
      <x:c r="AQ63" s="22" t="str"/>
      <x:c r="AR63" s="22" t="str"/>
      <x:c r="AS63" s="22" t="str">
        <x:v>Minaris Regenerative Medicine LLC</x:v>
      </x:c>
      <x:c r="AT63" s="22" t="str">
        <x:v>Minaris Regenerative Medicine GmbH</x:v>
      </x:c>
      <x:c r="AU63" s="22" t="str">
        <x:v>Not reviewed</x:v>
      </x:c>
      <x:c r="AV63" s="22" t="str">
        <x:v>Not assessed</x:v>
      </x:c>
      <x:c r="AW63" s="22" t="str">
        <x:v>Unknown</x:v>
      </x:c>
      <x:c r="AX63" s="22" t="str">
        <x:v>Unknown</x:v>
      </x:c>
      <x:c r="AY63" s="22" t="str">
        <x:v>Unknown</x:v>
      </x:c>
      <x:c r="AZ63" s="22" t="str">
        <x:v>Unknown</x:v>
      </x:c>
      <x:c r="BA63" s="22" t="str">
        <x:v>Unknown</x:v>
      </x:c>
      <x:c r="BB63" s="22" t="str">
        <x:v>Unknown</x:v>
      </x:c>
      <x:c r="BC63" s="26" t="str"/>
      <x:c r="BD63" s="22" t="str"/>
      <x:c r="BE63" s="22" t="str"/>
      <x:c r="BF63" s="22" t="str">
        <x:v>Not collected</x:v>
      </x:c>
      <x:c r="BG63" s="22" t="str">
        <x:v>Not collected</x:v>
      </x:c>
      <x:c r="BH63" s="22" t="str">
        <x:v>Not defined</x:v>
      </x:c>
      <x:c r="BI63" s="24" t="n">
        <x:f>IF($Q63="","",$Q63-3)</x:f>
        <x:v>2016</x:v>
      </x:c>
      <x:c r="BJ63" s="24" t="n">
        <x:f>IF($Q63="","",$Q63-2)</x:f>
        <x:v>2017</x:v>
      </x:c>
      <x:c r="BK63" s="24" t="n">
        <x:f>IF($Q63="","",$Q63-1)</x:f>
        <x:v>2018</x:v>
      </x:c>
      <x:c r="BL63" s="24" t="n">
        <x:f>IF($Q63="","",$Q63+0)</x:f>
        <x:v>2019</x:v>
      </x:c>
      <x:c r="BM63" s="24" t="n">
        <x:f>IF($Q63="","",$Q63+1)</x:f>
        <x:v>2020</x:v>
      </x:c>
      <x:c r="BN63" s="24" t="n">
        <x:f>IF($Q63="","",$Q63+2)</x:f>
        <x:v>2021</x:v>
      </x:c>
      <x:c r="BO63" s="24" t="n">
        <x:f>IF($Q63="","",$Q63+3)</x:f>
        <x:v>2022</x:v>
      </x:c>
      <x:c r="BP63" s="77" t="str"/>
      <x:c r="BQ63" s="77" t="str"/>
      <x:c r="BR63" s="77" t="str"/>
      <x:c r="BS63" s="77" t="str"/>
      <x:c r="BT63" s="77" t="str"/>
      <x:c r="BU63" s="77" t="str"/>
      <x:c r="BV63" s="77" t="str"/>
      <x:c r="BW63" s="77" t="str"/>
      <x:c r="BX63" s="77" t="str"/>
      <x:c r="BY63" s="77" t="str"/>
      <x:c r="BZ63" s="77" t="str"/>
      <x:c r="CA63" s="77" t="str"/>
      <x:c r="CB63" s="77" t="str"/>
      <x:c r="CC63" s="77" t="str"/>
      <x:c r="CD63" s="77" t="str"/>
      <x:c r="CE63" s="77" t="str"/>
      <x:c r="CF63" s="77" t="str"/>
      <x:c r="CG63" s="77" t="str"/>
      <x:c r="CH63" s="77" t="str"/>
      <x:c r="CI63" s="77" t="str"/>
      <x:c r="CJ63" s="77" t="str"/>
      <x:c r="CK63" s="77" t="str"/>
      <x:c r="CL63" s="77" t="str"/>
      <x:c r="CM63" s="77" t="str"/>
      <x:c r="CN63" s="77" t="str"/>
      <x:c r="CO63" s="77" t="str"/>
      <x:c r="CP63" s="77" t="str"/>
      <x:c r="CQ63" s="77" t="str"/>
      <x:c r="CR63" s="77" t="str"/>
      <x:c r="CS63" s="77" t="str"/>
      <x:c r="CT63" s="77" t="str"/>
      <x:c r="CU63" s="77" t="str"/>
      <x:c r="CV63" s="77" t="str"/>
      <x:c r="CW63" s="77" t="str"/>
      <x:c r="CX63" s="77" t="str"/>
      <x:c r="CY63" s="77" t="str"/>
      <x:c r="CZ63" s="77" t="str"/>
      <x:c r="DA63" s="77" t="str"/>
      <x:c r="DB63" s="77" t="str"/>
      <x:c r="DC63" s="77" t="str"/>
      <x:c r="DD63" s="77" t="str"/>
      <x:c r="DE63" s="77" t="str"/>
      <x:c r="DF63" s="78" t="str"/>
      <x:c r="DG63" s="78" t="str"/>
      <x:c r="DH63" s="78" t="str"/>
      <x:c r="DI63" s="78" t="str"/>
      <x:c r="DJ63" s="78" t="str"/>
      <x:c r="DK63" s="78" t="str"/>
      <x:c r="DL63" s="78" t="str"/>
      <x:c r="DM63" s="78" t="str"/>
      <x:c r="DN63" s="78" t="str"/>
      <x:c r="DO63" s="78" t="str"/>
      <x:c r="DP63" s="78" t="str"/>
      <x:c r="DQ63" s="78" t="str"/>
      <x:c r="DR63" s="78" t="str"/>
      <x:c r="DS63" s="78" t="str"/>
      <x:c r="DT63" s="78" t="str"/>
      <x:c r="DU63" s="78" t="str"/>
      <x:c r="DV63" s="78" t="str"/>
      <x:c r="DW63" s="78" t="str"/>
      <x:c r="DX63" s="78" t="str"/>
      <x:c r="DY63" s="78" t="str"/>
      <x:c r="DZ63" s="78" t="str"/>
      <x:c r="EA63" s="117" t="str"/>
      <x:c r="EB63" s="117" t="str"/>
      <x:c r="EC63" s="117" t="str"/>
      <x:c r="ED63" s="117" t="str"/>
      <x:c r="EE63" s="117" t="str"/>
      <x:c r="EF63" s="117" t="str"/>
      <x:c r="EG63" s="117" t="str"/>
      <x:c r="EH63" s="117" t="str"/>
      <x:c r="EI63" s="117" t="str"/>
      <x:c r="EJ63" s="117" t="str"/>
      <x:c r="EK63" s="117" t="str"/>
      <x:c r="EL63" s="117" t="str"/>
      <x:c r="EM63" s="117" t="str"/>
      <x:c r="EN63" s="117" t="str"/>
      <x:c r="EO63" s="34" t="str"/>
      <x:c r="EP63" s="34" t="str"/>
      <x:c r="EQ63" s="36" t="str">
        <x:f>IF(OR($EO63="",$EP63="",$EO63=0),"",$EP63/$EO63)</x:f>
      </x:c>
      <x:c r="ER63" s="38" t="str"/>
      <x:c r="ES63" s="22" t="str">
        <x:v>Unknown</x:v>
      </x:c>
      <x:c r="ET63" s="22" t="str">
        <x:v>Unknown</x:v>
      </x:c>
      <x:c r="EU63" s="40" t="str">
        <x:f>IF(COUNT($DF63,$DG63,$DH63)=0,"",AVERAGE($DF63,$DG63,$DH63))</x:f>
      </x:c>
      <x:c r="EV63" s="40" t="str">
        <x:f>IF(COUNT($DJ63,$DK63,$DL63)=0,"",AVERAGE($DJ63,$DK63,$DL63))</x:f>
      </x:c>
      <x:c r="EW63" s="40" t="str">
        <x:f>IF(OR($EU63="",$EV63=""),"",$EV63-$EU63)</x:f>
      </x:c>
      <x:c r="EX63" s="40" t="str">
        <x:f>IF(COUNT($DM63,$DN63,$DO63)=0,"",AVERAGE($DM63,$DN63,$DO63))</x:f>
      </x:c>
      <x:c r="EY63" s="40" t="str">
        <x:f>IF(COUNT($DQ63,$DR63,$DS63)=0,"",AVERAGE($DQ63,$DR63,$DS63))</x:f>
      </x:c>
      <x:c r="EZ63" s="40" t="str">
        <x:f>IF(OR($EX63="",$EY63=""),"",$EY63-$EX63)</x:f>
      </x:c>
      <x:c r="FA63" s="42" t="str">
        <x:f>IF(COUNT($EA63,$EB63,$EC63)=0,"",AVERAGE($EA63,$EB63,$EC63))</x:f>
      </x:c>
      <x:c r="FB63" s="42" t="str">
        <x:f>IF(COUNT($EE63,$EF63,$EG63)=0,"",AVERAGE($EE63,$EF63,$EG63))</x:f>
      </x:c>
      <x:c r="FC63" s="42" t="str">
        <x:f>IF(OR($FA63="",$FB63=""),"",$FB63-$FA63)</x:f>
      </x:c>
      <x:c r="FD63" s="42" t="str">
        <x:f>IF(COUNT($EH63,$EI63,$EJ63)=0,"",AVERAGE($EH63,$EI63,$EJ63))</x:f>
      </x:c>
      <x:c r="FE63" s="42" t="str">
        <x:f>IF(COUNT($EL63,$EM63,$EN63)=0,"",AVERAGE($EL63,$EM63,$EN63))</x:f>
      </x:c>
      <x:c r="FF63" s="42" t="str">
        <x:f>IF(OR($FD63="",$FE63=""),"",$FE63-$FD63)</x:f>
      </x:c>
      <x:c r="FG63" s="24" t="str">
        <x:f>IF(COUNT($DF63,$DG63,$DH63,$DJ63,$DK63,$DL63,$DM63,$DN63,$DO63,$DQ63,$DR63,$DS63)=12,"Yes","No")</x:f>
        <x:v>No</x:v>
      </x:c>
      <x:c r="FH63" s="24" t="str">
        <x:f>IF(COUNT($EA63,$EB63,$EC63,$EE63,$EF63,$EG63,$EH63,$EI63,$EJ63,$EL63,$EM63,$EN63)=12,"Yes","No")</x:f>
        <x:v>No</x:v>
      </x:c>
      <x:c r="FI63" s="24" t="str">
        <x:f>IF(AND($M63="Include",OR($FG63="Yes",$FH63="Yes")),"Ready","Not ready")</x:f>
        <x:v>Not ready</x:v>
      </x:c>
    </x:row>
    <x:row r="64" ht="24" customHeight="1">
      <x:c r="A64" s="22" t="str">
        <x:v>CTL-0062</x:v>
      </x:c>
      <x:c r="B64" s="22" t="n">
        <x:v>73</x:v>
      </x:c>
      <x:c r="C64" s="22" t="str">
        <x:v>Candidate alternative-rationale group</x:v>
      </x:c>
      <x:c r="D64" s="22" t="n">
        <x:v>0</x:v>
      </x:c>
      <x:c r="E64" s="22" t="str">
        <x:v>DATA non-innovation deals.xlsx</x:v>
      </x:c>
      <x:c r="F64" s="22" t="str">
        <x:v>vital therapies acquires immunic</x:v>
      </x:c>
      <x:c r="G64" s="22" t="str">
        <x:v>No</x:v>
      </x:c>
      <x:c r="H64" s="22" t="str">
        <x:v>No</x:v>
      </x:c>
      <x:c r="I64" s="22" t="str">
        <x:v>No</x:v>
      </x:c>
      <x:c r="J64" s="22" t="n">
        <x:v>1</x:v>
      </x:c>
      <x:c r="K64" s="22" t="str">
        <x:v>Not started</x:v>
      </x:c>
      <x:c r="L64" s="22" t="str">
        <x:v>Eligible - 100%</x:v>
      </x:c>
      <x:c r="M64" s="22" t="str">
        <x:v>Review</x:v>
      </x:c>
      <x:c r="N64" s="22" t="str"/>
      <x:c r="O64" s="28" t="n">
        <x:v>43471</x:v>
      </x:c>
      <x:c r="P64" s="28" t="n">
        <x:v>43567</x:v>
      </x:c>
      <x:c r="Q64" s="22" t="n">
        <x:v>2019</x:v>
      </x:c>
      <x:c r="R64" s="22" t="str">
        <x:v>Q1 2019</x:v>
      </x:c>
      <x:c r="S64" s="22" t="str">
        <x:v>Completed</x:v>
      </x:c>
      <x:c r="T64" s="26" t="str">
        <x:v>Vital Therapies Acquires Immunic</x:v>
      </x:c>
      <x:c r="U64" s="22" t="str">
        <x:v>Mergers &amp; Acquisitions</x:v>
      </x:c>
      <x:c r="V64" s="22" t="str">
        <x:v>Acquisition</x:v>
      </x:c>
      <x:c r="W64" s="22" t="str">
        <x:v>100% Acquisition</x:v>
      </x:c>
      <x:c r="X64" s="22" t="str">
        <x:v>Germany</x:v>
      </x:c>
      <x:c r="Y64" s="22" t="str">
        <x:v>100% Acquisition</x:v>
      </x:c>
      <x:c r="Z64" s="26" t="str">
        <x:v>BMO Capital Markets Corp , Ladenburg Thalmann &amp; Co Inc</x:v>
      </x:c>
      <x:c r="AA64" s="26" t="str">
        <x:v>Dentons UK and Middle East LLP , Pillsbury Winthrop Shaw Pittman LLP</x:v>
      </x:c>
      <x:c r="AB64" s="22" t="str">
        <x:v>Immunic Inc</x:v>
      </x:c>
      <x:c r="AC64" s="22" t="str">
        <x:v>immunic</x:v>
      </x:c>
      <x:c r="AD64" s="22" t="str">
        <x:v>Immunic AG</x:v>
      </x:c>
      <x:c r="AE64" s="22" t="str">
        <x:v>immunic</x:v>
      </x:c>
      <x:c r="AF64" s="30"/>
      <x:c r="AG64" s="22" t="str">
        <x:v>n/a</x:v>
      </x:c>
      <x:c r="AH64" s="26" t="str">
        <x:v>Vital Therapies, Inc., a biotherapeutic company, has acquired all of the outstanding shares in and Immunic AG, a clinical-stage biotechnology company, in exchange for newly issued shares in an all-stock transaction.
The company has been renamed Immunic, Inc. and its common stock is expected to commence trading on The NASDAQ Capital Market under the ticker symbol 'IMUX' on April 15, 2019. 
Under the terms of the agreement, on a pro forma basis and after giving effect to the concurrent financing, current Vital Therapies stockholders are expected to own approximately 11% of the company and current Immunic stockholders are expected to own approximately 89% of the company. The actual allocation will be subject to adjustment based on Vital Therapies’ net cash balance at the closing of the transaction. Prior to closing, Vital Therapies will seek stockholder approval to effect a reverse split of its outstanding common stock to satisfy listing requirements of the NASDAQ global market. Vital Therapies will focus on advancing Immunic‘s pipeline of novel and potentially transformative treatments for chronic inflammatory and autoimmune diseases.  Upon closing of the transaction, Vital Therapies is expected to operate under the name Immunic, Inc. and trade on the NASDAQ global market.
The company will be led by Daniel Vitt, CEO and president of Immunic, and will be headquartered in Boston, MA, US. The board of directors is expected to be composed of five members, including four members of the current Immunic board, Daniel Vitt of Immunic, Joerg Neermann, a member of Life Science Partners, Vincent Ossipow, a member of Omega Funds, Jan von den Bossche, a member of Fund+, and Vital Therapies’ current president and member of the management team, Duane Nash. With the signing of the exchange agreement between the two parties, Russell J. Cox, Vital Therapies’ CEO, will be leaving the company in the near term. 
Concurrently, Vital Therapies has received commitment to raise approximately EUR26 million (USD29.62 million) in financing. The finance will be provided by Life Sciences Partners, Omega Funds, Fund+, LifeCare Partners, Bayern Kapital, High-Tech Grunderfonds and IBG Beteiligungsgesellschaft Sachsen-Anhalt  
Ladenburg Thalmann &amp; Co. Inc. acted as exclusive financial advisor to Vital Therapies for the transaction and Pillsbury Winthrop Shaw Pittman LLP acted as legal counsel to Vital Therapies. BMO Capital Markets acted as exclusive financial advisor to Immunic for the transaction and Dentons acted as legal counsel to Immunic.
This transaction enables Vital Therapies to further advance its three next-generation programs in chronic autoimmune and inflammatory diseases and to develop new and much-needed therapies for patients with inflammatory and autoimmune diseases.
Deal History:
Update: March 27, 2019 Vital Therapies would like to thank its stockholders for their support of the proposed business combination with Immunic and remind those stockholders that have not yet voted to vote without delay “FOR” the business combination and the other proposals in the Company’s proxy statement/prospectus for the special meeting of its stockholders to be held on April 4, 2019. Vital Therapies stockholders should note that the exchange proposal (Proposal 1), the change in control proposal (Proposal 2), the name change proposal (Proposal 3) and the reverse stock split proposal (Proposal 4) must all be approved for the business combination to be completed.  If any of those proposals is not approved, the transaction will not go forward.
Announced: On January 6, 2019, Vital Therapies entered into a definitive agreement to acquire all of the outstanding shares in and Immunic, in exchange for newly issued shares in an all-stock transaction.</x:v>
      </x:c>
      <x:c r="AI64" s="26" t="str">
        <x:v>This transaction enables Vital Therapies to further advance its three next-generation programs in chronic autoimmune and inflammatory diseases and to develop new and much-needed therapies for patients with inflammatory and autoimmune diseases.</x:v>
      </x:c>
      <x:c r="AJ64" s="22" t="str"/>
      <x:c r="AK64" s="22" t="str"/>
      <x:c r="AL64" s="22" t="str">
        <x:v>Unknown</x:v>
      </x:c>
      <x:c r="AM64" s="22" t="str">
        <x:v>Unknown</x:v>
      </x:c>
      <x:c r="AN64" s="22" t="str"/>
      <x:c r="AO64" s="22" t="str"/>
      <x:c r="AP64" s="22" t="str"/>
      <x:c r="AQ64" s="22" t="str"/>
      <x:c r="AR64" s="22" t="str"/>
      <x:c r="AS64" s="22" t="str">
        <x:v>Immunic Inc</x:v>
      </x:c>
      <x:c r="AT64" s="22" t="str">
        <x:v>Immunic AG</x:v>
      </x:c>
      <x:c r="AU64" s="22" t="str">
        <x:v>Not reviewed</x:v>
      </x:c>
      <x:c r="AV64" s="22" t="str">
        <x:v>Not assessed</x:v>
      </x:c>
      <x:c r="AW64" s="22" t="str">
        <x:v>Unknown</x:v>
      </x:c>
      <x:c r="AX64" s="22" t="str">
        <x:v>Unknown</x:v>
      </x:c>
      <x:c r="AY64" s="22" t="str">
        <x:v>Unknown</x:v>
      </x:c>
      <x:c r="AZ64" s="22" t="str">
        <x:v>Unknown</x:v>
      </x:c>
      <x:c r="BA64" s="22" t="str">
        <x:v>Unknown</x:v>
      </x:c>
      <x:c r="BB64" s="22" t="str">
        <x:v>Unknown</x:v>
      </x:c>
      <x:c r="BC64" s="26" t="str"/>
      <x:c r="BD64" s="22" t="str"/>
      <x:c r="BE64" s="22" t="str"/>
      <x:c r="BF64" s="22" t="str">
        <x:v>Not collected</x:v>
      </x:c>
      <x:c r="BG64" s="22" t="str">
        <x:v>Not collected</x:v>
      </x:c>
      <x:c r="BH64" s="22" t="str">
        <x:v>Not defined</x:v>
      </x:c>
      <x:c r="BI64" s="24" t="n">
        <x:f>IF($Q64="","",$Q64-3)</x:f>
        <x:v>2016</x:v>
      </x:c>
      <x:c r="BJ64" s="24" t="n">
        <x:f>IF($Q64="","",$Q64-2)</x:f>
        <x:v>2017</x:v>
      </x:c>
      <x:c r="BK64" s="24" t="n">
        <x:f>IF($Q64="","",$Q64-1)</x:f>
        <x:v>2018</x:v>
      </x:c>
      <x:c r="BL64" s="24" t="n">
        <x:f>IF($Q64="","",$Q64+0)</x:f>
        <x:v>2019</x:v>
      </x:c>
      <x:c r="BM64" s="24" t="n">
        <x:f>IF($Q64="","",$Q64+1)</x:f>
        <x:v>2020</x:v>
      </x:c>
      <x:c r="BN64" s="24" t="n">
        <x:f>IF($Q64="","",$Q64+2)</x:f>
        <x:v>2021</x:v>
      </x:c>
      <x:c r="BO64" s="24" t="n">
        <x:f>IF($Q64="","",$Q64+3)</x:f>
        <x:v>2022</x:v>
      </x:c>
      <x:c r="BP64" s="77" t="str"/>
      <x:c r="BQ64" s="77" t="str"/>
      <x:c r="BR64" s="77" t="str"/>
      <x:c r="BS64" s="77" t="str"/>
      <x:c r="BT64" s="77" t="str"/>
      <x:c r="BU64" s="77" t="str"/>
      <x:c r="BV64" s="77" t="str"/>
      <x:c r="BW64" s="77" t="str"/>
      <x:c r="BX64" s="77" t="str"/>
      <x:c r="BY64" s="77" t="str"/>
      <x:c r="BZ64" s="77" t="str"/>
      <x:c r="CA64" s="77" t="str"/>
      <x:c r="CB64" s="77" t="str"/>
      <x:c r="CC64" s="77" t="str"/>
      <x:c r="CD64" s="77" t="str"/>
      <x:c r="CE64" s="77" t="str"/>
      <x:c r="CF64" s="77" t="str"/>
      <x:c r="CG64" s="77" t="str"/>
      <x:c r="CH64" s="77" t="str"/>
      <x:c r="CI64" s="77" t="str"/>
      <x:c r="CJ64" s="77" t="str"/>
      <x:c r="CK64" s="77" t="str"/>
      <x:c r="CL64" s="77" t="str"/>
      <x:c r="CM64" s="77" t="str"/>
      <x:c r="CN64" s="77" t="str"/>
      <x:c r="CO64" s="77" t="str"/>
      <x:c r="CP64" s="77" t="str"/>
      <x:c r="CQ64" s="77" t="str"/>
      <x:c r="CR64" s="77" t="str"/>
      <x:c r="CS64" s="77" t="str"/>
      <x:c r="CT64" s="77" t="str"/>
      <x:c r="CU64" s="77" t="str"/>
      <x:c r="CV64" s="77" t="str"/>
      <x:c r="CW64" s="77" t="str"/>
      <x:c r="CX64" s="77" t="str"/>
      <x:c r="CY64" s="77" t="str"/>
      <x:c r="CZ64" s="77" t="str"/>
      <x:c r="DA64" s="77" t="str"/>
      <x:c r="DB64" s="77" t="str"/>
      <x:c r="DC64" s="77" t="str"/>
      <x:c r="DD64" s="77" t="str"/>
      <x:c r="DE64" s="77" t="str"/>
      <x:c r="DF64" s="78" t="str"/>
      <x:c r="DG64" s="78" t="str"/>
      <x:c r="DH64" s="78" t="str"/>
      <x:c r="DI64" s="78" t="str"/>
      <x:c r="DJ64" s="78" t="str"/>
      <x:c r="DK64" s="78" t="str"/>
      <x:c r="DL64" s="78" t="str"/>
      <x:c r="DM64" s="78" t="str"/>
      <x:c r="DN64" s="78" t="str"/>
      <x:c r="DO64" s="78" t="str"/>
      <x:c r="DP64" s="78" t="str"/>
      <x:c r="DQ64" s="78" t="str"/>
      <x:c r="DR64" s="78" t="str"/>
      <x:c r="DS64" s="78" t="str"/>
      <x:c r="DT64" s="78" t="str"/>
      <x:c r="DU64" s="78" t="str"/>
      <x:c r="DV64" s="78" t="str"/>
      <x:c r="DW64" s="78" t="str"/>
      <x:c r="DX64" s="78" t="str"/>
      <x:c r="DY64" s="78" t="str"/>
      <x:c r="DZ64" s="78" t="str"/>
      <x:c r="EA64" s="117" t="str"/>
      <x:c r="EB64" s="117" t="str"/>
      <x:c r="EC64" s="117" t="str"/>
      <x:c r="ED64" s="117" t="str"/>
      <x:c r="EE64" s="117" t="str"/>
      <x:c r="EF64" s="117" t="str"/>
      <x:c r="EG64" s="117" t="str"/>
      <x:c r="EH64" s="117" t="str"/>
      <x:c r="EI64" s="117" t="str"/>
      <x:c r="EJ64" s="117" t="str"/>
      <x:c r="EK64" s="117" t="str"/>
      <x:c r="EL64" s="117" t="str"/>
      <x:c r="EM64" s="117" t="str"/>
      <x:c r="EN64" s="117" t="str"/>
      <x:c r="EO64" s="34" t="str"/>
      <x:c r="EP64" s="34" t="str"/>
      <x:c r="EQ64" s="36" t="str">
        <x:f>IF(OR($EO64="",$EP64="",$EO64=0),"",$EP64/$EO64)</x:f>
      </x:c>
      <x:c r="ER64" s="38" t="str"/>
      <x:c r="ES64" s="22" t="str">
        <x:v>Unknown</x:v>
      </x:c>
      <x:c r="ET64" s="22" t="str">
        <x:v>Unknown</x:v>
      </x:c>
      <x:c r="EU64" s="40" t="str">
        <x:f>IF(COUNT($DF64,$DG64,$DH64)=0,"",AVERAGE($DF64,$DG64,$DH64))</x:f>
      </x:c>
      <x:c r="EV64" s="40" t="str">
        <x:f>IF(COUNT($DJ64,$DK64,$DL64)=0,"",AVERAGE($DJ64,$DK64,$DL64))</x:f>
      </x:c>
      <x:c r="EW64" s="40" t="str">
        <x:f>IF(OR($EU64="",$EV64=""),"",$EV64-$EU64)</x:f>
      </x:c>
      <x:c r="EX64" s="40" t="str">
        <x:f>IF(COUNT($DM64,$DN64,$DO64)=0,"",AVERAGE($DM64,$DN64,$DO64))</x:f>
      </x:c>
      <x:c r="EY64" s="40" t="str">
        <x:f>IF(COUNT($DQ64,$DR64,$DS64)=0,"",AVERAGE($DQ64,$DR64,$DS64))</x:f>
      </x:c>
      <x:c r="EZ64" s="40" t="str">
        <x:f>IF(OR($EX64="",$EY64=""),"",$EY64-$EX64)</x:f>
      </x:c>
      <x:c r="FA64" s="42" t="str">
        <x:f>IF(COUNT($EA64,$EB64,$EC64)=0,"",AVERAGE($EA64,$EB64,$EC64))</x:f>
      </x:c>
      <x:c r="FB64" s="42" t="str">
        <x:f>IF(COUNT($EE64,$EF64,$EG64)=0,"",AVERAGE($EE64,$EF64,$EG64))</x:f>
      </x:c>
      <x:c r="FC64" s="42" t="str">
        <x:f>IF(OR($FA64="",$FB64=""),"",$FB64-$FA64)</x:f>
      </x:c>
      <x:c r="FD64" s="42" t="str">
        <x:f>IF(COUNT($EH64,$EI64,$EJ64)=0,"",AVERAGE($EH64,$EI64,$EJ64))</x:f>
      </x:c>
      <x:c r="FE64" s="42" t="str">
        <x:f>IF(COUNT($EL64,$EM64,$EN64)=0,"",AVERAGE($EL64,$EM64,$EN64))</x:f>
      </x:c>
      <x:c r="FF64" s="42" t="str">
        <x:f>IF(OR($FD64="",$FE64=""),"",$FE64-$FD64)</x:f>
      </x:c>
      <x:c r="FG64" s="24" t="str">
        <x:f>IF(COUNT($DF64,$DG64,$DH64,$DJ64,$DK64,$DL64,$DM64,$DN64,$DO64,$DQ64,$DR64,$DS64)=12,"Yes","No")</x:f>
        <x:v>No</x:v>
      </x:c>
      <x:c r="FH64" s="24" t="str">
        <x:f>IF(COUNT($EA64,$EB64,$EC64,$EE64,$EF64,$EG64,$EH64,$EI64,$EJ64,$EL64,$EM64,$EN64)=12,"Yes","No")</x:f>
        <x:v>No</x:v>
      </x:c>
      <x:c r="FI64" s="24" t="str">
        <x:f>IF(AND($M64="Include",OR($FG64="Yes",$FH64="Yes")),"Ready","Not ready")</x:f>
        <x:v>Not ready</x:v>
      </x:c>
    </x:row>
    <x:row r="65" ht="24" customHeight="1">
      <x:c r="A65" s="22" t="str">
        <x:v>CTL-0063</x:v>
      </x:c>
      <x:c r="B65" s="22" t="n">
        <x:v>74</x:v>
      </x:c>
      <x:c r="C65" s="22" t="str">
        <x:v>Candidate alternative-rationale group</x:v>
      </x:c>
      <x:c r="D65" s="22" t="n">
        <x:v>0</x:v>
      </x:c>
      <x:c r="E65" s="22" t="str">
        <x:v>DATA non-innovation deals.xlsx</x:v>
      </x:c>
      <x:c r="F65" s="22" t="str">
        <x:v>amarox acquires tarbis farma from grupo ferrer</x:v>
      </x:c>
      <x:c r="G65" s="22" t="str">
        <x:v>No</x:v>
      </x:c>
      <x:c r="H65" s="22" t="str">
        <x:v>No</x:v>
      </x:c>
      <x:c r="I65" s="22" t="str">
        <x:v>No</x:v>
      </x:c>
      <x:c r="J65" s="22" t="n">
        <x:v>1</x:v>
      </x:c>
      <x:c r="K65" s="22" t="str">
        <x:v>Not started</x:v>
      </x:c>
      <x:c r="L65" s="22" t="str">
        <x:v>Eligible - 100%</x:v>
      </x:c>
      <x:c r="M65" s="22" t="str">
        <x:v>Review</x:v>
      </x:c>
      <x:c r="N65" s="22" t="str"/>
      <x:c r="O65" s="28" t="n">
        <x:v>43467</x:v>
      </x:c>
      <x:c r="P65" s="28" t="n">
        <x:v>43467</x:v>
      </x:c>
      <x:c r="Q65" s="22" t="n">
        <x:v>2019</x:v>
      </x:c>
      <x:c r="R65" s="22" t="str">
        <x:v>Q1 2019</x:v>
      </x:c>
      <x:c r="S65" s="22" t="str">
        <x:v>Completed</x:v>
      </x:c>
      <x:c r="T65" s="26" t="str">
        <x:v>Amarox Acquires Tarbis Farma from Grupo Ferrer</x:v>
      </x:c>
      <x:c r="U65" s="22" t="str">
        <x:v>Mergers &amp; Acquisitions</x:v>
      </x:c>
      <x:c r="V65" s="22" t="str">
        <x:v>Acquisition</x:v>
      </x:c>
      <x:c r="W65" s="22" t="str">
        <x:v>100% Acquisition</x:v>
      </x:c>
      <x:c r="X65" s="22" t="str">
        <x:v>Spain</x:v>
      </x:c>
      <x:c r="Y65" s="22" t="str">
        <x:v>100% Acquisition</x:v>
      </x:c>
      <x:c r="Z65" s="26" t="str">
        <x:v>Deloitte Touche Tohmatsu Ltd , Crowe LLP</x:v>
      </x:c>
      <x:c r="AA65" s="26"/>
      <x:c r="AB65" s="22" t="str">
        <x:v>Amarox Ltd</x:v>
      </x:c>
      <x:c r="AC65" s="22" t="str">
        <x:v>amarox</x:v>
      </x:c>
      <x:c r="AD65" s="22" t="str">
        <x:v>Tarbis Farma SL</x:v>
      </x:c>
      <x:c r="AE65" s="22" t="str">
        <x:v>tarbis farma</x:v>
      </x:c>
      <x:c r="AF65" s="30"/>
      <x:c r="AG65" s="22" t="str">
        <x:v>n/a</x:v>
      </x:c>
      <x:c r="AH65" s="26" t="str">
        <x:v>Amarox Limited, a subsidiary of Hetero Labs Ltd, has acquired Tarbis Farma SL, a pharmaceutical company, from Grupo Ferrer Internacional, S.A. (Ferrer), a pharmaceutical company.
Tarbis Farma comes with a robust product portfolio and an extensive marketing network with well-experienced personnel in retail business across Spain. The company has clocked an annual turnover of EUR11 million and has 225 marketing authorisations.
Amarox and Grupo Ferrer were advised by Crowe LLP and Deloitte Touche Tohmatsu Ltd respectively.
This transaction enables Hetero a strong front-end marketing presence giving Amarox the required commercial infrastructure, product portfolio, manpower and a seamless entry into the retail, hospital and tender business channels in Spain.</x:v>
      </x:c>
      <x:c r="AI65" s="26" t="str">
        <x:v>This transaction enables Hetero a strong front-end marketing presence giving Amarox the required commercial infrastructure, product portfolio, manpower and a seamless entry into the retail, hospital and tender business channels in Spain.</x:v>
      </x:c>
      <x:c r="AJ65" s="22" t="str"/>
      <x:c r="AK65" s="22" t="str"/>
      <x:c r="AL65" s="22" t="str">
        <x:v>Unknown</x:v>
      </x:c>
      <x:c r="AM65" s="22" t="str">
        <x:v>Unknown</x:v>
      </x:c>
      <x:c r="AN65" s="22" t="str"/>
      <x:c r="AO65" s="22" t="str"/>
      <x:c r="AP65" s="22" t="str"/>
      <x:c r="AQ65" s="22" t="str"/>
      <x:c r="AR65" s="22" t="str"/>
      <x:c r="AS65" s="22" t="str">
        <x:v>Amarox Ltd</x:v>
      </x:c>
      <x:c r="AT65" s="22" t="str">
        <x:v>Tarbis Farma SL</x:v>
      </x:c>
      <x:c r="AU65" s="22" t="str">
        <x:v>Not reviewed</x:v>
      </x:c>
      <x:c r="AV65" s="22" t="str">
        <x:v>Not assessed</x:v>
      </x:c>
      <x:c r="AW65" s="22" t="str">
        <x:v>Unknown</x:v>
      </x:c>
      <x:c r="AX65" s="22" t="str">
        <x:v>Unknown</x:v>
      </x:c>
      <x:c r="AY65" s="22" t="str">
        <x:v>Unknown</x:v>
      </x:c>
      <x:c r="AZ65" s="22" t="str">
        <x:v>Unknown</x:v>
      </x:c>
      <x:c r="BA65" s="22" t="str">
        <x:v>Unknown</x:v>
      </x:c>
      <x:c r="BB65" s="22" t="str">
        <x:v>Unknown</x:v>
      </x:c>
      <x:c r="BC65" s="26" t="str"/>
      <x:c r="BD65" s="22" t="str"/>
      <x:c r="BE65" s="22" t="str"/>
      <x:c r="BF65" s="22" t="str">
        <x:v>Not collected</x:v>
      </x:c>
      <x:c r="BG65" s="22" t="str">
        <x:v>Not collected</x:v>
      </x:c>
      <x:c r="BH65" s="22" t="str">
        <x:v>Not defined</x:v>
      </x:c>
      <x:c r="BI65" s="24" t="n">
        <x:f>IF($Q65="","",$Q65-3)</x:f>
        <x:v>2016</x:v>
      </x:c>
      <x:c r="BJ65" s="24" t="n">
        <x:f>IF($Q65="","",$Q65-2)</x:f>
        <x:v>2017</x:v>
      </x:c>
      <x:c r="BK65" s="24" t="n">
        <x:f>IF($Q65="","",$Q65-1)</x:f>
        <x:v>2018</x:v>
      </x:c>
      <x:c r="BL65" s="24" t="n">
        <x:f>IF($Q65="","",$Q65+0)</x:f>
        <x:v>2019</x:v>
      </x:c>
      <x:c r="BM65" s="24" t="n">
        <x:f>IF($Q65="","",$Q65+1)</x:f>
        <x:v>2020</x:v>
      </x:c>
      <x:c r="BN65" s="24" t="n">
        <x:f>IF($Q65="","",$Q65+2)</x:f>
        <x:v>2021</x:v>
      </x:c>
      <x:c r="BO65" s="24" t="n">
        <x:f>IF($Q65="","",$Q65+3)</x:f>
        <x:v>2022</x:v>
      </x:c>
      <x:c r="BP65" s="77" t="str"/>
      <x:c r="BQ65" s="77" t="str"/>
      <x:c r="BR65" s="77" t="str"/>
      <x:c r="BS65" s="77" t="str"/>
      <x:c r="BT65" s="77" t="str"/>
      <x:c r="BU65" s="77" t="str"/>
      <x:c r="BV65" s="77" t="str"/>
      <x:c r="BW65" s="77" t="str"/>
      <x:c r="BX65" s="77" t="str"/>
      <x:c r="BY65" s="77" t="str"/>
      <x:c r="BZ65" s="77" t="str"/>
      <x:c r="CA65" s="77" t="str"/>
      <x:c r="CB65" s="77" t="str"/>
      <x:c r="CC65" s="77" t="str"/>
      <x:c r="CD65" s="77" t="str"/>
      <x:c r="CE65" s="77" t="str"/>
      <x:c r="CF65" s="77" t="str"/>
      <x:c r="CG65" s="77" t="str"/>
      <x:c r="CH65" s="77" t="str"/>
      <x:c r="CI65" s="77" t="str"/>
      <x:c r="CJ65" s="77" t="str"/>
      <x:c r="CK65" s="77" t="str"/>
      <x:c r="CL65" s="77" t="str"/>
      <x:c r="CM65" s="77" t="str"/>
      <x:c r="CN65" s="77" t="str"/>
      <x:c r="CO65" s="77" t="str"/>
      <x:c r="CP65" s="77" t="str"/>
      <x:c r="CQ65" s="77" t="str"/>
      <x:c r="CR65" s="77" t="str"/>
      <x:c r="CS65" s="77" t="str"/>
      <x:c r="CT65" s="77" t="str"/>
      <x:c r="CU65" s="77" t="str"/>
      <x:c r="CV65" s="77" t="str"/>
      <x:c r="CW65" s="77" t="str"/>
      <x:c r="CX65" s="77" t="str"/>
      <x:c r="CY65" s="77" t="str"/>
      <x:c r="CZ65" s="77" t="str"/>
      <x:c r="DA65" s="77" t="str"/>
      <x:c r="DB65" s="77" t="str"/>
      <x:c r="DC65" s="77" t="str"/>
      <x:c r="DD65" s="77" t="str"/>
      <x:c r="DE65" s="77" t="str"/>
      <x:c r="DF65" s="78" t="str"/>
      <x:c r="DG65" s="78" t="str"/>
      <x:c r="DH65" s="78" t="str"/>
      <x:c r="DI65" s="78" t="str"/>
      <x:c r="DJ65" s="78" t="str"/>
      <x:c r="DK65" s="78" t="str"/>
      <x:c r="DL65" s="78" t="str"/>
      <x:c r="DM65" s="78" t="str"/>
      <x:c r="DN65" s="78" t="str"/>
      <x:c r="DO65" s="78" t="str"/>
      <x:c r="DP65" s="78" t="str"/>
      <x:c r="DQ65" s="78" t="str"/>
      <x:c r="DR65" s="78" t="str"/>
      <x:c r="DS65" s="78" t="str"/>
      <x:c r="DT65" s="78" t="str"/>
      <x:c r="DU65" s="78" t="str"/>
      <x:c r="DV65" s="78" t="str"/>
      <x:c r="DW65" s="78" t="str"/>
      <x:c r="DX65" s="78" t="str"/>
      <x:c r="DY65" s="78" t="str"/>
      <x:c r="DZ65" s="78" t="str"/>
      <x:c r="EA65" s="117" t="str"/>
      <x:c r="EB65" s="117" t="str"/>
      <x:c r="EC65" s="117" t="str"/>
      <x:c r="ED65" s="117" t="str"/>
      <x:c r="EE65" s="117" t="str"/>
      <x:c r="EF65" s="117" t="str"/>
      <x:c r="EG65" s="117" t="str"/>
      <x:c r="EH65" s="117" t="str"/>
      <x:c r="EI65" s="117" t="str"/>
      <x:c r="EJ65" s="117" t="str"/>
      <x:c r="EK65" s="117" t="str"/>
      <x:c r="EL65" s="117" t="str"/>
      <x:c r="EM65" s="117" t="str"/>
      <x:c r="EN65" s="117" t="str"/>
      <x:c r="EO65" s="34" t="str"/>
      <x:c r="EP65" s="34" t="str"/>
      <x:c r="EQ65" s="36" t="str">
        <x:f>IF(OR($EO65="",$EP65="",$EO65=0),"",$EP65/$EO65)</x:f>
      </x:c>
      <x:c r="ER65" s="38" t="str"/>
      <x:c r="ES65" s="22" t="str">
        <x:v>Unknown</x:v>
      </x:c>
      <x:c r="ET65" s="22" t="str">
        <x:v>Unknown</x:v>
      </x:c>
      <x:c r="EU65" s="40" t="str">
        <x:f>IF(COUNT($DF65,$DG65,$DH65)=0,"",AVERAGE($DF65,$DG65,$DH65))</x:f>
      </x:c>
      <x:c r="EV65" s="40" t="str">
        <x:f>IF(COUNT($DJ65,$DK65,$DL65)=0,"",AVERAGE($DJ65,$DK65,$DL65))</x:f>
      </x:c>
      <x:c r="EW65" s="40" t="str">
        <x:f>IF(OR($EU65="",$EV65=""),"",$EV65-$EU65)</x:f>
      </x:c>
      <x:c r="EX65" s="40" t="str">
        <x:f>IF(COUNT($DM65,$DN65,$DO65)=0,"",AVERAGE($DM65,$DN65,$DO65))</x:f>
      </x:c>
      <x:c r="EY65" s="40" t="str">
        <x:f>IF(COUNT($DQ65,$DR65,$DS65)=0,"",AVERAGE($DQ65,$DR65,$DS65))</x:f>
      </x:c>
      <x:c r="EZ65" s="40" t="str">
        <x:f>IF(OR($EX65="",$EY65=""),"",$EY65-$EX65)</x:f>
      </x:c>
      <x:c r="FA65" s="42" t="str">
        <x:f>IF(COUNT($EA65,$EB65,$EC65)=0,"",AVERAGE($EA65,$EB65,$EC65))</x:f>
      </x:c>
      <x:c r="FB65" s="42" t="str">
        <x:f>IF(COUNT($EE65,$EF65,$EG65)=0,"",AVERAGE($EE65,$EF65,$EG65))</x:f>
      </x:c>
      <x:c r="FC65" s="42" t="str">
        <x:f>IF(OR($FA65="",$FB65=""),"",$FB65-$FA65)</x:f>
      </x:c>
      <x:c r="FD65" s="42" t="str">
        <x:f>IF(COUNT($EH65,$EI65,$EJ65)=0,"",AVERAGE($EH65,$EI65,$EJ65))</x:f>
      </x:c>
      <x:c r="FE65" s="42" t="str">
        <x:f>IF(COUNT($EL65,$EM65,$EN65)=0,"",AVERAGE($EL65,$EM65,$EN65))</x:f>
      </x:c>
      <x:c r="FF65" s="42" t="str">
        <x:f>IF(OR($FD65="",$FE65=""),"",$FE65-$FD65)</x:f>
      </x:c>
      <x:c r="FG65" s="24" t="str">
        <x:f>IF(COUNT($DF65,$DG65,$DH65,$DJ65,$DK65,$DL65,$DM65,$DN65,$DO65,$DQ65,$DR65,$DS65)=12,"Yes","No")</x:f>
        <x:v>No</x:v>
      </x:c>
      <x:c r="FH65" s="24" t="str">
        <x:f>IF(COUNT($EA65,$EB65,$EC65,$EE65,$EF65,$EG65,$EH65,$EI65,$EJ65,$EL65,$EM65,$EN65)=12,"Yes","No")</x:f>
        <x:v>No</x:v>
      </x:c>
      <x:c r="FI65" s="24" t="str">
        <x:f>IF(AND($M65="Include",OR($FG65="Yes",$FH65="Yes")),"Ready","Not ready")</x:f>
        <x:v>Not ready</x:v>
      </x:c>
    </x:row>
    <x:row r="66" ht="24" customHeight="1">
      <x:c r="A66" s="22" t="str">
        <x:v>CTL-0064</x:v>
      </x:c>
      <x:c r="B66" s="22" t="n">
        <x:v>75</x:v>
      </x:c>
      <x:c r="C66" s="22" t="str">
        <x:v>Candidate alternative-rationale group</x:v>
      </x:c>
      <x:c r="D66" s="22" t="n">
        <x:v>0</x:v>
      </x:c>
      <x:c r="E66" s="22" t="str">
        <x:v>DATA non-innovation deals.xlsx</x:v>
      </x:c>
      <x:c r="F66" s="22" t="str">
        <x:v>recordati acquires tonipharm</x:v>
      </x:c>
      <x:c r="G66" s="22" t="str">
        <x:v>No</x:v>
      </x:c>
      <x:c r="H66" s="22" t="str">
        <x:v>No</x:v>
      </x:c>
      <x:c r="I66" s="22" t="str">
        <x:v>No</x:v>
      </x:c>
      <x:c r="J66" s="22" t="n">
        <x:v>1</x:v>
      </x:c>
      <x:c r="K66" s="22" t="str">
        <x:v>Not started</x:v>
      </x:c>
      <x:c r="L66" s="22" t="str">
        <x:v>Eligible - 100%</x:v>
      </x:c>
      <x:c r="M66" s="22" t="str">
        <x:v>Review</x:v>
      </x:c>
      <x:c r="N66" s="22" t="str"/>
      <x:c r="O66" s="28" t="n">
        <x:v>43455</x:v>
      </x:c>
      <x:c r="P66" s="28" t="n">
        <x:v>43465</x:v>
      </x:c>
      <x:c r="Q66" s="22" t="n">
        <x:v>2018</x:v>
      </x:c>
      <x:c r="R66" s="22" t="str">
        <x:v>Q4 2018</x:v>
      </x:c>
      <x:c r="S66" s="22" t="str">
        <x:v>Completed</x:v>
      </x:c>
      <x:c r="T66" s="26" t="str">
        <x:v>Recordati Acquires Tonipharm</x:v>
      </x:c>
      <x:c r="U66" s="22" t="str">
        <x:v>Mergers &amp; Acquisitions</x:v>
      </x:c>
      <x:c r="V66" s="22" t="str">
        <x:v>Acquisition</x:v>
      </x:c>
      <x:c r="W66" s="22" t="str">
        <x:v>100% Acquisition</x:v>
      </x:c>
      <x:c r="X66" s="22" t="str">
        <x:v>France</x:v>
      </x:c>
      <x:c r="Y66" s="22" t="str">
        <x:v>100% Acquisition</x:v>
      </x:c>
      <x:c r="Z66" s="26"/>
      <x:c r="AA66" s="26"/>
      <x:c r="AB66" s="22" t="str">
        <x:v>Recordati SpA</x:v>
      </x:c>
      <x:c r="AC66" s="22" t="str">
        <x:v>recordati</x:v>
      </x:c>
      <x:c r="AD66" s="22" t="str">
        <x:v>Laboratoires Tonipharm</x:v>
      </x:c>
      <x:c r="AE66" s="22" t="str">
        <x:v>laboratoires tonipharm</x:v>
      </x:c>
      <x:c r="AF66" s="30"/>
      <x:c r="AG66" s="22" t="str">
        <x:v>n/a</x:v>
      </x:c>
      <x:c r="AH66" s="26" t="str">
        <x:v>Recordati SpA, a pharmaceutical company, has acquired 100% of the share capital of Tonipharm S.A.S., a French company based, active mainly in the self-medication market with over-the-counter (OTC) products. The company is expected to realize sales of around EUR26.5 million in 2018.
This transaction enables Recordati to enhance its portfolio in self-medication market with well-known brands and good market shares and to develop its presence in the OTC segment.
Deal History:
Announced: On December 21, 2018, Recordati announces the signing of an agreement for the acquisition of 100% of the share capital of Tonipharm. The company is expected to realize sales of around EUR26.5 million in 2018.</x:v>
      </x:c>
      <x:c r="AI66" s="26" t="str">
        <x:v>This transaction enables Recordati to enhance its portfolio in self-medication market with well-known brands and good market shares and to develop its presence in the OTC segment.</x:v>
      </x:c>
      <x:c r="AJ66" s="22" t="str"/>
      <x:c r="AK66" s="22" t="str"/>
      <x:c r="AL66" s="22" t="str">
        <x:v>Unknown</x:v>
      </x:c>
      <x:c r="AM66" s="22" t="str">
        <x:v>Unknown</x:v>
      </x:c>
      <x:c r="AN66" s="22" t="str">
        <x:v>REC IM</x:v>
      </x:c>
      <x:c r="AO66" s="22" t="str"/>
      <x:c r="AP66" s="22" t="str"/>
      <x:c r="AQ66" s="22" t="str"/>
      <x:c r="AR66" s="22" t="str"/>
      <x:c r="AS66" s="22" t="str">
        <x:v>Recordati SpA</x:v>
      </x:c>
      <x:c r="AT66" s="22" t="str">
        <x:v>Laboratoires Tonipharm</x:v>
      </x:c>
      <x:c r="AU66" s="22" t="str">
        <x:v>Not reviewed</x:v>
      </x:c>
      <x:c r="AV66" s="22" t="str">
        <x:v>Not assessed</x:v>
      </x:c>
      <x:c r="AW66" s="22" t="str">
        <x:v>Unknown</x:v>
      </x:c>
      <x:c r="AX66" s="22" t="str">
        <x:v>Unknown</x:v>
      </x:c>
      <x:c r="AY66" s="22" t="str">
        <x:v>Unknown</x:v>
      </x:c>
      <x:c r="AZ66" s="22" t="str">
        <x:v>Unknown</x:v>
      </x:c>
      <x:c r="BA66" s="22" t="str">
        <x:v>Unknown</x:v>
      </x:c>
      <x:c r="BB66" s="22" t="str">
        <x:v>Unknown</x:v>
      </x:c>
      <x:c r="BC66" s="26" t="str"/>
      <x:c r="BD66" s="22" t="str"/>
      <x:c r="BE66" s="22" t="str">
        <x:v>EUR</x:v>
      </x:c>
      <x:c r="BF66" s="22" t="str">
        <x:v>Complete</x:v>
      </x:c>
      <x:c r="BG66" s="22" t="str">
        <x:v>Partial event window — 6/7 years covered</x:v>
      </x:c>
      <x:c r="BH66" s="22" t="str">
        <x:v>Applicant/owner alias match for Recordati entities; observed priority years begin in 2016.</x:v>
      </x:c>
      <x:c r="BI66" s="24" t="n">
        <x:f>IF($Q66="","",$Q66-3)</x:f>
        <x:v>2015</x:v>
      </x:c>
      <x:c r="BJ66" s="24" t="n">
        <x:f>IF($Q66="","",$Q66-2)</x:f>
        <x:v>2016</x:v>
      </x:c>
      <x:c r="BK66" s="24" t="n">
        <x:f>IF($Q66="","",$Q66-1)</x:f>
        <x:v>2017</x:v>
      </x:c>
      <x:c r="BL66" s="24" t="n">
        <x:f>IF($Q66="","",$Q66+0)</x:f>
        <x:v>2018</x:v>
      </x:c>
      <x:c r="BM66" s="24" t="n">
        <x:f>IF($Q66="","",$Q66+1)</x:f>
        <x:v>2019</x:v>
      </x:c>
      <x:c r="BN66" s="24" t="n">
        <x:f>IF($Q66="","",$Q66+2)</x:f>
        <x:v>2020</x:v>
      </x:c>
      <x:c r="BO66" s="24" t="n">
        <x:f>IF($Q66="","",$Q66+3)</x:f>
        <x:v>2021</x:v>
      </x:c>
      <x:c r="BP66" s="77" t="n">
        <x:v>1047.676</x:v>
      </x:c>
      <x:c r="BQ66" s="77" t="n">
        <x:v>1153.942</x:v>
      </x:c>
      <x:c r="BR66" s="77" t="n">
        <x:v>1288.123</x:v>
      </x:c>
      <x:c r="BS66" s="77" t="n">
        <x:v>1352.235</x:v>
      </x:c>
      <x:c r="BT66" s="77" t="n">
        <x:v>1481.848</x:v>
      </x:c>
      <x:c r="BU66" s="77" t="n">
        <x:v>1448.867</x:v>
      </x:c>
      <x:c r="BV66" s="77" t="n">
        <x:v>1580.074</x:v>
      </x:c>
      <x:c r="BW66" s="77" t="n">
        <x:v>282.228</x:v>
      </x:c>
      <x:c r="BX66" s="77" t="n">
        <x:v>340.416</x:v>
      </x:c>
      <x:c r="BY66" s="77" t="n">
        <x:v>408.738</x:v>
      </x:c>
      <x:c r="BZ66" s="77" t="n">
        <x:v>444.913</x:v>
      </x:c>
      <x:c r="CA66" s="77" t="n">
        <x:v>467.142</x:v>
      </x:c>
      <x:c r="CB66" s="77" t="n">
        <x:v>469.523</x:v>
      </x:c>
      <x:c r="CC66" s="77" t="n">
        <x:v>517.293</x:v>
      </x:c>
      <x:c r="CD66" s="77" t="n">
        <x:v>198.792</x:v>
      </x:c>
      <x:c r="CE66" s="77" t="n">
        <x:v>237.406</x:v>
      </x:c>
      <x:c r="CF66" s="77" t="n">
        <x:v>288.762</x:v>
      </x:c>
      <x:c r="CG66" s="77" t="n">
        <x:v>312.376</x:v>
      </x:c>
      <x:c r="CH66" s="77" t="n">
        <x:v>368.825</x:v>
      </x:c>
      <x:c r="CI66" s="77" t="n">
        <x:v>354.984</x:v>
      </x:c>
      <x:c r="CJ66" s="77" t="n">
        <x:v>385.966</x:v>
      </x:c>
      <x:c r="CK66" s="77" t="n">
        <x:v>1468.886</x:v>
      </x:c>
      <x:c r="CL66" s="77" t="n">
        <x:v>1560.743</x:v>
      </x:c>
      <x:c r="CM66" s="77" t="n">
        <x:v>2056.407</x:v>
      </x:c>
      <x:c r="CN66" s="77" t="n">
        <x:v>2161.265</x:v>
      </x:c>
      <x:c r="CO66" s="77" t="n">
        <x:v>2808.93</x:v>
      </x:c>
      <x:c r="CP66" s="77" t="n">
        <x:v>2711.654</x:v>
      </x:c>
      <x:c r="CQ66" s="77" t="n">
        <x:v>2816.199</x:v>
      </x:c>
      <x:c r="CR66" s="77" t="n">
        <x:v>326.933</x:v>
      </x:c>
      <x:c r="CS66" s="77" t="n">
        <x:v>349.761</x:v>
      </x:c>
      <x:c r="CT66" s="77" t="n">
        <x:v>680.749</x:v>
      </x:c>
      <x:c r="CU66" s="77" t="n">
        <x:v>788.135</x:v>
      </x:c>
      <x:c r="CV66" s="77" t="n">
        <x:v>1100.553</x:v>
      </x:c>
      <x:c r="CW66" s="77" t="n">
        <x:v>1061.059</x:v>
      </x:c>
      <x:c r="CX66" s="77" t="n">
        <x:v>990.716</x:v>
      </x:c>
      <x:c r="CY66" s="77" t="n">
        <x:v>76.736</x:v>
      </x:c>
      <x:c r="CZ66" s="77" t="n">
        <x:v>83.71</x:v>
      </x:c>
      <x:c r="DA66" s="77" t="n">
        <x:v>100.256</x:v>
      </x:c>
      <x:c r="DB66" s="77" t="n">
        <x:v>109.693</x:v>
      </x:c>
      <x:c r="DC66" s="77" t="n">
        <x:v>129.681</x:v>
      </x:c>
      <x:c r="DD66" s="77" t="n">
        <x:v>146.236</x:v>
      </x:c>
      <x:c r="DE66" s="77" t="n">
        <x:v>166.138</x:v>
      </x:c>
      <x:c r="DF66" s="78" t="n">
        <x:v>13.9792</x:v>
      </x:c>
      <x:c r="DG66" s="78" t="n">
        <x:v>15.6723</x:v>
      </x:c>
      <x:c r="DH66" s="78" t="n">
        <x:v>15.9663</x:v>
      </x:c>
      <x:c r="DI66" s="78" t="n">
        <x:v>14.8127</x:v>
      </x:c>
      <x:c r="DJ66" s="78" t="n">
        <x:v>14.8415</x:v>
      </x:c>
      <x:c r="DK66" s="78" t="n">
        <x:v>12.8604</x:v>
      </x:c>
      <x:c r="DL66" s="78" t="n">
        <x:v>13.9644</x:v>
      </x:c>
      <x:c r="DM66" s="78" t="n">
        <x:v>26.9385</x:v>
      </x:c>
      <x:c r="DN66" s="78" t="n">
        <x:v>29.5003</x:v>
      </x:c>
      <x:c r="DO66" s="78" t="n">
        <x:v>31.7313</x:v>
      </x:c>
      <x:c r="DP66" s="78" t="n">
        <x:v>32.902</x:v>
      </x:c>
      <x:c r="DQ66" s="78" t="n">
        <x:v>31.5243</x:v>
      </x:c>
      <x:c r="DR66" s="78" t="n">
        <x:v>32.4062</x:v>
      </x:c>
      <x:c r="DS66" s="78" t="n">
        <x:v>32.7385</x:v>
      </x:c>
      <x:c r="DT66" s="78" t="n">
        <x:v>22.2572</x:v>
      </x:c>
      <x:c r="DU66" s="78" t="n">
        <x:v>22.4099</x:v>
      </x:c>
      <x:c r="DV66" s="78" t="n">
        <x:v>33.1038</x:v>
      </x:c>
      <x:c r="DW66" s="78" t="n">
        <x:v>36.4664</x:v>
      </x:c>
      <x:c r="DX66" s="78" t="n">
        <x:v>39.1805</x:v>
      </x:c>
      <x:c r="DY66" s="78" t="n">
        <x:v>39.1296</x:v>
      </x:c>
      <x:c r="DZ66" s="78" t="n">
        <x:v>35.1792</x:v>
      </x:c>
      <x:c r="EA66" s="117"/>
      <x:c r="EB66" s="117" t="n">
        <x:v>3</x:v>
      </x:c>
      <x:c r="EC66" s="117" t="n">
        <x:v>1</x:v>
      </x:c>
      <x:c r="ED66" s="117" t="n">
        <x:v>2</x:v>
      </x:c>
      <x:c r="EE66" s="117" t="n">
        <x:v>0</x:v>
      </x:c>
      <x:c r="EF66" s="117" t="n">
        <x:v>0</x:v>
      </x:c>
      <x:c r="EG66" s="117" t="n">
        <x:v>1</x:v>
      </x:c>
      <x:c r="EH66" s="117"/>
      <x:c r="EI66" s="117" t="n">
        <x:v>0</x:v>
      </x:c>
      <x:c r="EJ66" s="117" t="n">
        <x:v>0</x:v>
      </x:c>
      <x:c r="EK66" s="117" t="n">
        <x:v>0</x:v>
      </x:c>
      <x:c r="EL66" s="117" t="n">
        <x:v>0</x:v>
      </x:c>
      <x:c r="EM66" s="117" t="n">
        <x:v>0</x:v>
      </x:c>
      <x:c r="EN66" s="117" t="n">
        <x:v>0</x:v>
      </x:c>
      <x:c r="EO66" s="34" t="str"/>
      <x:c r="EP66" s="34" t="str"/>
      <x:c r="EQ66" s="36" t="str">
        <x:f>IF(OR($EO66="",$EP66="",$EO66=0),"",$EP66/$EO66)</x:f>
      </x:c>
      <x:c r="ER66" s="38" t="str"/>
      <x:c r="ES66" s="22" t="str">
        <x:v>Unknown</x:v>
      </x:c>
      <x:c r="ET66" s="22" t="str">
        <x:v>Unknown</x:v>
      </x:c>
      <x:c r="EU66" s="40" t="n">
        <x:f>IF(COUNT($DF66,$DG66,$DH66)=0,"",AVERAGE($DF66,$DG66,$DH66))</x:f>
        <x:v>15.205933333333334</x:v>
      </x:c>
      <x:c r="EV66" s="40" t="n">
        <x:f>IF(COUNT($DJ66,$DK66,$DL66)=0,"",AVERAGE($DJ66,$DK66,$DL66))</x:f>
        <x:v>13.888766666666667</x:v>
      </x:c>
      <x:c r="EW66" s="40" t="n">
        <x:f>IF(OR($EU66="",$EV66=""),"",$EV66-$EU66)</x:f>
        <x:v>-1.317166666666667</x:v>
      </x:c>
      <x:c r="EX66" s="40" t="n">
        <x:f>IF(COUNT($DM66,$DN66,$DO66)=0,"",AVERAGE($DM66,$DN66,$DO66))</x:f>
        <x:v>29.390033333333335</x:v>
      </x:c>
      <x:c r="EY66" s="40" t="n">
        <x:f>IF(COUNT($DQ66,$DR66,$DS66)=0,"",AVERAGE($DQ66,$DR66,$DS66))</x:f>
        <x:v>32.223</x:v>
      </x:c>
      <x:c r="EZ66" s="40" t="n">
        <x:f>IF(OR($EX66="",$EY66=""),"",$EY66-$EX66)</x:f>
        <x:v>2.832966666666664</x:v>
      </x:c>
      <x:c r="FA66" s="42" t="n">
        <x:f>IF(COUNT($EA66,$EB66,$EC66)=0,"",AVERAGE($EA66,$EB66,$EC66))</x:f>
        <x:v>2</x:v>
      </x:c>
      <x:c r="FB66" s="42" t="n">
        <x:f>IF(COUNT($EE66,$EF66,$EG66)=0,"",AVERAGE($EE66,$EF66,$EG66))</x:f>
        <x:v>0.3333333333333333</x:v>
      </x:c>
      <x:c r="FC66" s="42" t="n">
        <x:f>IF(OR($FA66="",$FB66=""),"",$FB66-$FA66)</x:f>
        <x:v>-1.6666666666666667</x:v>
      </x:c>
      <x:c r="FD66" s="42" t="n">
        <x:f>IF(COUNT($EH66,$EI66,$EJ66)=0,"",AVERAGE($EH66,$EI66,$EJ66))</x:f>
        <x:v>0</x:v>
      </x:c>
      <x:c r="FE66" s="42" t="n">
        <x:f>IF(COUNT($EL66,$EM66,$EN66)=0,"",AVERAGE($EL66,$EM66,$EN66))</x:f>
        <x:v>0</x:v>
      </x:c>
      <x:c r="FF66" s="42" t="str">
        <x:f>IF(OR($FD66="",$FE66=""),"",$FE66-$FD66)</x:f>
      </x:c>
      <x:c r="FG66" s="24" t="str">
        <x:f>IF(COUNT($DF66,$DG66,$DH66,$DJ66,$DK66,$DL66,$DM66,$DN66,$DO66,$DQ66,$DR66,$DS66)=12,"Yes","No")</x:f>
        <x:v>Yes</x:v>
      </x:c>
      <x:c r="FH66" s="24" t="str">
        <x:f>IF(COUNT($EA66,$EB66,$EC66,$EE66,$EF66,$EG66,$EH66,$EI66,$EJ66,$EL66,$EM66,$EN66)=12,"Yes","No")</x:f>
        <x:v>No</x:v>
      </x:c>
      <x:c r="FI66" s="24" t="str">
        <x:f>IF(AND($M66="Include",OR($FG66="Yes",$FH66="Yes")),"Ready","Not ready")</x:f>
        <x:v>Not ready</x:v>
      </x:c>
    </x:row>
    <x:row r="67" ht="24" customHeight="1">
      <x:c r="A67" s="22" t="str">
        <x:v>CTL-0065</x:v>
      </x:c>
      <x:c r="B67" s="22" t="n">
        <x:v>76</x:v>
      </x:c>
      <x:c r="C67" s="22" t="str">
        <x:v>Candidate alternative-rationale group</x:v>
      </x:c>
      <x:c r="D67" s="22" t="n">
        <x:v>0</x:v>
      </x:c>
      <x:c r="E67" s="22" t="str">
        <x:v>DATA non-innovation deals.xlsx</x:v>
      </x:c>
      <x:c r="F67" s="22" t="str">
        <x:v>fuji pharma acquires 4 2 stake in alvotech for</x:v>
      </x:c>
      <x:c r="G67" s="22" t="str">
        <x:v>No</x:v>
      </x:c>
      <x:c r="H67" s="22" t="str">
        <x:v>No</x:v>
      </x:c>
      <x:c r="I67" s="22" t="str">
        <x:v>No</x:v>
      </x:c>
      <x:c r="J67" s="22" t="n">
        <x:v>1</x:v>
      </x:c>
      <x:c r="K67" s="22" t="str">
        <x:v>Not started</x:v>
      </x:c>
      <x:c r="L67" s="22" t="str">
        <x:v>Exclude - minority</x:v>
      </x:c>
      <x:c r="M67" s="22" t="str">
        <x:v>Review</x:v>
      </x:c>
      <x:c r="N67" s="22" t="str"/>
      <x:c r="O67" s="28" t="n">
        <x:v>43451</x:v>
      </x:c>
      <x:c r="P67" s="28" t="n">
        <x:v>43451</x:v>
      </x:c>
      <x:c r="Q67" s="22" t="n">
        <x:v>2018</x:v>
      </x:c>
      <x:c r="R67" s="22" t="str">
        <x:v>Q4 2018</x:v>
      </x:c>
      <x:c r="S67" s="22" t="str">
        <x:v>Completed</x:v>
      </x:c>
      <x:c r="T67" s="26" t="str">
        <x:v>Fuji Pharma Acquires 4.2% Stake in Alvotech for USD50 Million</x:v>
      </x:c>
      <x:c r="U67" s="22" t="str">
        <x:v>Mergers &amp; Acquisitions</x:v>
      </x:c>
      <x:c r="V67" s="22" t="str">
        <x:v>Acquisition</x:v>
      </x:c>
      <x:c r="W67" s="22" t="str">
        <x:v>Minority Acquisition</x:v>
      </x:c>
      <x:c r="X67" s="22" t="str">
        <x:v>Iceland</x:v>
      </x:c>
      <x:c r="Y67" s="22" t="str">
        <x:v>Minority Acquisition</x:v>
      </x:c>
      <x:c r="Z67" s="26"/>
      <x:c r="AA67" s="26"/>
      <x:c r="AB67" s="22" t="str">
        <x:v>Fuji Pharma Co Ltd</x:v>
      </x:c>
      <x:c r="AC67" s="22" t="str">
        <x:v>fuji pharma</x:v>
      </x:c>
      <x:c r="AD67" s="22" t="str">
        <x:v>Alvotech SA</x:v>
      </x:c>
      <x:c r="AE67" s="22" t="str">
        <x:v>alvotech</x:v>
      </x:c>
      <x:c r="AF67" s="30" t="n">
        <x:v>50</x:v>
      </x:c>
      <x:c r="AG67" s="22" t="n">
        <x:v>50</x:v>
      </x:c>
      <x:c r="AH67" s="26" t="str">
        <x:v>Alvotech, a biopharmaceutical company, has announced that Fuji Pharma has acquired a 4.2% stake in the business for approximately USD50 million.
Alvotech and Fuji Pharma recently announced an exclusive agreement for development and commercialization of biosimilars in Japan. Fuji´s investment into Alvotech further strengthens the partnership between the companies and reflects long-term commitment from both companies.
Key shareholders in Alvotech following the transaction are Aztiq Pharma AB, which is the controlling shareholder led by Robert Wessman, generic pharmaceutical company Alvogen and Fuji Pharma.
This transaction enables Fuji Pharma to grow in biologics development and scalable manufacturing capabilities.</x:v>
      </x:c>
      <x:c r="AI67" s="26" t="str">
        <x:v>This transaction enables Fuji Pharma to grow in biologics development and scalable manufacturing capabilities.</x:v>
      </x:c>
      <x:c r="AJ67" s="22" t="str"/>
      <x:c r="AK67" s="22" t="str"/>
      <x:c r="AL67" s="22" t="str">
        <x:v>Unknown</x:v>
      </x:c>
      <x:c r="AM67" s="22" t="str">
        <x:v>Unknown</x:v>
      </x:c>
      <x:c r="AN67" s="22" t="str"/>
      <x:c r="AO67" s="22" t="str"/>
      <x:c r="AP67" s="22" t="str"/>
      <x:c r="AQ67" s="22" t="str"/>
      <x:c r="AR67" s="22" t="str"/>
      <x:c r="AS67" s="22" t="str">
        <x:v>Fuji Pharma Co Ltd</x:v>
      </x:c>
      <x:c r="AT67" s="22" t="str">
        <x:v>Alvotech SA</x:v>
      </x:c>
      <x:c r="AU67" s="22" t="str">
        <x:v>Not reviewed</x:v>
      </x:c>
      <x:c r="AV67" s="22" t="str">
        <x:v>Not assessed</x:v>
      </x:c>
      <x:c r="AW67" s="22" t="str">
        <x:v>Unknown</x:v>
      </x:c>
      <x:c r="AX67" s="22" t="str">
        <x:v>Unknown</x:v>
      </x:c>
      <x:c r="AY67" s="22" t="str">
        <x:v>Unknown</x:v>
      </x:c>
      <x:c r="AZ67" s="22" t="str">
        <x:v>Unknown</x:v>
      </x:c>
      <x:c r="BA67" s="22" t="str">
        <x:v>Unknown</x:v>
      </x:c>
      <x:c r="BB67" s="22" t="str">
        <x:v>Unknown</x:v>
      </x:c>
      <x:c r="BC67" s="26" t="str"/>
      <x:c r="BD67" s="22" t="str"/>
      <x:c r="BE67" s="22" t="str"/>
      <x:c r="BF67" s="22" t="str">
        <x:v>Not collected</x:v>
      </x:c>
      <x:c r="BG67" s="22" t="str">
        <x:v>Not collected</x:v>
      </x:c>
      <x:c r="BH67" s="22" t="str">
        <x:v>Not defined</x:v>
      </x:c>
      <x:c r="BI67" s="24" t="n">
        <x:f>IF($Q67="","",$Q67-3)</x:f>
        <x:v>2015</x:v>
      </x:c>
      <x:c r="BJ67" s="24" t="n">
        <x:f>IF($Q67="","",$Q67-2)</x:f>
        <x:v>2016</x:v>
      </x:c>
      <x:c r="BK67" s="24" t="n">
        <x:f>IF($Q67="","",$Q67-1)</x:f>
        <x:v>2017</x:v>
      </x:c>
      <x:c r="BL67" s="24" t="n">
        <x:f>IF($Q67="","",$Q67+0)</x:f>
        <x:v>2018</x:v>
      </x:c>
      <x:c r="BM67" s="24" t="n">
        <x:f>IF($Q67="","",$Q67+1)</x:f>
        <x:v>2019</x:v>
      </x:c>
      <x:c r="BN67" s="24" t="n">
        <x:f>IF($Q67="","",$Q67+2)</x:f>
        <x:v>2020</x:v>
      </x:c>
      <x:c r="BO67" s="24" t="n">
        <x:f>IF($Q67="","",$Q67+3)</x:f>
        <x:v>2021</x:v>
      </x:c>
      <x:c r="BP67" s="77" t="str"/>
      <x:c r="BQ67" s="77" t="str"/>
      <x:c r="BR67" s="77" t="str"/>
      <x:c r="BS67" s="77" t="str"/>
      <x:c r="BT67" s="77" t="str"/>
      <x:c r="BU67" s="77" t="str"/>
      <x:c r="BV67" s="77" t="str"/>
      <x:c r="BW67" s="77" t="str"/>
      <x:c r="BX67" s="77" t="str"/>
      <x:c r="BY67" s="77" t="str"/>
      <x:c r="BZ67" s="77" t="str"/>
      <x:c r="CA67" s="77" t="str"/>
      <x:c r="CB67" s="77" t="str"/>
      <x:c r="CC67" s="77" t="str"/>
      <x:c r="CD67" s="77" t="str"/>
      <x:c r="CE67" s="77" t="str"/>
      <x:c r="CF67" s="77" t="str"/>
      <x:c r="CG67" s="77" t="str"/>
      <x:c r="CH67" s="77" t="str"/>
      <x:c r="CI67" s="77" t="str"/>
      <x:c r="CJ67" s="77" t="str"/>
      <x:c r="CK67" s="77" t="str"/>
      <x:c r="CL67" s="77" t="str"/>
      <x:c r="CM67" s="77" t="str"/>
      <x:c r="CN67" s="77" t="str"/>
      <x:c r="CO67" s="77" t="str"/>
      <x:c r="CP67" s="77" t="str"/>
      <x:c r="CQ67" s="77" t="str"/>
      <x:c r="CR67" s="77" t="str"/>
      <x:c r="CS67" s="77" t="str"/>
      <x:c r="CT67" s="77" t="str"/>
      <x:c r="CU67" s="77" t="str"/>
      <x:c r="CV67" s="77" t="str"/>
      <x:c r="CW67" s="77" t="str"/>
      <x:c r="CX67" s="77" t="str"/>
      <x:c r="CY67" s="77" t="str"/>
      <x:c r="CZ67" s="77" t="str"/>
      <x:c r="DA67" s="77" t="str"/>
      <x:c r="DB67" s="77" t="str"/>
      <x:c r="DC67" s="77" t="str"/>
      <x:c r="DD67" s="77" t="str"/>
      <x:c r="DE67" s="77" t="str"/>
      <x:c r="DF67" s="78" t="str"/>
      <x:c r="DG67" s="78" t="str"/>
      <x:c r="DH67" s="78" t="str"/>
      <x:c r="DI67" s="78" t="str"/>
      <x:c r="DJ67" s="78" t="str"/>
      <x:c r="DK67" s="78" t="str"/>
      <x:c r="DL67" s="78" t="str"/>
      <x:c r="DM67" s="78" t="str"/>
      <x:c r="DN67" s="78" t="str"/>
      <x:c r="DO67" s="78" t="str"/>
      <x:c r="DP67" s="78" t="str"/>
      <x:c r="DQ67" s="78" t="str"/>
      <x:c r="DR67" s="78" t="str"/>
      <x:c r="DS67" s="78" t="str"/>
      <x:c r="DT67" s="78" t="str"/>
      <x:c r="DU67" s="78" t="str"/>
      <x:c r="DV67" s="78" t="str"/>
      <x:c r="DW67" s="78" t="str"/>
      <x:c r="DX67" s="78" t="str"/>
      <x:c r="DY67" s="78" t="str"/>
      <x:c r="DZ67" s="78" t="str"/>
      <x:c r="EA67" s="117" t="str"/>
      <x:c r="EB67" s="117" t="str"/>
      <x:c r="EC67" s="117" t="str"/>
      <x:c r="ED67" s="117" t="str"/>
      <x:c r="EE67" s="117" t="str"/>
      <x:c r="EF67" s="117" t="str"/>
      <x:c r="EG67" s="117" t="str"/>
      <x:c r="EH67" s="117" t="str"/>
      <x:c r="EI67" s="117" t="str"/>
      <x:c r="EJ67" s="117" t="str"/>
      <x:c r="EK67" s="117" t="str"/>
      <x:c r="EL67" s="117" t="str"/>
      <x:c r="EM67" s="117" t="str"/>
      <x:c r="EN67" s="117" t="str"/>
      <x:c r="EO67" s="34" t="str"/>
      <x:c r="EP67" s="34" t="str"/>
      <x:c r="EQ67" s="36" t="str">
        <x:f>IF(OR($EO67="",$EP67="",$EO67=0),"",$EP67/$EO67)</x:f>
      </x:c>
      <x:c r="ER67" s="38" t="str"/>
      <x:c r="ES67" s="22" t="str">
        <x:v>Unknown</x:v>
      </x:c>
      <x:c r="ET67" s="22" t="str">
        <x:v>Unknown</x:v>
      </x:c>
      <x:c r="EU67" s="40" t="str">
        <x:f>IF(COUNT($DF67,$DG67,$DH67)=0,"",AVERAGE($DF67,$DG67,$DH67))</x:f>
      </x:c>
      <x:c r="EV67" s="40" t="str">
        <x:f>IF(COUNT($DJ67,$DK67,$DL67)=0,"",AVERAGE($DJ67,$DK67,$DL67))</x:f>
      </x:c>
      <x:c r="EW67" s="40" t="str">
        <x:f>IF(OR($EU67="",$EV67=""),"",$EV67-$EU67)</x:f>
      </x:c>
      <x:c r="EX67" s="40" t="str">
        <x:f>IF(COUNT($DM67,$DN67,$DO67)=0,"",AVERAGE($DM67,$DN67,$DO67))</x:f>
      </x:c>
      <x:c r="EY67" s="40" t="str">
        <x:f>IF(COUNT($DQ67,$DR67,$DS67)=0,"",AVERAGE($DQ67,$DR67,$DS67))</x:f>
      </x:c>
      <x:c r="EZ67" s="40" t="str">
        <x:f>IF(OR($EX67="",$EY67=""),"",$EY67-$EX67)</x:f>
      </x:c>
      <x:c r="FA67" s="42" t="str">
        <x:f>IF(COUNT($EA67,$EB67,$EC67)=0,"",AVERAGE($EA67,$EB67,$EC67))</x:f>
      </x:c>
      <x:c r="FB67" s="42" t="str">
        <x:f>IF(COUNT($EE67,$EF67,$EG67)=0,"",AVERAGE($EE67,$EF67,$EG67))</x:f>
      </x:c>
      <x:c r="FC67" s="42" t="str">
        <x:f>IF(OR($FA67="",$FB67=""),"",$FB67-$FA67)</x:f>
      </x:c>
      <x:c r="FD67" s="42" t="str">
        <x:f>IF(COUNT($EH67,$EI67,$EJ67)=0,"",AVERAGE($EH67,$EI67,$EJ67))</x:f>
      </x:c>
      <x:c r="FE67" s="42" t="str">
        <x:f>IF(COUNT($EL67,$EM67,$EN67)=0,"",AVERAGE($EL67,$EM67,$EN67))</x:f>
      </x:c>
      <x:c r="FF67" s="42" t="str">
        <x:f>IF(OR($FD67="",$FE67=""),"",$FE67-$FD67)</x:f>
      </x:c>
      <x:c r="FG67" s="24" t="str">
        <x:f>IF(COUNT($DF67,$DG67,$DH67,$DJ67,$DK67,$DL67,$DM67,$DN67,$DO67,$DQ67,$DR67,$DS67)=12,"Yes","No")</x:f>
        <x:v>No</x:v>
      </x:c>
      <x:c r="FH67" s="24" t="str">
        <x:f>IF(COUNT($EA67,$EB67,$EC67,$EE67,$EF67,$EG67,$EH67,$EI67,$EJ67,$EL67,$EM67,$EN67)=12,"Yes","No")</x:f>
        <x:v>No</x:v>
      </x:c>
      <x:c r="FI67" s="24" t="str">
        <x:f>IF(AND($M67="Include",OR($FG67="Yes",$FH67="Yes")),"Ready","Not ready")</x:f>
        <x:v>Not ready</x:v>
      </x:c>
    </x:row>
    <x:row r="68" ht="24" customHeight="1">
      <x:c r="A68" s="22" t="str">
        <x:v>CTL-0066</x:v>
      </x:c>
      <x:c r="B68" s="22" t="n">
        <x:v>77</x:v>
      </x:c>
      <x:c r="C68" s="22" t="str">
        <x:v>Candidate alternative-rationale group</x:v>
      </x:c>
      <x:c r="D68" s="22" t="n">
        <x:v>0</x:v>
      </x:c>
      <x:c r="E68" s="22" t="str">
        <x:v>DATA non-innovation deals.xlsx</x:v>
      </x:c>
      <x:c r="F68" s="22" t="str">
        <x:v>bravo bidco boston scientific acquires btg for</x:v>
      </x:c>
      <x:c r="G68" s="22" t="str">
        <x:v>Yes</x:v>
      </x:c>
      <x:c r="H68" s="22" t="str">
        <x:v>No</x:v>
      </x:c>
      <x:c r="I68" s="22" t="str">
        <x:v>No</x:v>
      </x:c>
      <x:c r="J68" s="22" t="n">
        <x:v>1</x:v>
      </x:c>
      <x:c r="K68" s="22" t="str">
        <x:v>Not started</x:v>
      </x:c>
      <x:c r="L68" s="22" t="str">
        <x:v>Eligible - 100%</x:v>
      </x:c>
      <x:c r="M68" s="22" t="str">
        <x:v>Review</x:v>
      </x:c>
      <x:c r="N68" s="22" t="str"/>
      <x:c r="O68" s="28" t="n">
        <x:v>43424</x:v>
      </x:c>
      <x:c r="P68" s="28" t="n">
        <x:v>43696</x:v>
      </x:c>
      <x:c r="Q68" s="22" t="n">
        <x:v>2019</x:v>
      </x:c>
      <x:c r="R68" s="22" t="str">
        <x:v>Q4 2018</x:v>
      </x:c>
      <x:c r="S68" s="22" t="str">
        <x:v>Completed</x:v>
      </x:c>
      <x:c r="T68" s="26" t="str">
        <x:v>Bravo Bidco (Boston Scientific) Acquires BTG for USD4.24 Billion</x:v>
      </x:c>
      <x:c r="U68" s="22" t="str">
        <x:v>Mergers &amp; Acquisitions</x:v>
      </x:c>
      <x:c r="V68" s="22" t="str">
        <x:v>Acquisition</x:v>
      </x:c>
      <x:c r="W68" s="22" t="str">
        <x:v>100% Acquisition</x:v>
      </x:c>
      <x:c r="X68" s="22" t="str">
        <x:v>United Kingdom</x:v>
      </x:c>
      <x:c r="Y68" s="22" t="str">
        <x:v>100% Acquisition</x:v>
      </x:c>
      <x:c r="Z68" s="26" t="str">
        <x:v>Rothschild &amp; Co SCA , The Goldman Sachs Group Inc , Deutsche Bank AG , J.P. Morgan Cazenove Ltd (Inactive) , Barclays Wealth Management , Goldman Sachs International</x:v>
      </x:c>
      <x:c r="AA68" s="26" t="str">
        <x:v>Shearman &amp; Sterling LLP , Simpson Thacher &amp; Bartlett LLP , Allen Overy Shearman Sterling LLP , Travers Smith LLP , White &amp; Case LLP , Arnold &amp; Porter Kaye Scholer LLP</x:v>
      </x:c>
      <x:c r="AB68" s="22" t="str">
        <x:v>Bravo Bidco Ltd</x:v>
      </x:c>
      <x:c r="AC68" s="22" t="str">
        <x:v>bravo bidco</x:v>
      </x:c>
      <x:c r="AD68" s="22" t="str">
        <x:v>BTG Ltd</x:v>
      </x:c>
      <x:c r="AE68" s="22" t="str">
        <x:v>btg</x:v>
      </x:c>
      <x:c r="AF68" s="30" t="n">
        <x:v>4239</x:v>
      </x:c>
      <x:c r="AG68" s="22" t="n">
        <x:v>4239</x:v>
      </x:c>
      <x:c r="AH68" s="26" t="str">
        <x:v>Boston Scientific Corp, a medical technology, through its wholly-owned subsidiary, Bravo Bidco Ltd, has completed the acquisition of BTG plc,  a company which develops and commercializes products used in minimally-invasive procedures targeting cancer and vascular diseases, as well as acute care pharmaceuticals, for GBP3.3 billion.
In addition to the Interventional Medicine product lines, the BTG portfolio also includes a specialty pharmaceutical business comprised of acute care antidotes to treat overexposure to certain medications and toxins, and a licensing business that receives royalties related to BTG intellectual property and product license agreements.
Upon the effectiveness of the scheme of arrangement, BTG became a wholly-owned subsidiary of Boston Scientific, and BTG shares no longer trade on the London Stock Exchange. Under the terms of the previously announced transaction, holders of BTG common shares will receive 840 pence in cash per share. 
The transaction would be funded with a combination of cash on hand and proceeds from debt financing entered into by Boston Scientific.
The acquisition will enable Bravo Bidco to expand peripheral interventions portfolio with minimally-invasive treatments for cancers and vascular conditions.
Goldman Sachs International, Deutsche Bank AG, J.P. Morgan Cazenove and Rothschild &amp; Co acted as financial advisors where as Allen &amp; Overy LLP acted as legal adviser to BTG, while Barclays acted as financial advisor where as Shearman &amp; Sterling LLP, Simpson Thacher &amp; Bartlett LLP, Arnold &amp; Porter Kaye Scholer LLP and Travers Smith LLP acted as legal advisors, respectively, to Bravo Bidco.
Deal History:
Announced: On November 20, 2018, Boston Scientific reached an agreement on the terms of a recommended cash offer by its wholly-owned subsidiary, Bravo Bidco Ltd, for the acquisition of the entire issued and to be issued ordinary share capital (100%) of BTG plc, a company which develops and commercializes products used in minimally-invasive procedures targeting cancer and vascular diseases, as well as acute care pharmaceuticals, for GBP3.3 billion.
Update: On December 12, 2018, BTG, Boston Scientific and Bidco entered into an amendment to the Co-operation Agreement to extend the date by which certain regulatory filings must be made in Spain, Germany and other relevant jurisdictions. The filing of the notification in respect of the Acquisition under the HSR Act was made yesterday.
Update: On February 15, 2019, The Transaction has received merger control clearance in Germany under the German Act Against Restraints of Competition and the Taiwan Fair Trade Commission has terminated its investigation. 
Update: On February 28, 2019, The shareholders of BTG have approved in respect of the previously announced recommended cash offer to acquire the entire issued and to be issued ordinary share capital of BTG by Bravo Bidco, an indirect wholly-owned subsidiary of Boston Scientific.
Update: On August 2, 2019, BTG and Boston Scientific are pleased to confirm that the Transaction has received merger control clearance from the US Federal Trade Commission under the HSR Act, on July 25, 2019 the CNMC issued a clearance decision under the Spanish Competition Act and on August 2, 2019, the Federal Competition Authority of Austria issued a clearance decision pursuant to Sec 11 Para 4 Austrian Cartel Act.</x:v>
      </x:c>
      <x:c r="AI68" s="26" t="str">
        <x:v>The acquisition will enable Bravo Bidco to expand peripheral interventions portfolio with minimally-invasive treatments for cancers and vascular conditions.</x:v>
      </x:c>
      <x:c r="AJ68" s="22" t="str"/>
      <x:c r="AK68" s="22" t="str"/>
      <x:c r="AL68" s="22" t="str">
        <x:v>Unknown</x:v>
      </x:c>
      <x:c r="AM68" s="22" t="str">
        <x:v>Unknown</x:v>
      </x:c>
      <x:c r="AN68" s="22" t="str"/>
      <x:c r="AO68" s="22" t="str"/>
      <x:c r="AP68" s="22" t="str"/>
      <x:c r="AQ68" s="22" t="str"/>
      <x:c r="AR68" s="22" t="str"/>
      <x:c r="AS68" s="22" t="str">
        <x:v>Bravo Bidco Ltd</x:v>
      </x:c>
      <x:c r="AT68" s="22" t="str">
        <x:v>BTG Ltd</x:v>
      </x:c>
      <x:c r="AU68" s="22" t="str">
        <x:v>Not reviewed</x:v>
      </x:c>
      <x:c r="AV68" s="22" t="str">
        <x:v>Not assessed</x:v>
      </x:c>
      <x:c r="AW68" s="22" t="str">
        <x:v>Unknown</x:v>
      </x:c>
      <x:c r="AX68" s="22" t="str">
        <x:v>Unknown</x:v>
      </x:c>
      <x:c r="AY68" s="22" t="str">
        <x:v>Unknown</x:v>
      </x:c>
      <x:c r="AZ68" s="22" t="str">
        <x:v>Unknown</x:v>
      </x:c>
      <x:c r="BA68" s="22" t="str">
        <x:v>Unknown</x:v>
      </x:c>
      <x:c r="BB68" s="22" t="str">
        <x:v>Unknown</x:v>
      </x:c>
      <x:c r="BC68" s="26" t="str"/>
      <x:c r="BD68" s="22" t="str"/>
      <x:c r="BE68" s="22" t="str"/>
      <x:c r="BF68" s="22" t="str">
        <x:v>Not collected</x:v>
      </x:c>
      <x:c r="BG68" s="22" t="str">
        <x:v>Not collected</x:v>
      </x:c>
      <x:c r="BH68" s="22" t="str">
        <x:v>Not defined</x:v>
      </x:c>
      <x:c r="BI68" s="24" t="n">
        <x:f>IF($Q68="","",$Q68-3)</x:f>
        <x:v>2016</x:v>
      </x:c>
      <x:c r="BJ68" s="24" t="n">
        <x:f>IF($Q68="","",$Q68-2)</x:f>
        <x:v>2017</x:v>
      </x:c>
      <x:c r="BK68" s="24" t="n">
        <x:f>IF($Q68="","",$Q68-1)</x:f>
        <x:v>2018</x:v>
      </x:c>
      <x:c r="BL68" s="24" t="n">
        <x:f>IF($Q68="","",$Q68+0)</x:f>
        <x:v>2019</x:v>
      </x:c>
      <x:c r="BM68" s="24" t="n">
        <x:f>IF($Q68="","",$Q68+1)</x:f>
        <x:v>2020</x:v>
      </x:c>
      <x:c r="BN68" s="24" t="n">
        <x:f>IF($Q68="","",$Q68+2)</x:f>
        <x:v>2021</x:v>
      </x:c>
      <x:c r="BO68" s="24" t="n">
        <x:f>IF($Q68="","",$Q68+3)</x:f>
        <x:v>2022</x:v>
      </x:c>
      <x:c r="BP68" s="77" t="str"/>
      <x:c r="BQ68" s="77" t="str"/>
      <x:c r="BR68" s="77" t="str"/>
      <x:c r="BS68" s="77" t="str"/>
      <x:c r="BT68" s="77" t="str"/>
      <x:c r="BU68" s="77" t="str"/>
      <x:c r="BV68" s="77" t="str"/>
      <x:c r="BW68" s="77" t="str"/>
      <x:c r="BX68" s="77" t="str"/>
      <x:c r="BY68" s="77" t="str"/>
      <x:c r="BZ68" s="77" t="str"/>
      <x:c r="CA68" s="77" t="str"/>
      <x:c r="CB68" s="77" t="str"/>
      <x:c r="CC68" s="77" t="str"/>
      <x:c r="CD68" s="77" t="str"/>
      <x:c r="CE68" s="77" t="str"/>
      <x:c r="CF68" s="77" t="str"/>
      <x:c r="CG68" s="77" t="str"/>
      <x:c r="CH68" s="77" t="str"/>
      <x:c r="CI68" s="77" t="str"/>
      <x:c r="CJ68" s="77" t="str"/>
      <x:c r="CK68" s="77" t="str"/>
      <x:c r="CL68" s="77" t="str"/>
      <x:c r="CM68" s="77" t="str"/>
      <x:c r="CN68" s="77" t="str"/>
      <x:c r="CO68" s="77" t="str"/>
      <x:c r="CP68" s="77" t="str"/>
      <x:c r="CQ68" s="77" t="str"/>
      <x:c r="CR68" s="77" t="str"/>
      <x:c r="CS68" s="77" t="str"/>
      <x:c r="CT68" s="77" t="str"/>
      <x:c r="CU68" s="77" t="str"/>
      <x:c r="CV68" s="77" t="str"/>
      <x:c r="CW68" s="77" t="str"/>
      <x:c r="CX68" s="77" t="str"/>
      <x:c r="CY68" s="77" t="str"/>
      <x:c r="CZ68" s="77" t="str"/>
      <x:c r="DA68" s="77" t="str"/>
      <x:c r="DB68" s="77" t="str"/>
      <x:c r="DC68" s="77" t="str"/>
      <x:c r="DD68" s="77" t="str"/>
      <x:c r="DE68" s="77" t="str"/>
      <x:c r="DF68" s="78" t="str"/>
      <x:c r="DG68" s="78" t="str"/>
      <x:c r="DH68" s="78" t="str"/>
      <x:c r="DI68" s="78" t="str"/>
      <x:c r="DJ68" s="78" t="str"/>
      <x:c r="DK68" s="78" t="str"/>
      <x:c r="DL68" s="78" t="str"/>
      <x:c r="DM68" s="78" t="str"/>
      <x:c r="DN68" s="78" t="str"/>
      <x:c r="DO68" s="78" t="str"/>
      <x:c r="DP68" s="78" t="str"/>
      <x:c r="DQ68" s="78" t="str"/>
      <x:c r="DR68" s="78" t="str"/>
      <x:c r="DS68" s="78" t="str"/>
      <x:c r="DT68" s="78" t="str"/>
      <x:c r="DU68" s="78" t="str"/>
      <x:c r="DV68" s="78" t="str"/>
      <x:c r="DW68" s="78" t="str"/>
      <x:c r="DX68" s="78" t="str"/>
      <x:c r="DY68" s="78" t="str"/>
      <x:c r="DZ68" s="78" t="str"/>
      <x:c r="EA68" s="117" t="str"/>
      <x:c r="EB68" s="117" t="str"/>
      <x:c r="EC68" s="117" t="str"/>
      <x:c r="ED68" s="117" t="str"/>
      <x:c r="EE68" s="117" t="str"/>
      <x:c r="EF68" s="117" t="str"/>
      <x:c r="EG68" s="117" t="str"/>
      <x:c r="EH68" s="117" t="str"/>
      <x:c r="EI68" s="117" t="str"/>
      <x:c r="EJ68" s="117" t="str"/>
      <x:c r="EK68" s="117" t="str"/>
      <x:c r="EL68" s="117" t="str"/>
      <x:c r="EM68" s="117" t="str"/>
      <x:c r="EN68" s="117" t="str"/>
      <x:c r="EO68" s="34" t="str"/>
      <x:c r="EP68" s="34" t="str"/>
      <x:c r="EQ68" s="36" t="str">
        <x:f>IF(OR($EO68="",$EP68="",$EO68=0),"",$EP68/$EO68)</x:f>
      </x:c>
      <x:c r="ER68" s="38" t="str"/>
      <x:c r="ES68" s="22" t="str">
        <x:v>Unknown</x:v>
      </x:c>
      <x:c r="ET68" s="22" t="str">
        <x:v>Unknown</x:v>
      </x:c>
      <x:c r="EU68" s="40" t="str">
        <x:f>IF(COUNT($DF68,$DG68,$DH68)=0,"",AVERAGE($DF68,$DG68,$DH68))</x:f>
      </x:c>
      <x:c r="EV68" s="40" t="str">
        <x:f>IF(COUNT($DJ68,$DK68,$DL68)=0,"",AVERAGE($DJ68,$DK68,$DL68))</x:f>
      </x:c>
      <x:c r="EW68" s="40" t="str">
        <x:f>IF(OR($EU68="",$EV68=""),"",$EV68-$EU68)</x:f>
      </x:c>
      <x:c r="EX68" s="40" t="str">
        <x:f>IF(COUNT($DM68,$DN68,$DO68)=0,"",AVERAGE($DM68,$DN68,$DO68))</x:f>
      </x:c>
      <x:c r="EY68" s="40" t="str">
        <x:f>IF(COUNT($DQ68,$DR68,$DS68)=0,"",AVERAGE($DQ68,$DR68,$DS68))</x:f>
      </x:c>
      <x:c r="EZ68" s="40" t="str">
        <x:f>IF(OR($EX68="",$EY68=""),"",$EY68-$EX68)</x:f>
      </x:c>
      <x:c r="FA68" s="42" t="str">
        <x:f>IF(COUNT($EA68,$EB68,$EC68)=0,"",AVERAGE($EA68,$EB68,$EC68))</x:f>
      </x:c>
      <x:c r="FB68" s="42" t="str">
        <x:f>IF(COUNT($EE68,$EF68,$EG68)=0,"",AVERAGE($EE68,$EF68,$EG68))</x:f>
      </x:c>
      <x:c r="FC68" s="42" t="str">
        <x:f>IF(OR($FA68="",$FB68=""),"",$FB68-$FA68)</x:f>
      </x:c>
      <x:c r="FD68" s="42" t="str">
        <x:f>IF(COUNT($EH68,$EI68,$EJ68)=0,"",AVERAGE($EH68,$EI68,$EJ68))</x:f>
      </x:c>
      <x:c r="FE68" s="42" t="str">
        <x:f>IF(COUNT($EL68,$EM68,$EN68)=0,"",AVERAGE($EL68,$EM68,$EN68))</x:f>
      </x:c>
      <x:c r="FF68" s="42" t="str">
        <x:f>IF(OR($FD68="",$FE68=""),"",$FE68-$FD68)</x:f>
      </x:c>
      <x:c r="FG68" s="24" t="str">
        <x:f>IF(COUNT($DF68,$DG68,$DH68,$DJ68,$DK68,$DL68,$DM68,$DN68,$DO68,$DQ68,$DR68,$DS68)=12,"Yes","No")</x:f>
        <x:v>No</x:v>
      </x:c>
      <x:c r="FH68" s="24" t="str">
        <x:f>IF(COUNT($EA68,$EB68,$EC68,$EE68,$EF68,$EG68,$EH68,$EI68,$EJ68,$EL68,$EM68,$EN68)=12,"Yes","No")</x:f>
        <x:v>No</x:v>
      </x:c>
      <x:c r="FI68" s="24" t="str">
        <x:f>IF(AND($M68="Include",OR($FG68="Yes",$FH68="Yes")),"Ready","Not ready")</x:f>
        <x:v>Not ready</x:v>
      </x:c>
    </x:row>
    <x:row r="69" ht="24" customHeight="1">
      <x:c r="A69" s="22" t="str">
        <x:v>CTL-0067</x:v>
      </x:c>
      <x:c r="B69" s="22" t="n">
        <x:v>78</x:v>
      </x:c>
      <x:c r="C69" s="22" t="str">
        <x:v>Candidate alternative-rationale group</x:v>
      </x:c>
      <x:c r="D69" s="22" t="n">
        <x:v>0</x:v>
      </x:c>
      <x:c r="E69" s="22" t="str">
        <x:v>DATA non-innovation deals.xlsx</x:v>
      </x:c>
      <x:c r="F69" s="22" t="str">
        <x:v>aphria acquires cc pharma</x:v>
      </x:c>
      <x:c r="G69" s="22" t="str">
        <x:v>Yes</x:v>
      </x:c>
      <x:c r="H69" s="22" t="str">
        <x:v>No</x:v>
      </x:c>
      <x:c r="I69" s="22" t="str">
        <x:v>No</x:v>
      </x:c>
      <x:c r="J69" s="22" t="n">
        <x:v>1</x:v>
      </x:c>
      <x:c r="K69" s="22" t="str">
        <x:v>Not started</x:v>
      </x:c>
      <x:c r="L69" s="22" t="str">
        <x:v>Review - majority</x:v>
      </x:c>
      <x:c r="M69" s="22" t="str">
        <x:v>Review</x:v>
      </x:c>
      <x:c r="N69" s="22" t="str"/>
      <x:c r="O69" s="28" t="n">
        <x:v>43409</x:v>
      </x:c>
      <x:c r="P69" s="28" t="n">
        <x:v>43474</x:v>
      </x:c>
      <x:c r="Q69" s="22" t="n">
        <x:v>2019</x:v>
      </x:c>
      <x:c r="R69" s="22" t="str">
        <x:v>Q4 2018</x:v>
      </x:c>
      <x:c r="S69" s="22" t="str">
        <x:v>Completed</x:v>
      </x:c>
      <x:c r="T69" s="26" t="str">
        <x:v>Aphria Acquires CC Pharma</x:v>
      </x:c>
      <x:c r="U69" s="22" t="str">
        <x:v>Mergers &amp; Acquisitions</x:v>
      </x:c>
      <x:c r="V69" s="22" t="str">
        <x:v>Acquisition</x:v>
      </x:c>
      <x:c r="W69" s="22" t="str">
        <x:v>Majority Acquisition</x:v>
      </x:c>
      <x:c r="X69" s="22" t="str">
        <x:v>Germany</x:v>
      </x:c>
      <x:c r="Y69" s="22" t="str">
        <x:v>Majority Acquisition</x:v>
      </x:c>
      <x:c r="Z69" s="26"/>
      <x:c r="AA69" s="26"/>
      <x:c r="AB69" s="22" t="str">
        <x:v>Aphria Inc</x:v>
      </x:c>
      <x:c r="AC69" s="22" t="str">
        <x:v>aphria</x:v>
      </x:c>
      <x:c r="AD69" s="22" t="str">
        <x:v>CC Pharma GmbH</x:v>
      </x:c>
      <x:c r="AE69" s="22" t="str">
        <x:v>cc pharma</x:v>
      </x:c>
      <x:c r="AF69" s="30" t="n">
        <x:v>28</x:v>
      </x:c>
      <x:c r="AG69" s="22" t="n">
        <x:v>28</x:v>
      </x:c>
      <x:c r="AH69" s="26" t="str">
        <x:v>Aphria Inc., a global cannabis company, has completed the acquisition of CC Pharma GmbH, a distributor of pharmaceutical products.
Under the terms of consideration, Aphria will pay EUR24.5 million in cash to CC Pharma at closing, with an earn-out multiple on future EBITDA of up to another EUR23.5 million following closing, if certain performance milestones are met.
Aphria, through its subsidiary Aphria International, previously announced a supply agreement with CC Pharma to export approximately 1,200 kilograms of medical cannabis products from Canada to Germany. CC Pharma operates a production, repackaging and labeling facility at its headquarters in Densborn.
The transaction enables Aphria to strengthen its end-to-end medical cannabis operations and infrastructure in Germany.
Deal History: 
Announced: On November 5, 2011, Aphria announced its proposed acquisition of CC Pharma.</x:v>
      </x:c>
      <x:c r="AI69" s="26" t="str">
        <x:v>The transaction enables Aphria to strengthen its end-to-end medical cannabis operations and infrastructure in Germany.</x:v>
      </x:c>
      <x:c r="AJ69" s="22" t="str"/>
      <x:c r="AK69" s="22" t="str"/>
      <x:c r="AL69" s="22" t="str">
        <x:v>Unknown</x:v>
      </x:c>
      <x:c r="AM69" s="22" t="str">
        <x:v>Unknown</x:v>
      </x:c>
      <x:c r="AN69" s="22" t="str"/>
      <x:c r="AO69" s="22" t="str"/>
      <x:c r="AP69" s="22" t="str"/>
      <x:c r="AQ69" s="22" t="str"/>
      <x:c r="AR69" s="22" t="str"/>
      <x:c r="AS69" s="22" t="str">
        <x:v>Aphria Inc</x:v>
      </x:c>
      <x:c r="AT69" s="22" t="str">
        <x:v>CC Pharma GmbH</x:v>
      </x:c>
      <x:c r="AU69" s="22" t="str">
        <x:v>Not reviewed</x:v>
      </x:c>
      <x:c r="AV69" s="22" t="str">
        <x:v>Not assessed</x:v>
      </x:c>
      <x:c r="AW69" s="22" t="str">
        <x:v>Unknown</x:v>
      </x:c>
      <x:c r="AX69" s="22" t="str">
        <x:v>Unknown</x:v>
      </x:c>
      <x:c r="AY69" s="22" t="str">
        <x:v>Unknown</x:v>
      </x:c>
      <x:c r="AZ69" s="22" t="str">
        <x:v>Unknown</x:v>
      </x:c>
      <x:c r="BA69" s="22" t="str">
        <x:v>Unknown</x:v>
      </x:c>
      <x:c r="BB69" s="22" t="str">
        <x:v>Unknown</x:v>
      </x:c>
      <x:c r="BC69" s="26" t="str"/>
      <x:c r="BD69" s="22" t="str"/>
      <x:c r="BE69" s="22" t="str"/>
      <x:c r="BF69" s="22" t="str">
        <x:v>Not collected</x:v>
      </x:c>
      <x:c r="BG69" s="22" t="str">
        <x:v>Not collected</x:v>
      </x:c>
      <x:c r="BH69" s="22" t="str">
        <x:v>Not defined</x:v>
      </x:c>
      <x:c r="BI69" s="24" t="n">
        <x:f>IF($Q69="","",$Q69-3)</x:f>
        <x:v>2016</x:v>
      </x:c>
      <x:c r="BJ69" s="24" t="n">
        <x:f>IF($Q69="","",$Q69-2)</x:f>
        <x:v>2017</x:v>
      </x:c>
      <x:c r="BK69" s="24" t="n">
        <x:f>IF($Q69="","",$Q69-1)</x:f>
        <x:v>2018</x:v>
      </x:c>
      <x:c r="BL69" s="24" t="n">
        <x:f>IF($Q69="","",$Q69+0)</x:f>
        <x:v>2019</x:v>
      </x:c>
      <x:c r="BM69" s="24" t="n">
        <x:f>IF($Q69="","",$Q69+1)</x:f>
        <x:v>2020</x:v>
      </x:c>
      <x:c r="BN69" s="24" t="n">
        <x:f>IF($Q69="","",$Q69+2)</x:f>
        <x:v>2021</x:v>
      </x:c>
      <x:c r="BO69" s="24" t="n">
        <x:f>IF($Q69="","",$Q69+3)</x:f>
        <x:v>2022</x:v>
      </x:c>
      <x:c r="BP69" s="77" t="str"/>
      <x:c r="BQ69" s="77" t="str"/>
      <x:c r="BR69" s="77" t="str"/>
      <x:c r="BS69" s="77" t="str"/>
      <x:c r="BT69" s="77" t="str"/>
      <x:c r="BU69" s="77" t="str"/>
      <x:c r="BV69" s="77" t="str"/>
      <x:c r="BW69" s="77" t="str"/>
      <x:c r="BX69" s="77" t="str"/>
      <x:c r="BY69" s="77" t="str"/>
      <x:c r="BZ69" s="77" t="str"/>
      <x:c r="CA69" s="77" t="str"/>
      <x:c r="CB69" s="77" t="str"/>
      <x:c r="CC69" s="77" t="str"/>
      <x:c r="CD69" s="77" t="str"/>
      <x:c r="CE69" s="77" t="str"/>
      <x:c r="CF69" s="77" t="str"/>
      <x:c r="CG69" s="77" t="str"/>
      <x:c r="CH69" s="77" t="str"/>
      <x:c r="CI69" s="77" t="str"/>
      <x:c r="CJ69" s="77" t="str"/>
      <x:c r="CK69" s="77" t="str"/>
      <x:c r="CL69" s="77" t="str"/>
      <x:c r="CM69" s="77" t="str"/>
      <x:c r="CN69" s="77" t="str"/>
      <x:c r="CO69" s="77" t="str"/>
      <x:c r="CP69" s="77" t="str"/>
      <x:c r="CQ69" s="77" t="str"/>
      <x:c r="CR69" s="77" t="str"/>
      <x:c r="CS69" s="77" t="str"/>
      <x:c r="CT69" s="77" t="str"/>
      <x:c r="CU69" s="77" t="str"/>
      <x:c r="CV69" s="77" t="str"/>
      <x:c r="CW69" s="77" t="str"/>
      <x:c r="CX69" s="77" t="str"/>
      <x:c r="CY69" s="77" t="str"/>
      <x:c r="CZ69" s="77" t="str"/>
      <x:c r="DA69" s="77" t="str"/>
      <x:c r="DB69" s="77" t="str"/>
      <x:c r="DC69" s="77" t="str"/>
      <x:c r="DD69" s="77" t="str"/>
      <x:c r="DE69" s="77" t="str"/>
      <x:c r="DF69" s="78" t="str"/>
      <x:c r="DG69" s="78" t="str"/>
      <x:c r="DH69" s="78" t="str"/>
      <x:c r="DI69" s="78" t="str"/>
      <x:c r="DJ69" s="78" t="str"/>
      <x:c r="DK69" s="78" t="str"/>
      <x:c r="DL69" s="78" t="str"/>
      <x:c r="DM69" s="78" t="str"/>
      <x:c r="DN69" s="78" t="str"/>
      <x:c r="DO69" s="78" t="str"/>
      <x:c r="DP69" s="78" t="str"/>
      <x:c r="DQ69" s="78" t="str"/>
      <x:c r="DR69" s="78" t="str"/>
      <x:c r="DS69" s="78" t="str"/>
      <x:c r="DT69" s="78" t="str"/>
      <x:c r="DU69" s="78" t="str"/>
      <x:c r="DV69" s="78" t="str"/>
      <x:c r="DW69" s="78" t="str"/>
      <x:c r="DX69" s="78" t="str"/>
      <x:c r="DY69" s="78" t="str"/>
      <x:c r="DZ69" s="78" t="str"/>
      <x:c r="EA69" s="117" t="str"/>
      <x:c r="EB69" s="117" t="str"/>
      <x:c r="EC69" s="117" t="str"/>
      <x:c r="ED69" s="117" t="str"/>
      <x:c r="EE69" s="117" t="str"/>
      <x:c r="EF69" s="117" t="str"/>
      <x:c r="EG69" s="117" t="str"/>
      <x:c r="EH69" s="117" t="str"/>
      <x:c r="EI69" s="117" t="str"/>
      <x:c r="EJ69" s="117" t="str"/>
      <x:c r="EK69" s="117" t="str"/>
      <x:c r="EL69" s="117" t="str"/>
      <x:c r="EM69" s="117" t="str"/>
      <x:c r="EN69" s="117" t="str"/>
      <x:c r="EO69" s="34" t="str"/>
      <x:c r="EP69" s="34" t="str"/>
      <x:c r="EQ69" s="36" t="str">
        <x:f>IF(OR($EO69="",$EP69="",$EO69=0),"",$EP69/$EO69)</x:f>
      </x:c>
      <x:c r="ER69" s="38" t="str"/>
      <x:c r="ES69" s="22" t="str">
        <x:v>Unknown</x:v>
      </x:c>
      <x:c r="ET69" s="22" t="str">
        <x:v>Unknown</x:v>
      </x:c>
      <x:c r="EU69" s="40" t="str">
        <x:f>IF(COUNT($DF69,$DG69,$DH69)=0,"",AVERAGE($DF69,$DG69,$DH69))</x:f>
      </x:c>
      <x:c r="EV69" s="40" t="str">
        <x:f>IF(COUNT($DJ69,$DK69,$DL69)=0,"",AVERAGE($DJ69,$DK69,$DL69))</x:f>
      </x:c>
      <x:c r="EW69" s="40" t="str">
        <x:f>IF(OR($EU69="",$EV69=""),"",$EV69-$EU69)</x:f>
      </x:c>
      <x:c r="EX69" s="40" t="str">
        <x:f>IF(COUNT($DM69,$DN69,$DO69)=0,"",AVERAGE($DM69,$DN69,$DO69))</x:f>
      </x:c>
      <x:c r="EY69" s="40" t="str">
        <x:f>IF(COUNT($DQ69,$DR69,$DS69)=0,"",AVERAGE($DQ69,$DR69,$DS69))</x:f>
      </x:c>
      <x:c r="EZ69" s="40" t="str">
        <x:f>IF(OR($EX69="",$EY69=""),"",$EY69-$EX69)</x:f>
      </x:c>
      <x:c r="FA69" s="42" t="str">
        <x:f>IF(COUNT($EA69,$EB69,$EC69)=0,"",AVERAGE($EA69,$EB69,$EC69))</x:f>
      </x:c>
      <x:c r="FB69" s="42" t="str">
        <x:f>IF(COUNT($EE69,$EF69,$EG69)=0,"",AVERAGE($EE69,$EF69,$EG69))</x:f>
      </x:c>
      <x:c r="FC69" s="42" t="str">
        <x:f>IF(OR($FA69="",$FB69=""),"",$FB69-$FA69)</x:f>
      </x:c>
      <x:c r="FD69" s="42" t="str">
        <x:f>IF(COUNT($EH69,$EI69,$EJ69)=0,"",AVERAGE($EH69,$EI69,$EJ69))</x:f>
      </x:c>
      <x:c r="FE69" s="42" t="str">
        <x:f>IF(COUNT($EL69,$EM69,$EN69)=0,"",AVERAGE($EL69,$EM69,$EN69))</x:f>
      </x:c>
      <x:c r="FF69" s="42" t="str">
        <x:f>IF(OR($FD69="",$FE69=""),"",$FE69-$FD69)</x:f>
      </x:c>
      <x:c r="FG69" s="24" t="str">
        <x:f>IF(COUNT($DF69,$DG69,$DH69,$DJ69,$DK69,$DL69,$DM69,$DN69,$DO69,$DQ69,$DR69,$DS69)=12,"Yes","No")</x:f>
        <x:v>No</x:v>
      </x:c>
      <x:c r="FH69" s="24" t="str">
        <x:f>IF(COUNT($EA69,$EB69,$EC69,$EE69,$EF69,$EG69,$EH69,$EI69,$EJ69,$EL69,$EM69,$EN69)=12,"Yes","No")</x:f>
        <x:v>No</x:v>
      </x:c>
      <x:c r="FI69" s="24" t="str">
        <x:f>IF(AND($M69="Include",OR($FG69="Yes",$FH69="Yes")),"Ready","Not ready")</x:f>
        <x:v>Not ready</x:v>
      </x:c>
    </x:row>
    <x:row r="70" ht="24" customHeight="1">
      <x:c r="A70" s="22" t="str">
        <x:v>CTL-0068</x:v>
      </x:c>
      <x:c r="B70" s="22" t="n">
        <x:v>79</x:v>
      </x:c>
      <x:c r="C70" s="22" t="str">
        <x:v>Candidate alternative-rationale group</x:v>
      </x:c>
      <x:c r="D70" s="22" t="n">
        <x:v>0</x:v>
      </x:c>
      <x:c r="E70" s="22" t="str">
        <x:v>DATA non-innovation deals.xlsx</x:v>
      </x:c>
      <x:c r="F70" s="22" t="str">
        <x:v>hifibio therapeutics acquires h immune therapeutics</x:v>
      </x:c>
      <x:c r="G70" s="22" t="str">
        <x:v>No</x:v>
      </x:c>
      <x:c r="H70" s="22" t="str">
        <x:v>No</x:v>
      </x:c>
      <x:c r="I70" s="22" t="str">
        <x:v>No</x:v>
      </x:c>
      <x:c r="J70" s="22" t="n">
        <x:v>1</x:v>
      </x:c>
      <x:c r="K70" s="22" t="str">
        <x:v>Not started</x:v>
      </x:c>
      <x:c r="L70" s="22" t="str">
        <x:v>Eligible - 100%</x:v>
      </x:c>
      <x:c r="M70" s="22" t="str">
        <x:v>Review</x:v>
      </x:c>
      <x:c r="N70" s="22" t="str"/>
      <x:c r="O70" s="28" t="n">
        <x:v>43388</x:v>
      </x:c>
      <x:c r="P70" s="28" t="n">
        <x:v>43388</x:v>
      </x:c>
      <x:c r="Q70" s="22" t="n">
        <x:v>2018</x:v>
      </x:c>
      <x:c r="R70" s="22" t="str">
        <x:v>Q4 2018</x:v>
      </x:c>
      <x:c r="S70" s="22" t="str">
        <x:v>Completed</x:v>
      </x:c>
      <x:c r="T70" s="26" t="str">
        <x:v>HiFiBiO Therapeutics Acquires H-Immune Therapeutics</x:v>
      </x:c>
      <x:c r="U70" s="22" t="str">
        <x:v>Mergers &amp; Acquisitions</x:v>
      </x:c>
      <x:c r="V70" s="22" t="str">
        <x:v>Acquisition</x:v>
      </x:c>
      <x:c r="W70" s="22" t="str">
        <x:v>100% Acquisition</x:v>
      </x:c>
      <x:c r="X70" s="22" t="str">
        <x:v>France</x:v>
      </x:c>
      <x:c r="Y70" s="22" t="str">
        <x:v>100% Acquisition</x:v>
      </x:c>
      <x:c r="Z70" s="26"/>
      <x:c r="AA70" s="26"/>
      <x:c r="AB70" s="22" t="str">
        <x:v>HiFiBiO SAS</x:v>
      </x:c>
      <x:c r="AC70" s="22" t="str">
        <x:v>hifibio</x:v>
      </x:c>
      <x:c r="AD70" s="22" t="str">
        <x:v>H-Immune SAS</x:v>
      </x:c>
      <x:c r="AE70" s="22" t="str">
        <x:v>h immune</x:v>
      </x:c>
      <x:c r="AF70" s="30"/>
      <x:c r="AG70" s="22" t="str">
        <x:v>n/a</x:v>
      </x:c>
      <x:c r="AH70" s="26" t="str">
        <x:v>HiFiBiO Therapeutics Inc (HiFiBiO SAS), an emerging multinational biotherapeutics company, has acquired H-Immune Therapeutics Inc (H-Immune SAS), an early-stage biotechnology company engaged in the discovery and development of novel immuno-oncology therapeutics.
H-Immune develops novel fully human antibody-based therapeutics with a strong focus on immuno-oncology. H-Immune is currently deploying its proprietary platform against a novel immune checkpoint as part of its internal pipeline development program but intends to pursue additional strategic partnerships to further leverage its powerful IVI-based discovery engine.
The transaction enables HiFiBiO Therapeutics to strengthen its strategic focus on identifying first-in-class targets for multiple immune cell types, as well as applying industry- technologies to develop diverse antibody therapeutics.</x:v>
      </x:c>
      <x:c r="AI70" s="26" t="str">
        <x:v>The transaction enables HiFiBiO Therapeutics to strengthen its strategic focus on identifying first-in-class targets for multiple immune cell types, as well as applying industry-leading technologies to develop diverse antibody therapeutics.</x:v>
      </x:c>
      <x:c r="AJ70" s="22" t="str"/>
      <x:c r="AK70" s="22" t="str"/>
      <x:c r="AL70" s="22" t="str">
        <x:v>Unknown</x:v>
      </x:c>
      <x:c r="AM70" s="22" t="str">
        <x:v>Unknown</x:v>
      </x:c>
      <x:c r="AN70" s="22" t="str"/>
      <x:c r="AO70" s="22" t="str"/>
      <x:c r="AP70" s="22" t="str"/>
      <x:c r="AQ70" s="22" t="str"/>
      <x:c r="AR70" s="22" t="str"/>
      <x:c r="AS70" s="22" t="str">
        <x:v>HiFiBiO SAS</x:v>
      </x:c>
      <x:c r="AT70" s="22" t="str">
        <x:v>H-Immune SAS</x:v>
      </x:c>
      <x:c r="AU70" s="22" t="str">
        <x:v>Not reviewed</x:v>
      </x:c>
      <x:c r="AV70" s="22" t="str">
        <x:v>Not assessed</x:v>
      </x:c>
      <x:c r="AW70" s="22" t="str">
        <x:v>Unknown</x:v>
      </x:c>
      <x:c r="AX70" s="22" t="str">
        <x:v>Unknown</x:v>
      </x:c>
      <x:c r="AY70" s="22" t="str">
        <x:v>Unknown</x:v>
      </x:c>
      <x:c r="AZ70" s="22" t="str">
        <x:v>Unknown</x:v>
      </x:c>
      <x:c r="BA70" s="22" t="str">
        <x:v>Unknown</x:v>
      </x:c>
      <x:c r="BB70" s="22" t="str">
        <x:v>Unknown</x:v>
      </x:c>
      <x:c r="BC70" s="26" t="str"/>
      <x:c r="BD70" s="22" t="str"/>
      <x:c r="BE70" s="22" t="str"/>
      <x:c r="BF70" s="22" t="str">
        <x:v>Not collected</x:v>
      </x:c>
      <x:c r="BG70" s="22" t="str">
        <x:v>Not collected</x:v>
      </x:c>
      <x:c r="BH70" s="22" t="str">
        <x:v>Not defined</x:v>
      </x:c>
      <x:c r="BI70" s="24" t="n">
        <x:f>IF($Q70="","",$Q70-3)</x:f>
        <x:v>2015</x:v>
      </x:c>
      <x:c r="BJ70" s="24" t="n">
        <x:f>IF($Q70="","",$Q70-2)</x:f>
        <x:v>2016</x:v>
      </x:c>
      <x:c r="BK70" s="24" t="n">
        <x:f>IF($Q70="","",$Q70-1)</x:f>
        <x:v>2017</x:v>
      </x:c>
      <x:c r="BL70" s="24" t="n">
        <x:f>IF($Q70="","",$Q70+0)</x:f>
        <x:v>2018</x:v>
      </x:c>
      <x:c r="BM70" s="24" t="n">
        <x:f>IF($Q70="","",$Q70+1)</x:f>
        <x:v>2019</x:v>
      </x:c>
      <x:c r="BN70" s="24" t="n">
        <x:f>IF($Q70="","",$Q70+2)</x:f>
        <x:v>2020</x:v>
      </x:c>
      <x:c r="BO70" s="24" t="n">
        <x:f>IF($Q70="","",$Q70+3)</x:f>
        <x:v>2021</x:v>
      </x:c>
      <x:c r="BP70" s="77" t="str"/>
      <x:c r="BQ70" s="77" t="str"/>
      <x:c r="BR70" s="77" t="str"/>
      <x:c r="BS70" s="77" t="str"/>
      <x:c r="BT70" s="77" t="str"/>
      <x:c r="BU70" s="77" t="str"/>
      <x:c r="BV70" s="77" t="str"/>
      <x:c r="BW70" s="77" t="str"/>
      <x:c r="BX70" s="77" t="str"/>
      <x:c r="BY70" s="77" t="str"/>
      <x:c r="BZ70" s="77" t="str"/>
      <x:c r="CA70" s="77" t="str"/>
      <x:c r="CB70" s="77" t="str"/>
      <x:c r="CC70" s="77" t="str"/>
      <x:c r="CD70" s="77" t="str"/>
      <x:c r="CE70" s="77" t="str"/>
      <x:c r="CF70" s="77" t="str"/>
      <x:c r="CG70" s="77" t="str"/>
      <x:c r="CH70" s="77" t="str"/>
      <x:c r="CI70" s="77" t="str"/>
      <x:c r="CJ70" s="77" t="str"/>
      <x:c r="CK70" s="77" t="str"/>
      <x:c r="CL70" s="77" t="str"/>
      <x:c r="CM70" s="77" t="str"/>
      <x:c r="CN70" s="77" t="str"/>
      <x:c r="CO70" s="77" t="str"/>
      <x:c r="CP70" s="77" t="str"/>
      <x:c r="CQ70" s="77" t="str"/>
      <x:c r="CR70" s="77" t="str"/>
      <x:c r="CS70" s="77" t="str"/>
      <x:c r="CT70" s="77" t="str"/>
      <x:c r="CU70" s="77" t="str"/>
      <x:c r="CV70" s="77" t="str"/>
      <x:c r="CW70" s="77" t="str"/>
      <x:c r="CX70" s="77" t="str"/>
      <x:c r="CY70" s="77" t="str"/>
      <x:c r="CZ70" s="77" t="str"/>
      <x:c r="DA70" s="77" t="str"/>
      <x:c r="DB70" s="77" t="str"/>
      <x:c r="DC70" s="77" t="str"/>
      <x:c r="DD70" s="77" t="str"/>
      <x:c r="DE70" s="77" t="str"/>
      <x:c r="DF70" s="78" t="str"/>
      <x:c r="DG70" s="78" t="str"/>
      <x:c r="DH70" s="78" t="str"/>
      <x:c r="DI70" s="78" t="str"/>
      <x:c r="DJ70" s="78" t="str"/>
      <x:c r="DK70" s="78" t="str"/>
      <x:c r="DL70" s="78" t="str"/>
      <x:c r="DM70" s="78" t="str"/>
      <x:c r="DN70" s="78" t="str"/>
      <x:c r="DO70" s="78" t="str"/>
      <x:c r="DP70" s="78" t="str"/>
      <x:c r="DQ70" s="78" t="str"/>
      <x:c r="DR70" s="78" t="str"/>
      <x:c r="DS70" s="78" t="str"/>
      <x:c r="DT70" s="78" t="str"/>
      <x:c r="DU70" s="78" t="str"/>
      <x:c r="DV70" s="78" t="str"/>
      <x:c r="DW70" s="78" t="str"/>
      <x:c r="DX70" s="78" t="str"/>
      <x:c r="DY70" s="78" t="str"/>
      <x:c r="DZ70" s="78" t="str"/>
      <x:c r="EA70" s="117" t="str"/>
      <x:c r="EB70" s="117" t="str"/>
      <x:c r="EC70" s="117" t="str"/>
      <x:c r="ED70" s="117" t="str"/>
      <x:c r="EE70" s="117" t="str"/>
      <x:c r="EF70" s="117" t="str"/>
      <x:c r="EG70" s="117" t="str"/>
      <x:c r="EH70" s="117" t="str"/>
      <x:c r="EI70" s="117" t="str"/>
      <x:c r="EJ70" s="117" t="str"/>
      <x:c r="EK70" s="117" t="str"/>
      <x:c r="EL70" s="117" t="str"/>
      <x:c r="EM70" s="117" t="str"/>
      <x:c r="EN70" s="117" t="str"/>
      <x:c r="EO70" s="34" t="str"/>
      <x:c r="EP70" s="34" t="str"/>
      <x:c r="EQ70" s="36" t="str">
        <x:f>IF(OR($EO70="",$EP70="",$EO70=0),"",$EP70/$EO70)</x:f>
      </x:c>
      <x:c r="ER70" s="38" t="str"/>
      <x:c r="ES70" s="22" t="str">
        <x:v>Unknown</x:v>
      </x:c>
      <x:c r="ET70" s="22" t="str">
        <x:v>Unknown</x:v>
      </x:c>
      <x:c r="EU70" s="40" t="str">
        <x:f>IF(COUNT($DF70,$DG70,$DH70)=0,"",AVERAGE($DF70,$DG70,$DH70))</x:f>
      </x:c>
      <x:c r="EV70" s="40" t="str">
        <x:f>IF(COUNT($DJ70,$DK70,$DL70)=0,"",AVERAGE($DJ70,$DK70,$DL70))</x:f>
      </x:c>
      <x:c r="EW70" s="40" t="str">
        <x:f>IF(OR($EU70="",$EV70=""),"",$EV70-$EU70)</x:f>
      </x:c>
      <x:c r="EX70" s="40" t="str">
        <x:f>IF(COUNT($DM70,$DN70,$DO70)=0,"",AVERAGE($DM70,$DN70,$DO70))</x:f>
      </x:c>
      <x:c r="EY70" s="40" t="str">
        <x:f>IF(COUNT($DQ70,$DR70,$DS70)=0,"",AVERAGE($DQ70,$DR70,$DS70))</x:f>
      </x:c>
      <x:c r="EZ70" s="40" t="str">
        <x:f>IF(OR($EX70="",$EY70=""),"",$EY70-$EX70)</x:f>
      </x:c>
      <x:c r="FA70" s="42" t="str">
        <x:f>IF(COUNT($EA70,$EB70,$EC70)=0,"",AVERAGE($EA70,$EB70,$EC70))</x:f>
      </x:c>
      <x:c r="FB70" s="42" t="str">
        <x:f>IF(COUNT($EE70,$EF70,$EG70)=0,"",AVERAGE($EE70,$EF70,$EG70))</x:f>
      </x:c>
      <x:c r="FC70" s="42" t="str">
        <x:f>IF(OR($FA70="",$FB70=""),"",$FB70-$FA70)</x:f>
      </x:c>
      <x:c r="FD70" s="42" t="str">
        <x:f>IF(COUNT($EH70,$EI70,$EJ70)=0,"",AVERAGE($EH70,$EI70,$EJ70))</x:f>
      </x:c>
      <x:c r="FE70" s="42" t="str">
        <x:f>IF(COUNT($EL70,$EM70,$EN70)=0,"",AVERAGE($EL70,$EM70,$EN70))</x:f>
      </x:c>
      <x:c r="FF70" s="42" t="str">
        <x:f>IF(OR($FD70="",$FE70=""),"",$FE70-$FD70)</x:f>
      </x:c>
      <x:c r="FG70" s="24" t="str">
        <x:f>IF(COUNT($DF70,$DG70,$DH70,$DJ70,$DK70,$DL70,$DM70,$DN70,$DO70,$DQ70,$DR70,$DS70)=12,"Yes","No")</x:f>
        <x:v>No</x:v>
      </x:c>
      <x:c r="FH70" s="24" t="str">
        <x:f>IF(COUNT($EA70,$EB70,$EC70,$EE70,$EF70,$EG70,$EH70,$EI70,$EJ70,$EL70,$EM70,$EN70)=12,"Yes","No")</x:f>
        <x:v>No</x:v>
      </x:c>
      <x:c r="FI70" s="24" t="str">
        <x:f>IF(AND($M70="Include",OR($FG70="Yes",$FH70="Yes")),"Ready","Not ready")</x:f>
        <x:v>Not ready</x:v>
      </x:c>
    </x:row>
    <x:row r="71" ht="24" customHeight="1">
      <x:c r="A71" s="22" t="str">
        <x:v>CTL-0069</x:v>
      </x:c>
      <x:c r="B71" s="22" t="n">
        <x:v>80</x:v>
      </x:c>
      <x:c r="C71" s="22" t="str">
        <x:v>Candidate alternative-rationale group</x:v>
      </x:c>
      <x:c r="D71" s="22" t="n">
        <x:v>0</x:v>
      </x:c>
      <x:c r="E71" s="22" t="str">
        <x:v>DATA non-innovation deals.xlsx</x:v>
      </x:c>
      <x:c r="F71" s="22" t="str">
        <x:v>mundipharma acquires 100 stake in cinfa biotech from infarco</x:v>
      </x:c>
      <x:c r="G71" s="22" t="str">
        <x:v>No</x:v>
      </x:c>
      <x:c r="H71" s="22" t="str">
        <x:v>No</x:v>
      </x:c>
      <x:c r="I71" s="22" t="str">
        <x:v>No</x:v>
      </x:c>
      <x:c r="J71" s="22" t="n">
        <x:v>1</x:v>
      </x:c>
      <x:c r="K71" s="22" t="str">
        <x:v>Not started</x:v>
      </x:c>
      <x:c r="L71" s="22" t="str">
        <x:v>Eligible - 100%</x:v>
      </x:c>
      <x:c r="M71" s="22" t="str">
        <x:v>Review</x:v>
      </x:c>
      <x:c r="N71" s="22" t="str"/>
      <x:c r="O71" s="28" t="n">
        <x:v>43383</x:v>
      </x:c>
      <x:c r="P71" s="28" t="n">
        <x:v>43383</x:v>
      </x:c>
      <x:c r="Q71" s="22" t="n">
        <x:v>2018</x:v>
      </x:c>
      <x:c r="R71" s="22" t="str">
        <x:v>Q4 2018</x:v>
      </x:c>
      <x:c r="S71" s="22" t="str">
        <x:v>Completed</x:v>
      </x:c>
      <x:c r="T71" s="26" t="str">
        <x:v>Mundipharma Acquires 100% Stake in Cinfa Biotech from Infarco</x:v>
      </x:c>
      <x:c r="U71" s="22" t="str">
        <x:v>Mergers &amp; Acquisitions</x:v>
      </x:c>
      <x:c r="V71" s="22" t="str">
        <x:v>Acquisition</x:v>
      </x:c>
      <x:c r="W71" s="22" t="str">
        <x:v>100% Acquisition</x:v>
      </x:c>
      <x:c r="X71" s="22" t="str">
        <x:v>Spain</x:v>
      </x:c>
      <x:c r="Y71" s="22" t="str">
        <x:v>100% Acquisition</x:v>
      </x:c>
      <x:c r="Z71" s="26"/>
      <x:c r="AA71" s="26"/>
      <x:c r="AB71" s="22" t="str">
        <x:v>Mundipharma International Ltd</x:v>
      </x:c>
      <x:c r="AC71" s="22" t="str">
        <x:v>mundipharma international</x:v>
      </x:c>
      <x:c r="AD71" s="22" t="str">
        <x:v>Mundipharma Biologics SL</x:v>
      </x:c>
      <x:c r="AE71" s="22" t="str">
        <x:v>mundipharma biologics</x:v>
      </x:c>
      <x:c r="AF71" s="30"/>
      <x:c r="AG71" s="22" t="str">
        <x:v>n/a</x:v>
      </x:c>
      <x:c r="AH71" s="26" t="str">
        <x:v>Mundipharma International Ltd, a pharmaceutical company, has acquired 100% ownership in Cinfa Biotech SL, a biosimilars development company, from Infarco SA, a manufacturer of pharmaceutical products.
The announcement sees the Mundipharma network (including NAPP Pharmaceuticals in the UK) gain immediate access to Pelmeg (B12019), a biosimilar to Neulasta (pegfilgrastim), which received CHMP recommendation for approval on 20th September 2018.
The acquisition enables Mundipharma to expand its biosimilars footprint.</x:v>
      </x:c>
      <x:c r="AI71" s="26" t="str">
        <x:v>The acquisition enables Mundipharma to expand its biosimilars footprint.</x:v>
      </x:c>
      <x:c r="AJ71" s="22" t="str"/>
      <x:c r="AK71" s="22" t="str"/>
      <x:c r="AL71" s="22" t="str">
        <x:v>Unknown</x:v>
      </x:c>
      <x:c r="AM71" s="22" t="str">
        <x:v>Unknown</x:v>
      </x:c>
      <x:c r="AN71" s="22" t="str"/>
      <x:c r="AO71" s="22" t="str"/>
      <x:c r="AP71" s="22" t="str"/>
      <x:c r="AQ71" s="22" t="str"/>
      <x:c r="AR71" s="22" t="str"/>
      <x:c r="AS71" s="22" t="str">
        <x:v>Mundipharma International Ltd</x:v>
      </x:c>
      <x:c r="AT71" s="22" t="str">
        <x:v>Mundipharma Biologics SL</x:v>
      </x:c>
      <x:c r="AU71" s="22" t="str">
        <x:v>Not reviewed</x:v>
      </x:c>
      <x:c r="AV71" s="22" t="str">
        <x:v>Not assessed</x:v>
      </x:c>
      <x:c r="AW71" s="22" t="str">
        <x:v>Unknown</x:v>
      </x:c>
      <x:c r="AX71" s="22" t="str">
        <x:v>Unknown</x:v>
      </x:c>
      <x:c r="AY71" s="22" t="str">
        <x:v>Unknown</x:v>
      </x:c>
      <x:c r="AZ71" s="22" t="str">
        <x:v>Unknown</x:v>
      </x:c>
      <x:c r="BA71" s="22" t="str">
        <x:v>Unknown</x:v>
      </x:c>
      <x:c r="BB71" s="22" t="str">
        <x:v>Unknown</x:v>
      </x:c>
      <x:c r="BC71" s="26" t="str"/>
      <x:c r="BD71" s="22" t="str"/>
      <x:c r="BE71" s="22" t="str"/>
      <x:c r="BF71" s="22" t="str">
        <x:v>Not collected</x:v>
      </x:c>
      <x:c r="BG71" s="22" t="str">
        <x:v>Not collected</x:v>
      </x:c>
      <x:c r="BH71" s="22" t="str">
        <x:v>Not defined</x:v>
      </x:c>
      <x:c r="BI71" s="24" t="n">
        <x:f>IF($Q71="","",$Q71-3)</x:f>
        <x:v>2015</x:v>
      </x:c>
      <x:c r="BJ71" s="24" t="n">
        <x:f>IF($Q71="","",$Q71-2)</x:f>
        <x:v>2016</x:v>
      </x:c>
      <x:c r="BK71" s="24" t="n">
        <x:f>IF($Q71="","",$Q71-1)</x:f>
        <x:v>2017</x:v>
      </x:c>
      <x:c r="BL71" s="24" t="n">
        <x:f>IF($Q71="","",$Q71+0)</x:f>
        <x:v>2018</x:v>
      </x:c>
      <x:c r="BM71" s="24" t="n">
        <x:f>IF($Q71="","",$Q71+1)</x:f>
        <x:v>2019</x:v>
      </x:c>
      <x:c r="BN71" s="24" t="n">
        <x:f>IF($Q71="","",$Q71+2)</x:f>
        <x:v>2020</x:v>
      </x:c>
      <x:c r="BO71" s="24" t="n">
        <x:f>IF($Q71="","",$Q71+3)</x:f>
        <x:v>2021</x:v>
      </x:c>
      <x:c r="BP71" s="77" t="str"/>
      <x:c r="BQ71" s="77" t="str"/>
      <x:c r="BR71" s="77" t="str"/>
      <x:c r="BS71" s="77" t="str"/>
      <x:c r="BT71" s="77" t="str"/>
      <x:c r="BU71" s="77" t="str"/>
      <x:c r="BV71" s="77" t="str"/>
      <x:c r="BW71" s="77" t="str"/>
      <x:c r="BX71" s="77" t="str"/>
      <x:c r="BY71" s="77" t="str"/>
      <x:c r="BZ71" s="77" t="str"/>
      <x:c r="CA71" s="77" t="str"/>
      <x:c r="CB71" s="77" t="str"/>
      <x:c r="CC71" s="77" t="str"/>
      <x:c r="CD71" s="77" t="str"/>
      <x:c r="CE71" s="77" t="str"/>
      <x:c r="CF71" s="77" t="str"/>
      <x:c r="CG71" s="77" t="str"/>
      <x:c r="CH71" s="77" t="str"/>
      <x:c r="CI71" s="77" t="str"/>
      <x:c r="CJ71" s="77" t="str"/>
      <x:c r="CK71" s="77" t="str"/>
      <x:c r="CL71" s="77" t="str"/>
      <x:c r="CM71" s="77" t="str"/>
      <x:c r="CN71" s="77" t="str"/>
      <x:c r="CO71" s="77" t="str"/>
      <x:c r="CP71" s="77" t="str"/>
      <x:c r="CQ71" s="77" t="str"/>
      <x:c r="CR71" s="77" t="str"/>
      <x:c r="CS71" s="77" t="str"/>
      <x:c r="CT71" s="77" t="str"/>
      <x:c r="CU71" s="77" t="str"/>
      <x:c r="CV71" s="77" t="str"/>
      <x:c r="CW71" s="77" t="str"/>
      <x:c r="CX71" s="77" t="str"/>
      <x:c r="CY71" s="77" t="str"/>
      <x:c r="CZ71" s="77" t="str"/>
      <x:c r="DA71" s="77" t="str"/>
      <x:c r="DB71" s="77" t="str"/>
      <x:c r="DC71" s="77" t="str"/>
      <x:c r="DD71" s="77" t="str"/>
      <x:c r="DE71" s="77" t="str"/>
      <x:c r="DF71" s="78" t="str"/>
      <x:c r="DG71" s="78" t="str"/>
      <x:c r="DH71" s="78" t="str"/>
      <x:c r="DI71" s="78" t="str"/>
      <x:c r="DJ71" s="78" t="str"/>
      <x:c r="DK71" s="78" t="str"/>
      <x:c r="DL71" s="78" t="str"/>
      <x:c r="DM71" s="78" t="str"/>
      <x:c r="DN71" s="78" t="str"/>
      <x:c r="DO71" s="78" t="str"/>
      <x:c r="DP71" s="78" t="str"/>
      <x:c r="DQ71" s="78" t="str"/>
      <x:c r="DR71" s="78" t="str"/>
      <x:c r="DS71" s="78" t="str"/>
      <x:c r="DT71" s="78" t="str"/>
      <x:c r="DU71" s="78" t="str"/>
      <x:c r="DV71" s="78" t="str"/>
      <x:c r="DW71" s="78" t="str"/>
      <x:c r="DX71" s="78" t="str"/>
      <x:c r="DY71" s="78" t="str"/>
      <x:c r="DZ71" s="78" t="str"/>
      <x:c r="EA71" s="117" t="str"/>
      <x:c r="EB71" s="117" t="str"/>
      <x:c r="EC71" s="117" t="str"/>
      <x:c r="ED71" s="117" t="str"/>
      <x:c r="EE71" s="117" t="str"/>
      <x:c r="EF71" s="117" t="str"/>
      <x:c r="EG71" s="117" t="str"/>
      <x:c r="EH71" s="117" t="str"/>
      <x:c r="EI71" s="117" t="str"/>
      <x:c r="EJ71" s="117" t="str"/>
      <x:c r="EK71" s="117" t="str"/>
      <x:c r="EL71" s="117" t="str"/>
      <x:c r="EM71" s="117" t="str"/>
      <x:c r="EN71" s="117" t="str"/>
      <x:c r="EO71" s="34" t="str"/>
      <x:c r="EP71" s="34" t="str"/>
      <x:c r="EQ71" s="36" t="str">
        <x:f>IF(OR($EO71="",$EP71="",$EO71=0),"",$EP71/$EO71)</x:f>
      </x:c>
      <x:c r="ER71" s="38" t="str"/>
      <x:c r="ES71" s="22" t="str">
        <x:v>Unknown</x:v>
      </x:c>
      <x:c r="ET71" s="22" t="str">
        <x:v>Unknown</x:v>
      </x:c>
      <x:c r="EU71" s="40" t="str">
        <x:f>IF(COUNT($DF71,$DG71,$DH71)=0,"",AVERAGE($DF71,$DG71,$DH71))</x:f>
      </x:c>
      <x:c r="EV71" s="40" t="str">
        <x:f>IF(COUNT($DJ71,$DK71,$DL71)=0,"",AVERAGE($DJ71,$DK71,$DL71))</x:f>
      </x:c>
      <x:c r="EW71" s="40" t="str">
        <x:f>IF(OR($EU71="",$EV71=""),"",$EV71-$EU71)</x:f>
      </x:c>
      <x:c r="EX71" s="40" t="str">
        <x:f>IF(COUNT($DM71,$DN71,$DO71)=0,"",AVERAGE($DM71,$DN71,$DO71))</x:f>
      </x:c>
      <x:c r="EY71" s="40" t="str">
        <x:f>IF(COUNT($DQ71,$DR71,$DS71)=0,"",AVERAGE($DQ71,$DR71,$DS71))</x:f>
      </x:c>
      <x:c r="EZ71" s="40" t="str">
        <x:f>IF(OR($EX71="",$EY71=""),"",$EY71-$EX71)</x:f>
      </x:c>
      <x:c r="FA71" s="42" t="str">
        <x:f>IF(COUNT($EA71,$EB71,$EC71)=0,"",AVERAGE($EA71,$EB71,$EC71))</x:f>
      </x:c>
      <x:c r="FB71" s="42" t="str">
        <x:f>IF(COUNT($EE71,$EF71,$EG71)=0,"",AVERAGE($EE71,$EF71,$EG71))</x:f>
      </x:c>
      <x:c r="FC71" s="42" t="str">
        <x:f>IF(OR($FA71="",$FB71=""),"",$FB71-$FA71)</x:f>
      </x:c>
      <x:c r="FD71" s="42" t="str">
        <x:f>IF(COUNT($EH71,$EI71,$EJ71)=0,"",AVERAGE($EH71,$EI71,$EJ71))</x:f>
      </x:c>
      <x:c r="FE71" s="42" t="str">
        <x:f>IF(COUNT($EL71,$EM71,$EN71)=0,"",AVERAGE($EL71,$EM71,$EN71))</x:f>
      </x:c>
      <x:c r="FF71" s="42" t="str">
        <x:f>IF(OR($FD71="",$FE71=""),"",$FE71-$FD71)</x:f>
      </x:c>
      <x:c r="FG71" s="24" t="str">
        <x:f>IF(COUNT($DF71,$DG71,$DH71,$DJ71,$DK71,$DL71,$DM71,$DN71,$DO71,$DQ71,$DR71,$DS71)=12,"Yes","No")</x:f>
        <x:v>No</x:v>
      </x:c>
      <x:c r="FH71" s="24" t="str">
        <x:f>IF(COUNT($EA71,$EB71,$EC71,$EE71,$EF71,$EG71,$EH71,$EI71,$EJ71,$EL71,$EM71,$EN71)=12,"Yes","No")</x:f>
        <x:v>No</x:v>
      </x:c>
      <x:c r="FI71" s="24" t="str">
        <x:f>IF(AND($M71="Include",OR($FG71="Yes",$FH71="Yes")),"Ready","Not ready")</x:f>
        <x:v>Not ready</x:v>
      </x:c>
    </x:row>
    <x:row r="72" ht="24" customHeight="1">
      <x:c r="A72" s="22" t="str">
        <x:v>CTL-0070</x:v>
      </x:c>
      <x:c r="B72" s="22" t="n">
        <x:v>81</x:v>
      </x:c>
      <x:c r="C72" s="22" t="str">
        <x:v>Candidate alternative-rationale group</x:v>
      </x:c>
      <x:c r="D72" s="22" t="n">
        <x:v>0</x:v>
      </x:c>
      <x:c r="E72" s="22" t="str">
        <x:v>DATA non-innovation deals.xlsx</x:v>
      </x:c>
      <x:c r="F72" s="22" t="str">
        <x:v>fina biotech merges with biofina diagnostics</x:v>
      </x:c>
      <x:c r="G72" s="22" t="str">
        <x:v>No</x:v>
      </x:c>
      <x:c r="H72" s="22" t="str">
        <x:v>No</x:v>
      </x:c>
      <x:c r="I72" s="22" t="str">
        <x:v>Yes</x:v>
      </x:c>
      <x:c r="J72" s="22" t="n">
        <x:v>13</x:v>
      </x:c>
      <x:c r="K72" s="22" t="str">
        <x:v>Not started</x:v>
      </x:c>
      <x:c r="L72" s="22" t="str">
        <x:v>Review - merger</x:v>
      </x:c>
      <x:c r="M72" s="22" t="str">
        <x:v>Review</x:v>
      </x:c>
      <x:c r="N72" s="22" t="str"/>
      <x:c r="O72" s="28" t="n">
        <x:v>43377</x:v>
      </x:c>
      <x:c r="P72" s="28" t="n">
        <x:v>43377</x:v>
      </x:c>
      <x:c r="Q72" s="22" t="n">
        <x:v>2018</x:v>
      </x:c>
      <x:c r="R72" s="22" t="str">
        <x:v>Q4 2018</x:v>
      </x:c>
      <x:c r="S72" s="22" t="str">
        <x:v>Completed</x:v>
      </x:c>
      <x:c r="T72" s="26" t="str">
        <x:v>Fina Biotech Merges with Biofina Diagnostics</x:v>
      </x:c>
      <x:c r="U72" s="22" t="str">
        <x:v>Mergers &amp; Acquisitions</x:v>
      </x:c>
      <x:c r="V72" s="22" t="str">
        <x:v>Merger</x:v>
      </x:c>
      <x:c r="W72" s="22"/>
      <x:c r="X72" s="22" t="str">
        <x:v>Spain</x:v>
      </x:c>
      <x:c r="Y72" s="22"/>
      <x:c r="Z72" s="26"/>
      <x:c r="AA72" s="26"/>
      <x:c r="AB72" s="22" t="str"/>
      <x:c r="AC72" s="22" t="str"/>
      <x:c r="AD72" s="22" t="str">
        <x:v>Fina Biotech SL; Biofina Diagnostics S.L.</x:v>
      </x:c>
      <x:c r="AE72" s="22" t="str">
        <x:v>fina biotech biofina diagnostics s l</x:v>
      </x:c>
      <x:c r="AF72" s="30"/>
      <x:c r="AG72" s="22" t="str">
        <x:v>n/a</x:v>
      </x:c>
      <x:c r="AH72" s="26" t="str">
        <x:v>Fina Biotech SL, a developer and marketer of biotechnology projects, has merged with Biofina Diagnostics S.L., a developer of bladder cancer diagnostic test.
The transaction will allow Fina Biotech to strengthen its expertise and capabilities and allows it to better and more efficiently achieve its strategic goal of taking to the market UROBEST.</x:v>
      </x:c>
      <x:c r="AI72" s="26" t="str">
        <x:v>The transaction will allow Fina Biotech to strengthen its expertise and capabilities and allows it to better and more efficiently achieve its strategic goal of taking to the market UROBEST.</x:v>
      </x:c>
      <x:c r="AJ72" s="22" t="str"/>
      <x:c r="AK72" s="22" t="str"/>
      <x:c r="AL72" s="22" t="str">
        <x:v>Unknown</x:v>
      </x:c>
      <x:c r="AM72" s="22" t="str">
        <x:v>Unknown</x:v>
      </x:c>
      <x:c r="AN72" s="22" t="str"/>
      <x:c r="AO72" s="22" t="str"/>
      <x:c r="AP72" s="22" t="str"/>
      <x:c r="AQ72" s="22" t="str"/>
      <x:c r="AR72" s="22" t="str"/>
      <x:c r="AS72" s="22" t="str"/>
      <x:c r="AT72" s="22" t="str">
        <x:v>Fina Biotech SL; Biofina Diagnostics S.L.</x:v>
      </x:c>
      <x:c r="AU72" s="22" t="str">
        <x:v>Not reviewed</x:v>
      </x:c>
      <x:c r="AV72" s="22" t="str">
        <x:v>Not assessed</x:v>
      </x:c>
      <x:c r="AW72" s="22" t="str">
        <x:v>Unknown</x:v>
      </x:c>
      <x:c r="AX72" s="22" t="str">
        <x:v>Unknown</x:v>
      </x:c>
      <x:c r="AY72" s="22" t="str">
        <x:v>Unknown</x:v>
      </x:c>
      <x:c r="AZ72" s="22" t="str">
        <x:v>Unknown</x:v>
      </x:c>
      <x:c r="BA72" s="22" t="str">
        <x:v>Unknown</x:v>
      </x:c>
      <x:c r="BB72" s="22" t="str">
        <x:v>Unknown</x:v>
      </x:c>
      <x:c r="BC72" s="26" t="str"/>
      <x:c r="BD72" s="22" t="str"/>
      <x:c r="BE72" s="22" t="str"/>
      <x:c r="BF72" s="22" t="str">
        <x:v>Not collected</x:v>
      </x:c>
      <x:c r="BG72" s="22" t="str">
        <x:v>Not collected</x:v>
      </x:c>
      <x:c r="BH72" s="22" t="str">
        <x:v>Not defined</x:v>
      </x:c>
      <x:c r="BI72" s="24" t="n">
        <x:f>IF($Q72="","",$Q72-3)</x:f>
        <x:v>2015</x:v>
      </x:c>
      <x:c r="BJ72" s="24" t="n">
        <x:f>IF($Q72="","",$Q72-2)</x:f>
        <x:v>2016</x:v>
      </x:c>
      <x:c r="BK72" s="24" t="n">
        <x:f>IF($Q72="","",$Q72-1)</x:f>
        <x:v>2017</x:v>
      </x:c>
      <x:c r="BL72" s="24" t="n">
        <x:f>IF($Q72="","",$Q72+0)</x:f>
        <x:v>2018</x:v>
      </x:c>
      <x:c r="BM72" s="24" t="n">
        <x:f>IF($Q72="","",$Q72+1)</x:f>
        <x:v>2019</x:v>
      </x:c>
      <x:c r="BN72" s="24" t="n">
        <x:f>IF($Q72="","",$Q72+2)</x:f>
        <x:v>2020</x:v>
      </x:c>
      <x:c r="BO72" s="24" t="n">
        <x:f>IF($Q72="","",$Q72+3)</x:f>
        <x:v>2021</x:v>
      </x:c>
      <x:c r="BP72" s="77" t="str"/>
      <x:c r="BQ72" s="77" t="str"/>
      <x:c r="BR72" s="77" t="str"/>
      <x:c r="BS72" s="77" t="str"/>
      <x:c r="BT72" s="77" t="str"/>
      <x:c r="BU72" s="77" t="str"/>
      <x:c r="BV72" s="77" t="str"/>
      <x:c r="BW72" s="77" t="str"/>
      <x:c r="BX72" s="77" t="str"/>
      <x:c r="BY72" s="77" t="str"/>
      <x:c r="BZ72" s="77" t="str"/>
      <x:c r="CA72" s="77" t="str"/>
      <x:c r="CB72" s="77" t="str"/>
      <x:c r="CC72" s="77" t="str"/>
      <x:c r="CD72" s="77" t="str"/>
      <x:c r="CE72" s="77" t="str"/>
      <x:c r="CF72" s="77" t="str"/>
      <x:c r="CG72" s="77" t="str"/>
      <x:c r="CH72" s="77" t="str"/>
      <x:c r="CI72" s="77" t="str"/>
      <x:c r="CJ72" s="77" t="str"/>
      <x:c r="CK72" s="77" t="str"/>
      <x:c r="CL72" s="77" t="str"/>
      <x:c r="CM72" s="77" t="str"/>
      <x:c r="CN72" s="77" t="str"/>
      <x:c r="CO72" s="77" t="str"/>
      <x:c r="CP72" s="77" t="str"/>
      <x:c r="CQ72" s="77" t="str"/>
      <x:c r="CR72" s="77" t="str"/>
      <x:c r="CS72" s="77" t="str"/>
      <x:c r="CT72" s="77" t="str"/>
      <x:c r="CU72" s="77" t="str"/>
      <x:c r="CV72" s="77" t="str"/>
      <x:c r="CW72" s="77" t="str"/>
      <x:c r="CX72" s="77" t="str"/>
      <x:c r="CY72" s="77" t="str"/>
      <x:c r="CZ72" s="77" t="str"/>
      <x:c r="DA72" s="77" t="str"/>
      <x:c r="DB72" s="77" t="str"/>
      <x:c r="DC72" s="77" t="str"/>
      <x:c r="DD72" s="77" t="str"/>
      <x:c r="DE72" s="77" t="str"/>
      <x:c r="DF72" s="78" t="str"/>
      <x:c r="DG72" s="78" t="str"/>
      <x:c r="DH72" s="78" t="str"/>
      <x:c r="DI72" s="78" t="str"/>
      <x:c r="DJ72" s="78" t="str"/>
      <x:c r="DK72" s="78" t="str"/>
      <x:c r="DL72" s="78" t="str"/>
      <x:c r="DM72" s="78" t="str"/>
      <x:c r="DN72" s="78" t="str"/>
      <x:c r="DO72" s="78" t="str"/>
      <x:c r="DP72" s="78" t="str"/>
      <x:c r="DQ72" s="78" t="str"/>
      <x:c r="DR72" s="78" t="str"/>
      <x:c r="DS72" s="78" t="str"/>
      <x:c r="DT72" s="78" t="str"/>
      <x:c r="DU72" s="78" t="str"/>
      <x:c r="DV72" s="78" t="str"/>
      <x:c r="DW72" s="78" t="str"/>
      <x:c r="DX72" s="78" t="str"/>
      <x:c r="DY72" s="78" t="str"/>
      <x:c r="DZ72" s="78" t="str"/>
      <x:c r="EA72" s="117" t="str"/>
      <x:c r="EB72" s="117" t="str"/>
      <x:c r="EC72" s="117" t="str"/>
      <x:c r="ED72" s="117" t="str"/>
      <x:c r="EE72" s="117" t="str"/>
      <x:c r="EF72" s="117" t="str"/>
      <x:c r="EG72" s="117" t="str"/>
      <x:c r="EH72" s="117" t="str"/>
      <x:c r="EI72" s="117" t="str"/>
      <x:c r="EJ72" s="117" t="str"/>
      <x:c r="EK72" s="117" t="str"/>
      <x:c r="EL72" s="117" t="str"/>
      <x:c r="EM72" s="117" t="str"/>
      <x:c r="EN72" s="117" t="str"/>
      <x:c r="EO72" s="34" t="str"/>
      <x:c r="EP72" s="34" t="str"/>
      <x:c r="EQ72" s="36" t="str">
        <x:f>IF(OR($EO72="",$EP72="",$EO72=0),"",$EP72/$EO72)</x:f>
      </x:c>
      <x:c r="ER72" s="38" t="str"/>
      <x:c r="ES72" s="22" t="str">
        <x:v>Unknown</x:v>
      </x:c>
      <x:c r="ET72" s="22" t="str">
        <x:v>Unknown</x:v>
      </x:c>
      <x:c r="EU72" s="40" t="str">
        <x:f>IF(COUNT($DF72,$DG72,$DH72)=0,"",AVERAGE($DF72,$DG72,$DH72))</x:f>
      </x:c>
      <x:c r="EV72" s="40" t="str">
        <x:f>IF(COUNT($DJ72,$DK72,$DL72)=0,"",AVERAGE($DJ72,$DK72,$DL72))</x:f>
      </x:c>
      <x:c r="EW72" s="40" t="str">
        <x:f>IF(OR($EU72="",$EV72=""),"",$EV72-$EU72)</x:f>
      </x:c>
      <x:c r="EX72" s="40" t="str">
        <x:f>IF(COUNT($DM72,$DN72,$DO72)=0,"",AVERAGE($DM72,$DN72,$DO72))</x:f>
      </x:c>
      <x:c r="EY72" s="40" t="str">
        <x:f>IF(COUNT($DQ72,$DR72,$DS72)=0,"",AVERAGE($DQ72,$DR72,$DS72))</x:f>
      </x:c>
      <x:c r="EZ72" s="40" t="str">
        <x:f>IF(OR($EX72="",$EY72=""),"",$EY72-$EX72)</x:f>
      </x:c>
      <x:c r="FA72" s="42" t="str">
        <x:f>IF(COUNT($EA72,$EB72,$EC72)=0,"",AVERAGE($EA72,$EB72,$EC72))</x:f>
      </x:c>
      <x:c r="FB72" s="42" t="str">
        <x:f>IF(COUNT($EE72,$EF72,$EG72)=0,"",AVERAGE($EE72,$EF72,$EG72))</x:f>
      </x:c>
      <x:c r="FC72" s="42" t="str">
        <x:f>IF(OR($FA72="",$FB72=""),"",$FB72-$FA72)</x:f>
      </x:c>
      <x:c r="FD72" s="42" t="str">
        <x:f>IF(COUNT($EH72,$EI72,$EJ72)=0,"",AVERAGE($EH72,$EI72,$EJ72))</x:f>
      </x:c>
      <x:c r="FE72" s="42" t="str">
        <x:f>IF(COUNT($EL72,$EM72,$EN72)=0,"",AVERAGE($EL72,$EM72,$EN72))</x:f>
      </x:c>
      <x:c r="FF72" s="42" t="str">
        <x:f>IF(OR($FD72="",$FE72=""),"",$FE72-$FD72)</x:f>
      </x:c>
      <x:c r="FG72" s="24" t="str">
        <x:f>IF(COUNT($DF72,$DG72,$DH72,$DJ72,$DK72,$DL72,$DM72,$DN72,$DO72,$DQ72,$DR72,$DS72)=12,"Yes","No")</x:f>
        <x:v>No</x:v>
      </x:c>
      <x:c r="FH72" s="24" t="str">
        <x:f>IF(COUNT($EA72,$EB72,$EC72,$EE72,$EF72,$EG72,$EH72,$EI72,$EJ72,$EL72,$EM72,$EN72)=12,"Yes","No")</x:f>
        <x:v>No</x:v>
      </x:c>
      <x:c r="FI72" s="24" t="str">
        <x:f>IF(AND($M72="Include",OR($FG72="Yes",$FH72="Yes")),"Ready","Not ready")</x:f>
        <x:v>Not ready</x:v>
      </x:c>
    </x:row>
    <x:row r="73" ht="24" customHeight="1">
      <x:c r="A73" s="22" t="str">
        <x:v>CTL-0071</x:v>
      </x:c>
      <x:c r="B73" s="22" t="n">
        <x:v>82</x:v>
      </x:c>
      <x:c r="C73" s="22" t="str">
        <x:v>Candidate alternative-rationale group</x:v>
      </x:c>
      <x:c r="D73" s="22" t="n">
        <x:v>0</x:v>
      </x:c>
      <x:c r="E73" s="22" t="str">
        <x:v>DATA non-innovation deals.xlsx</x:v>
      </x:c>
      <x:c r="F73" s="22" t="str">
        <x:v>roche acquires tusk therapeutics</x:v>
      </x:c>
      <x:c r="G73" s="22" t="str">
        <x:v>No</x:v>
      </x:c>
      <x:c r="H73" s="22" t="str">
        <x:v>No</x:v>
      </x:c>
      <x:c r="I73" s="22" t="str">
        <x:v>Yes</x:v>
      </x:c>
      <x:c r="J73" s="22" t="n">
        <x:v>2</x:v>
      </x:c>
      <x:c r="K73" s="22" t="str">
        <x:v>Not started</x:v>
      </x:c>
      <x:c r="L73" s="22" t="str">
        <x:v>Eligible - 100%</x:v>
      </x:c>
      <x:c r="M73" s="22" t="str">
        <x:v>Review</x:v>
      </x:c>
      <x:c r="N73" s="22" t="str"/>
      <x:c r="O73" s="28" t="n">
        <x:v>43371</x:v>
      </x:c>
      <x:c r="P73" s="28" t="n">
        <x:v>43371</x:v>
      </x:c>
      <x:c r="Q73" s="22" t="n">
        <x:v>2018</x:v>
      </x:c>
      <x:c r="R73" s="22" t="str">
        <x:v>Q3 2018</x:v>
      </x:c>
      <x:c r="S73" s="22" t="str">
        <x:v>Completed</x:v>
      </x:c>
      <x:c r="T73" s="26" t="str">
        <x:v>Roche Acquires Tusk Therapeutics</x:v>
      </x:c>
      <x:c r="U73" s="22" t="str">
        <x:v>Mergers &amp; Acquisitions</x:v>
      </x:c>
      <x:c r="V73" s="22" t="str">
        <x:v>Acquisition</x:v>
      </x:c>
      <x:c r="W73" s="22" t="str">
        <x:v>100% Acquisition</x:v>
      </x:c>
      <x:c r="X73" s="22" t="str">
        <x:v>United Kingdom</x:v>
      </x:c>
      <x:c r="Y73" s="22" t="str">
        <x:v>100% Acquisition</x:v>
      </x:c>
      <x:c r="Z73" s="26"/>
      <x:c r="AA73" s="26"/>
      <x:c r="AB73" s="22" t="str">
        <x:v>F. Hoffmann-La Roche Ltd</x:v>
      </x:c>
      <x:c r="AC73" s="22" t="str">
        <x:v>f hoffmann la roche</x:v>
      </x:c>
      <x:c r="AD73" s="22" t="str">
        <x:v>Tusk Therapeutics Ltd</x:v>
      </x:c>
      <x:c r="AE73" s="22" t="str">
        <x:v>tusk therapeutics</x:v>
      </x:c>
      <x:c r="AF73" s="30" t="n">
        <x:v>766</x:v>
      </x:c>
      <x:c r="AG73" s="22" t="n">
        <x:v>766</x:v>
      </x:c>
      <x:c r="AH73" s="26" t="str">
        <x:v>Tusk Therapeutics Ltd., was acquired by Roche.
Under the terms of the agreement, Tusk’s shareholders will receive an upfront cash payment of EUR70 million, plus additional contingent payments of up to EUR585 million based on achievements of certain predetermined milestones.
Tusk was founded in 2014 by Droia Oncology Ventures, Tusk’s majority shareholder. 
Tusk has developed an antibody with a novel mode of action aimed at depleting regulatory T-cells (Tregs). Tusk’s program is expected to start clinical trials in cancer patients towards the end of 2019.
This transaction enables Roche to further develop Tusk's novel antibody and drive the development ahead.</x:v>
      </x:c>
      <x:c r="AI73" s="26" t="str">
        <x:v>This transaction enables Roche to further develop Tusk's novel antibody and drive the development ahead.</x:v>
      </x:c>
      <x:c r="AJ73" s="22" t="str"/>
      <x:c r="AK73" s="22" t="str"/>
      <x:c r="AL73" s="22" t="str">
        <x:v>Unknown</x:v>
      </x:c>
      <x:c r="AM73" s="22" t="str">
        <x:v>Unknown</x:v>
      </x:c>
      <x:c r="AN73" s="22" t="str">
        <x:v>ROP SW</x:v>
      </x:c>
      <x:c r="AO73" s="22" t="str"/>
      <x:c r="AP73" s="22" t="str"/>
      <x:c r="AQ73" s="22" t="str"/>
      <x:c r="AR73" s="22" t="str"/>
      <x:c r="AS73" s="22" t="str">
        <x:v>F. Hoffmann-La Roche Ltd</x:v>
      </x:c>
      <x:c r="AT73" s="22" t="str">
        <x:v>Tusk Therapeutics Ltd</x:v>
      </x:c>
      <x:c r="AU73" s="22" t="str">
        <x:v>Not reviewed</x:v>
      </x:c>
      <x:c r="AV73" s="22" t="str">
        <x:v>Not assessed</x:v>
      </x:c>
      <x:c r="AW73" s="22" t="str">
        <x:v>Unknown</x:v>
      </x:c>
      <x:c r="AX73" s="22" t="str">
        <x:v>Unknown</x:v>
      </x:c>
      <x:c r="AY73" s="22" t="str">
        <x:v>Unknown</x:v>
      </x:c>
      <x:c r="AZ73" s="22" t="str">
        <x:v>Unknown</x:v>
      </x:c>
      <x:c r="BA73" s="22" t="str">
        <x:v>Unknown</x:v>
      </x:c>
      <x:c r="BB73" s="22" t="str">
        <x:v>Unknown</x:v>
      </x:c>
      <x:c r="BC73" s="26" t="str"/>
      <x:c r="BD73" s="22" t="str"/>
      <x:c r="BE73" s="22" t="str">
        <x:v>EUR</x:v>
      </x:c>
      <x:c r="BF73" s="22" t="str">
        <x:v>Complete</x:v>
      </x:c>
      <x:c r="BG73" s="22" t="str">
        <x:v>Complete event window — 7/7 years covered</x:v>
      </x:c>
      <x:c r="BH73" s="22" t="str">
        <x:v>Export is concentrated on Roche Diagnostics and Roche Glycart entities; group-wide patent coverage may be incomplete.</x:v>
      </x:c>
      <x:c r="BI73" s="24" t="n">
        <x:f>IF($Q73="","",$Q73-3)</x:f>
        <x:v>2015</x:v>
      </x:c>
      <x:c r="BJ73" s="24" t="n">
        <x:f>IF($Q73="","",$Q73-2)</x:f>
        <x:v>2016</x:v>
      </x:c>
      <x:c r="BK73" s="24" t="n">
        <x:f>IF($Q73="","",$Q73-1)</x:f>
        <x:v>2017</x:v>
      </x:c>
      <x:c r="BL73" s="24" t="n">
        <x:f>IF($Q73="","",$Q73+0)</x:f>
        <x:v>2018</x:v>
      </x:c>
      <x:c r="BM73" s="24" t="n">
        <x:f>IF($Q73="","",$Q73+1)</x:f>
        <x:v>2019</x:v>
      </x:c>
      <x:c r="BN73" s="24" t="n">
        <x:f>IF($Q73="","",$Q73+2)</x:f>
        <x:v>2020</x:v>
      </x:c>
      <x:c r="BO73" s="24" t="n">
        <x:f>IF($Q73="","",$Q73+3)</x:f>
        <x:v>2021</x:v>
      </x:c>
      <x:c r="BP73" s="77" t="n">
        <x:v>45102.5231</x:v>
      </x:c>
      <x:c r="BQ73" s="77" t="n">
        <x:v>46405.4447</x:v>
      </x:c>
      <x:c r="BR73" s="77" t="n">
        <x:v>48000.9261</x:v>
      </x:c>
      <x:c r="BS73" s="77" t="n">
        <x:v>49226.8482</x:v>
      </x:c>
      <x:c r="BT73" s="77" t="n">
        <x:v>55266.0919</x:v>
      </x:c>
      <x:c r="BU73" s="77" t="n">
        <x:v>54491.2983</x:v>
      </x:c>
      <x:c r="BV73" s="77" t="n">
        <x:v>58106.143</x:v>
      </x:c>
      <x:c r="BW73" s="77" t="n">
        <x:v>17114.5082</x:v>
      </x:c>
      <x:c r="BX73" s="77" t="n">
        <x:v>15546.7782</x:v>
      </x:c>
      <x:c r="BY73" s="77" t="n">
        <x:v>15787.4676</x:v>
      </x:c>
      <x:c r="BZ73" s="77" t="n">
        <x:v>16753.8935</x:v>
      </x:c>
      <x:c r="CA73" s="77" t="n">
        <x:v>19058.9163</x:v>
      </x:c>
      <x:c r="CB73" s="77" t="n">
        <x:v>18481.4288</x:v>
      </x:c>
      <x:c r="CC73" s="77" t="n">
        <x:v>18817.854</x:v>
      </x:c>
      <x:c r="CD73" s="77" t="n">
        <x:v>8302.9113</x:v>
      </x:c>
      <x:c r="CE73" s="77" t="n">
        <x:v>8786.352</x:v>
      </x:c>
      <x:c r="CF73" s="77" t="n">
        <x:v>7774.855</x:v>
      </x:c>
      <x:c r="CG73" s="77" t="n">
        <x:v>9092.6698</x:v>
      </x:c>
      <x:c r="CH73" s="77" t="n">
        <x:v>12135.5943</x:v>
      </x:c>
      <x:c r="CI73" s="77" t="n">
        <x:v>13355.8478</x:v>
      </x:c>
      <x:c r="CJ73" s="77" t="n">
        <x:v>12888.6255</x:v>
      </x:c>
      <x:c r="CK73" s="77" t="n">
        <x:v>69745.7535</x:v>
      </x:c>
      <x:c r="CL73" s="77" t="n">
        <x:v>71603.3517</x:v>
      </x:c>
      <x:c r="CM73" s="77" t="n">
        <x:v>65509.1795</x:v>
      </x:c>
      <x:c r="CN73" s="77" t="n">
        <x:v>69761.7249</x:v>
      </x:c>
      <x:c r="CO73" s="77" t="n">
        <x:v>76569.5302</x:v>
      </x:c>
      <x:c r="CP73" s="77" t="n">
        <x:v>79598.4317</x:v>
      </x:c>
      <x:c r="CQ73" s="77" t="n">
        <x:v>88961.3734</x:v>
      </x:c>
      <x:c r="CR73" s="77" t="n">
        <x:v>21404.3598</x:v>
      </x:c>
      <x:c r="CS73" s="77" t="n">
        <x:v>20837.2008</x:v>
      </x:c>
      <x:c r="CT73" s="77" t="n">
        <x:v>16198.7329</x:v>
      </x:c>
      <x:c r="CU73" s="77" t="n">
        <x:v>16676.9945</x:v>
      </x:c>
      <x:c r="CV73" s="77" t="n">
        <x:v>14359.0331</x:v>
      </x:c>
      <x:c r="CW73" s="77" t="n">
        <x:v>14241.002</x:v>
      </x:c>
      <x:c r="CX73" s="77" t="n">
        <x:v>31368.7688</x:v>
      </x:c>
      <x:c r="CY73" s="77" t="n">
        <x:v>8856.5636</x:v>
      </x:c>
      <x:c r="CZ73" s="77" t="n">
        <x:v>9216.6777</x:v>
      </x:c>
      <x:c r="DA73" s="77" t="n">
        <x:v>8061.2448</x:v>
      </x:c>
      <x:c r="DB73" s="77" t="n">
        <x:v>9694.5179</x:v>
      </x:c>
      <x:c r="DC73" s="77" t="n">
        <x:v>10720.3594</x:v>
      </x:c>
      <x:c r="DD73" s="77" t="n">
        <x:v>11740.4395</x:v>
      </x:c>
      <x:c r="DE73" s="77" t="n">
        <x:v>12973.7478</x:v>
      </x:c>
      <x:c r="DF73" s="78" t="n">
        <x:v>11.7156</x:v>
      </x:c>
      <x:c r="DG73" s="78" t="n">
        <x:v>12.5519</x:v>
      </x:c>
      <x:c r="DH73" s="78" t="n">
        <x:v>11.2486</x:v>
      </x:c>
      <x:c r="DI73" s="78" t="n">
        <x:v>13.5315</x:v>
      </x:c>
      <x:c r="DJ73" s="78" t="n">
        <x:v>16.7034</x:v>
      </x:c>
      <x:c r="DK73" s="78" t="n">
        <x:v>16.8943</x:v>
      </x:c>
      <x:c r="DL73" s="78" t="n">
        <x:v>15.6118</x:v>
      </x:c>
      <x:c r="DM73" s="78" t="n">
        <x:v>37.9458</x:v>
      </x:c>
      <x:c r="DN73" s="78" t="n">
        <x:v>33.5021</x:v>
      </x:c>
      <x:c r="DO73" s="78" t="n">
        <x:v>32.8899</x:v>
      </x:c>
      <x:c r="DP73" s="78" t="n">
        <x:v>34.0341</x:v>
      </x:c>
      <x:c r="DQ73" s="78" t="n">
        <x:v>34.4857</x:v>
      </x:c>
      <x:c r="DR73" s="78" t="n">
        <x:v>33.9163</x:v>
      </x:c>
      <x:c r="DS73" s="78" t="n">
        <x:v>32.3853</x:v>
      </x:c>
      <x:c r="DT73" s="78" t="n">
        <x:v>30.6891</x:v>
      </x:c>
      <x:c r="DU73" s="78" t="n">
        <x:v>29.1009</x:v>
      </x:c>
      <x:c r="DV73" s="78" t="n">
        <x:v>24.7274</x:v>
      </x:c>
      <x:c r="DW73" s="78" t="n">
        <x:v>23.9057</x:v>
      </x:c>
      <x:c r="DX73" s="78" t="n">
        <x:v>18.7529</x:v>
      </x:c>
      <x:c r="DY73" s="78" t="n">
        <x:v>17.8911</x:v>
      </x:c>
      <x:c r="DZ73" s="78" t="n">
        <x:v>35.2611</x:v>
      </x:c>
      <x:c r="EA73" s="117" t="n">
        <x:v>0</x:v>
      </x:c>
      <x:c r="EB73" s="117" t="n">
        <x:v>0</x:v>
      </x:c>
      <x:c r="EC73" s="117" t="n">
        <x:v>0</x:v>
      </x:c>
      <x:c r="ED73" s="117" t="n">
        <x:v>0</x:v>
      </x:c>
      <x:c r="EE73" s="117" t="n">
        <x:v>1</x:v>
      </x:c>
      <x:c r="EF73" s="117" t="n">
        <x:v>0</x:v>
      </x:c>
      <x:c r="EG73" s="117" t="n">
        <x:v>1</x:v>
      </x:c>
      <x:c r="EH73" s="117" t="n">
        <x:v>0</x:v>
      </x:c>
      <x:c r="EI73" s="117" t="n">
        <x:v>0</x:v>
      </x:c>
      <x:c r="EJ73" s="117" t="n">
        <x:v>0</x:v>
      </x:c>
      <x:c r="EK73" s="117" t="n">
        <x:v>0</x:v>
      </x:c>
      <x:c r="EL73" s="117" t="n">
        <x:v>4</x:v>
      </x:c>
      <x:c r="EM73" s="117" t="n">
        <x:v>0</x:v>
      </x:c>
      <x:c r="EN73" s="117" t="n">
        <x:v>0</x:v>
      </x:c>
      <x:c r="EO73" s="34" t="str"/>
      <x:c r="EP73" s="34" t="str"/>
      <x:c r="EQ73" s="36" t="str">
        <x:f>IF(OR($EO73="",$EP73="",$EO73=0),"",$EP73/$EO73)</x:f>
      </x:c>
      <x:c r="ER73" s="38" t="str"/>
      <x:c r="ES73" s="22" t="str">
        <x:v>Unknown</x:v>
      </x:c>
      <x:c r="ET73" s="22" t="str">
        <x:v>Unknown</x:v>
      </x:c>
      <x:c r="EU73" s="40" t="n">
        <x:f>IF(COUNT($DF73,$DG73,$DH73)=0,"",AVERAGE($DF73,$DG73,$DH73))</x:f>
        <x:v>11.838699999999998</x:v>
      </x:c>
      <x:c r="EV73" s="40" t="n">
        <x:f>IF(COUNT($DJ73,$DK73,$DL73)=0,"",AVERAGE($DJ73,$DK73,$DL73))</x:f>
        <x:v>16.403166666666667</x:v>
      </x:c>
      <x:c r="EW73" s="40" t="n">
        <x:f>IF(OR($EU73="",$EV73=""),"",$EV73-$EU73)</x:f>
        <x:v>4.56446666666667</x:v>
      </x:c>
      <x:c r="EX73" s="40" t="n">
        <x:f>IF(COUNT($DM73,$DN73,$DO73)=0,"",AVERAGE($DM73,$DN73,$DO73))</x:f>
        <x:v>34.779266666666665</x:v>
      </x:c>
      <x:c r="EY73" s="40" t="n">
        <x:f>IF(COUNT($DQ73,$DR73,$DS73)=0,"",AVERAGE($DQ73,$DR73,$DS73))</x:f>
        <x:v>33.59576666666667</x:v>
      </x:c>
      <x:c r="EZ73" s="40" t="n">
        <x:f>IF(OR($EX73="",$EY73=""),"",$EY73-$EX73)</x:f>
        <x:v>-1.1834999999999951</x:v>
      </x:c>
      <x:c r="FA73" s="42" t="n">
        <x:f>IF(COUNT($EA73,$EB73,$EC73)=0,"",AVERAGE($EA73,$EB73,$EC73))</x:f>
        <x:v>0</x:v>
      </x:c>
      <x:c r="FB73" s="42" t="n">
        <x:f>IF(COUNT($EE73,$EF73,$EG73)=0,"",AVERAGE($EE73,$EF73,$EG73))</x:f>
        <x:v>0.6666666666666666</x:v>
      </x:c>
      <x:c r="FC73" s="42" t="str">
        <x:f>IF(OR($FA73="",$FB73=""),"",$FB73-$FA73)</x:f>
      </x:c>
      <x:c r="FD73" s="42" t="n">
        <x:f>IF(COUNT($EH73,$EI73,$EJ73)=0,"",AVERAGE($EH73,$EI73,$EJ73))</x:f>
        <x:v>0</x:v>
      </x:c>
      <x:c r="FE73" s="42" t="n">
        <x:f>IF(COUNT($EL73,$EM73,$EN73)=0,"",AVERAGE($EL73,$EM73,$EN73))</x:f>
        <x:v>1.3333333333333333</x:v>
      </x:c>
      <x:c r="FF73" s="42" t="str">
        <x:f>IF(OR($FD73="",$FE73=""),"",$FE73-$FD73)</x:f>
      </x:c>
      <x:c r="FG73" s="24" t="str">
        <x:f>IF(COUNT($DF73,$DG73,$DH73,$DJ73,$DK73,$DL73,$DM73,$DN73,$DO73,$DQ73,$DR73,$DS73)=12,"Yes","No")</x:f>
        <x:v>Yes</x:v>
      </x:c>
      <x:c r="FH73" s="24" t="str">
        <x:f>IF(COUNT($EA73,$EB73,$EC73,$EE73,$EF73,$EG73,$EH73,$EI73,$EJ73,$EL73,$EM73,$EN73)=12,"Yes","No")</x:f>
        <x:v>Yes</x:v>
      </x:c>
      <x:c r="FI73" s="24" t="str">
        <x:f>IF(AND($M73="Include",OR($FG73="Yes",$FH73="Yes")),"Ready","Not ready")</x:f>
        <x:v>Not ready</x:v>
      </x:c>
    </x:row>
    <x:row r="74" ht="24" customHeight="1">
      <x:c r="A74" s="22" t="str">
        <x:v>CTL-0072</x:v>
      </x:c>
      <x:c r="B74" s="22" t="n">
        <x:v>83</x:v>
      </x:c>
      <x:c r="C74" s="22" t="str">
        <x:v>Candidate alternative-rationale group</x:v>
      </x:c>
      <x:c r="D74" s="22" t="n">
        <x:v>0</x:v>
      </x:c>
      <x:c r="E74" s="22" t="str">
        <x:v>DATA non-innovation deals.xlsx</x:v>
      </x:c>
      <x:c r="F74" s="22" t="str">
        <x:v>clinigen acquires iqone healthcare for</x:v>
      </x:c>
      <x:c r="G74" s="22" t="str">
        <x:v>No</x:v>
      </x:c>
      <x:c r="H74" s="22" t="str">
        <x:v>No</x:v>
      </x:c>
      <x:c r="I74" s="22" t="str">
        <x:v>Yes</x:v>
      </x:c>
      <x:c r="J74" s="22" t="n">
        <x:v>2</x:v>
      </x:c>
      <x:c r="K74" s="22" t="str">
        <x:v>Not started</x:v>
      </x:c>
      <x:c r="L74" s="22" t="str">
        <x:v>Eligible - 100%</x:v>
      </x:c>
      <x:c r="M74" s="22" t="str">
        <x:v>Review</x:v>
      </x:c>
      <x:c r="N74" s="22" t="str"/>
      <x:c r="O74" s="28" t="n">
        <x:v>43370</x:v>
      </x:c>
      <x:c r="P74" s="28" t="n">
        <x:v>43382</x:v>
      </x:c>
      <x:c r="Q74" s="22" t="n">
        <x:v>2018</x:v>
      </x:c>
      <x:c r="R74" s="22" t="str">
        <x:v>Q3 2018</x:v>
      </x:c>
      <x:c r="S74" s="22" t="str">
        <x:v>Completed</x:v>
      </x:c>
      <x:c r="T74" s="26" t="str">
        <x:v>Clinigen Acquires iQone Healthcare for USD8.8 Million</x:v>
      </x:c>
      <x:c r="U74" s="22" t="str">
        <x:v>Mergers &amp; Acquisitions</x:v>
      </x:c>
      <x:c r="V74" s="22" t="str">
        <x:v>Acquisition</x:v>
      </x:c>
      <x:c r="W74" s="22" t="str">
        <x:v>100% Acquisition</x:v>
      </x:c>
      <x:c r="X74" s="22" t="str">
        <x:v>Switzerland</x:v>
      </x:c>
      <x:c r="Y74" s="22" t="str">
        <x:v>100% Acquisition</x:v>
      </x:c>
      <x:c r="Z74" s="26" t="str">
        <x:v>Instinctif Partners Ltd , RBC Capital Markets LLC , Numis Securities Ltd</x:v>
      </x:c>
      <x:c r="AA74" s="26" t="str">
        <x:v>DLA Piper LLP (US)</x:v>
      </x:c>
      <x:c r="AB74" s="22" t="str">
        <x:v>Clinigen Ltd</x:v>
      </x:c>
      <x:c r="AC74" s="22" t="str">
        <x:v>clinigen</x:v>
      </x:c>
      <x:c r="AD74" s="22" t="str">
        <x:v>iQone Healthcare Switzerland</x:v>
      </x:c>
      <x:c r="AE74" s="22" t="str">
        <x:v>iqone healthcare switzerland</x:v>
      </x:c>
      <x:c r="AF74" s="30" t="n">
        <x:v>9</x:v>
      </x:c>
      <x:c r="AG74" s="22" t="n">
        <x:v>9</x:v>
      </x:c>
      <x:c r="AH74" s="26" t="str">
        <x:v>Clinigen Group Plc, a pharmaceutical and services company, has completed the acquisition of iQone Healthcare Holding, a speciality pharmaceutical business, for an initial consideration of EUR7.5 million (USD8.81 million) on a cash free, debt free basis.
iQone Healthcare is based near Geneva with operations across Europe. It has medical and commercial operations in France, Germany, Italy, Spain and Switzerland. Its team has extensive experience in the set up and delivery of both Managed Access Programs and commercial solutions across Europe. 
The total initial consideration is made up of EUR5 million in cash and EUR2.5 million in new Clinigen shares, with an additional potential deferred consideration based on the achievement of certain future EBITDA targets. The EUR2.5 million of initial share consideration will be satisfied through the issuance of 241,744 new ordinary shares in Clinigen, at an issue price of 925.13 pence per share.
Concurrently, the company completed the private placement of 9,467,456 ordinary shares with institutional investors at a price of 845p per share via an accelerated bookbuild, for gross proceeds of GBP80 million.
The transaction enables Clinigen to expand its geographical footprint to support its activities in mainland Europe.
Numis Securities Limited acted as nominated advisor, RBC Capital Markets acted as joint broker, Instinctif Partners acted as financial advisor to Clinigen with respect to the transaction.
Deal History:
Announced: On September 27, 2018, Clinigen agreed to acquire iQone Healthcare, for an initial consideration of EUR7.5 million (USD8.81 million) on a cash free, debt free basis.</x:v>
      </x:c>
      <x:c r="AI74" s="26" t="str">
        <x:v>The transaction enables Clinigen to expand its geographical footprint to support its activities in mainland Europe.</x:v>
      </x:c>
      <x:c r="AJ74" s="22" t="str"/>
      <x:c r="AK74" s="22" t="str"/>
      <x:c r="AL74" s="22" t="str">
        <x:v>Unknown</x:v>
      </x:c>
      <x:c r="AM74" s="22" t="str">
        <x:v>Unknown</x:v>
      </x:c>
      <x:c r="AN74" s="22" t="str"/>
      <x:c r="AO74" s="22" t="str"/>
      <x:c r="AP74" s="22" t="str"/>
      <x:c r="AQ74" s="22" t="str"/>
      <x:c r="AR74" s="22" t="str"/>
      <x:c r="AS74" s="22" t="str">
        <x:v>Clinigen Ltd</x:v>
      </x:c>
      <x:c r="AT74" s="22" t="str">
        <x:v>iQone Healthcare Switzerland</x:v>
      </x:c>
      <x:c r="AU74" s="22" t="str">
        <x:v>Not reviewed</x:v>
      </x:c>
      <x:c r="AV74" s="22" t="str">
        <x:v>Not assessed</x:v>
      </x:c>
      <x:c r="AW74" s="22" t="str">
        <x:v>Unknown</x:v>
      </x:c>
      <x:c r="AX74" s="22" t="str">
        <x:v>Unknown</x:v>
      </x:c>
      <x:c r="AY74" s="22" t="str">
        <x:v>Unknown</x:v>
      </x:c>
      <x:c r="AZ74" s="22" t="str">
        <x:v>Unknown</x:v>
      </x:c>
      <x:c r="BA74" s="22" t="str">
        <x:v>Unknown</x:v>
      </x:c>
      <x:c r="BB74" s="22" t="str">
        <x:v>Unknown</x:v>
      </x:c>
      <x:c r="BC74" s="26" t="str"/>
      <x:c r="BD74" s="22" t="str"/>
      <x:c r="BE74" s="22" t="str"/>
      <x:c r="BF74" s="22" t="str">
        <x:v>Not collected</x:v>
      </x:c>
      <x:c r="BG74" s="22" t="str">
        <x:v>Not collected</x:v>
      </x:c>
      <x:c r="BH74" s="22" t="str">
        <x:v>Not defined</x:v>
      </x:c>
      <x:c r="BI74" s="24" t="n">
        <x:f>IF($Q74="","",$Q74-3)</x:f>
        <x:v>2015</x:v>
      </x:c>
      <x:c r="BJ74" s="24" t="n">
        <x:f>IF($Q74="","",$Q74-2)</x:f>
        <x:v>2016</x:v>
      </x:c>
      <x:c r="BK74" s="24" t="n">
        <x:f>IF($Q74="","",$Q74-1)</x:f>
        <x:v>2017</x:v>
      </x:c>
      <x:c r="BL74" s="24" t="n">
        <x:f>IF($Q74="","",$Q74+0)</x:f>
        <x:v>2018</x:v>
      </x:c>
      <x:c r="BM74" s="24" t="n">
        <x:f>IF($Q74="","",$Q74+1)</x:f>
        <x:v>2019</x:v>
      </x:c>
      <x:c r="BN74" s="24" t="n">
        <x:f>IF($Q74="","",$Q74+2)</x:f>
        <x:v>2020</x:v>
      </x:c>
      <x:c r="BO74" s="24" t="n">
        <x:f>IF($Q74="","",$Q74+3)</x:f>
        <x:v>2021</x:v>
      </x:c>
      <x:c r="BP74" s="77" t="str"/>
      <x:c r="BQ74" s="77" t="str"/>
      <x:c r="BR74" s="77" t="str"/>
      <x:c r="BS74" s="77" t="str"/>
      <x:c r="BT74" s="77" t="str"/>
      <x:c r="BU74" s="77" t="str"/>
      <x:c r="BV74" s="77" t="str"/>
      <x:c r="BW74" s="77" t="str"/>
      <x:c r="BX74" s="77" t="str"/>
      <x:c r="BY74" s="77" t="str"/>
      <x:c r="BZ74" s="77" t="str"/>
      <x:c r="CA74" s="77" t="str"/>
      <x:c r="CB74" s="77" t="str"/>
      <x:c r="CC74" s="77" t="str"/>
      <x:c r="CD74" s="77" t="str"/>
      <x:c r="CE74" s="77" t="str"/>
      <x:c r="CF74" s="77" t="str"/>
      <x:c r="CG74" s="77" t="str"/>
      <x:c r="CH74" s="77" t="str"/>
      <x:c r="CI74" s="77" t="str"/>
      <x:c r="CJ74" s="77" t="str"/>
      <x:c r="CK74" s="77" t="str"/>
      <x:c r="CL74" s="77" t="str"/>
      <x:c r="CM74" s="77" t="str"/>
      <x:c r="CN74" s="77" t="str"/>
      <x:c r="CO74" s="77" t="str"/>
      <x:c r="CP74" s="77" t="str"/>
      <x:c r="CQ74" s="77" t="str"/>
      <x:c r="CR74" s="77" t="str"/>
      <x:c r="CS74" s="77" t="str"/>
      <x:c r="CT74" s="77" t="str"/>
      <x:c r="CU74" s="77" t="str"/>
      <x:c r="CV74" s="77" t="str"/>
      <x:c r="CW74" s="77" t="str"/>
      <x:c r="CX74" s="77" t="str"/>
      <x:c r="CY74" s="77" t="str"/>
      <x:c r="CZ74" s="77" t="str"/>
      <x:c r="DA74" s="77" t="str"/>
      <x:c r="DB74" s="77" t="str"/>
      <x:c r="DC74" s="77" t="str"/>
      <x:c r="DD74" s="77" t="str"/>
      <x:c r="DE74" s="77" t="str"/>
      <x:c r="DF74" s="78" t="str"/>
      <x:c r="DG74" s="78" t="str"/>
      <x:c r="DH74" s="78" t="str"/>
      <x:c r="DI74" s="78" t="str"/>
      <x:c r="DJ74" s="78" t="str"/>
      <x:c r="DK74" s="78" t="str"/>
      <x:c r="DL74" s="78" t="str"/>
      <x:c r="DM74" s="78" t="str"/>
      <x:c r="DN74" s="78" t="str"/>
      <x:c r="DO74" s="78" t="str"/>
      <x:c r="DP74" s="78" t="str"/>
      <x:c r="DQ74" s="78" t="str"/>
      <x:c r="DR74" s="78" t="str"/>
      <x:c r="DS74" s="78" t="str"/>
      <x:c r="DT74" s="78" t="str"/>
      <x:c r="DU74" s="78" t="str"/>
      <x:c r="DV74" s="78" t="str"/>
      <x:c r="DW74" s="78" t="str"/>
      <x:c r="DX74" s="78" t="str"/>
      <x:c r="DY74" s="78" t="str"/>
      <x:c r="DZ74" s="78" t="str"/>
      <x:c r="EA74" s="117" t="str"/>
      <x:c r="EB74" s="117" t="str"/>
      <x:c r="EC74" s="117" t="str"/>
      <x:c r="ED74" s="117" t="str"/>
      <x:c r="EE74" s="117" t="str"/>
      <x:c r="EF74" s="117" t="str"/>
      <x:c r="EG74" s="117" t="str"/>
      <x:c r="EH74" s="117" t="str"/>
      <x:c r="EI74" s="117" t="str"/>
      <x:c r="EJ74" s="117" t="str"/>
      <x:c r="EK74" s="117" t="str"/>
      <x:c r="EL74" s="117" t="str"/>
      <x:c r="EM74" s="117" t="str"/>
      <x:c r="EN74" s="117" t="str"/>
      <x:c r="EO74" s="34" t="str"/>
      <x:c r="EP74" s="34" t="str"/>
      <x:c r="EQ74" s="36" t="str">
        <x:f>IF(OR($EO74="",$EP74="",$EO74=0),"",$EP74/$EO74)</x:f>
      </x:c>
      <x:c r="ER74" s="38" t="str"/>
      <x:c r="ES74" s="22" t="str">
        <x:v>Unknown</x:v>
      </x:c>
      <x:c r="ET74" s="22" t="str">
        <x:v>Unknown</x:v>
      </x:c>
      <x:c r="EU74" s="40" t="str">
        <x:f>IF(COUNT($DF74,$DG74,$DH74)=0,"",AVERAGE($DF74,$DG74,$DH74))</x:f>
      </x:c>
      <x:c r="EV74" s="40" t="str">
        <x:f>IF(COUNT($DJ74,$DK74,$DL74)=0,"",AVERAGE($DJ74,$DK74,$DL74))</x:f>
      </x:c>
      <x:c r="EW74" s="40" t="str">
        <x:f>IF(OR($EU74="",$EV74=""),"",$EV74-$EU74)</x:f>
      </x:c>
      <x:c r="EX74" s="40" t="str">
        <x:f>IF(COUNT($DM74,$DN74,$DO74)=0,"",AVERAGE($DM74,$DN74,$DO74))</x:f>
      </x:c>
      <x:c r="EY74" s="40" t="str">
        <x:f>IF(COUNT($DQ74,$DR74,$DS74)=0,"",AVERAGE($DQ74,$DR74,$DS74))</x:f>
      </x:c>
      <x:c r="EZ74" s="40" t="str">
        <x:f>IF(OR($EX74="",$EY74=""),"",$EY74-$EX74)</x:f>
      </x:c>
      <x:c r="FA74" s="42" t="str">
        <x:f>IF(COUNT($EA74,$EB74,$EC74)=0,"",AVERAGE($EA74,$EB74,$EC74))</x:f>
      </x:c>
      <x:c r="FB74" s="42" t="str">
        <x:f>IF(COUNT($EE74,$EF74,$EG74)=0,"",AVERAGE($EE74,$EF74,$EG74))</x:f>
      </x:c>
      <x:c r="FC74" s="42" t="str">
        <x:f>IF(OR($FA74="",$FB74=""),"",$FB74-$FA74)</x:f>
      </x:c>
      <x:c r="FD74" s="42" t="str">
        <x:f>IF(COUNT($EH74,$EI74,$EJ74)=0,"",AVERAGE($EH74,$EI74,$EJ74))</x:f>
      </x:c>
      <x:c r="FE74" s="42" t="str">
        <x:f>IF(COUNT($EL74,$EM74,$EN74)=0,"",AVERAGE($EL74,$EM74,$EN74))</x:f>
      </x:c>
      <x:c r="FF74" s="42" t="str">
        <x:f>IF(OR($FD74="",$FE74=""),"",$FE74-$FD74)</x:f>
      </x:c>
      <x:c r="FG74" s="24" t="str">
        <x:f>IF(COUNT($DF74,$DG74,$DH74,$DJ74,$DK74,$DL74,$DM74,$DN74,$DO74,$DQ74,$DR74,$DS74)=12,"Yes","No")</x:f>
        <x:v>No</x:v>
      </x:c>
      <x:c r="FH74" s="24" t="str">
        <x:f>IF(COUNT($EA74,$EB74,$EC74,$EE74,$EF74,$EG74,$EH74,$EI74,$EJ74,$EL74,$EM74,$EN74)=12,"Yes","No")</x:f>
        <x:v>No</x:v>
      </x:c>
      <x:c r="FI74" s="24" t="str">
        <x:f>IF(AND($M74="Include",OR($FG74="Yes",$FH74="Yes")),"Ready","Not ready")</x:f>
        <x:v>Not ready</x:v>
      </x:c>
    </x:row>
    <x:row r="75" ht="24" customHeight="1">
      <x:c r="A75" s="22" t="str">
        <x:v>CTL-0073</x:v>
      </x:c>
      <x:c r="B75" s="22" t="n">
        <x:v>84</x:v>
      </x:c>
      <x:c r="C75" s="22" t="str">
        <x:v>Candidate alternative-rationale group</x:v>
      </x:c>
      <x:c r="D75" s="22" t="n">
        <x:v>0</x:v>
      </x:c>
      <x:c r="E75" s="22" t="str">
        <x:v>DATA non-innovation deals.xlsx</x:v>
      </x:c>
      <x:c r="F75" s="22" t="str">
        <x:v>ingenza acquires stake in amprologix</x:v>
      </x:c>
      <x:c r="G75" s="22" t="str">
        <x:v>Yes</x:v>
      </x:c>
      <x:c r="H75" s="22" t="str">
        <x:v>No</x:v>
      </x:c>
      <x:c r="I75" s="22" t="str">
        <x:v>No</x:v>
      </x:c>
      <x:c r="J75" s="22" t="n">
        <x:v>1</x:v>
      </x:c>
      <x:c r="K75" s="22" t="str">
        <x:v>Not started</x:v>
      </x:c>
      <x:c r="L75" s="22" t="str">
        <x:v>Exclude - minority</x:v>
      </x:c>
      <x:c r="M75" s="22" t="str">
        <x:v>Review</x:v>
      </x:c>
      <x:c r="N75" s="22" t="str"/>
      <x:c r="O75" s="28" t="n">
        <x:v>43363</x:v>
      </x:c>
      <x:c r="P75" s="28" t="n">
        <x:v>43363</x:v>
      </x:c>
      <x:c r="Q75" s="22" t="n">
        <x:v>2018</x:v>
      </x:c>
      <x:c r="R75" s="22" t="str">
        <x:v>Q3 2018</x:v>
      </x:c>
      <x:c r="S75" s="22" t="str">
        <x:v>Completed</x:v>
      </x:c>
      <x:c r="T75" s="26" t="str">
        <x:v>Ingenza Acquires Stake in Amprologix</x:v>
      </x:c>
      <x:c r="U75" s="22" t="str">
        <x:v>Mergers &amp; Acquisitions</x:v>
      </x:c>
      <x:c r="V75" s="22" t="str">
        <x:v>Acquisition</x:v>
      </x:c>
      <x:c r="W75" s="22" t="str">
        <x:v>Minority Acquisition</x:v>
      </x:c>
      <x:c r="X75" s="22" t="str">
        <x:v>United Kingdom</x:v>
      </x:c>
      <x:c r="Y75" s="22" t="str">
        <x:v>Minority Acquisition</x:v>
      </x:c>
      <x:c r="Z75" s="26"/>
      <x:c r="AA75" s="26"/>
      <x:c r="AB75" s="22" t="str">
        <x:v>Ingenza Ltd</x:v>
      </x:c>
      <x:c r="AC75" s="22" t="str">
        <x:v>ingenza</x:v>
      </x:c>
      <x:c r="AD75" s="22" t="str">
        <x:v>Amprologix Ltd</x:v>
      </x:c>
      <x:c r="AE75" s="22" t="str">
        <x:v>amprologix</x:v>
      </x:c>
      <x:c r="AF75" s="30"/>
      <x:c r="AG75" s="22" t="str">
        <x:v>n/a</x:v>
      </x:c>
      <x:c r="AH75" s="26" t="str">
        <x:v>Ingenza Ltd, an industrial biotechnology and synthetic biology company, has acquired a stake in Amprologix Ltd, a spin-out company from the University of Plymouth.
Amprologix develops and commercialises epidermicins, a new class of antibiotics capable of rapidly killing harmful bacteria, including methicillin-resistant Staphylococcus aureus (MRSA), Streptoccus and Enterococcus at very low doses.
The acquisition enables Ingenza to discover and improve new antimicrobial classes.</x:v>
      </x:c>
      <x:c r="AI75" s="26" t="str">
        <x:v>The acquisition enables Ingenza to discover and improve new antimicrobial classes.</x:v>
      </x:c>
      <x:c r="AJ75" s="22" t="str"/>
      <x:c r="AK75" s="22" t="str"/>
      <x:c r="AL75" s="22" t="str">
        <x:v>Unknown</x:v>
      </x:c>
      <x:c r="AM75" s="22" t="str">
        <x:v>Unknown</x:v>
      </x:c>
      <x:c r="AN75" s="22" t="str"/>
      <x:c r="AO75" s="22" t="str"/>
      <x:c r="AP75" s="22" t="str"/>
      <x:c r="AQ75" s="22" t="str"/>
      <x:c r="AR75" s="22" t="str"/>
      <x:c r="AS75" s="22" t="str">
        <x:v>Ingenza Ltd</x:v>
      </x:c>
      <x:c r="AT75" s="22" t="str">
        <x:v>Amprologix Ltd</x:v>
      </x:c>
      <x:c r="AU75" s="22" t="str">
        <x:v>Not reviewed</x:v>
      </x:c>
      <x:c r="AV75" s="22" t="str">
        <x:v>Not assessed</x:v>
      </x:c>
      <x:c r="AW75" s="22" t="str">
        <x:v>Unknown</x:v>
      </x:c>
      <x:c r="AX75" s="22" t="str">
        <x:v>Unknown</x:v>
      </x:c>
      <x:c r="AY75" s="22" t="str">
        <x:v>Unknown</x:v>
      </x:c>
      <x:c r="AZ75" s="22" t="str">
        <x:v>Unknown</x:v>
      </x:c>
      <x:c r="BA75" s="22" t="str">
        <x:v>Unknown</x:v>
      </x:c>
      <x:c r="BB75" s="22" t="str">
        <x:v>Unknown</x:v>
      </x:c>
      <x:c r="BC75" s="26" t="str"/>
      <x:c r="BD75" s="22" t="str"/>
      <x:c r="BE75" s="22" t="str"/>
      <x:c r="BF75" s="22" t="str">
        <x:v>Not collected</x:v>
      </x:c>
      <x:c r="BG75" s="22" t="str">
        <x:v>Not collected</x:v>
      </x:c>
      <x:c r="BH75" s="22" t="str">
        <x:v>Not defined</x:v>
      </x:c>
      <x:c r="BI75" s="24" t="n">
        <x:f>IF($Q75="","",$Q75-3)</x:f>
        <x:v>2015</x:v>
      </x:c>
      <x:c r="BJ75" s="24" t="n">
        <x:f>IF($Q75="","",$Q75-2)</x:f>
        <x:v>2016</x:v>
      </x:c>
      <x:c r="BK75" s="24" t="n">
        <x:f>IF($Q75="","",$Q75-1)</x:f>
        <x:v>2017</x:v>
      </x:c>
      <x:c r="BL75" s="24" t="n">
        <x:f>IF($Q75="","",$Q75+0)</x:f>
        <x:v>2018</x:v>
      </x:c>
      <x:c r="BM75" s="24" t="n">
        <x:f>IF($Q75="","",$Q75+1)</x:f>
        <x:v>2019</x:v>
      </x:c>
      <x:c r="BN75" s="24" t="n">
        <x:f>IF($Q75="","",$Q75+2)</x:f>
        <x:v>2020</x:v>
      </x:c>
      <x:c r="BO75" s="24" t="n">
        <x:f>IF($Q75="","",$Q75+3)</x:f>
        <x:v>2021</x:v>
      </x:c>
      <x:c r="BP75" s="77" t="str"/>
      <x:c r="BQ75" s="77" t="str"/>
      <x:c r="BR75" s="77" t="str"/>
      <x:c r="BS75" s="77" t="str"/>
      <x:c r="BT75" s="77" t="str"/>
      <x:c r="BU75" s="77" t="str"/>
      <x:c r="BV75" s="77" t="str"/>
      <x:c r="BW75" s="77" t="str"/>
      <x:c r="BX75" s="77" t="str"/>
      <x:c r="BY75" s="77" t="str"/>
      <x:c r="BZ75" s="77" t="str"/>
      <x:c r="CA75" s="77" t="str"/>
      <x:c r="CB75" s="77" t="str"/>
      <x:c r="CC75" s="77" t="str"/>
      <x:c r="CD75" s="77" t="str"/>
      <x:c r="CE75" s="77" t="str"/>
      <x:c r="CF75" s="77" t="str"/>
      <x:c r="CG75" s="77" t="str"/>
      <x:c r="CH75" s="77" t="str"/>
      <x:c r="CI75" s="77" t="str"/>
      <x:c r="CJ75" s="77" t="str"/>
      <x:c r="CK75" s="77" t="str"/>
      <x:c r="CL75" s="77" t="str"/>
      <x:c r="CM75" s="77" t="str"/>
      <x:c r="CN75" s="77" t="str"/>
      <x:c r="CO75" s="77" t="str"/>
      <x:c r="CP75" s="77" t="str"/>
      <x:c r="CQ75" s="77" t="str"/>
      <x:c r="CR75" s="77" t="str"/>
      <x:c r="CS75" s="77" t="str"/>
      <x:c r="CT75" s="77" t="str"/>
      <x:c r="CU75" s="77" t="str"/>
      <x:c r="CV75" s="77" t="str"/>
      <x:c r="CW75" s="77" t="str"/>
      <x:c r="CX75" s="77" t="str"/>
      <x:c r="CY75" s="77" t="str"/>
      <x:c r="CZ75" s="77" t="str"/>
      <x:c r="DA75" s="77" t="str"/>
      <x:c r="DB75" s="77" t="str"/>
      <x:c r="DC75" s="77" t="str"/>
      <x:c r="DD75" s="77" t="str"/>
      <x:c r="DE75" s="77" t="str"/>
      <x:c r="DF75" s="78" t="str"/>
      <x:c r="DG75" s="78" t="str"/>
      <x:c r="DH75" s="78" t="str"/>
      <x:c r="DI75" s="78" t="str"/>
      <x:c r="DJ75" s="78" t="str"/>
      <x:c r="DK75" s="78" t="str"/>
      <x:c r="DL75" s="78" t="str"/>
      <x:c r="DM75" s="78" t="str"/>
      <x:c r="DN75" s="78" t="str"/>
      <x:c r="DO75" s="78" t="str"/>
      <x:c r="DP75" s="78" t="str"/>
      <x:c r="DQ75" s="78" t="str"/>
      <x:c r="DR75" s="78" t="str"/>
      <x:c r="DS75" s="78" t="str"/>
      <x:c r="DT75" s="78" t="str"/>
      <x:c r="DU75" s="78" t="str"/>
      <x:c r="DV75" s="78" t="str"/>
      <x:c r="DW75" s="78" t="str"/>
      <x:c r="DX75" s="78" t="str"/>
      <x:c r="DY75" s="78" t="str"/>
      <x:c r="DZ75" s="78" t="str"/>
      <x:c r="EA75" s="117" t="str"/>
      <x:c r="EB75" s="117" t="str"/>
      <x:c r="EC75" s="117" t="str"/>
      <x:c r="ED75" s="117" t="str"/>
      <x:c r="EE75" s="117" t="str"/>
      <x:c r="EF75" s="117" t="str"/>
      <x:c r="EG75" s="117" t="str"/>
      <x:c r="EH75" s="117" t="str"/>
      <x:c r="EI75" s="117" t="str"/>
      <x:c r="EJ75" s="117" t="str"/>
      <x:c r="EK75" s="117" t="str"/>
      <x:c r="EL75" s="117" t="str"/>
      <x:c r="EM75" s="117" t="str"/>
      <x:c r="EN75" s="117" t="str"/>
      <x:c r="EO75" s="34" t="str"/>
      <x:c r="EP75" s="34" t="str"/>
      <x:c r="EQ75" s="36" t="str">
        <x:f>IF(OR($EO75="",$EP75="",$EO75=0),"",$EP75/$EO75)</x:f>
      </x:c>
      <x:c r="ER75" s="38" t="str"/>
      <x:c r="ES75" s="22" t="str">
        <x:v>Unknown</x:v>
      </x:c>
      <x:c r="ET75" s="22" t="str">
        <x:v>Unknown</x:v>
      </x:c>
      <x:c r="EU75" s="40" t="str">
        <x:f>IF(COUNT($DF75,$DG75,$DH75)=0,"",AVERAGE($DF75,$DG75,$DH75))</x:f>
      </x:c>
      <x:c r="EV75" s="40" t="str">
        <x:f>IF(COUNT($DJ75,$DK75,$DL75)=0,"",AVERAGE($DJ75,$DK75,$DL75))</x:f>
      </x:c>
      <x:c r="EW75" s="40" t="str">
        <x:f>IF(OR($EU75="",$EV75=""),"",$EV75-$EU75)</x:f>
      </x:c>
      <x:c r="EX75" s="40" t="str">
        <x:f>IF(COUNT($DM75,$DN75,$DO75)=0,"",AVERAGE($DM75,$DN75,$DO75))</x:f>
      </x:c>
      <x:c r="EY75" s="40" t="str">
        <x:f>IF(COUNT($DQ75,$DR75,$DS75)=0,"",AVERAGE($DQ75,$DR75,$DS75))</x:f>
      </x:c>
      <x:c r="EZ75" s="40" t="str">
        <x:f>IF(OR($EX75="",$EY75=""),"",$EY75-$EX75)</x:f>
      </x:c>
      <x:c r="FA75" s="42" t="str">
        <x:f>IF(COUNT($EA75,$EB75,$EC75)=0,"",AVERAGE($EA75,$EB75,$EC75))</x:f>
      </x:c>
      <x:c r="FB75" s="42" t="str">
        <x:f>IF(COUNT($EE75,$EF75,$EG75)=0,"",AVERAGE($EE75,$EF75,$EG75))</x:f>
      </x:c>
      <x:c r="FC75" s="42" t="str">
        <x:f>IF(OR($FA75="",$FB75=""),"",$FB75-$FA75)</x:f>
      </x:c>
      <x:c r="FD75" s="42" t="str">
        <x:f>IF(COUNT($EH75,$EI75,$EJ75)=0,"",AVERAGE($EH75,$EI75,$EJ75))</x:f>
      </x:c>
      <x:c r="FE75" s="42" t="str">
        <x:f>IF(COUNT($EL75,$EM75,$EN75)=0,"",AVERAGE($EL75,$EM75,$EN75))</x:f>
      </x:c>
      <x:c r="FF75" s="42" t="str">
        <x:f>IF(OR($FD75="",$FE75=""),"",$FE75-$FD75)</x:f>
      </x:c>
      <x:c r="FG75" s="24" t="str">
        <x:f>IF(COUNT($DF75,$DG75,$DH75,$DJ75,$DK75,$DL75,$DM75,$DN75,$DO75,$DQ75,$DR75,$DS75)=12,"Yes","No")</x:f>
        <x:v>No</x:v>
      </x:c>
      <x:c r="FH75" s="24" t="str">
        <x:f>IF(COUNT($EA75,$EB75,$EC75,$EE75,$EF75,$EG75,$EH75,$EI75,$EJ75,$EL75,$EM75,$EN75)=12,"Yes","No")</x:f>
        <x:v>No</x:v>
      </x:c>
      <x:c r="FI75" s="24" t="str">
        <x:f>IF(AND($M75="Include",OR($FG75="Yes",$FH75="Yes")),"Ready","Not ready")</x:f>
        <x:v>Not ready</x:v>
      </x:c>
    </x:row>
    <x:row r="76" ht="24" customHeight="1">
      <x:c r="A76" s="22" t="str">
        <x:v>CTL-0074</x:v>
      </x:c>
      <x:c r="B76" s="22" t="n">
        <x:v>85</x:v>
      </x:c>
      <x:c r="C76" s="22" t="str">
        <x:v>Candidate alternative-rationale group</x:v>
      </x:c>
      <x:c r="D76" s="22" t="n">
        <x:v>0</x:v>
      </x:c>
      <x:c r="E76" s="22" t="str">
        <x:v>DATA non-innovation deals.xlsx</x:v>
      </x:c>
      <x:c r="F76" s="22" t="str">
        <x:v>boehringer ingelheim acquires viratherapeutics for</x:v>
      </x:c>
      <x:c r="G76" s="22" t="str">
        <x:v>No</x:v>
      </x:c>
      <x:c r="H76" s="22" t="str">
        <x:v>No</x:v>
      </x:c>
      <x:c r="I76" s="22" t="str">
        <x:v>Yes</x:v>
      </x:c>
      <x:c r="J76" s="22" t="n">
        <x:v>3</x:v>
      </x:c>
      <x:c r="K76" s="22" t="str">
        <x:v>Not started</x:v>
      </x:c>
      <x:c r="L76" s="22" t="str">
        <x:v>Eligible - 100%</x:v>
      </x:c>
      <x:c r="M76" s="22" t="str">
        <x:v>Review</x:v>
      </x:c>
      <x:c r="N76" s="22" t="str"/>
      <x:c r="O76" s="28" t="n">
        <x:v>43356</x:v>
      </x:c>
      <x:c r="P76" s="28" t="n">
        <x:v>43356</x:v>
      </x:c>
      <x:c r="Q76" s="22" t="n">
        <x:v>2018</x:v>
      </x:c>
      <x:c r="R76" s="22" t="str">
        <x:v>Q3 2018</x:v>
      </x:c>
      <x:c r="S76" s="22" t="str">
        <x:v>Completed</x:v>
      </x:c>
      <x:c r="T76" s="26" t="str">
        <x:v>Boehringer Ingelheim Acquires ViraTherapeutics for USD210 Million</x:v>
      </x:c>
      <x:c r="U76" s="22" t="str">
        <x:v>Mergers &amp; Acquisitions</x:v>
      </x:c>
      <x:c r="V76" s="22" t="str">
        <x:v>Acquisition</x:v>
      </x:c>
      <x:c r="W76" s="22" t="str">
        <x:v>100% Acquisition</x:v>
      </x:c>
      <x:c r="X76" s="22" t="str">
        <x:v>Austria</x:v>
      </x:c>
      <x:c r="Y76" s="22" t="str">
        <x:v>100% Acquisition</x:v>
      </x:c>
      <x:c r="Z76" s="26"/>
      <x:c r="AA76" s="26"/>
      <x:c r="AB76" s="22" t="str">
        <x:v>Boehringer Ingelheim International GmbH</x:v>
      </x:c>
      <x:c r="AC76" s="22" t="str">
        <x:v>boehringer ingelheim international</x:v>
      </x:c>
      <x:c r="AD76" s="22" t="str">
        <x:v>ViraTherapeutics GmbH</x:v>
      </x:c>
      <x:c r="AE76" s="22" t="str">
        <x:v>viratherapeutics</x:v>
      </x:c>
      <x:c r="AF76" s="30" t="n">
        <x:v>244</x:v>
      </x:c>
      <x:c r="AG76" s="22" t="n">
        <x:v>244</x:v>
      </x:c>
      <x:c r="AH76" s="26" t="str">
        <x:v>Boehringer Ingelheim, a research-driven pharmaceutical company, exercises its option and acquired all shares of ViraTherapeutics, a biopharmaceutical company specializing in the development of oncolytic viral therapies. 
ViraTherapeutics developed the lead candidate VSV-GP (Vesicular Stomatitis Virus (VSV) with modified glycoprotein (GP)), which is being investigated alone and in combination with other therapies. The total transaction value of EUR210 million (USD243.7 million) is based on an option and share purchase agreement signed between the companies in August 2016. 
Oncolytic viral therapy is a cancer treatment approach with two modes of action.
Using a dual approach for potential treatment options, specifically combining immuno-oncology approaches with tumor cell-directed treatments, is central to Boehringer Ingelheim’s cancer immunology research strategy. Oncolytic virus-based therapies are consistent with and complement that strategy.
ViraTherapeutics was a portfolio company of the two venture investors EMBL Ventures and the Boehringer Ingelheim Venture Fund (BIVF). BIVF is focused on strategic investment in highly innovative biotechnology and start-up companies to help drive innovation in medical science. The BIVF has EUR250 million (USD290 million) under management and currently supervises a portfolio of 22 active companies and is one of the most active investors in immuno-oncology world-wide.
ViraTherapeutics will operate as a distinct unit of Boehringer Ingelheim’s Discovery Research organization, maintaining its innovative biotech heritage and close connections to the Medical University of Innsbruck and the regional scientific community.
This transaction enables Boehringer Ingelheim to strengthen its commitment to research and development of viral-based immuno-oncology treatment options aimed at transforming the lives of patients.</x:v>
      </x:c>
      <x:c r="AI76" s="26" t="str">
        <x:v>This transaction enables Boehringer Ingelheim to strengthen its commitment to research and development of viral-based immuno-oncology treatment options aimed at transforming the lives of patients.</x:v>
      </x:c>
      <x:c r="AJ76" s="22" t="str"/>
      <x:c r="AK76" s="22" t="str"/>
      <x:c r="AL76" s="22" t="str">
        <x:v>Unknown</x:v>
      </x:c>
      <x:c r="AM76" s="22" t="str">
        <x:v>Unknown</x:v>
      </x:c>
      <x:c r="AN76" s="22" t="str"/>
      <x:c r="AO76" s="22" t="str"/>
      <x:c r="AP76" s="22" t="str"/>
      <x:c r="AQ76" s="22" t="str"/>
      <x:c r="AR76" s="22" t="str"/>
      <x:c r="AS76" s="22" t="str">
        <x:v>Boehringer Ingelheim International GmbH</x:v>
      </x:c>
      <x:c r="AT76" s="22" t="str">
        <x:v>ViraTherapeutics GmbH</x:v>
      </x:c>
      <x:c r="AU76" s="22" t="str">
        <x:v>Not reviewed</x:v>
      </x:c>
      <x:c r="AV76" s="22" t="str">
        <x:v>Not assessed</x:v>
      </x:c>
      <x:c r="AW76" s="22" t="str">
        <x:v>Unknown</x:v>
      </x:c>
      <x:c r="AX76" s="22" t="str">
        <x:v>Unknown</x:v>
      </x:c>
      <x:c r="AY76" s="22" t="str">
        <x:v>Unknown</x:v>
      </x:c>
      <x:c r="AZ76" s="22" t="str">
        <x:v>Unknown</x:v>
      </x:c>
      <x:c r="BA76" s="22" t="str">
        <x:v>Unknown</x:v>
      </x:c>
      <x:c r="BB76" s="22" t="str">
        <x:v>Unknown</x:v>
      </x:c>
      <x:c r="BC76" s="26" t="str"/>
      <x:c r="BD76" s="22" t="str"/>
      <x:c r="BE76" s="22" t="str"/>
      <x:c r="BF76" s="22" t="str">
        <x:v>Not collected</x:v>
      </x:c>
      <x:c r="BG76" s="22" t="str">
        <x:v>Not collected</x:v>
      </x:c>
      <x:c r="BH76" s="22" t="str">
        <x:v>Not defined</x:v>
      </x:c>
      <x:c r="BI76" s="24" t="n">
        <x:f>IF($Q76="","",$Q76-3)</x:f>
        <x:v>2015</x:v>
      </x:c>
      <x:c r="BJ76" s="24" t="n">
        <x:f>IF($Q76="","",$Q76-2)</x:f>
        <x:v>2016</x:v>
      </x:c>
      <x:c r="BK76" s="24" t="n">
        <x:f>IF($Q76="","",$Q76-1)</x:f>
        <x:v>2017</x:v>
      </x:c>
      <x:c r="BL76" s="24" t="n">
        <x:f>IF($Q76="","",$Q76+0)</x:f>
        <x:v>2018</x:v>
      </x:c>
      <x:c r="BM76" s="24" t="n">
        <x:f>IF($Q76="","",$Q76+1)</x:f>
        <x:v>2019</x:v>
      </x:c>
      <x:c r="BN76" s="24" t="n">
        <x:f>IF($Q76="","",$Q76+2)</x:f>
        <x:v>2020</x:v>
      </x:c>
      <x:c r="BO76" s="24" t="n">
        <x:f>IF($Q76="","",$Q76+3)</x:f>
        <x:v>2021</x:v>
      </x:c>
      <x:c r="BP76" s="77" t="str"/>
      <x:c r="BQ76" s="77" t="str"/>
      <x:c r="BR76" s="77" t="str"/>
      <x:c r="BS76" s="77" t="str"/>
      <x:c r="BT76" s="77" t="str"/>
      <x:c r="BU76" s="77" t="str"/>
      <x:c r="BV76" s="77" t="str"/>
      <x:c r="BW76" s="77" t="str"/>
      <x:c r="BX76" s="77" t="str"/>
      <x:c r="BY76" s="77" t="str"/>
      <x:c r="BZ76" s="77" t="str"/>
      <x:c r="CA76" s="77" t="str"/>
      <x:c r="CB76" s="77" t="str"/>
      <x:c r="CC76" s="77" t="str"/>
      <x:c r="CD76" s="77" t="str"/>
      <x:c r="CE76" s="77" t="str"/>
      <x:c r="CF76" s="77" t="str"/>
      <x:c r="CG76" s="77" t="str"/>
      <x:c r="CH76" s="77" t="str"/>
      <x:c r="CI76" s="77" t="str"/>
      <x:c r="CJ76" s="77" t="str"/>
      <x:c r="CK76" s="77" t="str"/>
      <x:c r="CL76" s="77" t="str"/>
      <x:c r="CM76" s="77" t="str"/>
      <x:c r="CN76" s="77" t="str"/>
      <x:c r="CO76" s="77" t="str"/>
      <x:c r="CP76" s="77" t="str"/>
      <x:c r="CQ76" s="77" t="str"/>
      <x:c r="CR76" s="77" t="str"/>
      <x:c r="CS76" s="77" t="str"/>
      <x:c r="CT76" s="77" t="str"/>
      <x:c r="CU76" s="77" t="str"/>
      <x:c r="CV76" s="77" t="str"/>
      <x:c r="CW76" s="77" t="str"/>
      <x:c r="CX76" s="77" t="str"/>
      <x:c r="CY76" s="77" t="str"/>
      <x:c r="CZ76" s="77" t="str"/>
      <x:c r="DA76" s="77" t="str"/>
      <x:c r="DB76" s="77" t="str"/>
      <x:c r="DC76" s="77" t="str"/>
      <x:c r="DD76" s="77" t="str"/>
      <x:c r="DE76" s="77" t="str"/>
      <x:c r="DF76" s="78" t="str"/>
      <x:c r="DG76" s="78" t="str"/>
      <x:c r="DH76" s="78" t="str"/>
      <x:c r="DI76" s="78" t="str"/>
      <x:c r="DJ76" s="78" t="str"/>
      <x:c r="DK76" s="78" t="str"/>
      <x:c r="DL76" s="78" t="str"/>
      <x:c r="DM76" s="78" t="str"/>
      <x:c r="DN76" s="78" t="str"/>
      <x:c r="DO76" s="78" t="str"/>
      <x:c r="DP76" s="78" t="str"/>
      <x:c r="DQ76" s="78" t="str"/>
      <x:c r="DR76" s="78" t="str"/>
      <x:c r="DS76" s="78" t="str"/>
      <x:c r="DT76" s="78" t="str"/>
      <x:c r="DU76" s="78" t="str"/>
      <x:c r="DV76" s="78" t="str"/>
      <x:c r="DW76" s="78" t="str"/>
      <x:c r="DX76" s="78" t="str"/>
      <x:c r="DY76" s="78" t="str"/>
      <x:c r="DZ76" s="78" t="str"/>
      <x:c r="EA76" s="117" t="str"/>
      <x:c r="EB76" s="117" t="str"/>
      <x:c r="EC76" s="117" t="str"/>
      <x:c r="ED76" s="117" t="str"/>
      <x:c r="EE76" s="117" t="str"/>
      <x:c r="EF76" s="117" t="str"/>
      <x:c r="EG76" s="117" t="str"/>
      <x:c r="EH76" s="117" t="str"/>
      <x:c r="EI76" s="117" t="str"/>
      <x:c r="EJ76" s="117" t="str"/>
      <x:c r="EK76" s="117" t="str"/>
      <x:c r="EL76" s="117" t="str"/>
      <x:c r="EM76" s="117" t="str"/>
      <x:c r="EN76" s="117" t="str"/>
      <x:c r="EO76" s="34" t="str"/>
      <x:c r="EP76" s="34" t="str"/>
      <x:c r="EQ76" s="36" t="str">
        <x:f>IF(OR($EO76="",$EP76="",$EO76=0),"",$EP76/$EO76)</x:f>
      </x:c>
      <x:c r="ER76" s="38" t="str"/>
      <x:c r="ES76" s="22" t="str">
        <x:v>Unknown</x:v>
      </x:c>
      <x:c r="ET76" s="22" t="str">
        <x:v>Unknown</x:v>
      </x:c>
      <x:c r="EU76" s="40" t="str">
        <x:f>IF(COUNT($DF76,$DG76,$DH76)=0,"",AVERAGE($DF76,$DG76,$DH76))</x:f>
      </x:c>
      <x:c r="EV76" s="40" t="str">
        <x:f>IF(COUNT($DJ76,$DK76,$DL76)=0,"",AVERAGE($DJ76,$DK76,$DL76))</x:f>
      </x:c>
      <x:c r="EW76" s="40" t="str">
        <x:f>IF(OR($EU76="",$EV76=""),"",$EV76-$EU76)</x:f>
      </x:c>
      <x:c r="EX76" s="40" t="str">
        <x:f>IF(COUNT($DM76,$DN76,$DO76)=0,"",AVERAGE($DM76,$DN76,$DO76))</x:f>
      </x:c>
      <x:c r="EY76" s="40" t="str">
        <x:f>IF(COUNT($DQ76,$DR76,$DS76)=0,"",AVERAGE($DQ76,$DR76,$DS76))</x:f>
      </x:c>
      <x:c r="EZ76" s="40" t="str">
        <x:f>IF(OR($EX76="",$EY76=""),"",$EY76-$EX76)</x:f>
      </x:c>
      <x:c r="FA76" s="42" t="str">
        <x:f>IF(COUNT($EA76,$EB76,$EC76)=0,"",AVERAGE($EA76,$EB76,$EC76))</x:f>
      </x:c>
      <x:c r="FB76" s="42" t="str">
        <x:f>IF(COUNT($EE76,$EF76,$EG76)=0,"",AVERAGE($EE76,$EF76,$EG76))</x:f>
      </x:c>
      <x:c r="FC76" s="42" t="str">
        <x:f>IF(OR($FA76="",$FB76=""),"",$FB76-$FA76)</x:f>
      </x:c>
      <x:c r="FD76" s="42" t="str">
        <x:f>IF(COUNT($EH76,$EI76,$EJ76)=0,"",AVERAGE($EH76,$EI76,$EJ76))</x:f>
      </x:c>
      <x:c r="FE76" s="42" t="str">
        <x:f>IF(COUNT($EL76,$EM76,$EN76)=0,"",AVERAGE($EL76,$EM76,$EN76))</x:f>
      </x:c>
      <x:c r="FF76" s="42" t="str">
        <x:f>IF(OR($FD76="",$FE76=""),"",$FE76-$FD76)</x:f>
      </x:c>
      <x:c r="FG76" s="24" t="str">
        <x:f>IF(COUNT($DF76,$DG76,$DH76,$DJ76,$DK76,$DL76,$DM76,$DN76,$DO76,$DQ76,$DR76,$DS76)=12,"Yes","No")</x:f>
        <x:v>No</x:v>
      </x:c>
      <x:c r="FH76" s="24" t="str">
        <x:f>IF(COUNT($EA76,$EB76,$EC76,$EE76,$EF76,$EG76,$EH76,$EI76,$EJ76,$EL76,$EM76,$EN76)=12,"Yes","No")</x:f>
        <x:v>No</x:v>
      </x:c>
      <x:c r="FI76" s="24" t="str">
        <x:f>IF(AND($M76="Include",OR($FG76="Yes",$FH76="Yes")),"Ready","Not ready")</x:f>
        <x:v>Not ready</x:v>
      </x:c>
    </x:row>
    <x:row r="77" ht="24" customHeight="1">
      <x:c r="A77" s="22" t="str">
        <x:v>CTL-0075</x:v>
      </x:c>
      <x:c r="B77" s="22" t="n">
        <x:v>86</x:v>
      </x:c>
      <x:c r="C77" s="22" t="str">
        <x:v>Candidate alternative-rationale group</x:v>
      </x:c>
      <x:c r="D77" s="22" t="n">
        <x:v>0</x:v>
      </x:c>
      <x:c r="E77" s="22" t="str">
        <x:v>DATA non-innovation deals.xlsx</x:v>
      </x:c>
      <x:c r="F77" s="22" t="str">
        <x:v>telix pharma acquires atlab pharma for</x:v>
      </x:c>
      <x:c r="G77" s="22" t="str">
        <x:v>Yes</x:v>
      </x:c>
      <x:c r="H77" s="22" t="str">
        <x:v>No</x:v>
      </x:c>
      <x:c r="I77" s="22" t="str">
        <x:v>No</x:v>
      </x:c>
      <x:c r="J77" s="22" t="n">
        <x:v>1</x:v>
      </x:c>
      <x:c r="K77" s="22" t="str">
        <x:v>Not started</x:v>
      </x:c>
      <x:c r="L77" s="22" t="str">
        <x:v>Eligible - 100%</x:v>
      </x:c>
      <x:c r="M77" s="22" t="str">
        <x:v>Review</x:v>
      </x:c>
      <x:c r="N77" s="22" t="str"/>
      <x:c r="O77" s="28" t="n">
        <x:v>43354</x:v>
      </x:c>
      <x:c r="P77" s="28" t="n">
        <x:v>43354</x:v>
      </x:c>
      <x:c r="Q77" s="22" t="n">
        <x:v>2018</x:v>
      </x:c>
      <x:c r="R77" s="22" t="str">
        <x:v>Q3 2018</x:v>
      </x:c>
      <x:c r="S77" s="22" t="str">
        <x:v>Completed</x:v>
      </x:c>
      <x:c r="T77" s="26" t="str">
        <x:v>Telix Pharma Acquires Atlab Pharma for USD10 Million</x:v>
      </x:c>
      <x:c r="U77" s="22" t="str">
        <x:v>Mergers &amp; Acquisitions</x:v>
      </x:c>
      <x:c r="V77" s="22" t="str">
        <x:v>Acquisition</x:v>
      </x:c>
      <x:c r="W77" s="22" t="str">
        <x:v>100% Acquisition</x:v>
      </x:c>
      <x:c r="X77" s="22" t="str">
        <x:v>France</x:v>
      </x:c>
      <x:c r="Y77" s="22" t="str">
        <x:v>100% Acquisition</x:v>
      </x:c>
      <x:c r="Z77" s="26"/>
      <x:c r="AA77" s="26"/>
      <x:c r="AB77" s="22" t="str">
        <x:v>Telix Pharmaceuticals Ltd</x:v>
      </x:c>
      <x:c r="AC77" s="22" t="str">
        <x:v>telix pharmaceuticals</x:v>
      </x:c>
      <x:c r="AD77" s="22" t="str">
        <x:v>ATLAB Pharma SAS</x:v>
      </x:c>
      <x:c r="AE77" s="22" t="str">
        <x:v>atlab pharma</x:v>
      </x:c>
      <x:c r="AF77" s="30" t="n">
        <x:v>10</x:v>
      </x:c>
      <x:c r="AG77" s="22" t="n">
        <x:v>10</x:v>
      </x:c>
      <x:c r="AH77" s="26" t="str">
        <x:v>Telix Pharmaceuticals Limited, a clinical-stage biotechnology company, has completed the acquisition of Atlab Pharma SAS, a biotechnology company, for a purchase consideration of USD10 million.
Telix Pharma has exercised an option to acquire Atlab Pharma.  A total of 14,840,000 shares were issued in consideration. The consideration of USD10 million is issued as USD9 million in Telix shares to Atlab shareholders, at USD0.89 per share, USD0.5 million in Telix shares to BZL, also at USD0.89 per share. These shares are paid to BZL as partial consideration for a significant reduction in royalty rates for the background IP, as a closing condition of the transaction, and USD0.5 million in warrants over Telix shares to BZL, with an exercise price of USD1.34 per share.
As part of the transaction, Telix Pharma has also entered into a limited back - license with BZL Biologics LLC(BZL) for certain IP rights to support ongoing commercial research activities that are outside of the scope of product development focus for Telix Pharma. Prof. Jean-Francois Chatal (Atlab/ Universite de Nantes) and Prof. Neil Bander (BZL/ WCMC ) will continue to serve as members of Telix’s scientific advisory board.
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x:v>
      </x:c>
      <x:c r="AI77" s="26" t="str">
        <x:v>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x:v>
      </x:c>
      <x:c r="AJ77" s="22" t="str"/>
      <x:c r="AK77" s="22" t="str"/>
      <x:c r="AL77" s="22" t="str">
        <x:v>Unknown</x:v>
      </x:c>
      <x:c r="AM77" s="22" t="str">
        <x:v>Unknown</x:v>
      </x:c>
      <x:c r="AN77" s="22" t="str"/>
      <x:c r="AO77" s="22" t="str"/>
      <x:c r="AP77" s="22" t="str"/>
      <x:c r="AQ77" s="22" t="str"/>
      <x:c r="AR77" s="22" t="str"/>
      <x:c r="AS77" s="22" t="str">
        <x:v>Telix Pharmaceuticals Ltd</x:v>
      </x:c>
      <x:c r="AT77" s="22" t="str">
        <x:v>ATLAB Pharma SAS</x:v>
      </x:c>
      <x:c r="AU77" s="22" t="str">
        <x:v>Not reviewed</x:v>
      </x:c>
      <x:c r="AV77" s="22" t="str">
        <x:v>Not assessed</x:v>
      </x:c>
      <x:c r="AW77" s="22" t="str">
        <x:v>Unknown</x:v>
      </x:c>
      <x:c r="AX77" s="22" t="str">
        <x:v>Unknown</x:v>
      </x:c>
      <x:c r="AY77" s="22" t="str">
        <x:v>Unknown</x:v>
      </x:c>
      <x:c r="AZ77" s="22" t="str">
        <x:v>Unknown</x:v>
      </x:c>
      <x:c r="BA77" s="22" t="str">
        <x:v>Unknown</x:v>
      </x:c>
      <x:c r="BB77" s="22" t="str">
        <x:v>Unknown</x:v>
      </x:c>
      <x:c r="BC77" s="26" t="str"/>
      <x:c r="BD77" s="22" t="str"/>
      <x:c r="BE77" s="22" t="str"/>
      <x:c r="BF77" s="22" t="str">
        <x:v>Not collected</x:v>
      </x:c>
      <x:c r="BG77" s="22" t="str">
        <x:v>Not collected</x:v>
      </x:c>
      <x:c r="BH77" s="22" t="str">
        <x:v>Not defined</x:v>
      </x:c>
      <x:c r="BI77" s="24" t="n">
        <x:f>IF($Q77="","",$Q77-3)</x:f>
        <x:v>2015</x:v>
      </x:c>
      <x:c r="BJ77" s="24" t="n">
        <x:f>IF($Q77="","",$Q77-2)</x:f>
        <x:v>2016</x:v>
      </x:c>
      <x:c r="BK77" s="24" t="n">
        <x:f>IF($Q77="","",$Q77-1)</x:f>
        <x:v>2017</x:v>
      </x:c>
      <x:c r="BL77" s="24" t="n">
        <x:f>IF($Q77="","",$Q77+0)</x:f>
        <x:v>2018</x:v>
      </x:c>
      <x:c r="BM77" s="24" t="n">
        <x:f>IF($Q77="","",$Q77+1)</x:f>
        <x:v>2019</x:v>
      </x:c>
      <x:c r="BN77" s="24" t="n">
        <x:f>IF($Q77="","",$Q77+2)</x:f>
        <x:v>2020</x:v>
      </x:c>
      <x:c r="BO77" s="24" t="n">
        <x:f>IF($Q77="","",$Q77+3)</x:f>
        <x:v>2021</x:v>
      </x:c>
      <x:c r="BP77" s="77" t="str"/>
      <x:c r="BQ77" s="77" t="str"/>
      <x:c r="BR77" s="77" t="str"/>
      <x:c r="BS77" s="77" t="str"/>
      <x:c r="BT77" s="77" t="str"/>
      <x:c r="BU77" s="77" t="str"/>
      <x:c r="BV77" s="77" t="str"/>
      <x:c r="BW77" s="77" t="str"/>
      <x:c r="BX77" s="77" t="str"/>
      <x:c r="BY77" s="77" t="str"/>
      <x:c r="BZ77" s="77" t="str"/>
      <x:c r="CA77" s="77" t="str"/>
      <x:c r="CB77" s="77" t="str"/>
      <x:c r="CC77" s="77" t="str"/>
      <x:c r="CD77" s="77" t="str"/>
      <x:c r="CE77" s="77" t="str"/>
      <x:c r="CF77" s="77" t="str"/>
      <x:c r="CG77" s="77" t="str"/>
      <x:c r="CH77" s="77" t="str"/>
      <x:c r="CI77" s="77" t="str"/>
      <x:c r="CJ77" s="77" t="str"/>
      <x:c r="CK77" s="77" t="str"/>
      <x:c r="CL77" s="77" t="str"/>
      <x:c r="CM77" s="77" t="str"/>
      <x:c r="CN77" s="77" t="str"/>
      <x:c r="CO77" s="77" t="str"/>
      <x:c r="CP77" s="77" t="str"/>
      <x:c r="CQ77" s="77" t="str"/>
      <x:c r="CR77" s="77" t="str"/>
      <x:c r="CS77" s="77" t="str"/>
      <x:c r="CT77" s="77" t="str"/>
      <x:c r="CU77" s="77" t="str"/>
      <x:c r="CV77" s="77" t="str"/>
      <x:c r="CW77" s="77" t="str"/>
      <x:c r="CX77" s="77" t="str"/>
      <x:c r="CY77" s="77" t="str"/>
      <x:c r="CZ77" s="77" t="str"/>
      <x:c r="DA77" s="77" t="str"/>
      <x:c r="DB77" s="77" t="str"/>
      <x:c r="DC77" s="77" t="str"/>
      <x:c r="DD77" s="77" t="str"/>
      <x:c r="DE77" s="77" t="str"/>
      <x:c r="DF77" s="78" t="str"/>
      <x:c r="DG77" s="78" t="str"/>
      <x:c r="DH77" s="78" t="str"/>
      <x:c r="DI77" s="78" t="str"/>
      <x:c r="DJ77" s="78" t="str"/>
      <x:c r="DK77" s="78" t="str"/>
      <x:c r="DL77" s="78" t="str"/>
      <x:c r="DM77" s="78" t="str"/>
      <x:c r="DN77" s="78" t="str"/>
      <x:c r="DO77" s="78" t="str"/>
      <x:c r="DP77" s="78" t="str"/>
      <x:c r="DQ77" s="78" t="str"/>
      <x:c r="DR77" s="78" t="str"/>
      <x:c r="DS77" s="78" t="str"/>
      <x:c r="DT77" s="78" t="str"/>
      <x:c r="DU77" s="78" t="str"/>
      <x:c r="DV77" s="78" t="str"/>
      <x:c r="DW77" s="78" t="str"/>
      <x:c r="DX77" s="78" t="str"/>
      <x:c r="DY77" s="78" t="str"/>
      <x:c r="DZ77" s="78" t="str"/>
      <x:c r="EA77" s="117" t="str"/>
      <x:c r="EB77" s="117" t="str"/>
      <x:c r="EC77" s="117" t="str"/>
      <x:c r="ED77" s="117" t="str"/>
      <x:c r="EE77" s="117" t="str"/>
      <x:c r="EF77" s="117" t="str"/>
      <x:c r="EG77" s="117" t="str"/>
      <x:c r="EH77" s="117" t="str"/>
      <x:c r="EI77" s="117" t="str"/>
      <x:c r="EJ77" s="117" t="str"/>
      <x:c r="EK77" s="117" t="str"/>
      <x:c r="EL77" s="117" t="str"/>
      <x:c r="EM77" s="117" t="str"/>
      <x:c r="EN77" s="117" t="str"/>
      <x:c r="EO77" s="34" t="str"/>
      <x:c r="EP77" s="34" t="str"/>
      <x:c r="EQ77" s="36" t="str">
        <x:f>IF(OR($EO77="",$EP77="",$EO77=0),"",$EP77/$EO77)</x:f>
      </x:c>
      <x:c r="ER77" s="38" t="str"/>
      <x:c r="ES77" s="22" t="str">
        <x:v>Unknown</x:v>
      </x:c>
      <x:c r="ET77" s="22" t="str">
        <x:v>Unknown</x:v>
      </x:c>
      <x:c r="EU77" s="40" t="str">
        <x:f>IF(COUNT($DF77,$DG77,$DH77)=0,"",AVERAGE($DF77,$DG77,$DH77))</x:f>
      </x:c>
      <x:c r="EV77" s="40" t="str">
        <x:f>IF(COUNT($DJ77,$DK77,$DL77)=0,"",AVERAGE($DJ77,$DK77,$DL77))</x:f>
      </x:c>
      <x:c r="EW77" s="40" t="str">
        <x:f>IF(OR($EU77="",$EV77=""),"",$EV77-$EU77)</x:f>
      </x:c>
      <x:c r="EX77" s="40" t="str">
        <x:f>IF(COUNT($DM77,$DN77,$DO77)=0,"",AVERAGE($DM77,$DN77,$DO77))</x:f>
      </x:c>
      <x:c r="EY77" s="40" t="str">
        <x:f>IF(COUNT($DQ77,$DR77,$DS77)=0,"",AVERAGE($DQ77,$DR77,$DS77))</x:f>
      </x:c>
      <x:c r="EZ77" s="40" t="str">
        <x:f>IF(OR($EX77="",$EY77=""),"",$EY77-$EX77)</x:f>
      </x:c>
      <x:c r="FA77" s="42" t="str">
        <x:f>IF(COUNT($EA77,$EB77,$EC77)=0,"",AVERAGE($EA77,$EB77,$EC77))</x:f>
      </x:c>
      <x:c r="FB77" s="42" t="str">
        <x:f>IF(COUNT($EE77,$EF77,$EG77)=0,"",AVERAGE($EE77,$EF77,$EG77))</x:f>
      </x:c>
      <x:c r="FC77" s="42" t="str">
        <x:f>IF(OR($FA77="",$FB77=""),"",$FB77-$FA77)</x:f>
      </x:c>
      <x:c r="FD77" s="42" t="str">
        <x:f>IF(COUNT($EH77,$EI77,$EJ77)=0,"",AVERAGE($EH77,$EI77,$EJ77))</x:f>
      </x:c>
      <x:c r="FE77" s="42" t="str">
        <x:f>IF(COUNT($EL77,$EM77,$EN77)=0,"",AVERAGE($EL77,$EM77,$EN77))</x:f>
      </x:c>
      <x:c r="FF77" s="42" t="str">
        <x:f>IF(OR($FD77="",$FE77=""),"",$FE77-$FD77)</x:f>
      </x:c>
      <x:c r="FG77" s="24" t="str">
        <x:f>IF(COUNT($DF77,$DG77,$DH77,$DJ77,$DK77,$DL77,$DM77,$DN77,$DO77,$DQ77,$DR77,$DS77)=12,"Yes","No")</x:f>
        <x:v>No</x:v>
      </x:c>
      <x:c r="FH77" s="24" t="str">
        <x:f>IF(COUNT($EA77,$EB77,$EC77,$EE77,$EF77,$EG77,$EH77,$EI77,$EJ77,$EL77,$EM77,$EN77)=12,"Yes","No")</x:f>
        <x:v>No</x:v>
      </x:c>
      <x:c r="FI77" s="24" t="str">
        <x:f>IF(AND($M77="Include",OR($FG77="Yes",$FH77="Yes")),"Ready","Not ready")</x:f>
        <x:v>Not ready</x:v>
      </x:c>
    </x:row>
    <x:row r="78" ht="24" customHeight="1">
      <x:c r="A78" s="22" t="str">
        <x:v>CTL-0076</x:v>
      </x:c>
      <x:c r="B78" s="22" t="n">
        <x:v>87</x:v>
      </x:c>
      <x:c r="C78" s="22" t="str">
        <x:v>Candidate alternative-rationale group</x:v>
      </x:c>
      <x:c r="D78" s="22" t="n">
        <x:v>0</x:v>
      </x:c>
      <x:c r="E78" s="22" t="str">
        <x:v>DATA non-innovation deals.xlsx</x:v>
      </x:c>
      <x:c r="F78" s="22" t="str">
        <x:v>huadong medicine acquires sinclair pharma</x:v>
      </x:c>
      <x:c r="G78" s="22" t="str">
        <x:v>No</x:v>
      </x:c>
      <x:c r="H78" s="22" t="str">
        <x:v>No</x:v>
      </x:c>
      <x:c r="I78" s="22" t="str">
        <x:v>No</x:v>
      </x:c>
      <x:c r="J78" s="22" t="n">
        <x:v>1</x:v>
      </x:c>
      <x:c r="K78" s="22" t="str">
        <x:v>Not started</x:v>
      </x:c>
      <x:c r="L78" s="22" t="str">
        <x:v>Eligible - 100%</x:v>
      </x:c>
      <x:c r="M78" s="22" t="str">
        <x:v>Review</x:v>
      </x:c>
      <x:c r="N78" s="22" t="str"/>
      <x:c r="O78" s="28" t="n">
        <x:v>43340</x:v>
      </x:c>
      <x:c r="P78" s="28" t="n">
        <x:v>43423</x:v>
      </x:c>
      <x:c r="Q78" s="22" t="n">
        <x:v>2018</x:v>
      </x:c>
      <x:c r="R78" s="22" t="str">
        <x:v>Q3 2018</x:v>
      </x:c>
      <x:c r="S78" s="22" t="str">
        <x:v>Completed</x:v>
      </x:c>
      <x:c r="T78" s="26" t="str">
        <x:v>Huadong Medicine Acquires Sinclair Pharma</x:v>
      </x:c>
      <x:c r="U78" s="22" t="str">
        <x:v>Mergers &amp; Acquisitions</x:v>
      </x:c>
      <x:c r="V78" s="22" t="str">
        <x:v>Acquisition</x:v>
      </x:c>
      <x:c r="W78" s="22" t="str">
        <x:v>100% Acquisition</x:v>
      </x:c>
      <x:c r="X78" s="22" t="str">
        <x:v>United Kingdom</x:v>
      </x:c>
      <x:c r="Y78" s="22" t="str">
        <x:v>100% Acquisition</x:v>
      </x:c>
      <x:c r="Z78" s="26" t="str">
        <x:v>Piper Sandler Ltd , RBC Capital Markets LLC , N M Rothschild &amp; Sons Ltd</x:v>
      </x:c>
      <x:c r="AA78" s="26" t="str">
        <x:v>Jones Day , Eversheds Sutherland (International) LLP , Peel Hunt LLP</x:v>
      </x:c>
      <x:c r="AB78" s="22" t="str">
        <x:v>China Grand Enterprises, Inc.; Huadong Medicine Co Ltd</x:v>
      </x:c>
      <x:c r="AC78" s="22" t="str">
        <x:v>china grand enterprises huadong medicine</x:v>
      </x:c>
      <x:c r="AD78" s="22" t="str">
        <x:v>Sinclair Pharma Ltd</x:v>
      </x:c>
      <x:c r="AE78" s="22" t="str">
        <x:v>sinclair pharma</x:v>
      </x:c>
      <x:c r="AF78" s="30" t="n">
        <x:v>222</x:v>
      </x:c>
      <x:c r="AG78" s="22" t="n">
        <x:v>222</x:v>
      </x:c>
      <x:c r="AH78" s="26" t="str">
        <x:v>Huadong Medicine Company Limited has acquired Sinclair Pharma Plc, a pharmaceutical company, for approximately USD222 million.
This price is a 91.3% premium to Sinclair's GBP0.18 closing price on its previous closing day August 24, 2018. Enterprise value of Sinclair Pharma is approximately GBP163.13 million.
As of August 24, 2018 Sinclair had 503.8 million shares in issue, meaning that Huadong's offer valued the company at GBP161.2 million. The Board of Sinclair Pharma confirmed the offer for the company.
The acquisition provides Sinclair Pharma with resources and opportunities to expand the US aesthetic product portfolio.
Piper Jaffray Ltd. acted as agent; Rothschild acted as lead financial advisor; Peel Hunt LLP acted as joint financial advisor, and nominated and joint broker; RBC Capital Markets acted as joint broker to Sinclair; while Eversheds Sutherland acted as legal advisor to Sinclair Pharma for the transaction. Jones Day acted as legal advisor to Huadong Medicine for the transaction.
Deal History:
Announced: On August 28, 2018, Sinclair Pharma Plc, a pharmaceutical company, has entered into a possible offer agreement with Huadong Medicine Aesthetics Investment Ltd.
The terms of the offer would see Huadong, a wholly-owned subsidiary of Huadong Medicine Co. Ltd., pay GBP0.32 per share for Sinclair's entire issued capital. This price is a 91.3% premium to Sinclair's GBP0.18 closing price on its previous closing day August 24, 2018.
Planned: On July 5, 2018, China Grand Enterprises and its affiliate Huadong Medicine intended to acquire Sinclair Pharma.</x:v>
      </x:c>
      <x:c r="AI78" s="26" t="str">
        <x:v>The acquisition provides Sinclair Pharma with resources and opportunities to expand the US aesthetic product portfolio.</x:v>
      </x:c>
      <x:c r="AJ78" s="22" t="str"/>
      <x:c r="AK78" s="22" t="str"/>
      <x:c r="AL78" s="22" t="str">
        <x:v>Unknown</x:v>
      </x:c>
      <x:c r="AM78" s="22" t="str">
        <x:v>Unknown</x:v>
      </x:c>
      <x:c r="AN78" s="22" t="str"/>
      <x:c r="AO78" s="22" t="str"/>
      <x:c r="AP78" s="22" t="str"/>
      <x:c r="AQ78" s="22" t="str"/>
      <x:c r="AR78" s="22" t="str"/>
      <x:c r="AS78" s="22" t="str">
        <x:v>China Grand Enterprises, Inc.; Huadong Medicine Co Ltd</x:v>
      </x:c>
      <x:c r="AT78" s="22" t="str">
        <x:v>Sinclair Pharma Ltd</x:v>
      </x:c>
      <x:c r="AU78" s="22" t="str">
        <x:v>Not reviewed</x:v>
      </x:c>
      <x:c r="AV78" s="22" t="str">
        <x:v>Not assessed</x:v>
      </x:c>
      <x:c r="AW78" s="22" t="str">
        <x:v>Unknown</x:v>
      </x:c>
      <x:c r="AX78" s="22" t="str">
        <x:v>Unknown</x:v>
      </x:c>
      <x:c r="AY78" s="22" t="str">
        <x:v>Unknown</x:v>
      </x:c>
      <x:c r="AZ78" s="22" t="str">
        <x:v>Unknown</x:v>
      </x:c>
      <x:c r="BA78" s="22" t="str">
        <x:v>Unknown</x:v>
      </x:c>
      <x:c r="BB78" s="22" t="str">
        <x:v>Unknown</x:v>
      </x:c>
      <x:c r="BC78" s="26" t="str"/>
      <x:c r="BD78" s="22" t="str"/>
      <x:c r="BE78" s="22" t="str"/>
      <x:c r="BF78" s="22" t="str">
        <x:v>Not collected</x:v>
      </x:c>
      <x:c r="BG78" s="22" t="str">
        <x:v>Not collected</x:v>
      </x:c>
      <x:c r="BH78" s="22" t="str">
        <x:v>Not defined</x:v>
      </x:c>
      <x:c r="BI78" s="24" t="n">
        <x:f>IF($Q78="","",$Q78-3)</x:f>
        <x:v>2015</x:v>
      </x:c>
      <x:c r="BJ78" s="24" t="n">
        <x:f>IF($Q78="","",$Q78-2)</x:f>
        <x:v>2016</x:v>
      </x:c>
      <x:c r="BK78" s="24" t="n">
        <x:f>IF($Q78="","",$Q78-1)</x:f>
        <x:v>2017</x:v>
      </x:c>
      <x:c r="BL78" s="24" t="n">
        <x:f>IF($Q78="","",$Q78+0)</x:f>
        <x:v>2018</x:v>
      </x:c>
      <x:c r="BM78" s="24" t="n">
        <x:f>IF($Q78="","",$Q78+1)</x:f>
        <x:v>2019</x:v>
      </x:c>
      <x:c r="BN78" s="24" t="n">
        <x:f>IF($Q78="","",$Q78+2)</x:f>
        <x:v>2020</x:v>
      </x:c>
      <x:c r="BO78" s="24" t="n">
        <x:f>IF($Q78="","",$Q78+3)</x:f>
        <x:v>2021</x:v>
      </x:c>
      <x:c r="BP78" s="77" t="str"/>
      <x:c r="BQ78" s="77" t="str"/>
      <x:c r="BR78" s="77" t="str"/>
      <x:c r="BS78" s="77" t="str"/>
      <x:c r="BT78" s="77" t="str"/>
      <x:c r="BU78" s="77" t="str"/>
      <x:c r="BV78" s="77" t="str"/>
      <x:c r="BW78" s="77" t="str"/>
      <x:c r="BX78" s="77" t="str"/>
      <x:c r="BY78" s="77" t="str"/>
      <x:c r="BZ78" s="77" t="str"/>
      <x:c r="CA78" s="77" t="str"/>
      <x:c r="CB78" s="77" t="str"/>
      <x:c r="CC78" s="77" t="str"/>
      <x:c r="CD78" s="77" t="str"/>
      <x:c r="CE78" s="77" t="str"/>
      <x:c r="CF78" s="77" t="str"/>
      <x:c r="CG78" s="77" t="str"/>
      <x:c r="CH78" s="77" t="str"/>
      <x:c r="CI78" s="77" t="str"/>
      <x:c r="CJ78" s="77" t="str"/>
      <x:c r="CK78" s="77" t="str"/>
      <x:c r="CL78" s="77" t="str"/>
      <x:c r="CM78" s="77" t="str"/>
      <x:c r="CN78" s="77" t="str"/>
      <x:c r="CO78" s="77" t="str"/>
      <x:c r="CP78" s="77" t="str"/>
      <x:c r="CQ78" s="77" t="str"/>
      <x:c r="CR78" s="77" t="str"/>
      <x:c r="CS78" s="77" t="str"/>
      <x:c r="CT78" s="77" t="str"/>
      <x:c r="CU78" s="77" t="str"/>
      <x:c r="CV78" s="77" t="str"/>
      <x:c r="CW78" s="77" t="str"/>
      <x:c r="CX78" s="77" t="str"/>
      <x:c r="CY78" s="77" t="str"/>
      <x:c r="CZ78" s="77" t="str"/>
      <x:c r="DA78" s="77" t="str"/>
      <x:c r="DB78" s="77" t="str"/>
      <x:c r="DC78" s="77" t="str"/>
      <x:c r="DD78" s="77" t="str"/>
      <x:c r="DE78" s="77" t="str"/>
      <x:c r="DF78" s="78" t="str"/>
      <x:c r="DG78" s="78" t="str"/>
      <x:c r="DH78" s="78" t="str"/>
      <x:c r="DI78" s="78" t="str"/>
      <x:c r="DJ78" s="78" t="str"/>
      <x:c r="DK78" s="78" t="str"/>
      <x:c r="DL78" s="78" t="str"/>
      <x:c r="DM78" s="78" t="str"/>
      <x:c r="DN78" s="78" t="str"/>
      <x:c r="DO78" s="78" t="str"/>
      <x:c r="DP78" s="78" t="str"/>
      <x:c r="DQ78" s="78" t="str"/>
      <x:c r="DR78" s="78" t="str"/>
      <x:c r="DS78" s="78" t="str"/>
      <x:c r="DT78" s="78" t="str"/>
      <x:c r="DU78" s="78" t="str"/>
      <x:c r="DV78" s="78" t="str"/>
      <x:c r="DW78" s="78" t="str"/>
      <x:c r="DX78" s="78" t="str"/>
      <x:c r="DY78" s="78" t="str"/>
      <x:c r="DZ78" s="78" t="str"/>
      <x:c r="EA78" s="117" t="str"/>
      <x:c r="EB78" s="117" t="str"/>
      <x:c r="EC78" s="117" t="str"/>
      <x:c r="ED78" s="117" t="str"/>
      <x:c r="EE78" s="117" t="str"/>
      <x:c r="EF78" s="117" t="str"/>
      <x:c r="EG78" s="117" t="str"/>
      <x:c r="EH78" s="117" t="str"/>
      <x:c r="EI78" s="117" t="str"/>
      <x:c r="EJ78" s="117" t="str"/>
      <x:c r="EK78" s="117" t="str"/>
      <x:c r="EL78" s="117" t="str"/>
      <x:c r="EM78" s="117" t="str"/>
      <x:c r="EN78" s="117" t="str"/>
      <x:c r="EO78" s="34" t="str"/>
      <x:c r="EP78" s="34" t="str"/>
      <x:c r="EQ78" s="36" t="str">
        <x:f>IF(OR($EO78="",$EP78="",$EO78=0),"",$EP78/$EO78)</x:f>
      </x:c>
      <x:c r="ER78" s="38" t="str"/>
      <x:c r="ES78" s="22" t="str">
        <x:v>Unknown</x:v>
      </x:c>
      <x:c r="ET78" s="22" t="str">
        <x:v>Unknown</x:v>
      </x:c>
      <x:c r="EU78" s="40" t="str">
        <x:f>IF(COUNT($DF78,$DG78,$DH78)=0,"",AVERAGE($DF78,$DG78,$DH78))</x:f>
      </x:c>
      <x:c r="EV78" s="40" t="str">
        <x:f>IF(COUNT($DJ78,$DK78,$DL78)=0,"",AVERAGE($DJ78,$DK78,$DL78))</x:f>
      </x:c>
      <x:c r="EW78" s="40" t="str">
        <x:f>IF(OR($EU78="",$EV78=""),"",$EV78-$EU78)</x:f>
      </x:c>
      <x:c r="EX78" s="40" t="str">
        <x:f>IF(COUNT($DM78,$DN78,$DO78)=0,"",AVERAGE($DM78,$DN78,$DO78))</x:f>
      </x:c>
      <x:c r="EY78" s="40" t="str">
        <x:f>IF(COUNT($DQ78,$DR78,$DS78)=0,"",AVERAGE($DQ78,$DR78,$DS78))</x:f>
      </x:c>
      <x:c r="EZ78" s="40" t="str">
        <x:f>IF(OR($EX78="",$EY78=""),"",$EY78-$EX78)</x:f>
      </x:c>
      <x:c r="FA78" s="42" t="str">
        <x:f>IF(COUNT($EA78,$EB78,$EC78)=0,"",AVERAGE($EA78,$EB78,$EC78))</x:f>
      </x:c>
      <x:c r="FB78" s="42" t="str">
        <x:f>IF(COUNT($EE78,$EF78,$EG78)=0,"",AVERAGE($EE78,$EF78,$EG78))</x:f>
      </x:c>
      <x:c r="FC78" s="42" t="str">
        <x:f>IF(OR($FA78="",$FB78=""),"",$FB78-$FA78)</x:f>
      </x:c>
      <x:c r="FD78" s="42" t="str">
        <x:f>IF(COUNT($EH78,$EI78,$EJ78)=0,"",AVERAGE($EH78,$EI78,$EJ78))</x:f>
      </x:c>
      <x:c r="FE78" s="42" t="str">
        <x:f>IF(COUNT($EL78,$EM78,$EN78)=0,"",AVERAGE($EL78,$EM78,$EN78))</x:f>
      </x:c>
      <x:c r="FF78" s="42" t="str">
        <x:f>IF(OR($FD78="",$FE78=""),"",$FE78-$FD78)</x:f>
      </x:c>
      <x:c r="FG78" s="24" t="str">
        <x:f>IF(COUNT($DF78,$DG78,$DH78,$DJ78,$DK78,$DL78,$DM78,$DN78,$DO78,$DQ78,$DR78,$DS78)=12,"Yes","No")</x:f>
        <x:v>No</x:v>
      </x:c>
      <x:c r="FH78" s="24" t="str">
        <x:f>IF(COUNT($EA78,$EB78,$EC78,$EE78,$EF78,$EG78,$EH78,$EI78,$EJ78,$EL78,$EM78,$EN78)=12,"Yes","No")</x:f>
        <x:v>No</x:v>
      </x:c>
      <x:c r="FI78" s="24" t="str">
        <x:f>IF(AND($M78="Include",OR($FG78="Yes",$FH78="Yes")),"Ready","Not ready")</x:f>
        <x:v>Not ready</x:v>
      </x:c>
    </x:row>
    <x:row r="79" ht="24" customHeight="1">
      <x:c r="A79" s="22" t="str">
        <x:v>CTL-0077</x:v>
      </x:c>
      <x:c r="B79" s="22" t="n">
        <x:v>88</x:v>
      </x:c>
      <x:c r="C79" s="22" t="str">
        <x:v>Candidate alternative-rationale group</x:v>
      </x:c>
      <x:c r="D79" s="22" t="n">
        <x:v>0</x:v>
      </x:c>
      <x:c r="E79" s="22" t="str">
        <x:v>DATA non-innovation deals.xlsx</x:v>
      </x:c>
      <x:c r="F79" s="22" t="str">
        <x:v>emergent biosolutions acquires adapt pharma for</x:v>
      </x:c>
      <x:c r="G79" s="22" t="str">
        <x:v>No</x:v>
      </x:c>
      <x:c r="H79" s="22" t="str">
        <x:v>No</x:v>
      </x:c>
      <x:c r="I79" s="22" t="str">
        <x:v>No</x:v>
      </x:c>
      <x:c r="J79" s="22" t="n">
        <x:v>1</x:v>
      </x:c>
      <x:c r="K79" s="22" t="str">
        <x:v>Not started</x:v>
      </x:c>
      <x:c r="L79" s="22" t="str">
        <x:v>Eligible - 100%</x:v>
      </x:c>
      <x:c r="M79" s="22" t="str">
        <x:v>Review</x:v>
      </x:c>
      <x:c r="N79" s="22" t="str"/>
      <x:c r="O79" s="28" t="n">
        <x:v>43340</x:v>
      </x:c>
      <x:c r="P79" s="28" t="n">
        <x:v>43388</x:v>
      </x:c>
      <x:c r="Q79" s="22" t="n">
        <x:v>2018</x:v>
      </x:c>
      <x:c r="R79" s="22" t="str">
        <x:v>Q3 2018</x:v>
      </x:c>
      <x:c r="S79" s="22" t="str">
        <x:v>Completed</x:v>
      </x:c>
      <x:c r="T79" s="26" t="str">
        <x:v>Emergent BioSolutions Acquires Adapt Pharma for USD735 Million</x:v>
      </x:c>
      <x:c r="U79" s="22" t="str">
        <x:v>Mergers &amp; Acquisitions</x:v>
      </x:c>
      <x:c r="V79" s="22" t="str">
        <x:v>Acquisition</x:v>
      </x:c>
      <x:c r="W79" s="22" t="str">
        <x:v>100% Acquisition</x:v>
      </x:c>
      <x:c r="X79" s="22" t="str">
        <x:v>Ireland</x:v>
      </x:c>
      <x:c r="Y79" s="22" t="str">
        <x:v>100% Acquisition</x:v>
      </x:c>
      <x:c r="Z79" s="26" t="str">
        <x:v>Morgan Stanley  &amp; Co LLC , BofA Securities Inc</x:v>
      </x:c>
      <x:c r="AA79" s="26" t="str">
        <x:v>Mayer Brown LLP , Covington &amp; Burling LLP</x:v>
      </x:c>
      <x:c r="AB79" s="22" t="str">
        <x:v>Emergent BioSolutions Inc</x:v>
      </x:c>
      <x:c r="AC79" s="22" t="str">
        <x:v>emergent biosolutions</x:v>
      </x:c>
      <x:c r="AD79" s="22" t="str">
        <x:v>Adapt Pharma Ltd</x:v>
      </x:c>
      <x:c r="AE79" s="22" t="str">
        <x:v>adapt pharma</x:v>
      </x:c>
      <x:c r="AF79" s="30" t="n">
        <x:v>735</x:v>
      </x:c>
      <x:c r="AG79" s="22" t="n">
        <x:v>735</x:v>
      </x:c>
      <x:c r="AH79" s="26" t="str">
        <x:v>Emergent BioSolutions Inc., has acquired Adapt Pharma Ltd, a pharmaceutical company, and its flagship product NARCAN (naloxone HCl) Nasal Spray, the needle-free formulation of naloxone approved by the US Food and Drug Administration (FDA) and Health Canada, for the emergency treatment of known or suspected opioid overdose as manifested by respiratory and/or central nervous system depression. 
Total consideration for the transaction is up to USD735 million consisting of an upfront payment of USD635 million and up to USD100 million in cash for potential sales-based milestones through 2022. At the closing, the company paid USD635 million, consisting of USD60 million in Emergent common stock and USD575 million in cash, subject to customary closing adjustments, using a combination of cash-on-hand and borrowings under its new USD1.05 billion syndicated senior secured credit facilities that the company entered into to fund the transaction.
With the closing of this transaction, Emergent also acquires a development pipeline of new treatment and delivery candidates to address opioid overdose and brings on approximately 50 employees, located in the US., Canada, and Ireland, including those responsible for supply chain management, research and development, government affairs, and commercial operations.
To fund the cash portion of the acquisition, Emergent will use a combination of cash-on-hand, its existing USD200 million credit facility, and borrowings pursuant to a new USD600 million debt financing commitment provided by Wells Fargo Bank, National Association. 
This transaction will bring Adapt and Emergent together to focus on the opioid crisis, will accelerate access to NARCAN Nasal Spray through investments in public awareness and manufacturing capacity while maintaining a responsible pricing approach, and also allow Adapt to progress its R&amp;D pipeline of additional opioid overdose and addiction treatment option.
This transaction enables Emergent BioSolutions to diversify and expand its presence within the public health threats market to respond to the opioid crisis, declared a public health emergency by the U.S. government; to further expand awareness and availability of this convenient, easy-to-administer life-saving treatment; product development pipeline with new treatment and delivery options to address opioid overdoses, and broadening Emergent BioSolutions’ portfolio of only-in-class medical countermeasures with the addition of NARCAN (R) (naloxone HCl) Nasal Spray, the only FDA-approved nasal form of naloxone indicated for the emergency treatment of known or suspected opioid overdose.
Covington &amp; Burling LLP acted as legal counsel and Morgan Stanley &amp; Co. LLC acted as financial advisor to Emergent. Mayer Brown LLP acted as legal counsel and BofA Merrill Lynch acted as financial advisor to Adapt Pharma.
Deal History:
Announced: On August 28, 2018, Emergent BioSolutions entered into an agreement to acquire Adapt Pharma and its flagship product NARCAN (naloxone HCl) Nasal Spray, for a total consideration for the transaction is up to USD735 million consisting of an upfront payment of USD635 million and up to USD100 million in cash for potential sales-based milestones.</x:v>
      </x:c>
      <x:c r="AI79" s="26" t="str">
        <x:v>This transaction enables Emergent BioSolutions to diversify and expand its presence within the public health threats market to respond to the opioid crisis, declared a public health emergency by the U.S. government; to further expand awareness and availability of this convenient, easy-to-administer life-saving treatment; product development pipeline with new treatment and delivery options to address opioid overdoses, and broadening Emergent BioSolutions’ portfolio of only-in-class medical countermeasures with the addition of NARCAN (R) (naloxone HCl) Nasal Spray, the only FDA-approved nasal form of naloxone indicated for the emergency treatment of known or suspected opioid overdose._x000d_
_x000d_
This transaction will bring Adapt and Emergent together to focus on the opioid crisis, will accelerate access to NARCAN Nasal Spray through investments in public awareness and manufacturing capacity while maintaining a responsible pricing approach, and also allow Adapt to progress its R&amp;D pipeline of additional opioid overdose and addiction treatment option._x000d_
_x000d_
The acquisition of Adapt Pharma adds NARCAN Nasal Spray to Emergent’s portfolio of only-in-class products with applications in both government and commercial markets as well as commercial operations targeting these markets, including a focus on state and local government purchasers, first responder groups, retail pharmacies, and opioid addiction treatment centers as key sales channels.</x:v>
      </x:c>
      <x:c r="AJ79" s="22" t="str"/>
      <x:c r="AK79" s="22" t="str"/>
      <x:c r="AL79" s="22" t="str">
        <x:v>Unknown</x:v>
      </x:c>
      <x:c r="AM79" s="22" t="str">
        <x:v>Unknown</x:v>
      </x:c>
      <x:c r="AN79" s="22" t="str"/>
      <x:c r="AO79" s="22" t="str"/>
      <x:c r="AP79" s="22" t="str"/>
      <x:c r="AQ79" s="22" t="str"/>
      <x:c r="AR79" s="22" t="str"/>
      <x:c r="AS79" s="22" t="str">
        <x:v>Emergent BioSolutions Inc</x:v>
      </x:c>
      <x:c r="AT79" s="22" t="str">
        <x:v>Adapt Pharma Ltd</x:v>
      </x:c>
      <x:c r="AU79" s="22" t="str">
        <x:v>Not reviewed</x:v>
      </x:c>
      <x:c r="AV79" s="22" t="str">
        <x:v>Not assessed</x:v>
      </x:c>
      <x:c r="AW79" s="22" t="str">
        <x:v>Unknown</x:v>
      </x:c>
      <x:c r="AX79" s="22" t="str">
        <x:v>Unknown</x:v>
      </x:c>
      <x:c r="AY79" s="22" t="str">
        <x:v>Unknown</x:v>
      </x:c>
      <x:c r="AZ79" s="22" t="str">
        <x:v>Unknown</x:v>
      </x:c>
      <x:c r="BA79" s="22" t="str">
        <x:v>Unknown</x:v>
      </x:c>
      <x:c r="BB79" s="22" t="str">
        <x:v>Unknown</x:v>
      </x:c>
      <x:c r="BC79" s="26" t="str"/>
      <x:c r="BD79" s="22" t="str"/>
      <x:c r="BE79" s="22" t="str"/>
      <x:c r="BF79" s="22" t="str">
        <x:v>Not collected</x:v>
      </x:c>
      <x:c r="BG79" s="22" t="str">
        <x:v>Not collected</x:v>
      </x:c>
      <x:c r="BH79" s="22" t="str">
        <x:v>Not defined</x:v>
      </x:c>
      <x:c r="BI79" s="24" t="n">
        <x:f>IF($Q79="","",$Q79-3)</x:f>
        <x:v>2015</x:v>
      </x:c>
      <x:c r="BJ79" s="24" t="n">
        <x:f>IF($Q79="","",$Q79-2)</x:f>
        <x:v>2016</x:v>
      </x:c>
      <x:c r="BK79" s="24" t="n">
        <x:f>IF($Q79="","",$Q79-1)</x:f>
        <x:v>2017</x:v>
      </x:c>
      <x:c r="BL79" s="24" t="n">
        <x:f>IF($Q79="","",$Q79+0)</x:f>
        <x:v>2018</x:v>
      </x:c>
      <x:c r="BM79" s="24" t="n">
        <x:f>IF($Q79="","",$Q79+1)</x:f>
        <x:v>2019</x:v>
      </x:c>
      <x:c r="BN79" s="24" t="n">
        <x:f>IF($Q79="","",$Q79+2)</x:f>
        <x:v>2020</x:v>
      </x:c>
      <x:c r="BO79" s="24" t="n">
        <x:f>IF($Q79="","",$Q79+3)</x:f>
        <x:v>2021</x:v>
      </x:c>
      <x:c r="BP79" s="77" t="str"/>
      <x:c r="BQ79" s="77" t="str"/>
      <x:c r="BR79" s="77" t="str"/>
      <x:c r="BS79" s="77" t="str"/>
      <x:c r="BT79" s="77" t="str"/>
      <x:c r="BU79" s="77" t="str"/>
      <x:c r="BV79" s="77" t="str"/>
      <x:c r="BW79" s="77" t="str"/>
      <x:c r="BX79" s="77" t="str"/>
      <x:c r="BY79" s="77" t="str"/>
      <x:c r="BZ79" s="77" t="str"/>
      <x:c r="CA79" s="77" t="str"/>
      <x:c r="CB79" s="77" t="str"/>
      <x:c r="CC79" s="77" t="str"/>
      <x:c r="CD79" s="77" t="str"/>
      <x:c r="CE79" s="77" t="str"/>
      <x:c r="CF79" s="77" t="str"/>
      <x:c r="CG79" s="77" t="str"/>
      <x:c r="CH79" s="77" t="str"/>
      <x:c r="CI79" s="77" t="str"/>
      <x:c r="CJ79" s="77" t="str"/>
      <x:c r="CK79" s="77" t="str"/>
      <x:c r="CL79" s="77" t="str"/>
      <x:c r="CM79" s="77" t="str"/>
      <x:c r="CN79" s="77" t="str"/>
      <x:c r="CO79" s="77" t="str"/>
      <x:c r="CP79" s="77" t="str"/>
      <x:c r="CQ79" s="77" t="str"/>
      <x:c r="CR79" s="77" t="str"/>
      <x:c r="CS79" s="77" t="str"/>
      <x:c r="CT79" s="77" t="str"/>
      <x:c r="CU79" s="77" t="str"/>
      <x:c r="CV79" s="77" t="str"/>
      <x:c r="CW79" s="77" t="str"/>
      <x:c r="CX79" s="77" t="str"/>
      <x:c r="CY79" s="77" t="str"/>
      <x:c r="CZ79" s="77" t="str"/>
      <x:c r="DA79" s="77" t="str"/>
      <x:c r="DB79" s="77" t="str"/>
      <x:c r="DC79" s="77" t="str"/>
      <x:c r="DD79" s="77" t="str"/>
      <x:c r="DE79" s="77" t="str"/>
      <x:c r="DF79" s="78" t="str"/>
      <x:c r="DG79" s="78" t="str"/>
      <x:c r="DH79" s="78" t="str"/>
      <x:c r="DI79" s="78" t="str"/>
      <x:c r="DJ79" s="78" t="str"/>
      <x:c r="DK79" s="78" t="str"/>
      <x:c r="DL79" s="78" t="str"/>
      <x:c r="DM79" s="78" t="str"/>
      <x:c r="DN79" s="78" t="str"/>
      <x:c r="DO79" s="78" t="str"/>
      <x:c r="DP79" s="78" t="str"/>
      <x:c r="DQ79" s="78" t="str"/>
      <x:c r="DR79" s="78" t="str"/>
      <x:c r="DS79" s="78" t="str"/>
      <x:c r="DT79" s="78" t="str"/>
      <x:c r="DU79" s="78" t="str"/>
      <x:c r="DV79" s="78" t="str"/>
      <x:c r="DW79" s="78" t="str"/>
      <x:c r="DX79" s="78" t="str"/>
      <x:c r="DY79" s="78" t="str"/>
      <x:c r="DZ79" s="78" t="str"/>
      <x:c r="EA79" s="117" t="str"/>
      <x:c r="EB79" s="117" t="str"/>
      <x:c r="EC79" s="117" t="str"/>
      <x:c r="ED79" s="117" t="str"/>
      <x:c r="EE79" s="117" t="str"/>
      <x:c r="EF79" s="117" t="str"/>
      <x:c r="EG79" s="117" t="str"/>
      <x:c r="EH79" s="117" t="str"/>
      <x:c r="EI79" s="117" t="str"/>
      <x:c r="EJ79" s="117" t="str"/>
      <x:c r="EK79" s="117" t="str"/>
      <x:c r="EL79" s="117" t="str"/>
      <x:c r="EM79" s="117" t="str"/>
      <x:c r="EN79" s="117" t="str"/>
      <x:c r="EO79" s="34" t="str"/>
      <x:c r="EP79" s="34" t="str"/>
      <x:c r="EQ79" s="36" t="str">
        <x:f>IF(OR($EO79="",$EP79="",$EO79=0),"",$EP79/$EO79)</x:f>
      </x:c>
      <x:c r="ER79" s="38" t="str"/>
      <x:c r="ES79" s="22" t="str">
        <x:v>Unknown</x:v>
      </x:c>
      <x:c r="ET79" s="22" t="str">
        <x:v>Unknown</x:v>
      </x:c>
      <x:c r="EU79" s="40" t="str">
        <x:f>IF(COUNT($DF79,$DG79,$DH79)=0,"",AVERAGE($DF79,$DG79,$DH79))</x:f>
      </x:c>
      <x:c r="EV79" s="40" t="str">
        <x:f>IF(COUNT($DJ79,$DK79,$DL79)=0,"",AVERAGE($DJ79,$DK79,$DL79))</x:f>
      </x:c>
      <x:c r="EW79" s="40" t="str">
        <x:f>IF(OR($EU79="",$EV79=""),"",$EV79-$EU79)</x:f>
      </x:c>
      <x:c r="EX79" s="40" t="str">
        <x:f>IF(COUNT($DM79,$DN79,$DO79)=0,"",AVERAGE($DM79,$DN79,$DO79))</x:f>
      </x:c>
      <x:c r="EY79" s="40" t="str">
        <x:f>IF(COUNT($DQ79,$DR79,$DS79)=0,"",AVERAGE($DQ79,$DR79,$DS79))</x:f>
      </x:c>
      <x:c r="EZ79" s="40" t="str">
        <x:f>IF(OR($EX79="",$EY79=""),"",$EY79-$EX79)</x:f>
      </x:c>
      <x:c r="FA79" s="42" t="str">
        <x:f>IF(COUNT($EA79,$EB79,$EC79)=0,"",AVERAGE($EA79,$EB79,$EC79))</x:f>
      </x:c>
      <x:c r="FB79" s="42" t="str">
        <x:f>IF(COUNT($EE79,$EF79,$EG79)=0,"",AVERAGE($EE79,$EF79,$EG79))</x:f>
      </x:c>
      <x:c r="FC79" s="42" t="str">
        <x:f>IF(OR($FA79="",$FB79=""),"",$FB79-$FA79)</x:f>
      </x:c>
      <x:c r="FD79" s="42" t="str">
        <x:f>IF(COUNT($EH79,$EI79,$EJ79)=0,"",AVERAGE($EH79,$EI79,$EJ79))</x:f>
      </x:c>
      <x:c r="FE79" s="42" t="str">
        <x:f>IF(COUNT($EL79,$EM79,$EN79)=0,"",AVERAGE($EL79,$EM79,$EN79))</x:f>
      </x:c>
      <x:c r="FF79" s="42" t="str">
        <x:f>IF(OR($FD79="",$FE79=""),"",$FE79-$FD79)</x:f>
      </x:c>
      <x:c r="FG79" s="24" t="str">
        <x:f>IF(COUNT($DF79,$DG79,$DH79,$DJ79,$DK79,$DL79,$DM79,$DN79,$DO79,$DQ79,$DR79,$DS79)=12,"Yes","No")</x:f>
        <x:v>No</x:v>
      </x:c>
      <x:c r="FH79" s="24" t="str">
        <x:f>IF(COUNT($EA79,$EB79,$EC79,$EE79,$EF79,$EG79,$EH79,$EI79,$EJ79,$EL79,$EM79,$EN79)=12,"Yes","No")</x:f>
        <x:v>No</x:v>
      </x:c>
      <x:c r="FI79" s="24" t="str">
        <x:f>IF(AND($M79="Include",OR($FG79="Yes",$FH79="Yes")),"Ready","Not ready")</x:f>
        <x:v>Not ready</x:v>
      </x:c>
    </x:row>
    <x:row r="80" ht="24" customHeight="1">
      <x:c r="A80" s="22" t="str">
        <x:v>CTL-0078</x:v>
      </x:c>
      <x:c r="B80" s="22" t="n">
        <x:v>89</x:v>
      </x:c>
      <x:c r="C80" s="22" t="str">
        <x:v>Candidate alternative-rationale group</x:v>
      </x:c>
      <x:c r="D80" s="22" t="n">
        <x:v>0</x:v>
      </x:c>
      <x:c r="E80" s="22" t="str">
        <x:v>DATA non-innovation deals.xlsx</x:v>
      </x:c>
      <x:c r="F80" s="22" t="str">
        <x:v>astellas pharma acquires quethera</x:v>
      </x:c>
      <x:c r="G80" s="22" t="str">
        <x:v>No</x:v>
      </x:c>
      <x:c r="H80" s="22" t="str">
        <x:v>No</x:v>
      </x:c>
      <x:c r="I80" s="22" t="str">
        <x:v>Yes</x:v>
      </x:c>
      <x:c r="J80" s="22" t="n">
        <x:v>2</x:v>
      </x:c>
      <x:c r="K80" s="22" t="str">
        <x:v>Not started</x:v>
      </x:c>
      <x:c r="L80" s="22" t="str">
        <x:v>Eligible - 100%</x:v>
      </x:c>
      <x:c r="M80" s="22" t="str">
        <x:v>Review</x:v>
      </x:c>
      <x:c r="N80" s="22" t="str"/>
      <x:c r="O80" s="28" t="n">
        <x:v>43322</x:v>
      </x:c>
      <x:c r="P80" s="28" t="n">
        <x:v>43322</x:v>
      </x:c>
      <x:c r="Q80" s="22" t="n">
        <x:v>2018</x:v>
      </x:c>
      <x:c r="R80" s="22" t="str">
        <x:v>Q3 2018</x:v>
      </x:c>
      <x:c r="S80" s="22" t="str">
        <x:v>Completed</x:v>
      </x:c>
      <x:c r="T80" s="26" t="str">
        <x:v>Astellas Pharma Acquires Quethera</x:v>
      </x:c>
      <x:c r="U80" s="22" t="str">
        <x:v>Mergers &amp; Acquisitions</x:v>
      </x:c>
      <x:c r="V80" s="22" t="str">
        <x:v>Acquisition</x:v>
      </x:c>
      <x:c r="W80" s="22" t="str">
        <x:v>100% Acquisition</x:v>
      </x:c>
      <x:c r="X80" s="22" t="str">
        <x:v>United Kingdom</x:v>
      </x:c>
      <x:c r="Y80" s="22" t="str">
        <x:v>100% Acquisition</x:v>
      </x:c>
      <x:c r="Z80" s="26"/>
      <x:c r="AA80" s="26"/>
      <x:c r="AB80" s="22" t="str">
        <x:v>Astellas Pharma Inc</x:v>
      </x:c>
      <x:c r="AC80" s="22" t="str">
        <x:v>astellas pharma</x:v>
      </x:c>
      <x:c r="AD80" s="22" t="str">
        <x:v>Quethera Ltd</x:v>
      </x:c>
      <x:c r="AE80" s="22" t="str">
        <x:v>quethera</x:v>
      </x:c>
      <x:c r="AF80" s="30" t="n">
        <x:v>109</x:v>
      </x:c>
      <x:c r="AG80" s="22" t="n">
        <x:v>109</x:v>
      </x:c>
      <x:c r="AH80" s="26" t="str">
        <x:v>Astellas Pharma Inc, a pharmaceutical company, has acquired Quethera Ltd, a gene therapy company.
Through this transaction, Astellas Pharma has acquired Quethera’s ophthalmic gene therapy program, which uses a recombinant adeno-associated viral vector system (rAAV) to introduce therapeutic genes into target retinal cells for the treatment of glaucoma. The lead pre-clinical candidate of the program has demonstrated significantly improved survival of retinal ganglion cells (RGCs) in pre-clinical models.
Under the terms of the purchase agreement, Astellas Pharma may pay up to GBP85 million in aggregate consideration (upfront and contingent payments) to Quethera shareholders to acquire Quethera. Upon the closing of the transaction, Quethera has become a wholly owned subsidiary of Astellas.
The transaction enables Astellas Pharma to further its commitment to innovation in ophthalmology with addition of novel gene therapy program for glaucoma.</x:v>
      </x:c>
      <x:c r="AI80" s="26" t="str">
        <x:v>The transaction enables Astellas Pharma to further its commitment to innovation in ophthalmology with addition of novel gene therapy program for glaucoma.</x:v>
      </x:c>
      <x:c r="AJ80" s="22" t="str"/>
      <x:c r="AK80" s="22" t="str"/>
      <x:c r="AL80" s="22" t="str">
        <x:v>Unknown</x:v>
      </x:c>
      <x:c r="AM80" s="22" t="str">
        <x:v>Unknown</x:v>
      </x:c>
      <x:c r="AN80" s="22" t="str"/>
      <x:c r="AO80" s="22" t="str"/>
      <x:c r="AP80" s="22" t="str"/>
      <x:c r="AQ80" s="22" t="str"/>
      <x:c r="AR80" s="22" t="str"/>
      <x:c r="AS80" s="22" t="str">
        <x:v>Astellas Pharma Inc</x:v>
      </x:c>
      <x:c r="AT80" s="22" t="str">
        <x:v>Quethera Ltd</x:v>
      </x:c>
      <x:c r="AU80" s="22" t="str">
        <x:v>Not reviewed</x:v>
      </x:c>
      <x:c r="AV80" s="22" t="str">
        <x:v>Not assessed</x:v>
      </x:c>
      <x:c r="AW80" s="22" t="str">
        <x:v>Unknown</x:v>
      </x:c>
      <x:c r="AX80" s="22" t="str">
        <x:v>Unknown</x:v>
      </x:c>
      <x:c r="AY80" s="22" t="str">
        <x:v>Unknown</x:v>
      </x:c>
      <x:c r="AZ80" s="22" t="str">
        <x:v>Unknown</x:v>
      </x:c>
      <x:c r="BA80" s="22" t="str">
        <x:v>Unknown</x:v>
      </x:c>
      <x:c r="BB80" s="22" t="str">
        <x:v>Unknown</x:v>
      </x:c>
      <x:c r="BC80" s="26" t="str"/>
      <x:c r="BD80" s="22" t="str"/>
      <x:c r="BE80" s="22" t="str"/>
      <x:c r="BF80" s="22" t="str">
        <x:v>Not collected</x:v>
      </x:c>
      <x:c r="BG80" s="22" t="str">
        <x:v>Not collected</x:v>
      </x:c>
      <x:c r="BH80" s="22" t="str">
        <x:v>Not defined</x:v>
      </x:c>
      <x:c r="BI80" s="24" t="n">
        <x:f>IF($Q80="","",$Q80-3)</x:f>
        <x:v>2015</x:v>
      </x:c>
      <x:c r="BJ80" s="24" t="n">
        <x:f>IF($Q80="","",$Q80-2)</x:f>
        <x:v>2016</x:v>
      </x:c>
      <x:c r="BK80" s="24" t="n">
        <x:f>IF($Q80="","",$Q80-1)</x:f>
        <x:v>2017</x:v>
      </x:c>
      <x:c r="BL80" s="24" t="n">
        <x:f>IF($Q80="","",$Q80+0)</x:f>
        <x:v>2018</x:v>
      </x:c>
      <x:c r="BM80" s="24" t="n">
        <x:f>IF($Q80="","",$Q80+1)</x:f>
        <x:v>2019</x:v>
      </x:c>
      <x:c r="BN80" s="24" t="n">
        <x:f>IF($Q80="","",$Q80+2)</x:f>
        <x:v>2020</x:v>
      </x:c>
      <x:c r="BO80" s="24" t="n">
        <x:f>IF($Q80="","",$Q80+3)</x:f>
        <x:v>2021</x:v>
      </x:c>
      <x:c r="BP80" s="77" t="str"/>
      <x:c r="BQ80" s="77" t="str"/>
      <x:c r="BR80" s="77" t="str"/>
      <x:c r="BS80" s="77" t="str"/>
      <x:c r="BT80" s="77" t="str"/>
      <x:c r="BU80" s="77" t="str"/>
      <x:c r="BV80" s="77" t="str"/>
      <x:c r="BW80" s="77" t="str"/>
      <x:c r="BX80" s="77" t="str"/>
      <x:c r="BY80" s="77" t="str"/>
      <x:c r="BZ80" s="77" t="str"/>
      <x:c r="CA80" s="77" t="str"/>
      <x:c r="CB80" s="77" t="str"/>
      <x:c r="CC80" s="77" t="str"/>
      <x:c r="CD80" s="77" t="str"/>
      <x:c r="CE80" s="77" t="str"/>
      <x:c r="CF80" s="77" t="str"/>
      <x:c r="CG80" s="77" t="str"/>
      <x:c r="CH80" s="77" t="str"/>
      <x:c r="CI80" s="77" t="str"/>
      <x:c r="CJ80" s="77" t="str"/>
      <x:c r="CK80" s="77" t="str"/>
      <x:c r="CL80" s="77" t="str"/>
      <x:c r="CM80" s="77" t="str"/>
      <x:c r="CN80" s="77" t="str"/>
      <x:c r="CO80" s="77" t="str"/>
      <x:c r="CP80" s="77" t="str"/>
      <x:c r="CQ80" s="77" t="str"/>
      <x:c r="CR80" s="77" t="str"/>
      <x:c r="CS80" s="77" t="str"/>
      <x:c r="CT80" s="77" t="str"/>
      <x:c r="CU80" s="77" t="str"/>
      <x:c r="CV80" s="77" t="str"/>
      <x:c r="CW80" s="77" t="str"/>
      <x:c r="CX80" s="77" t="str"/>
      <x:c r="CY80" s="77" t="str"/>
      <x:c r="CZ80" s="77" t="str"/>
      <x:c r="DA80" s="77" t="str"/>
      <x:c r="DB80" s="77" t="str"/>
      <x:c r="DC80" s="77" t="str"/>
      <x:c r="DD80" s="77" t="str"/>
      <x:c r="DE80" s="77" t="str"/>
      <x:c r="DF80" s="78" t="str"/>
      <x:c r="DG80" s="78" t="str"/>
      <x:c r="DH80" s="78" t="str"/>
      <x:c r="DI80" s="78" t="str"/>
      <x:c r="DJ80" s="78" t="str"/>
      <x:c r="DK80" s="78" t="str"/>
      <x:c r="DL80" s="78" t="str"/>
      <x:c r="DM80" s="78" t="str"/>
      <x:c r="DN80" s="78" t="str"/>
      <x:c r="DO80" s="78" t="str"/>
      <x:c r="DP80" s="78" t="str"/>
      <x:c r="DQ80" s="78" t="str"/>
      <x:c r="DR80" s="78" t="str"/>
      <x:c r="DS80" s="78" t="str"/>
      <x:c r="DT80" s="78" t="str"/>
      <x:c r="DU80" s="78" t="str"/>
      <x:c r="DV80" s="78" t="str"/>
      <x:c r="DW80" s="78" t="str"/>
      <x:c r="DX80" s="78" t="str"/>
      <x:c r="DY80" s="78" t="str"/>
      <x:c r="DZ80" s="78" t="str"/>
      <x:c r="EA80" s="117" t="str"/>
      <x:c r="EB80" s="117" t="str"/>
      <x:c r="EC80" s="117" t="str"/>
      <x:c r="ED80" s="117" t="str"/>
      <x:c r="EE80" s="117" t="str"/>
      <x:c r="EF80" s="117" t="str"/>
      <x:c r="EG80" s="117" t="str"/>
      <x:c r="EH80" s="117" t="str"/>
      <x:c r="EI80" s="117" t="str"/>
      <x:c r="EJ80" s="117" t="str"/>
      <x:c r="EK80" s="117" t="str"/>
      <x:c r="EL80" s="117" t="str"/>
      <x:c r="EM80" s="117" t="str"/>
      <x:c r="EN80" s="117" t="str"/>
      <x:c r="EO80" s="34" t="str"/>
      <x:c r="EP80" s="34" t="str"/>
      <x:c r="EQ80" s="36" t="str">
        <x:f>IF(OR($EO80="",$EP80="",$EO80=0),"",$EP80/$EO80)</x:f>
      </x:c>
      <x:c r="ER80" s="38" t="str"/>
      <x:c r="ES80" s="22" t="str">
        <x:v>Unknown</x:v>
      </x:c>
      <x:c r="ET80" s="22" t="str">
        <x:v>Unknown</x:v>
      </x:c>
      <x:c r="EU80" s="40" t="str">
        <x:f>IF(COUNT($DF80,$DG80,$DH80)=0,"",AVERAGE($DF80,$DG80,$DH80))</x:f>
      </x:c>
      <x:c r="EV80" s="40" t="str">
        <x:f>IF(COUNT($DJ80,$DK80,$DL80)=0,"",AVERAGE($DJ80,$DK80,$DL80))</x:f>
      </x:c>
      <x:c r="EW80" s="40" t="str">
        <x:f>IF(OR($EU80="",$EV80=""),"",$EV80-$EU80)</x:f>
      </x:c>
      <x:c r="EX80" s="40" t="str">
        <x:f>IF(COUNT($DM80,$DN80,$DO80)=0,"",AVERAGE($DM80,$DN80,$DO80))</x:f>
      </x:c>
      <x:c r="EY80" s="40" t="str">
        <x:f>IF(COUNT($DQ80,$DR80,$DS80)=0,"",AVERAGE($DQ80,$DR80,$DS80))</x:f>
      </x:c>
      <x:c r="EZ80" s="40" t="str">
        <x:f>IF(OR($EX80="",$EY80=""),"",$EY80-$EX80)</x:f>
      </x:c>
      <x:c r="FA80" s="42" t="str">
        <x:f>IF(COUNT($EA80,$EB80,$EC80)=0,"",AVERAGE($EA80,$EB80,$EC80))</x:f>
      </x:c>
      <x:c r="FB80" s="42" t="str">
        <x:f>IF(COUNT($EE80,$EF80,$EG80)=0,"",AVERAGE($EE80,$EF80,$EG80))</x:f>
      </x:c>
      <x:c r="FC80" s="42" t="str">
        <x:f>IF(OR($FA80="",$FB80=""),"",$FB80-$FA80)</x:f>
      </x:c>
      <x:c r="FD80" s="42" t="str">
        <x:f>IF(COUNT($EH80,$EI80,$EJ80)=0,"",AVERAGE($EH80,$EI80,$EJ80))</x:f>
      </x:c>
      <x:c r="FE80" s="42" t="str">
        <x:f>IF(COUNT($EL80,$EM80,$EN80)=0,"",AVERAGE($EL80,$EM80,$EN80))</x:f>
      </x:c>
      <x:c r="FF80" s="42" t="str">
        <x:f>IF(OR($FD80="",$FE80=""),"",$FE80-$FD80)</x:f>
      </x:c>
      <x:c r="FG80" s="24" t="str">
        <x:f>IF(COUNT($DF80,$DG80,$DH80,$DJ80,$DK80,$DL80,$DM80,$DN80,$DO80,$DQ80,$DR80,$DS80)=12,"Yes","No")</x:f>
        <x:v>No</x:v>
      </x:c>
      <x:c r="FH80" s="24" t="str">
        <x:f>IF(COUNT($EA80,$EB80,$EC80,$EE80,$EF80,$EG80,$EH80,$EI80,$EJ80,$EL80,$EM80,$EN80)=12,"Yes","No")</x:f>
        <x:v>No</x:v>
      </x:c>
      <x:c r="FI80" s="24" t="str">
        <x:f>IF(AND($M80="Include",OR($FG80="Yes",$FH80="Yes")),"Ready","Not ready")</x:f>
        <x:v>Not ready</x:v>
      </x:c>
    </x:row>
    <x:row r="81" ht="24" customHeight="1">
      <x:c r="A81" s="22" t="str">
        <x:v>CTL-0079</x:v>
      </x:c>
      <x:c r="B81" s="22" t="n">
        <x:v>90</x:v>
      </x:c>
      <x:c r="C81" s="22" t="str">
        <x:v>Candidate alternative-rationale group</x:v>
      </x:c>
      <x:c r="D81" s="22" t="n">
        <x:v>0</x:v>
      </x:c>
      <x:c r="E81" s="22" t="str">
        <x:v>DATA non-innovation deals.xlsx</x:v>
      </x:c>
      <x:c r="F81" s="22" t="str">
        <x:v>sangamo therapeutics acquires txcell</x:v>
      </x:c>
      <x:c r="G81" s="22" t="str">
        <x:v>No</x:v>
      </x:c>
      <x:c r="H81" s="22" t="str">
        <x:v>No</x:v>
      </x:c>
      <x:c r="I81" s="22" t="str">
        <x:v>No</x:v>
      </x:c>
      <x:c r="J81" s="22" t="n">
        <x:v>1</x:v>
      </x:c>
      <x:c r="K81" s="22" t="str">
        <x:v>Not started</x:v>
      </x:c>
      <x:c r="L81" s="22" t="str">
        <x:v>Eligible - 100%</x:v>
      </x:c>
      <x:c r="M81" s="22" t="str">
        <x:v>Review</x:v>
      </x:c>
      <x:c r="N81" s="22" t="str"/>
      <x:c r="O81" s="28" t="n">
        <x:v>43301</x:v>
      </x:c>
      <x:c r="P81" s="28" t="n">
        <x:v>43374</x:v>
      </x:c>
      <x:c r="Q81" s="22" t="n">
        <x:v>2018</x:v>
      </x:c>
      <x:c r="R81" s="22" t="str">
        <x:v>Q3 2018</x:v>
      </x:c>
      <x:c r="S81" s="22" t="str">
        <x:v>Completed</x:v>
      </x:c>
      <x:c r="T81" s="26" t="str">
        <x:v>Sangamo Therapeutics Acquires TxCell</x:v>
      </x:c>
      <x:c r="U81" s="22" t="str">
        <x:v>Mergers &amp; Acquisitions</x:v>
      </x:c>
      <x:c r="V81" s="22" t="str">
        <x:v>Acquisition</x:v>
      </x:c>
      <x:c r="W81" s="22" t="str">
        <x:v>100% Acquisition</x:v>
      </x:c>
      <x:c r="X81" s="22" t="str">
        <x:v>France</x:v>
      </x:c>
      <x:c r="Y81" s="22" t="str">
        <x:v>100% Acquisition</x:v>
      </x:c>
      <x:c r="Z81" s="26" t="str">
        <x:v>Stifel Europe Ltd</x:v>
      </x:c>
      <x:c r="AA81" s="26" t="str">
        <x:v>Jones Day LLP</x:v>
      </x:c>
      <x:c r="AB81" s="22" t="str">
        <x:v>Sangamo Therapeutics Inc</x:v>
      </x:c>
      <x:c r="AC81" s="22" t="str">
        <x:v>sangamo therapeutics</x:v>
      </x:c>
      <x:c r="AD81" s="22" t="str">
        <x:v>Sangamo Therapeutics France SAS</x:v>
      </x:c>
      <x:c r="AE81" s="22" t="str">
        <x:v>sangamo therapeutics france</x:v>
      </x:c>
      <x:c r="AF81" s="30" t="n">
        <x:v>84</x:v>
      </x:c>
      <x:c r="AG81" s="22" t="n">
        <x:v>84</x:v>
      </x:c>
      <x:c r="AH81" s="26" t="str">
        <x:v>Sangamo Therapeutics Inc, a company focused on translating ground-breaking science into genomic therapies, has acquired TxCell SA, a biotechnology company, in tender offer, at a price of EUR2.58 per share in cash, for a consideration of EUR72 million (USD83.71 million).
Pursuant to the agreement, Sangamo Therapeutics, directly or through a subsidiary, has agreed that, without undue delay following the completion of the Block Transaction, it will commence a cash tender offer to acquire all of the ordinary shares of TxCell not held by Sangamo or any subsidiary of it for the offer price. In addition, Sangamo has agreed to: (a) grant to certain employees of TxCell stock options to purchase approximately 150,000 shares of Sangamo common stock, which will be granted under its existing 2018 equity incentive plan, with standard vesting conditions; and (b) enter into arrangements with holders of 495,396 “free shares” of TxCell, pursuant to which Sangamo would purchase such shares from the holders thereof from time to time through mid-2021.
The transaction enables Sangamo Therapeutics to entry into the clinic with a CAR-Treg, and intends to use its zinc finger nuclease (ZFN) gene editing technology to develop next-generation autologous and allogeneic CAR-Treg cell therapies for use in treating autoimmune diseases.
Bryan, Garnier &amp; Co advises TxCell on this transaction.
Deal History:
Announced: On July 23, 2018, Sangamo Therapeutics entered into agreement to acquire TxCell, in tender offer, at a price of EUR2.58 per share in cash, for a consideration of EUR72 million (USD83.71 million).
Upon completion of the simplified tender offer, Sangamo would launch a squeeze-out procedure.  TxCell will be a subsidiary of Sangamo Therapeutics operating under the name Sangamo Therapeutics Therapeutics SA. Following the completion of the squeeze-out procedure, Sangamo Therapeutics intends to delist TxCell. TxCell's operations will remain based in Valbonne, France.</x:v>
      </x:c>
      <x:c r="AI81" s="26" t="str">
        <x:v>The transaction enables Sangamo Therapeutics to entry into the clinic with a CAR-Treg, and intends to use its zinc finger nuclease (ZFN) gene editing technology to develop next-generation autologous and allogeneic CAR-Treg cell therapies for use in treating autoimmune diseases.</x:v>
      </x:c>
      <x:c r="AJ81" s="22" t="str"/>
      <x:c r="AK81" s="22" t="str"/>
      <x:c r="AL81" s="22" t="str">
        <x:v>Unknown</x:v>
      </x:c>
      <x:c r="AM81" s="22" t="str">
        <x:v>Unknown</x:v>
      </x:c>
      <x:c r="AN81" s="22" t="str"/>
      <x:c r="AO81" s="22" t="str"/>
      <x:c r="AP81" s="22" t="str"/>
      <x:c r="AQ81" s="22" t="str"/>
      <x:c r="AR81" s="22" t="str"/>
      <x:c r="AS81" s="22" t="str">
        <x:v>Sangamo Therapeutics Inc</x:v>
      </x:c>
      <x:c r="AT81" s="22" t="str">
        <x:v>Sangamo Therapeutics France SAS</x:v>
      </x:c>
      <x:c r="AU81" s="22" t="str">
        <x:v>Not reviewed</x:v>
      </x:c>
      <x:c r="AV81" s="22" t="str">
        <x:v>Not assessed</x:v>
      </x:c>
      <x:c r="AW81" s="22" t="str">
        <x:v>Unknown</x:v>
      </x:c>
      <x:c r="AX81" s="22" t="str">
        <x:v>Unknown</x:v>
      </x:c>
      <x:c r="AY81" s="22" t="str">
        <x:v>Unknown</x:v>
      </x:c>
      <x:c r="AZ81" s="22" t="str">
        <x:v>Unknown</x:v>
      </x:c>
      <x:c r="BA81" s="22" t="str">
        <x:v>Unknown</x:v>
      </x:c>
      <x:c r="BB81" s="22" t="str">
        <x:v>Unknown</x:v>
      </x:c>
      <x:c r="BC81" s="26" t="str"/>
      <x:c r="BD81" s="22" t="str"/>
      <x:c r="BE81" s="22" t="str"/>
      <x:c r="BF81" s="22" t="str">
        <x:v>Not collected</x:v>
      </x:c>
      <x:c r="BG81" s="22" t="str">
        <x:v>Not collected</x:v>
      </x:c>
      <x:c r="BH81" s="22" t="str">
        <x:v>Not defined</x:v>
      </x:c>
      <x:c r="BI81" s="24" t="n">
        <x:f>IF($Q81="","",$Q81-3)</x:f>
        <x:v>2015</x:v>
      </x:c>
      <x:c r="BJ81" s="24" t="n">
        <x:f>IF($Q81="","",$Q81-2)</x:f>
        <x:v>2016</x:v>
      </x:c>
      <x:c r="BK81" s="24" t="n">
        <x:f>IF($Q81="","",$Q81-1)</x:f>
        <x:v>2017</x:v>
      </x:c>
      <x:c r="BL81" s="24" t="n">
        <x:f>IF($Q81="","",$Q81+0)</x:f>
        <x:v>2018</x:v>
      </x:c>
      <x:c r="BM81" s="24" t="n">
        <x:f>IF($Q81="","",$Q81+1)</x:f>
        <x:v>2019</x:v>
      </x:c>
      <x:c r="BN81" s="24" t="n">
        <x:f>IF($Q81="","",$Q81+2)</x:f>
        <x:v>2020</x:v>
      </x:c>
      <x:c r="BO81" s="24" t="n">
        <x:f>IF($Q81="","",$Q81+3)</x:f>
        <x:v>2021</x:v>
      </x:c>
      <x:c r="BP81" s="77" t="str"/>
      <x:c r="BQ81" s="77" t="str"/>
      <x:c r="BR81" s="77" t="str"/>
      <x:c r="BS81" s="77" t="str"/>
      <x:c r="BT81" s="77" t="str"/>
      <x:c r="BU81" s="77" t="str"/>
      <x:c r="BV81" s="77" t="str"/>
      <x:c r="BW81" s="77" t="str"/>
      <x:c r="BX81" s="77" t="str"/>
      <x:c r="BY81" s="77" t="str"/>
      <x:c r="BZ81" s="77" t="str"/>
      <x:c r="CA81" s="77" t="str"/>
      <x:c r="CB81" s="77" t="str"/>
      <x:c r="CC81" s="77" t="str"/>
      <x:c r="CD81" s="77" t="str"/>
      <x:c r="CE81" s="77" t="str"/>
      <x:c r="CF81" s="77" t="str"/>
      <x:c r="CG81" s="77" t="str"/>
      <x:c r="CH81" s="77" t="str"/>
      <x:c r="CI81" s="77" t="str"/>
      <x:c r="CJ81" s="77" t="str"/>
      <x:c r="CK81" s="77" t="str"/>
      <x:c r="CL81" s="77" t="str"/>
      <x:c r="CM81" s="77" t="str"/>
      <x:c r="CN81" s="77" t="str"/>
      <x:c r="CO81" s="77" t="str"/>
      <x:c r="CP81" s="77" t="str"/>
      <x:c r="CQ81" s="77" t="str"/>
      <x:c r="CR81" s="77" t="str"/>
      <x:c r="CS81" s="77" t="str"/>
      <x:c r="CT81" s="77" t="str"/>
      <x:c r="CU81" s="77" t="str"/>
      <x:c r="CV81" s="77" t="str"/>
      <x:c r="CW81" s="77" t="str"/>
      <x:c r="CX81" s="77" t="str"/>
      <x:c r="CY81" s="77" t="str"/>
      <x:c r="CZ81" s="77" t="str"/>
      <x:c r="DA81" s="77" t="str"/>
      <x:c r="DB81" s="77" t="str"/>
      <x:c r="DC81" s="77" t="str"/>
      <x:c r="DD81" s="77" t="str"/>
      <x:c r="DE81" s="77" t="str"/>
      <x:c r="DF81" s="78" t="str"/>
      <x:c r="DG81" s="78" t="str"/>
      <x:c r="DH81" s="78" t="str"/>
      <x:c r="DI81" s="78" t="str"/>
      <x:c r="DJ81" s="78" t="str"/>
      <x:c r="DK81" s="78" t="str"/>
      <x:c r="DL81" s="78" t="str"/>
      <x:c r="DM81" s="78" t="str"/>
      <x:c r="DN81" s="78" t="str"/>
      <x:c r="DO81" s="78" t="str"/>
      <x:c r="DP81" s="78" t="str"/>
      <x:c r="DQ81" s="78" t="str"/>
      <x:c r="DR81" s="78" t="str"/>
      <x:c r="DS81" s="78" t="str"/>
      <x:c r="DT81" s="78" t="str"/>
      <x:c r="DU81" s="78" t="str"/>
      <x:c r="DV81" s="78" t="str"/>
      <x:c r="DW81" s="78" t="str"/>
      <x:c r="DX81" s="78" t="str"/>
      <x:c r="DY81" s="78" t="str"/>
      <x:c r="DZ81" s="78" t="str"/>
      <x:c r="EA81" s="117" t="str"/>
      <x:c r="EB81" s="117" t="str"/>
      <x:c r="EC81" s="117" t="str"/>
      <x:c r="ED81" s="117" t="str"/>
      <x:c r="EE81" s="117" t="str"/>
      <x:c r="EF81" s="117" t="str"/>
      <x:c r="EG81" s="117" t="str"/>
      <x:c r="EH81" s="117" t="str"/>
      <x:c r="EI81" s="117" t="str"/>
      <x:c r="EJ81" s="117" t="str"/>
      <x:c r="EK81" s="117" t="str"/>
      <x:c r="EL81" s="117" t="str"/>
      <x:c r="EM81" s="117" t="str"/>
      <x:c r="EN81" s="117" t="str"/>
      <x:c r="EO81" s="34" t="str"/>
      <x:c r="EP81" s="34" t="str"/>
      <x:c r="EQ81" s="36" t="str">
        <x:f>IF(OR($EO81="",$EP81="",$EO81=0),"",$EP81/$EO81)</x:f>
      </x:c>
      <x:c r="ER81" s="38" t="str"/>
      <x:c r="ES81" s="22" t="str">
        <x:v>Unknown</x:v>
      </x:c>
      <x:c r="ET81" s="22" t="str">
        <x:v>Unknown</x:v>
      </x:c>
      <x:c r="EU81" s="40" t="str">
        <x:f>IF(COUNT($DF81,$DG81,$DH81)=0,"",AVERAGE($DF81,$DG81,$DH81))</x:f>
      </x:c>
      <x:c r="EV81" s="40" t="str">
        <x:f>IF(COUNT($DJ81,$DK81,$DL81)=0,"",AVERAGE($DJ81,$DK81,$DL81))</x:f>
      </x:c>
      <x:c r="EW81" s="40" t="str">
        <x:f>IF(OR($EU81="",$EV81=""),"",$EV81-$EU81)</x:f>
      </x:c>
      <x:c r="EX81" s="40" t="str">
        <x:f>IF(COUNT($DM81,$DN81,$DO81)=0,"",AVERAGE($DM81,$DN81,$DO81))</x:f>
      </x:c>
      <x:c r="EY81" s="40" t="str">
        <x:f>IF(COUNT($DQ81,$DR81,$DS81)=0,"",AVERAGE($DQ81,$DR81,$DS81))</x:f>
      </x:c>
      <x:c r="EZ81" s="40" t="str">
        <x:f>IF(OR($EX81="",$EY81=""),"",$EY81-$EX81)</x:f>
      </x:c>
      <x:c r="FA81" s="42" t="str">
        <x:f>IF(COUNT($EA81,$EB81,$EC81)=0,"",AVERAGE($EA81,$EB81,$EC81))</x:f>
      </x:c>
      <x:c r="FB81" s="42" t="str">
        <x:f>IF(COUNT($EE81,$EF81,$EG81)=0,"",AVERAGE($EE81,$EF81,$EG81))</x:f>
      </x:c>
      <x:c r="FC81" s="42" t="str">
        <x:f>IF(OR($FA81="",$FB81=""),"",$FB81-$FA81)</x:f>
      </x:c>
      <x:c r="FD81" s="42" t="str">
        <x:f>IF(COUNT($EH81,$EI81,$EJ81)=0,"",AVERAGE($EH81,$EI81,$EJ81))</x:f>
      </x:c>
      <x:c r="FE81" s="42" t="str">
        <x:f>IF(COUNT($EL81,$EM81,$EN81)=0,"",AVERAGE($EL81,$EM81,$EN81))</x:f>
      </x:c>
      <x:c r="FF81" s="42" t="str">
        <x:f>IF(OR($FD81="",$FE81=""),"",$FE81-$FD81)</x:f>
      </x:c>
      <x:c r="FG81" s="24" t="str">
        <x:f>IF(COUNT($DF81,$DG81,$DH81,$DJ81,$DK81,$DL81,$DM81,$DN81,$DO81,$DQ81,$DR81,$DS81)=12,"Yes","No")</x:f>
        <x:v>No</x:v>
      </x:c>
      <x:c r="FH81" s="24" t="str">
        <x:f>IF(COUNT($EA81,$EB81,$EC81,$EE81,$EF81,$EG81,$EH81,$EI81,$EJ81,$EL81,$EM81,$EN81)=12,"Yes","No")</x:f>
        <x:v>No</x:v>
      </x:c>
      <x:c r="FI81" s="24" t="str">
        <x:f>IF(AND($M81="Include",OR($FG81="Yes",$FH81="Yes")),"Ready","Not ready")</x:f>
        <x:v>Not ready</x:v>
      </x:c>
    </x:row>
    <x:row r="82" ht="24" customHeight="1">
      <x:c r="A82" s="22" t="str">
        <x:v>CTL-0080</x:v>
      </x:c>
      <x:c r="B82" s="22" t="n">
        <x:v>91</x:v>
      </x:c>
      <x:c r="C82" s="22" t="str">
        <x:v>Candidate alternative-rationale group</x:v>
      </x:c>
      <x:c r="D82" s="22" t="n">
        <x:v>0</x:v>
      </x:c>
      <x:c r="E82" s="22" t="str">
        <x:v>DATA non-innovation deals.xlsx</x:v>
      </x:c>
      <x:c r="F82" s="22" t="str">
        <x:v>ryboquin acquires nanogenic solutions</x:v>
      </x:c>
      <x:c r="G82" s="22" t="str">
        <x:v>No</x:v>
      </x:c>
      <x:c r="H82" s="22" t="str">
        <x:v>No</x:v>
      </x:c>
      <x:c r="I82" s="22" t="str">
        <x:v>No</x:v>
      </x:c>
      <x:c r="J82" s="22" t="n">
        <x:v>1</x:v>
      </x:c>
      <x:c r="K82" s="22" t="str">
        <x:v>Not started</x:v>
      </x:c>
      <x:c r="L82" s="22" t="str">
        <x:v>Eligible - 100%</x:v>
      </x:c>
      <x:c r="M82" s="22" t="str">
        <x:v>Review</x:v>
      </x:c>
      <x:c r="N82" s="22" t="str"/>
      <x:c r="O82" s="28" t="n">
        <x:v>43300</x:v>
      </x:c>
      <x:c r="P82" s="28" t="n">
        <x:v>43300</x:v>
      </x:c>
      <x:c r="Q82" s="22" t="n">
        <x:v>2018</x:v>
      </x:c>
      <x:c r="R82" s="22" t="str">
        <x:v>Q3 2018</x:v>
      </x:c>
      <x:c r="S82" s="22" t="str">
        <x:v>Completed</x:v>
      </x:c>
      <x:c r="T82" s="26" t="str">
        <x:v>Ryboquin Acquires Nanogenic Solutions</x:v>
      </x:c>
      <x:c r="U82" s="22" t="str">
        <x:v>Mergers &amp; Acquisitions</x:v>
      </x:c>
      <x:c r="V82" s="22" t="str">
        <x:v>Acquisition</x:v>
      </x:c>
      <x:c r="W82" s="22" t="str">
        <x:v>100% Acquisition</x:v>
      </x:c>
      <x:c r="X82" s="22" t="str">
        <x:v>United Kingdom</x:v>
      </x:c>
      <x:c r="Y82" s="22" t="str">
        <x:v>100% Acquisition</x:v>
      </x:c>
      <x:c r="Z82" s="26"/>
      <x:c r="AA82" s="26"/>
      <x:c r="AB82" s="22" t="str">
        <x:v>Ryboquin Co Ltd</x:v>
      </x:c>
      <x:c r="AC82" s="22" t="str">
        <x:v>ryboquin</x:v>
      </x:c>
      <x:c r="AD82" s="22" t="str">
        <x:v>Nanogenic Solutions Ltd</x:v>
      </x:c>
      <x:c r="AE82" s="22" t="str">
        <x:v>nanogenic solutions</x:v>
      </x:c>
      <x:c r="AF82" s="30"/>
      <x:c r="AG82" s="22" t="str">
        <x:v>n/a</x:v>
      </x:c>
      <x:c r="AH82" s="26" t="str">
        <x:v>Ryboquin Co Ltd, a pharmaceutical company, has acquired Nanogenic Solutions Ltd, a biotechnology company, to form a new product and platform company, which, following acquisition will be named Nanogenics Limited.
Ryboquin raised GBP4.45 million in its third funding round from new and existing share-holders to finance the deal.
The combined company is set to revolutionise gene therapy by pioneering the safe, efficacious and regular dosing of all forms of gene therapy. Currently viruses and liposomes are used in this process, which have limited applications, severe side-effects and expensive technical problems. Nanogenics Solutions is developing LipTide, an artificial virus, which acts as a custom-built delivery system that can be modified to target different cell types and deliver different payloads, making the promise of gene therapy one step closer to reality. LipTide is a protein based nanoparticle, which mimics natural viruses, but by-passes the many problems of viral delivery. The ability to regularly dose gene therapy payloads with LipTide could revolutionise the approach to gene therapy.
The transaction enables Ryboquin to form a new product and platform company, and to advance gene therapy.</x:v>
      </x:c>
      <x:c r="AI82" s="26" t="str">
        <x:v>The transaction enables Ryboquin to form a new product and platform company, and to advance gene therapy.</x:v>
      </x:c>
      <x:c r="AJ82" s="22" t="str"/>
      <x:c r="AK82" s="22" t="str"/>
      <x:c r="AL82" s="22" t="str">
        <x:v>Unknown</x:v>
      </x:c>
      <x:c r="AM82" s="22" t="str">
        <x:v>Unknown</x:v>
      </x:c>
      <x:c r="AN82" s="22" t="str"/>
      <x:c r="AO82" s="22" t="str"/>
      <x:c r="AP82" s="22" t="str"/>
      <x:c r="AQ82" s="22" t="str"/>
      <x:c r="AR82" s="22" t="str"/>
      <x:c r="AS82" s="22" t="str">
        <x:v>Ryboquin Co Ltd</x:v>
      </x:c>
      <x:c r="AT82" s="22" t="str">
        <x:v>Nanogenic Solutions Ltd</x:v>
      </x:c>
      <x:c r="AU82" s="22" t="str">
        <x:v>Not reviewed</x:v>
      </x:c>
      <x:c r="AV82" s="22" t="str">
        <x:v>Not assessed</x:v>
      </x:c>
      <x:c r="AW82" s="22" t="str">
        <x:v>Unknown</x:v>
      </x:c>
      <x:c r="AX82" s="22" t="str">
        <x:v>Unknown</x:v>
      </x:c>
      <x:c r="AY82" s="22" t="str">
        <x:v>Unknown</x:v>
      </x:c>
      <x:c r="AZ82" s="22" t="str">
        <x:v>Unknown</x:v>
      </x:c>
      <x:c r="BA82" s="22" t="str">
        <x:v>Unknown</x:v>
      </x:c>
      <x:c r="BB82" s="22" t="str">
        <x:v>Unknown</x:v>
      </x:c>
      <x:c r="BC82" s="26" t="str"/>
      <x:c r="BD82" s="22" t="str"/>
      <x:c r="BE82" s="22" t="str"/>
      <x:c r="BF82" s="22" t="str">
        <x:v>Not collected</x:v>
      </x:c>
      <x:c r="BG82" s="22" t="str">
        <x:v>Not collected</x:v>
      </x:c>
      <x:c r="BH82" s="22" t="str">
        <x:v>Not defined</x:v>
      </x:c>
      <x:c r="BI82" s="24" t="n">
        <x:f>IF($Q82="","",$Q82-3)</x:f>
        <x:v>2015</x:v>
      </x:c>
      <x:c r="BJ82" s="24" t="n">
        <x:f>IF($Q82="","",$Q82-2)</x:f>
        <x:v>2016</x:v>
      </x:c>
      <x:c r="BK82" s="24" t="n">
        <x:f>IF($Q82="","",$Q82-1)</x:f>
        <x:v>2017</x:v>
      </x:c>
      <x:c r="BL82" s="24" t="n">
        <x:f>IF($Q82="","",$Q82+0)</x:f>
        <x:v>2018</x:v>
      </x:c>
      <x:c r="BM82" s="24" t="n">
        <x:f>IF($Q82="","",$Q82+1)</x:f>
        <x:v>2019</x:v>
      </x:c>
      <x:c r="BN82" s="24" t="n">
        <x:f>IF($Q82="","",$Q82+2)</x:f>
        <x:v>2020</x:v>
      </x:c>
      <x:c r="BO82" s="24" t="n">
        <x:f>IF($Q82="","",$Q82+3)</x:f>
        <x:v>2021</x:v>
      </x:c>
      <x:c r="BP82" s="77" t="str"/>
      <x:c r="BQ82" s="77" t="str"/>
      <x:c r="BR82" s="77" t="str"/>
      <x:c r="BS82" s="77" t="str"/>
      <x:c r="BT82" s="77" t="str"/>
      <x:c r="BU82" s="77" t="str"/>
      <x:c r="BV82" s="77" t="str"/>
      <x:c r="BW82" s="77" t="str"/>
      <x:c r="BX82" s="77" t="str"/>
      <x:c r="BY82" s="77" t="str"/>
      <x:c r="BZ82" s="77" t="str"/>
      <x:c r="CA82" s="77" t="str"/>
      <x:c r="CB82" s="77" t="str"/>
      <x:c r="CC82" s="77" t="str"/>
      <x:c r="CD82" s="77" t="str"/>
      <x:c r="CE82" s="77" t="str"/>
      <x:c r="CF82" s="77" t="str"/>
      <x:c r="CG82" s="77" t="str"/>
      <x:c r="CH82" s="77" t="str"/>
      <x:c r="CI82" s="77" t="str"/>
      <x:c r="CJ82" s="77" t="str"/>
      <x:c r="CK82" s="77" t="str"/>
      <x:c r="CL82" s="77" t="str"/>
      <x:c r="CM82" s="77" t="str"/>
      <x:c r="CN82" s="77" t="str"/>
      <x:c r="CO82" s="77" t="str"/>
      <x:c r="CP82" s="77" t="str"/>
      <x:c r="CQ82" s="77" t="str"/>
      <x:c r="CR82" s="77" t="str"/>
      <x:c r="CS82" s="77" t="str"/>
      <x:c r="CT82" s="77" t="str"/>
      <x:c r="CU82" s="77" t="str"/>
      <x:c r="CV82" s="77" t="str"/>
      <x:c r="CW82" s="77" t="str"/>
      <x:c r="CX82" s="77" t="str"/>
      <x:c r="CY82" s="77" t="str"/>
      <x:c r="CZ82" s="77" t="str"/>
      <x:c r="DA82" s="77" t="str"/>
      <x:c r="DB82" s="77" t="str"/>
      <x:c r="DC82" s="77" t="str"/>
      <x:c r="DD82" s="77" t="str"/>
      <x:c r="DE82" s="77" t="str"/>
      <x:c r="DF82" s="78" t="str"/>
      <x:c r="DG82" s="78" t="str"/>
      <x:c r="DH82" s="78" t="str"/>
      <x:c r="DI82" s="78" t="str"/>
      <x:c r="DJ82" s="78" t="str"/>
      <x:c r="DK82" s="78" t="str"/>
      <x:c r="DL82" s="78" t="str"/>
      <x:c r="DM82" s="78" t="str"/>
      <x:c r="DN82" s="78" t="str"/>
      <x:c r="DO82" s="78" t="str"/>
      <x:c r="DP82" s="78" t="str"/>
      <x:c r="DQ82" s="78" t="str"/>
      <x:c r="DR82" s="78" t="str"/>
      <x:c r="DS82" s="78" t="str"/>
      <x:c r="DT82" s="78" t="str"/>
      <x:c r="DU82" s="78" t="str"/>
      <x:c r="DV82" s="78" t="str"/>
      <x:c r="DW82" s="78" t="str"/>
      <x:c r="DX82" s="78" t="str"/>
      <x:c r="DY82" s="78" t="str"/>
      <x:c r="DZ82" s="78" t="str"/>
      <x:c r="EA82" s="117" t="str"/>
      <x:c r="EB82" s="117" t="str"/>
      <x:c r="EC82" s="117" t="str"/>
      <x:c r="ED82" s="117" t="str"/>
      <x:c r="EE82" s="117" t="str"/>
      <x:c r="EF82" s="117" t="str"/>
      <x:c r="EG82" s="117" t="str"/>
      <x:c r="EH82" s="117" t="str"/>
      <x:c r="EI82" s="117" t="str"/>
      <x:c r="EJ82" s="117" t="str"/>
      <x:c r="EK82" s="117" t="str"/>
      <x:c r="EL82" s="117" t="str"/>
      <x:c r="EM82" s="117" t="str"/>
      <x:c r="EN82" s="117" t="str"/>
      <x:c r="EO82" s="34" t="str"/>
      <x:c r="EP82" s="34" t="str"/>
      <x:c r="EQ82" s="36" t="str">
        <x:f>IF(OR($EO82="",$EP82="",$EO82=0),"",$EP82/$EO82)</x:f>
      </x:c>
      <x:c r="ER82" s="38" t="str"/>
      <x:c r="ES82" s="22" t="str">
        <x:v>Unknown</x:v>
      </x:c>
      <x:c r="ET82" s="22" t="str">
        <x:v>Unknown</x:v>
      </x:c>
      <x:c r="EU82" s="40" t="str">
        <x:f>IF(COUNT($DF82,$DG82,$DH82)=0,"",AVERAGE($DF82,$DG82,$DH82))</x:f>
      </x:c>
      <x:c r="EV82" s="40" t="str">
        <x:f>IF(COUNT($DJ82,$DK82,$DL82)=0,"",AVERAGE($DJ82,$DK82,$DL82))</x:f>
      </x:c>
      <x:c r="EW82" s="40" t="str">
        <x:f>IF(OR($EU82="",$EV82=""),"",$EV82-$EU82)</x:f>
      </x:c>
      <x:c r="EX82" s="40" t="str">
        <x:f>IF(COUNT($DM82,$DN82,$DO82)=0,"",AVERAGE($DM82,$DN82,$DO82))</x:f>
      </x:c>
      <x:c r="EY82" s="40" t="str">
        <x:f>IF(COUNT($DQ82,$DR82,$DS82)=0,"",AVERAGE($DQ82,$DR82,$DS82))</x:f>
      </x:c>
      <x:c r="EZ82" s="40" t="str">
        <x:f>IF(OR($EX82="",$EY82=""),"",$EY82-$EX82)</x:f>
      </x:c>
      <x:c r="FA82" s="42" t="str">
        <x:f>IF(COUNT($EA82,$EB82,$EC82)=0,"",AVERAGE($EA82,$EB82,$EC82))</x:f>
      </x:c>
      <x:c r="FB82" s="42" t="str">
        <x:f>IF(COUNT($EE82,$EF82,$EG82)=0,"",AVERAGE($EE82,$EF82,$EG82))</x:f>
      </x:c>
      <x:c r="FC82" s="42" t="str">
        <x:f>IF(OR($FA82="",$FB82=""),"",$FB82-$FA82)</x:f>
      </x:c>
      <x:c r="FD82" s="42" t="str">
        <x:f>IF(COUNT($EH82,$EI82,$EJ82)=0,"",AVERAGE($EH82,$EI82,$EJ82))</x:f>
      </x:c>
      <x:c r="FE82" s="42" t="str">
        <x:f>IF(COUNT($EL82,$EM82,$EN82)=0,"",AVERAGE($EL82,$EM82,$EN82))</x:f>
      </x:c>
      <x:c r="FF82" s="42" t="str">
        <x:f>IF(OR($FD82="",$FE82=""),"",$FE82-$FD82)</x:f>
      </x:c>
      <x:c r="FG82" s="24" t="str">
        <x:f>IF(COUNT($DF82,$DG82,$DH82,$DJ82,$DK82,$DL82,$DM82,$DN82,$DO82,$DQ82,$DR82,$DS82)=12,"Yes","No")</x:f>
        <x:v>No</x:v>
      </x:c>
      <x:c r="FH82" s="24" t="str">
        <x:f>IF(COUNT($EA82,$EB82,$EC82,$EE82,$EF82,$EG82,$EH82,$EI82,$EJ82,$EL82,$EM82,$EN82)=12,"Yes","No")</x:f>
        <x:v>No</x:v>
      </x:c>
      <x:c r="FI82" s="24" t="str">
        <x:f>IF(AND($M82="Include",OR($FG82="Yes",$FH82="Yes")),"Ready","Not ready")</x:f>
        <x:v>Not ready</x:v>
      </x:c>
    </x:row>
    <x:row r="83" ht="24" customHeight="1">
      <x:c r="A83" s="22" t="str">
        <x:v>CTL-0081</x:v>
      </x:c>
      <x:c r="B83" s="22" t="n">
        <x:v>92</x:v>
      </x:c>
      <x:c r="C83" s="22" t="str">
        <x:v>Candidate alternative-rationale group</x:v>
      </x:c>
      <x:c r="D83" s="22" t="n">
        <x:v>0</x:v>
      </x:c>
      <x:c r="E83" s="22" t="str">
        <x:v>DATA non-innovation deals.xlsx</x:v>
      </x:c>
      <x:c r="F83" s="22" t="str">
        <x:v>eurobio scientific acquires dendritics</x:v>
      </x:c>
      <x:c r="G83" s="22" t="str">
        <x:v>No</x:v>
      </x:c>
      <x:c r="H83" s="22" t="str">
        <x:v>No</x:v>
      </x:c>
      <x:c r="I83" s="22" t="str">
        <x:v>No</x:v>
      </x:c>
      <x:c r="J83" s="22" t="n">
        <x:v>1</x:v>
      </x:c>
      <x:c r="K83" s="22" t="str">
        <x:v>Not started</x:v>
      </x:c>
      <x:c r="L83" s="22" t="str">
        <x:v>Eligible - 100%</x:v>
      </x:c>
      <x:c r="M83" s="22" t="str">
        <x:v>Review</x:v>
      </x:c>
      <x:c r="N83" s="22" t="str"/>
      <x:c r="O83" s="28" t="n">
        <x:v>43297</x:v>
      </x:c>
      <x:c r="P83" s="28" t="n">
        <x:v>43297</x:v>
      </x:c>
      <x:c r="Q83" s="22" t="n">
        <x:v>2018</x:v>
      </x:c>
      <x:c r="R83" s="22" t="str">
        <x:v>Q3 2018</x:v>
      </x:c>
      <x:c r="S83" s="22" t="str">
        <x:v>Completed</x:v>
      </x:c>
      <x:c r="T83" s="26" t="str">
        <x:v>Eurobio Scientific Acquires Dendritics</x:v>
      </x:c>
      <x:c r="U83" s="22" t="str">
        <x:v>Mergers &amp; Acquisitions</x:v>
      </x:c>
      <x:c r="V83" s="22" t="str">
        <x:v>Acquisition</x:v>
      </x:c>
      <x:c r="W83" s="22" t="str">
        <x:v>100% Acquisition</x:v>
      </x:c>
      <x:c r="X83" s="22" t="str">
        <x:v>France</x:v>
      </x:c>
      <x:c r="Y83" s="22" t="str">
        <x:v>100% Acquisition</x:v>
      </x:c>
      <x:c r="Z83" s="26"/>
      <x:c r="AA83" s="26"/>
      <x:c r="AB83" s="22" t="str">
        <x:v>Eurobio Scientific SA</x:v>
      </x:c>
      <x:c r="AC83" s="22" t="str">
        <x:v>eurobio scientific</x:v>
      </x:c>
      <x:c r="AD83" s="22" t="str">
        <x:v>Dendritics</x:v>
      </x:c>
      <x:c r="AE83" s="22" t="str">
        <x:v>dendritics</x:v>
      </x:c>
      <x:c r="AF83" s="30"/>
      <x:c r="AG83" s="22" t="str">
        <x:v>n/a</x:v>
      </x:c>
      <x:c r="AH83" s="26" t="str">
        <x:v>Eurobio Scientific SA (formerly Diaxonhit SA), a company engaged in vitro diagnostics, has acquired Dendritics SAS, a company specializing in antibody development and production.
This acquisition was paid in cash, with no significant impact on the group's cash position.
The transaction enables Eurobio Scientific to strengthen its offer for the life sciences market.</x:v>
      </x:c>
      <x:c r="AI83" s="26" t="str">
        <x:v>The transaction enables Eurobio Scientific to strengthen its offer for the life sciences market.</x:v>
      </x:c>
      <x:c r="AJ83" s="22" t="str"/>
      <x:c r="AK83" s="22" t="str"/>
      <x:c r="AL83" s="22" t="str">
        <x:v>Unknown</x:v>
      </x:c>
      <x:c r="AM83" s="22" t="str">
        <x:v>Unknown</x:v>
      </x:c>
      <x:c r="AN83" s="22" t="str"/>
      <x:c r="AO83" s="22" t="str"/>
      <x:c r="AP83" s="22" t="str"/>
      <x:c r="AQ83" s="22" t="str"/>
      <x:c r="AR83" s="22" t="str"/>
      <x:c r="AS83" s="22" t="str">
        <x:v>Eurobio Scientific SA</x:v>
      </x:c>
      <x:c r="AT83" s="22" t="str">
        <x:v>Dendritics</x:v>
      </x:c>
      <x:c r="AU83" s="22" t="str">
        <x:v>Not reviewed</x:v>
      </x:c>
      <x:c r="AV83" s="22" t="str">
        <x:v>Not assessed</x:v>
      </x:c>
      <x:c r="AW83" s="22" t="str">
        <x:v>Unknown</x:v>
      </x:c>
      <x:c r="AX83" s="22" t="str">
        <x:v>Unknown</x:v>
      </x:c>
      <x:c r="AY83" s="22" t="str">
        <x:v>Unknown</x:v>
      </x:c>
      <x:c r="AZ83" s="22" t="str">
        <x:v>Unknown</x:v>
      </x:c>
      <x:c r="BA83" s="22" t="str">
        <x:v>Unknown</x:v>
      </x:c>
      <x:c r="BB83" s="22" t="str">
        <x:v>Unknown</x:v>
      </x:c>
      <x:c r="BC83" s="26" t="str"/>
      <x:c r="BD83" s="22" t="str"/>
      <x:c r="BE83" s="22" t="str"/>
      <x:c r="BF83" s="22" t="str">
        <x:v>Not collected</x:v>
      </x:c>
      <x:c r="BG83" s="22" t="str">
        <x:v>Not collected</x:v>
      </x:c>
      <x:c r="BH83" s="22" t="str">
        <x:v>Not defined</x:v>
      </x:c>
      <x:c r="BI83" s="24" t="n">
        <x:f>IF($Q83="","",$Q83-3)</x:f>
        <x:v>2015</x:v>
      </x:c>
      <x:c r="BJ83" s="24" t="n">
        <x:f>IF($Q83="","",$Q83-2)</x:f>
        <x:v>2016</x:v>
      </x:c>
      <x:c r="BK83" s="24" t="n">
        <x:f>IF($Q83="","",$Q83-1)</x:f>
        <x:v>2017</x:v>
      </x:c>
      <x:c r="BL83" s="24" t="n">
        <x:f>IF($Q83="","",$Q83+0)</x:f>
        <x:v>2018</x:v>
      </x:c>
      <x:c r="BM83" s="24" t="n">
        <x:f>IF($Q83="","",$Q83+1)</x:f>
        <x:v>2019</x:v>
      </x:c>
      <x:c r="BN83" s="24" t="n">
        <x:f>IF($Q83="","",$Q83+2)</x:f>
        <x:v>2020</x:v>
      </x:c>
      <x:c r="BO83" s="24" t="n">
        <x:f>IF($Q83="","",$Q83+3)</x:f>
        <x:v>2021</x:v>
      </x:c>
      <x:c r="BP83" s="77" t="str"/>
      <x:c r="BQ83" s="77" t="str"/>
      <x:c r="BR83" s="77" t="str"/>
      <x:c r="BS83" s="77" t="str"/>
      <x:c r="BT83" s="77" t="str"/>
      <x:c r="BU83" s="77" t="str"/>
      <x:c r="BV83" s="77" t="str"/>
      <x:c r="BW83" s="77" t="str"/>
      <x:c r="BX83" s="77" t="str"/>
      <x:c r="BY83" s="77" t="str"/>
      <x:c r="BZ83" s="77" t="str"/>
      <x:c r="CA83" s="77" t="str"/>
      <x:c r="CB83" s="77" t="str"/>
      <x:c r="CC83" s="77" t="str"/>
      <x:c r="CD83" s="77" t="str"/>
      <x:c r="CE83" s="77" t="str"/>
      <x:c r="CF83" s="77" t="str"/>
      <x:c r="CG83" s="77" t="str"/>
      <x:c r="CH83" s="77" t="str"/>
      <x:c r="CI83" s="77" t="str"/>
      <x:c r="CJ83" s="77" t="str"/>
      <x:c r="CK83" s="77" t="str"/>
      <x:c r="CL83" s="77" t="str"/>
      <x:c r="CM83" s="77" t="str"/>
      <x:c r="CN83" s="77" t="str"/>
      <x:c r="CO83" s="77" t="str"/>
      <x:c r="CP83" s="77" t="str"/>
      <x:c r="CQ83" s="77" t="str"/>
      <x:c r="CR83" s="77" t="str"/>
      <x:c r="CS83" s="77" t="str"/>
      <x:c r="CT83" s="77" t="str"/>
      <x:c r="CU83" s="77" t="str"/>
      <x:c r="CV83" s="77" t="str"/>
      <x:c r="CW83" s="77" t="str"/>
      <x:c r="CX83" s="77" t="str"/>
      <x:c r="CY83" s="77" t="str"/>
      <x:c r="CZ83" s="77" t="str"/>
      <x:c r="DA83" s="77" t="str"/>
      <x:c r="DB83" s="77" t="str"/>
      <x:c r="DC83" s="77" t="str"/>
      <x:c r="DD83" s="77" t="str"/>
      <x:c r="DE83" s="77" t="str"/>
      <x:c r="DF83" s="78" t="str"/>
      <x:c r="DG83" s="78" t="str"/>
      <x:c r="DH83" s="78" t="str"/>
      <x:c r="DI83" s="78" t="str"/>
      <x:c r="DJ83" s="78" t="str"/>
      <x:c r="DK83" s="78" t="str"/>
      <x:c r="DL83" s="78" t="str"/>
      <x:c r="DM83" s="78" t="str"/>
      <x:c r="DN83" s="78" t="str"/>
      <x:c r="DO83" s="78" t="str"/>
      <x:c r="DP83" s="78" t="str"/>
      <x:c r="DQ83" s="78" t="str"/>
      <x:c r="DR83" s="78" t="str"/>
      <x:c r="DS83" s="78" t="str"/>
      <x:c r="DT83" s="78" t="str"/>
      <x:c r="DU83" s="78" t="str"/>
      <x:c r="DV83" s="78" t="str"/>
      <x:c r="DW83" s="78" t="str"/>
      <x:c r="DX83" s="78" t="str"/>
      <x:c r="DY83" s="78" t="str"/>
      <x:c r="DZ83" s="78" t="str"/>
      <x:c r="EA83" s="117" t="str"/>
      <x:c r="EB83" s="117" t="str"/>
      <x:c r="EC83" s="117" t="str"/>
      <x:c r="ED83" s="117" t="str"/>
      <x:c r="EE83" s="117" t="str"/>
      <x:c r="EF83" s="117" t="str"/>
      <x:c r="EG83" s="117" t="str"/>
      <x:c r="EH83" s="117" t="str"/>
      <x:c r="EI83" s="117" t="str"/>
      <x:c r="EJ83" s="117" t="str"/>
      <x:c r="EK83" s="117" t="str"/>
      <x:c r="EL83" s="117" t="str"/>
      <x:c r="EM83" s="117" t="str"/>
      <x:c r="EN83" s="117" t="str"/>
      <x:c r="EO83" s="34" t="str"/>
      <x:c r="EP83" s="34" t="str"/>
      <x:c r="EQ83" s="36" t="str">
        <x:f>IF(OR($EO83="",$EP83="",$EO83=0),"",$EP83/$EO83)</x:f>
      </x:c>
      <x:c r="ER83" s="38" t="str"/>
      <x:c r="ES83" s="22" t="str">
        <x:v>Unknown</x:v>
      </x:c>
      <x:c r="ET83" s="22" t="str">
        <x:v>Unknown</x:v>
      </x:c>
      <x:c r="EU83" s="40" t="str">
        <x:f>IF(COUNT($DF83,$DG83,$DH83)=0,"",AVERAGE($DF83,$DG83,$DH83))</x:f>
      </x:c>
      <x:c r="EV83" s="40" t="str">
        <x:f>IF(COUNT($DJ83,$DK83,$DL83)=0,"",AVERAGE($DJ83,$DK83,$DL83))</x:f>
      </x:c>
      <x:c r="EW83" s="40" t="str">
        <x:f>IF(OR($EU83="",$EV83=""),"",$EV83-$EU83)</x:f>
      </x:c>
      <x:c r="EX83" s="40" t="str">
        <x:f>IF(COUNT($DM83,$DN83,$DO83)=0,"",AVERAGE($DM83,$DN83,$DO83))</x:f>
      </x:c>
      <x:c r="EY83" s="40" t="str">
        <x:f>IF(COUNT($DQ83,$DR83,$DS83)=0,"",AVERAGE($DQ83,$DR83,$DS83))</x:f>
      </x:c>
      <x:c r="EZ83" s="40" t="str">
        <x:f>IF(OR($EX83="",$EY83=""),"",$EY83-$EX83)</x:f>
      </x:c>
      <x:c r="FA83" s="42" t="str">
        <x:f>IF(COUNT($EA83,$EB83,$EC83)=0,"",AVERAGE($EA83,$EB83,$EC83))</x:f>
      </x:c>
      <x:c r="FB83" s="42" t="str">
        <x:f>IF(COUNT($EE83,$EF83,$EG83)=0,"",AVERAGE($EE83,$EF83,$EG83))</x:f>
      </x:c>
      <x:c r="FC83" s="42" t="str">
        <x:f>IF(OR($FA83="",$FB83=""),"",$FB83-$FA83)</x:f>
      </x:c>
      <x:c r="FD83" s="42" t="str">
        <x:f>IF(COUNT($EH83,$EI83,$EJ83)=0,"",AVERAGE($EH83,$EI83,$EJ83))</x:f>
      </x:c>
      <x:c r="FE83" s="42" t="str">
        <x:f>IF(COUNT($EL83,$EM83,$EN83)=0,"",AVERAGE($EL83,$EM83,$EN83))</x:f>
      </x:c>
      <x:c r="FF83" s="42" t="str">
        <x:f>IF(OR($FD83="",$FE83=""),"",$FE83-$FD83)</x:f>
      </x:c>
      <x:c r="FG83" s="24" t="str">
        <x:f>IF(COUNT($DF83,$DG83,$DH83,$DJ83,$DK83,$DL83,$DM83,$DN83,$DO83,$DQ83,$DR83,$DS83)=12,"Yes","No")</x:f>
        <x:v>No</x:v>
      </x:c>
      <x:c r="FH83" s="24" t="str">
        <x:f>IF(COUNT($EA83,$EB83,$EC83,$EE83,$EF83,$EG83,$EH83,$EI83,$EJ83,$EL83,$EM83,$EN83)=12,"Yes","No")</x:f>
        <x:v>No</x:v>
      </x:c>
      <x:c r="FI83" s="24" t="str">
        <x:f>IF(AND($M83="Include",OR($FG83="Yes",$FH83="Yes")),"Ready","Not ready")</x:f>
        <x:v>Not ready</x:v>
      </x:c>
    </x:row>
    <x:row r="84" ht="24" customHeight="1">
      <x:c r="A84" s="22" t="str">
        <x:v>CTL-0082</x:v>
      </x:c>
      <x:c r="B84" s="22" t="n">
        <x:v>93</x:v>
      </x:c>
      <x:c r="C84" s="22" t="str">
        <x:v>Candidate alternative-rationale group</x:v>
      </x:c>
      <x:c r="D84" s="22" t="n">
        <x:v>0</x:v>
      </x:c>
      <x:c r="E84" s="22" t="str">
        <x:v>DATA non-innovation deals.xlsx</x:v>
      </x:c>
      <x:c r="F84" s="22" t="str">
        <x:v>nupharm acquires laboratoire biodim from pharma omnium international</x:v>
      </x:c>
      <x:c r="G84" s="22" t="str">
        <x:v>No</x:v>
      </x:c>
      <x:c r="H84" s="22" t="str">
        <x:v>No</x:v>
      </x:c>
      <x:c r="I84" s="22" t="str">
        <x:v>Yes</x:v>
      </x:c>
      <x:c r="J84" s="22" t="n">
        <x:v>2</x:v>
      </x:c>
      <x:c r="K84" s="22" t="str">
        <x:v>Not started</x:v>
      </x:c>
      <x:c r="L84" s="22" t="str">
        <x:v>Eligible - 100%</x:v>
      </x:c>
      <x:c r="M84" s="22" t="str">
        <x:v>Review</x:v>
      </x:c>
      <x:c r="N84" s="22" t="str"/>
      <x:c r="O84" s="28" t="n">
        <x:v>43284</x:v>
      </x:c>
      <x:c r="P84" s="28" t="n">
        <x:v>43284</x:v>
      </x:c>
      <x:c r="Q84" s="22" t="n">
        <x:v>2018</x:v>
      </x:c>
      <x:c r="R84" s="22" t="str">
        <x:v>Q3 2018</x:v>
      </x:c>
      <x:c r="S84" s="22" t="str">
        <x:v>Completed</x:v>
      </x:c>
      <x:c r="T84" s="26" t="str">
        <x:v>NuPharm Acquires Laboratoire Biodim from Pharma Omnium International</x:v>
      </x:c>
      <x:c r="U84" s="22" t="str">
        <x:v>Mergers &amp; Acquisitions</x:v>
      </x:c>
      <x:c r="V84" s="22" t="str">
        <x:v>Acquisition</x:v>
      </x:c>
      <x:c r="W84" s="22" t="str">
        <x:v>100% Acquisition</x:v>
      </x:c>
      <x:c r="X84" s="22" t="str">
        <x:v>France</x:v>
      </x:c>
      <x:c r="Y84" s="22" t="str">
        <x:v>100% Acquisition</x:v>
      </x:c>
      <x:c r="Z84" s="26"/>
      <x:c r="AA84" s="26"/>
      <x:c r="AB84" s="22" t="str">
        <x:v>Neuraxpharm UK Ltd</x:v>
      </x:c>
      <x:c r="AC84" s="22" t="str">
        <x:v>neuraxpharm uk</x:v>
      </x:c>
      <x:c r="AD84" s="22" t="str">
        <x:v>Neuraxpharm France SAS</x:v>
      </x:c>
      <x:c r="AE84" s="22" t="str">
        <x:v>neuraxpharm france</x:v>
      </x:c>
      <x:c r="AF84" s="30"/>
      <x:c r="AG84" s="22" t="str">
        <x:v>n/a</x:v>
      </x:c>
      <x:c r="AH84" s="26" t="str">
        <x:v>NuPharm Group, a specialty pharma company, has completed the acquisition of Laboratoire Biodim (Biodim), a pharma company, from Pharma Omnium International, a company owned by Weinberg Capital Partners since 2006.
Biodim, which will be renamed Neuraxpharm France, will become the newest member of NuPharm Group, expanding its European footprint directly into its fifth country after Germany, Spain, Italy and Poland. The Group has drug portfolios for treating central nervous system diseases, with more than 100 molecules. Neuraxpharm France will benefit from this wide and specialized portfolio which has been strategically developed to meet the needs of all CNS patients.
The terms of the transaction were not disclosed.
This transaction enables NuPharm to grow in CNS pharmaceuticals sector in the European market.</x:v>
      </x:c>
      <x:c r="AI84" s="26" t="str">
        <x:v>This transaction enables NuPharm to grow in CNS pharmaceuticals sector in the European market.</x:v>
      </x:c>
      <x:c r="AJ84" s="22" t="str"/>
      <x:c r="AK84" s="22" t="str"/>
      <x:c r="AL84" s="22" t="str">
        <x:v>Unknown</x:v>
      </x:c>
      <x:c r="AM84" s="22" t="str">
        <x:v>Unknown</x:v>
      </x:c>
      <x:c r="AN84" s="22" t="str"/>
      <x:c r="AO84" s="22" t="str"/>
      <x:c r="AP84" s="22" t="str"/>
      <x:c r="AQ84" s="22" t="str"/>
      <x:c r="AR84" s="22" t="str"/>
      <x:c r="AS84" s="22" t="str">
        <x:v>Neuraxpharm UK Ltd</x:v>
      </x:c>
      <x:c r="AT84" s="22" t="str">
        <x:v>Neuraxpharm France SAS</x:v>
      </x:c>
      <x:c r="AU84" s="22" t="str">
        <x:v>Not reviewed</x:v>
      </x:c>
      <x:c r="AV84" s="22" t="str">
        <x:v>Not assessed</x:v>
      </x:c>
      <x:c r="AW84" s="22" t="str">
        <x:v>Unknown</x:v>
      </x:c>
      <x:c r="AX84" s="22" t="str">
        <x:v>Unknown</x:v>
      </x:c>
      <x:c r="AY84" s="22" t="str">
        <x:v>Unknown</x:v>
      </x:c>
      <x:c r="AZ84" s="22" t="str">
        <x:v>Unknown</x:v>
      </x:c>
      <x:c r="BA84" s="22" t="str">
        <x:v>Unknown</x:v>
      </x:c>
      <x:c r="BB84" s="22" t="str">
        <x:v>Unknown</x:v>
      </x:c>
      <x:c r="BC84" s="26" t="str"/>
      <x:c r="BD84" s="22" t="str"/>
      <x:c r="BE84" s="22" t="str"/>
      <x:c r="BF84" s="22" t="str">
        <x:v>Not collected</x:v>
      </x:c>
      <x:c r="BG84" s="22" t="str">
        <x:v>Not collected</x:v>
      </x:c>
      <x:c r="BH84" s="22" t="str">
        <x:v>Not defined</x:v>
      </x:c>
      <x:c r="BI84" s="24" t="n">
        <x:f>IF($Q84="","",$Q84-3)</x:f>
        <x:v>2015</x:v>
      </x:c>
      <x:c r="BJ84" s="24" t="n">
        <x:f>IF($Q84="","",$Q84-2)</x:f>
        <x:v>2016</x:v>
      </x:c>
      <x:c r="BK84" s="24" t="n">
        <x:f>IF($Q84="","",$Q84-1)</x:f>
        <x:v>2017</x:v>
      </x:c>
      <x:c r="BL84" s="24" t="n">
        <x:f>IF($Q84="","",$Q84+0)</x:f>
        <x:v>2018</x:v>
      </x:c>
      <x:c r="BM84" s="24" t="n">
        <x:f>IF($Q84="","",$Q84+1)</x:f>
        <x:v>2019</x:v>
      </x:c>
      <x:c r="BN84" s="24" t="n">
        <x:f>IF($Q84="","",$Q84+2)</x:f>
        <x:v>2020</x:v>
      </x:c>
      <x:c r="BO84" s="24" t="n">
        <x:f>IF($Q84="","",$Q84+3)</x:f>
        <x:v>2021</x:v>
      </x:c>
      <x:c r="BP84" s="77" t="str"/>
      <x:c r="BQ84" s="77" t="str"/>
      <x:c r="BR84" s="77" t="str"/>
      <x:c r="BS84" s="77" t="str"/>
      <x:c r="BT84" s="77" t="str"/>
      <x:c r="BU84" s="77" t="str"/>
      <x:c r="BV84" s="77" t="str"/>
      <x:c r="BW84" s="77" t="str"/>
      <x:c r="BX84" s="77" t="str"/>
      <x:c r="BY84" s="77" t="str"/>
      <x:c r="BZ84" s="77" t="str"/>
      <x:c r="CA84" s="77" t="str"/>
      <x:c r="CB84" s="77" t="str"/>
      <x:c r="CC84" s="77" t="str"/>
      <x:c r="CD84" s="77" t="str"/>
      <x:c r="CE84" s="77" t="str"/>
      <x:c r="CF84" s="77" t="str"/>
      <x:c r="CG84" s="77" t="str"/>
      <x:c r="CH84" s="77" t="str"/>
      <x:c r="CI84" s="77" t="str"/>
      <x:c r="CJ84" s="77" t="str"/>
      <x:c r="CK84" s="77" t="str"/>
      <x:c r="CL84" s="77" t="str"/>
      <x:c r="CM84" s="77" t="str"/>
      <x:c r="CN84" s="77" t="str"/>
      <x:c r="CO84" s="77" t="str"/>
      <x:c r="CP84" s="77" t="str"/>
      <x:c r="CQ84" s="77" t="str"/>
      <x:c r="CR84" s="77" t="str"/>
      <x:c r="CS84" s="77" t="str"/>
      <x:c r="CT84" s="77" t="str"/>
      <x:c r="CU84" s="77" t="str"/>
      <x:c r="CV84" s="77" t="str"/>
      <x:c r="CW84" s="77" t="str"/>
      <x:c r="CX84" s="77" t="str"/>
      <x:c r="CY84" s="77" t="str"/>
      <x:c r="CZ84" s="77" t="str"/>
      <x:c r="DA84" s="77" t="str"/>
      <x:c r="DB84" s="77" t="str"/>
      <x:c r="DC84" s="77" t="str"/>
      <x:c r="DD84" s="77" t="str"/>
      <x:c r="DE84" s="77" t="str"/>
      <x:c r="DF84" s="78" t="str"/>
      <x:c r="DG84" s="78" t="str"/>
      <x:c r="DH84" s="78" t="str"/>
      <x:c r="DI84" s="78" t="str"/>
      <x:c r="DJ84" s="78" t="str"/>
      <x:c r="DK84" s="78" t="str"/>
      <x:c r="DL84" s="78" t="str"/>
      <x:c r="DM84" s="78" t="str"/>
      <x:c r="DN84" s="78" t="str"/>
      <x:c r="DO84" s="78" t="str"/>
      <x:c r="DP84" s="78" t="str"/>
      <x:c r="DQ84" s="78" t="str"/>
      <x:c r="DR84" s="78" t="str"/>
      <x:c r="DS84" s="78" t="str"/>
      <x:c r="DT84" s="78" t="str"/>
      <x:c r="DU84" s="78" t="str"/>
      <x:c r="DV84" s="78" t="str"/>
      <x:c r="DW84" s="78" t="str"/>
      <x:c r="DX84" s="78" t="str"/>
      <x:c r="DY84" s="78" t="str"/>
      <x:c r="DZ84" s="78" t="str"/>
      <x:c r="EA84" s="117" t="str"/>
      <x:c r="EB84" s="117" t="str"/>
      <x:c r="EC84" s="117" t="str"/>
      <x:c r="ED84" s="117" t="str"/>
      <x:c r="EE84" s="117" t="str"/>
      <x:c r="EF84" s="117" t="str"/>
      <x:c r="EG84" s="117" t="str"/>
      <x:c r="EH84" s="117" t="str"/>
      <x:c r="EI84" s="117" t="str"/>
      <x:c r="EJ84" s="117" t="str"/>
      <x:c r="EK84" s="117" t="str"/>
      <x:c r="EL84" s="117" t="str"/>
      <x:c r="EM84" s="117" t="str"/>
      <x:c r="EN84" s="117" t="str"/>
      <x:c r="EO84" s="34" t="str"/>
      <x:c r="EP84" s="34" t="str"/>
      <x:c r="EQ84" s="36" t="str">
        <x:f>IF(OR($EO84="",$EP84="",$EO84=0),"",$EP84/$EO84)</x:f>
      </x:c>
      <x:c r="ER84" s="38" t="str"/>
      <x:c r="ES84" s="22" t="str">
        <x:v>Unknown</x:v>
      </x:c>
      <x:c r="ET84" s="22" t="str">
        <x:v>Unknown</x:v>
      </x:c>
      <x:c r="EU84" s="40" t="str">
        <x:f>IF(COUNT($DF84,$DG84,$DH84)=0,"",AVERAGE($DF84,$DG84,$DH84))</x:f>
      </x:c>
      <x:c r="EV84" s="40" t="str">
        <x:f>IF(COUNT($DJ84,$DK84,$DL84)=0,"",AVERAGE($DJ84,$DK84,$DL84))</x:f>
      </x:c>
      <x:c r="EW84" s="40" t="str">
        <x:f>IF(OR($EU84="",$EV84=""),"",$EV84-$EU84)</x:f>
      </x:c>
      <x:c r="EX84" s="40" t="str">
        <x:f>IF(COUNT($DM84,$DN84,$DO84)=0,"",AVERAGE($DM84,$DN84,$DO84))</x:f>
      </x:c>
      <x:c r="EY84" s="40" t="str">
        <x:f>IF(COUNT($DQ84,$DR84,$DS84)=0,"",AVERAGE($DQ84,$DR84,$DS84))</x:f>
      </x:c>
      <x:c r="EZ84" s="40" t="str">
        <x:f>IF(OR($EX84="",$EY84=""),"",$EY84-$EX84)</x:f>
      </x:c>
      <x:c r="FA84" s="42" t="str">
        <x:f>IF(COUNT($EA84,$EB84,$EC84)=0,"",AVERAGE($EA84,$EB84,$EC84))</x:f>
      </x:c>
      <x:c r="FB84" s="42" t="str">
        <x:f>IF(COUNT($EE84,$EF84,$EG84)=0,"",AVERAGE($EE84,$EF84,$EG84))</x:f>
      </x:c>
      <x:c r="FC84" s="42" t="str">
        <x:f>IF(OR($FA84="",$FB84=""),"",$FB84-$FA84)</x:f>
      </x:c>
      <x:c r="FD84" s="42" t="str">
        <x:f>IF(COUNT($EH84,$EI84,$EJ84)=0,"",AVERAGE($EH84,$EI84,$EJ84))</x:f>
      </x:c>
      <x:c r="FE84" s="42" t="str">
        <x:f>IF(COUNT($EL84,$EM84,$EN84)=0,"",AVERAGE($EL84,$EM84,$EN84))</x:f>
      </x:c>
      <x:c r="FF84" s="42" t="str">
        <x:f>IF(OR($FD84="",$FE84=""),"",$FE84-$FD84)</x:f>
      </x:c>
      <x:c r="FG84" s="24" t="str">
        <x:f>IF(COUNT($DF84,$DG84,$DH84,$DJ84,$DK84,$DL84,$DM84,$DN84,$DO84,$DQ84,$DR84,$DS84)=12,"Yes","No")</x:f>
        <x:v>No</x:v>
      </x:c>
      <x:c r="FH84" s="24" t="str">
        <x:f>IF(COUNT($EA84,$EB84,$EC84,$EE84,$EF84,$EG84,$EH84,$EI84,$EJ84,$EL84,$EM84,$EN84)=12,"Yes","No")</x:f>
        <x:v>No</x:v>
      </x:c>
      <x:c r="FI84" s="24" t="str">
        <x:f>IF(AND($M84="Include",OR($FG84="Yes",$FH84="Yes")),"Ready","Not ready")</x:f>
        <x:v>Not ready</x:v>
      </x:c>
    </x:row>
    <x:row r="85" ht="24" customHeight="1">
      <x:c r="A85" s="22" t="str">
        <x:v>CTL-0083</x:v>
      </x:c>
      <x:c r="B85" s="22" t="n">
        <x:v>94</x:v>
      </x:c>
      <x:c r="C85" s="22" t="str">
        <x:v>Candidate alternative-rationale group</x:v>
      </x:c>
      <x:c r="D85" s="22" t="n">
        <x:v>0</x:v>
      </x:c>
      <x:c r="E85" s="22" t="str">
        <x:v>DATA non-innovation deals.xlsx</x:v>
      </x:c>
      <x:c r="F85" s="22" t="str">
        <x:v>sophia genetics acquires interactive biosoftware</x:v>
      </x:c>
      <x:c r="G85" s="22" t="str">
        <x:v>No</x:v>
      </x:c>
      <x:c r="H85" s="22" t="str">
        <x:v>No</x:v>
      </x:c>
      <x:c r="I85" s="22" t="str">
        <x:v>No</x:v>
      </x:c>
      <x:c r="J85" s="22" t="n">
        <x:v>1</x:v>
      </x:c>
      <x:c r="K85" s="22" t="str">
        <x:v>Not started</x:v>
      </x:c>
      <x:c r="L85" s="22" t="str">
        <x:v>Eligible - 100%</x:v>
      </x:c>
      <x:c r="M85" s="22" t="str">
        <x:v>Review</x:v>
      </x:c>
      <x:c r="N85" s="22" t="str"/>
      <x:c r="O85" s="28" t="n">
        <x:v>43267</x:v>
      </x:c>
      <x:c r="P85" s="28" t="n">
        <x:v>43267</x:v>
      </x:c>
      <x:c r="Q85" s="22" t="n">
        <x:v>2018</x:v>
      </x:c>
      <x:c r="R85" s="22" t="str">
        <x:v>Q2 2018</x:v>
      </x:c>
      <x:c r="S85" s="22" t="str">
        <x:v>Completed</x:v>
      </x:c>
      <x:c r="T85" s="26" t="str">
        <x:v>Sophia Genetics Acquires Interactive Biosoftware</x:v>
      </x:c>
      <x:c r="U85" s="22" t="str">
        <x:v>Mergers &amp; Acquisitions</x:v>
      </x:c>
      <x:c r="V85" s="22" t="str">
        <x:v>Acquisition</x:v>
      </x:c>
      <x:c r="W85" s="22" t="str">
        <x:v>100% Acquisition</x:v>
      </x:c>
      <x:c r="X85" s="22" t="str">
        <x:v>France</x:v>
      </x:c>
      <x:c r="Y85" s="22" t="str">
        <x:v>100% Acquisition</x:v>
      </x:c>
      <x:c r="Z85" s="26"/>
      <x:c r="AA85" s="26"/>
      <x:c r="AB85" s="22" t="str">
        <x:v>Sophia Genetics SA</x:v>
      </x:c>
      <x:c r="AC85" s="22" t="str">
        <x:v>sophia genetics</x:v>
      </x:c>
      <x:c r="AD85" s="22" t="str">
        <x:v>Interactive Biosoftware SAS</x:v>
      </x:c>
      <x:c r="AE85" s="22" t="str">
        <x:v>interactive biosoftware</x:v>
      </x:c>
      <x:c r="AF85" s="30"/>
      <x:c r="AG85" s="22" t="str">
        <x:v>n/a</x:v>
      </x:c>
      <x:c r="AH85" s="26" t="str">
        <x:v>SOPHiA GENETICS, a health tech company, has announced at the European Human Genetics Conference (ESHG 2018) that it has completed the acquisition of French-based tech company Interactive Biosoftware (IBS), the creators of Alamut, the most used decision support software for clinical genomic data interpretation.
This transaction enables Sophia Genetics to drive growth and accelerate Data-Driven Medicine adoption around the world and to support hospitals and patients with powerful technologies.</x:v>
      </x:c>
      <x:c r="AI85" s="26" t="str">
        <x:v>This transaction enables Sophia Genetics to drive growth and accelerate Data-Driven Medicine adoption around the world and to support hospitals and patients with powerful technologies.</x:v>
      </x:c>
      <x:c r="AJ85" s="22" t="str"/>
      <x:c r="AK85" s="22" t="str"/>
      <x:c r="AL85" s="22" t="str">
        <x:v>Unknown</x:v>
      </x:c>
      <x:c r="AM85" s="22" t="str">
        <x:v>Unknown</x:v>
      </x:c>
      <x:c r="AN85" s="22" t="str"/>
      <x:c r="AO85" s="22" t="str"/>
      <x:c r="AP85" s="22" t="str"/>
      <x:c r="AQ85" s="22" t="str"/>
      <x:c r="AR85" s="22" t="str"/>
      <x:c r="AS85" s="22" t="str">
        <x:v>Sophia Genetics SA</x:v>
      </x:c>
      <x:c r="AT85" s="22" t="str">
        <x:v>Interactive Biosoftware SAS</x:v>
      </x:c>
      <x:c r="AU85" s="22" t="str">
        <x:v>Not reviewed</x:v>
      </x:c>
      <x:c r="AV85" s="22" t="str">
        <x:v>Not assessed</x:v>
      </x:c>
      <x:c r="AW85" s="22" t="str">
        <x:v>Unknown</x:v>
      </x:c>
      <x:c r="AX85" s="22" t="str">
        <x:v>Unknown</x:v>
      </x:c>
      <x:c r="AY85" s="22" t="str">
        <x:v>Unknown</x:v>
      </x:c>
      <x:c r="AZ85" s="22" t="str">
        <x:v>Unknown</x:v>
      </x:c>
      <x:c r="BA85" s="22" t="str">
        <x:v>Unknown</x:v>
      </x:c>
      <x:c r="BB85" s="22" t="str">
        <x:v>Unknown</x:v>
      </x:c>
      <x:c r="BC85" s="26" t="str"/>
      <x:c r="BD85" s="22" t="str"/>
      <x:c r="BE85" s="22" t="str"/>
      <x:c r="BF85" s="22" t="str">
        <x:v>Not collected</x:v>
      </x:c>
      <x:c r="BG85" s="22" t="str">
        <x:v>Not collected</x:v>
      </x:c>
      <x:c r="BH85" s="22" t="str">
        <x:v>Not defined</x:v>
      </x:c>
      <x:c r="BI85" s="24" t="n">
        <x:f>IF($Q85="","",$Q85-3)</x:f>
        <x:v>2015</x:v>
      </x:c>
      <x:c r="BJ85" s="24" t="n">
        <x:f>IF($Q85="","",$Q85-2)</x:f>
        <x:v>2016</x:v>
      </x:c>
      <x:c r="BK85" s="24" t="n">
        <x:f>IF($Q85="","",$Q85-1)</x:f>
        <x:v>2017</x:v>
      </x:c>
      <x:c r="BL85" s="24" t="n">
        <x:f>IF($Q85="","",$Q85+0)</x:f>
        <x:v>2018</x:v>
      </x:c>
      <x:c r="BM85" s="24" t="n">
        <x:f>IF($Q85="","",$Q85+1)</x:f>
        <x:v>2019</x:v>
      </x:c>
      <x:c r="BN85" s="24" t="n">
        <x:f>IF($Q85="","",$Q85+2)</x:f>
        <x:v>2020</x:v>
      </x:c>
      <x:c r="BO85" s="24" t="n">
        <x:f>IF($Q85="","",$Q85+3)</x:f>
        <x:v>2021</x:v>
      </x:c>
      <x:c r="BP85" s="77" t="str"/>
      <x:c r="BQ85" s="77" t="str"/>
      <x:c r="BR85" s="77" t="str"/>
      <x:c r="BS85" s="77" t="str"/>
      <x:c r="BT85" s="77" t="str"/>
      <x:c r="BU85" s="77" t="str"/>
      <x:c r="BV85" s="77" t="str"/>
      <x:c r="BW85" s="77" t="str"/>
      <x:c r="BX85" s="77" t="str"/>
      <x:c r="BY85" s="77" t="str"/>
      <x:c r="BZ85" s="77" t="str"/>
      <x:c r="CA85" s="77" t="str"/>
      <x:c r="CB85" s="77" t="str"/>
      <x:c r="CC85" s="77" t="str"/>
      <x:c r="CD85" s="77" t="str"/>
      <x:c r="CE85" s="77" t="str"/>
      <x:c r="CF85" s="77" t="str"/>
      <x:c r="CG85" s="77" t="str"/>
      <x:c r="CH85" s="77" t="str"/>
      <x:c r="CI85" s="77" t="str"/>
      <x:c r="CJ85" s="77" t="str"/>
      <x:c r="CK85" s="77" t="str"/>
      <x:c r="CL85" s="77" t="str"/>
      <x:c r="CM85" s="77" t="str"/>
      <x:c r="CN85" s="77" t="str"/>
      <x:c r="CO85" s="77" t="str"/>
      <x:c r="CP85" s="77" t="str"/>
      <x:c r="CQ85" s="77" t="str"/>
      <x:c r="CR85" s="77" t="str"/>
      <x:c r="CS85" s="77" t="str"/>
      <x:c r="CT85" s="77" t="str"/>
      <x:c r="CU85" s="77" t="str"/>
      <x:c r="CV85" s="77" t="str"/>
      <x:c r="CW85" s="77" t="str"/>
      <x:c r="CX85" s="77" t="str"/>
      <x:c r="CY85" s="77" t="str"/>
      <x:c r="CZ85" s="77" t="str"/>
      <x:c r="DA85" s="77" t="str"/>
      <x:c r="DB85" s="77" t="str"/>
      <x:c r="DC85" s="77" t="str"/>
      <x:c r="DD85" s="77" t="str"/>
      <x:c r="DE85" s="77" t="str"/>
      <x:c r="DF85" s="78" t="str"/>
      <x:c r="DG85" s="78" t="str"/>
      <x:c r="DH85" s="78" t="str"/>
      <x:c r="DI85" s="78" t="str"/>
      <x:c r="DJ85" s="78" t="str"/>
      <x:c r="DK85" s="78" t="str"/>
      <x:c r="DL85" s="78" t="str"/>
      <x:c r="DM85" s="78" t="str"/>
      <x:c r="DN85" s="78" t="str"/>
      <x:c r="DO85" s="78" t="str"/>
      <x:c r="DP85" s="78" t="str"/>
      <x:c r="DQ85" s="78" t="str"/>
      <x:c r="DR85" s="78" t="str"/>
      <x:c r="DS85" s="78" t="str"/>
      <x:c r="DT85" s="78" t="str"/>
      <x:c r="DU85" s="78" t="str"/>
      <x:c r="DV85" s="78" t="str"/>
      <x:c r="DW85" s="78" t="str"/>
      <x:c r="DX85" s="78" t="str"/>
      <x:c r="DY85" s="78" t="str"/>
      <x:c r="DZ85" s="78" t="str"/>
      <x:c r="EA85" s="117" t="str"/>
      <x:c r="EB85" s="117" t="str"/>
      <x:c r="EC85" s="117" t="str"/>
      <x:c r="ED85" s="117" t="str"/>
      <x:c r="EE85" s="117" t="str"/>
      <x:c r="EF85" s="117" t="str"/>
      <x:c r="EG85" s="117" t="str"/>
      <x:c r="EH85" s="117" t="str"/>
      <x:c r="EI85" s="117" t="str"/>
      <x:c r="EJ85" s="117" t="str"/>
      <x:c r="EK85" s="117" t="str"/>
      <x:c r="EL85" s="117" t="str"/>
      <x:c r="EM85" s="117" t="str"/>
      <x:c r="EN85" s="117" t="str"/>
      <x:c r="EO85" s="34" t="str"/>
      <x:c r="EP85" s="34" t="str"/>
      <x:c r="EQ85" s="36" t="str">
        <x:f>IF(OR($EO85="",$EP85="",$EO85=0),"",$EP85/$EO85)</x:f>
      </x:c>
      <x:c r="ER85" s="38" t="str"/>
      <x:c r="ES85" s="22" t="str">
        <x:v>Unknown</x:v>
      </x:c>
      <x:c r="ET85" s="22" t="str">
        <x:v>Unknown</x:v>
      </x:c>
      <x:c r="EU85" s="40" t="str">
        <x:f>IF(COUNT($DF85,$DG85,$DH85)=0,"",AVERAGE($DF85,$DG85,$DH85))</x:f>
      </x:c>
      <x:c r="EV85" s="40" t="str">
        <x:f>IF(COUNT($DJ85,$DK85,$DL85)=0,"",AVERAGE($DJ85,$DK85,$DL85))</x:f>
      </x:c>
      <x:c r="EW85" s="40" t="str">
        <x:f>IF(OR($EU85="",$EV85=""),"",$EV85-$EU85)</x:f>
      </x:c>
      <x:c r="EX85" s="40" t="str">
        <x:f>IF(COUNT($DM85,$DN85,$DO85)=0,"",AVERAGE($DM85,$DN85,$DO85))</x:f>
      </x:c>
      <x:c r="EY85" s="40" t="str">
        <x:f>IF(COUNT($DQ85,$DR85,$DS85)=0,"",AVERAGE($DQ85,$DR85,$DS85))</x:f>
      </x:c>
      <x:c r="EZ85" s="40" t="str">
        <x:f>IF(OR($EX85="",$EY85=""),"",$EY85-$EX85)</x:f>
      </x:c>
      <x:c r="FA85" s="42" t="str">
        <x:f>IF(COUNT($EA85,$EB85,$EC85)=0,"",AVERAGE($EA85,$EB85,$EC85))</x:f>
      </x:c>
      <x:c r="FB85" s="42" t="str">
        <x:f>IF(COUNT($EE85,$EF85,$EG85)=0,"",AVERAGE($EE85,$EF85,$EG85))</x:f>
      </x:c>
      <x:c r="FC85" s="42" t="str">
        <x:f>IF(OR($FA85="",$FB85=""),"",$FB85-$FA85)</x:f>
      </x:c>
      <x:c r="FD85" s="42" t="str">
        <x:f>IF(COUNT($EH85,$EI85,$EJ85)=0,"",AVERAGE($EH85,$EI85,$EJ85))</x:f>
      </x:c>
      <x:c r="FE85" s="42" t="str">
        <x:f>IF(COUNT($EL85,$EM85,$EN85)=0,"",AVERAGE($EL85,$EM85,$EN85))</x:f>
      </x:c>
      <x:c r="FF85" s="42" t="str">
        <x:f>IF(OR($FD85="",$FE85=""),"",$FE85-$FD85)</x:f>
      </x:c>
      <x:c r="FG85" s="24" t="str">
        <x:f>IF(COUNT($DF85,$DG85,$DH85,$DJ85,$DK85,$DL85,$DM85,$DN85,$DO85,$DQ85,$DR85,$DS85)=12,"Yes","No")</x:f>
        <x:v>No</x:v>
      </x:c>
      <x:c r="FH85" s="24" t="str">
        <x:f>IF(COUNT($EA85,$EB85,$EC85,$EE85,$EF85,$EG85,$EH85,$EI85,$EJ85,$EL85,$EM85,$EN85)=12,"Yes","No")</x:f>
        <x:v>No</x:v>
      </x:c>
      <x:c r="FI85" s="24" t="str">
        <x:f>IF(AND($M85="Include",OR($FG85="Yes",$FH85="Yes")),"Ready","Not ready")</x:f>
        <x:v>Not ready</x:v>
      </x:c>
    </x:row>
    <x:row r="86" ht="24" customHeight="1">
      <x:c r="A86" s="22" t="str">
        <x:v>CTL-0084</x:v>
      </x:c>
      <x:c r="B86" s="22" t="n">
        <x:v>95</x:v>
      </x:c>
      <x:c r="C86" s="22" t="str">
        <x:v>Candidate alternative-rationale group</x:v>
      </x:c>
      <x:c r="D86" s="22" t="n">
        <x:v>0</x:v>
      </x:c>
      <x:c r="E86" s="22" t="str">
        <x:v>DATA non-innovation deals.xlsx</x:v>
      </x:c>
      <x:c r="F86" s="22" t="str">
        <x:v>orion biotechnology canada acquires k2 biomedical</x:v>
      </x:c>
      <x:c r="G86" s="22" t="str">
        <x:v>No</x:v>
      </x:c>
      <x:c r="H86" s="22" t="str">
        <x:v>No</x:v>
      </x:c>
      <x:c r="I86" s="22" t="str">
        <x:v>No</x:v>
      </x:c>
      <x:c r="J86" s="22" t="n">
        <x:v>1</x:v>
      </x:c>
      <x:c r="K86" s="22" t="str">
        <x:v>Not started</x:v>
      </x:c>
      <x:c r="L86" s="22" t="str">
        <x:v>Eligible - 100%</x:v>
      </x:c>
      <x:c r="M86" s="22" t="str">
        <x:v>Review</x:v>
      </x:c>
      <x:c r="N86" s="22" t="str"/>
      <x:c r="O86" s="28" t="n">
        <x:v>43265</x:v>
      </x:c>
      <x:c r="P86" s="28" t="n">
        <x:v>43265</x:v>
      </x:c>
      <x:c r="Q86" s="22" t="n">
        <x:v>2018</x:v>
      </x:c>
      <x:c r="R86" s="22" t="str">
        <x:v>Q2 2018</x:v>
      </x:c>
      <x:c r="S86" s="22" t="str">
        <x:v>Completed</x:v>
      </x:c>
      <x:c r="T86" s="26" t="str">
        <x:v>Orion Biotechnology Canada Acquires K2 Biomedical</x:v>
      </x:c>
      <x:c r="U86" s="22" t="str">
        <x:v>Mergers &amp; Acquisitions</x:v>
      </x:c>
      <x:c r="V86" s="22" t="str">
        <x:v>Acquisition</x:v>
      </x:c>
      <x:c r="W86" s="22" t="str">
        <x:v>100% Acquisition</x:v>
      </x:c>
      <x:c r="X86" s="22" t="str">
        <x:v>Poland</x:v>
      </x:c>
      <x:c r="Y86" s="22" t="str">
        <x:v>100% Acquisition</x:v>
      </x:c>
      <x:c r="Z86" s="26"/>
      <x:c r="AA86" s="26"/>
      <x:c r="AB86" s="22" t="str">
        <x:v>Orion Biotechnology Canada Ltd</x:v>
      </x:c>
      <x:c r="AC86" s="22" t="str">
        <x:v>orion biotechnology canada</x:v>
      </x:c>
      <x:c r="AD86" s="22" t="str">
        <x:v>K2 Biomedical Sp. z o.o.</x:v>
      </x:c>
      <x:c r="AE86" s="22" t="str">
        <x:v>k2 biomedical sp z o o</x:v>
      </x:c>
      <x:c r="AF86" s="30"/>
      <x:c r="AG86" s="22" t="str">
        <x:v>n/a</x:v>
      </x:c>
      <x:c r="AH86" s="26" t="str">
        <x:v>Orion Biotechnology Canada Ltd., a developer of new medicines, announced the acquisition of K2Biomedical, a pharmaceutical research company based in Cracow, Poland. The acquisition will add drug development capabilities to Orion Biotechnology in Europe.
With this acquisition K2Biomedical becomes Orion Biotechnology Poland SP. Z O.O. The new entity will continue to be headquartered in the Jagiellonian Centre of Innovation in Cracow (Malopolska), Poland, focused on developing new technologies and product candidates for the global market.
This transaction enables Orion Biotechnology to advance its pipeline of drug candidates in the field of oncology, neuroinflammatory disorders, as well as HIV prevention.</x:v>
      </x:c>
      <x:c r="AI86" s="26" t="str">
        <x:v>This transaction enables Orion Biotechnology to advance its pipeline of drug candidates in the field of oncology, neuroinflammatory disorders, as well as HIV prevention.</x:v>
      </x:c>
      <x:c r="AJ86" s="22" t="str"/>
      <x:c r="AK86" s="22" t="str"/>
      <x:c r="AL86" s="22" t="str">
        <x:v>Unknown</x:v>
      </x:c>
      <x:c r="AM86" s="22" t="str">
        <x:v>Unknown</x:v>
      </x:c>
      <x:c r="AN86" s="22" t="str"/>
      <x:c r="AO86" s="22" t="str"/>
      <x:c r="AP86" s="22" t="str"/>
      <x:c r="AQ86" s="22" t="str"/>
      <x:c r="AR86" s="22" t="str"/>
      <x:c r="AS86" s="22" t="str">
        <x:v>Orion Biotechnology Canada Ltd</x:v>
      </x:c>
      <x:c r="AT86" s="22" t="str">
        <x:v>K2 Biomedical Sp. z o.o.</x:v>
      </x:c>
      <x:c r="AU86" s="22" t="str">
        <x:v>Not reviewed</x:v>
      </x:c>
      <x:c r="AV86" s="22" t="str">
        <x:v>Not assessed</x:v>
      </x:c>
      <x:c r="AW86" s="22" t="str">
        <x:v>Unknown</x:v>
      </x:c>
      <x:c r="AX86" s="22" t="str">
        <x:v>Unknown</x:v>
      </x:c>
      <x:c r="AY86" s="22" t="str">
        <x:v>Unknown</x:v>
      </x:c>
      <x:c r="AZ86" s="22" t="str">
        <x:v>Unknown</x:v>
      </x:c>
      <x:c r="BA86" s="22" t="str">
        <x:v>Unknown</x:v>
      </x:c>
      <x:c r="BB86" s="22" t="str">
        <x:v>Unknown</x:v>
      </x:c>
      <x:c r="BC86" s="26" t="str"/>
      <x:c r="BD86" s="22" t="str"/>
      <x:c r="BE86" s="22" t="str"/>
      <x:c r="BF86" s="22" t="str">
        <x:v>Not collected</x:v>
      </x:c>
      <x:c r="BG86" s="22" t="str">
        <x:v>Not collected</x:v>
      </x:c>
      <x:c r="BH86" s="22" t="str">
        <x:v>Not defined</x:v>
      </x:c>
      <x:c r="BI86" s="24" t="n">
        <x:f>IF($Q86="","",$Q86-3)</x:f>
        <x:v>2015</x:v>
      </x:c>
      <x:c r="BJ86" s="24" t="n">
        <x:f>IF($Q86="","",$Q86-2)</x:f>
        <x:v>2016</x:v>
      </x:c>
      <x:c r="BK86" s="24" t="n">
        <x:f>IF($Q86="","",$Q86-1)</x:f>
        <x:v>2017</x:v>
      </x:c>
      <x:c r="BL86" s="24" t="n">
        <x:f>IF($Q86="","",$Q86+0)</x:f>
        <x:v>2018</x:v>
      </x:c>
      <x:c r="BM86" s="24" t="n">
        <x:f>IF($Q86="","",$Q86+1)</x:f>
        <x:v>2019</x:v>
      </x:c>
      <x:c r="BN86" s="24" t="n">
        <x:f>IF($Q86="","",$Q86+2)</x:f>
        <x:v>2020</x:v>
      </x:c>
      <x:c r="BO86" s="24" t="n">
        <x:f>IF($Q86="","",$Q86+3)</x:f>
        <x:v>2021</x:v>
      </x:c>
      <x:c r="BP86" s="77" t="str"/>
      <x:c r="BQ86" s="77" t="str"/>
      <x:c r="BR86" s="77" t="str"/>
      <x:c r="BS86" s="77" t="str"/>
      <x:c r="BT86" s="77" t="str"/>
      <x:c r="BU86" s="77" t="str"/>
      <x:c r="BV86" s="77" t="str"/>
      <x:c r="BW86" s="77" t="str"/>
      <x:c r="BX86" s="77" t="str"/>
      <x:c r="BY86" s="77" t="str"/>
      <x:c r="BZ86" s="77" t="str"/>
      <x:c r="CA86" s="77" t="str"/>
      <x:c r="CB86" s="77" t="str"/>
      <x:c r="CC86" s="77" t="str"/>
      <x:c r="CD86" s="77" t="str"/>
      <x:c r="CE86" s="77" t="str"/>
      <x:c r="CF86" s="77" t="str"/>
      <x:c r="CG86" s="77" t="str"/>
      <x:c r="CH86" s="77" t="str"/>
      <x:c r="CI86" s="77" t="str"/>
      <x:c r="CJ86" s="77" t="str"/>
      <x:c r="CK86" s="77" t="str"/>
      <x:c r="CL86" s="77" t="str"/>
      <x:c r="CM86" s="77" t="str"/>
      <x:c r="CN86" s="77" t="str"/>
      <x:c r="CO86" s="77" t="str"/>
      <x:c r="CP86" s="77" t="str"/>
      <x:c r="CQ86" s="77" t="str"/>
      <x:c r="CR86" s="77" t="str"/>
      <x:c r="CS86" s="77" t="str"/>
      <x:c r="CT86" s="77" t="str"/>
      <x:c r="CU86" s="77" t="str"/>
      <x:c r="CV86" s="77" t="str"/>
      <x:c r="CW86" s="77" t="str"/>
      <x:c r="CX86" s="77" t="str"/>
      <x:c r="CY86" s="77" t="str"/>
      <x:c r="CZ86" s="77" t="str"/>
      <x:c r="DA86" s="77" t="str"/>
      <x:c r="DB86" s="77" t="str"/>
      <x:c r="DC86" s="77" t="str"/>
      <x:c r="DD86" s="77" t="str"/>
      <x:c r="DE86" s="77" t="str"/>
      <x:c r="DF86" s="78" t="str"/>
      <x:c r="DG86" s="78" t="str"/>
      <x:c r="DH86" s="78" t="str"/>
      <x:c r="DI86" s="78" t="str"/>
      <x:c r="DJ86" s="78" t="str"/>
      <x:c r="DK86" s="78" t="str"/>
      <x:c r="DL86" s="78" t="str"/>
      <x:c r="DM86" s="78" t="str"/>
      <x:c r="DN86" s="78" t="str"/>
      <x:c r="DO86" s="78" t="str"/>
      <x:c r="DP86" s="78" t="str"/>
      <x:c r="DQ86" s="78" t="str"/>
      <x:c r="DR86" s="78" t="str"/>
      <x:c r="DS86" s="78" t="str"/>
      <x:c r="DT86" s="78" t="str"/>
      <x:c r="DU86" s="78" t="str"/>
      <x:c r="DV86" s="78" t="str"/>
      <x:c r="DW86" s="78" t="str"/>
      <x:c r="DX86" s="78" t="str"/>
      <x:c r="DY86" s="78" t="str"/>
      <x:c r="DZ86" s="78" t="str"/>
      <x:c r="EA86" s="117" t="str"/>
      <x:c r="EB86" s="117" t="str"/>
      <x:c r="EC86" s="117" t="str"/>
      <x:c r="ED86" s="117" t="str"/>
      <x:c r="EE86" s="117" t="str"/>
      <x:c r="EF86" s="117" t="str"/>
      <x:c r="EG86" s="117" t="str"/>
      <x:c r="EH86" s="117" t="str"/>
      <x:c r="EI86" s="117" t="str"/>
      <x:c r="EJ86" s="117" t="str"/>
      <x:c r="EK86" s="117" t="str"/>
      <x:c r="EL86" s="117" t="str"/>
      <x:c r="EM86" s="117" t="str"/>
      <x:c r="EN86" s="117" t="str"/>
      <x:c r="EO86" s="34" t="str"/>
      <x:c r="EP86" s="34" t="str"/>
      <x:c r="EQ86" s="36" t="str">
        <x:f>IF(OR($EO86="",$EP86="",$EO86=0),"",$EP86/$EO86)</x:f>
      </x:c>
      <x:c r="ER86" s="38" t="str"/>
      <x:c r="ES86" s="22" t="str">
        <x:v>Unknown</x:v>
      </x:c>
      <x:c r="ET86" s="22" t="str">
        <x:v>Unknown</x:v>
      </x:c>
      <x:c r="EU86" s="40" t="str">
        <x:f>IF(COUNT($DF86,$DG86,$DH86)=0,"",AVERAGE($DF86,$DG86,$DH86))</x:f>
      </x:c>
      <x:c r="EV86" s="40" t="str">
        <x:f>IF(COUNT($DJ86,$DK86,$DL86)=0,"",AVERAGE($DJ86,$DK86,$DL86))</x:f>
      </x:c>
      <x:c r="EW86" s="40" t="str">
        <x:f>IF(OR($EU86="",$EV86=""),"",$EV86-$EU86)</x:f>
      </x:c>
      <x:c r="EX86" s="40" t="str">
        <x:f>IF(COUNT($DM86,$DN86,$DO86)=0,"",AVERAGE($DM86,$DN86,$DO86))</x:f>
      </x:c>
      <x:c r="EY86" s="40" t="str">
        <x:f>IF(COUNT($DQ86,$DR86,$DS86)=0,"",AVERAGE($DQ86,$DR86,$DS86))</x:f>
      </x:c>
      <x:c r="EZ86" s="40" t="str">
        <x:f>IF(OR($EX86="",$EY86=""),"",$EY86-$EX86)</x:f>
      </x:c>
      <x:c r="FA86" s="42" t="str">
        <x:f>IF(COUNT($EA86,$EB86,$EC86)=0,"",AVERAGE($EA86,$EB86,$EC86))</x:f>
      </x:c>
      <x:c r="FB86" s="42" t="str">
        <x:f>IF(COUNT($EE86,$EF86,$EG86)=0,"",AVERAGE($EE86,$EF86,$EG86))</x:f>
      </x:c>
      <x:c r="FC86" s="42" t="str">
        <x:f>IF(OR($FA86="",$FB86=""),"",$FB86-$FA86)</x:f>
      </x:c>
      <x:c r="FD86" s="42" t="str">
        <x:f>IF(COUNT($EH86,$EI86,$EJ86)=0,"",AVERAGE($EH86,$EI86,$EJ86))</x:f>
      </x:c>
      <x:c r="FE86" s="42" t="str">
        <x:f>IF(COUNT($EL86,$EM86,$EN86)=0,"",AVERAGE($EL86,$EM86,$EN86))</x:f>
      </x:c>
      <x:c r="FF86" s="42" t="str">
        <x:f>IF(OR($FD86="",$FE86=""),"",$FE86-$FD86)</x:f>
      </x:c>
      <x:c r="FG86" s="24" t="str">
        <x:f>IF(COUNT($DF86,$DG86,$DH86,$DJ86,$DK86,$DL86,$DM86,$DN86,$DO86,$DQ86,$DR86,$DS86)=12,"Yes","No")</x:f>
        <x:v>No</x:v>
      </x:c>
      <x:c r="FH86" s="24" t="str">
        <x:f>IF(COUNT($EA86,$EB86,$EC86,$EE86,$EF86,$EG86,$EH86,$EI86,$EJ86,$EL86,$EM86,$EN86)=12,"Yes","No")</x:f>
        <x:v>No</x:v>
      </x:c>
      <x:c r="FI86" s="24" t="str">
        <x:f>IF(AND($M86="Include",OR($FG86="Yes",$FH86="Yes")),"Ready","Not ready")</x:f>
        <x:v>Not ready</x:v>
      </x:c>
    </x:row>
    <x:row r="87" ht="24" customHeight="1">
      <x:c r="A87" s="22" t="str">
        <x:v>CTL-0085</x:v>
      </x:c>
      <x:c r="B87" s="22" t="n">
        <x:v>96</x:v>
      </x:c>
      <x:c r="C87" s="22" t="str">
        <x:v>Candidate alternative-rationale group</x:v>
      </x:c>
      <x:c r="D87" s="22" t="n">
        <x:v>0</x:v>
      </x:c>
      <x:c r="E87" s="22" t="str">
        <x:v>DATA non-innovation deals.xlsx</x:v>
      </x:c>
      <x:c r="F87" s="22" t="str">
        <x:v>gammadelta therapeutics acquires lymphocyte activation technologies</x:v>
      </x:c>
      <x:c r="G87" s="22" t="str">
        <x:v>No</x:v>
      </x:c>
      <x:c r="H87" s="22" t="str">
        <x:v>No</x:v>
      </x:c>
      <x:c r="I87" s="22" t="str">
        <x:v>No</x:v>
      </x:c>
      <x:c r="J87" s="22" t="n">
        <x:v>1</x:v>
      </x:c>
      <x:c r="K87" s="22" t="str">
        <x:v>Not started</x:v>
      </x:c>
      <x:c r="L87" s="22" t="str">
        <x:v>Eligible - 100%</x:v>
      </x:c>
      <x:c r="M87" s="22" t="str">
        <x:v>Review</x:v>
      </x:c>
      <x:c r="N87" s="22" t="str"/>
      <x:c r="O87" s="28" t="n">
        <x:v>43256</x:v>
      </x:c>
      <x:c r="P87" s="28" t="n">
        <x:v>43256</x:v>
      </x:c>
      <x:c r="Q87" s="22" t="n">
        <x:v>2018</x:v>
      </x:c>
      <x:c r="R87" s="22" t="str">
        <x:v>Q2 2018</x:v>
      </x:c>
      <x:c r="S87" s="22" t="str">
        <x:v>Completed</x:v>
      </x:c>
      <x:c r="T87" s="26" t="str">
        <x:v>GammaDelta Therapeutics Acquires Lymphocyte Activation Technologies</x:v>
      </x:c>
      <x:c r="U87" s="22" t="str">
        <x:v>Mergers &amp; Acquisitions</x:v>
      </x:c>
      <x:c r="V87" s="22" t="str">
        <x:v>Acquisition</x:v>
      </x:c>
      <x:c r="W87" s="22" t="str">
        <x:v>100% Acquisition</x:v>
      </x:c>
      <x:c r="X87" s="22" t="str">
        <x:v>Portugal</x:v>
      </x:c>
      <x:c r="Y87" s="22" t="str">
        <x:v>100% Acquisition</x:v>
      </x:c>
      <x:c r="Z87" s="26"/>
      <x:c r="AA87" s="26"/>
      <x:c r="AB87" s="22" t="str">
        <x:v>GammaDelta Therapeutics Ltd</x:v>
      </x:c>
      <x:c r="AC87" s="22" t="str">
        <x:v>gammadelta therapeutics</x:v>
      </x:c>
      <x:c r="AD87" s="22" t="str">
        <x:v>Lymphocyte Activation Technologies SA</x:v>
      </x:c>
      <x:c r="AE87" s="22" t="str">
        <x:v>lymphocyte activation technologies</x:v>
      </x:c>
      <x:c r="AF87" s="30"/>
      <x:c r="AG87" s="22" t="str">
        <x:v>n/a</x:v>
      </x:c>
      <x:c r="AH87" s="26" t="str">
        <x:v>GammaDelta Therapeutics Ltd, a developer of immunotherapies, has acquired Lymphocyte Activation Technologies, S.A., a Portugal Ventures and Busy Angels portfolio company.
The transaction enables GammaDelta Therapeutics to advance gamma delta T cell therapies into the clinic. The complementary technologies have potential in the development of new immunotherapies aimed at treating a broad range of cancers, from haematological malignancies to solid tumours.</x:v>
      </x:c>
      <x:c r="AI87" s="26" t="str">
        <x:v>The transaction enables GammaDelta Therapeutics to advance gamma delta T cell therapies into the clinic. The complementary technologies have potential in the development of new immunotherapies aimed at treating a broad range of cancers, from haematological malignancies to solid tumours.</x:v>
      </x:c>
      <x:c r="AJ87" s="22" t="str"/>
      <x:c r="AK87" s="22" t="str"/>
      <x:c r="AL87" s="22" t="str">
        <x:v>Unknown</x:v>
      </x:c>
      <x:c r="AM87" s="22" t="str">
        <x:v>Unknown</x:v>
      </x:c>
      <x:c r="AN87" s="22" t="str"/>
      <x:c r="AO87" s="22" t="str"/>
      <x:c r="AP87" s="22" t="str"/>
      <x:c r="AQ87" s="22" t="str"/>
      <x:c r="AR87" s="22" t="str"/>
      <x:c r="AS87" s="22" t="str">
        <x:v>GammaDelta Therapeutics Ltd</x:v>
      </x:c>
      <x:c r="AT87" s="22" t="str">
        <x:v>Lymphocyte Activation Technologies SA</x:v>
      </x:c>
      <x:c r="AU87" s="22" t="str">
        <x:v>Not reviewed</x:v>
      </x:c>
      <x:c r="AV87" s="22" t="str">
        <x:v>Not assessed</x:v>
      </x:c>
      <x:c r="AW87" s="22" t="str">
        <x:v>Unknown</x:v>
      </x:c>
      <x:c r="AX87" s="22" t="str">
        <x:v>Unknown</x:v>
      </x:c>
      <x:c r="AY87" s="22" t="str">
        <x:v>Unknown</x:v>
      </x:c>
      <x:c r="AZ87" s="22" t="str">
        <x:v>Unknown</x:v>
      </x:c>
      <x:c r="BA87" s="22" t="str">
        <x:v>Unknown</x:v>
      </x:c>
      <x:c r="BB87" s="22" t="str">
        <x:v>Unknown</x:v>
      </x:c>
      <x:c r="BC87" s="26" t="str"/>
      <x:c r="BD87" s="22" t="str"/>
      <x:c r="BE87" s="22" t="str"/>
      <x:c r="BF87" s="22" t="str">
        <x:v>Not collected</x:v>
      </x:c>
      <x:c r="BG87" s="22" t="str">
        <x:v>Not collected</x:v>
      </x:c>
      <x:c r="BH87" s="22" t="str">
        <x:v>Not defined</x:v>
      </x:c>
      <x:c r="BI87" s="24" t="n">
        <x:f>IF($Q87="","",$Q87-3)</x:f>
        <x:v>2015</x:v>
      </x:c>
      <x:c r="BJ87" s="24" t="n">
        <x:f>IF($Q87="","",$Q87-2)</x:f>
        <x:v>2016</x:v>
      </x:c>
      <x:c r="BK87" s="24" t="n">
        <x:f>IF($Q87="","",$Q87-1)</x:f>
        <x:v>2017</x:v>
      </x:c>
      <x:c r="BL87" s="24" t="n">
        <x:f>IF($Q87="","",$Q87+0)</x:f>
        <x:v>2018</x:v>
      </x:c>
      <x:c r="BM87" s="24" t="n">
        <x:f>IF($Q87="","",$Q87+1)</x:f>
        <x:v>2019</x:v>
      </x:c>
      <x:c r="BN87" s="24" t="n">
        <x:f>IF($Q87="","",$Q87+2)</x:f>
        <x:v>2020</x:v>
      </x:c>
      <x:c r="BO87" s="24" t="n">
        <x:f>IF($Q87="","",$Q87+3)</x:f>
        <x:v>2021</x:v>
      </x:c>
      <x:c r="BP87" s="77" t="str"/>
      <x:c r="BQ87" s="77" t="str"/>
      <x:c r="BR87" s="77" t="str"/>
      <x:c r="BS87" s="77" t="str"/>
      <x:c r="BT87" s="77" t="str"/>
      <x:c r="BU87" s="77" t="str"/>
      <x:c r="BV87" s="77" t="str"/>
      <x:c r="BW87" s="77" t="str"/>
      <x:c r="BX87" s="77" t="str"/>
      <x:c r="BY87" s="77" t="str"/>
      <x:c r="BZ87" s="77" t="str"/>
      <x:c r="CA87" s="77" t="str"/>
      <x:c r="CB87" s="77" t="str"/>
      <x:c r="CC87" s="77" t="str"/>
      <x:c r="CD87" s="77" t="str"/>
      <x:c r="CE87" s="77" t="str"/>
      <x:c r="CF87" s="77" t="str"/>
      <x:c r="CG87" s="77" t="str"/>
      <x:c r="CH87" s="77" t="str"/>
      <x:c r="CI87" s="77" t="str"/>
      <x:c r="CJ87" s="77" t="str"/>
      <x:c r="CK87" s="77" t="str"/>
      <x:c r="CL87" s="77" t="str"/>
      <x:c r="CM87" s="77" t="str"/>
      <x:c r="CN87" s="77" t="str"/>
      <x:c r="CO87" s="77" t="str"/>
      <x:c r="CP87" s="77" t="str"/>
      <x:c r="CQ87" s="77" t="str"/>
      <x:c r="CR87" s="77" t="str"/>
      <x:c r="CS87" s="77" t="str"/>
      <x:c r="CT87" s="77" t="str"/>
      <x:c r="CU87" s="77" t="str"/>
      <x:c r="CV87" s="77" t="str"/>
      <x:c r="CW87" s="77" t="str"/>
      <x:c r="CX87" s="77" t="str"/>
      <x:c r="CY87" s="77" t="str"/>
      <x:c r="CZ87" s="77" t="str"/>
      <x:c r="DA87" s="77" t="str"/>
      <x:c r="DB87" s="77" t="str"/>
      <x:c r="DC87" s="77" t="str"/>
      <x:c r="DD87" s="77" t="str"/>
      <x:c r="DE87" s="77" t="str"/>
      <x:c r="DF87" s="78" t="str"/>
      <x:c r="DG87" s="78" t="str"/>
      <x:c r="DH87" s="78" t="str"/>
      <x:c r="DI87" s="78" t="str"/>
      <x:c r="DJ87" s="78" t="str"/>
      <x:c r="DK87" s="78" t="str"/>
      <x:c r="DL87" s="78" t="str"/>
      <x:c r="DM87" s="78" t="str"/>
      <x:c r="DN87" s="78" t="str"/>
      <x:c r="DO87" s="78" t="str"/>
      <x:c r="DP87" s="78" t="str"/>
      <x:c r="DQ87" s="78" t="str"/>
      <x:c r="DR87" s="78" t="str"/>
      <x:c r="DS87" s="78" t="str"/>
      <x:c r="DT87" s="78" t="str"/>
      <x:c r="DU87" s="78" t="str"/>
      <x:c r="DV87" s="78" t="str"/>
      <x:c r="DW87" s="78" t="str"/>
      <x:c r="DX87" s="78" t="str"/>
      <x:c r="DY87" s="78" t="str"/>
      <x:c r="DZ87" s="78" t="str"/>
      <x:c r="EA87" s="117" t="str"/>
      <x:c r="EB87" s="117" t="str"/>
      <x:c r="EC87" s="117" t="str"/>
      <x:c r="ED87" s="117" t="str"/>
      <x:c r="EE87" s="117" t="str"/>
      <x:c r="EF87" s="117" t="str"/>
      <x:c r="EG87" s="117" t="str"/>
      <x:c r="EH87" s="117" t="str"/>
      <x:c r="EI87" s="117" t="str"/>
      <x:c r="EJ87" s="117" t="str"/>
      <x:c r="EK87" s="117" t="str"/>
      <x:c r="EL87" s="117" t="str"/>
      <x:c r="EM87" s="117" t="str"/>
      <x:c r="EN87" s="117" t="str"/>
      <x:c r="EO87" s="34" t="str"/>
      <x:c r="EP87" s="34" t="str"/>
      <x:c r="EQ87" s="36" t="str">
        <x:f>IF(OR($EO87="",$EP87="",$EO87=0),"",$EP87/$EO87)</x:f>
      </x:c>
      <x:c r="ER87" s="38" t="str"/>
      <x:c r="ES87" s="22" t="str">
        <x:v>Unknown</x:v>
      </x:c>
      <x:c r="ET87" s="22" t="str">
        <x:v>Unknown</x:v>
      </x:c>
      <x:c r="EU87" s="40" t="str">
        <x:f>IF(COUNT($DF87,$DG87,$DH87)=0,"",AVERAGE($DF87,$DG87,$DH87))</x:f>
      </x:c>
      <x:c r="EV87" s="40" t="str">
        <x:f>IF(COUNT($DJ87,$DK87,$DL87)=0,"",AVERAGE($DJ87,$DK87,$DL87))</x:f>
      </x:c>
      <x:c r="EW87" s="40" t="str">
        <x:f>IF(OR($EU87="",$EV87=""),"",$EV87-$EU87)</x:f>
      </x:c>
      <x:c r="EX87" s="40" t="str">
        <x:f>IF(COUNT($DM87,$DN87,$DO87)=0,"",AVERAGE($DM87,$DN87,$DO87))</x:f>
      </x:c>
      <x:c r="EY87" s="40" t="str">
        <x:f>IF(COUNT($DQ87,$DR87,$DS87)=0,"",AVERAGE($DQ87,$DR87,$DS87))</x:f>
      </x:c>
      <x:c r="EZ87" s="40" t="str">
        <x:f>IF(OR($EX87="",$EY87=""),"",$EY87-$EX87)</x:f>
      </x:c>
      <x:c r="FA87" s="42" t="str">
        <x:f>IF(COUNT($EA87,$EB87,$EC87)=0,"",AVERAGE($EA87,$EB87,$EC87))</x:f>
      </x:c>
      <x:c r="FB87" s="42" t="str">
        <x:f>IF(COUNT($EE87,$EF87,$EG87)=0,"",AVERAGE($EE87,$EF87,$EG87))</x:f>
      </x:c>
      <x:c r="FC87" s="42" t="str">
        <x:f>IF(OR($FA87="",$FB87=""),"",$FB87-$FA87)</x:f>
      </x:c>
      <x:c r="FD87" s="42" t="str">
        <x:f>IF(COUNT($EH87,$EI87,$EJ87)=0,"",AVERAGE($EH87,$EI87,$EJ87))</x:f>
      </x:c>
      <x:c r="FE87" s="42" t="str">
        <x:f>IF(COUNT($EL87,$EM87,$EN87)=0,"",AVERAGE($EL87,$EM87,$EN87))</x:f>
      </x:c>
      <x:c r="FF87" s="42" t="str">
        <x:f>IF(OR($FD87="",$FE87=""),"",$FE87-$FD87)</x:f>
      </x:c>
      <x:c r="FG87" s="24" t="str">
        <x:f>IF(COUNT($DF87,$DG87,$DH87,$DJ87,$DK87,$DL87,$DM87,$DN87,$DO87,$DQ87,$DR87,$DS87)=12,"Yes","No")</x:f>
        <x:v>No</x:v>
      </x:c>
      <x:c r="FH87" s="24" t="str">
        <x:f>IF(COUNT($EA87,$EB87,$EC87,$EE87,$EF87,$EG87,$EH87,$EI87,$EJ87,$EL87,$EM87,$EN87)=12,"Yes","No")</x:f>
        <x:v>No</x:v>
      </x:c>
      <x:c r="FI87" s="24" t="str">
        <x:f>IF(AND($M87="Include",OR($FG87="Yes",$FH87="Yes")),"Ready","Not ready")</x:f>
        <x:v>Not ready</x:v>
      </x:c>
    </x:row>
    <x:row r="88" ht="24" customHeight="1">
      <x:c r="A88" s="22" t="str">
        <x:v>CTL-0086</x:v>
      </x:c>
      <x:c r="B88" s="22" t="n">
        <x:v>97</x:v>
      </x:c>
      <x:c r="C88" s="22" t="str">
        <x:v>Candidate alternative-rationale group</x:v>
      </x:c>
      <x:c r="D88" s="22" t="n">
        <x:v>0</x:v>
      </x:c>
      <x:c r="E88" s="22" t="str">
        <x:v>DATA non-innovation deals.xlsx</x:v>
      </x:c>
      <x:c r="F88" s="22" t="str">
        <x:v>vectalys and flashcell merge</x:v>
      </x:c>
      <x:c r="G88" s="22" t="str">
        <x:v>No</x:v>
      </x:c>
      <x:c r="H88" s="22" t="str">
        <x:v>No</x:v>
      </x:c>
      <x:c r="I88" s="22" t="str">
        <x:v>No</x:v>
      </x:c>
      <x:c r="J88" s="22" t="n">
        <x:v>1</x:v>
      </x:c>
      <x:c r="K88" s="22" t="str">
        <x:v>Not started</x:v>
      </x:c>
      <x:c r="L88" s="22" t="str">
        <x:v>Review - merger</x:v>
      </x:c>
      <x:c r="M88" s="22" t="str">
        <x:v>Review</x:v>
      </x:c>
      <x:c r="N88" s="22" t="str"/>
      <x:c r="O88" s="28" t="n">
        <x:v>43236</x:v>
      </x:c>
      <x:c r="P88" s="28" t="n">
        <x:v>43236</x:v>
      </x:c>
      <x:c r="Q88" s="22" t="n">
        <x:v>2018</x:v>
      </x:c>
      <x:c r="R88" s="22" t="str">
        <x:v>Q2 2018</x:v>
      </x:c>
      <x:c r="S88" s="22" t="str">
        <x:v>Completed</x:v>
      </x:c>
      <x:c r="T88" s="26" t="str">
        <x:v>Vectalys and FlashCell Merge</x:v>
      </x:c>
      <x:c r="U88" s="22" t="str">
        <x:v>Mergers &amp; Acquisitions</x:v>
      </x:c>
      <x:c r="V88" s="22" t="str">
        <x:v>Merger</x:v>
      </x:c>
      <x:c r="W88" s="22"/>
      <x:c r="X88" s="22" t="str">
        <x:v>France</x:v>
      </x:c>
      <x:c r="Y88" s="22"/>
      <x:c r="Z88" s="26"/>
      <x:c r="AA88" s="26"/>
      <x:c r="AB88" s="22" t="str">
        <x:v>Flash Therapeutics SAS</x:v>
      </x:c>
      <x:c r="AC88" s="22" t="str">
        <x:v>flash therapeutics</x:v>
      </x:c>
      <x:c r="AD88" s="22" t="str">
        <x:v>Vectalys SAS (Inactive); FlashCell SAS (Inactive)</x:v>
      </x:c>
      <x:c r="AE88" s="22" t="str">
        <x:v>vectalys flashcell</x:v>
      </x:c>
      <x:c r="AF88" s="30" t="n">
        <x:v>4</x:v>
      </x:c>
      <x:c r="AG88" s="22" t="n">
        <x:v>4</x:v>
      </x:c>
      <x:c r="AH88" s="26" t="str">
        <x:v>FlashCell SA, a developer of gene therapy for lentiviraux vector, and Vectalys SAS, a company engaged in manufacturing lentiviral solutions for gene delivery, have merged to form Flash Therapeutics, a gene therapy company developing gene and cell therapeutics. 
Flash Therapeutics will advance two complementary businesses: (a) development of new RNA therapeutics based on LentiFlash, a proprietary non-integrative lentiviral delivery technology for incurable diseases; (b) worldwide contract development and manufacturing expertise and support - from discovery through GMP production-for clients developing lentivirally-delivered RNA and DNA therapies.
Under the merger agreement, Flash Therapeutics has received a EUR3.3 million (USD3.92 million) investment from Auriga Partners through its AURIGA IV Bioseed fund; Galia Gestion and two angel investors, Jean-Pierre Arnaud and Alain Sainsot. Auriga and Vectalys were initial investors in FlashCell, which was established in 2017.
This transaction enables Flash Therapeutics, a merged business, to develop gene and cell therapeutics.</x:v>
      </x:c>
      <x:c r="AI88" s="26" t="str">
        <x:v>This transaction enables Flash Therapeutics, a merged business, to develop gene and cell therapeutics.</x:v>
      </x:c>
      <x:c r="AJ88" s="22" t="str"/>
      <x:c r="AK88" s="22" t="str"/>
      <x:c r="AL88" s="22" t="str">
        <x:v>Unknown</x:v>
      </x:c>
      <x:c r="AM88" s="22" t="str">
        <x:v>Unknown</x:v>
      </x:c>
      <x:c r="AN88" s="22" t="str"/>
      <x:c r="AO88" s="22" t="str"/>
      <x:c r="AP88" s="22" t="str"/>
      <x:c r="AQ88" s="22" t="str"/>
      <x:c r="AR88" s="22" t="str"/>
      <x:c r="AS88" s="22" t="str">
        <x:v>Flash Therapeutics SAS</x:v>
      </x:c>
      <x:c r="AT88" s="22" t="str">
        <x:v>Vectalys SAS (Inactive); FlashCell SAS (Inactive)</x:v>
      </x:c>
      <x:c r="AU88" s="22" t="str">
        <x:v>Not reviewed</x:v>
      </x:c>
      <x:c r="AV88" s="22" t="str">
        <x:v>Not assessed</x:v>
      </x:c>
      <x:c r="AW88" s="22" t="str">
        <x:v>Unknown</x:v>
      </x:c>
      <x:c r="AX88" s="22" t="str">
        <x:v>Unknown</x:v>
      </x:c>
      <x:c r="AY88" s="22" t="str">
        <x:v>Unknown</x:v>
      </x:c>
      <x:c r="AZ88" s="22" t="str">
        <x:v>Unknown</x:v>
      </x:c>
      <x:c r="BA88" s="22" t="str">
        <x:v>Unknown</x:v>
      </x:c>
      <x:c r="BB88" s="22" t="str">
        <x:v>Unknown</x:v>
      </x:c>
      <x:c r="BC88" s="26" t="str"/>
      <x:c r="BD88" s="22" t="str"/>
      <x:c r="BE88" s="22" t="str"/>
      <x:c r="BF88" s="22" t="str">
        <x:v>Not collected</x:v>
      </x:c>
      <x:c r="BG88" s="22" t="str">
        <x:v>Not collected</x:v>
      </x:c>
      <x:c r="BH88" s="22" t="str">
        <x:v>Not defined</x:v>
      </x:c>
      <x:c r="BI88" s="24" t="n">
        <x:f>IF($Q88="","",$Q88-3)</x:f>
        <x:v>2015</x:v>
      </x:c>
      <x:c r="BJ88" s="24" t="n">
        <x:f>IF($Q88="","",$Q88-2)</x:f>
        <x:v>2016</x:v>
      </x:c>
      <x:c r="BK88" s="24" t="n">
        <x:f>IF($Q88="","",$Q88-1)</x:f>
        <x:v>2017</x:v>
      </x:c>
      <x:c r="BL88" s="24" t="n">
        <x:f>IF($Q88="","",$Q88+0)</x:f>
        <x:v>2018</x:v>
      </x:c>
      <x:c r="BM88" s="24" t="n">
        <x:f>IF($Q88="","",$Q88+1)</x:f>
        <x:v>2019</x:v>
      </x:c>
      <x:c r="BN88" s="24" t="n">
        <x:f>IF($Q88="","",$Q88+2)</x:f>
        <x:v>2020</x:v>
      </x:c>
      <x:c r="BO88" s="24" t="n">
        <x:f>IF($Q88="","",$Q88+3)</x:f>
        <x:v>2021</x:v>
      </x:c>
      <x:c r="BP88" s="77" t="str"/>
      <x:c r="BQ88" s="77" t="str"/>
      <x:c r="BR88" s="77" t="str"/>
      <x:c r="BS88" s="77" t="str"/>
      <x:c r="BT88" s="77" t="str"/>
      <x:c r="BU88" s="77" t="str"/>
      <x:c r="BV88" s="77" t="str"/>
      <x:c r="BW88" s="77" t="str"/>
      <x:c r="BX88" s="77" t="str"/>
      <x:c r="BY88" s="77" t="str"/>
      <x:c r="BZ88" s="77" t="str"/>
      <x:c r="CA88" s="77" t="str"/>
      <x:c r="CB88" s="77" t="str"/>
      <x:c r="CC88" s="77" t="str"/>
      <x:c r="CD88" s="77" t="str"/>
      <x:c r="CE88" s="77" t="str"/>
      <x:c r="CF88" s="77" t="str"/>
      <x:c r="CG88" s="77" t="str"/>
      <x:c r="CH88" s="77" t="str"/>
      <x:c r="CI88" s="77" t="str"/>
      <x:c r="CJ88" s="77" t="str"/>
      <x:c r="CK88" s="77" t="str"/>
      <x:c r="CL88" s="77" t="str"/>
      <x:c r="CM88" s="77" t="str"/>
      <x:c r="CN88" s="77" t="str"/>
      <x:c r="CO88" s="77" t="str"/>
      <x:c r="CP88" s="77" t="str"/>
      <x:c r="CQ88" s="77" t="str"/>
      <x:c r="CR88" s="77" t="str"/>
      <x:c r="CS88" s="77" t="str"/>
      <x:c r="CT88" s="77" t="str"/>
      <x:c r="CU88" s="77" t="str"/>
      <x:c r="CV88" s="77" t="str"/>
      <x:c r="CW88" s="77" t="str"/>
      <x:c r="CX88" s="77" t="str"/>
      <x:c r="CY88" s="77" t="str"/>
      <x:c r="CZ88" s="77" t="str"/>
      <x:c r="DA88" s="77" t="str"/>
      <x:c r="DB88" s="77" t="str"/>
      <x:c r="DC88" s="77" t="str"/>
      <x:c r="DD88" s="77" t="str"/>
      <x:c r="DE88" s="77" t="str"/>
      <x:c r="DF88" s="78" t="str"/>
      <x:c r="DG88" s="78" t="str"/>
      <x:c r="DH88" s="78" t="str"/>
      <x:c r="DI88" s="78" t="str"/>
      <x:c r="DJ88" s="78" t="str"/>
      <x:c r="DK88" s="78" t="str"/>
      <x:c r="DL88" s="78" t="str"/>
      <x:c r="DM88" s="78" t="str"/>
      <x:c r="DN88" s="78" t="str"/>
      <x:c r="DO88" s="78" t="str"/>
      <x:c r="DP88" s="78" t="str"/>
      <x:c r="DQ88" s="78" t="str"/>
      <x:c r="DR88" s="78" t="str"/>
      <x:c r="DS88" s="78" t="str"/>
      <x:c r="DT88" s="78" t="str"/>
      <x:c r="DU88" s="78" t="str"/>
      <x:c r="DV88" s="78" t="str"/>
      <x:c r="DW88" s="78" t="str"/>
      <x:c r="DX88" s="78" t="str"/>
      <x:c r="DY88" s="78" t="str"/>
      <x:c r="DZ88" s="78" t="str"/>
      <x:c r="EA88" s="117" t="str"/>
      <x:c r="EB88" s="117" t="str"/>
      <x:c r="EC88" s="117" t="str"/>
      <x:c r="ED88" s="117" t="str"/>
      <x:c r="EE88" s="117" t="str"/>
      <x:c r="EF88" s="117" t="str"/>
      <x:c r="EG88" s="117" t="str"/>
      <x:c r="EH88" s="117" t="str"/>
      <x:c r="EI88" s="117" t="str"/>
      <x:c r="EJ88" s="117" t="str"/>
      <x:c r="EK88" s="117" t="str"/>
      <x:c r="EL88" s="117" t="str"/>
      <x:c r="EM88" s="117" t="str"/>
      <x:c r="EN88" s="117" t="str"/>
      <x:c r="EO88" s="34" t="str"/>
      <x:c r="EP88" s="34" t="str"/>
      <x:c r="EQ88" s="36" t="str">
        <x:f>IF(OR($EO88="",$EP88="",$EO88=0),"",$EP88/$EO88)</x:f>
      </x:c>
      <x:c r="ER88" s="38" t="str"/>
      <x:c r="ES88" s="22" t="str">
        <x:v>Unknown</x:v>
      </x:c>
      <x:c r="ET88" s="22" t="str">
        <x:v>Unknown</x:v>
      </x:c>
      <x:c r="EU88" s="40" t="str">
        <x:f>IF(COUNT($DF88,$DG88,$DH88)=0,"",AVERAGE($DF88,$DG88,$DH88))</x:f>
      </x:c>
      <x:c r="EV88" s="40" t="str">
        <x:f>IF(COUNT($DJ88,$DK88,$DL88)=0,"",AVERAGE($DJ88,$DK88,$DL88))</x:f>
      </x:c>
      <x:c r="EW88" s="40" t="str">
        <x:f>IF(OR($EU88="",$EV88=""),"",$EV88-$EU88)</x:f>
      </x:c>
      <x:c r="EX88" s="40" t="str">
        <x:f>IF(COUNT($DM88,$DN88,$DO88)=0,"",AVERAGE($DM88,$DN88,$DO88))</x:f>
      </x:c>
      <x:c r="EY88" s="40" t="str">
        <x:f>IF(COUNT($DQ88,$DR88,$DS88)=0,"",AVERAGE($DQ88,$DR88,$DS88))</x:f>
      </x:c>
      <x:c r="EZ88" s="40" t="str">
        <x:f>IF(OR($EX88="",$EY88=""),"",$EY88-$EX88)</x:f>
      </x:c>
      <x:c r="FA88" s="42" t="str">
        <x:f>IF(COUNT($EA88,$EB88,$EC88)=0,"",AVERAGE($EA88,$EB88,$EC88))</x:f>
      </x:c>
      <x:c r="FB88" s="42" t="str">
        <x:f>IF(COUNT($EE88,$EF88,$EG88)=0,"",AVERAGE($EE88,$EF88,$EG88))</x:f>
      </x:c>
      <x:c r="FC88" s="42" t="str">
        <x:f>IF(OR($FA88="",$FB88=""),"",$FB88-$FA88)</x:f>
      </x:c>
      <x:c r="FD88" s="42" t="str">
        <x:f>IF(COUNT($EH88,$EI88,$EJ88)=0,"",AVERAGE($EH88,$EI88,$EJ88))</x:f>
      </x:c>
      <x:c r="FE88" s="42" t="str">
        <x:f>IF(COUNT($EL88,$EM88,$EN88)=0,"",AVERAGE($EL88,$EM88,$EN88))</x:f>
      </x:c>
      <x:c r="FF88" s="42" t="str">
        <x:f>IF(OR($FD88="",$FE88=""),"",$FE88-$FD88)</x:f>
      </x:c>
      <x:c r="FG88" s="24" t="str">
        <x:f>IF(COUNT($DF88,$DG88,$DH88,$DJ88,$DK88,$DL88,$DM88,$DN88,$DO88,$DQ88,$DR88,$DS88)=12,"Yes","No")</x:f>
        <x:v>No</x:v>
      </x:c>
      <x:c r="FH88" s="24" t="str">
        <x:f>IF(COUNT($EA88,$EB88,$EC88,$EE88,$EF88,$EG88,$EH88,$EI88,$EJ88,$EL88,$EM88,$EN88)=12,"Yes","No")</x:f>
        <x:v>No</x:v>
      </x:c>
      <x:c r="FI88" s="24" t="str">
        <x:f>IF(AND($M88="Include",OR($FG88="Yes",$FH88="Yes")),"Ready","Not ready")</x:f>
        <x:v>Not ready</x:v>
      </x:c>
    </x:row>
    <x:row r="89" ht="24" customHeight="1">
      <x:c r="A89" s="22" t="str">
        <x:v>CTL-0087</x:v>
      </x:c>
      <x:c r="B89" s="22" t="n">
        <x:v>98</x:v>
      </x:c>
      <x:c r="C89" s="22" t="str">
        <x:v>Candidate alternative-rationale group</x:v>
      </x:c>
      <x:c r="D89" s="22" t="n">
        <x:v>0</x:v>
      </x:c>
      <x:c r="E89" s="22" t="str">
        <x:v>DATA non-innovation deals.xlsx</x:v>
      </x:c>
      <x:c r="F89" s="22" t="str">
        <x:v>takeda pharma acquires shire</x:v>
      </x:c>
      <x:c r="G89" s="22" t="str">
        <x:v>No</x:v>
      </x:c>
      <x:c r="H89" s="22" t="str">
        <x:v>No</x:v>
      </x:c>
      <x:c r="I89" s="22" t="str">
        <x:v>Yes</x:v>
      </x:c>
      <x:c r="J89" s="22" t="n">
        <x:v>2</x:v>
      </x:c>
      <x:c r="K89" s="22" t="str">
        <x:v>Not started</x:v>
      </x:c>
      <x:c r="L89" s="22" t="str">
        <x:v>Eligible - 100%</x:v>
      </x:c>
      <x:c r="M89" s="22" t="str">
        <x:v>Review</x:v>
      </x:c>
      <x:c r="N89" s="22" t="str"/>
      <x:c r="O89" s="28" t="n">
        <x:v>43214</x:v>
      </x:c>
      <x:c r="P89" s="28" t="n">
        <x:v>43472</x:v>
      </x:c>
      <x:c r="Q89" s="22" t="n">
        <x:v>2019</x:v>
      </x:c>
      <x:c r="R89" s="22" t="str">
        <x:v>Q2 2018</x:v>
      </x:c>
      <x:c r="S89" s="22" t="str">
        <x:v>Completed</x:v>
      </x:c>
      <x:c r="T89" s="26" t="str">
        <x:v>Takeda Pharma Acquires Shire</x:v>
      </x:c>
      <x:c r="U89" s="22" t="str">
        <x:v>Mergers &amp; Acquisitions</x:v>
      </x:c>
      <x:c r="V89" s="22" t="str">
        <x:v>Acquisition</x:v>
      </x:c>
      <x:c r="W89" s="22" t="str">
        <x:v>100% Acquisition</x:v>
      </x:c>
      <x:c r="X89" s="22" t="str">
        <x:v>Ireland</x:v>
      </x:c>
      <x:c r="Y89" s="22" t="str">
        <x:v>100% Acquisition</x:v>
      </x:c>
      <x:c r="Z89" s="26" t="str">
        <x:v>JPMorgan Chase &amp; Co , JPMorgan Chase &amp; Co , Deutsche Bank AG , HSBC Holdings Plc , BNP Paribas SA , MUFG Bank Ltd , Sumitomo Mitsui Banking Corp , Nomura International Plc , Barclays Bank Plc , Citigroup Global Markets Limited , Morgan Stanley Bank International Ltd , Morgan Stanley &amp; Co Ltd (Inactive) , Goldman Sachs International , FGS Global UK Ltd , Evercore Partners International LLP</x:v>
      </x:c>
      <x:c r="AA89" s="26" t="str">
        <x:v>Sullivan &amp; Cromwell LLP , Linklaters LLP , Fried, Frank, Harris, Shriver &amp; Jacobson LLP , White &amp; Case LLP , Baker &amp; McKenzie LLP , Mori Hamada &amp; Matsumoto , Arthur Cox , Mourant Ozannes , Barbosa, Mussnich &amp; Aragao Advogados , Slaughter and May , Nagashima Ohno &amp; Tsunematsu , Ogier Legal Ltd , Nishimura &amp; Asahi , Ashurst LLP , Latham &amp; Watkins LLP , Davis Polk &amp; Wardwell LLP</x:v>
      </x:c>
      <x:c r="AB89" s="22" t="str">
        <x:v>Takeda Pharmaceutical Co Ltd</x:v>
      </x:c>
      <x:c r="AC89" s="22" t="str">
        <x:v>takeda pharmaceutical</x:v>
      </x:c>
      <x:c r="AD89" s="22" t="str">
        <x:v>Shire Pharmaceuticals International UC</x:v>
      </x:c>
      <x:c r="AE89" s="22" t="str">
        <x:v>shire pharmaceuticals international uc</x:v>
      </x:c>
      <x:c r="AF89" s="30" t="n">
        <x:v>62200</x:v>
      </x:c>
      <x:c r="AG89" s="22" t="n">
        <x:v>62200</x:v>
      </x:c>
      <x:c r="AH89" s="26" t="str">
        <x:v>Takeda Pharmaceutical Co. Ltd. (Takeda), a R&amp;D-driven pharmaceutical company, has completion the acquisition of Shire Plc, a biotechnology company, for GBP46 billion (USD62.2 billion). The equivalent value of GBP49.01 (USD66.40) per share values the entire issued and to be issued ordinary share capital of Shire. The transaction has been approved by both companies’ Boards of Directors. The enterprise value of the transaction is USD80.4 billion.
Under the terms of transaction, each Shire shareholder will be entitled to receive USD30.33 in cash for each Shire share and either 0.839 new Takeda shares or 1.678 Takeda American Depositary Shares (ADSs).
The integrated company will continue to be headquartered in Japan. The acquisition is expected to result in Takeda being the only pharmaceutical company listed on both the Tokyo Stock Exchange in Japan, where it will continue to have its primary listing, and the NYSE in the US, enabling it to access two of the capital markets. Takeda has entered into a 364-Day bridge credit agreement for an aggregate principal amount of up to USD30.85 billion to finance funds necessary for the acquisition of Shire.
The acquisition enables Takeda to accelerate its complementary positions in gastrointestinal (GI) and neuroscience; strengthen its position in rare diseases and plasma-derived therapies to complement strength in oncology and focused efforts in vaccines; creates a global, values-based, expand its R&amp;D presence in the Boston area and have major regional locations in Japan, Singapore, Switzerland and the US ; creates a complementary, robust, modality-diverse pipeline and a strengthened R&amp;D engine focused on breakthrough innovation; enhances its cash flow profile, with management confident of delivering substantial annual cost synergies and generating attractive returns for shareholders. In addition, Shire’s portfolio will benefit from Takeda’s strong international presence in emerging markets and Japan.
JP Morgan Chase Bank, National Association, Sumitomo Mitsui Banking Corp and MUFG Bank, Ltd. provided bridge credit finance to Takeda for the acquisition.
Latham &amp; Watkins LLP acted as legal advisor JPMorgan Chase, Sumitomo Mitsui, and MUFG Bank as joint lead arrangers and joint bookrunners of the USD30.85 billion bridge credit facilities.
Citigroup Global Markets Ltd, Goldman Sachs International and Morgan Stanley &amp; Co. International plc acted as financial advisors, while Davis Polk &amp; Wardwell LLP and Slaughter and May acted as legal advisor to Shire. Evercore Partners International LLP, JP Morgan, Nomura International plc and Finsbury Ltd acted as financial advisors and Fried, Frank, Harris, Shriver &amp; Jacobson LLP and Mori Hamada &amp; Matsumoto acted as legal advisor to Takeda
Deal History:
Update: On January 03, 2019, Takeda notes Shire that the Royal Court of Jersey has today sanctioned the scheme of arrangement pursuant to which the proposed acquisition of Shire by Takeda is being implemented.  As previously announced, it is expected that the Scheme will become effective, and that closing of the Acquisition will take place, on January 8, 2019, when a copy of the Jersey Court order is delivered to the registrar of companies in Jersey.
Update: On December 5, 2018, Takeda announced the results of the shareholder votes at its Extraordinary General Meeting of Shareholders (EGM) regarding the recommended acquisition of Shire. Takeda’s proposal to delegate to the Takeda Board the decision regarding the offering terms for the issuance of the new Takeda shares required to implement the proposed acquisition was approved as originally proposed by at least 88% of the votes exercised in respect of this proposal. The Takeda shareholder approval condition required for the acquisition to be implemented has therefore been satisfied.
Update: On November 20, 2018, Takeda Pharma announces that it has received clearance from the European Commission (EC) for the proposed acquisition of Shire. The EC’s approval is conditional on Takeda and Shire fulfilling commitments given to the EC in connection with the clearance. The Acquisition has now received clearances from the EC, the US Federal Trade Commission, the Japan Fair Trade Commission, the State Administration for Market Regulation in China and the Brazilian Administrative Council for Economic Defense, among other regulatory authorities.
Update: On October 18, 2018, Takeda has received unconditional clearance from the Japan Fair Trade Commission for the proposed acquisition of Shire. The receipt of antitrust clearance in Japan is another significant step towards closing the transaction. In addition to Japan, the Acquisition has now received unconditional clearances from regulatory authorities in multiple key jurisdictions, including the US, China and Brazil, among others.
Update: On September 14, 2018, Takeda received unconditional clearance from the State Administration for Market Regulation in China (SAMR) for the proposed acquisition of Shire.
Update: On July 10, 2018,  Takeda Pharma has received unconditional clearance from the US Federal Trade Commission (FTC) for the proposed acquisition of Shire.
Update: On August 28, 2018, Takeda has received unconditional clearance from the Brazilian Administrative Council for Economic Defense. SAMR’s unconditional clearance of the Acquisition is another key step in the transaction process.
Update: On April 24, 2018, Shire had received a further revised proposal from Takeda. The revised proposal comprises 0.839 new Takeda shares and USD30.33 in cash for each Shire ordinary share (the Revised Proposal).
The revised proposal implies an equivalent value of approximately GBP49 (USD68.46) per Shire ordinary share comprising the equivalent of GBP27.26 (USD38) in new Takeda shares and GBP21.75 (USD29.7) in cash.
Update: On April 12, 2018, Takeda made a revised proposal to the Board of Shire to acquire the entire issued and to be issued share capital of Shire, for a price equivalent to GBP46.50 (USD65.96) per share, comprised of GBP17.75 (USD25.18) in cash and GBP28.75 (USD40.78) of new Takeda shares.
Takeda was subsequently notified that the Board of Shire had rejected its proposal. Discussions between the parties regarding a potential offer are ongoing. Takeda and its Board reiterate that it will remain disciplined with respect to the terms of any such offer.
Allergan confirms that it is in the early stages of considering a possible offer for Shire. No offer has been made. Later, in order to comply with the requirements of the UK Takeover Code, Allergan announced that it does not intend to make an offer for Shire. Takeda Pharma will make an approach to Shire regarding a possible offer for the company.
Update: On April 6, 2018, Takeda Pharma considering an offer to acquire Shire in a deal that could be valued at USD55 billion, as per a report published in sources.
Planned: On March 28, 2018, Takeda Pharma intends to acquire Shire, for GBP46 billion (USD64.2 billion).</x:v>
      </x:c>
      <x:c r="AI89" s="26" t="str">
        <x:v>The acquisition enables Takeda to accelerate its complementary positions in gastrointestinal (GI) and neuroscience; strengthen its position in rare diseases and plasma-derived therapies to complement strength in oncology and focused efforts in vaccines; creates a global, values-based, expand its R&amp;D presence in the Boston area and have major regional locations in Japan, Singapore, Switzerland and the US ; creates a complementary, robust, modality-diverse pipeline and a strengthened R&amp;D engine focused on breakthrough innovation; enhances its cash flow profile, with management confident of delivering substantial annual cost synergies and generating attractive returns for shareholders. In addition, Shire’s portfolio will benefit from Takeda’s strong international presence in emerging markets and Japan.</x:v>
      </x:c>
      <x:c r="AJ89" s="22" t="str"/>
      <x:c r="AK89" s="22" t="str"/>
      <x:c r="AL89" s="22" t="str">
        <x:v>Unknown</x:v>
      </x:c>
      <x:c r="AM89" s="22" t="str">
        <x:v>Unknown</x:v>
      </x:c>
      <x:c r="AN89" s="22" t="str"/>
      <x:c r="AO89" s="22" t="str"/>
      <x:c r="AP89" s="22" t="str"/>
      <x:c r="AQ89" s="22" t="str"/>
      <x:c r="AR89" s="22" t="str"/>
      <x:c r="AS89" s="22" t="str">
        <x:v>Takeda Pharmaceutical Co Ltd</x:v>
      </x:c>
      <x:c r="AT89" s="22" t="str">
        <x:v>Shire Pharmaceuticals International UC</x:v>
      </x:c>
      <x:c r="AU89" s="22" t="str">
        <x:v>Not reviewed</x:v>
      </x:c>
      <x:c r="AV89" s="22" t="str">
        <x:v>Not assessed</x:v>
      </x:c>
      <x:c r="AW89" s="22" t="str">
        <x:v>Unknown</x:v>
      </x:c>
      <x:c r="AX89" s="22" t="str">
        <x:v>Unknown</x:v>
      </x:c>
      <x:c r="AY89" s="22" t="str">
        <x:v>Unknown</x:v>
      </x:c>
      <x:c r="AZ89" s="22" t="str">
        <x:v>Unknown</x:v>
      </x:c>
      <x:c r="BA89" s="22" t="str">
        <x:v>Unknown</x:v>
      </x:c>
      <x:c r="BB89" s="22" t="str">
        <x:v>Unknown</x:v>
      </x:c>
      <x:c r="BC89" s="26" t="str"/>
      <x:c r="BD89" s="22" t="str"/>
      <x:c r="BE89" s="22" t="str"/>
      <x:c r="BF89" s="22" t="str">
        <x:v>Not collected</x:v>
      </x:c>
      <x:c r="BG89" s="22" t="str">
        <x:v>Not collected</x:v>
      </x:c>
      <x:c r="BH89" s="22" t="str">
        <x:v>Not defined</x:v>
      </x:c>
      <x:c r="BI89" s="24" t="n">
        <x:f>IF($Q89="","",$Q89-3)</x:f>
        <x:v>2016</x:v>
      </x:c>
      <x:c r="BJ89" s="24" t="n">
        <x:f>IF($Q89="","",$Q89-2)</x:f>
        <x:v>2017</x:v>
      </x:c>
      <x:c r="BK89" s="24" t="n">
        <x:f>IF($Q89="","",$Q89-1)</x:f>
        <x:v>2018</x:v>
      </x:c>
      <x:c r="BL89" s="24" t="n">
        <x:f>IF($Q89="","",$Q89+0)</x:f>
        <x:v>2019</x:v>
      </x:c>
      <x:c r="BM89" s="24" t="n">
        <x:f>IF($Q89="","",$Q89+1)</x:f>
        <x:v>2020</x:v>
      </x:c>
      <x:c r="BN89" s="24" t="n">
        <x:f>IF($Q89="","",$Q89+2)</x:f>
        <x:v>2021</x:v>
      </x:c>
      <x:c r="BO89" s="24" t="n">
        <x:f>IF($Q89="","",$Q89+3)</x:f>
        <x:v>2022</x:v>
      </x:c>
      <x:c r="BP89" s="77" t="str"/>
      <x:c r="BQ89" s="77" t="str"/>
      <x:c r="BR89" s="77" t="str"/>
      <x:c r="BS89" s="77" t="str"/>
      <x:c r="BT89" s="77" t="str"/>
      <x:c r="BU89" s="77" t="str"/>
      <x:c r="BV89" s="77" t="str"/>
      <x:c r="BW89" s="77" t="str"/>
      <x:c r="BX89" s="77" t="str"/>
      <x:c r="BY89" s="77" t="str"/>
      <x:c r="BZ89" s="77" t="str"/>
      <x:c r="CA89" s="77" t="str"/>
      <x:c r="CB89" s="77" t="str"/>
      <x:c r="CC89" s="77" t="str"/>
      <x:c r="CD89" s="77" t="str"/>
      <x:c r="CE89" s="77" t="str"/>
      <x:c r="CF89" s="77" t="str"/>
      <x:c r="CG89" s="77" t="str"/>
      <x:c r="CH89" s="77" t="str"/>
      <x:c r="CI89" s="77" t="str"/>
      <x:c r="CJ89" s="77" t="str"/>
      <x:c r="CK89" s="77" t="str"/>
      <x:c r="CL89" s="77" t="str"/>
      <x:c r="CM89" s="77" t="str"/>
      <x:c r="CN89" s="77" t="str"/>
      <x:c r="CO89" s="77" t="str"/>
      <x:c r="CP89" s="77" t="str"/>
      <x:c r="CQ89" s="77" t="str"/>
      <x:c r="CR89" s="77" t="str"/>
      <x:c r="CS89" s="77" t="str"/>
      <x:c r="CT89" s="77" t="str"/>
      <x:c r="CU89" s="77" t="str"/>
      <x:c r="CV89" s="77" t="str"/>
      <x:c r="CW89" s="77" t="str"/>
      <x:c r="CX89" s="77" t="str"/>
      <x:c r="CY89" s="77" t="str"/>
      <x:c r="CZ89" s="77" t="str"/>
      <x:c r="DA89" s="77" t="str"/>
      <x:c r="DB89" s="77" t="str"/>
      <x:c r="DC89" s="77" t="str"/>
      <x:c r="DD89" s="77" t="str"/>
      <x:c r="DE89" s="77" t="str"/>
      <x:c r="DF89" s="78" t="str"/>
      <x:c r="DG89" s="78" t="str"/>
      <x:c r="DH89" s="78" t="str"/>
      <x:c r="DI89" s="78" t="str"/>
      <x:c r="DJ89" s="78" t="str"/>
      <x:c r="DK89" s="78" t="str"/>
      <x:c r="DL89" s="78" t="str"/>
      <x:c r="DM89" s="78" t="str"/>
      <x:c r="DN89" s="78" t="str"/>
      <x:c r="DO89" s="78" t="str"/>
      <x:c r="DP89" s="78" t="str"/>
      <x:c r="DQ89" s="78" t="str"/>
      <x:c r="DR89" s="78" t="str"/>
      <x:c r="DS89" s="78" t="str"/>
      <x:c r="DT89" s="78" t="str"/>
      <x:c r="DU89" s="78" t="str"/>
      <x:c r="DV89" s="78" t="str"/>
      <x:c r="DW89" s="78" t="str"/>
      <x:c r="DX89" s="78" t="str"/>
      <x:c r="DY89" s="78" t="str"/>
      <x:c r="DZ89" s="78" t="str"/>
      <x:c r="EA89" s="117" t="str"/>
      <x:c r="EB89" s="117" t="str"/>
      <x:c r="EC89" s="117" t="str"/>
      <x:c r="ED89" s="117" t="str"/>
      <x:c r="EE89" s="117" t="str"/>
      <x:c r="EF89" s="117" t="str"/>
      <x:c r="EG89" s="117" t="str"/>
      <x:c r="EH89" s="117" t="str"/>
      <x:c r="EI89" s="117" t="str"/>
      <x:c r="EJ89" s="117" t="str"/>
      <x:c r="EK89" s="117" t="str"/>
      <x:c r="EL89" s="117" t="str"/>
      <x:c r="EM89" s="117" t="str"/>
      <x:c r="EN89" s="117" t="str"/>
      <x:c r="EO89" s="34" t="str"/>
      <x:c r="EP89" s="34" t="str"/>
      <x:c r="EQ89" s="36" t="str">
        <x:f>IF(OR($EO89="",$EP89="",$EO89=0),"",$EP89/$EO89)</x:f>
      </x:c>
      <x:c r="ER89" s="38" t="str"/>
      <x:c r="ES89" s="22" t="str">
        <x:v>Unknown</x:v>
      </x:c>
      <x:c r="ET89" s="22" t="str">
        <x:v>Unknown</x:v>
      </x:c>
      <x:c r="EU89" s="40" t="str">
        <x:f>IF(COUNT($DF89,$DG89,$DH89)=0,"",AVERAGE($DF89,$DG89,$DH89))</x:f>
      </x:c>
      <x:c r="EV89" s="40" t="str">
        <x:f>IF(COUNT($DJ89,$DK89,$DL89)=0,"",AVERAGE($DJ89,$DK89,$DL89))</x:f>
      </x:c>
      <x:c r="EW89" s="40" t="str">
        <x:f>IF(OR($EU89="",$EV89=""),"",$EV89-$EU89)</x:f>
      </x:c>
      <x:c r="EX89" s="40" t="str">
        <x:f>IF(COUNT($DM89,$DN89,$DO89)=0,"",AVERAGE($DM89,$DN89,$DO89))</x:f>
      </x:c>
      <x:c r="EY89" s="40" t="str">
        <x:f>IF(COUNT($DQ89,$DR89,$DS89)=0,"",AVERAGE($DQ89,$DR89,$DS89))</x:f>
      </x:c>
      <x:c r="EZ89" s="40" t="str">
        <x:f>IF(OR($EX89="",$EY89=""),"",$EY89-$EX89)</x:f>
      </x:c>
      <x:c r="FA89" s="42" t="str">
        <x:f>IF(COUNT($EA89,$EB89,$EC89)=0,"",AVERAGE($EA89,$EB89,$EC89))</x:f>
      </x:c>
      <x:c r="FB89" s="42" t="str">
        <x:f>IF(COUNT($EE89,$EF89,$EG89)=0,"",AVERAGE($EE89,$EF89,$EG89))</x:f>
      </x:c>
      <x:c r="FC89" s="42" t="str">
        <x:f>IF(OR($FA89="",$FB89=""),"",$FB89-$FA89)</x:f>
      </x:c>
      <x:c r="FD89" s="42" t="str">
        <x:f>IF(COUNT($EH89,$EI89,$EJ89)=0,"",AVERAGE($EH89,$EI89,$EJ89))</x:f>
      </x:c>
      <x:c r="FE89" s="42" t="str">
        <x:f>IF(COUNT($EL89,$EM89,$EN89)=0,"",AVERAGE($EL89,$EM89,$EN89))</x:f>
      </x:c>
      <x:c r="FF89" s="42" t="str">
        <x:f>IF(OR($FD89="",$FE89=""),"",$FE89-$FD89)</x:f>
      </x:c>
      <x:c r="FG89" s="24" t="str">
        <x:f>IF(COUNT($DF89,$DG89,$DH89,$DJ89,$DK89,$DL89,$DM89,$DN89,$DO89,$DQ89,$DR89,$DS89)=12,"Yes","No")</x:f>
        <x:v>No</x:v>
      </x:c>
      <x:c r="FH89" s="24" t="str">
        <x:f>IF(COUNT($EA89,$EB89,$EC89,$EE89,$EF89,$EG89,$EH89,$EI89,$EJ89,$EL89,$EM89,$EN89)=12,"Yes","No")</x:f>
        <x:v>No</x:v>
      </x:c>
      <x:c r="FI89" s="24" t="str">
        <x:f>IF(AND($M89="Include",OR($FG89="Yes",$FH89="Yes")),"Ready","Not ready")</x:f>
        <x:v>Not ready</x:v>
      </x:c>
    </x:row>
    <x:row r="90" ht="24" customHeight="1">
      <x:c r="A90" s="22" t="str">
        <x:v>CTL-0088</x:v>
      </x:c>
      <x:c r="B90" s="22" t="n">
        <x:v>99</x:v>
      </x:c>
      <x:c r="C90" s="22" t="str">
        <x:v>Candidate alternative-rationale group</x:v>
      </x:c>
      <x:c r="D90" s="22" t="n">
        <x:v>0</x:v>
      </x:c>
      <x:c r="E90" s="22" t="str">
        <x:v>DATA non-innovation deals.xlsx</x:v>
      </x:c>
      <x:c r="F90" s="22" t="str">
        <x:v>deinove acquires biovertis and morphochem</x:v>
      </x:c>
      <x:c r="G90" s="22" t="str">
        <x:v>No</x:v>
      </x:c>
      <x:c r="H90" s="22" t="str">
        <x:v>No</x:v>
      </x:c>
      <x:c r="I90" s="22" t="str">
        <x:v>No</x:v>
      </x:c>
      <x:c r="J90" s="22" t="n">
        <x:v>1</x:v>
      </x:c>
      <x:c r="K90" s="22" t="str">
        <x:v>Not started</x:v>
      </x:c>
      <x:c r="L90" s="22" t="str">
        <x:v>Eligible - 100%</x:v>
      </x:c>
      <x:c r="M90" s="22" t="str">
        <x:v>Review</x:v>
      </x:c>
      <x:c r="N90" s="22" t="str"/>
      <x:c r="O90" s="28" t="n">
        <x:v>43203</x:v>
      </x:c>
      <x:c r="P90" s="28" t="n">
        <x:v>43243</x:v>
      </x:c>
      <x:c r="Q90" s="22" t="n">
        <x:v>2018</x:v>
      </x:c>
      <x:c r="R90" s="22" t="str">
        <x:v>Q2 2018</x:v>
      </x:c>
      <x:c r="S90" s="22" t="str">
        <x:v>Completed</x:v>
      </x:c>
      <x:c r="T90" s="26" t="str">
        <x:v>Deinove Acquires Biovertis and Morphochem</x:v>
      </x:c>
      <x:c r="U90" s="22" t="str">
        <x:v>Mergers &amp; Acquisitions</x:v>
      </x:c>
      <x:c r="V90" s="22" t="str">
        <x:v>Acquisition</x:v>
      </x:c>
      <x:c r="W90" s="22" t="str">
        <x:v>100% Acquisition</x:v>
      </x:c>
      <x:c r="X90" s="22" t="str">
        <x:v>Australia , Germany</x:v>
      </x:c>
      <x:c r="Y90" s="22" t="str">
        <x:v>100% Acquisition</x:v>
      </x:c>
      <x:c r="Z90" s="26"/>
      <x:c r="AA90" s="26"/>
      <x:c r="AB90" s="22" t="str">
        <x:v>Deinove SAS</x:v>
      </x:c>
      <x:c r="AC90" s="22" t="str">
        <x:v>deinove</x:v>
      </x:c>
      <x:c r="AD90" s="22" t="str">
        <x:v>Morphochem AG; Biovertis AG</x:v>
      </x:c>
      <x:c r="AE90" s="22" t="str">
        <x:v>morphochem biovertis</x:v>
      </x:c>
      <x:c r="AF90" s="30" t="n">
        <x:v>1</x:v>
      </x:c>
      <x:c r="AG90" s="22" t="n">
        <x:v>1</x:v>
      </x:c>
      <x:c r="AH90" s="26" t="str">
        <x:v>Deinove SA, a biotech company that provides compounds from rare bacteria, has acquired Biovertis AG, a biopharmaceutical company, and its subsidiary Morphochem AG, a drug delivery and manufacturing company, for transaction valued approximately EUR0.9 million (USD1.11 million) in shares.
Under the acquisition, Deinove acquires Morphochem and its MCB3837 antibiotic compound program, in particular from specialized investment funds managed by TVM Capital (majority shareholder of Biovertis). MCB3837 is to treat severe gastrointestinal infections caused by clostridium difficile.  
The total value of the rights granted is EUR0.9 million (USD1.11 million) for 500,001 warrants for EUR1.8 (USD2.2) per warrant, i.e. the closing share price on January 17, 2018, which is the last trading day preceding the signature of a letter of intent between the parties. 
The warrants of 8,000,000 is entitling the holder to a maximum of 8,000,000 new Deinove shares, will only be exercisable by their holders in the event of reaching various milestones in the development of the drug candidate. Therefore, the exercise of the warrants is conditional on achieving highly value creating milestones for Deinove alongside the development of the targeted antibiotic compound.
This transaction enables Deinove to strengthen its portfolio of antibiotics in the development and its health activities along with its other activities.
Deal History: 
Announced: On April 13, 2018, Deinove signed a definitive agreement to acquire Biovertis and its subsidiary Morphochem for transaction valued approximately EUR0.9 million (USD1.11 million) in shares.
The acquisition of the entire capital of Biovertis will be achieved through a contribution in kind of shares by Biovertis’s shareholders, option and right holders for the benefit of Deinove. In consideration of this contribution in kind, the contributors, including two specialized investment funds managed by TVM Capital which hold 82.98% of the contributed rights, will receive 500,001 Deinove shares to which will be attached 8,000,000 warrants (Bons d’attribution d'actions, BAA).</x:v>
      </x:c>
      <x:c r="AI90" s="26" t="str">
        <x:v>This transaction enables Deinove to strengthen its portfolio of antibiotics in the development and its health activities along with its other activities.</x:v>
      </x:c>
      <x:c r="AJ90" s="22" t="str"/>
      <x:c r="AK90" s="22" t="str"/>
      <x:c r="AL90" s="22" t="str">
        <x:v>Unknown</x:v>
      </x:c>
      <x:c r="AM90" s="22" t="str">
        <x:v>Unknown</x:v>
      </x:c>
      <x:c r="AN90" s="22" t="str"/>
      <x:c r="AO90" s="22" t="str"/>
      <x:c r="AP90" s="22" t="str"/>
      <x:c r="AQ90" s="22" t="str"/>
      <x:c r="AR90" s="22" t="str"/>
      <x:c r="AS90" s="22" t="str">
        <x:v>Deinove SAS</x:v>
      </x:c>
      <x:c r="AT90" s="22" t="str">
        <x:v>Morphochem AG; Biovertis AG</x:v>
      </x:c>
      <x:c r="AU90" s="22" t="str">
        <x:v>Not reviewed</x:v>
      </x:c>
      <x:c r="AV90" s="22" t="str">
        <x:v>Not assessed</x:v>
      </x:c>
      <x:c r="AW90" s="22" t="str">
        <x:v>Unknown</x:v>
      </x:c>
      <x:c r="AX90" s="22" t="str">
        <x:v>Unknown</x:v>
      </x:c>
      <x:c r="AY90" s="22" t="str">
        <x:v>Unknown</x:v>
      </x:c>
      <x:c r="AZ90" s="22" t="str">
        <x:v>Unknown</x:v>
      </x:c>
      <x:c r="BA90" s="22" t="str">
        <x:v>Unknown</x:v>
      </x:c>
      <x:c r="BB90" s="22" t="str">
        <x:v>Unknown</x:v>
      </x:c>
      <x:c r="BC90" s="26" t="str"/>
      <x:c r="BD90" s="22" t="str"/>
      <x:c r="BE90" s="22" t="str"/>
      <x:c r="BF90" s="22" t="str">
        <x:v>Not collected</x:v>
      </x:c>
      <x:c r="BG90" s="22" t="str">
        <x:v>Not collected</x:v>
      </x:c>
      <x:c r="BH90" s="22" t="str">
        <x:v>Not defined</x:v>
      </x:c>
      <x:c r="BI90" s="24" t="n">
        <x:f>IF($Q90="","",$Q90-3)</x:f>
        <x:v>2015</x:v>
      </x:c>
      <x:c r="BJ90" s="24" t="n">
        <x:f>IF($Q90="","",$Q90-2)</x:f>
        <x:v>2016</x:v>
      </x:c>
      <x:c r="BK90" s="24" t="n">
        <x:f>IF($Q90="","",$Q90-1)</x:f>
        <x:v>2017</x:v>
      </x:c>
      <x:c r="BL90" s="24" t="n">
        <x:f>IF($Q90="","",$Q90+0)</x:f>
        <x:v>2018</x:v>
      </x:c>
      <x:c r="BM90" s="24" t="n">
        <x:f>IF($Q90="","",$Q90+1)</x:f>
        <x:v>2019</x:v>
      </x:c>
      <x:c r="BN90" s="24" t="n">
        <x:f>IF($Q90="","",$Q90+2)</x:f>
        <x:v>2020</x:v>
      </x:c>
      <x:c r="BO90" s="24" t="n">
        <x:f>IF($Q90="","",$Q90+3)</x:f>
        <x:v>2021</x:v>
      </x:c>
      <x:c r="BP90" s="77" t="str"/>
      <x:c r="BQ90" s="77" t="str"/>
      <x:c r="BR90" s="77" t="str"/>
      <x:c r="BS90" s="77" t="str"/>
      <x:c r="BT90" s="77" t="str"/>
      <x:c r="BU90" s="77" t="str"/>
      <x:c r="BV90" s="77" t="str"/>
      <x:c r="BW90" s="77" t="str"/>
      <x:c r="BX90" s="77" t="str"/>
      <x:c r="BY90" s="77" t="str"/>
      <x:c r="BZ90" s="77" t="str"/>
      <x:c r="CA90" s="77" t="str"/>
      <x:c r="CB90" s="77" t="str"/>
      <x:c r="CC90" s="77" t="str"/>
      <x:c r="CD90" s="77" t="str"/>
      <x:c r="CE90" s="77" t="str"/>
      <x:c r="CF90" s="77" t="str"/>
      <x:c r="CG90" s="77" t="str"/>
      <x:c r="CH90" s="77" t="str"/>
      <x:c r="CI90" s="77" t="str"/>
      <x:c r="CJ90" s="77" t="str"/>
      <x:c r="CK90" s="77" t="str"/>
      <x:c r="CL90" s="77" t="str"/>
      <x:c r="CM90" s="77" t="str"/>
      <x:c r="CN90" s="77" t="str"/>
      <x:c r="CO90" s="77" t="str"/>
      <x:c r="CP90" s="77" t="str"/>
      <x:c r="CQ90" s="77" t="str"/>
      <x:c r="CR90" s="77" t="str"/>
      <x:c r="CS90" s="77" t="str"/>
      <x:c r="CT90" s="77" t="str"/>
      <x:c r="CU90" s="77" t="str"/>
      <x:c r="CV90" s="77" t="str"/>
      <x:c r="CW90" s="77" t="str"/>
      <x:c r="CX90" s="77" t="str"/>
      <x:c r="CY90" s="77" t="str"/>
      <x:c r="CZ90" s="77" t="str"/>
      <x:c r="DA90" s="77" t="str"/>
      <x:c r="DB90" s="77" t="str"/>
      <x:c r="DC90" s="77" t="str"/>
      <x:c r="DD90" s="77" t="str"/>
      <x:c r="DE90" s="77" t="str"/>
      <x:c r="DF90" s="78" t="str"/>
      <x:c r="DG90" s="78" t="str"/>
      <x:c r="DH90" s="78" t="str"/>
      <x:c r="DI90" s="78" t="str"/>
      <x:c r="DJ90" s="78" t="str"/>
      <x:c r="DK90" s="78" t="str"/>
      <x:c r="DL90" s="78" t="str"/>
      <x:c r="DM90" s="78" t="str"/>
      <x:c r="DN90" s="78" t="str"/>
      <x:c r="DO90" s="78" t="str"/>
      <x:c r="DP90" s="78" t="str"/>
      <x:c r="DQ90" s="78" t="str"/>
      <x:c r="DR90" s="78" t="str"/>
      <x:c r="DS90" s="78" t="str"/>
      <x:c r="DT90" s="78" t="str"/>
      <x:c r="DU90" s="78" t="str"/>
      <x:c r="DV90" s="78" t="str"/>
      <x:c r="DW90" s="78" t="str"/>
      <x:c r="DX90" s="78" t="str"/>
      <x:c r="DY90" s="78" t="str"/>
      <x:c r="DZ90" s="78" t="str"/>
      <x:c r="EA90" s="117" t="str"/>
      <x:c r="EB90" s="117" t="str"/>
      <x:c r="EC90" s="117" t="str"/>
      <x:c r="ED90" s="117" t="str"/>
      <x:c r="EE90" s="117" t="str"/>
      <x:c r="EF90" s="117" t="str"/>
      <x:c r="EG90" s="117" t="str"/>
      <x:c r="EH90" s="117" t="str"/>
      <x:c r="EI90" s="117" t="str"/>
      <x:c r="EJ90" s="117" t="str"/>
      <x:c r="EK90" s="117" t="str"/>
      <x:c r="EL90" s="117" t="str"/>
      <x:c r="EM90" s="117" t="str"/>
      <x:c r="EN90" s="117" t="str"/>
      <x:c r="EO90" s="34" t="str"/>
      <x:c r="EP90" s="34" t="str"/>
      <x:c r="EQ90" s="36" t="str">
        <x:f>IF(OR($EO90="",$EP90="",$EO90=0),"",$EP90/$EO90)</x:f>
      </x:c>
      <x:c r="ER90" s="38" t="str"/>
      <x:c r="ES90" s="22" t="str">
        <x:v>Unknown</x:v>
      </x:c>
      <x:c r="ET90" s="22" t="str">
        <x:v>Unknown</x:v>
      </x:c>
      <x:c r="EU90" s="40" t="str">
        <x:f>IF(COUNT($DF90,$DG90,$DH90)=0,"",AVERAGE($DF90,$DG90,$DH90))</x:f>
      </x:c>
      <x:c r="EV90" s="40" t="str">
        <x:f>IF(COUNT($DJ90,$DK90,$DL90)=0,"",AVERAGE($DJ90,$DK90,$DL90))</x:f>
      </x:c>
      <x:c r="EW90" s="40" t="str">
        <x:f>IF(OR($EU90="",$EV90=""),"",$EV90-$EU90)</x:f>
      </x:c>
      <x:c r="EX90" s="40" t="str">
        <x:f>IF(COUNT($DM90,$DN90,$DO90)=0,"",AVERAGE($DM90,$DN90,$DO90))</x:f>
      </x:c>
      <x:c r="EY90" s="40" t="str">
        <x:f>IF(COUNT($DQ90,$DR90,$DS90)=0,"",AVERAGE($DQ90,$DR90,$DS90))</x:f>
      </x:c>
      <x:c r="EZ90" s="40" t="str">
        <x:f>IF(OR($EX90="",$EY90=""),"",$EY90-$EX90)</x:f>
      </x:c>
      <x:c r="FA90" s="42" t="str">
        <x:f>IF(COUNT($EA90,$EB90,$EC90)=0,"",AVERAGE($EA90,$EB90,$EC90))</x:f>
      </x:c>
      <x:c r="FB90" s="42" t="str">
        <x:f>IF(COUNT($EE90,$EF90,$EG90)=0,"",AVERAGE($EE90,$EF90,$EG90))</x:f>
      </x:c>
      <x:c r="FC90" s="42" t="str">
        <x:f>IF(OR($FA90="",$FB90=""),"",$FB90-$FA90)</x:f>
      </x:c>
      <x:c r="FD90" s="42" t="str">
        <x:f>IF(COUNT($EH90,$EI90,$EJ90)=0,"",AVERAGE($EH90,$EI90,$EJ90))</x:f>
      </x:c>
      <x:c r="FE90" s="42" t="str">
        <x:f>IF(COUNT($EL90,$EM90,$EN90)=0,"",AVERAGE($EL90,$EM90,$EN90))</x:f>
      </x:c>
      <x:c r="FF90" s="42" t="str">
        <x:f>IF(OR($FD90="",$FE90=""),"",$FE90-$FD90)</x:f>
      </x:c>
      <x:c r="FG90" s="24" t="str">
        <x:f>IF(COUNT($DF90,$DG90,$DH90,$DJ90,$DK90,$DL90,$DM90,$DN90,$DO90,$DQ90,$DR90,$DS90)=12,"Yes","No")</x:f>
        <x:v>No</x:v>
      </x:c>
      <x:c r="FH90" s="24" t="str">
        <x:f>IF(COUNT($EA90,$EB90,$EC90,$EE90,$EF90,$EG90,$EH90,$EI90,$EJ90,$EL90,$EM90,$EN90)=12,"Yes","No")</x:f>
        <x:v>No</x:v>
      </x:c>
      <x:c r="FI90" s="24" t="str">
        <x:f>IF(AND($M90="Include",OR($FG90="Yes",$FH90="Yes")),"Ready","Not ready")</x:f>
        <x:v>Not ready</x:v>
      </x:c>
    </x:row>
    <x:row r="91" ht="24" customHeight="1">
      <x:c r="A91" s="22" t="str">
        <x:v>CTL-0089</x:v>
      </x:c>
      <x:c r="B91" s="22" t="n">
        <x:v>100</x:v>
      </x:c>
      <x:c r="C91" s="22" t="str">
        <x:v>Candidate alternative-rationale group</x:v>
      </x:c>
      <x:c r="D91" s="22" t="n">
        <x:v>0</x:v>
      </x:c>
      <x:c r="E91" s="22" t="str">
        <x:v>DATA non-innovation deals.xlsx</x:v>
      </x:c>
      <x:c r="F91" s="22" t="str">
        <x:v>alexion acquires wilson therapeutics for</x:v>
      </x:c>
      <x:c r="G91" s="22" t="str">
        <x:v>No</x:v>
      </x:c>
      <x:c r="H91" s="22" t="str">
        <x:v>No</x:v>
      </x:c>
      <x:c r="I91" s="22" t="str">
        <x:v>No</x:v>
      </x:c>
      <x:c r="J91" s="22" t="n">
        <x:v>1</x:v>
      </x:c>
      <x:c r="K91" s="22" t="str">
        <x:v>Not started</x:v>
      </x:c>
      <x:c r="L91" s="22" t="str">
        <x:v>Eligible - 100%</x:v>
      </x:c>
      <x:c r="M91" s="22" t="str">
        <x:v>Review</x:v>
      </x:c>
      <x:c r="N91" s="22" t="str"/>
      <x:c r="O91" s="28" t="n">
        <x:v>43201</x:v>
      </x:c>
      <x:c r="P91" s="28" t="n">
        <x:v>43281</x:v>
      </x:c>
      <x:c r="Q91" s="22" t="n">
        <x:v>2018</x:v>
      </x:c>
      <x:c r="R91" s="22" t="str">
        <x:v>Q2 2018</x:v>
      </x:c>
      <x:c r="S91" s="22" t="str">
        <x:v>Completed</x:v>
      </x:c>
      <x:c r="T91" s="26" t="str">
        <x:v>Alexion Acquires Wilson Therapeutics for USD852 Million</x:v>
      </x:c>
      <x:c r="U91" s="22" t="str">
        <x:v>Mergers &amp; Acquisitions</x:v>
      </x:c>
      <x:c r="V91" s="22" t="str">
        <x:v>Acquisition</x:v>
      </x:c>
      <x:c r="W91" s="22" t="str">
        <x:v>100% Acquisition</x:v>
      </x:c>
      <x:c r="X91" s="22" t="str">
        <x:v>Sweden</x:v>
      </x:c>
      <x:c r="Y91" s="22" t="str">
        <x:v>100% Acquisition</x:v>
      </x:c>
      <x:c r="Z91" s="26" t="str">
        <x:v>Lazard Inc , Deutsche Bank AG , BofA Merrill Lynch Asset Holdings, Inc. , DnB Markets Inc</x:v>
      </x:c>
      <x:c r="AA91" s="26" t="str">
        <x:v>Advokatfirman Cederquist KB , Ropes &amp; Gray LLP , Advokatfirman Vinge KB</x:v>
      </x:c>
      <x:c r="AB91" s="22" t="str">
        <x:v>Alexion Pharma Nordics AB</x:v>
      </x:c>
      <x:c r="AC91" s="22" t="str">
        <x:v>alexion pharma nordics ab</x:v>
      </x:c>
      <x:c r="AD91" s="22" t="str">
        <x:v>Wilson Therapeutics AB</x:v>
      </x:c>
      <x:c r="AE91" s="22" t="str">
        <x:v>wilson therapeutics ab</x:v>
      </x:c>
      <x:c r="AF91" s="30" t="n">
        <x:v>852</x:v>
      </x:c>
      <x:c r="AG91" s="22" t="n">
        <x:v>852</x:v>
      </x:c>
      <x:c r="AH91" s="26" t="str">
        <x:v>Alexion Pharma Nordics Holding AB (Alexion), a subsidiary of Alexion Pharmaceuticals, Inc., a biopharmaceutical company focused on developing therapies for rare disorders, has acquired all the outstanding shares of Wilson Therapeutics AB, a biopharmaceutical company, for a purchase consideration of SEK7,100 million (USD852.07 million), in a tender offer through cash in hand.
As part of the transaction, Alexion had offered SEK232 per share in cash for each outstanding share of Wilson Therapeutics (representing a total equity value of approximately SEK7,100 million (USD852.07 million) based on the shares outstanding on a fully diluted basis).
In addition, the independent committee of the board of directors of Wilson Therapeutics has unanimously recommended that Wilson Therapeutics’ shareholders accept the offer and Wilson Therapeutics’ four largest shareholders as well as two other shareholders, representing an aggregate of 66.1% of Wilson Therapeutics’ outstanding shares have provided irrevocable undertakings to accept the offer. In addition, one shareholder representing 7.3% of Wilson Therapeutics outstanding shares has expressed its support for the offer and its intention to accept the offer.
In the event that the Alexion, in connection with the offer or otherwise, becomes the owner of more than 90% of the outstanding shares in Wilson Therapeutics on a fully diluted basis (including all issued and outstanding stock options), the Alexion intends to call for compulsory acquisition in accordance with the swedish companies act to acquire all outstanding shares in Wilson Therapeutics and promote a desisting of the shares in Wilson Therapeutics from NASDAQ Stockholm.
BofA Merrill Lynch Asset Holdings, Inc. acted as Alexion's lead financial advisor along with Deutsche Bank AG, DnB Markets Inc acted as Nordic financial advisor and settlement agent, Advokatfirman Cederquist KB acted as legal advisor to Alexion as to Swedish law, while Ropes &amp; Gray LLP acted as legal advisor as to US law in connection with the offer. Lazard acted as financial adviser to Wilson Therapeutics, and Vinge acted as legal counsel to Wilson Therapeutics.
The acquisition allows Alexion to add WTX101, an innovative drug candidate which was in the early stages of Phase III clinical trials for the treatment of patients with Wilson disease, to its clinical pipeline.
Deal History:
Announced: On April 11, 2018, Alexion agreed to acquire all the outstanding shares of Wilson Therapeutics, for a purchase consideration of SEK7,100 million (USD852.07 million), in a tender offer through cash in hand.</x:v>
      </x:c>
      <x:c r="AI91" s="26" t="str"/>
      <x:c r="AJ91" s="22" t="str"/>
      <x:c r="AK91" s="22" t="str"/>
      <x:c r="AL91" s="22" t="str">
        <x:v>Unknown</x:v>
      </x:c>
      <x:c r="AM91" s="22" t="str">
        <x:v>Unknown</x:v>
      </x:c>
      <x:c r="AN91" s="22" t="str"/>
      <x:c r="AO91" s="22" t="str"/>
      <x:c r="AP91" s="22" t="str"/>
      <x:c r="AQ91" s="22" t="str"/>
      <x:c r="AR91" s="22" t="str"/>
      <x:c r="AS91" s="22" t="str">
        <x:v>Alexion Pharma Nordics AB</x:v>
      </x:c>
      <x:c r="AT91" s="22" t="str">
        <x:v>Wilson Therapeutics AB</x:v>
      </x:c>
      <x:c r="AU91" s="22" t="str">
        <x:v>Not reviewed</x:v>
      </x:c>
      <x:c r="AV91" s="22" t="str">
        <x:v>Not assessed</x:v>
      </x:c>
      <x:c r="AW91" s="22" t="str">
        <x:v>Unknown</x:v>
      </x:c>
      <x:c r="AX91" s="22" t="str">
        <x:v>Unknown</x:v>
      </x:c>
      <x:c r="AY91" s="22" t="str">
        <x:v>Unknown</x:v>
      </x:c>
      <x:c r="AZ91" s="22" t="str">
        <x:v>Unknown</x:v>
      </x:c>
      <x:c r="BA91" s="22" t="str">
        <x:v>Unknown</x:v>
      </x:c>
      <x:c r="BB91" s="22" t="str">
        <x:v>Unknown</x:v>
      </x:c>
      <x:c r="BC91" s="26" t="str"/>
      <x:c r="BD91" s="22" t="str"/>
      <x:c r="BE91" s="22" t="str"/>
      <x:c r="BF91" s="22" t="str">
        <x:v>Not collected</x:v>
      </x:c>
      <x:c r="BG91" s="22" t="str">
        <x:v>Not collected</x:v>
      </x:c>
      <x:c r="BH91" s="22" t="str">
        <x:v>Not defined</x:v>
      </x:c>
      <x:c r="BI91" s="24" t="n">
        <x:f>IF($Q91="","",$Q91-3)</x:f>
        <x:v>2015</x:v>
      </x:c>
      <x:c r="BJ91" s="24" t="n">
        <x:f>IF($Q91="","",$Q91-2)</x:f>
        <x:v>2016</x:v>
      </x:c>
      <x:c r="BK91" s="24" t="n">
        <x:f>IF($Q91="","",$Q91-1)</x:f>
        <x:v>2017</x:v>
      </x:c>
      <x:c r="BL91" s="24" t="n">
        <x:f>IF($Q91="","",$Q91+0)</x:f>
        <x:v>2018</x:v>
      </x:c>
      <x:c r="BM91" s="24" t="n">
        <x:f>IF($Q91="","",$Q91+1)</x:f>
        <x:v>2019</x:v>
      </x:c>
      <x:c r="BN91" s="24" t="n">
        <x:f>IF($Q91="","",$Q91+2)</x:f>
        <x:v>2020</x:v>
      </x:c>
      <x:c r="BO91" s="24" t="n">
        <x:f>IF($Q91="","",$Q91+3)</x:f>
        <x:v>2021</x:v>
      </x:c>
      <x:c r="BP91" s="77" t="str"/>
      <x:c r="BQ91" s="77" t="str"/>
      <x:c r="BR91" s="77" t="str"/>
      <x:c r="BS91" s="77" t="str"/>
      <x:c r="BT91" s="77" t="str"/>
      <x:c r="BU91" s="77" t="str"/>
      <x:c r="BV91" s="77" t="str"/>
      <x:c r="BW91" s="77" t="str"/>
      <x:c r="BX91" s="77" t="str"/>
      <x:c r="BY91" s="77" t="str"/>
      <x:c r="BZ91" s="77" t="str"/>
      <x:c r="CA91" s="77" t="str"/>
      <x:c r="CB91" s="77" t="str"/>
      <x:c r="CC91" s="77" t="str"/>
      <x:c r="CD91" s="77" t="str"/>
      <x:c r="CE91" s="77" t="str"/>
      <x:c r="CF91" s="77" t="str"/>
      <x:c r="CG91" s="77" t="str"/>
      <x:c r="CH91" s="77" t="str"/>
      <x:c r="CI91" s="77" t="str"/>
      <x:c r="CJ91" s="77" t="str"/>
      <x:c r="CK91" s="77" t="str"/>
      <x:c r="CL91" s="77" t="str"/>
      <x:c r="CM91" s="77" t="str"/>
      <x:c r="CN91" s="77" t="str"/>
      <x:c r="CO91" s="77" t="str"/>
      <x:c r="CP91" s="77" t="str"/>
      <x:c r="CQ91" s="77" t="str"/>
      <x:c r="CR91" s="77" t="str"/>
      <x:c r="CS91" s="77" t="str"/>
      <x:c r="CT91" s="77" t="str"/>
      <x:c r="CU91" s="77" t="str"/>
      <x:c r="CV91" s="77" t="str"/>
      <x:c r="CW91" s="77" t="str"/>
      <x:c r="CX91" s="77" t="str"/>
      <x:c r="CY91" s="77" t="str"/>
      <x:c r="CZ91" s="77" t="str"/>
      <x:c r="DA91" s="77" t="str"/>
      <x:c r="DB91" s="77" t="str"/>
      <x:c r="DC91" s="77" t="str"/>
      <x:c r="DD91" s="77" t="str"/>
      <x:c r="DE91" s="77" t="str"/>
      <x:c r="DF91" s="78" t="str"/>
      <x:c r="DG91" s="78" t="str"/>
      <x:c r="DH91" s="78" t="str"/>
      <x:c r="DI91" s="78" t="str"/>
      <x:c r="DJ91" s="78" t="str"/>
      <x:c r="DK91" s="78" t="str"/>
      <x:c r="DL91" s="78" t="str"/>
      <x:c r="DM91" s="78" t="str"/>
      <x:c r="DN91" s="78" t="str"/>
      <x:c r="DO91" s="78" t="str"/>
      <x:c r="DP91" s="78" t="str"/>
      <x:c r="DQ91" s="78" t="str"/>
      <x:c r="DR91" s="78" t="str"/>
      <x:c r="DS91" s="78" t="str"/>
      <x:c r="DT91" s="78" t="str"/>
      <x:c r="DU91" s="78" t="str"/>
      <x:c r="DV91" s="78" t="str"/>
      <x:c r="DW91" s="78" t="str"/>
      <x:c r="DX91" s="78" t="str"/>
      <x:c r="DY91" s="78" t="str"/>
      <x:c r="DZ91" s="78" t="str"/>
      <x:c r="EA91" s="117" t="str"/>
      <x:c r="EB91" s="117" t="str"/>
      <x:c r="EC91" s="117" t="str"/>
      <x:c r="ED91" s="117" t="str"/>
      <x:c r="EE91" s="117" t="str"/>
      <x:c r="EF91" s="117" t="str"/>
      <x:c r="EG91" s="117" t="str"/>
      <x:c r="EH91" s="117" t="str"/>
      <x:c r="EI91" s="117" t="str"/>
      <x:c r="EJ91" s="117" t="str"/>
      <x:c r="EK91" s="117" t="str"/>
      <x:c r="EL91" s="117" t="str"/>
      <x:c r="EM91" s="117" t="str"/>
      <x:c r="EN91" s="117" t="str"/>
      <x:c r="EO91" s="34" t="str"/>
      <x:c r="EP91" s="34" t="str"/>
      <x:c r="EQ91" s="36" t="str">
        <x:f>IF(OR($EO91="",$EP91="",$EO91=0),"",$EP91/$EO91)</x:f>
      </x:c>
      <x:c r="ER91" s="38" t="str"/>
      <x:c r="ES91" s="22" t="str">
        <x:v>Unknown</x:v>
      </x:c>
      <x:c r="ET91" s="22" t="str">
        <x:v>Unknown</x:v>
      </x:c>
      <x:c r="EU91" s="40" t="str">
        <x:f>IF(COUNT($DF91,$DG91,$DH91)=0,"",AVERAGE($DF91,$DG91,$DH91))</x:f>
      </x:c>
      <x:c r="EV91" s="40" t="str">
        <x:f>IF(COUNT($DJ91,$DK91,$DL91)=0,"",AVERAGE($DJ91,$DK91,$DL91))</x:f>
      </x:c>
      <x:c r="EW91" s="40" t="str">
        <x:f>IF(OR($EU91="",$EV91=""),"",$EV91-$EU91)</x:f>
      </x:c>
      <x:c r="EX91" s="40" t="str">
        <x:f>IF(COUNT($DM91,$DN91,$DO91)=0,"",AVERAGE($DM91,$DN91,$DO91))</x:f>
      </x:c>
      <x:c r="EY91" s="40" t="str">
        <x:f>IF(COUNT($DQ91,$DR91,$DS91)=0,"",AVERAGE($DQ91,$DR91,$DS91))</x:f>
      </x:c>
      <x:c r="EZ91" s="40" t="str">
        <x:f>IF(OR($EX91="",$EY91=""),"",$EY91-$EX91)</x:f>
      </x:c>
      <x:c r="FA91" s="42" t="str">
        <x:f>IF(COUNT($EA91,$EB91,$EC91)=0,"",AVERAGE($EA91,$EB91,$EC91))</x:f>
      </x:c>
      <x:c r="FB91" s="42" t="str">
        <x:f>IF(COUNT($EE91,$EF91,$EG91)=0,"",AVERAGE($EE91,$EF91,$EG91))</x:f>
      </x:c>
      <x:c r="FC91" s="42" t="str">
        <x:f>IF(OR($FA91="",$FB91=""),"",$FB91-$FA91)</x:f>
      </x:c>
      <x:c r="FD91" s="42" t="str">
        <x:f>IF(COUNT($EH91,$EI91,$EJ91)=0,"",AVERAGE($EH91,$EI91,$EJ91))</x:f>
      </x:c>
      <x:c r="FE91" s="42" t="str">
        <x:f>IF(COUNT($EL91,$EM91,$EN91)=0,"",AVERAGE($EL91,$EM91,$EN91))</x:f>
      </x:c>
      <x:c r="FF91" s="42" t="str">
        <x:f>IF(OR($FD91="",$FE91=""),"",$FE91-$FD91)</x:f>
      </x:c>
      <x:c r="FG91" s="24" t="str">
        <x:f>IF(COUNT($DF91,$DG91,$DH91,$DJ91,$DK91,$DL91,$DM91,$DN91,$DO91,$DQ91,$DR91,$DS91)=12,"Yes","No")</x:f>
        <x:v>No</x:v>
      </x:c>
      <x:c r="FH91" s="24" t="str">
        <x:f>IF(COUNT($EA91,$EB91,$EC91,$EE91,$EF91,$EG91,$EH91,$EI91,$EJ91,$EL91,$EM91,$EN91)=12,"Yes","No")</x:f>
        <x:v>No</x:v>
      </x:c>
      <x:c r="FI91" s="24" t="str">
        <x:f>IF(AND($M91="Include",OR($FG91="Yes",$FH91="Yes")),"Ready","Not ready")</x:f>
        <x:v>Not ready</x:v>
      </x:c>
    </x:row>
    <x:row r="92" ht="24" customHeight="1">
      <x:c r="A92" s="22" t="str">
        <x:v>CTL-0090</x:v>
      </x:c>
      <x:c r="B92" s="22" t="n">
        <x:v>101</x:v>
      </x:c>
      <x:c r="C92" s="22" t="str">
        <x:v>Candidate alternative-rationale group</x:v>
      </x:c>
      <x:c r="D92" s="22" t="n">
        <x:v>0</x:v>
      </x:c>
      <x:c r="E92" s="22" t="str">
        <x:v>DATA non-innovation deals.xlsx</x:v>
      </x:c>
      <x:c r="F92" s="22" t="str">
        <x:v>promethera biosciences acquires baliopharm</x:v>
      </x:c>
      <x:c r="G92" s="22" t="str">
        <x:v>No</x:v>
      </x:c>
      <x:c r="H92" s="22" t="str">
        <x:v>No</x:v>
      </x:c>
      <x:c r="I92" s="22" t="str">
        <x:v>No</x:v>
      </x:c>
      <x:c r="J92" s="22" t="n">
        <x:v>1</x:v>
      </x:c>
      <x:c r="K92" s="22" t="str">
        <x:v>Not started</x:v>
      </x:c>
      <x:c r="L92" s="22" t="str">
        <x:v>Eligible - 100%</x:v>
      </x:c>
      <x:c r="M92" s="22" t="str">
        <x:v>Review</x:v>
      </x:c>
      <x:c r="N92" s="22" t="str"/>
      <x:c r="O92" s="28" t="n">
        <x:v>43200</x:v>
      </x:c>
      <x:c r="P92" s="28" t="n">
        <x:v>43200</x:v>
      </x:c>
      <x:c r="Q92" s="22" t="n">
        <x:v>2018</x:v>
      </x:c>
      <x:c r="R92" s="22" t="str">
        <x:v>Q2 2018</x:v>
      </x:c>
      <x:c r="S92" s="22" t="str">
        <x:v>Completed</x:v>
      </x:c>
      <x:c r="T92" s="26" t="str">
        <x:v>Promethera Biosciences Acquires Baliopharm</x:v>
      </x:c>
      <x:c r="U92" s="22" t="str">
        <x:v>Mergers &amp; Acquisitions</x:v>
      </x:c>
      <x:c r="V92" s="22" t="str">
        <x:v>Acquisition</x:v>
      </x:c>
      <x:c r="W92" s="22" t="str">
        <x:v>100% Acquisition</x:v>
      </x:c>
      <x:c r="X92" s="22" t="str">
        <x:v>Switzerland</x:v>
      </x:c>
      <x:c r="Y92" s="22" t="str">
        <x:v>100% Acquisition</x:v>
      </x:c>
      <x:c r="Z92" s="26"/>
      <x:c r="AA92" s="26"/>
      <x:c r="AB92" s="22" t="str">
        <x:v>Promethera Biosciences SA</x:v>
      </x:c>
      <x:c r="AC92" s="22" t="str">
        <x:v>promethera biosciences</x:v>
      </x:c>
      <x:c r="AD92" s="22" t="str">
        <x:v>Baliopharm AG</x:v>
      </x:c>
      <x:c r="AE92" s="22" t="str">
        <x:v>baliopharm</x:v>
      </x:c>
      <x:c r="AF92" s="30"/>
      <x:c r="AG92" s="22" t="str">
        <x:v>n/a</x:v>
      </x:c>
      <x:c r="AH92" s="26" t="str">
        <x:v>Promethera Biosciences SA, a pharmaceutical company, has acquired Baliopharm AG, a biopharmaceutical company focused on the development of targeted biological therapies.
The acquisition enables Promethera Biosciences to strengthen its therapeutic strategy in NASH with a unique tumor necrosis factor receptor 1 (TNF-R1) antibody drug candidates.</x:v>
      </x:c>
      <x:c r="AI92" s="26" t="str">
        <x:v>The acquisition enables Promethera Biosciences to strengthen its therapeutic strategy in NASH with a unique tumor necrosis factor receptor 1 (TNF-R1) antibody drug candidates.</x:v>
      </x:c>
      <x:c r="AJ92" s="22" t="str"/>
      <x:c r="AK92" s="22" t="str"/>
      <x:c r="AL92" s="22" t="str">
        <x:v>Unknown</x:v>
      </x:c>
      <x:c r="AM92" s="22" t="str">
        <x:v>Unknown</x:v>
      </x:c>
      <x:c r="AN92" s="22" t="str"/>
      <x:c r="AO92" s="22" t="str"/>
      <x:c r="AP92" s="22" t="str"/>
      <x:c r="AQ92" s="22" t="str"/>
      <x:c r="AR92" s="22" t="str"/>
      <x:c r="AS92" s="22" t="str">
        <x:v>Promethera Biosciences SA</x:v>
      </x:c>
      <x:c r="AT92" s="22" t="str">
        <x:v>Baliopharm AG</x:v>
      </x:c>
      <x:c r="AU92" s="22" t="str">
        <x:v>Not reviewed</x:v>
      </x:c>
      <x:c r="AV92" s="22" t="str">
        <x:v>Not assessed</x:v>
      </x:c>
      <x:c r="AW92" s="22" t="str">
        <x:v>Unknown</x:v>
      </x:c>
      <x:c r="AX92" s="22" t="str">
        <x:v>Unknown</x:v>
      </x:c>
      <x:c r="AY92" s="22" t="str">
        <x:v>Unknown</x:v>
      </x:c>
      <x:c r="AZ92" s="22" t="str">
        <x:v>Unknown</x:v>
      </x:c>
      <x:c r="BA92" s="22" t="str">
        <x:v>Unknown</x:v>
      </x:c>
      <x:c r="BB92" s="22" t="str">
        <x:v>Unknown</x:v>
      </x:c>
      <x:c r="BC92" s="26" t="str"/>
      <x:c r="BD92" s="22" t="str"/>
      <x:c r="BE92" s="22" t="str"/>
      <x:c r="BF92" s="22" t="str">
        <x:v>Not collected</x:v>
      </x:c>
      <x:c r="BG92" s="22" t="str">
        <x:v>Not collected</x:v>
      </x:c>
      <x:c r="BH92" s="22" t="str">
        <x:v>Not defined</x:v>
      </x:c>
      <x:c r="BI92" s="24" t="n">
        <x:f>IF($Q92="","",$Q92-3)</x:f>
        <x:v>2015</x:v>
      </x:c>
      <x:c r="BJ92" s="24" t="n">
        <x:f>IF($Q92="","",$Q92-2)</x:f>
        <x:v>2016</x:v>
      </x:c>
      <x:c r="BK92" s="24" t="n">
        <x:f>IF($Q92="","",$Q92-1)</x:f>
        <x:v>2017</x:v>
      </x:c>
      <x:c r="BL92" s="24" t="n">
        <x:f>IF($Q92="","",$Q92+0)</x:f>
        <x:v>2018</x:v>
      </x:c>
      <x:c r="BM92" s="24" t="n">
        <x:f>IF($Q92="","",$Q92+1)</x:f>
        <x:v>2019</x:v>
      </x:c>
      <x:c r="BN92" s="24" t="n">
        <x:f>IF($Q92="","",$Q92+2)</x:f>
        <x:v>2020</x:v>
      </x:c>
      <x:c r="BO92" s="24" t="n">
        <x:f>IF($Q92="","",$Q92+3)</x:f>
        <x:v>2021</x:v>
      </x:c>
      <x:c r="BP92" s="77" t="str"/>
      <x:c r="BQ92" s="77" t="str"/>
      <x:c r="BR92" s="77" t="str"/>
      <x:c r="BS92" s="77" t="str"/>
      <x:c r="BT92" s="77" t="str"/>
      <x:c r="BU92" s="77" t="str"/>
      <x:c r="BV92" s="77" t="str"/>
      <x:c r="BW92" s="77" t="str"/>
      <x:c r="BX92" s="77" t="str"/>
      <x:c r="BY92" s="77" t="str"/>
      <x:c r="BZ92" s="77" t="str"/>
      <x:c r="CA92" s="77" t="str"/>
      <x:c r="CB92" s="77" t="str"/>
      <x:c r="CC92" s="77" t="str"/>
      <x:c r="CD92" s="77" t="str"/>
      <x:c r="CE92" s="77" t="str"/>
      <x:c r="CF92" s="77" t="str"/>
      <x:c r="CG92" s="77" t="str"/>
      <x:c r="CH92" s="77" t="str"/>
      <x:c r="CI92" s="77" t="str"/>
      <x:c r="CJ92" s="77" t="str"/>
      <x:c r="CK92" s="77" t="str"/>
      <x:c r="CL92" s="77" t="str"/>
      <x:c r="CM92" s="77" t="str"/>
      <x:c r="CN92" s="77" t="str"/>
      <x:c r="CO92" s="77" t="str"/>
      <x:c r="CP92" s="77" t="str"/>
      <x:c r="CQ92" s="77" t="str"/>
      <x:c r="CR92" s="77" t="str"/>
      <x:c r="CS92" s="77" t="str"/>
      <x:c r="CT92" s="77" t="str"/>
      <x:c r="CU92" s="77" t="str"/>
      <x:c r="CV92" s="77" t="str"/>
      <x:c r="CW92" s="77" t="str"/>
      <x:c r="CX92" s="77" t="str"/>
      <x:c r="CY92" s="77" t="str"/>
      <x:c r="CZ92" s="77" t="str"/>
      <x:c r="DA92" s="77" t="str"/>
      <x:c r="DB92" s="77" t="str"/>
      <x:c r="DC92" s="77" t="str"/>
      <x:c r="DD92" s="77" t="str"/>
      <x:c r="DE92" s="77" t="str"/>
      <x:c r="DF92" s="78" t="str"/>
      <x:c r="DG92" s="78" t="str"/>
      <x:c r="DH92" s="78" t="str"/>
      <x:c r="DI92" s="78" t="str"/>
      <x:c r="DJ92" s="78" t="str"/>
      <x:c r="DK92" s="78" t="str"/>
      <x:c r="DL92" s="78" t="str"/>
      <x:c r="DM92" s="78" t="str"/>
      <x:c r="DN92" s="78" t="str"/>
      <x:c r="DO92" s="78" t="str"/>
      <x:c r="DP92" s="78" t="str"/>
      <x:c r="DQ92" s="78" t="str"/>
      <x:c r="DR92" s="78" t="str"/>
      <x:c r="DS92" s="78" t="str"/>
      <x:c r="DT92" s="78" t="str"/>
      <x:c r="DU92" s="78" t="str"/>
      <x:c r="DV92" s="78" t="str"/>
      <x:c r="DW92" s="78" t="str"/>
      <x:c r="DX92" s="78" t="str"/>
      <x:c r="DY92" s="78" t="str"/>
      <x:c r="DZ92" s="78" t="str"/>
      <x:c r="EA92" s="117" t="str"/>
      <x:c r="EB92" s="117" t="str"/>
      <x:c r="EC92" s="117" t="str"/>
      <x:c r="ED92" s="117" t="str"/>
      <x:c r="EE92" s="117" t="str"/>
      <x:c r="EF92" s="117" t="str"/>
      <x:c r="EG92" s="117" t="str"/>
      <x:c r="EH92" s="117" t="str"/>
      <x:c r="EI92" s="117" t="str"/>
      <x:c r="EJ92" s="117" t="str"/>
      <x:c r="EK92" s="117" t="str"/>
      <x:c r="EL92" s="117" t="str"/>
      <x:c r="EM92" s="117" t="str"/>
      <x:c r="EN92" s="117" t="str"/>
      <x:c r="EO92" s="34" t="str"/>
      <x:c r="EP92" s="34" t="str"/>
      <x:c r="EQ92" s="36" t="str">
        <x:f>IF(OR($EO92="",$EP92="",$EO92=0),"",$EP92/$EO92)</x:f>
      </x:c>
      <x:c r="ER92" s="38" t="str"/>
      <x:c r="ES92" s="22" t="str">
        <x:v>Unknown</x:v>
      </x:c>
      <x:c r="ET92" s="22" t="str">
        <x:v>Unknown</x:v>
      </x:c>
      <x:c r="EU92" s="40" t="str">
        <x:f>IF(COUNT($DF92,$DG92,$DH92)=0,"",AVERAGE($DF92,$DG92,$DH92))</x:f>
      </x:c>
      <x:c r="EV92" s="40" t="str">
        <x:f>IF(COUNT($DJ92,$DK92,$DL92)=0,"",AVERAGE($DJ92,$DK92,$DL92))</x:f>
      </x:c>
      <x:c r="EW92" s="40" t="str">
        <x:f>IF(OR($EU92="",$EV92=""),"",$EV92-$EU92)</x:f>
      </x:c>
      <x:c r="EX92" s="40" t="str">
        <x:f>IF(COUNT($DM92,$DN92,$DO92)=0,"",AVERAGE($DM92,$DN92,$DO92))</x:f>
      </x:c>
      <x:c r="EY92" s="40" t="str">
        <x:f>IF(COUNT($DQ92,$DR92,$DS92)=0,"",AVERAGE($DQ92,$DR92,$DS92))</x:f>
      </x:c>
      <x:c r="EZ92" s="40" t="str">
        <x:f>IF(OR($EX92="",$EY92=""),"",$EY92-$EX92)</x:f>
      </x:c>
      <x:c r="FA92" s="42" t="str">
        <x:f>IF(COUNT($EA92,$EB92,$EC92)=0,"",AVERAGE($EA92,$EB92,$EC92))</x:f>
      </x:c>
      <x:c r="FB92" s="42" t="str">
        <x:f>IF(COUNT($EE92,$EF92,$EG92)=0,"",AVERAGE($EE92,$EF92,$EG92))</x:f>
      </x:c>
      <x:c r="FC92" s="42" t="str">
        <x:f>IF(OR($FA92="",$FB92=""),"",$FB92-$FA92)</x:f>
      </x:c>
      <x:c r="FD92" s="42" t="str">
        <x:f>IF(COUNT($EH92,$EI92,$EJ92)=0,"",AVERAGE($EH92,$EI92,$EJ92))</x:f>
      </x:c>
      <x:c r="FE92" s="42" t="str">
        <x:f>IF(COUNT($EL92,$EM92,$EN92)=0,"",AVERAGE($EL92,$EM92,$EN92))</x:f>
      </x:c>
      <x:c r="FF92" s="42" t="str">
        <x:f>IF(OR($FD92="",$FE92=""),"",$FE92-$FD92)</x:f>
      </x:c>
      <x:c r="FG92" s="24" t="str">
        <x:f>IF(COUNT($DF92,$DG92,$DH92,$DJ92,$DK92,$DL92,$DM92,$DN92,$DO92,$DQ92,$DR92,$DS92)=12,"Yes","No")</x:f>
        <x:v>No</x:v>
      </x:c>
      <x:c r="FH92" s="24" t="str">
        <x:f>IF(COUNT($EA92,$EB92,$EC92,$EE92,$EF92,$EG92,$EH92,$EI92,$EJ92,$EL92,$EM92,$EN92)=12,"Yes","No")</x:f>
        <x:v>No</x:v>
      </x:c>
      <x:c r="FI92" s="24" t="str">
        <x:f>IF(AND($M92="Include",OR($FG92="Yes",$FH92="Yes")),"Ready","Not ready")</x:f>
        <x:v>Not ready</x:v>
      </x:c>
    </x:row>
    <x:row r="93" ht="24" customHeight="1">
      <x:c r="A93" s="22" t="str">
        <x:v>CTL-0091</x:v>
      </x:c>
      <x:c r="B93" s="22" t="n">
        <x:v>102</x:v>
      </x:c>
      <x:c r="C93" s="22" t="str">
        <x:v>Candidate alternative-rationale group</x:v>
      </x:c>
      <x:c r="D93" s="22" t="n">
        <x:v>0</x:v>
      </x:c>
      <x:c r="E93" s="22" t="str">
        <x:v>DATA non-innovation deals.xlsx</x:v>
      </x:c>
      <x:c r="F93" s="22" t="str">
        <x:v>perfect concept acquires 35 stake in china oncology focus</x:v>
      </x:c>
      <x:c r="G93" s="22" t="str">
        <x:v>No</x:v>
      </x:c>
      <x:c r="H93" s="22" t="str">
        <x:v>No</x:v>
      </x:c>
      <x:c r="I93" s="22" t="str">
        <x:v>No</x:v>
      </x:c>
      <x:c r="J93" s="22" t="n">
        <x:v>1</x:v>
      </x:c>
      <x:c r="K93" s="22" t="str">
        <x:v>Not started</x:v>
      </x:c>
      <x:c r="L93" s="22" t="str">
        <x:v>Exclude - minority</x:v>
      </x:c>
      <x:c r="M93" s="22" t="str">
        <x:v>Review</x:v>
      </x:c>
      <x:c r="N93" s="22" t="str"/>
      <x:c r="O93" s="28" t="n">
        <x:v>43173</x:v>
      </x:c>
      <x:c r="P93" s="28" t="n">
        <x:v>43173</x:v>
      </x:c>
      <x:c r="Q93" s="22" t="n">
        <x:v>2018</x:v>
      </x:c>
      <x:c r="R93" s="22" t="str">
        <x:v>Q1 2018</x:v>
      </x:c>
      <x:c r="S93" s="22" t="str">
        <x:v>Completed</x:v>
      </x:c>
      <x:c r="T93" s="26" t="str">
        <x:v>Perfect Concept Acquires 35% Stake in China Oncology Focus</x:v>
      </x:c>
      <x:c r="U93" s="22" t="str">
        <x:v>Mergers &amp; Acquisitions</x:v>
      </x:c>
      <x:c r="V93" s="22" t="str">
        <x:v>Acquisition</x:v>
      </x:c>
      <x:c r="W93" s="22" t="str">
        <x:v>Minority Acquisition</x:v>
      </x:c>
      <x:c r="X93" s="22" t="str">
        <x:v>United Kingdom</x:v>
      </x:c>
      <x:c r="Y93" s="22" t="str">
        <x:v>Minority Acquisition</x:v>
      </x:c>
      <x:c r="Z93" s="26"/>
      <x:c r="AA93" s="26"/>
      <x:c r="AB93" s="22" t="str">
        <x:v>Perfect Concept Holdings Ltd</x:v>
      </x:c>
      <x:c r="AC93" s="22" t="str">
        <x:v>perfect concept</x:v>
      </x:c>
      <x:c r="AD93" s="22" t="str">
        <x:v>China Oncology Focus Ltd</x:v>
      </x:c>
      <x:c r="AE93" s="22" t="str">
        <x:v>china oncology focus</x:v>
      </x:c>
      <x:c r="AF93" s="30" t="n">
        <x:v>0</x:v>
      </x:c>
      <x:c r="AG93" s="22" t="n">
        <x:v>0</x:v>
      </x:c>
      <x:c r="AH93" s="26" t="str">
        <x:v>Perfect Concept Holdings Ltd (PCH) has acquired 3,500 shares, representing 35% stake in China Oncology Focus Limited (COF), a development of, manufacturing of and sales and marketing of pharmaceutical products, for a consideration of USD0.25 million.
Concurrently, Lee’s Pharmaceutical Holdings Limited (LPI) has acquired 6,500 shares, representing 65% stake in China Oncology Focus Limited (COF) for a consideration of USD0.46 million.
Upon completion of the subscriptions, the entire issued shares of COF were held by LPI and PCH as to 65% and 35% respectively.
This transaction enables Lee’s Pharma to fund its working capital.</x:v>
      </x:c>
      <x:c r="AI93" s="26" t="str">
        <x:v>This transaction enables Lee’s Pharma to fund its working capital.</x:v>
      </x:c>
      <x:c r="AJ93" s="22" t="str"/>
      <x:c r="AK93" s="22" t="str"/>
      <x:c r="AL93" s="22" t="str">
        <x:v>Unknown</x:v>
      </x:c>
      <x:c r="AM93" s="22" t="str">
        <x:v>Unknown</x:v>
      </x:c>
      <x:c r="AN93" s="22" t="str"/>
      <x:c r="AO93" s="22" t="str"/>
      <x:c r="AP93" s="22" t="str"/>
      <x:c r="AQ93" s="22" t="str"/>
      <x:c r="AR93" s="22" t="str"/>
      <x:c r="AS93" s="22" t="str">
        <x:v>Perfect Concept Holdings Ltd</x:v>
      </x:c>
      <x:c r="AT93" s="22" t="str">
        <x:v>China Oncology Focus Ltd</x:v>
      </x:c>
      <x:c r="AU93" s="22" t="str">
        <x:v>Not reviewed</x:v>
      </x:c>
      <x:c r="AV93" s="22" t="str">
        <x:v>Not assessed</x:v>
      </x:c>
      <x:c r="AW93" s="22" t="str">
        <x:v>Unknown</x:v>
      </x:c>
      <x:c r="AX93" s="22" t="str">
        <x:v>Unknown</x:v>
      </x:c>
      <x:c r="AY93" s="22" t="str">
        <x:v>Unknown</x:v>
      </x:c>
      <x:c r="AZ93" s="22" t="str">
        <x:v>Unknown</x:v>
      </x:c>
      <x:c r="BA93" s="22" t="str">
        <x:v>Unknown</x:v>
      </x:c>
      <x:c r="BB93" s="22" t="str">
        <x:v>Unknown</x:v>
      </x:c>
      <x:c r="BC93" s="26" t="str"/>
      <x:c r="BD93" s="22" t="str"/>
      <x:c r="BE93" s="22" t="str"/>
      <x:c r="BF93" s="22" t="str">
        <x:v>Not collected</x:v>
      </x:c>
      <x:c r="BG93" s="22" t="str">
        <x:v>Not collected</x:v>
      </x:c>
      <x:c r="BH93" s="22" t="str">
        <x:v>Not defined</x:v>
      </x:c>
      <x:c r="BI93" s="24" t="n">
        <x:f>IF($Q93="","",$Q93-3)</x:f>
        <x:v>2015</x:v>
      </x:c>
      <x:c r="BJ93" s="24" t="n">
        <x:f>IF($Q93="","",$Q93-2)</x:f>
        <x:v>2016</x:v>
      </x:c>
      <x:c r="BK93" s="24" t="n">
        <x:f>IF($Q93="","",$Q93-1)</x:f>
        <x:v>2017</x:v>
      </x:c>
      <x:c r="BL93" s="24" t="n">
        <x:f>IF($Q93="","",$Q93+0)</x:f>
        <x:v>2018</x:v>
      </x:c>
      <x:c r="BM93" s="24" t="n">
        <x:f>IF($Q93="","",$Q93+1)</x:f>
        <x:v>2019</x:v>
      </x:c>
      <x:c r="BN93" s="24" t="n">
        <x:f>IF($Q93="","",$Q93+2)</x:f>
        <x:v>2020</x:v>
      </x:c>
      <x:c r="BO93" s="24" t="n">
        <x:f>IF($Q93="","",$Q93+3)</x:f>
        <x:v>2021</x:v>
      </x:c>
      <x:c r="BP93" s="77" t="str"/>
      <x:c r="BQ93" s="77" t="str"/>
      <x:c r="BR93" s="77" t="str"/>
      <x:c r="BS93" s="77" t="str"/>
      <x:c r="BT93" s="77" t="str"/>
      <x:c r="BU93" s="77" t="str"/>
      <x:c r="BV93" s="77" t="str"/>
      <x:c r="BW93" s="77" t="str"/>
      <x:c r="BX93" s="77" t="str"/>
      <x:c r="BY93" s="77" t="str"/>
      <x:c r="BZ93" s="77" t="str"/>
      <x:c r="CA93" s="77" t="str"/>
      <x:c r="CB93" s="77" t="str"/>
      <x:c r="CC93" s="77" t="str"/>
      <x:c r="CD93" s="77" t="str"/>
      <x:c r="CE93" s="77" t="str"/>
      <x:c r="CF93" s="77" t="str"/>
      <x:c r="CG93" s="77" t="str"/>
      <x:c r="CH93" s="77" t="str"/>
      <x:c r="CI93" s="77" t="str"/>
      <x:c r="CJ93" s="77" t="str"/>
      <x:c r="CK93" s="77" t="str"/>
      <x:c r="CL93" s="77" t="str"/>
      <x:c r="CM93" s="77" t="str"/>
      <x:c r="CN93" s="77" t="str"/>
      <x:c r="CO93" s="77" t="str"/>
      <x:c r="CP93" s="77" t="str"/>
      <x:c r="CQ93" s="77" t="str"/>
      <x:c r="CR93" s="77" t="str"/>
      <x:c r="CS93" s="77" t="str"/>
      <x:c r="CT93" s="77" t="str"/>
      <x:c r="CU93" s="77" t="str"/>
      <x:c r="CV93" s="77" t="str"/>
      <x:c r="CW93" s="77" t="str"/>
      <x:c r="CX93" s="77" t="str"/>
      <x:c r="CY93" s="77" t="str"/>
      <x:c r="CZ93" s="77" t="str"/>
      <x:c r="DA93" s="77" t="str"/>
      <x:c r="DB93" s="77" t="str"/>
      <x:c r="DC93" s="77" t="str"/>
      <x:c r="DD93" s="77" t="str"/>
      <x:c r="DE93" s="77" t="str"/>
      <x:c r="DF93" s="78" t="str"/>
      <x:c r="DG93" s="78" t="str"/>
      <x:c r="DH93" s="78" t="str"/>
      <x:c r="DI93" s="78" t="str"/>
      <x:c r="DJ93" s="78" t="str"/>
      <x:c r="DK93" s="78" t="str"/>
      <x:c r="DL93" s="78" t="str"/>
      <x:c r="DM93" s="78" t="str"/>
      <x:c r="DN93" s="78" t="str"/>
      <x:c r="DO93" s="78" t="str"/>
      <x:c r="DP93" s="78" t="str"/>
      <x:c r="DQ93" s="78" t="str"/>
      <x:c r="DR93" s="78" t="str"/>
      <x:c r="DS93" s="78" t="str"/>
      <x:c r="DT93" s="78" t="str"/>
      <x:c r="DU93" s="78" t="str"/>
      <x:c r="DV93" s="78" t="str"/>
      <x:c r="DW93" s="78" t="str"/>
      <x:c r="DX93" s="78" t="str"/>
      <x:c r="DY93" s="78" t="str"/>
      <x:c r="DZ93" s="78" t="str"/>
      <x:c r="EA93" s="117" t="str"/>
      <x:c r="EB93" s="117" t="str"/>
      <x:c r="EC93" s="117" t="str"/>
      <x:c r="ED93" s="117" t="str"/>
      <x:c r="EE93" s="117" t="str"/>
      <x:c r="EF93" s="117" t="str"/>
      <x:c r="EG93" s="117" t="str"/>
      <x:c r="EH93" s="117" t="str"/>
      <x:c r="EI93" s="117" t="str"/>
      <x:c r="EJ93" s="117" t="str"/>
      <x:c r="EK93" s="117" t="str"/>
      <x:c r="EL93" s="117" t="str"/>
      <x:c r="EM93" s="117" t="str"/>
      <x:c r="EN93" s="117" t="str"/>
      <x:c r="EO93" s="34" t="str"/>
      <x:c r="EP93" s="34" t="str"/>
      <x:c r="EQ93" s="36" t="str">
        <x:f>IF(OR($EO93="",$EP93="",$EO93=0),"",$EP93/$EO93)</x:f>
      </x:c>
      <x:c r="ER93" s="38" t="str"/>
      <x:c r="ES93" s="22" t="str">
        <x:v>Unknown</x:v>
      </x:c>
      <x:c r="ET93" s="22" t="str">
        <x:v>Unknown</x:v>
      </x:c>
      <x:c r="EU93" s="40" t="str">
        <x:f>IF(COUNT($DF93,$DG93,$DH93)=0,"",AVERAGE($DF93,$DG93,$DH93))</x:f>
      </x:c>
      <x:c r="EV93" s="40" t="str">
        <x:f>IF(COUNT($DJ93,$DK93,$DL93)=0,"",AVERAGE($DJ93,$DK93,$DL93))</x:f>
      </x:c>
      <x:c r="EW93" s="40" t="str">
        <x:f>IF(OR($EU93="",$EV93=""),"",$EV93-$EU93)</x:f>
      </x:c>
      <x:c r="EX93" s="40" t="str">
        <x:f>IF(COUNT($DM93,$DN93,$DO93)=0,"",AVERAGE($DM93,$DN93,$DO93))</x:f>
      </x:c>
      <x:c r="EY93" s="40" t="str">
        <x:f>IF(COUNT($DQ93,$DR93,$DS93)=0,"",AVERAGE($DQ93,$DR93,$DS93))</x:f>
      </x:c>
      <x:c r="EZ93" s="40" t="str">
        <x:f>IF(OR($EX93="",$EY93=""),"",$EY93-$EX93)</x:f>
      </x:c>
      <x:c r="FA93" s="42" t="str">
        <x:f>IF(COUNT($EA93,$EB93,$EC93)=0,"",AVERAGE($EA93,$EB93,$EC93))</x:f>
      </x:c>
      <x:c r="FB93" s="42" t="str">
        <x:f>IF(COUNT($EE93,$EF93,$EG93)=0,"",AVERAGE($EE93,$EF93,$EG93))</x:f>
      </x:c>
      <x:c r="FC93" s="42" t="str">
        <x:f>IF(OR($FA93="",$FB93=""),"",$FB93-$FA93)</x:f>
      </x:c>
      <x:c r="FD93" s="42" t="str">
        <x:f>IF(COUNT($EH93,$EI93,$EJ93)=0,"",AVERAGE($EH93,$EI93,$EJ93))</x:f>
      </x:c>
      <x:c r="FE93" s="42" t="str">
        <x:f>IF(COUNT($EL93,$EM93,$EN93)=0,"",AVERAGE($EL93,$EM93,$EN93))</x:f>
      </x:c>
      <x:c r="FF93" s="42" t="str">
        <x:f>IF(OR($FD93="",$FE93=""),"",$FE93-$FD93)</x:f>
      </x:c>
      <x:c r="FG93" s="24" t="str">
        <x:f>IF(COUNT($DF93,$DG93,$DH93,$DJ93,$DK93,$DL93,$DM93,$DN93,$DO93,$DQ93,$DR93,$DS93)=12,"Yes","No")</x:f>
        <x:v>No</x:v>
      </x:c>
      <x:c r="FH93" s="24" t="str">
        <x:f>IF(COUNT($EA93,$EB93,$EC93,$EE93,$EF93,$EG93,$EH93,$EI93,$EJ93,$EL93,$EM93,$EN93)=12,"Yes","No")</x:f>
        <x:v>No</x:v>
      </x:c>
      <x:c r="FI93" s="24" t="str">
        <x:f>IF(AND($M93="Include",OR($FG93="Yes",$FH93="Yes")),"Ready","Not ready")</x:f>
        <x:v>Not ready</x:v>
      </x:c>
    </x:row>
    <x:row r="94" ht="24" customHeight="1">
      <x:c r="A94" s="22" t="str">
        <x:v>CTL-0092</x:v>
      </x:c>
      <x:c r="B94" s="22" t="n">
        <x:v>103</x:v>
      </x:c>
      <x:c r="C94" s="22" t="str">
        <x:v>Candidate alternative-rationale group</x:v>
      </x:c>
      <x:c r="D94" s="22" t="n">
        <x:v>0</x:v>
      </x:c>
      <x:c r="E94" s="22" t="str">
        <x:v>DATA non-innovation deals.xlsx</x:v>
      </x:c>
      <x:c r="F94" s="22" t="str">
        <x:v>boston scientific acquires emcision</x:v>
      </x:c>
      <x:c r="G94" s="22" t="str">
        <x:v>No</x:v>
      </x:c>
      <x:c r="H94" s="22" t="str">
        <x:v>No</x:v>
      </x:c>
      <x:c r="I94" s="22" t="str">
        <x:v>Yes</x:v>
      </x:c>
      <x:c r="J94" s="22" t="n">
        <x:v>2</x:v>
      </x:c>
      <x:c r="K94" s="22" t="str">
        <x:v>Not started</x:v>
      </x:c>
      <x:c r="L94" s="22" t="str">
        <x:v>Eligible - 100%</x:v>
      </x:c>
      <x:c r="M94" s="22" t="str">
        <x:v>Review</x:v>
      </x:c>
      <x:c r="N94" s="22" t="str"/>
      <x:c r="O94" s="28" t="n">
        <x:v>43164</x:v>
      </x:c>
      <x:c r="P94" s="28" t="n">
        <x:v>43164</x:v>
      </x:c>
      <x:c r="Q94" s="22" t="n">
        <x:v>2018</x:v>
      </x:c>
      <x:c r="R94" s="22" t="str">
        <x:v>Q1 2018</x:v>
      </x:c>
      <x:c r="S94" s="22" t="str">
        <x:v>Completed</x:v>
      </x:c>
      <x:c r="T94" s="26" t="str">
        <x:v>Boston Scientific Acquires EMcision</x:v>
      </x:c>
      <x:c r="U94" s="22" t="str">
        <x:v>Mergers &amp; Acquisitions</x:v>
      </x:c>
      <x:c r="V94" s="22" t="str">
        <x:v>Acquisition</x:v>
      </x:c>
      <x:c r="W94" s="22" t="str">
        <x:v>100% Acquisition</x:v>
      </x:c>
      <x:c r="X94" s="22" t="str">
        <x:v>United Kingdom</x:v>
      </x:c>
      <x:c r="Y94" s="22" t="str">
        <x:v>100% Acquisition</x:v>
      </x:c>
      <x:c r="Z94" s="26"/>
      <x:c r="AA94" s="26" t="str">
        <x:v>Dorsey &amp; Whitney LLP , Osler, Hoskin &amp; Harcourt LLP</x:v>
      </x:c>
      <x:c r="AB94" s="22" t="str">
        <x:v>Boston Scientific Corp</x:v>
      </x:c>
      <x:c r="AC94" s="22" t="str">
        <x:v>boston scientific</x:v>
      </x:c>
      <x:c r="AD94" s="22" t="str">
        <x:v>Emcision Ltd (Inactive)</x:v>
      </x:c>
      <x:c r="AE94" s="22" t="str">
        <x:v>emcision</x:v>
      </x:c>
      <x:c r="AF94" s="30"/>
      <x:c r="AG94" s="22" t="str">
        <x:v>n/a</x:v>
      </x:c>
      <x:c r="AH94" s="26" t="str">
        <x:v>Boston Scientific Corp, a manufacturer of medical devices, has acquired Emcision Ltd, a medical device company, and its subsidiaries.
The acquisition enables Boston Scientific to expand endoscopic portfolio to include radiofrequency devices.</x:v>
      </x:c>
      <x:c r="AI94" s="26" t="str">
        <x:v>The acquisition enables Boston Scientific to expand endoscopic portfolio to include radiofrequency devices.</x:v>
      </x:c>
      <x:c r="AJ94" s="22" t="str"/>
      <x:c r="AK94" s="22" t="str"/>
      <x:c r="AL94" s="22" t="str">
        <x:v>Unknown</x:v>
      </x:c>
      <x:c r="AM94" s="22" t="str">
        <x:v>Unknown</x:v>
      </x:c>
      <x:c r="AN94" s="22" t="str"/>
      <x:c r="AO94" s="22" t="str"/>
      <x:c r="AP94" s="22" t="str"/>
      <x:c r="AQ94" s="22" t="str"/>
      <x:c r="AR94" s="22" t="str"/>
      <x:c r="AS94" s="22" t="str">
        <x:v>Boston Scientific Corp</x:v>
      </x:c>
      <x:c r="AT94" s="22" t="str">
        <x:v>Emcision Ltd (Inactive)</x:v>
      </x:c>
      <x:c r="AU94" s="22" t="str">
        <x:v>Not reviewed</x:v>
      </x:c>
      <x:c r="AV94" s="22" t="str">
        <x:v>Not assessed</x:v>
      </x:c>
      <x:c r="AW94" s="22" t="str">
        <x:v>Unknown</x:v>
      </x:c>
      <x:c r="AX94" s="22" t="str">
        <x:v>Unknown</x:v>
      </x:c>
      <x:c r="AY94" s="22" t="str">
        <x:v>Unknown</x:v>
      </x:c>
      <x:c r="AZ94" s="22" t="str">
        <x:v>Unknown</x:v>
      </x:c>
      <x:c r="BA94" s="22" t="str">
        <x:v>Unknown</x:v>
      </x:c>
      <x:c r="BB94" s="22" t="str">
        <x:v>Unknown</x:v>
      </x:c>
      <x:c r="BC94" s="26" t="str"/>
      <x:c r="BD94" s="22" t="str"/>
      <x:c r="BE94" s="22" t="str"/>
      <x:c r="BF94" s="22" t="str">
        <x:v>Not collected</x:v>
      </x:c>
      <x:c r="BG94" s="22" t="str">
        <x:v>Not collected</x:v>
      </x:c>
      <x:c r="BH94" s="22" t="str">
        <x:v>Not defined</x:v>
      </x:c>
      <x:c r="BI94" s="24" t="n">
        <x:f>IF($Q94="","",$Q94-3)</x:f>
        <x:v>2015</x:v>
      </x:c>
      <x:c r="BJ94" s="24" t="n">
        <x:f>IF($Q94="","",$Q94-2)</x:f>
        <x:v>2016</x:v>
      </x:c>
      <x:c r="BK94" s="24" t="n">
        <x:f>IF($Q94="","",$Q94-1)</x:f>
        <x:v>2017</x:v>
      </x:c>
      <x:c r="BL94" s="24" t="n">
        <x:f>IF($Q94="","",$Q94+0)</x:f>
        <x:v>2018</x:v>
      </x:c>
      <x:c r="BM94" s="24" t="n">
        <x:f>IF($Q94="","",$Q94+1)</x:f>
        <x:v>2019</x:v>
      </x:c>
      <x:c r="BN94" s="24" t="n">
        <x:f>IF($Q94="","",$Q94+2)</x:f>
        <x:v>2020</x:v>
      </x:c>
      <x:c r="BO94" s="24" t="n">
        <x:f>IF($Q94="","",$Q94+3)</x:f>
        <x:v>2021</x:v>
      </x:c>
      <x:c r="BP94" s="77" t="str"/>
      <x:c r="BQ94" s="77" t="str"/>
      <x:c r="BR94" s="77" t="str"/>
      <x:c r="BS94" s="77" t="str"/>
      <x:c r="BT94" s="77" t="str"/>
      <x:c r="BU94" s="77" t="str"/>
      <x:c r="BV94" s="77" t="str"/>
      <x:c r="BW94" s="77" t="str"/>
      <x:c r="BX94" s="77" t="str"/>
      <x:c r="BY94" s="77" t="str"/>
      <x:c r="BZ94" s="77" t="str"/>
      <x:c r="CA94" s="77" t="str"/>
      <x:c r="CB94" s="77" t="str"/>
      <x:c r="CC94" s="77" t="str"/>
      <x:c r="CD94" s="77" t="str"/>
      <x:c r="CE94" s="77" t="str"/>
      <x:c r="CF94" s="77" t="str"/>
      <x:c r="CG94" s="77" t="str"/>
      <x:c r="CH94" s="77" t="str"/>
      <x:c r="CI94" s="77" t="str"/>
      <x:c r="CJ94" s="77" t="str"/>
      <x:c r="CK94" s="77" t="str"/>
      <x:c r="CL94" s="77" t="str"/>
      <x:c r="CM94" s="77" t="str"/>
      <x:c r="CN94" s="77" t="str"/>
      <x:c r="CO94" s="77" t="str"/>
      <x:c r="CP94" s="77" t="str"/>
      <x:c r="CQ94" s="77" t="str"/>
      <x:c r="CR94" s="77" t="str"/>
      <x:c r="CS94" s="77" t="str"/>
      <x:c r="CT94" s="77" t="str"/>
      <x:c r="CU94" s="77" t="str"/>
      <x:c r="CV94" s="77" t="str"/>
      <x:c r="CW94" s="77" t="str"/>
      <x:c r="CX94" s="77" t="str"/>
      <x:c r="CY94" s="77" t="str"/>
      <x:c r="CZ94" s="77" t="str"/>
      <x:c r="DA94" s="77" t="str"/>
      <x:c r="DB94" s="77" t="str"/>
      <x:c r="DC94" s="77" t="str"/>
      <x:c r="DD94" s="77" t="str"/>
      <x:c r="DE94" s="77" t="str"/>
      <x:c r="DF94" s="78" t="str"/>
      <x:c r="DG94" s="78" t="str"/>
      <x:c r="DH94" s="78" t="str"/>
      <x:c r="DI94" s="78" t="str"/>
      <x:c r="DJ94" s="78" t="str"/>
      <x:c r="DK94" s="78" t="str"/>
      <x:c r="DL94" s="78" t="str"/>
      <x:c r="DM94" s="78" t="str"/>
      <x:c r="DN94" s="78" t="str"/>
      <x:c r="DO94" s="78" t="str"/>
      <x:c r="DP94" s="78" t="str"/>
      <x:c r="DQ94" s="78" t="str"/>
      <x:c r="DR94" s="78" t="str"/>
      <x:c r="DS94" s="78" t="str"/>
      <x:c r="DT94" s="78" t="str"/>
      <x:c r="DU94" s="78" t="str"/>
      <x:c r="DV94" s="78" t="str"/>
      <x:c r="DW94" s="78" t="str"/>
      <x:c r="DX94" s="78" t="str"/>
      <x:c r="DY94" s="78" t="str"/>
      <x:c r="DZ94" s="78" t="str"/>
      <x:c r="EA94" s="117" t="str"/>
      <x:c r="EB94" s="117" t="str"/>
      <x:c r="EC94" s="117" t="str"/>
      <x:c r="ED94" s="117" t="str"/>
      <x:c r="EE94" s="117" t="str"/>
      <x:c r="EF94" s="117" t="str"/>
      <x:c r="EG94" s="117" t="str"/>
      <x:c r="EH94" s="117" t="str"/>
      <x:c r="EI94" s="117" t="str"/>
      <x:c r="EJ94" s="117" t="str"/>
      <x:c r="EK94" s="117" t="str"/>
      <x:c r="EL94" s="117" t="str"/>
      <x:c r="EM94" s="117" t="str"/>
      <x:c r="EN94" s="117" t="str"/>
      <x:c r="EO94" s="34" t="str"/>
      <x:c r="EP94" s="34" t="str"/>
      <x:c r="EQ94" s="36" t="str">
        <x:f>IF(OR($EO94="",$EP94="",$EO94=0),"",$EP94/$EO94)</x:f>
      </x:c>
      <x:c r="ER94" s="38" t="str"/>
      <x:c r="ES94" s="22" t="str">
        <x:v>Unknown</x:v>
      </x:c>
      <x:c r="ET94" s="22" t="str">
        <x:v>Unknown</x:v>
      </x:c>
      <x:c r="EU94" s="40" t="str">
        <x:f>IF(COUNT($DF94,$DG94,$DH94)=0,"",AVERAGE($DF94,$DG94,$DH94))</x:f>
      </x:c>
      <x:c r="EV94" s="40" t="str">
        <x:f>IF(COUNT($DJ94,$DK94,$DL94)=0,"",AVERAGE($DJ94,$DK94,$DL94))</x:f>
      </x:c>
      <x:c r="EW94" s="40" t="str">
        <x:f>IF(OR($EU94="",$EV94=""),"",$EV94-$EU94)</x:f>
      </x:c>
      <x:c r="EX94" s="40" t="str">
        <x:f>IF(COUNT($DM94,$DN94,$DO94)=0,"",AVERAGE($DM94,$DN94,$DO94))</x:f>
      </x:c>
      <x:c r="EY94" s="40" t="str">
        <x:f>IF(COUNT($DQ94,$DR94,$DS94)=0,"",AVERAGE($DQ94,$DR94,$DS94))</x:f>
      </x:c>
      <x:c r="EZ94" s="40" t="str">
        <x:f>IF(OR($EX94="",$EY94=""),"",$EY94-$EX94)</x:f>
      </x:c>
      <x:c r="FA94" s="42" t="str">
        <x:f>IF(COUNT($EA94,$EB94,$EC94)=0,"",AVERAGE($EA94,$EB94,$EC94))</x:f>
      </x:c>
      <x:c r="FB94" s="42" t="str">
        <x:f>IF(COUNT($EE94,$EF94,$EG94)=0,"",AVERAGE($EE94,$EF94,$EG94))</x:f>
      </x:c>
      <x:c r="FC94" s="42" t="str">
        <x:f>IF(OR($FA94="",$FB94=""),"",$FB94-$FA94)</x:f>
      </x:c>
      <x:c r="FD94" s="42" t="str">
        <x:f>IF(COUNT($EH94,$EI94,$EJ94)=0,"",AVERAGE($EH94,$EI94,$EJ94))</x:f>
      </x:c>
      <x:c r="FE94" s="42" t="str">
        <x:f>IF(COUNT($EL94,$EM94,$EN94)=0,"",AVERAGE($EL94,$EM94,$EN94))</x:f>
      </x:c>
      <x:c r="FF94" s="42" t="str">
        <x:f>IF(OR($FD94="",$FE94=""),"",$FE94-$FD94)</x:f>
      </x:c>
      <x:c r="FG94" s="24" t="str">
        <x:f>IF(COUNT($DF94,$DG94,$DH94,$DJ94,$DK94,$DL94,$DM94,$DN94,$DO94,$DQ94,$DR94,$DS94)=12,"Yes","No")</x:f>
        <x:v>No</x:v>
      </x:c>
      <x:c r="FH94" s="24" t="str">
        <x:f>IF(COUNT($EA94,$EB94,$EC94,$EE94,$EF94,$EG94,$EH94,$EI94,$EJ94,$EL94,$EM94,$EN94)=12,"Yes","No")</x:f>
        <x:v>No</x:v>
      </x:c>
      <x:c r="FI94" s="24" t="str">
        <x:f>IF(AND($M94="Include",OR($FG94="Yes",$FH94="Yes")),"Ready","Not ready")</x:f>
        <x:v>Not ready</x:v>
      </x:c>
    </x:row>
    <x:row r="95" ht="24" customHeight="1">
      <x:c r="A95" s="22" t="str">
        <x:v>CTL-0093</x:v>
      </x:c>
      <x:c r="B95" s="22" t="n">
        <x:v>104</x:v>
      </x:c>
      <x:c r="C95" s="22" t="str">
        <x:v>Candidate alternative-rationale group</x:v>
      </x:c>
      <x:c r="D95" s="22" t="n">
        <x:v>0</x:v>
      </x:c>
      <x:c r="E95" s="22" t="str">
        <x:v>DATA non-innovation deals.xlsx</x:v>
      </x:c>
      <x:c r="F95" s="22" t="str">
        <x:v>sanofi acquires ablynx for</x:v>
      </x:c>
      <x:c r="G95" s="22" t="str">
        <x:v>Yes</x:v>
      </x:c>
      <x:c r="H95" s="22" t="str">
        <x:v>No</x:v>
      </x:c>
      <x:c r="I95" s="22" t="str">
        <x:v>No</x:v>
      </x:c>
      <x:c r="J95" s="22" t="n">
        <x:v>1</x:v>
      </x:c>
      <x:c r="K95" s="22" t="str">
        <x:v>Not started</x:v>
      </x:c>
      <x:c r="L95" s="22" t="str">
        <x:v>Eligible - 100%</x:v>
      </x:c>
      <x:c r="M95" s="22" t="str">
        <x:v>Review</x:v>
      </x:c>
      <x:c r="N95" s="22" t="str"/>
      <x:c r="O95" s="28" t="n">
        <x:v>43129</x:v>
      </x:c>
      <x:c r="P95" s="28" t="n">
        <x:v>43270</x:v>
      </x:c>
      <x:c r="Q95" s="22" t="n">
        <x:v>2018</x:v>
      </x:c>
      <x:c r="R95" s="22" t="str">
        <x:v>Q1 2018</x:v>
      </x:c>
      <x:c r="S95" s="22" t="str">
        <x:v>Completed</x:v>
      </x:c>
      <x:c r="T95" s="26" t="str">
        <x:v>Sanofi Acquires Ablynx for USD4.85 Billion</x:v>
      </x:c>
      <x:c r="U95" s="22" t="str">
        <x:v>Mergers &amp; Acquisitions</x:v>
      </x:c>
      <x:c r="V95" s="22" t="str">
        <x:v>Acquisition</x:v>
      </x:c>
      <x:c r="W95" s="22" t="str">
        <x:v>100% Acquisition</x:v>
      </x:c>
      <x:c r="X95" s="22" t="str">
        <x:v>Belgium</x:v>
      </x:c>
      <x:c r="Y95" s="22" t="str">
        <x:v>100% Acquisition</x:v>
      </x:c>
      <x:c r="Z95" s="26" t="str">
        <x:v>Morgan Stanley , Lazard Inc , J.P. Morgan Securities LLC</x:v>
      </x:c>
      <x:c r="AA95" s="26" t="str">
        <x:v>Eubelius , Goodwin Procter LLP , Linklaters LLP , Weil, Gotshal &amp; Manges LLP , NautaDutilh NV</x:v>
      </x:c>
      <x:c r="AB95" s="22" t="str">
        <x:v>Sanofi</x:v>
      </x:c>
      <x:c r="AC95" s="22" t="str">
        <x:v>sanofi</x:v>
      </x:c>
      <x:c r="AD95" s="22" t="str">
        <x:v>Ablynx NV</x:v>
      </x:c>
      <x:c r="AE95" s="22" t="str">
        <x:v>ablynx</x:v>
      </x:c>
      <x:c r="AF95" s="30" t="n">
        <x:v>4847</x:v>
      </x:c>
      <x:c r="AG95" s="22" t="n">
        <x:v>4847</x:v>
      </x:c>
      <x:c r="AH95" s="26" t="str">
        <x:v>Sanofi, a pharmaceutical company, has acquired all outstanding shares of Ablynx NV, a biopharmaceutical company focused on the discovery and development of nanobodies, for an aggregate equity value of approximately EUR3.9 billion (USD4.85 billion). 
The Squeeze-out period commenced on May 22, 2018, in accordance with applicable Belgian and the US law, following the acquisition by Sanofi of over 95% of the outstanding shares of Ablynx upon settlement of the initial acceptance period of its tender offer for Ablynx. On June 12, 2018, upon expiration of the Squeeze-out period, 2,893,201 shares (including 7,163 shares represented by ADSs) and 8 convertible bonds of Ablynx were tendered in the Squeeze-out. The securities tendered during the Squeeze-out period are expected to be settled on or about June 19, 2018.
All shares (including all shares represented by ADSs) and all convertible bonds of Ablynx not tendered during the Squeeze-out are deemed transferred to Sanofi by operation of law. The funds required for the payment of the price thereof are kept with the Bank for official deposits (Deposito- en Consignatiekas / Caisse des depots et consignations). The former Ablynx holders of these Securities retain the right to receive EUR45 (USD55.92) per share (or ADS) and EUR393,700.78 per convertible bond. In order to receive these amounts, they must contact the bank for official deposits, where the funds will remain available.
On June 13, 2018, The shares of Ablynx were delisted from the regulated market of Euronext Brussels, (ii) the ADSs were delisted from NASDAQ Global Select Market and (iii) the convertible bonds were delisted from the open market Frankfurt MTF (Freiverkehr).
In accordance with the Belgian requirement of certainty of funds, Sanofi has entered into a bank credit facility, BNP Paribas Fortis SA/NA acting as the sole credit facility arranger. 
This transaction enables Sanofi to strengthen its R&amp;D strategy with Nanobody technology platform and expands its rare blood disorders franchise with Ablynx’s late-stage investigational caplacizumab aTTP treatment. 
Morgan Stanley and Lazard Ltd. acted as financial advisors, Weil, Gotshal &amp; Manges LLP and NautaDutilh NV acted as legal advisors to Sanofi; J.P. Morgan Securities LLC acted as financial advisor, while Eubelius CVBA, Goodwin Procter LLP and Linklaters LLP acted as legal advisors to Ablynx for the transaction.
Deal History:
Update: On May 14, 2018, Sanofi and Ablynx  announced the results of the initial tender offer period of Sanofi’s previously announced tender offers to acquire all of the outstanding shares (including shares represented by American Depositary Shares (ADSs)), warrants and convertible bonds (together, the Securities) of Ablynx.
Update: On March 29, 2018, Sanofi entered into definitive agreement with Ablynx to acquire all of the outstanding ordinary shares of Ablynx at a price per share of EUR45 (USD55.92) in cash, which represents an aggregate equity value of approximately EUR3.9 billion (USD4.85). The transaction was unanimously approved by both the Sanofi and Ablynx boards of directors. Sanofi and Ablynx have received an approval and publication of the tender offer documents and response by Ablynx’s Board of Directors.
Sanofi confirmed that, as of the expiration of the initial acceptance period, which expired on May 4, 2018, a total of 71,972,994 shares (including 7,446,312 shares represented by ADSs), 2,594,841 warrants and 975 convertible bonds had been validly tendered into the offers and not withdrawn. Sanofi will own 95.60% of the outstanding shares of Ablynx on the settlement date of the offers, of which more than 90% were acquired through the offers. Sanofi further confirmed that the Minimum tender condition and the other conditions to the offers have been satisfied.
Under the terms of the agreement, Sanofi will commence the tender offers to acquire all of the outstanding shares (includes shares represented by ADS), warrants and convertible bonds of Ablynx in cash for  EUR45 (USD55.6) per share or ADS; EUR18.66 (USD23) - EUR41.79 (USD51.6) per warrant; and EUR0.39 (USD0.48) per convertible bond. Sanofi has complied with the formalities set forth in the Belgian takeover legislation and filed the mandatory documents with the FSMA.
Update: On March 27, 2018, Sanofi and Ablynx have received prospectus approved by the Belgian Financial Services and Markets Authority (FSMA).
Update: On March 1, 2018, Sanofi announced that the waiting period under the Hart-Scott-Rodino Antitrust Improvements Act of 1976 has expired and that Sanofi has received clearance from the Federal Cartel Office of Germany in accordance with the Act Against Restraints of Competition, applicable to the transaction.
Earlier on January 5, 2018,  Ablynx rejected the proposal from Novo Nordisk A/S for up to EUR30.5 (USD36.2) per share, including EUR28 (USD33.23) per share in cash and one CVR with total potential cash payments over time of up to EUR2.5 (USD2.97) per share or total equity valuation of EUR2.6 billion (USD3.09 billion), taking into account the interests of all its stakeholders, unanimously concluded that the proposal fundamentally undervalues Ablynx and its strong prospects for continued growth and value creation.</x:v>
      </x:c>
      <x:c r="AI95" s="26" t="str">
        <x:v>This transaction enables Sanofi to strengthen its R&amp;D strategy with Nanobody technology platform and expands its rare blood disorders franchise with Ablynx’s late-stage investigational caplacizumab aTTP treatment.</x:v>
      </x:c>
      <x:c r="AJ95" s="22" t="str"/>
      <x:c r="AK95" s="22" t="str"/>
      <x:c r="AL95" s="22" t="str">
        <x:v>Unknown</x:v>
      </x:c>
      <x:c r="AM95" s="22" t="str">
        <x:v>Unknown</x:v>
      </x:c>
      <x:c r="AN95" s="22" t="str"/>
      <x:c r="AO95" s="22" t="str"/>
      <x:c r="AP95" s="22" t="str"/>
      <x:c r="AQ95" s="22" t="str"/>
      <x:c r="AR95" s="22" t="str"/>
      <x:c r="AS95" s="22" t="str">
        <x:v>Sanofi</x:v>
      </x:c>
      <x:c r="AT95" s="22" t="str">
        <x:v>Ablynx NV</x:v>
      </x:c>
      <x:c r="AU95" s="22" t="str">
        <x:v>Not reviewed</x:v>
      </x:c>
      <x:c r="AV95" s="22" t="str">
        <x:v>Not assessed</x:v>
      </x:c>
      <x:c r="AW95" s="22" t="str">
        <x:v>Unknown</x:v>
      </x:c>
      <x:c r="AX95" s="22" t="str">
        <x:v>Unknown</x:v>
      </x:c>
      <x:c r="AY95" s="22" t="str">
        <x:v>Unknown</x:v>
      </x:c>
      <x:c r="AZ95" s="22" t="str">
        <x:v>Unknown</x:v>
      </x:c>
      <x:c r="BA95" s="22" t="str">
        <x:v>Unknown</x:v>
      </x:c>
      <x:c r="BB95" s="22" t="str">
        <x:v>Unknown</x:v>
      </x:c>
      <x:c r="BC95" s="26" t="str"/>
      <x:c r="BD95" s="22" t="str"/>
      <x:c r="BE95" s="22" t="str"/>
      <x:c r="BF95" s="22" t="str">
        <x:v>Not collected</x:v>
      </x:c>
      <x:c r="BG95" s="22" t="str">
        <x:v>Not collected</x:v>
      </x:c>
      <x:c r="BH95" s="22" t="str">
        <x:v>Not defined</x:v>
      </x:c>
      <x:c r="BI95" s="24" t="n">
        <x:f>IF($Q95="","",$Q95-3)</x:f>
        <x:v>2015</x:v>
      </x:c>
      <x:c r="BJ95" s="24" t="n">
        <x:f>IF($Q95="","",$Q95-2)</x:f>
        <x:v>2016</x:v>
      </x:c>
      <x:c r="BK95" s="24" t="n">
        <x:f>IF($Q95="","",$Q95-1)</x:f>
        <x:v>2017</x:v>
      </x:c>
      <x:c r="BL95" s="24" t="n">
        <x:f>IF($Q95="","",$Q95+0)</x:f>
        <x:v>2018</x:v>
      </x:c>
      <x:c r="BM95" s="24" t="n">
        <x:f>IF($Q95="","",$Q95+1)</x:f>
        <x:v>2019</x:v>
      </x:c>
      <x:c r="BN95" s="24" t="n">
        <x:f>IF($Q95="","",$Q95+2)</x:f>
        <x:v>2020</x:v>
      </x:c>
      <x:c r="BO95" s="24" t="n">
        <x:f>IF($Q95="","",$Q95+3)</x:f>
        <x:v>2021</x:v>
      </x:c>
      <x:c r="BP95" s="77" t="str"/>
      <x:c r="BQ95" s="77" t="str"/>
      <x:c r="BR95" s="77" t="str"/>
      <x:c r="BS95" s="77" t="str"/>
      <x:c r="BT95" s="77" t="str"/>
      <x:c r="BU95" s="77" t="str"/>
      <x:c r="BV95" s="77" t="str"/>
      <x:c r="BW95" s="77" t="str"/>
      <x:c r="BX95" s="77" t="str"/>
      <x:c r="BY95" s="77" t="str"/>
      <x:c r="BZ95" s="77" t="str"/>
      <x:c r="CA95" s="77" t="str"/>
      <x:c r="CB95" s="77" t="str"/>
      <x:c r="CC95" s="77" t="str"/>
      <x:c r="CD95" s="77" t="str"/>
      <x:c r="CE95" s="77" t="str"/>
      <x:c r="CF95" s="77" t="str"/>
      <x:c r="CG95" s="77" t="str"/>
      <x:c r="CH95" s="77" t="str"/>
      <x:c r="CI95" s="77" t="str"/>
      <x:c r="CJ95" s="77" t="str"/>
      <x:c r="CK95" s="77" t="str"/>
      <x:c r="CL95" s="77" t="str"/>
      <x:c r="CM95" s="77" t="str"/>
      <x:c r="CN95" s="77" t="str"/>
      <x:c r="CO95" s="77" t="str"/>
      <x:c r="CP95" s="77" t="str"/>
      <x:c r="CQ95" s="77" t="str"/>
      <x:c r="CR95" s="77" t="str"/>
      <x:c r="CS95" s="77" t="str"/>
      <x:c r="CT95" s="77" t="str"/>
      <x:c r="CU95" s="77" t="str"/>
      <x:c r="CV95" s="77" t="str"/>
      <x:c r="CW95" s="77" t="str"/>
      <x:c r="CX95" s="77" t="str"/>
      <x:c r="CY95" s="77" t="str"/>
      <x:c r="CZ95" s="77" t="str"/>
      <x:c r="DA95" s="77" t="str"/>
      <x:c r="DB95" s="77" t="str"/>
      <x:c r="DC95" s="77" t="str"/>
      <x:c r="DD95" s="77" t="str"/>
      <x:c r="DE95" s="77" t="str"/>
      <x:c r="DF95" s="78" t="str"/>
      <x:c r="DG95" s="78" t="str"/>
      <x:c r="DH95" s="78" t="str"/>
      <x:c r="DI95" s="78" t="str"/>
      <x:c r="DJ95" s="78" t="str"/>
      <x:c r="DK95" s="78" t="str"/>
      <x:c r="DL95" s="78" t="str"/>
      <x:c r="DM95" s="78" t="str"/>
      <x:c r="DN95" s="78" t="str"/>
      <x:c r="DO95" s="78" t="str"/>
      <x:c r="DP95" s="78" t="str"/>
      <x:c r="DQ95" s="78" t="str"/>
      <x:c r="DR95" s="78" t="str"/>
      <x:c r="DS95" s="78" t="str"/>
      <x:c r="DT95" s="78" t="str"/>
      <x:c r="DU95" s="78" t="str"/>
      <x:c r="DV95" s="78" t="str"/>
      <x:c r="DW95" s="78" t="str"/>
      <x:c r="DX95" s="78" t="str"/>
      <x:c r="DY95" s="78" t="str"/>
      <x:c r="DZ95" s="78" t="str"/>
      <x:c r="EA95" s="117" t="str"/>
      <x:c r="EB95" s="117" t="str"/>
      <x:c r="EC95" s="117" t="str"/>
      <x:c r="ED95" s="117" t="str"/>
      <x:c r="EE95" s="117" t="str"/>
      <x:c r="EF95" s="117" t="str"/>
      <x:c r="EG95" s="117" t="str"/>
      <x:c r="EH95" s="117" t="str"/>
      <x:c r="EI95" s="117" t="str"/>
      <x:c r="EJ95" s="117" t="str"/>
      <x:c r="EK95" s="117" t="str"/>
      <x:c r="EL95" s="117" t="str"/>
      <x:c r="EM95" s="117" t="str"/>
      <x:c r="EN95" s="117" t="str"/>
      <x:c r="EO95" s="34" t="str"/>
      <x:c r="EP95" s="34" t="str"/>
      <x:c r="EQ95" s="36" t="str">
        <x:f>IF(OR($EO95="",$EP95="",$EO95=0),"",$EP95/$EO95)</x:f>
      </x:c>
      <x:c r="ER95" s="38" t="str"/>
      <x:c r="ES95" s="22" t="str">
        <x:v>Unknown</x:v>
      </x:c>
      <x:c r="ET95" s="22" t="str">
        <x:v>Unknown</x:v>
      </x:c>
      <x:c r="EU95" s="40" t="str">
        <x:f>IF(COUNT($DF95,$DG95,$DH95)=0,"",AVERAGE($DF95,$DG95,$DH95))</x:f>
      </x:c>
      <x:c r="EV95" s="40" t="str">
        <x:f>IF(COUNT($DJ95,$DK95,$DL95)=0,"",AVERAGE($DJ95,$DK95,$DL95))</x:f>
      </x:c>
      <x:c r="EW95" s="40" t="str">
        <x:f>IF(OR($EU95="",$EV95=""),"",$EV95-$EU95)</x:f>
      </x:c>
      <x:c r="EX95" s="40" t="str">
        <x:f>IF(COUNT($DM95,$DN95,$DO95)=0,"",AVERAGE($DM95,$DN95,$DO95))</x:f>
      </x:c>
      <x:c r="EY95" s="40" t="str">
        <x:f>IF(COUNT($DQ95,$DR95,$DS95)=0,"",AVERAGE($DQ95,$DR95,$DS95))</x:f>
      </x:c>
      <x:c r="EZ95" s="40" t="str">
        <x:f>IF(OR($EX95="",$EY95=""),"",$EY95-$EX95)</x:f>
      </x:c>
      <x:c r="FA95" s="42" t="str">
        <x:f>IF(COUNT($EA95,$EB95,$EC95)=0,"",AVERAGE($EA95,$EB95,$EC95))</x:f>
      </x:c>
      <x:c r="FB95" s="42" t="str">
        <x:f>IF(COUNT($EE95,$EF95,$EG95)=0,"",AVERAGE($EE95,$EF95,$EG95))</x:f>
      </x:c>
      <x:c r="FC95" s="42" t="str">
        <x:f>IF(OR($FA95="",$FB95=""),"",$FB95-$FA95)</x:f>
      </x:c>
      <x:c r="FD95" s="42" t="str">
        <x:f>IF(COUNT($EH95,$EI95,$EJ95)=0,"",AVERAGE($EH95,$EI95,$EJ95))</x:f>
      </x:c>
      <x:c r="FE95" s="42" t="str">
        <x:f>IF(COUNT($EL95,$EM95,$EN95)=0,"",AVERAGE($EL95,$EM95,$EN95))</x:f>
      </x:c>
      <x:c r="FF95" s="42" t="str">
        <x:f>IF(OR($FD95="",$FE95=""),"",$FE95-$FD95)</x:f>
      </x:c>
      <x:c r="FG95" s="24" t="str">
        <x:f>IF(COUNT($DF95,$DG95,$DH95,$DJ95,$DK95,$DL95,$DM95,$DN95,$DO95,$DQ95,$DR95,$DS95)=12,"Yes","No")</x:f>
        <x:v>No</x:v>
      </x:c>
      <x:c r="FH95" s="24" t="str">
        <x:f>IF(COUNT($EA95,$EB95,$EC95,$EE95,$EF95,$EG95,$EH95,$EI95,$EJ95,$EL95,$EM95,$EN95)=12,"Yes","No")</x:f>
        <x:v>No</x:v>
      </x:c>
      <x:c r="FI95" s="24" t="str">
        <x:f>IF(AND($M95="Include",OR($FG95="Yes",$FH95="Yes")),"Ready","Not ready")</x:f>
        <x:v>Not ready</x:v>
      </x:c>
    </x:row>
    <x:row r="96" ht="24" customHeight="1">
      <x:c r="A96" s="22" t="str">
        <x:v>CTL-0094</x:v>
      </x:c>
      <x:c r="B96" s="22" t="n">
        <x:v>105</x:v>
      </x:c>
      <x:c r="C96" s="22" t="str">
        <x:v>Candidate alternative-rationale group</x:v>
      </x:c>
      <x:c r="D96" s="22" t="n">
        <x:v>0</x:v>
      </x:c>
      <x:c r="E96" s="22" t="str">
        <x:v>DATA non-innovation deals.xlsx</x:v>
      </x:c>
      <x:c r="F96" s="22" t="str">
        <x:v>spectris acquires concept life sciences for</x:v>
      </x:c>
      <x:c r="G96" s="22" t="str">
        <x:v>No</x:v>
      </x:c>
      <x:c r="H96" s="22" t="str">
        <x:v>No</x:v>
      </x:c>
      <x:c r="I96" s="22" t="str">
        <x:v>No</x:v>
      </x:c>
      <x:c r="J96" s="22" t="n">
        <x:v>1</x:v>
      </x:c>
      <x:c r="K96" s="22" t="str">
        <x:v>Not started</x:v>
      </x:c>
      <x:c r="L96" s="22" t="str">
        <x:v>Eligible - 100%</x:v>
      </x:c>
      <x:c r="M96" s="22" t="str">
        <x:v>Review</x:v>
      </x:c>
      <x:c r="N96" s="22" t="str"/>
      <x:c r="O96" s="28" t="n">
        <x:v>43126</x:v>
      </x:c>
      <x:c r="P96" s="28" t="n">
        <x:v>43126</x:v>
      </x:c>
      <x:c r="Q96" s="22" t="n">
        <x:v>2018</x:v>
      </x:c>
      <x:c r="R96" s="22" t="str">
        <x:v>Q1 2018</x:v>
      </x:c>
      <x:c r="S96" s="22" t="str">
        <x:v>Completed</x:v>
      </x:c>
      <x:c r="T96" s="26" t="str">
        <x:v>Spectris Acquires Concept Life Sciences for USD232 Million</x:v>
      </x:c>
      <x:c r="U96" s="22" t="str">
        <x:v>Mergers &amp; Acquisitions</x:v>
      </x:c>
      <x:c r="V96" s="22" t="str">
        <x:v>Acquisition</x:v>
      </x:c>
      <x:c r="W96" s="22" t="str">
        <x:v>100% Acquisition</x:v>
      </x:c>
      <x:c r="X96" s="22" t="str">
        <x:v>United Kingdom</x:v>
      </x:c>
      <x:c r="Y96" s="22" t="str">
        <x:v>100% Acquisition</x:v>
      </x:c>
      <x:c r="Z96" s="26" t="str">
        <x:v>Catalyst Corporate Finance LLP , Rothschild &amp; Co SCA</x:v>
      </x:c>
      <x:c r="AA96" s="26"/>
      <x:c r="AB96" s="22" t="str">
        <x:v>Spectris Plc</x:v>
      </x:c>
      <x:c r="AC96" s="22" t="str">
        <x:v>spectris</x:v>
      </x:c>
      <x:c r="AD96" s="22" t="str">
        <x:v>Concept Life Sciences Ltd</x:v>
      </x:c>
      <x:c r="AE96" s="22" t="str">
        <x:v>concept life sciences</x:v>
      </x:c>
      <x:c r="AF96" s="30" t="n">
        <x:v>232</x:v>
      </x:c>
      <x:c r="AG96" s="22" t="n">
        <x:v>232</x:v>
      </x:c>
      <x:c r="AH96" s="26" t="str">
        <x:v>Spectris plc, a productivity-enhancing instrumentation and controls company, has acquired Concept Life Sciences Ltd., an integrated drug discovery, development and analytical services company, from Equistone Partners Europe Limited, a private equity firm, and company management, for a purchase consideration of GBP163 million (USD232.15 million), on a debt and cash-free basis. The transaction cost will be met from existing cash and bank facilities.
Concept Life Sciences provides integrated drug discovery, development, analytical testing and environmental consultancy services to an international customer base, mainly in the pharmaceutical, biotechnology, agrochemical and environmental sectors. Additionally, it carries out development and analytical services for the food, consumer and environmental industries. 
The gross assets of Concept Life Sciences at December 2016 were GBP73.4 million (USD90.29 million). Pro-forma revenue (including the full-year impact of acquisitions) in the year to December 2017 was GBP48.7 million (USD65.7 million) and pro-forma EBITDA was GBP9.3 million (USD12.55 million).
This acquisition enables Spectris to add test service capabilities to its Materials Analysis segment especially in the pharmaceutical, biopharmaceutical and agrochemical markets.</x:v>
      </x:c>
      <x:c r="AI96" s="26" t="str">
        <x:v>This acquisition enables Spectris to add test service capabilities to its Materials Analysis segment especially in the pharmaceutical, biopharmaceutical and agrochemical markets.</x:v>
      </x:c>
      <x:c r="AJ96" s="22" t="str"/>
      <x:c r="AK96" s="22" t="str"/>
      <x:c r="AL96" s="22" t="str">
        <x:v>Unknown</x:v>
      </x:c>
      <x:c r="AM96" s="22" t="str">
        <x:v>Unknown</x:v>
      </x:c>
      <x:c r="AN96" s="22" t="str"/>
      <x:c r="AO96" s="22" t="str"/>
      <x:c r="AP96" s="22" t="str"/>
      <x:c r="AQ96" s="22" t="str"/>
      <x:c r="AR96" s="22" t="str"/>
      <x:c r="AS96" s="22" t="str">
        <x:v>Spectris Plc</x:v>
      </x:c>
      <x:c r="AT96" s="22" t="str">
        <x:v>Concept Life Sciences Ltd</x:v>
      </x:c>
      <x:c r="AU96" s="22" t="str">
        <x:v>Not reviewed</x:v>
      </x:c>
      <x:c r="AV96" s="22" t="str">
        <x:v>Not assessed</x:v>
      </x:c>
      <x:c r="AW96" s="22" t="str">
        <x:v>Unknown</x:v>
      </x:c>
      <x:c r="AX96" s="22" t="str">
        <x:v>Unknown</x:v>
      </x:c>
      <x:c r="AY96" s="22" t="str">
        <x:v>Unknown</x:v>
      </x:c>
      <x:c r="AZ96" s="22" t="str">
        <x:v>Unknown</x:v>
      </x:c>
      <x:c r="BA96" s="22" t="str">
        <x:v>Unknown</x:v>
      </x:c>
      <x:c r="BB96" s="22" t="str">
        <x:v>Unknown</x:v>
      </x:c>
      <x:c r="BC96" s="26" t="str"/>
      <x:c r="BD96" s="22" t="str"/>
      <x:c r="BE96" s="22" t="str"/>
      <x:c r="BF96" s="22" t="str">
        <x:v>Not collected</x:v>
      </x:c>
      <x:c r="BG96" s="22" t="str">
        <x:v>Not collected</x:v>
      </x:c>
      <x:c r="BH96" s="22" t="str">
        <x:v>Not defined</x:v>
      </x:c>
      <x:c r="BI96" s="24" t="n">
        <x:f>IF($Q96="","",$Q96-3)</x:f>
        <x:v>2015</x:v>
      </x:c>
      <x:c r="BJ96" s="24" t="n">
        <x:f>IF($Q96="","",$Q96-2)</x:f>
        <x:v>2016</x:v>
      </x:c>
      <x:c r="BK96" s="24" t="n">
        <x:f>IF($Q96="","",$Q96-1)</x:f>
        <x:v>2017</x:v>
      </x:c>
      <x:c r="BL96" s="24" t="n">
        <x:f>IF($Q96="","",$Q96+0)</x:f>
        <x:v>2018</x:v>
      </x:c>
      <x:c r="BM96" s="24" t="n">
        <x:f>IF($Q96="","",$Q96+1)</x:f>
        <x:v>2019</x:v>
      </x:c>
      <x:c r="BN96" s="24" t="n">
        <x:f>IF($Q96="","",$Q96+2)</x:f>
        <x:v>2020</x:v>
      </x:c>
      <x:c r="BO96" s="24" t="n">
        <x:f>IF($Q96="","",$Q96+3)</x:f>
        <x:v>2021</x:v>
      </x:c>
      <x:c r="BP96" s="77" t="str"/>
      <x:c r="BQ96" s="77" t="str"/>
      <x:c r="BR96" s="77" t="str"/>
      <x:c r="BS96" s="77" t="str"/>
      <x:c r="BT96" s="77" t="str"/>
      <x:c r="BU96" s="77" t="str"/>
      <x:c r="BV96" s="77" t="str"/>
      <x:c r="BW96" s="77" t="str"/>
      <x:c r="BX96" s="77" t="str"/>
      <x:c r="BY96" s="77" t="str"/>
      <x:c r="BZ96" s="77" t="str"/>
      <x:c r="CA96" s="77" t="str"/>
      <x:c r="CB96" s="77" t="str"/>
      <x:c r="CC96" s="77" t="str"/>
      <x:c r="CD96" s="77" t="str"/>
      <x:c r="CE96" s="77" t="str"/>
      <x:c r="CF96" s="77" t="str"/>
      <x:c r="CG96" s="77" t="str"/>
      <x:c r="CH96" s="77" t="str"/>
      <x:c r="CI96" s="77" t="str"/>
      <x:c r="CJ96" s="77" t="str"/>
      <x:c r="CK96" s="77" t="str"/>
      <x:c r="CL96" s="77" t="str"/>
      <x:c r="CM96" s="77" t="str"/>
      <x:c r="CN96" s="77" t="str"/>
      <x:c r="CO96" s="77" t="str"/>
      <x:c r="CP96" s="77" t="str"/>
      <x:c r="CQ96" s="77" t="str"/>
      <x:c r="CR96" s="77" t="str"/>
      <x:c r="CS96" s="77" t="str"/>
      <x:c r="CT96" s="77" t="str"/>
      <x:c r="CU96" s="77" t="str"/>
      <x:c r="CV96" s="77" t="str"/>
      <x:c r="CW96" s="77" t="str"/>
      <x:c r="CX96" s="77" t="str"/>
      <x:c r="CY96" s="77" t="str"/>
      <x:c r="CZ96" s="77" t="str"/>
      <x:c r="DA96" s="77" t="str"/>
      <x:c r="DB96" s="77" t="str"/>
      <x:c r="DC96" s="77" t="str"/>
      <x:c r="DD96" s="77" t="str"/>
      <x:c r="DE96" s="77" t="str"/>
      <x:c r="DF96" s="78" t="str"/>
      <x:c r="DG96" s="78" t="str"/>
      <x:c r="DH96" s="78" t="str"/>
      <x:c r="DI96" s="78" t="str"/>
      <x:c r="DJ96" s="78" t="str"/>
      <x:c r="DK96" s="78" t="str"/>
      <x:c r="DL96" s="78" t="str"/>
      <x:c r="DM96" s="78" t="str"/>
      <x:c r="DN96" s="78" t="str"/>
      <x:c r="DO96" s="78" t="str"/>
      <x:c r="DP96" s="78" t="str"/>
      <x:c r="DQ96" s="78" t="str"/>
      <x:c r="DR96" s="78" t="str"/>
      <x:c r="DS96" s="78" t="str"/>
      <x:c r="DT96" s="78" t="str"/>
      <x:c r="DU96" s="78" t="str"/>
      <x:c r="DV96" s="78" t="str"/>
      <x:c r="DW96" s="78" t="str"/>
      <x:c r="DX96" s="78" t="str"/>
      <x:c r="DY96" s="78" t="str"/>
      <x:c r="DZ96" s="78" t="str"/>
      <x:c r="EA96" s="117" t="str"/>
      <x:c r="EB96" s="117" t="str"/>
      <x:c r="EC96" s="117" t="str"/>
      <x:c r="ED96" s="117" t="str"/>
      <x:c r="EE96" s="117" t="str"/>
      <x:c r="EF96" s="117" t="str"/>
      <x:c r="EG96" s="117" t="str"/>
      <x:c r="EH96" s="117" t="str"/>
      <x:c r="EI96" s="117" t="str"/>
      <x:c r="EJ96" s="117" t="str"/>
      <x:c r="EK96" s="117" t="str"/>
      <x:c r="EL96" s="117" t="str"/>
      <x:c r="EM96" s="117" t="str"/>
      <x:c r="EN96" s="117" t="str"/>
      <x:c r="EO96" s="34" t="str"/>
      <x:c r="EP96" s="34" t="str"/>
      <x:c r="EQ96" s="36" t="str">
        <x:f>IF(OR($EO96="",$EP96="",$EO96=0),"",$EP96/$EO96)</x:f>
      </x:c>
      <x:c r="ER96" s="38" t="str"/>
      <x:c r="ES96" s="22" t="str">
        <x:v>Unknown</x:v>
      </x:c>
      <x:c r="ET96" s="22" t="str">
        <x:v>Unknown</x:v>
      </x:c>
      <x:c r="EU96" s="40" t="str">
        <x:f>IF(COUNT($DF96,$DG96,$DH96)=0,"",AVERAGE($DF96,$DG96,$DH96))</x:f>
      </x:c>
      <x:c r="EV96" s="40" t="str">
        <x:f>IF(COUNT($DJ96,$DK96,$DL96)=0,"",AVERAGE($DJ96,$DK96,$DL96))</x:f>
      </x:c>
      <x:c r="EW96" s="40" t="str">
        <x:f>IF(OR($EU96="",$EV96=""),"",$EV96-$EU96)</x:f>
      </x:c>
      <x:c r="EX96" s="40" t="str">
        <x:f>IF(COUNT($DM96,$DN96,$DO96)=0,"",AVERAGE($DM96,$DN96,$DO96))</x:f>
      </x:c>
      <x:c r="EY96" s="40" t="str">
        <x:f>IF(COUNT($DQ96,$DR96,$DS96)=0,"",AVERAGE($DQ96,$DR96,$DS96))</x:f>
      </x:c>
      <x:c r="EZ96" s="40" t="str">
        <x:f>IF(OR($EX96="",$EY96=""),"",$EY96-$EX96)</x:f>
      </x:c>
      <x:c r="FA96" s="42" t="str">
        <x:f>IF(COUNT($EA96,$EB96,$EC96)=0,"",AVERAGE($EA96,$EB96,$EC96))</x:f>
      </x:c>
      <x:c r="FB96" s="42" t="str">
        <x:f>IF(COUNT($EE96,$EF96,$EG96)=0,"",AVERAGE($EE96,$EF96,$EG96))</x:f>
      </x:c>
      <x:c r="FC96" s="42" t="str">
        <x:f>IF(OR($FA96="",$FB96=""),"",$FB96-$FA96)</x:f>
      </x:c>
      <x:c r="FD96" s="42" t="str">
        <x:f>IF(COUNT($EH96,$EI96,$EJ96)=0,"",AVERAGE($EH96,$EI96,$EJ96))</x:f>
      </x:c>
      <x:c r="FE96" s="42" t="str">
        <x:f>IF(COUNT($EL96,$EM96,$EN96)=0,"",AVERAGE($EL96,$EM96,$EN96))</x:f>
      </x:c>
      <x:c r="FF96" s="42" t="str">
        <x:f>IF(OR($FD96="",$FE96=""),"",$FE96-$FD96)</x:f>
      </x:c>
      <x:c r="FG96" s="24" t="str">
        <x:f>IF(COUNT($DF96,$DG96,$DH96,$DJ96,$DK96,$DL96,$DM96,$DN96,$DO96,$DQ96,$DR96,$DS96)=12,"Yes","No")</x:f>
        <x:v>No</x:v>
      </x:c>
      <x:c r="FH96" s="24" t="str">
        <x:f>IF(COUNT($EA96,$EB96,$EC96,$EE96,$EF96,$EG96,$EH96,$EI96,$EJ96,$EL96,$EM96,$EN96)=12,"Yes","No")</x:f>
        <x:v>No</x:v>
      </x:c>
      <x:c r="FI96" s="24" t="str">
        <x:f>IF(AND($M96="Include",OR($FG96="Yes",$FH96="Yes")),"Ready","Not ready")</x:f>
        <x:v>Not ready</x:v>
      </x:c>
    </x:row>
    <x:row r="97" ht="24" customHeight="1">
      <x:c r="A97" s="22" t="str">
        <x:v>CTL-0095</x:v>
      </x:c>
      <x:c r="B97" s="22" t="n">
        <x:v>106</x:v>
      </x:c>
      <x:c r="C97" s="22" t="str">
        <x:v>Candidate alternative-rationale group</x:v>
      </x:c>
      <x:c r="D97" s="22" t="n">
        <x:v>0</x:v>
      </x:c>
      <x:c r="E97" s="22" t="str">
        <x:v>DATA non-innovation deals.xlsx</x:v>
      </x:c>
      <x:c r="F97" s="22" t="str">
        <x:v>eurofins scientific acquires selcia</x:v>
      </x:c>
      <x:c r="G97" s="22" t="str">
        <x:v>No</x:v>
      </x:c>
      <x:c r="H97" s="22" t="str">
        <x:v>No</x:v>
      </x:c>
      <x:c r="I97" s="22" t="str">
        <x:v>Yes</x:v>
      </x:c>
      <x:c r="J97" s="22" t="n">
        <x:v>2</x:v>
      </x:c>
      <x:c r="K97" s="22" t="str">
        <x:v>Not started</x:v>
      </x:c>
      <x:c r="L97" s="22" t="str">
        <x:v>Eligible - 100%</x:v>
      </x:c>
      <x:c r="M97" s="22" t="str">
        <x:v>Review</x:v>
      </x:c>
      <x:c r="N97" s="22" t="str"/>
      <x:c r="O97" s="28" t="n">
        <x:v>43125</x:v>
      </x:c>
      <x:c r="P97" s="28" t="n">
        <x:v>43125</x:v>
      </x:c>
      <x:c r="Q97" s="22" t="n">
        <x:v>2018</x:v>
      </x:c>
      <x:c r="R97" s="22" t="str">
        <x:v>Q1 2018</x:v>
      </x:c>
      <x:c r="S97" s="22" t="str">
        <x:v>Completed</x:v>
      </x:c>
      <x:c r="T97" s="26" t="str">
        <x:v>Eurofins Scientific Acquires Selcia</x:v>
      </x:c>
      <x:c r="U97" s="22" t="str">
        <x:v>Mergers &amp; Acquisitions</x:v>
      </x:c>
      <x:c r="V97" s="22" t="str">
        <x:v>Acquisition</x:v>
      </x:c>
      <x:c r="W97" s="22" t="str">
        <x:v>100% Acquisition</x:v>
      </x:c>
      <x:c r="X97" s="22" t="str">
        <x:v>United Kingdom</x:v>
      </x:c>
      <x:c r="Y97" s="22" t="str">
        <x:v>100% Acquisition</x:v>
      </x:c>
      <x:c r="Z97" s="26" t="str">
        <x:v>InterPharmaLink AG</x:v>
      </x:c>
      <x:c r="AA97" s="26" t="str">
        <x:v>Birketts LLP</x:v>
      </x:c>
      <x:c r="AB97" s="22" t="str">
        <x:v>Eurofins Scientific SE</x:v>
      </x:c>
      <x:c r="AC97" s="22" t="str">
        <x:v>eurofins scientific</x:v>
      </x:c>
      <x:c r="AD97" s="22" t="str">
        <x:v>Eurofins Selcia Ltd</x:v>
      </x:c>
      <x:c r="AE97" s="22" t="str">
        <x:v>eurofins selcia</x:v>
      </x:c>
      <x:c r="AF97" s="30"/>
      <x:c r="AG97" s="22" t="str">
        <x:v>n/a</x:v>
      </x:c>
      <x:c r="AH97" s="26" t="str">
        <x:v>Selcia Limited, a global provider of custom radiolabelling and integrated drug discovery services, has been acquired by Eurofins Scientific, a provider of analytical testing and pharma discovery services.
The acquisition of Selcia provides Eurofins with an entry into the custom radiolabelling and innovative pre-clinical, integrated drug discovery services markets.
InterPharmaLink facilitated the transaction. Birketts LLP acted as legal advisor to shareholders of Selcia.</x:v>
      </x:c>
      <x:c r="AI97" s="26" t="str">
        <x:v>The acquisition of Selcia provides Eurofins with an entry into the custom radiolabelling and innovative pre-clinical, integrated drug discovery services markets.</x:v>
      </x:c>
      <x:c r="AJ97" s="22" t="str"/>
      <x:c r="AK97" s="22" t="str"/>
      <x:c r="AL97" s="22" t="str">
        <x:v>Unknown</x:v>
      </x:c>
      <x:c r="AM97" s="22" t="str">
        <x:v>Unknown</x:v>
      </x:c>
      <x:c r="AN97" s="22" t="str"/>
      <x:c r="AO97" s="22" t="str"/>
      <x:c r="AP97" s="22" t="str"/>
      <x:c r="AQ97" s="22" t="str"/>
      <x:c r="AR97" s="22" t="str"/>
      <x:c r="AS97" s="22" t="str">
        <x:v>Eurofins Scientific SE</x:v>
      </x:c>
      <x:c r="AT97" s="22" t="str">
        <x:v>Eurofins Selcia Ltd</x:v>
      </x:c>
      <x:c r="AU97" s="22" t="str">
        <x:v>Not reviewed</x:v>
      </x:c>
      <x:c r="AV97" s="22" t="str">
        <x:v>Not assessed</x:v>
      </x:c>
      <x:c r="AW97" s="22" t="str">
        <x:v>Unknown</x:v>
      </x:c>
      <x:c r="AX97" s="22" t="str">
        <x:v>Unknown</x:v>
      </x:c>
      <x:c r="AY97" s="22" t="str">
        <x:v>Unknown</x:v>
      </x:c>
      <x:c r="AZ97" s="22" t="str">
        <x:v>Unknown</x:v>
      </x:c>
      <x:c r="BA97" s="22" t="str">
        <x:v>Unknown</x:v>
      </x:c>
      <x:c r="BB97" s="22" t="str">
        <x:v>Unknown</x:v>
      </x:c>
      <x:c r="BC97" s="26" t="str"/>
      <x:c r="BD97" s="22" t="str"/>
      <x:c r="BE97" s="22" t="str"/>
      <x:c r="BF97" s="22" t="str">
        <x:v>Not collected</x:v>
      </x:c>
      <x:c r="BG97" s="22" t="str">
        <x:v>Not collected</x:v>
      </x:c>
      <x:c r="BH97" s="22" t="str">
        <x:v>Not defined</x:v>
      </x:c>
      <x:c r="BI97" s="24" t="n">
        <x:f>IF($Q97="","",$Q97-3)</x:f>
        <x:v>2015</x:v>
      </x:c>
      <x:c r="BJ97" s="24" t="n">
        <x:f>IF($Q97="","",$Q97-2)</x:f>
        <x:v>2016</x:v>
      </x:c>
      <x:c r="BK97" s="24" t="n">
        <x:f>IF($Q97="","",$Q97-1)</x:f>
        <x:v>2017</x:v>
      </x:c>
      <x:c r="BL97" s="24" t="n">
        <x:f>IF($Q97="","",$Q97+0)</x:f>
        <x:v>2018</x:v>
      </x:c>
      <x:c r="BM97" s="24" t="n">
        <x:f>IF($Q97="","",$Q97+1)</x:f>
        <x:v>2019</x:v>
      </x:c>
      <x:c r="BN97" s="24" t="n">
        <x:f>IF($Q97="","",$Q97+2)</x:f>
        <x:v>2020</x:v>
      </x:c>
      <x:c r="BO97" s="24" t="n">
        <x:f>IF($Q97="","",$Q97+3)</x:f>
        <x:v>2021</x:v>
      </x:c>
      <x:c r="BP97" s="77" t="str"/>
      <x:c r="BQ97" s="77" t="str"/>
      <x:c r="BR97" s="77" t="str"/>
      <x:c r="BS97" s="77" t="str"/>
      <x:c r="BT97" s="77" t="str"/>
      <x:c r="BU97" s="77" t="str"/>
      <x:c r="BV97" s="77" t="str"/>
      <x:c r="BW97" s="77" t="str"/>
      <x:c r="BX97" s="77" t="str"/>
      <x:c r="BY97" s="77" t="str"/>
      <x:c r="BZ97" s="77" t="str"/>
      <x:c r="CA97" s="77" t="str"/>
      <x:c r="CB97" s="77" t="str"/>
      <x:c r="CC97" s="77" t="str"/>
      <x:c r="CD97" s="77" t="str"/>
      <x:c r="CE97" s="77" t="str"/>
      <x:c r="CF97" s="77" t="str"/>
      <x:c r="CG97" s="77" t="str"/>
      <x:c r="CH97" s="77" t="str"/>
      <x:c r="CI97" s="77" t="str"/>
      <x:c r="CJ97" s="77" t="str"/>
      <x:c r="CK97" s="77" t="str"/>
      <x:c r="CL97" s="77" t="str"/>
      <x:c r="CM97" s="77" t="str"/>
      <x:c r="CN97" s="77" t="str"/>
      <x:c r="CO97" s="77" t="str"/>
      <x:c r="CP97" s="77" t="str"/>
      <x:c r="CQ97" s="77" t="str"/>
      <x:c r="CR97" s="77" t="str"/>
      <x:c r="CS97" s="77" t="str"/>
      <x:c r="CT97" s="77" t="str"/>
      <x:c r="CU97" s="77" t="str"/>
      <x:c r="CV97" s="77" t="str"/>
      <x:c r="CW97" s="77" t="str"/>
      <x:c r="CX97" s="77" t="str"/>
      <x:c r="CY97" s="77" t="str"/>
      <x:c r="CZ97" s="77" t="str"/>
      <x:c r="DA97" s="77" t="str"/>
      <x:c r="DB97" s="77" t="str"/>
      <x:c r="DC97" s="77" t="str"/>
      <x:c r="DD97" s="77" t="str"/>
      <x:c r="DE97" s="77" t="str"/>
      <x:c r="DF97" s="78" t="str"/>
      <x:c r="DG97" s="78" t="str"/>
      <x:c r="DH97" s="78" t="str"/>
      <x:c r="DI97" s="78" t="str"/>
      <x:c r="DJ97" s="78" t="str"/>
      <x:c r="DK97" s="78" t="str"/>
      <x:c r="DL97" s="78" t="str"/>
      <x:c r="DM97" s="78" t="str"/>
      <x:c r="DN97" s="78" t="str"/>
      <x:c r="DO97" s="78" t="str"/>
      <x:c r="DP97" s="78" t="str"/>
      <x:c r="DQ97" s="78" t="str"/>
      <x:c r="DR97" s="78" t="str"/>
      <x:c r="DS97" s="78" t="str"/>
      <x:c r="DT97" s="78" t="str"/>
      <x:c r="DU97" s="78" t="str"/>
      <x:c r="DV97" s="78" t="str"/>
      <x:c r="DW97" s="78" t="str"/>
      <x:c r="DX97" s="78" t="str"/>
      <x:c r="DY97" s="78" t="str"/>
      <x:c r="DZ97" s="78" t="str"/>
      <x:c r="EA97" s="117" t="str"/>
      <x:c r="EB97" s="117" t="str"/>
      <x:c r="EC97" s="117" t="str"/>
      <x:c r="ED97" s="117" t="str"/>
      <x:c r="EE97" s="117" t="str"/>
      <x:c r="EF97" s="117" t="str"/>
      <x:c r="EG97" s="117" t="str"/>
      <x:c r="EH97" s="117" t="str"/>
      <x:c r="EI97" s="117" t="str"/>
      <x:c r="EJ97" s="117" t="str"/>
      <x:c r="EK97" s="117" t="str"/>
      <x:c r="EL97" s="117" t="str"/>
      <x:c r="EM97" s="117" t="str"/>
      <x:c r="EN97" s="117" t="str"/>
      <x:c r="EO97" s="34" t="str"/>
      <x:c r="EP97" s="34" t="str"/>
      <x:c r="EQ97" s="36" t="str">
        <x:f>IF(OR($EO97="",$EP97="",$EO97=0),"",$EP97/$EO97)</x:f>
      </x:c>
      <x:c r="ER97" s="38" t="str"/>
      <x:c r="ES97" s="22" t="str">
        <x:v>Unknown</x:v>
      </x:c>
      <x:c r="ET97" s="22" t="str">
        <x:v>Unknown</x:v>
      </x:c>
      <x:c r="EU97" s="40" t="str">
        <x:f>IF(COUNT($DF97,$DG97,$DH97)=0,"",AVERAGE($DF97,$DG97,$DH97))</x:f>
      </x:c>
      <x:c r="EV97" s="40" t="str">
        <x:f>IF(COUNT($DJ97,$DK97,$DL97)=0,"",AVERAGE($DJ97,$DK97,$DL97))</x:f>
      </x:c>
      <x:c r="EW97" s="40" t="str">
        <x:f>IF(OR($EU97="",$EV97=""),"",$EV97-$EU97)</x:f>
      </x:c>
      <x:c r="EX97" s="40" t="str">
        <x:f>IF(COUNT($DM97,$DN97,$DO97)=0,"",AVERAGE($DM97,$DN97,$DO97))</x:f>
      </x:c>
      <x:c r="EY97" s="40" t="str">
        <x:f>IF(COUNT($DQ97,$DR97,$DS97)=0,"",AVERAGE($DQ97,$DR97,$DS97))</x:f>
      </x:c>
      <x:c r="EZ97" s="40" t="str">
        <x:f>IF(OR($EX97="",$EY97=""),"",$EY97-$EX97)</x:f>
      </x:c>
      <x:c r="FA97" s="42" t="str">
        <x:f>IF(COUNT($EA97,$EB97,$EC97)=0,"",AVERAGE($EA97,$EB97,$EC97))</x:f>
      </x:c>
      <x:c r="FB97" s="42" t="str">
        <x:f>IF(COUNT($EE97,$EF97,$EG97)=0,"",AVERAGE($EE97,$EF97,$EG97))</x:f>
      </x:c>
      <x:c r="FC97" s="42" t="str">
        <x:f>IF(OR($FA97="",$FB97=""),"",$FB97-$FA97)</x:f>
      </x:c>
      <x:c r="FD97" s="42" t="str">
        <x:f>IF(COUNT($EH97,$EI97,$EJ97)=0,"",AVERAGE($EH97,$EI97,$EJ97))</x:f>
      </x:c>
      <x:c r="FE97" s="42" t="str">
        <x:f>IF(COUNT($EL97,$EM97,$EN97)=0,"",AVERAGE($EL97,$EM97,$EN97))</x:f>
      </x:c>
      <x:c r="FF97" s="42" t="str">
        <x:f>IF(OR($FD97="",$FE97=""),"",$FE97-$FD97)</x:f>
      </x:c>
      <x:c r="FG97" s="24" t="str">
        <x:f>IF(COUNT($DF97,$DG97,$DH97,$DJ97,$DK97,$DL97,$DM97,$DN97,$DO97,$DQ97,$DR97,$DS97)=12,"Yes","No")</x:f>
        <x:v>No</x:v>
      </x:c>
      <x:c r="FH97" s="24" t="str">
        <x:f>IF(COUNT($EA97,$EB97,$EC97,$EE97,$EF97,$EG97,$EH97,$EI97,$EJ97,$EL97,$EM97,$EN97)=12,"Yes","No")</x:f>
        <x:v>No</x:v>
      </x:c>
      <x:c r="FI97" s="24" t="str">
        <x:f>IF(AND($M97="Include",OR($FG97="Yes",$FH97="Yes")),"Ready","Not ready")</x:f>
        <x:v>Not ready</x:v>
      </x:c>
    </x:row>
    <x:row r="98" ht="24" customHeight="1">
      <x:c r="A98" s="22" t="str">
        <x:v>CTL-0096</x:v>
      </x:c>
      <x:c r="B98" s="22" t="n">
        <x:v>107</x:v>
      </x:c>
      <x:c r="C98" s="22" t="str">
        <x:v>Candidate alternative-rationale group</x:v>
      </x:c>
      <x:c r="D98" s="22" t="n">
        <x:v>0</x:v>
      </x:c>
      <x:c r="E98" s="22" t="str">
        <x:v>DATA non-innovation deals.xlsx</x:v>
      </x:c>
      <x:c r="F98" s="22" t="str">
        <x:v>usv acquires juta pharma</x:v>
      </x:c>
      <x:c r="G98" s="22" t="str">
        <x:v>No</x:v>
      </x:c>
      <x:c r="H98" s="22" t="str">
        <x:v>No</x:v>
      </x:c>
      <x:c r="I98" s="22" t="str">
        <x:v>No</x:v>
      </x:c>
      <x:c r="J98" s="22" t="n">
        <x:v>1</x:v>
      </x:c>
      <x:c r="K98" s="22" t="str">
        <x:v>Not started</x:v>
      </x:c>
      <x:c r="L98" s="22" t="str">
        <x:v>Eligible - 100%</x:v>
      </x:c>
      <x:c r="M98" s="22" t="str">
        <x:v>Review</x:v>
      </x:c>
      <x:c r="N98" s="22" t="str"/>
      <x:c r="O98" s="28" t="n">
        <x:v>43122</x:v>
      </x:c>
      <x:c r="P98" s="28" t="n">
        <x:v>43185</x:v>
      </x:c>
      <x:c r="Q98" s="22" t="n">
        <x:v>2018</x:v>
      </x:c>
      <x:c r="R98" s="22" t="str">
        <x:v>Q1 2018</x:v>
      </x:c>
      <x:c r="S98" s="22" t="str">
        <x:v>Completed</x:v>
      </x:c>
      <x:c r="T98" s="26" t="str">
        <x:v>USV Acquires Juta Pharma</x:v>
      </x:c>
      <x:c r="U98" s="22" t="str">
        <x:v>Mergers &amp; Acquisitions</x:v>
      </x:c>
      <x:c r="V98" s="22" t="str">
        <x:v>Acquisition</x:v>
      </x:c>
      <x:c r="W98" s="22" t="str">
        <x:v>100% Acquisition</x:v>
      </x:c>
      <x:c r="X98" s="22" t="str">
        <x:v>Germany</x:v>
      </x:c>
      <x:c r="Y98" s="22" t="str">
        <x:v>100% Acquisition</x:v>
      </x:c>
      <x:c r="Z98" s="26"/>
      <x:c r="AA98" s="26"/>
      <x:c r="AB98" s="22" t="str">
        <x:v>USV Pvt Ltd</x:v>
      </x:c>
      <x:c r="AC98" s="22" t="str">
        <x:v>usv pvt</x:v>
      </x:c>
      <x:c r="AD98" s="22" t="str">
        <x:v>Juta Pharma GmbH</x:v>
      </x:c>
      <x:c r="AE98" s="22" t="str">
        <x:v>juta pharma</x:v>
      </x:c>
      <x:c r="AF98" s="30"/>
      <x:c r="AG98" s="22" t="str">
        <x:v>n/a</x:v>
      </x:c>
      <x:c r="AH98" s="26" t="str">
        <x:v>USV Private Limited, a healthcare company, has acquired Juta Pharma GmbH, a pharmaceutical company. Juta Pharma has more than 50 marketing authorizations for generics drugs. 
This transaction provides USV and Juta Pharma business growth in Germany and the strategic pursuit in the European market.
Deal History:
Announced: On January 22, 2018, USV agreed to acquire German company. The company has more than 50 marketing authorizations for generics drugs.</x:v>
      </x:c>
      <x:c r="AI98" s="26" t="str">
        <x:v>This transaction provides USV and Juta Pharma business growth in Germany and the strategic pursuit in the European market.</x:v>
      </x:c>
      <x:c r="AJ98" s="22" t="str"/>
      <x:c r="AK98" s="22" t="str"/>
      <x:c r="AL98" s="22" t="str">
        <x:v>Unknown</x:v>
      </x:c>
      <x:c r="AM98" s="22" t="str">
        <x:v>Unknown</x:v>
      </x:c>
      <x:c r="AN98" s="22" t="str">
        <x:v>7745972Z IN</x:v>
      </x:c>
      <x:c r="AO98" s="22" t="str"/>
      <x:c r="AP98" s="22" t="str"/>
      <x:c r="AQ98" s="22" t="str"/>
      <x:c r="AR98" s="22" t="str"/>
      <x:c r="AS98" s="22" t="str">
        <x:v>USV Pvt Ltd</x:v>
      </x:c>
      <x:c r="AT98" s="22" t="str">
        <x:v>Juta Pharma GmbH</x:v>
      </x:c>
      <x:c r="AU98" s="22" t="str">
        <x:v>Not reviewed</x:v>
      </x:c>
      <x:c r="AV98" s="22" t="str">
        <x:v>Not assessed</x:v>
      </x:c>
      <x:c r="AW98" s="22" t="str">
        <x:v>Unknown</x:v>
      </x:c>
      <x:c r="AX98" s="22" t="str">
        <x:v>Unknown</x:v>
      </x:c>
      <x:c r="AY98" s="22" t="str">
        <x:v>Unknown</x:v>
      </x:c>
      <x:c r="AZ98" s="22" t="str">
        <x:v>Unknown</x:v>
      </x:c>
      <x:c r="BA98" s="22" t="str">
        <x:v>Unknown</x:v>
      </x:c>
      <x:c r="BB98" s="22" t="str">
        <x:v>Unknown</x:v>
      </x:c>
      <x:c r="BC98" s="26" t="str"/>
      <x:c r="BD98" s="22" t="str"/>
      <x:c r="BE98" s="22" t="str">
        <x:v>EUR</x:v>
      </x:c>
      <x:c r="BF98" s="22" t="str">
        <x:v>Partial</x:v>
      </x:c>
      <x:c r="BG98" s="22" t="str">
        <x:v>Partial event window — 6/7 years covered</x:v>
      </x:c>
      <x:c r="BH98" s="22" t="str">
        <x:v>Applicant/owner alias match for USV Private Ltd.</x:v>
      </x:c>
      <x:c r="BI98" s="24" t="n">
        <x:f>IF($Q98="","",$Q98-3)</x:f>
        <x:v>2015</x:v>
      </x:c>
      <x:c r="BJ98" s="24" t="n">
        <x:f>IF($Q98="","",$Q98-2)</x:f>
        <x:v>2016</x:v>
      </x:c>
      <x:c r="BK98" s="24" t="n">
        <x:f>IF($Q98="","",$Q98-1)</x:f>
        <x:v>2017</x:v>
      </x:c>
      <x:c r="BL98" s="24" t="n">
        <x:f>IF($Q98="","",$Q98+0)</x:f>
        <x:v>2018</x:v>
      </x:c>
      <x:c r="BM98" s="24" t="n">
        <x:f>IF($Q98="","",$Q98+1)</x:f>
        <x:v>2019</x:v>
      </x:c>
      <x:c r="BN98" s="24" t="n">
        <x:f>IF($Q98="","",$Q98+2)</x:f>
        <x:v>2020</x:v>
      </x:c>
      <x:c r="BO98" s="24" t="n">
        <x:f>IF($Q98="","",$Q98+3)</x:f>
        <x:v>2021</x:v>
      </x:c>
      <x:c r="BP98" s="77"/>
      <x:c r="BQ98" s="77" t="n">
        <x:v>332.7144</x:v>
      </x:c>
      <x:c r="BR98" s="77" t="n">
        <x:v>363.1763</x:v>
      </x:c>
      <x:c r="BS98" s="77" t="n">
        <x:v>367.0376</x:v>
      </x:c>
      <x:c r="BT98" s="77" t="n">
        <x:v>371.55</x:v>
      </x:c>
      <x:c r="BU98" s="77" t="n">
        <x:v>400.7847</x:v>
      </x:c>
      <x:c r="BV98" s="77" t="n">
        <x:v>417.1055</x:v>
      </x:c>
      <x:c r="BW98" s="77"/>
      <x:c r="BX98" s="77" t="n">
        <x:v>84.4003</x:v>
      </x:c>
      <x:c r="BY98" s="77" t="n">
        <x:v>93.4991</x:v>
      </x:c>
      <x:c r="BZ98" s="77" t="n">
        <x:v>101.2644</x:v>
      </x:c>
      <x:c r="CA98" s="77" t="n">
        <x:v>118.205</x:v>
      </x:c>
      <x:c r="CB98" s="77" t="n">
        <x:v>117.4164</x:v>
      </x:c>
      <x:c r="CC98" s="77" t="n">
        <x:v>144.9192</x:v>
      </x:c>
      <x:c r="CD98" s="77"/>
      <x:c r="CE98" s="77" t="n">
        <x:v>79.5283</x:v>
      </x:c>
      <x:c r="CF98" s="77" t="n">
        <x:v>85.9573</x:v>
      </x:c>
      <x:c r="CG98" s="77" t="n">
        <x:v>70.4876</x:v>
      </x:c>
      <x:c r="CH98" s="77" t="n">
        <x:v>97.0484</x:v>
      </x:c>
      <x:c r="CI98" s="77" t="n">
        <x:v>103.7007</x:v>
      </x:c>
      <x:c r="CJ98" s="77" t="n">
        <x:v>119.6915</x:v>
      </x:c>
      <x:c r="CK98" s="77"/>
      <x:c r="CL98" s="77"/>
      <x:c r="CM98" s="77"/>
      <x:c r="CN98" s="77"/>
      <x:c r="CO98" s="77"/>
      <x:c r="CP98" s="77"/>
      <x:c r="CQ98" s="77"/>
      <x:c r="CR98" s="77"/>
      <x:c r="CS98" s="77" t="n">
        <x:v>0</x:v>
      </x:c>
      <x:c r="CT98" s="77" t="n">
        <x:v>0</x:v>
      </x:c>
      <x:c r="CU98" s="77" t="n">
        <x:v>0</x:v>
      </x:c>
      <x:c r="CV98" s="77" t="n">
        <x:v>0</x:v>
      </x:c>
      <x:c r="CW98" s="77" t="n">
        <x:v>0</x:v>
      </x:c>
      <x:c r="CX98" s="77" t="n">
        <x:v>0</x:v>
      </x:c>
      <x:c r="CY98" s="77"/>
      <x:c r="CZ98" s="77"/>
      <x:c r="DA98" s="77"/>
      <x:c r="DB98" s="77"/>
      <x:c r="DC98" s="77"/>
      <x:c r="DD98" s="77"/>
      <x:c r="DE98" s="77"/>
      <x:c r="DF98" s="78"/>
      <x:c r="DG98" s="78"/>
      <x:c r="DH98" s="78" t="n">
        <x:v>25.9608</x:v>
      </x:c>
      <x:c r="DI98" s="78" t="n">
        <x:v>18.4401</x:v>
      </x:c>
      <x:c r="DJ98" s="78" t="n">
        <x:v>23.8453</x:v>
      </x:c>
      <x:c r="DK98" s="78" t="n">
        <x:v>23.6109</x:v>
      </x:c>
      <x:c r="DL98" s="78" t="n">
        <x:v>26.0922</x:v>
      </x:c>
      <x:c r="DM98" s="78"/>
      <x:c r="DN98" s="78" t="n">
        <x:v>25.3672</x:v>
      </x:c>
      <x:c r="DO98" s="78" t="n">
        <x:v>25.7448</x:v>
      </x:c>
      <x:c r="DP98" s="78" t="n">
        <x:v>27.5896</x:v>
      </x:c>
      <x:c r="DQ98" s="78" t="n">
        <x:v>31.814</x:v>
      </x:c>
      <x:c r="DR98" s="78" t="n">
        <x:v>29.2966</x:v>
      </x:c>
      <x:c r="DS98" s="78" t="n">
        <x:v>34.744</x:v>
      </x:c>
      <x:c r="DT98" s="78"/>
      <x:c r="DU98" s="78" t="n">
        <x:v>0</x:v>
      </x:c>
      <x:c r="DV98" s="78" t="n">
        <x:v>0</x:v>
      </x:c>
      <x:c r="DW98" s="78" t="n">
        <x:v>0</x:v>
      </x:c>
      <x:c r="DX98" s="78" t="n">
        <x:v>0</x:v>
      </x:c>
      <x:c r="DY98" s="78" t="n">
        <x:v>0</x:v>
      </x:c>
      <x:c r="DZ98" s="78" t="n">
        <x:v>0</x:v>
      </x:c>
      <x:c r="EA98" s="117" t="n">
        <x:v>0</x:v>
      </x:c>
      <x:c r="EB98" s="117" t="n">
        <x:v>0</x:v>
      </x:c>
      <x:c r="EC98" s="117" t="n">
        <x:v>0</x:v>
      </x:c>
      <x:c r="ED98" s="117" t="n">
        <x:v>1</x:v>
      </x:c>
      <x:c r="EE98" s="117" t="n">
        <x:v>0</x:v>
      </x:c>
      <x:c r="EF98" s="117" t="n">
        <x:v>1</x:v>
      </x:c>
      <x:c r="EG98" s="117"/>
      <x:c r="EH98" s="117" t="n">
        <x:v>0</x:v>
      </x:c>
      <x:c r="EI98" s="117" t="n">
        <x:v>0</x:v>
      </x:c>
      <x:c r="EJ98" s="117" t="n">
        <x:v>0</x:v>
      </x:c>
      <x:c r="EK98" s="117" t="n">
        <x:v>0</x:v>
      </x:c>
      <x:c r="EL98" s="117" t="n">
        <x:v>0</x:v>
      </x:c>
      <x:c r="EM98" s="117" t="n">
        <x:v>1</x:v>
      </x:c>
      <x:c r="EN98" s="117"/>
      <x:c r="EO98" s="34" t="str"/>
      <x:c r="EP98" s="34" t="str"/>
      <x:c r="EQ98" s="36" t="str">
        <x:f>IF(OR($EO98="",$EP98="",$EO98=0),"",$EP98/$EO98)</x:f>
      </x:c>
      <x:c r="ER98" s="38" t="str"/>
      <x:c r="ES98" s="22" t="str">
        <x:v>Unknown</x:v>
      </x:c>
      <x:c r="ET98" s="22" t="str">
        <x:v>Unknown</x:v>
      </x:c>
      <x:c r="EU98" s="40" t="n">
        <x:f>IF(COUNT($DF98,$DG98,$DH98)=0,"",AVERAGE($DF98,$DG98,$DH98))</x:f>
        <x:v>25.9608</x:v>
      </x:c>
      <x:c r="EV98" s="40" t="n">
        <x:f>IF(COUNT($DJ98,$DK98,$DL98)=0,"",AVERAGE($DJ98,$DK98,$DL98))</x:f>
        <x:v>24.516133333333332</x:v>
      </x:c>
      <x:c r="EW98" s="40" t="n">
        <x:f>IF(OR($EU98="",$EV98=""),"",$EV98-$EU98)</x:f>
        <x:v>-1.4446666666666665</x:v>
      </x:c>
      <x:c r="EX98" s="40" t="n">
        <x:f>IF(COUNT($DM98,$DN98,$DO98)=0,"",AVERAGE($DM98,$DN98,$DO98))</x:f>
        <x:v>25.556</x:v>
      </x:c>
      <x:c r="EY98" s="40" t="n">
        <x:f>IF(COUNT($DQ98,$DR98,$DS98)=0,"",AVERAGE($DQ98,$DR98,$DS98))</x:f>
        <x:v>31.951533333333334</x:v>
      </x:c>
      <x:c r="EZ98" s="40" t="n">
        <x:f>IF(OR($EX98="",$EY98=""),"",$EY98-$EX98)</x:f>
        <x:v>6.395533333333333</x:v>
      </x:c>
      <x:c r="FA98" s="42" t="n">
        <x:f>IF(COUNT($EA98,$EB98,$EC98)=0,"",AVERAGE($EA98,$EB98,$EC98))</x:f>
        <x:v>0</x:v>
      </x:c>
      <x:c r="FB98" s="42" t="n">
        <x:f>IF(COUNT($EE98,$EF98,$EG98)=0,"",AVERAGE($EE98,$EF98,$EG98))</x:f>
        <x:v>0.5</x:v>
      </x:c>
      <x:c r="FC98" s="42" t="str">
        <x:f>IF(OR($FA98="",$FB98=""),"",$FB98-$FA98)</x:f>
      </x:c>
      <x:c r="FD98" s="42" t="n">
        <x:f>IF(COUNT($EH98,$EI98,$EJ98)=0,"",AVERAGE($EH98,$EI98,$EJ98))</x:f>
        <x:v>0</x:v>
      </x:c>
      <x:c r="FE98" s="42" t="n">
        <x:f>IF(COUNT($EL98,$EM98,$EN98)=0,"",AVERAGE($EL98,$EM98,$EN98))</x:f>
        <x:v>0.5</x:v>
      </x:c>
      <x:c r="FF98" s="42" t="str">
        <x:f>IF(OR($FD98="",$FE98=""),"",$FE98-$FD98)</x:f>
      </x:c>
      <x:c r="FG98" s="24" t="str">
        <x:f>IF(COUNT($DF98,$DG98,$DH98,$DJ98,$DK98,$DL98,$DM98,$DN98,$DO98,$DQ98,$DR98,$DS98)=12,"Yes","No")</x:f>
        <x:v>No</x:v>
      </x:c>
      <x:c r="FH98" s="24" t="str">
        <x:f>IF(COUNT($EA98,$EB98,$EC98,$EE98,$EF98,$EG98,$EH98,$EI98,$EJ98,$EL98,$EM98,$EN98)=12,"Yes","No")</x:f>
        <x:v>No</x:v>
      </x:c>
      <x:c r="FI98" s="24" t="str">
        <x:f>IF(AND($M98="Include",OR($FG98="Yes",$FH98="Yes")),"Ready","Not ready")</x:f>
        <x:v>Not ready</x:v>
      </x:c>
    </x:row>
    <x:row r="99" ht="24" customHeight="1">
      <x:c r="A99" s="22" t="str">
        <x:v>CTL-0097</x:v>
      </x:c>
      <x:c r="B99" s="22" t="n">
        <x:v>108</x:v>
      </x:c>
      <x:c r="C99" s="22" t="str">
        <x:v>Candidate alternative-rationale group</x:v>
      </x:c>
      <x:c r="D99" s="22" t="n">
        <x:v>0</x:v>
      </x:c>
      <x:c r="E99" s="22" t="str">
        <x:v>DATA non-innovation deals.xlsx</x:v>
      </x:c>
      <x:c r="F99" s="22" t="str">
        <x:v>charles river labs acquires kws biotest for</x:v>
      </x:c>
      <x:c r="G99" s="22" t="str">
        <x:v>No</x:v>
      </x:c>
      <x:c r="H99" s="22" t="str">
        <x:v>No</x:v>
      </x:c>
      <x:c r="I99" s="22" t="str">
        <x:v>Yes</x:v>
      </x:c>
      <x:c r="J99" s="22" t="n">
        <x:v>4</x:v>
      </x:c>
      <x:c r="K99" s="22" t="str">
        <x:v>Not started</x:v>
      </x:c>
      <x:c r="L99" s="22" t="str">
        <x:v>Eligible - 100%</x:v>
      </x:c>
      <x:c r="M99" s="22" t="str">
        <x:v>Review</x:v>
      </x:c>
      <x:c r="N99" s="22" t="str"/>
      <x:c r="O99" s="28" t="n">
        <x:v>43111</x:v>
      </x:c>
      <x:c r="P99" s="28" t="n">
        <x:v>43111</x:v>
      </x:c>
      <x:c r="Q99" s="22" t="n">
        <x:v>2018</x:v>
      </x:c>
      <x:c r="R99" s="22" t="str">
        <x:v>Q1 2018</x:v>
      </x:c>
      <x:c r="S99" s="22" t="str">
        <x:v>Completed</x:v>
      </x:c>
      <x:c r="T99" s="26" t="str">
        <x:v>Charles River Labs Acquires KWS BioTest for USD24.3 Million</x:v>
      </x:c>
      <x:c r="U99" s="22" t="str">
        <x:v>Mergers &amp; Acquisitions</x:v>
      </x:c>
      <x:c r="V99" s="22" t="str">
        <x:v>Acquisition</x:v>
      </x:c>
      <x:c r="W99" s="22" t="str">
        <x:v>100% Acquisition</x:v>
      </x:c>
      <x:c r="X99" s="22" t="str">
        <x:v>United Kingdom</x:v>
      </x:c>
      <x:c r="Y99" s="22" t="str">
        <x:v>100% Acquisition</x:v>
      </x:c>
      <x:c r="Z99" s="26"/>
      <x:c r="AA99" s="26"/>
      <x:c r="AB99" s="22" t="str">
        <x:v>Charles River Laboratories International Inc</x:v>
      </x:c>
      <x:c r="AC99" s="22" t="str">
        <x:v>charles river laboratories international</x:v>
      </x:c>
      <x:c r="AD99" s="22" t="str">
        <x:v>KWS BioTest Ltd</x:v>
      </x:c>
      <x:c r="AE99" s="22" t="str">
        <x:v>kws biotest</x:v>
      </x:c>
      <x:c r="AF99" s="30" t="n">
        <x:v>24</x:v>
      </x:c>
      <x:c r="AG99" s="22" t="n">
        <x:v>24</x:v>
      </x:c>
      <x:c r="AH99" s="26" t="str">
        <x:v>Charles River Laboratories International Inc (Charles), a pharmaceutical company, has acquired KWS BioTest Ltd, a preclinical contract research organization (CRO), for a purchase consideration of approximately GBP18 million (USD24.34 million).
KWS BioTest is a contract research organization (CRO) specializing in in-vitro and in-vivo discovery testing services for immuno-oncology and inflammatory and infectious diseases.
Pursuant to the transaction, the purchase price was approximately GBP15 million (USD20.28 million) in cash, subject to certain post-closing adjustments. In addition to the initial purchase price, the transaction includes a potential additional payment of up to GBP3 million (USD4.05 million) based on future performance. The transaction is not expected to be material to 2018 GAAP or non-GAAP results from operations.
This transaction enables Charles River Labs to expand its existing discovery capabilities in the field of immunology and geographic footprint in the UK.</x:v>
      </x:c>
      <x:c r="AI99" s="26" t="str">
        <x:v>This transaction enables Charles River Labs to expand its existing discovery capabilities in the field of immunology and geographic footprint in the UK.</x:v>
      </x:c>
      <x:c r="AJ99" s="22" t="str"/>
      <x:c r="AK99" s="22" t="str"/>
      <x:c r="AL99" s="22" t="str">
        <x:v>Unknown</x:v>
      </x:c>
      <x:c r="AM99" s="22" t="str">
        <x:v>Unknown</x:v>
      </x:c>
      <x:c r="AN99" s="22" t="str"/>
      <x:c r="AO99" s="22" t="str"/>
      <x:c r="AP99" s="22" t="str"/>
      <x:c r="AQ99" s="22" t="str"/>
      <x:c r="AR99" s="22" t="str"/>
      <x:c r="AS99" s="22" t="str">
        <x:v>Charles River Laboratories International Inc</x:v>
      </x:c>
      <x:c r="AT99" s="22" t="str">
        <x:v>KWS BioTest Ltd</x:v>
      </x:c>
      <x:c r="AU99" s="22" t="str">
        <x:v>Not reviewed</x:v>
      </x:c>
      <x:c r="AV99" s="22" t="str">
        <x:v>Not assessed</x:v>
      </x:c>
      <x:c r="AW99" s="22" t="str">
        <x:v>Unknown</x:v>
      </x:c>
      <x:c r="AX99" s="22" t="str">
        <x:v>Unknown</x:v>
      </x:c>
      <x:c r="AY99" s="22" t="str">
        <x:v>Unknown</x:v>
      </x:c>
      <x:c r="AZ99" s="22" t="str">
        <x:v>Unknown</x:v>
      </x:c>
      <x:c r="BA99" s="22" t="str">
        <x:v>Unknown</x:v>
      </x:c>
      <x:c r="BB99" s="22" t="str">
        <x:v>Unknown</x:v>
      </x:c>
      <x:c r="BC99" s="26" t="str"/>
      <x:c r="BD99" s="22" t="str"/>
      <x:c r="BE99" s="22" t="str"/>
      <x:c r="BF99" s="22" t="str">
        <x:v>Not collected</x:v>
      </x:c>
      <x:c r="BG99" s="22" t="str">
        <x:v>Not collected</x:v>
      </x:c>
      <x:c r="BH99" s="22" t="str">
        <x:v>Not defined</x:v>
      </x:c>
      <x:c r="BI99" s="24" t="n">
        <x:f>IF($Q99="","",$Q99-3)</x:f>
        <x:v>2015</x:v>
      </x:c>
      <x:c r="BJ99" s="24" t="n">
        <x:f>IF($Q99="","",$Q99-2)</x:f>
        <x:v>2016</x:v>
      </x:c>
      <x:c r="BK99" s="24" t="n">
        <x:f>IF($Q99="","",$Q99-1)</x:f>
        <x:v>2017</x:v>
      </x:c>
      <x:c r="BL99" s="24" t="n">
        <x:f>IF($Q99="","",$Q99+0)</x:f>
        <x:v>2018</x:v>
      </x:c>
      <x:c r="BM99" s="24" t="n">
        <x:f>IF($Q99="","",$Q99+1)</x:f>
        <x:v>2019</x:v>
      </x:c>
      <x:c r="BN99" s="24" t="n">
        <x:f>IF($Q99="","",$Q99+2)</x:f>
        <x:v>2020</x:v>
      </x:c>
      <x:c r="BO99" s="24" t="n">
        <x:f>IF($Q99="","",$Q99+3)</x:f>
        <x:v>2021</x:v>
      </x:c>
      <x:c r="BP99" s="77" t="str"/>
      <x:c r="BQ99" s="77" t="str"/>
      <x:c r="BR99" s="77" t="str"/>
      <x:c r="BS99" s="77" t="str"/>
      <x:c r="BT99" s="77" t="str"/>
      <x:c r="BU99" s="77" t="str"/>
      <x:c r="BV99" s="77" t="str"/>
      <x:c r="BW99" s="77" t="str"/>
      <x:c r="BX99" s="77" t="str"/>
      <x:c r="BY99" s="77" t="str"/>
      <x:c r="BZ99" s="77" t="str"/>
      <x:c r="CA99" s="77" t="str"/>
      <x:c r="CB99" s="77" t="str"/>
      <x:c r="CC99" s="77" t="str"/>
      <x:c r="CD99" s="77" t="str"/>
      <x:c r="CE99" s="77" t="str"/>
      <x:c r="CF99" s="77" t="str"/>
      <x:c r="CG99" s="77" t="str"/>
      <x:c r="CH99" s="77" t="str"/>
      <x:c r="CI99" s="77" t="str"/>
      <x:c r="CJ99" s="77" t="str"/>
      <x:c r="CK99" s="77" t="str"/>
      <x:c r="CL99" s="77" t="str"/>
      <x:c r="CM99" s="77" t="str"/>
      <x:c r="CN99" s="77" t="str"/>
      <x:c r="CO99" s="77" t="str"/>
      <x:c r="CP99" s="77" t="str"/>
      <x:c r="CQ99" s="77" t="str"/>
      <x:c r="CR99" s="77" t="str"/>
      <x:c r="CS99" s="77" t="str"/>
      <x:c r="CT99" s="77" t="str"/>
      <x:c r="CU99" s="77" t="str"/>
      <x:c r="CV99" s="77" t="str"/>
      <x:c r="CW99" s="77" t="str"/>
      <x:c r="CX99" s="77" t="str"/>
      <x:c r="CY99" s="77" t="str"/>
      <x:c r="CZ99" s="77" t="str"/>
      <x:c r="DA99" s="77" t="str"/>
      <x:c r="DB99" s="77" t="str"/>
      <x:c r="DC99" s="77" t="str"/>
      <x:c r="DD99" s="77" t="str"/>
      <x:c r="DE99" s="77" t="str"/>
      <x:c r="DF99" s="78" t="str"/>
      <x:c r="DG99" s="78" t="str"/>
      <x:c r="DH99" s="78" t="str"/>
      <x:c r="DI99" s="78" t="str"/>
      <x:c r="DJ99" s="78" t="str"/>
      <x:c r="DK99" s="78" t="str"/>
      <x:c r="DL99" s="78" t="str"/>
      <x:c r="DM99" s="78" t="str"/>
      <x:c r="DN99" s="78" t="str"/>
      <x:c r="DO99" s="78" t="str"/>
      <x:c r="DP99" s="78" t="str"/>
      <x:c r="DQ99" s="78" t="str"/>
      <x:c r="DR99" s="78" t="str"/>
      <x:c r="DS99" s="78" t="str"/>
      <x:c r="DT99" s="78" t="str"/>
      <x:c r="DU99" s="78" t="str"/>
      <x:c r="DV99" s="78" t="str"/>
      <x:c r="DW99" s="78" t="str"/>
      <x:c r="DX99" s="78" t="str"/>
      <x:c r="DY99" s="78" t="str"/>
      <x:c r="DZ99" s="78" t="str"/>
      <x:c r="EA99" s="117" t="str"/>
      <x:c r="EB99" s="117" t="str"/>
      <x:c r="EC99" s="117" t="str"/>
      <x:c r="ED99" s="117" t="str"/>
      <x:c r="EE99" s="117" t="str"/>
      <x:c r="EF99" s="117" t="str"/>
      <x:c r="EG99" s="117" t="str"/>
      <x:c r="EH99" s="117" t="str"/>
      <x:c r="EI99" s="117" t="str"/>
      <x:c r="EJ99" s="117" t="str"/>
      <x:c r="EK99" s="117" t="str"/>
      <x:c r="EL99" s="117" t="str"/>
      <x:c r="EM99" s="117" t="str"/>
      <x:c r="EN99" s="117" t="str"/>
      <x:c r="EO99" s="34" t="str"/>
      <x:c r="EP99" s="34" t="str"/>
      <x:c r="EQ99" s="36" t="str">
        <x:f>IF(OR($EO99="",$EP99="",$EO99=0),"",$EP99/$EO99)</x:f>
      </x:c>
      <x:c r="ER99" s="38" t="str"/>
      <x:c r="ES99" s="22" t="str">
        <x:v>Unknown</x:v>
      </x:c>
      <x:c r="ET99" s="22" t="str">
        <x:v>Unknown</x:v>
      </x:c>
      <x:c r="EU99" s="40" t="str">
        <x:f>IF(COUNT($DF99,$DG99,$DH99)=0,"",AVERAGE($DF99,$DG99,$DH99))</x:f>
      </x:c>
      <x:c r="EV99" s="40" t="str">
        <x:f>IF(COUNT($DJ99,$DK99,$DL99)=0,"",AVERAGE($DJ99,$DK99,$DL99))</x:f>
      </x:c>
      <x:c r="EW99" s="40" t="str">
        <x:f>IF(OR($EU99="",$EV99=""),"",$EV99-$EU99)</x:f>
      </x:c>
      <x:c r="EX99" s="40" t="str">
        <x:f>IF(COUNT($DM99,$DN99,$DO99)=0,"",AVERAGE($DM99,$DN99,$DO99))</x:f>
      </x:c>
      <x:c r="EY99" s="40" t="str">
        <x:f>IF(COUNT($DQ99,$DR99,$DS99)=0,"",AVERAGE($DQ99,$DR99,$DS99))</x:f>
      </x:c>
      <x:c r="EZ99" s="40" t="str">
        <x:f>IF(OR($EX99="",$EY99=""),"",$EY99-$EX99)</x:f>
      </x:c>
      <x:c r="FA99" s="42" t="str">
        <x:f>IF(COUNT($EA99,$EB99,$EC99)=0,"",AVERAGE($EA99,$EB99,$EC99))</x:f>
      </x:c>
      <x:c r="FB99" s="42" t="str">
        <x:f>IF(COUNT($EE99,$EF99,$EG99)=0,"",AVERAGE($EE99,$EF99,$EG99))</x:f>
      </x:c>
      <x:c r="FC99" s="42" t="str">
        <x:f>IF(OR($FA99="",$FB99=""),"",$FB99-$FA99)</x:f>
      </x:c>
      <x:c r="FD99" s="42" t="str">
        <x:f>IF(COUNT($EH99,$EI99,$EJ99)=0,"",AVERAGE($EH99,$EI99,$EJ99))</x:f>
      </x:c>
      <x:c r="FE99" s="42" t="str">
        <x:f>IF(COUNT($EL99,$EM99,$EN99)=0,"",AVERAGE($EL99,$EM99,$EN99))</x:f>
      </x:c>
      <x:c r="FF99" s="42" t="str">
        <x:f>IF(OR($FD99="",$FE99=""),"",$FE99-$FD99)</x:f>
      </x:c>
      <x:c r="FG99" s="24" t="str">
        <x:f>IF(COUNT($DF99,$DG99,$DH99,$DJ99,$DK99,$DL99,$DM99,$DN99,$DO99,$DQ99,$DR99,$DS99)=12,"Yes","No")</x:f>
        <x:v>No</x:v>
      </x:c>
      <x:c r="FH99" s="24" t="str">
        <x:f>IF(COUNT($EA99,$EB99,$EC99,$EE99,$EF99,$EG99,$EH99,$EI99,$EJ99,$EL99,$EM99,$EN99)=12,"Yes","No")</x:f>
        <x:v>No</x:v>
      </x:c>
      <x:c r="FI99" s="24" t="str">
        <x:f>IF(AND($M99="Include",OR($FG99="Yes",$FH99="Yes")),"Ready","Not ready")</x:f>
        <x:v>Not ready</x:v>
      </x:c>
    </x:row>
    <x:row r="100" ht="24" customHeight="1">
      <x:c r="A100" s="22" t="str">
        <x:v>CTL-0098</x:v>
      </x:c>
      <x:c r="B100" s="22" t="n">
        <x:v>109</x:v>
      </x:c>
      <x:c r="C100" s="22" t="str">
        <x:v>Candidate alternative-rationale group</x:v>
      </x:c>
      <x:c r="D100" s="22" t="n">
        <x:v>0</x:v>
      </x:c>
      <x:c r="E100" s="22" t="str">
        <x:v>DATA non-innovation deals.xlsx</x:v>
      </x:c>
      <x:c r="F100" s="22" t="str">
        <x:v>takeda pharma acquires tigenix for</x:v>
      </x:c>
      <x:c r="G100" s="22" t="str">
        <x:v>Yes</x:v>
      </x:c>
      <x:c r="H100" s="22" t="str">
        <x:v>No</x:v>
      </x:c>
      <x:c r="I100" s="22" t="str">
        <x:v>Yes</x:v>
      </x:c>
      <x:c r="J100" s="22" t="n">
        <x:v>2</x:v>
      </x:c>
      <x:c r="K100" s="22" t="str">
        <x:v>Not started</x:v>
      </x:c>
      <x:c r="L100" s="22" t="str">
        <x:v>Eligible - 100%</x:v>
      </x:c>
      <x:c r="M100" s="22" t="str">
        <x:v>Review</x:v>
      </x:c>
      <x:c r="N100" s="22" t="str"/>
      <x:c r="O100" s="28" t="n">
        <x:v>43105</x:v>
      </x:c>
      <x:c r="P100" s="28" t="n">
        <x:v>43312</x:v>
      </x:c>
      <x:c r="Q100" s="22" t="n">
        <x:v>2018</x:v>
      </x:c>
      <x:c r="R100" s="22" t="str">
        <x:v>Q1 2018</x:v>
      </x:c>
      <x:c r="S100" s="22" t="str">
        <x:v>Completed</x:v>
      </x:c>
      <x:c r="T100" s="26" t="str">
        <x:v>Takeda Pharma Acquires TiGenix for USD626.4 Million</x:v>
      </x:c>
      <x:c r="U100" s="22" t="str">
        <x:v>Mergers &amp; Acquisitions</x:v>
      </x:c>
      <x:c r="V100" s="22" t="str">
        <x:v>Acquisition</x:v>
      </x:c>
      <x:c r="W100" s="22" t="str">
        <x:v>100% Acquisition</x:v>
      </x:c>
      <x:c r="X100" s="22" t="str">
        <x:v>Belgium</x:v>
      </x:c>
      <x:c r="Y100" s="22" t="str">
        <x:v>100% Acquisition</x:v>
      </x:c>
      <x:c r="Z100" s="26" t="str">
        <x:v>Cowen and Company, LLC (Inactive) , Centerview Partners UK LLP</x:v>
      </x:c>
      <x:c r="AA100" s="26" t="str">
        <x:v>Covington &amp; Burling LLP , DLA Piper US LLP , Davis Polk &amp; Wardwell LLP , DLA Piper UK LLP , Osborne Clarke N.V.</x:v>
      </x:c>
      <x:c r="AB100" s="22" t="str">
        <x:v>Takeda Pharmaceutical Co Ltd</x:v>
      </x:c>
      <x:c r="AC100" s="22" t="str">
        <x:v>takeda pharmaceutical</x:v>
      </x:c>
      <x:c r="AD100" s="22" t="str">
        <x:v>TiGenix NV</x:v>
      </x:c>
      <x:c r="AE100" s="22" t="str">
        <x:v>tigenix</x:v>
      </x:c>
      <x:c r="AF100" s="30" t="n">
        <x:v>626</x:v>
      </x:c>
      <x:c r="AG100" s="22" t="n">
        <x:v>626</x:v>
      </x:c>
      <x:c r="AH100" s="26" t="str">
        <x:v>Takeda Pharmaceutical Co. Ltd., a pharmaceutical company, has completed the acquisition of TiGenix NV, a biopharmaceutical company developing stem cell therapies for serious medical conditions, for a purchase consideration of approximately EUR520 million (USD626.4 million). Takeda Pharma intends to fund the transaction cost from existing cash balances.
Pursuant to the transaction, TiGenix becomes a wholly owned subsidiary of Takeda.
On June 6, 2018, Takeda Pharma announced the results of the first acceptance period of Takeda’s previously announced tender offer in cash for all outstanding ordinary shares, warrants and American Depositary Shares (ADSs) and together with the ordinary shares and the warrants, the securities) of TiGenix that are not yet owned by Takeda and its affiliates, which expired as scheduled on May 31, 2018.
The second acceptance period for the Belgian offer will commence on June 20, 2018, and the second acceptance period for the US offer will commence today, June 6, 2018, and is scheduled to expire for both the Belgian offer and the US offer, subject to any extension, on July 3, 2018, respectively. The results of the second acceptance period are expected to be published on July 6, 2018. Payment for the ordinary shares, warrants and ADSs validly tendered and not withdrawn in the second acceptance period is currently expected to commence on July 10, 2018.
During the second acceptance period, holders of ordinary shares, warrants and ADSs can tender their securities in the bid by following the instructions set out in the prospectus or the tender offer statement on schedule TO, as applicable to them.
On April 25, 2018, Takeda Pharma announced that the first acceptance period of tender offer in cash for all outstanding ordinary shares. warrants and ADSs of TiGenix that are not yet owned by Takeda and its affiliates, at an acquisition price of EUR1.78 per ordinary share in cash; EUR35.60 (USD42.8) per ADS in cash and an amount per warrant in cash depending on the strike price and maturity of such Warrant, will commence on April 30, 2018.
The first acceptance period for the bid will start on April 30, 2018 and is scheduled to expire, subject to any extension, on May 31, 2018. The results of the first acceptance period are expected to be published on June 6, 2018. Payment for the ordinary shares, warrants and ADSs validly tendered and not withdrawn in the first acceptance period is currently scheduled for June 8, 2018 although the Belgian offer and the US offer may have different payment dates.
During the first acceptance period, holders of ordinary shares, warrants and ADSs can tender their securities in the bid by following the instructions set out in the prospectus or the tender offer statement on schedule TO, as applicable to them.
Pursuant to the transaction, Takeda Pharma intends to acquire 100% of the securities with voting rights or giving access to voting rights of TiGenix not already owned by Takeda Pharma or its affiliates at an acquisition price of EUR1.78 (USD2.14) per share in cash and an equivalent price per American Depositary Share (ADS), warrant and convertible bond, representing a transaction value of approximately EUR520 million (USD626.44 million) on a fully diluted basis. The transaction is structured as an all cash voluntary public takeover bid by Takeda Pharma with respect to 100% of the securities with voting rights or giving access to voting rights of TiGenix that are not already owned by Takeda Pharma or its affiliates. 
Takeda Pharma and TiGenix entered into an offer and support agreement confirming TiGenix’s support and the terms and conditions of the bid. Gri-Cel SA, holding 32,238,178 TiGenix shares, and its affiliate Grifols Worldwide Operations Ltd., holding 7,189,800 TiGenix shares in the form of ADS, have irrevocably confirmed that they will tender their shares and ADSs into the potential public takeover bid. 
The acquisition extends an existing exclusive ex-US license, development and commercialization agreement between Takeda and TiGenix to develop and commercialize Cx601 (darvadstrocel) entered in July 2016.
This acquisition enables Takeda Pharma to expand its late stage gastroenterology pipeline and strengthen presence in the US specialty care market.
Centerview Partners UK LLP acted as financial advisor, DLA Piper UK LLP and DLA Piper US LLP acted as legal advisor to Takeda Pharma; Cowen and Company, LLC acted as financial advisor, while Osborne Clarke CVBA and Davis Polk &amp; Wardwell LLP acted as legal advisor to Tingenix for the transaction.
Deal History:
Announced: On January 5, 2018, Takeda Pharma intends to acquire TiGenix, for a purchase consideration of approximately EUR520 million (USD626.4 million). Takeda Pharma intends to fund the transaction cost from existing cash balances.
Takeda Pharma has also entered into an offer and support agreement with TiGenix which provides for a recommended potential voluntary public takeover bid for TiGenix. The agreement has been unanimously supported by the TiGenix board of directors (including its CEO).
The bid will be comprised of two separate offers (i) an offer to all holders of ordinary shares and warrants in accordance with the applicable law in Belgium (Belgian offer), and (ii) an offer to holders of ordinary shares who are resident in the US in accordance with applicable the US law and to holders of ADSs wherever located (the US offer).
Following closing of the potential voluntary public takeover bid, Takeda Pharma intends to launch a squeeze-out if the applicable conditions for such squeeze-out are met to delist the shares of TiGenix from Euronext Brussels and NASDAQ. After the squeeze-out, TiGenix would become a wholly-owned subsidiary of Takeda.</x:v>
      </x:c>
      <x:c r="AI100" s="26" t="str">
        <x:v>This acquisition enables Takeda Pharma to expand its late stage gastroenterology pipeline and strengthen presence in the US specialty care market.</x:v>
      </x:c>
      <x:c r="AJ100" s="22" t="str"/>
      <x:c r="AK100" s="22" t="str"/>
      <x:c r="AL100" s="22" t="str">
        <x:v>Unknown</x:v>
      </x:c>
      <x:c r="AM100" s="22" t="str">
        <x:v>Unknown</x:v>
      </x:c>
      <x:c r="AN100" s="22" t="str"/>
      <x:c r="AO100" s="22" t="str"/>
      <x:c r="AP100" s="22" t="str"/>
      <x:c r="AQ100" s="22" t="str"/>
      <x:c r="AR100" s="22" t="str"/>
      <x:c r="AS100" s="22" t="str">
        <x:v>Takeda Pharmaceutical Co Ltd</x:v>
      </x:c>
      <x:c r="AT100" s="22" t="str">
        <x:v>TiGenix NV</x:v>
      </x:c>
      <x:c r="AU100" s="22" t="str">
        <x:v>Not reviewed</x:v>
      </x:c>
      <x:c r="AV100" s="22" t="str">
        <x:v>Not assessed</x:v>
      </x:c>
      <x:c r="AW100" s="22" t="str">
        <x:v>Unknown</x:v>
      </x:c>
      <x:c r="AX100" s="22" t="str">
        <x:v>Unknown</x:v>
      </x:c>
      <x:c r="AY100" s="22" t="str">
        <x:v>Unknown</x:v>
      </x:c>
      <x:c r="AZ100" s="22" t="str">
        <x:v>Unknown</x:v>
      </x:c>
      <x:c r="BA100" s="22" t="str">
        <x:v>Unknown</x:v>
      </x:c>
      <x:c r="BB100" s="22" t="str">
        <x:v>Unknown</x:v>
      </x:c>
      <x:c r="BC100" s="26" t="str"/>
      <x:c r="BD100" s="22" t="str"/>
      <x:c r="BE100" s="22" t="str"/>
      <x:c r="BF100" s="22" t="str">
        <x:v>Not collected</x:v>
      </x:c>
      <x:c r="BG100" s="22" t="str">
        <x:v>Not collected</x:v>
      </x:c>
      <x:c r="BH100" s="22" t="str">
        <x:v>Not defined</x:v>
      </x:c>
      <x:c r="BI100" s="24" t="n">
        <x:f>IF($Q100="","",$Q100-3)</x:f>
        <x:v>2015</x:v>
      </x:c>
      <x:c r="BJ100" s="24" t="n">
        <x:f>IF($Q100="","",$Q100-2)</x:f>
        <x:v>2016</x:v>
      </x:c>
      <x:c r="BK100" s="24" t="n">
        <x:f>IF($Q100="","",$Q100-1)</x:f>
        <x:v>2017</x:v>
      </x:c>
      <x:c r="BL100" s="24" t="n">
        <x:f>IF($Q100="","",$Q100+0)</x:f>
        <x:v>2018</x:v>
      </x:c>
      <x:c r="BM100" s="24" t="n">
        <x:f>IF($Q100="","",$Q100+1)</x:f>
        <x:v>2019</x:v>
      </x:c>
      <x:c r="BN100" s="24" t="n">
        <x:f>IF($Q100="","",$Q100+2)</x:f>
        <x:v>2020</x:v>
      </x:c>
      <x:c r="BO100" s="24" t="n">
        <x:f>IF($Q100="","",$Q100+3)</x:f>
        <x:v>2021</x:v>
      </x:c>
      <x:c r="BP100" s="77" t="str"/>
      <x:c r="BQ100" s="77" t="str"/>
      <x:c r="BR100" s="77" t="str"/>
      <x:c r="BS100" s="77" t="str"/>
      <x:c r="BT100" s="77" t="str"/>
      <x:c r="BU100" s="77" t="str"/>
      <x:c r="BV100" s="77" t="str"/>
      <x:c r="BW100" s="77" t="str"/>
      <x:c r="BX100" s="77" t="str"/>
      <x:c r="BY100" s="77" t="str"/>
      <x:c r="BZ100" s="77" t="str"/>
      <x:c r="CA100" s="77" t="str"/>
      <x:c r="CB100" s="77" t="str"/>
      <x:c r="CC100" s="77" t="str"/>
      <x:c r="CD100" s="77" t="str"/>
      <x:c r="CE100" s="77" t="str"/>
      <x:c r="CF100" s="77" t="str"/>
      <x:c r="CG100" s="77" t="str"/>
      <x:c r="CH100" s="77" t="str"/>
      <x:c r="CI100" s="77" t="str"/>
      <x:c r="CJ100" s="77" t="str"/>
      <x:c r="CK100" s="77" t="str"/>
      <x:c r="CL100" s="77" t="str"/>
      <x:c r="CM100" s="77" t="str"/>
      <x:c r="CN100" s="77" t="str"/>
      <x:c r="CO100" s="77" t="str"/>
      <x:c r="CP100" s="77" t="str"/>
      <x:c r="CQ100" s="77" t="str"/>
      <x:c r="CR100" s="77" t="str"/>
      <x:c r="CS100" s="77" t="str"/>
      <x:c r="CT100" s="77" t="str"/>
      <x:c r="CU100" s="77" t="str"/>
      <x:c r="CV100" s="77" t="str"/>
      <x:c r="CW100" s="77" t="str"/>
      <x:c r="CX100" s="77" t="str"/>
      <x:c r="CY100" s="77" t="str"/>
      <x:c r="CZ100" s="77" t="str"/>
      <x:c r="DA100" s="77" t="str"/>
      <x:c r="DB100" s="77" t="str"/>
      <x:c r="DC100" s="77" t="str"/>
      <x:c r="DD100" s="77" t="str"/>
      <x:c r="DE100" s="77" t="str"/>
      <x:c r="DF100" s="78" t="str"/>
      <x:c r="DG100" s="78" t="str"/>
      <x:c r="DH100" s="78" t="str"/>
      <x:c r="DI100" s="78" t="str"/>
      <x:c r="DJ100" s="78" t="str"/>
      <x:c r="DK100" s="78" t="str"/>
      <x:c r="DL100" s="78" t="str"/>
      <x:c r="DM100" s="78" t="str"/>
      <x:c r="DN100" s="78" t="str"/>
      <x:c r="DO100" s="78" t="str"/>
      <x:c r="DP100" s="78" t="str"/>
      <x:c r="DQ100" s="78" t="str"/>
      <x:c r="DR100" s="78" t="str"/>
      <x:c r="DS100" s="78" t="str"/>
      <x:c r="DT100" s="78" t="str"/>
      <x:c r="DU100" s="78" t="str"/>
      <x:c r="DV100" s="78" t="str"/>
      <x:c r="DW100" s="78" t="str"/>
      <x:c r="DX100" s="78" t="str"/>
      <x:c r="DY100" s="78" t="str"/>
      <x:c r="DZ100" s="78" t="str"/>
      <x:c r="EA100" s="117" t="str"/>
      <x:c r="EB100" s="117" t="str"/>
      <x:c r="EC100" s="117" t="str"/>
      <x:c r="ED100" s="117" t="str"/>
      <x:c r="EE100" s="117" t="str"/>
      <x:c r="EF100" s="117" t="str"/>
      <x:c r="EG100" s="117" t="str"/>
      <x:c r="EH100" s="117" t="str"/>
      <x:c r="EI100" s="117" t="str"/>
      <x:c r="EJ100" s="117" t="str"/>
      <x:c r="EK100" s="117" t="str"/>
      <x:c r="EL100" s="117" t="str"/>
      <x:c r="EM100" s="117" t="str"/>
      <x:c r="EN100" s="117" t="str"/>
      <x:c r="EO100" s="34" t="str"/>
      <x:c r="EP100" s="34" t="str"/>
      <x:c r="EQ100" s="36" t="str">
        <x:f>IF(OR($EO100="",$EP100="",$EO100=0),"",$EP100/$EO100)</x:f>
      </x:c>
      <x:c r="ER100" s="38" t="str"/>
      <x:c r="ES100" s="22" t="str">
        <x:v>Unknown</x:v>
      </x:c>
      <x:c r="ET100" s="22" t="str">
        <x:v>Unknown</x:v>
      </x:c>
      <x:c r="EU100" s="40" t="str">
        <x:f>IF(COUNT($DF100,$DG100,$DH100)=0,"",AVERAGE($DF100,$DG100,$DH100))</x:f>
      </x:c>
      <x:c r="EV100" s="40" t="str">
        <x:f>IF(COUNT($DJ100,$DK100,$DL100)=0,"",AVERAGE($DJ100,$DK100,$DL100))</x:f>
      </x:c>
      <x:c r="EW100" s="40" t="str">
        <x:f>IF(OR($EU100="",$EV100=""),"",$EV100-$EU100)</x:f>
      </x:c>
      <x:c r="EX100" s="40" t="str">
        <x:f>IF(COUNT($DM100,$DN100,$DO100)=0,"",AVERAGE($DM100,$DN100,$DO100))</x:f>
      </x:c>
      <x:c r="EY100" s="40" t="str">
        <x:f>IF(COUNT($DQ100,$DR100,$DS100)=0,"",AVERAGE($DQ100,$DR100,$DS100))</x:f>
      </x:c>
      <x:c r="EZ100" s="40" t="str">
        <x:f>IF(OR($EX100="",$EY100=""),"",$EY100-$EX100)</x:f>
      </x:c>
      <x:c r="FA100" s="42" t="str">
        <x:f>IF(COUNT($EA100,$EB100,$EC100)=0,"",AVERAGE($EA100,$EB100,$EC100))</x:f>
      </x:c>
      <x:c r="FB100" s="42" t="str">
        <x:f>IF(COUNT($EE100,$EF100,$EG100)=0,"",AVERAGE($EE100,$EF100,$EG100))</x:f>
      </x:c>
      <x:c r="FC100" s="42" t="str">
        <x:f>IF(OR($FA100="",$FB100=""),"",$FB100-$FA100)</x:f>
      </x:c>
      <x:c r="FD100" s="42" t="str">
        <x:f>IF(COUNT($EH100,$EI100,$EJ100)=0,"",AVERAGE($EH100,$EI100,$EJ100))</x:f>
      </x:c>
      <x:c r="FE100" s="42" t="str">
        <x:f>IF(COUNT($EL100,$EM100,$EN100)=0,"",AVERAGE($EL100,$EM100,$EN100))</x:f>
      </x:c>
      <x:c r="FF100" s="42" t="str">
        <x:f>IF(OR($FD100="",$FE100=""),"",$FE100-$FD100)</x:f>
      </x:c>
      <x:c r="FG100" s="24" t="str">
        <x:f>IF(COUNT($DF100,$DG100,$DH100,$DJ100,$DK100,$DL100,$DM100,$DN100,$DO100,$DQ100,$DR100,$DS100)=12,"Yes","No")</x:f>
        <x:v>No</x:v>
      </x:c>
      <x:c r="FH100" s="24" t="str">
        <x:f>IF(COUNT($EA100,$EB100,$EC100,$EE100,$EF100,$EG100,$EH100,$EI100,$EJ100,$EL100,$EM100,$EN100)=12,"Yes","No")</x:f>
        <x:v>No</x:v>
      </x:c>
      <x:c r="FI100" s="24" t="str">
        <x:f>IF(AND($M100="Include",OR($FG100="Yes",$FH100="Yes")),"Ready","Not ready")</x:f>
        <x:v>Not ready</x:v>
      </x:c>
    </x:row>
    <x:row r="101" ht="24" customHeight="1">
      <x:c r="A101" s="22" t="str">
        <x:v>CTL-0099</x:v>
      </x:c>
      <x:c r="B101" s="22" t="n">
        <x:v>110</x:v>
      </x:c>
      <x:c r="C101" s="22" t="str">
        <x:v>Candidate alternative-rationale group</x:v>
      </x:c>
      <x:c r="D101" s="22" t="n">
        <x:v>0</x:v>
      </x:c>
      <x:c r="E101" s="22" t="str">
        <x:v>DATA non-innovation deals.xlsx</x:v>
      </x:c>
      <x:c r="F101" s="22" t="str">
        <x:v>dermapharm acquires strathmann</x:v>
      </x:c>
      <x:c r="G101" s="22" t="str">
        <x:v>No</x:v>
      </x:c>
      <x:c r="H101" s="22" t="str">
        <x:v>No</x:v>
      </x:c>
      <x:c r="I101" s="22" t="str">
        <x:v>Yes</x:v>
      </x:c>
      <x:c r="J101" s="22" t="n">
        <x:v>3</x:v>
      </x:c>
      <x:c r="K101" s="22" t="str">
        <x:v>Not started</x:v>
      </x:c>
      <x:c r="L101" s="22" t="str">
        <x:v>Eligible - 100%</x:v>
      </x:c>
      <x:c r="M101" s="22" t="str">
        <x:v>Review</x:v>
      </x:c>
      <x:c r="N101" s="22" t="str"/>
      <x:c r="O101" s="28" t="n">
        <x:v>43104</x:v>
      </x:c>
      <x:c r="P101" s="28" t="n">
        <x:v>43104</x:v>
      </x:c>
      <x:c r="Q101" s="22" t="n">
        <x:v>2018</x:v>
      </x:c>
      <x:c r="R101" s="22" t="str">
        <x:v>Q1 2018</x:v>
      </x:c>
      <x:c r="S101" s="22" t="str">
        <x:v>Completed</x:v>
      </x:c>
      <x:c r="T101" s="26" t="str">
        <x:v>Dermapharm Acquires Strathmann</x:v>
      </x:c>
      <x:c r="U101" s="22" t="str">
        <x:v>Mergers &amp; Acquisitions</x:v>
      </x:c>
      <x:c r="V101" s="22" t="str">
        <x:v>Acquisition</x:v>
      </x:c>
      <x:c r="W101" s="22" t="str">
        <x:v>100% Acquisition</x:v>
      </x:c>
      <x:c r="X101" s="22" t="str">
        <x:v>Germany</x:v>
      </x:c>
      <x:c r="Y101" s="22" t="str">
        <x:v>100% Acquisition</x:v>
      </x:c>
      <x:c r="Z101" s="26"/>
      <x:c r="AA101" s="26"/>
      <x:c r="AB101" s="22" t="str">
        <x:v>Dermapharm AG</x:v>
      </x:c>
      <x:c r="AC101" s="22" t="str">
        <x:v>dermapharm</x:v>
      </x:c>
      <x:c r="AD101" s="22" t="str">
        <x:v>Strathmann GmbH &amp; Co KG</x:v>
      </x:c>
      <x:c r="AE101" s="22" t="str">
        <x:v>strathmann kg</x:v>
      </x:c>
      <x:c r="AF101" s="30"/>
      <x:c r="AG101" s="22" t="str">
        <x:v>n/a</x:v>
      </x:c>
      <x:c r="AH101" s="26" t="str">
        <x:v>Dermapharm, a pharmaceutical company, has acquired Strathmann GmbH &amp; Co KG, a pharmaceutical company.</x:v>
      </x:c>
      <x:c r="AI101" s="26" t="str">
        <x:v>With the acquisition of Strathmann GmbH increases Dermapharm's range of self-pay customers prescription drugs (Rx) and in the field of Over-the-counter (OTC).</x:v>
      </x:c>
      <x:c r="AJ101" s="22" t="str"/>
      <x:c r="AK101" s="22" t="str"/>
      <x:c r="AL101" s="22" t="str">
        <x:v>Unknown</x:v>
      </x:c>
      <x:c r="AM101" s="22" t="str">
        <x:v>Unknown</x:v>
      </x:c>
      <x:c r="AN101" s="22" t="str"/>
      <x:c r="AO101" s="22" t="str"/>
      <x:c r="AP101" s="22" t="str"/>
      <x:c r="AQ101" s="22" t="str"/>
      <x:c r="AR101" s="22" t="str"/>
      <x:c r="AS101" s="22" t="str">
        <x:v>Dermapharm AG</x:v>
      </x:c>
      <x:c r="AT101" s="22" t="str">
        <x:v>Strathmann GmbH &amp; Co KG</x:v>
      </x:c>
      <x:c r="AU101" s="22" t="str">
        <x:v>Not reviewed</x:v>
      </x:c>
      <x:c r="AV101" s="22" t="str">
        <x:v>Not assessed</x:v>
      </x:c>
      <x:c r="AW101" s="22" t="str">
        <x:v>Unknown</x:v>
      </x:c>
      <x:c r="AX101" s="22" t="str">
        <x:v>Unknown</x:v>
      </x:c>
      <x:c r="AY101" s="22" t="str">
        <x:v>Unknown</x:v>
      </x:c>
      <x:c r="AZ101" s="22" t="str">
        <x:v>Unknown</x:v>
      </x:c>
      <x:c r="BA101" s="22" t="str">
        <x:v>Unknown</x:v>
      </x:c>
      <x:c r="BB101" s="22" t="str">
        <x:v>Unknown</x:v>
      </x:c>
      <x:c r="BC101" s="26" t="str"/>
      <x:c r="BD101" s="22" t="str"/>
      <x:c r="BE101" s="22" t="str"/>
      <x:c r="BF101" s="22" t="str">
        <x:v>Not collected</x:v>
      </x:c>
      <x:c r="BG101" s="22" t="str">
        <x:v>Not collected</x:v>
      </x:c>
      <x:c r="BH101" s="22" t="str">
        <x:v>Not defined</x:v>
      </x:c>
      <x:c r="BI101" s="24" t="n">
        <x:f>IF($Q101="","",$Q101-3)</x:f>
        <x:v>2015</x:v>
      </x:c>
      <x:c r="BJ101" s="24" t="n">
        <x:f>IF($Q101="","",$Q101-2)</x:f>
        <x:v>2016</x:v>
      </x:c>
      <x:c r="BK101" s="24" t="n">
        <x:f>IF($Q101="","",$Q101-1)</x:f>
        <x:v>2017</x:v>
      </x:c>
      <x:c r="BL101" s="24" t="n">
        <x:f>IF($Q101="","",$Q101+0)</x:f>
        <x:v>2018</x:v>
      </x:c>
      <x:c r="BM101" s="24" t="n">
        <x:f>IF($Q101="","",$Q101+1)</x:f>
        <x:v>2019</x:v>
      </x:c>
      <x:c r="BN101" s="24" t="n">
        <x:f>IF($Q101="","",$Q101+2)</x:f>
        <x:v>2020</x:v>
      </x:c>
      <x:c r="BO101" s="24" t="n">
        <x:f>IF($Q101="","",$Q101+3)</x:f>
        <x:v>2021</x:v>
      </x:c>
      <x:c r="BP101" s="77" t="str"/>
      <x:c r="BQ101" s="77" t="str"/>
      <x:c r="BR101" s="77" t="str"/>
      <x:c r="BS101" s="77" t="str"/>
      <x:c r="BT101" s="77" t="str"/>
      <x:c r="BU101" s="77" t="str"/>
      <x:c r="BV101" s="77" t="str"/>
      <x:c r="BW101" s="77" t="str"/>
      <x:c r="BX101" s="77" t="str"/>
      <x:c r="BY101" s="77" t="str"/>
      <x:c r="BZ101" s="77" t="str"/>
      <x:c r="CA101" s="77" t="str"/>
      <x:c r="CB101" s="77" t="str"/>
      <x:c r="CC101" s="77" t="str"/>
      <x:c r="CD101" s="77" t="str"/>
      <x:c r="CE101" s="77" t="str"/>
      <x:c r="CF101" s="77" t="str"/>
      <x:c r="CG101" s="77" t="str"/>
      <x:c r="CH101" s="77" t="str"/>
      <x:c r="CI101" s="77" t="str"/>
      <x:c r="CJ101" s="77" t="str"/>
      <x:c r="CK101" s="77" t="str"/>
      <x:c r="CL101" s="77" t="str"/>
      <x:c r="CM101" s="77" t="str"/>
      <x:c r="CN101" s="77" t="str"/>
      <x:c r="CO101" s="77" t="str"/>
      <x:c r="CP101" s="77" t="str"/>
      <x:c r="CQ101" s="77" t="str"/>
      <x:c r="CR101" s="77" t="str"/>
      <x:c r="CS101" s="77" t="str"/>
      <x:c r="CT101" s="77" t="str"/>
      <x:c r="CU101" s="77" t="str"/>
      <x:c r="CV101" s="77" t="str"/>
      <x:c r="CW101" s="77" t="str"/>
      <x:c r="CX101" s="77" t="str"/>
      <x:c r="CY101" s="77" t="str"/>
      <x:c r="CZ101" s="77" t="str"/>
      <x:c r="DA101" s="77" t="str"/>
      <x:c r="DB101" s="77" t="str"/>
      <x:c r="DC101" s="77" t="str"/>
      <x:c r="DD101" s="77" t="str"/>
      <x:c r="DE101" s="77" t="str"/>
      <x:c r="DF101" s="78" t="str"/>
      <x:c r="DG101" s="78" t="str"/>
      <x:c r="DH101" s="78" t="str"/>
      <x:c r="DI101" s="78" t="str"/>
      <x:c r="DJ101" s="78" t="str"/>
      <x:c r="DK101" s="78" t="str"/>
      <x:c r="DL101" s="78" t="str"/>
      <x:c r="DM101" s="78" t="str"/>
      <x:c r="DN101" s="78" t="str"/>
      <x:c r="DO101" s="78" t="str"/>
      <x:c r="DP101" s="78" t="str"/>
      <x:c r="DQ101" s="78" t="str"/>
      <x:c r="DR101" s="78" t="str"/>
      <x:c r="DS101" s="78" t="str"/>
      <x:c r="DT101" s="78" t="str"/>
      <x:c r="DU101" s="78" t="str"/>
      <x:c r="DV101" s="78" t="str"/>
      <x:c r="DW101" s="78" t="str"/>
      <x:c r="DX101" s="78" t="str"/>
      <x:c r="DY101" s="78" t="str"/>
      <x:c r="DZ101" s="78" t="str"/>
      <x:c r="EA101" s="117" t="str"/>
      <x:c r="EB101" s="117" t="str"/>
      <x:c r="EC101" s="117" t="str"/>
      <x:c r="ED101" s="117" t="str"/>
      <x:c r="EE101" s="117" t="str"/>
      <x:c r="EF101" s="117" t="str"/>
      <x:c r="EG101" s="117" t="str"/>
      <x:c r="EH101" s="117" t="str"/>
      <x:c r="EI101" s="117" t="str"/>
      <x:c r="EJ101" s="117" t="str"/>
      <x:c r="EK101" s="117" t="str"/>
      <x:c r="EL101" s="117" t="str"/>
      <x:c r="EM101" s="117" t="str"/>
      <x:c r="EN101" s="117" t="str"/>
      <x:c r="EO101" s="34" t="str"/>
      <x:c r="EP101" s="34" t="str"/>
      <x:c r="EQ101" s="36" t="str">
        <x:f>IF(OR($EO101="",$EP101="",$EO101=0),"",$EP101/$EO101)</x:f>
      </x:c>
      <x:c r="ER101" s="38" t="str"/>
      <x:c r="ES101" s="22" t="str">
        <x:v>Unknown</x:v>
      </x:c>
      <x:c r="ET101" s="22" t="str">
        <x:v>Unknown</x:v>
      </x:c>
      <x:c r="EU101" s="40" t="str">
        <x:f>IF(COUNT($DF101,$DG101,$DH101)=0,"",AVERAGE($DF101,$DG101,$DH101))</x:f>
      </x:c>
      <x:c r="EV101" s="40" t="str">
        <x:f>IF(COUNT($DJ101,$DK101,$DL101)=0,"",AVERAGE($DJ101,$DK101,$DL101))</x:f>
      </x:c>
      <x:c r="EW101" s="40" t="str">
        <x:f>IF(OR($EU101="",$EV101=""),"",$EV101-$EU101)</x:f>
      </x:c>
      <x:c r="EX101" s="40" t="str">
        <x:f>IF(COUNT($DM101,$DN101,$DO101)=0,"",AVERAGE($DM101,$DN101,$DO101))</x:f>
      </x:c>
      <x:c r="EY101" s="40" t="str">
        <x:f>IF(COUNT($DQ101,$DR101,$DS101)=0,"",AVERAGE($DQ101,$DR101,$DS101))</x:f>
      </x:c>
      <x:c r="EZ101" s="40" t="str">
        <x:f>IF(OR($EX101="",$EY101=""),"",$EY101-$EX101)</x:f>
      </x:c>
      <x:c r="FA101" s="42" t="str">
        <x:f>IF(COUNT($EA101,$EB101,$EC101)=0,"",AVERAGE($EA101,$EB101,$EC101))</x:f>
      </x:c>
      <x:c r="FB101" s="42" t="str">
        <x:f>IF(COUNT($EE101,$EF101,$EG101)=0,"",AVERAGE($EE101,$EF101,$EG101))</x:f>
      </x:c>
      <x:c r="FC101" s="42" t="str">
        <x:f>IF(OR($FA101="",$FB101=""),"",$FB101-$FA101)</x:f>
      </x:c>
      <x:c r="FD101" s="42" t="str">
        <x:f>IF(COUNT($EH101,$EI101,$EJ101)=0,"",AVERAGE($EH101,$EI101,$EJ101))</x:f>
      </x:c>
      <x:c r="FE101" s="42" t="str">
        <x:f>IF(COUNT($EL101,$EM101,$EN101)=0,"",AVERAGE($EL101,$EM101,$EN101))</x:f>
      </x:c>
      <x:c r="FF101" s="42" t="str">
        <x:f>IF(OR($FD101="",$FE101=""),"",$FE101-$FD101)</x:f>
      </x:c>
      <x:c r="FG101" s="24" t="str">
        <x:f>IF(COUNT($DF101,$DG101,$DH101,$DJ101,$DK101,$DL101,$DM101,$DN101,$DO101,$DQ101,$DR101,$DS101)=12,"Yes","No")</x:f>
        <x:v>No</x:v>
      </x:c>
      <x:c r="FH101" s="24" t="str">
        <x:f>IF(COUNT($EA101,$EB101,$EC101,$EE101,$EF101,$EG101,$EH101,$EI101,$EJ101,$EL101,$EM101,$EN101)=12,"Yes","No")</x:f>
        <x:v>No</x:v>
      </x:c>
      <x:c r="FI101" s="24" t="str">
        <x:f>IF(AND($M101="Include",OR($FG101="Yes",$FH101="Yes")),"Ready","Not ready")</x:f>
        <x:v>Not ready</x:v>
      </x:c>
    </x:row>
    <x:row r="102" ht="24" customHeight="1">
      <x:c r="A102" s="22" t="str">
        <x:v>CTL-0100</x:v>
      </x:c>
      <x:c r="B102" s="22" t="n">
        <x:v>111</x:v>
      </x:c>
      <x:c r="C102" s="22" t="str">
        <x:v>Candidate alternative-rationale group</x:v>
      </x:c>
      <x:c r="D102" s="22" t="n">
        <x:v>0</x:v>
      </x:c>
      <x:c r="E102" s="22" t="str">
        <x:v>DATA non-innovation deals.xlsx</x:v>
      </x:c>
      <x:c r="F102" s="22" t="str">
        <x:v>curida acquires as produksjonslab from serviceproduksjon</x:v>
      </x:c>
      <x:c r="G102" s="22" t="str">
        <x:v>No</x:v>
      </x:c>
      <x:c r="H102" s="22" t="str">
        <x:v>No</x:v>
      </x:c>
      <x:c r="I102" s="22" t="str">
        <x:v>No</x:v>
      </x:c>
      <x:c r="J102" s="22" t="n">
        <x:v>1</x:v>
      </x:c>
      <x:c r="K102" s="22" t="str">
        <x:v>Not started</x:v>
      </x:c>
      <x:c r="L102" s="22" t="str">
        <x:v>Eligible - 100%</x:v>
      </x:c>
      <x:c r="M102" s="22" t="str">
        <x:v>Review</x:v>
      </x:c>
      <x:c r="N102" s="22" t="str"/>
      <x:c r="O102" s="28" t="n">
        <x:v>43103</x:v>
      </x:c>
      <x:c r="P102" s="28" t="n">
        <x:v>43103</x:v>
      </x:c>
      <x:c r="Q102" s="22" t="n">
        <x:v>2018</x:v>
      </x:c>
      <x:c r="R102" s="22" t="str">
        <x:v>Q1 2018</x:v>
      </x:c>
      <x:c r="S102" s="22" t="str">
        <x:v>Completed</x:v>
      </x:c>
      <x:c r="T102" s="26" t="str">
        <x:v>Curida Acquires As Produksjonslab from Serviceproduksjon</x:v>
      </x:c>
      <x:c r="U102" s="22" t="str">
        <x:v>Mergers &amp; Acquisitions</x:v>
      </x:c>
      <x:c r="V102" s="22" t="str">
        <x:v>Acquisition</x:v>
      </x:c>
      <x:c r="W102" s="22" t="str">
        <x:v>100% Acquisition</x:v>
      </x:c>
      <x:c r="X102" s="22" t="str">
        <x:v>Norway</x:v>
      </x:c>
      <x:c r="Y102" s="22" t="str">
        <x:v>100% Acquisition</x:v>
      </x:c>
      <x:c r="Z102" s="26"/>
      <x:c r="AA102" s="26"/>
      <x:c r="AB102" s="22" t="str">
        <x:v>Curida AS</x:v>
      </x:c>
      <x:c r="AC102" s="22" t="str">
        <x:v>curida</x:v>
      </x:c>
      <x:c r="AD102" s="22" t="str">
        <x:v>As Produksjonslab AS</x:v>
      </x:c>
      <x:c r="AE102" s="22" t="str">
        <x:v>produksjonslab</x:v>
      </x:c>
      <x:c r="AF102" s="30"/>
      <x:c r="AG102" s="22" t="str">
        <x:v>n/a</x:v>
      </x:c>
      <x:c r="AH102" s="26" t="str">
        <x:v>Curida AS, a contract development and manufacturing organization  (CDMO), has acquired As Produksjonslab AS, a pharmaceutical company, from Serviceproduksjon AS.
As Produksjonslab has an annual turnover of about NOK21 million.
The transaction enables Curida to strengthen its position as CDMO.</x:v>
      </x:c>
      <x:c r="AI102" s="26" t="str">
        <x:v>The transaction enables Curida to strengthen its position as CDMO.</x:v>
      </x:c>
      <x:c r="AJ102" s="22" t="str"/>
      <x:c r="AK102" s="22" t="str"/>
      <x:c r="AL102" s="22" t="str">
        <x:v>Unknown</x:v>
      </x:c>
      <x:c r="AM102" s="22" t="str">
        <x:v>Unknown</x:v>
      </x:c>
      <x:c r="AN102" s="22" t="str"/>
      <x:c r="AO102" s="22" t="str"/>
      <x:c r="AP102" s="22" t="str"/>
      <x:c r="AQ102" s="22" t="str"/>
      <x:c r="AR102" s="22" t="str"/>
      <x:c r="AS102" s="22" t="str">
        <x:v>Curida AS</x:v>
      </x:c>
      <x:c r="AT102" s="22" t="str">
        <x:v>As Produksjonslab AS</x:v>
      </x:c>
      <x:c r="AU102" s="22" t="str">
        <x:v>Not reviewed</x:v>
      </x:c>
      <x:c r="AV102" s="22" t="str">
        <x:v>Not assessed</x:v>
      </x:c>
      <x:c r="AW102" s="22" t="str">
        <x:v>Unknown</x:v>
      </x:c>
      <x:c r="AX102" s="22" t="str">
        <x:v>Unknown</x:v>
      </x:c>
      <x:c r="AY102" s="22" t="str">
        <x:v>Unknown</x:v>
      </x:c>
      <x:c r="AZ102" s="22" t="str">
        <x:v>Unknown</x:v>
      </x:c>
      <x:c r="BA102" s="22" t="str">
        <x:v>Unknown</x:v>
      </x:c>
      <x:c r="BB102" s="22" t="str">
        <x:v>Unknown</x:v>
      </x:c>
      <x:c r="BC102" s="26" t="str"/>
      <x:c r="BD102" s="22" t="str"/>
      <x:c r="BE102" s="22" t="str"/>
      <x:c r="BF102" s="22" t="str">
        <x:v>Not collected</x:v>
      </x:c>
      <x:c r="BG102" s="22" t="str">
        <x:v>Not collected</x:v>
      </x:c>
      <x:c r="BH102" s="22" t="str">
        <x:v>Not defined</x:v>
      </x:c>
      <x:c r="BI102" s="24" t="n">
        <x:f>IF($Q102="","",$Q102-3)</x:f>
        <x:v>2015</x:v>
      </x:c>
      <x:c r="BJ102" s="24" t="n">
        <x:f>IF($Q102="","",$Q102-2)</x:f>
        <x:v>2016</x:v>
      </x:c>
      <x:c r="BK102" s="24" t="n">
        <x:f>IF($Q102="","",$Q102-1)</x:f>
        <x:v>2017</x:v>
      </x:c>
      <x:c r="BL102" s="24" t="n">
        <x:f>IF($Q102="","",$Q102+0)</x:f>
        <x:v>2018</x:v>
      </x:c>
      <x:c r="BM102" s="24" t="n">
        <x:f>IF($Q102="","",$Q102+1)</x:f>
        <x:v>2019</x:v>
      </x:c>
      <x:c r="BN102" s="24" t="n">
        <x:f>IF($Q102="","",$Q102+2)</x:f>
        <x:v>2020</x:v>
      </x:c>
      <x:c r="BO102" s="24" t="n">
        <x:f>IF($Q102="","",$Q102+3)</x:f>
        <x:v>2021</x:v>
      </x:c>
      <x:c r="BP102" s="77" t="str"/>
      <x:c r="BQ102" s="77" t="str"/>
      <x:c r="BR102" s="77" t="str"/>
      <x:c r="BS102" s="77" t="str"/>
      <x:c r="BT102" s="77" t="str"/>
      <x:c r="BU102" s="77" t="str"/>
      <x:c r="BV102" s="77" t="str"/>
      <x:c r="BW102" s="77" t="str"/>
      <x:c r="BX102" s="77" t="str"/>
      <x:c r="BY102" s="77" t="str"/>
      <x:c r="BZ102" s="77" t="str"/>
      <x:c r="CA102" s="77" t="str"/>
      <x:c r="CB102" s="77" t="str"/>
      <x:c r="CC102" s="77" t="str"/>
      <x:c r="CD102" s="77" t="str"/>
      <x:c r="CE102" s="77" t="str"/>
      <x:c r="CF102" s="77" t="str"/>
      <x:c r="CG102" s="77" t="str"/>
      <x:c r="CH102" s="77" t="str"/>
      <x:c r="CI102" s="77" t="str"/>
      <x:c r="CJ102" s="77" t="str"/>
      <x:c r="CK102" s="77" t="str"/>
      <x:c r="CL102" s="77" t="str"/>
      <x:c r="CM102" s="77" t="str"/>
      <x:c r="CN102" s="77" t="str"/>
      <x:c r="CO102" s="77" t="str"/>
      <x:c r="CP102" s="77" t="str"/>
      <x:c r="CQ102" s="77" t="str"/>
      <x:c r="CR102" s="77" t="str"/>
      <x:c r="CS102" s="77" t="str"/>
      <x:c r="CT102" s="77" t="str"/>
      <x:c r="CU102" s="77" t="str"/>
      <x:c r="CV102" s="77" t="str"/>
      <x:c r="CW102" s="77" t="str"/>
      <x:c r="CX102" s="77" t="str"/>
      <x:c r="CY102" s="77" t="str"/>
      <x:c r="CZ102" s="77" t="str"/>
      <x:c r="DA102" s="77" t="str"/>
      <x:c r="DB102" s="77" t="str"/>
      <x:c r="DC102" s="77" t="str"/>
      <x:c r="DD102" s="77" t="str"/>
      <x:c r="DE102" s="77" t="str"/>
      <x:c r="DF102" s="78" t="str"/>
      <x:c r="DG102" s="78" t="str"/>
      <x:c r="DH102" s="78" t="str"/>
      <x:c r="DI102" s="78" t="str"/>
      <x:c r="DJ102" s="78" t="str"/>
      <x:c r="DK102" s="78" t="str"/>
      <x:c r="DL102" s="78" t="str"/>
      <x:c r="DM102" s="78" t="str"/>
      <x:c r="DN102" s="78" t="str"/>
      <x:c r="DO102" s="78" t="str"/>
      <x:c r="DP102" s="78" t="str"/>
      <x:c r="DQ102" s="78" t="str"/>
      <x:c r="DR102" s="78" t="str"/>
      <x:c r="DS102" s="78" t="str"/>
      <x:c r="DT102" s="78" t="str"/>
      <x:c r="DU102" s="78" t="str"/>
      <x:c r="DV102" s="78" t="str"/>
      <x:c r="DW102" s="78" t="str"/>
      <x:c r="DX102" s="78" t="str"/>
      <x:c r="DY102" s="78" t="str"/>
      <x:c r="DZ102" s="78" t="str"/>
      <x:c r="EA102" s="117" t="str"/>
      <x:c r="EB102" s="117" t="str"/>
      <x:c r="EC102" s="117" t="str"/>
      <x:c r="ED102" s="117" t="str"/>
      <x:c r="EE102" s="117" t="str"/>
      <x:c r="EF102" s="117" t="str"/>
      <x:c r="EG102" s="117" t="str"/>
      <x:c r="EH102" s="117" t="str"/>
      <x:c r="EI102" s="117" t="str"/>
      <x:c r="EJ102" s="117" t="str"/>
      <x:c r="EK102" s="117" t="str"/>
      <x:c r="EL102" s="117" t="str"/>
      <x:c r="EM102" s="117" t="str"/>
      <x:c r="EN102" s="117" t="str"/>
      <x:c r="EO102" s="34" t="str"/>
      <x:c r="EP102" s="34" t="str"/>
      <x:c r="EQ102" s="36" t="str">
        <x:f>IF(OR($EO102="",$EP102="",$EO102=0),"",$EP102/$EO102)</x:f>
      </x:c>
      <x:c r="ER102" s="38" t="str"/>
      <x:c r="ES102" s="22" t="str">
        <x:v>Unknown</x:v>
      </x:c>
      <x:c r="ET102" s="22" t="str">
        <x:v>Unknown</x:v>
      </x:c>
      <x:c r="EU102" s="40" t="str">
        <x:f>IF(COUNT($DF102,$DG102,$DH102)=0,"",AVERAGE($DF102,$DG102,$DH102))</x:f>
      </x:c>
      <x:c r="EV102" s="40" t="str">
        <x:f>IF(COUNT($DJ102,$DK102,$DL102)=0,"",AVERAGE($DJ102,$DK102,$DL102))</x:f>
      </x:c>
      <x:c r="EW102" s="40" t="str">
        <x:f>IF(OR($EU102="",$EV102=""),"",$EV102-$EU102)</x:f>
      </x:c>
      <x:c r="EX102" s="40" t="str">
        <x:f>IF(COUNT($DM102,$DN102,$DO102)=0,"",AVERAGE($DM102,$DN102,$DO102))</x:f>
      </x:c>
      <x:c r="EY102" s="40" t="str">
        <x:f>IF(COUNT($DQ102,$DR102,$DS102)=0,"",AVERAGE($DQ102,$DR102,$DS102))</x:f>
      </x:c>
      <x:c r="EZ102" s="40" t="str">
        <x:f>IF(OR($EX102="",$EY102=""),"",$EY102-$EX102)</x:f>
      </x:c>
      <x:c r="FA102" s="42" t="str">
        <x:f>IF(COUNT($EA102,$EB102,$EC102)=0,"",AVERAGE($EA102,$EB102,$EC102))</x:f>
      </x:c>
      <x:c r="FB102" s="42" t="str">
        <x:f>IF(COUNT($EE102,$EF102,$EG102)=0,"",AVERAGE($EE102,$EF102,$EG102))</x:f>
      </x:c>
      <x:c r="FC102" s="42" t="str">
        <x:f>IF(OR($FA102="",$FB102=""),"",$FB102-$FA102)</x:f>
      </x:c>
      <x:c r="FD102" s="42" t="str">
        <x:f>IF(COUNT($EH102,$EI102,$EJ102)=0,"",AVERAGE($EH102,$EI102,$EJ102))</x:f>
      </x:c>
      <x:c r="FE102" s="42" t="str">
        <x:f>IF(COUNT($EL102,$EM102,$EN102)=0,"",AVERAGE($EL102,$EM102,$EN102))</x:f>
      </x:c>
      <x:c r="FF102" s="42" t="str">
        <x:f>IF(OR($FD102="",$FE102=""),"",$FE102-$FD102)</x:f>
      </x:c>
      <x:c r="FG102" s="24" t="str">
        <x:f>IF(COUNT($DF102,$DG102,$DH102,$DJ102,$DK102,$DL102,$DM102,$DN102,$DO102,$DQ102,$DR102,$DS102)=12,"Yes","No")</x:f>
        <x:v>No</x:v>
      </x:c>
      <x:c r="FH102" s="24" t="str">
        <x:f>IF(COUNT($EA102,$EB102,$EC102,$EE102,$EF102,$EG102,$EH102,$EI102,$EJ102,$EL102,$EM102,$EN102)=12,"Yes","No")</x:f>
        <x:v>No</x:v>
      </x:c>
      <x:c r="FI102" s="24" t="str">
        <x:f>IF(AND($M102="Include",OR($FG102="Yes",$FH102="Yes")),"Ready","Not ready")</x:f>
        <x:v>Not ready</x:v>
      </x:c>
    </x:row>
    <x:row r="103" ht="24" customHeight="1">
      <x:c r="A103" s="22" t="str">
        <x:v>CTL-0101</x:v>
      </x:c>
      <x:c r="B103" s="22" t="n">
        <x:v>112</x:v>
      </x:c>
      <x:c r="C103" s="22" t="str">
        <x:v>Candidate alternative-rationale group</x:v>
      </x:c>
      <x:c r="D103" s="22" t="n">
        <x:v>0</x:v>
      </x:c>
      <x:c r="E103" s="22" t="str">
        <x:v>DATA non-innovation deals.xlsx</x:v>
      </x:c>
      <x:c r="F103" s="22" t="str">
        <x:v>summit therapeutics acquires discuva for</x:v>
      </x:c>
      <x:c r="G103" s="22" t="str">
        <x:v>No</x:v>
      </x:c>
      <x:c r="H103" s="22" t="str">
        <x:v>No</x:v>
      </x:c>
      <x:c r="I103" s="22" t="str">
        <x:v>No</x:v>
      </x:c>
      <x:c r="J103" s="22" t="n">
        <x:v>1</x:v>
      </x:c>
      <x:c r="K103" s="22" t="str">
        <x:v>Not started</x:v>
      </x:c>
      <x:c r="L103" s="22" t="str">
        <x:v>Eligible - 100%</x:v>
      </x:c>
      <x:c r="M103" s="22" t="str">
        <x:v>Review</x:v>
      </x:c>
      <x:c r="N103" s="22" t="str"/>
      <x:c r="O103" s="28" t="n">
        <x:v>43092</x:v>
      </x:c>
      <x:c r="P103" s="28" t="n">
        <x:v>43092</x:v>
      </x:c>
      <x:c r="Q103" s="22" t="n">
        <x:v>2017</x:v>
      </x:c>
      <x:c r="R103" s="22" t="str">
        <x:v>Q4 2017</x:v>
      </x:c>
      <x:c r="S103" s="22" t="str">
        <x:v>Completed</x:v>
      </x:c>
      <x:c r="T103" s="26" t="str">
        <x:v>Summit Therapeutics Acquires Discuva for USD13.3 Million</x:v>
      </x:c>
      <x:c r="U103" s="22" t="str">
        <x:v>Mergers &amp; Acquisitions</x:v>
      </x:c>
      <x:c r="V103" s="22" t="str">
        <x:v>Acquisition</x:v>
      </x:c>
      <x:c r="W103" s="22" t="str">
        <x:v>100% Acquisition</x:v>
      </x:c>
      <x:c r="X103" s="22" t="str">
        <x:v>United Kingdom</x:v>
      </x:c>
      <x:c r="Y103" s="22" t="str">
        <x:v>100% Acquisition</x:v>
      </x:c>
      <x:c r="Z103" s="26" t="str">
        <x:v>Singer Capital Markets Ltd , Price Bailey LLP , Cairn Financial Advisers LLP , Panmure Gordon &amp; Co Limited</x:v>
      </x:c>
      <x:c r="AA103" s="26"/>
      <x:c r="AB103" s="22" t="str">
        <x:v>Summit Therapeutics Inc</x:v>
      </x:c>
      <x:c r="AC103" s="22" t="str">
        <x:v>summit therapeutics</x:v>
      </x:c>
      <x:c r="AD103" s="22" t="str">
        <x:v>Discuva Ltd</x:v>
      </x:c>
      <x:c r="AE103" s="22" t="str">
        <x:v>discuva</x:v>
      </x:c>
      <x:c r="AF103" s="30" t="n">
        <x:v>13</x:v>
      </x:c>
      <x:c r="AG103" s="22" t="n">
        <x:v>13</x:v>
      </x:c>
      <x:c r="AH103" s="26" t="str">
        <x:v>Summit Therapeutics Plc, a drug discovery and development company, has acquired 100% of the issued share capital of Discuva Ltd, a drug discovery company focused on targeted antimicrobials, for the purchase consideration of GBP10 million (USD13.37 million) 
Pursuant to the transaction, the consideration to Discuva shareholders comprised of GBP5 million (USD6.68 million) in cash and GBP5 million (USD6.68 million) in new ordinary shares of Summit of one penny nominal value (new ordinary shares) issued to Discuva shareholders at a price of GBP1.70 (USD2.27) per share, representing a 3.3% premium to Summit’s mid-market closing share price on December 22, 2017. The 2,934,272 new ordinary shares have been allotted and application for their admission to trading on AIM has been made with dealings expected to begin on or about December 29, 2017. The shares represent approximately 3.99% of the Summit‘s enlarged issued share capital.
Summit has obtained an innovative research and development platform for the generation of differentiated antibiotic compounds through its acquisition of Discuva. Summit is obligated to pay to Discuva shareholders one-half of the economic benefit of any such payments received from Roche. Separately, certain employees, former employees and former directors of Discuva are eligible for payments from Discuva based on specified development and clinical milestones related to proprietary product candidates developed under the platform.
All of Discuva’s shareholders have undertaken not to dispose of any of the ordinary shares of Summit acquired in connection with the transaction until September 2018, subject to limited exceptions, and have agreed to adhere to orderly market undertaking provisions with respect to the potential sale of any ordinary shares for up to a further 12 months. The Discuva shareholders have provided certain warranties to Summit, subject to a range of limitations as to time and amount.
Cairn Financial Advisers LLP acted as nominated advisor, while N+1 Singer Ltd and Panmure Gordon &amp; Co Plc acted as joint brokers and Price Bailey LLP acted as financial advisor to Summit for the transaction.
The transaction enables Summit to expand its broader business in rare and infectious diseases.</x:v>
      </x:c>
      <x:c r="AI103" s="26" t="str">
        <x:v>The transaction enables Summit to enhance its broader business in rare and infectious diseases.</x:v>
      </x:c>
      <x:c r="AJ103" s="22" t="str"/>
      <x:c r="AK103" s="22" t="str"/>
      <x:c r="AL103" s="22" t="str">
        <x:v>Unknown</x:v>
      </x:c>
      <x:c r="AM103" s="22" t="str">
        <x:v>Unknown</x:v>
      </x:c>
      <x:c r="AN103" s="22" t="str"/>
      <x:c r="AO103" s="22" t="str"/>
      <x:c r="AP103" s="22" t="str"/>
      <x:c r="AQ103" s="22" t="str"/>
      <x:c r="AR103" s="22" t="str"/>
      <x:c r="AS103" s="22" t="str">
        <x:v>Summit Therapeutics Inc</x:v>
      </x:c>
      <x:c r="AT103" s="22" t="str">
        <x:v>Discuva Ltd</x:v>
      </x:c>
      <x:c r="AU103" s="22" t="str">
        <x:v>Not reviewed</x:v>
      </x:c>
      <x:c r="AV103" s="22" t="str">
        <x:v>Not assessed</x:v>
      </x:c>
      <x:c r="AW103" s="22" t="str">
        <x:v>Unknown</x:v>
      </x:c>
      <x:c r="AX103" s="22" t="str">
        <x:v>Unknown</x:v>
      </x:c>
      <x:c r="AY103" s="22" t="str">
        <x:v>Unknown</x:v>
      </x:c>
      <x:c r="AZ103" s="22" t="str">
        <x:v>Unknown</x:v>
      </x:c>
      <x:c r="BA103" s="22" t="str">
        <x:v>Unknown</x:v>
      </x:c>
      <x:c r="BB103" s="22" t="str">
        <x:v>Unknown</x:v>
      </x:c>
      <x:c r="BC103" s="26" t="str"/>
      <x:c r="BD103" s="22" t="str"/>
      <x:c r="BE103" s="22" t="str"/>
      <x:c r="BF103" s="22" t="str">
        <x:v>Not collected</x:v>
      </x:c>
      <x:c r="BG103" s="22" t="str">
        <x:v>Not collected</x:v>
      </x:c>
      <x:c r="BH103" s="22" t="str">
        <x:v>Not defined</x:v>
      </x:c>
      <x:c r="BI103" s="24" t="n">
        <x:f>IF($Q103="","",$Q103-3)</x:f>
        <x:v>2014</x:v>
      </x:c>
      <x:c r="BJ103" s="24" t="n">
        <x:f>IF($Q103="","",$Q103-2)</x:f>
        <x:v>2015</x:v>
      </x:c>
      <x:c r="BK103" s="24" t="n">
        <x:f>IF($Q103="","",$Q103-1)</x:f>
        <x:v>2016</x:v>
      </x:c>
      <x:c r="BL103" s="24" t="n">
        <x:f>IF($Q103="","",$Q103+0)</x:f>
        <x:v>2017</x:v>
      </x:c>
      <x:c r="BM103" s="24" t="n">
        <x:f>IF($Q103="","",$Q103+1)</x:f>
        <x:v>2018</x:v>
      </x:c>
      <x:c r="BN103" s="24" t="n">
        <x:f>IF($Q103="","",$Q103+2)</x:f>
        <x:v>2019</x:v>
      </x:c>
      <x:c r="BO103" s="24" t="n">
        <x:f>IF($Q103="","",$Q103+3)</x:f>
        <x:v>2020</x:v>
      </x:c>
      <x:c r="BP103" s="77" t="str"/>
      <x:c r="BQ103" s="77" t="str"/>
      <x:c r="BR103" s="77" t="str"/>
      <x:c r="BS103" s="77" t="str"/>
      <x:c r="BT103" s="77" t="str"/>
      <x:c r="BU103" s="77" t="str"/>
      <x:c r="BV103" s="77" t="str"/>
      <x:c r="BW103" s="77" t="str"/>
      <x:c r="BX103" s="77" t="str"/>
      <x:c r="BY103" s="77" t="str"/>
      <x:c r="BZ103" s="77" t="str"/>
      <x:c r="CA103" s="77" t="str"/>
      <x:c r="CB103" s="77" t="str"/>
      <x:c r="CC103" s="77" t="str"/>
      <x:c r="CD103" s="77" t="str"/>
      <x:c r="CE103" s="77" t="str"/>
      <x:c r="CF103" s="77" t="str"/>
      <x:c r="CG103" s="77" t="str"/>
      <x:c r="CH103" s="77" t="str"/>
      <x:c r="CI103" s="77" t="str"/>
      <x:c r="CJ103" s="77" t="str"/>
      <x:c r="CK103" s="77" t="str"/>
      <x:c r="CL103" s="77" t="str"/>
      <x:c r="CM103" s="77" t="str"/>
      <x:c r="CN103" s="77" t="str"/>
      <x:c r="CO103" s="77" t="str"/>
      <x:c r="CP103" s="77" t="str"/>
      <x:c r="CQ103" s="77" t="str"/>
      <x:c r="CR103" s="77" t="str"/>
      <x:c r="CS103" s="77" t="str"/>
      <x:c r="CT103" s="77" t="str"/>
      <x:c r="CU103" s="77" t="str"/>
      <x:c r="CV103" s="77" t="str"/>
      <x:c r="CW103" s="77" t="str"/>
      <x:c r="CX103" s="77" t="str"/>
      <x:c r="CY103" s="77" t="str"/>
      <x:c r="CZ103" s="77" t="str"/>
      <x:c r="DA103" s="77" t="str"/>
      <x:c r="DB103" s="77" t="str"/>
      <x:c r="DC103" s="77" t="str"/>
      <x:c r="DD103" s="77" t="str"/>
      <x:c r="DE103" s="77" t="str"/>
      <x:c r="DF103" s="78" t="str"/>
      <x:c r="DG103" s="78" t="str"/>
      <x:c r="DH103" s="78" t="str"/>
      <x:c r="DI103" s="78" t="str"/>
      <x:c r="DJ103" s="78" t="str"/>
      <x:c r="DK103" s="78" t="str"/>
      <x:c r="DL103" s="78" t="str"/>
      <x:c r="DM103" s="78" t="str"/>
      <x:c r="DN103" s="78" t="str"/>
      <x:c r="DO103" s="78" t="str"/>
      <x:c r="DP103" s="78" t="str"/>
      <x:c r="DQ103" s="78" t="str"/>
      <x:c r="DR103" s="78" t="str"/>
      <x:c r="DS103" s="78" t="str"/>
      <x:c r="DT103" s="78" t="str"/>
      <x:c r="DU103" s="78" t="str"/>
      <x:c r="DV103" s="78" t="str"/>
      <x:c r="DW103" s="78" t="str"/>
      <x:c r="DX103" s="78" t="str"/>
      <x:c r="DY103" s="78" t="str"/>
      <x:c r="DZ103" s="78" t="str"/>
      <x:c r="EA103" s="117" t="str"/>
      <x:c r="EB103" s="117" t="str"/>
      <x:c r="EC103" s="117" t="str"/>
      <x:c r="ED103" s="117" t="str"/>
      <x:c r="EE103" s="117" t="str"/>
      <x:c r="EF103" s="117" t="str"/>
      <x:c r="EG103" s="117" t="str"/>
      <x:c r="EH103" s="117" t="str"/>
      <x:c r="EI103" s="117" t="str"/>
      <x:c r="EJ103" s="117" t="str"/>
      <x:c r="EK103" s="117" t="str"/>
      <x:c r="EL103" s="117" t="str"/>
      <x:c r="EM103" s="117" t="str"/>
      <x:c r="EN103" s="117" t="str"/>
      <x:c r="EO103" s="34" t="str"/>
      <x:c r="EP103" s="34" t="str"/>
      <x:c r="EQ103" s="36" t="str">
        <x:f>IF(OR($EO103="",$EP103="",$EO103=0),"",$EP103/$EO103)</x:f>
      </x:c>
      <x:c r="ER103" s="38" t="str"/>
      <x:c r="ES103" s="22" t="str">
        <x:v>Unknown</x:v>
      </x:c>
      <x:c r="ET103" s="22" t="str">
        <x:v>Unknown</x:v>
      </x:c>
      <x:c r="EU103" s="40" t="str">
        <x:f>IF(COUNT($DF103,$DG103,$DH103)=0,"",AVERAGE($DF103,$DG103,$DH103))</x:f>
      </x:c>
      <x:c r="EV103" s="40" t="str">
        <x:f>IF(COUNT($DJ103,$DK103,$DL103)=0,"",AVERAGE($DJ103,$DK103,$DL103))</x:f>
      </x:c>
      <x:c r="EW103" s="40" t="str">
        <x:f>IF(OR($EU103="",$EV103=""),"",$EV103-$EU103)</x:f>
      </x:c>
      <x:c r="EX103" s="40" t="str">
        <x:f>IF(COUNT($DM103,$DN103,$DO103)=0,"",AVERAGE($DM103,$DN103,$DO103))</x:f>
      </x:c>
      <x:c r="EY103" s="40" t="str">
        <x:f>IF(COUNT($DQ103,$DR103,$DS103)=0,"",AVERAGE($DQ103,$DR103,$DS103))</x:f>
      </x:c>
      <x:c r="EZ103" s="40" t="str">
        <x:f>IF(OR($EX103="",$EY103=""),"",$EY103-$EX103)</x:f>
      </x:c>
      <x:c r="FA103" s="42" t="str">
        <x:f>IF(COUNT($EA103,$EB103,$EC103)=0,"",AVERAGE($EA103,$EB103,$EC103))</x:f>
      </x:c>
      <x:c r="FB103" s="42" t="str">
        <x:f>IF(COUNT($EE103,$EF103,$EG103)=0,"",AVERAGE($EE103,$EF103,$EG103))</x:f>
      </x:c>
      <x:c r="FC103" s="42" t="str">
        <x:f>IF(OR($FA103="",$FB103=""),"",$FB103-$FA103)</x:f>
      </x:c>
      <x:c r="FD103" s="42" t="str">
        <x:f>IF(COUNT($EH103,$EI103,$EJ103)=0,"",AVERAGE($EH103,$EI103,$EJ103))</x:f>
      </x:c>
      <x:c r="FE103" s="42" t="str">
        <x:f>IF(COUNT($EL103,$EM103,$EN103)=0,"",AVERAGE($EL103,$EM103,$EN103))</x:f>
      </x:c>
      <x:c r="FF103" s="42" t="str">
        <x:f>IF(OR($FD103="",$FE103=""),"",$FE103-$FD103)</x:f>
      </x:c>
      <x:c r="FG103" s="24" t="str">
        <x:f>IF(COUNT($DF103,$DG103,$DH103,$DJ103,$DK103,$DL103,$DM103,$DN103,$DO103,$DQ103,$DR103,$DS103)=12,"Yes","No")</x:f>
        <x:v>No</x:v>
      </x:c>
      <x:c r="FH103" s="24" t="str">
        <x:f>IF(COUNT($EA103,$EB103,$EC103,$EE103,$EF103,$EG103,$EH103,$EI103,$EJ103,$EL103,$EM103,$EN103)=12,"Yes","No")</x:f>
        <x:v>No</x:v>
      </x:c>
      <x:c r="FI103" s="24" t="str">
        <x:f>IF(AND($M103="Include",OR($FG103="Yes",$FH103="Yes")),"Ready","Not ready")</x:f>
        <x:v>Not ready</x:v>
      </x:c>
    </x:row>
    <x:row r="104" ht="24" customHeight="1">
      <x:c r="A104" s="22" t="str">
        <x:v>CTL-0102</x:v>
      </x:c>
      <x:c r="B104" s="22" t="n">
        <x:v>113</x:v>
      </x:c>
      <x:c r="C104" s="22" t="str">
        <x:v>Candidate alternative-rationale group</x:v>
      </x:c>
      <x:c r="D104" s="22" t="n">
        <x:v>0</x:v>
      </x:c>
      <x:c r="E104" s="22" t="str">
        <x:v>DATA non-innovation deals.xlsx</x:v>
      </x:c>
      <x:c r="F104" s="22" t="str">
        <x:v>royal dsm acquires biocare copenhagen</x:v>
      </x:c>
      <x:c r="G104" s="22" t="str">
        <x:v>No</x:v>
      </x:c>
      <x:c r="H104" s="22" t="str">
        <x:v>No</x:v>
      </x:c>
      <x:c r="I104" s="22" t="str">
        <x:v>No</x:v>
      </x:c>
      <x:c r="J104" s="22" t="n">
        <x:v>1</x:v>
      </x:c>
      <x:c r="K104" s="22" t="str">
        <x:v>Not started</x:v>
      </x:c>
      <x:c r="L104" s="22" t="str">
        <x:v>Eligible - 100%</x:v>
      </x:c>
      <x:c r="M104" s="22" t="str">
        <x:v>Review</x:v>
      </x:c>
      <x:c r="N104" s="22" t="str"/>
      <x:c r="O104" s="28" t="n">
        <x:v>43091</x:v>
      </x:c>
      <x:c r="P104" s="28" t="n">
        <x:v>43091</x:v>
      </x:c>
      <x:c r="Q104" s="22" t="n">
        <x:v>2017</x:v>
      </x:c>
      <x:c r="R104" s="22" t="str">
        <x:v>Q4 2017</x:v>
      </x:c>
      <x:c r="S104" s="22" t="str">
        <x:v>Completed</x:v>
      </x:c>
      <x:c r="T104" s="26" t="str">
        <x:v>Royal DSM Acquires Biocare Copenhagen</x:v>
      </x:c>
      <x:c r="U104" s="22" t="str">
        <x:v>Mergers &amp; Acquisitions</x:v>
      </x:c>
      <x:c r="V104" s="22" t="str">
        <x:v>Acquisition</x:v>
      </x:c>
      <x:c r="W104" s="22" t="str">
        <x:v>100% Acquisition</x:v>
      </x:c>
      <x:c r="X104" s="22" t="str">
        <x:v>Denmark</x:v>
      </x:c>
      <x:c r="Y104" s="22" t="str">
        <x:v>100% Acquisition</x:v>
      </x:c>
      <x:c r="Z104" s="26"/>
      <x:c r="AA104" s="26"/>
      <x:c r="AB104" s="22" t="str">
        <x:v>DSM-Firmenich AG</x:v>
      </x:c>
      <x:c r="AC104" s="22" t="str">
        <x:v>dsm firmenich</x:v>
      </x:c>
      <x:c r="AD104" s="22" t="str">
        <x:v>Biocare Copenhagen AS</x:v>
      </x:c>
      <x:c r="AE104" s="22" t="str">
        <x:v>biocare copenhagen</x:v>
      </x:c>
      <x:c r="AF104" s="30"/>
      <x:c r="AG104" s="22" t="str">
        <x:v>n/a</x:v>
      </x:c>
      <x:c r="AH104" s="26" t="str">
        <x:v>Royal DSM NV, a science-based company active in health, nutrition and materials, has acquired Biocare Copenhagen AS, a bioscience company that specializes in microbial actives.
BioCare Copenhagen focused on probiotics and specialized in microbial actives with proven health benefits, targeting gastrointestinal disorders, metabolic disorders, infections, and immunity. It offers white label probiotic supplements and complete product concepts with strong consumer appeal. 
The acquisition enables Royal DSM to expand its offering in gut health ingredients with probiotics, market segment in nutritional ingredients, growing an estimated 7% per year.</x:v>
      </x:c>
      <x:c r="AI104" s="26" t="str">
        <x:v>The acquisition enables Royal DSM to expand its offering in gut health ingredients with probiotics, market segment in nutritional ingredients, growing an estimated 7% per year.</x:v>
      </x:c>
      <x:c r="AJ104" s="22" t="str"/>
      <x:c r="AK104" s="22" t="str"/>
      <x:c r="AL104" s="22" t="str">
        <x:v>Unknown</x:v>
      </x:c>
      <x:c r="AM104" s="22" t="str">
        <x:v>Unknown</x:v>
      </x:c>
      <x:c r="AN104" s="22" t="str"/>
      <x:c r="AO104" s="22" t="str"/>
      <x:c r="AP104" s="22" t="str"/>
      <x:c r="AQ104" s="22" t="str"/>
      <x:c r="AR104" s="22" t="str"/>
      <x:c r="AS104" s="22" t="str">
        <x:v>DSM-Firmenich AG</x:v>
      </x:c>
      <x:c r="AT104" s="22" t="str">
        <x:v>Biocare Copenhagen AS</x:v>
      </x:c>
      <x:c r="AU104" s="22" t="str">
        <x:v>Not reviewed</x:v>
      </x:c>
      <x:c r="AV104" s="22" t="str">
        <x:v>Not assessed</x:v>
      </x:c>
      <x:c r="AW104" s="22" t="str">
        <x:v>Unknown</x:v>
      </x:c>
      <x:c r="AX104" s="22" t="str">
        <x:v>Unknown</x:v>
      </x:c>
      <x:c r="AY104" s="22" t="str">
        <x:v>Unknown</x:v>
      </x:c>
      <x:c r="AZ104" s="22" t="str">
        <x:v>Unknown</x:v>
      </x:c>
      <x:c r="BA104" s="22" t="str">
        <x:v>Unknown</x:v>
      </x:c>
      <x:c r="BB104" s="22" t="str">
        <x:v>Unknown</x:v>
      </x:c>
      <x:c r="BC104" s="26" t="str"/>
      <x:c r="BD104" s="22" t="str"/>
      <x:c r="BE104" s="22" t="str"/>
      <x:c r="BF104" s="22" t="str">
        <x:v>Not collected</x:v>
      </x:c>
      <x:c r="BG104" s="22" t="str">
        <x:v>Not collected</x:v>
      </x:c>
      <x:c r="BH104" s="22" t="str">
        <x:v>Not defined</x:v>
      </x:c>
      <x:c r="BI104" s="24" t="n">
        <x:f>IF($Q104="","",$Q104-3)</x:f>
        <x:v>2014</x:v>
      </x:c>
      <x:c r="BJ104" s="24" t="n">
        <x:f>IF($Q104="","",$Q104-2)</x:f>
        <x:v>2015</x:v>
      </x:c>
      <x:c r="BK104" s="24" t="n">
        <x:f>IF($Q104="","",$Q104-1)</x:f>
        <x:v>2016</x:v>
      </x:c>
      <x:c r="BL104" s="24" t="n">
        <x:f>IF($Q104="","",$Q104+0)</x:f>
        <x:v>2017</x:v>
      </x:c>
      <x:c r="BM104" s="24" t="n">
        <x:f>IF($Q104="","",$Q104+1)</x:f>
        <x:v>2018</x:v>
      </x:c>
      <x:c r="BN104" s="24" t="n">
        <x:f>IF($Q104="","",$Q104+2)</x:f>
        <x:v>2019</x:v>
      </x:c>
      <x:c r="BO104" s="24" t="n">
        <x:f>IF($Q104="","",$Q104+3)</x:f>
        <x:v>2020</x:v>
      </x:c>
      <x:c r="BP104" s="77" t="str"/>
      <x:c r="BQ104" s="77" t="str"/>
      <x:c r="BR104" s="77" t="str"/>
      <x:c r="BS104" s="77" t="str"/>
      <x:c r="BT104" s="77" t="str"/>
      <x:c r="BU104" s="77" t="str"/>
      <x:c r="BV104" s="77" t="str"/>
      <x:c r="BW104" s="77" t="str"/>
      <x:c r="BX104" s="77" t="str"/>
      <x:c r="BY104" s="77" t="str"/>
      <x:c r="BZ104" s="77" t="str"/>
      <x:c r="CA104" s="77" t="str"/>
      <x:c r="CB104" s="77" t="str"/>
      <x:c r="CC104" s="77" t="str"/>
      <x:c r="CD104" s="77" t="str"/>
      <x:c r="CE104" s="77" t="str"/>
      <x:c r="CF104" s="77" t="str"/>
      <x:c r="CG104" s="77" t="str"/>
      <x:c r="CH104" s="77" t="str"/>
      <x:c r="CI104" s="77" t="str"/>
      <x:c r="CJ104" s="77" t="str"/>
      <x:c r="CK104" s="77" t="str"/>
      <x:c r="CL104" s="77" t="str"/>
      <x:c r="CM104" s="77" t="str"/>
      <x:c r="CN104" s="77" t="str"/>
      <x:c r="CO104" s="77" t="str"/>
      <x:c r="CP104" s="77" t="str"/>
      <x:c r="CQ104" s="77" t="str"/>
      <x:c r="CR104" s="77" t="str"/>
      <x:c r="CS104" s="77" t="str"/>
      <x:c r="CT104" s="77" t="str"/>
      <x:c r="CU104" s="77" t="str"/>
      <x:c r="CV104" s="77" t="str"/>
      <x:c r="CW104" s="77" t="str"/>
      <x:c r="CX104" s="77" t="str"/>
      <x:c r="CY104" s="77" t="str"/>
      <x:c r="CZ104" s="77" t="str"/>
      <x:c r="DA104" s="77" t="str"/>
      <x:c r="DB104" s="77" t="str"/>
      <x:c r="DC104" s="77" t="str"/>
      <x:c r="DD104" s="77" t="str"/>
      <x:c r="DE104" s="77" t="str"/>
      <x:c r="DF104" s="78" t="str"/>
      <x:c r="DG104" s="78" t="str"/>
      <x:c r="DH104" s="78" t="str"/>
      <x:c r="DI104" s="78" t="str"/>
      <x:c r="DJ104" s="78" t="str"/>
      <x:c r="DK104" s="78" t="str"/>
      <x:c r="DL104" s="78" t="str"/>
      <x:c r="DM104" s="78" t="str"/>
      <x:c r="DN104" s="78" t="str"/>
      <x:c r="DO104" s="78" t="str"/>
      <x:c r="DP104" s="78" t="str"/>
      <x:c r="DQ104" s="78" t="str"/>
      <x:c r="DR104" s="78" t="str"/>
      <x:c r="DS104" s="78" t="str"/>
      <x:c r="DT104" s="78" t="str"/>
      <x:c r="DU104" s="78" t="str"/>
      <x:c r="DV104" s="78" t="str"/>
      <x:c r="DW104" s="78" t="str"/>
      <x:c r="DX104" s="78" t="str"/>
      <x:c r="DY104" s="78" t="str"/>
      <x:c r="DZ104" s="78" t="str"/>
      <x:c r="EA104" s="117" t="str"/>
      <x:c r="EB104" s="117" t="str"/>
      <x:c r="EC104" s="117" t="str"/>
      <x:c r="ED104" s="117" t="str"/>
      <x:c r="EE104" s="117" t="str"/>
      <x:c r="EF104" s="117" t="str"/>
      <x:c r="EG104" s="117" t="str"/>
      <x:c r="EH104" s="117" t="str"/>
      <x:c r="EI104" s="117" t="str"/>
      <x:c r="EJ104" s="117" t="str"/>
      <x:c r="EK104" s="117" t="str"/>
      <x:c r="EL104" s="117" t="str"/>
      <x:c r="EM104" s="117" t="str"/>
      <x:c r="EN104" s="117" t="str"/>
      <x:c r="EO104" s="34" t="str"/>
      <x:c r="EP104" s="34" t="str"/>
      <x:c r="EQ104" s="36" t="str">
        <x:f>IF(OR($EO104="",$EP104="",$EO104=0),"",$EP104/$EO104)</x:f>
      </x:c>
      <x:c r="ER104" s="38" t="str"/>
      <x:c r="ES104" s="22" t="str">
        <x:v>Unknown</x:v>
      </x:c>
      <x:c r="ET104" s="22" t="str">
        <x:v>Unknown</x:v>
      </x:c>
      <x:c r="EU104" s="40" t="str">
        <x:f>IF(COUNT($DF104,$DG104,$DH104)=0,"",AVERAGE($DF104,$DG104,$DH104))</x:f>
      </x:c>
      <x:c r="EV104" s="40" t="str">
        <x:f>IF(COUNT($DJ104,$DK104,$DL104)=0,"",AVERAGE($DJ104,$DK104,$DL104))</x:f>
      </x:c>
      <x:c r="EW104" s="40" t="str">
        <x:f>IF(OR($EU104="",$EV104=""),"",$EV104-$EU104)</x:f>
      </x:c>
      <x:c r="EX104" s="40" t="str">
        <x:f>IF(COUNT($DM104,$DN104,$DO104)=0,"",AVERAGE($DM104,$DN104,$DO104))</x:f>
      </x:c>
      <x:c r="EY104" s="40" t="str">
        <x:f>IF(COUNT($DQ104,$DR104,$DS104)=0,"",AVERAGE($DQ104,$DR104,$DS104))</x:f>
      </x:c>
      <x:c r="EZ104" s="40" t="str">
        <x:f>IF(OR($EX104="",$EY104=""),"",$EY104-$EX104)</x:f>
      </x:c>
      <x:c r="FA104" s="42" t="str">
        <x:f>IF(COUNT($EA104,$EB104,$EC104)=0,"",AVERAGE($EA104,$EB104,$EC104))</x:f>
      </x:c>
      <x:c r="FB104" s="42" t="str">
        <x:f>IF(COUNT($EE104,$EF104,$EG104)=0,"",AVERAGE($EE104,$EF104,$EG104))</x:f>
      </x:c>
      <x:c r="FC104" s="42" t="str">
        <x:f>IF(OR($FA104="",$FB104=""),"",$FB104-$FA104)</x:f>
      </x:c>
      <x:c r="FD104" s="42" t="str">
        <x:f>IF(COUNT($EH104,$EI104,$EJ104)=0,"",AVERAGE($EH104,$EI104,$EJ104))</x:f>
      </x:c>
      <x:c r="FE104" s="42" t="str">
        <x:f>IF(COUNT($EL104,$EM104,$EN104)=0,"",AVERAGE($EL104,$EM104,$EN104))</x:f>
      </x:c>
      <x:c r="FF104" s="42" t="str">
        <x:f>IF(OR($FD104="",$FE104=""),"",$FE104-$FD104)</x:f>
      </x:c>
      <x:c r="FG104" s="24" t="str">
        <x:f>IF(COUNT($DF104,$DG104,$DH104,$DJ104,$DK104,$DL104,$DM104,$DN104,$DO104,$DQ104,$DR104,$DS104)=12,"Yes","No")</x:f>
        <x:v>No</x:v>
      </x:c>
      <x:c r="FH104" s="24" t="str">
        <x:f>IF(COUNT($EA104,$EB104,$EC104,$EE104,$EF104,$EG104,$EH104,$EI104,$EJ104,$EL104,$EM104,$EN104)=12,"Yes","No")</x:f>
        <x:v>No</x:v>
      </x:c>
      <x:c r="FI104" s="24" t="str">
        <x:f>IF(AND($M104="Include",OR($FG104="Yes",$FH104="Yes")),"Ready","Not ready")</x:f>
        <x:v>Not ready</x:v>
      </x:c>
    </x:row>
    <x:row r="105" ht="24" customHeight="1">
      <x:c r="A105" s="22" t="str">
        <x:v>CTL-0103</x:v>
      </x:c>
      <x:c r="B105" s="22" t="n">
        <x:v>114</x:v>
      </x:c>
      <x:c r="C105" s="22" t="str">
        <x:v>Candidate alternative-rationale group</x:v>
      </x:c>
      <x:c r="D105" s="22" t="n">
        <x:v>0</x:v>
      </x:c>
      <x:c r="E105" s="22" t="str">
        <x:v>DATA non-innovation deals.xlsx</x:v>
      </x:c>
      <x:c r="F105" s="22" t="str">
        <x:v>millendo therapeutics acquires alize pharma</x:v>
      </x:c>
      <x:c r="G105" s="22" t="str">
        <x:v>No</x:v>
      </x:c>
      <x:c r="H105" s="22" t="str">
        <x:v>No</x:v>
      </x:c>
      <x:c r="I105" s="22" t="str">
        <x:v>No</x:v>
      </x:c>
      <x:c r="J105" s="22" t="n">
        <x:v>1</x:v>
      </x:c>
      <x:c r="K105" s="22" t="str">
        <x:v>Not started</x:v>
      </x:c>
      <x:c r="L105" s="22" t="str">
        <x:v>Eligible - 100%</x:v>
      </x:c>
      <x:c r="M105" s="22" t="str">
        <x:v>Review</x:v>
      </x:c>
      <x:c r="N105" s="22" t="str"/>
      <x:c r="O105" s="28" t="n">
        <x:v>43089</x:v>
      </x:c>
      <x:c r="P105" s="28" t="n">
        <x:v>43089</x:v>
      </x:c>
      <x:c r="Q105" s="22" t="n">
        <x:v>2017</x:v>
      </x:c>
      <x:c r="R105" s="22" t="str">
        <x:v>Q4 2017</x:v>
      </x:c>
      <x:c r="S105" s="22" t="str">
        <x:v>Completed</x:v>
      </x:c>
      <x:c r="T105" s="26" t="str">
        <x:v>Millendo Therapeutics Acquires Alize Pharma</x:v>
      </x:c>
      <x:c r="U105" s="22" t="str">
        <x:v>Mergers &amp; Acquisitions</x:v>
      </x:c>
      <x:c r="V105" s="22" t="str">
        <x:v>Acquisition</x:v>
      </x:c>
      <x:c r="W105" s="22" t="str">
        <x:v>100% Acquisition</x:v>
      </x:c>
      <x:c r="X105" s="22" t="str">
        <x:v>France</x:v>
      </x:c>
      <x:c r="Y105" s="22" t="str">
        <x:v>100% Acquisition</x:v>
      </x:c>
      <x:c r="Z105" s="26"/>
      <x:c r="AA105" s="26" t="str">
        <x:v>Jones Day</x:v>
      </x:c>
      <x:c r="AB105" s="22" t="str">
        <x:v>Tempest Therapeutics Inc</x:v>
      </x:c>
      <x:c r="AC105" s="22" t="str">
        <x:v>tempest therapeutics</x:v>
      </x:c>
      <x:c r="AD105" s="22" t="str">
        <x:v>Alize Pharma</x:v>
      </x:c>
      <x:c r="AE105" s="22" t="str">
        <x:v>alize pharma</x:v>
      </x:c>
      <x:c r="AF105" s="30"/>
      <x:c r="AG105" s="22" t="str">
        <x:v>n/a</x:v>
      </x:c>
      <x:c r="AH105" s="26" t="str">
        <x:v>Millendo Therapeutics, Inc., a clinical-stage biopharmaceutical company focused on developing treatments for endocrine diseases, has acquired Alize Pharma SAS, a pharmaceutical company, in a stock-based transaction.
Following the transaction, the company will operate as Millendo Therapeutics, Inc. in the US and as Millendo Therapeutics SAS in France and Europe where it will continue to operate the former Alize Pharma facilities, maintain its capabilities and team and serve as Millendo’s European research and development base. Thierry Abribat, the founder and president of the Alize Pharma companies, will join the board of directors of Millendo Therapeutics. Olivier Martinez from Bpifrance and Gilles Alberici from initiative Octalfa will be appointed as board observers.
This acquisition enables Millendo Therapeutics’ to address unmet patient needs in rare endocrine diseases.</x:v>
      </x:c>
      <x:c r="AI105" s="26" t="str">
        <x:v>This acquisition enables Millendo Therapeutics’ to address unmet patient needs in rare endocrine diseases.</x:v>
      </x:c>
      <x:c r="AJ105" s="22" t="str"/>
      <x:c r="AK105" s="22" t="str"/>
      <x:c r="AL105" s="22" t="str">
        <x:v>Unknown</x:v>
      </x:c>
      <x:c r="AM105" s="22" t="str">
        <x:v>Unknown</x:v>
      </x:c>
      <x:c r="AN105" s="22" t="str"/>
      <x:c r="AO105" s="22" t="str"/>
      <x:c r="AP105" s="22" t="str"/>
      <x:c r="AQ105" s="22" t="str"/>
      <x:c r="AR105" s="22" t="str"/>
      <x:c r="AS105" s="22" t="str">
        <x:v>Tempest Therapeutics Inc</x:v>
      </x:c>
      <x:c r="AT105" s="22" t="str">
        <x:v>Alize Pharma</x:v>
      </x:c>
      <x:c r="AU105" s="22" t="str">
        <x:v>Not reviewed</x:v>
      </x:c>
      <x:c r="AV105" s="22" t="str">
        <x:v>Not assessed</x:v>
      </x:c>
      <x:c r="AW105" s="22" t="str">
        <x:v>Unknown</x:v>
      </x:c>
      <x:c r="AX105" s="22" t="str">
        <x:v>Unknown</x:v>
      </x:c>
      <x:c r="AY105" s="22" t="str">
        <x:v>Unknown</x:v>
      </x:c>
      <x:c r="AZ105" s="22" t="str">
        <x:v>Unknown</x:v>
      </x:c>
      <x:c r="BA105" s="22" t="str">
        <x:v>Unknown</x:v>
      </x:c>
      <x:c r="BB105" s="22" t="str">
        <x:v>Unknown</x:v>
      </x:c>
      <x:c r="BC105" s="26" t="str"/>
      <x:c r="BD105" s="22" t="str"/>
      <x:c r="BE105" s="22" t="str"/>
      <x:c r="BF105" s="22" t="str">
        <x:v>Not collected</x:v>
      </x:c>
      <x:c r="BG105" s="22" t="str">
        <x:v>Not collected</x:v>
      </x:c>
      <x:c r="BH105" s="22" t="str">
        <x:v>Not defined</x:v>
      </x:c>
      <x:c r="BI105" s="24" t="n">
        <x:f>IF($Q105="","",$Q105-3)</x:f>
        <x:v>2014</x:v>
      </x:c>
      <x:c r="BJ105" s="24" t="n">
        <x:f>IF($Q105="","",$Q105-2)</x:f>
        <x:v>2015</x:v>
      </x:c>
      <x:c r="BK105" s="24" t="n">
        <x:f>IF($Q105="","",$Q105-1)</x:f>
        <x:v>2016</x:v>
      </x:c>
      <x:c r="BL105" s="24" t="n">
        <x:f>IF($Q105="","",$Q105+0)</x:f>
        <x:v>2017</x:v>
      </x:c>
      <x:c r="BM105" s="24" t="n">
        <x:f>IF($Q105="","",$Q105+1)</x:f>
        <x:v>2018</x:v>
      </x:c>
      <x:c r="BN105" s="24" t="n">
        <x:f>IF($Q105="","",$Q105+2)</x:f>
        <x:v>2019</x:v>
      </x:c>
      <x:c r="BO105" s="24" t="n">
        <x:f>IF($Q105="","",$Q105+3)</x:f>
        <x:v>2020</x:v>
      </x:c>
      <x:c r="BP105" s="77" t="str"/>
      <x:c r="BQ105" s="77" t="str"/>
      <x:c r="BR105" s="77" t="str"/>
      <x:c r="BS105" s="77" t="str"/>
      <x:c r="BT105" s="77" t="str"/>
      <x:c r="BU105" s="77" t="str"/>
      <x:c r="BV105" s="77" t="str"/>
      <x:c r="BW105" s="77" t="str"/>
      <x:c r="BX105" s="77" t="str"/>
      <x:c r="BY105" s="77" t="str"/>
      <x:c r="BZ105" s="77" t="str"/>
      <x:c r="CA105" s="77" t="str"/>
      <x:c r="CB105" s="77" t="str"/>
      <x:c r="CC105" s="77" t="str"/>
      <x:c r="CD105" s="77" t="str"/>
      <x:c r="CE105" s="77" t="str"/>
      <x:c r="CF105" s="77" t="str"/>
      <x:c r="CG105" s="77" t="str"/>
      <x:c r="CH105" s="77" t="str"/>
      <x:c r="CI105" s="77" t="str"/>
      <x:c r="CJ105" s="77" t="str"/>
      <x:c r="CK105" s="77" t="str"/>
      <x:c r="CL105" s="77" t="str"/>
      <x:c r="CM105" s="77" t="str"/>
      <x:c r="CN105" s="77" t="str"/>
      <x:c r="CO105" s="77" t="str"/>
      <x:c r="CP105" s="77" t="str"/>
      <x:c r="CQ105" s="77" t="str"/>
      <x:c r="CR105" s="77" t="str"/>
      <x:c r="CS105" s="77" t="str"/>
      <x:c r="CT105" s="77" t="str"/>
      <x:c r="CU105" s="77" t="str"/>
      <x:c r="CV105" s="77" t="str"/>
      <x:c r="CW105" s="77" t="str"/>
      <x:c r="CX105" s="77" t="str"/>
      <x:c r="CY105" s="77" t="str"/>
      <x:c r="CZ105" s="77" t="str"/>
      <x:c r="DA105" s="77" t="str"/>
      <x:c r="DB105" s="77" t="str"/>
      <x:c r="DC105" s="77" t="str"/>
      <x:c r="DD105" s="77" t="str"/>
      <x:c r="DE105" s="77" t="str"/>
      <x:c r="DF105" s="78" t="str"/>
      <x:c r="DG105" s="78" t="str"/>
      <x:c r="DH105" s="78" t="str"/>
      <x:c r="DI105" s="78" t="str"/>
      <x:c r="DJ105" s="78" t="str"/>
      <x:c r="DK105" s="78" t="str"/>
      <x:c r="DL105" s="78" t="str"/>
      <x:c r="DM105" s="78" t="str"/>
      <x:c r="DN105" s="78" t="str"/>
      <x:c r="DO105" s="78" t="str"/>
      <x:c r="DP105" s="78" t="str"/>
      <x:c r="DQ105" s="78" t="str"/>
      <x:c r="DR105" s="78" t="str"/>
      <x:c r="DS105" s="78" t="str"/>
      <x:c r="DT105" s="78" t="str"/>
      <x:c r="DU105" s="78" t="str"/>
      <x:c r="DV105" s="78" t="str"/>
      <x:c r="DW105" s="78" t="str"/>
      <x:c r="DX105" s="78" t="str"/>
      <x:c r="DY105" s="78" t="str"/>
      <x:c r="DZ105" s="78" t="str"/>
      <x:c r="EA105" s="117" t="str"/>
      <x:c r="EB105" s="117" t="str"/>
      <x:c r="EC105" s="117" t="str"/>
      <x:c r="ED105" s="117" t="str"/>
      <x:c r="EE105" s="117" t="str"/>
      <x:c r="EF105" s="117" t="str"/>
      <x:c r="EG105" s="117" t="str"/>
      <x:c r="EH105" s="117" t="str"/>
      <x:c r="EI105" s="117" t="str"/>
      <x:c r="EJ105" s="117" t="str"/>
      <x:c r="EK105" s="117" t="str"/>
      <x:c r="EL105" s="117" t="str"/>
      <x:c r="EM105" s="117" t="str"/>
      <x:c r="EN105" s="117" t="str"/>
      <x:c r="EO105" s="34" t="str"/>
      <x:c r="EP105" s="34" t="str"/>
      <x:c r="EQ105" s="36" t="str">
        <x:f>IF(OR($EO105="",$EP105="",$EO105=0),"",$EP105/$EO105)</x:f>
      </x:c>
      <x:c r="ER105" s="38" t="str"/>
      <x:c r="ES105" s="22" t="str">
        <x:v>Unknown</x:v>
      </x:c>
      <x:c r="ET105" s="22" t="str">
        <x:v>Unknown</x:v>
      </x:c>
      <x:c r="EU105" s="40" t="str">
        <x:f>IF(COUNT($DF105,$DG105,$DH105)=0,"",AVERAGE($DF105,$DG105,$DH105))</x:f>
      </x:c>
      <x:c r="EV105" s="40" t="str">
        <x:f>IF(COUNT($DJ105,$DK105,$DL105)=0,"",AVERAGE($DJ105,$DK105,$DL105))</x:f>
      </x:c>
      <x:c r="EW105" s="40" t="str">
        <x:f>IF(OR($EU105="",$EV105=""),"",$EV105-$EU105)</x:f>
      </x:c>
      <x:c r="EX105" s="40" t="str">
        <x:f>IF(COUNT($DM105,$DN105,$DO105)=0,"",AVERAGE($DM105,$DN105,$DO105))</x:f>
      </x:c>
      <x:c r="EY105" s="40" t="str">
        <x:f>IF(COUNT($DQ105,$DR105,$DS105)=0,"",AVERAGE($DQ105,$DR105,$DS105))</x:f>
      </x:c>
      <x:c r="EZ105" s="40" t="str">
        <x:f>IF(OR($EX105="",$EY105=""),"",$EY105-$EX105)</x:f>
      </x:c>
      <x:c r="FA105" s="42" t="str">
        <x:f>IF(COUNT($EA105,$EB105,$EC105)=0,"",AVERAGE($EA105,$EB105,$EC105))</x:f>
      </x:c>
      <x:c r="FB105" s="42" t="str">
        <x:f>IF(COUNT($EE105,$EF105,$EG105)=0,"",AVERAGE($EE105,$EF105,$EG105))</x:f>
      </x:c>
      <x:c r="FC105" s="42" t="str">
        <x:f>IF(OR($FA105="",$FB105=""),"",$FB105-$FA105)</x:f>
      </x:c>
      <x:c r="FD105" s="42" t="str">
        <x:f>IF(COUNT($EH105,$EI105,$EJ105)=0,"",AVERAGE($EH105,$EI105,$EJ105))</x:f>
      </x:c>
      <x:c r="FE105" s="42" t="str">
        <x:f>IF(COUNT($EL105,$EM105,$EN105)=0,"",AVERAGE($EL105,$EM105,$EN105))</x:f>
      </x:c>
      <x:c r="FF105" s="42" t="str">
        <x:f>IF(OR($FD105="",$FE105=""),"",$FE105-$FD105)</x:f>
      </x:c>
      <x:c r="FG105" s="24" t="str">
        <x:f>IF(COUNT($DF105,$DG105,$DH105,$DJ105,$DK105,$DL105,$DM105,$DN105,$DO105,$DQ105,$DR105,$DS105)=12,"Yes","No")</x:f>
        <x:v>No</x:v>
      </x:c>
      <x:c r="FH105" s="24" t="str">
        <x:f>IF(COUNT($EA105,$EB105,$EC105,$EE105,$EF105,$EG105,$EH105,$EI105,$EJ105,$EL105,$EM105,$EN105)=12,"Yes","No")</x:f>
        <x:v>No</x:v>
      </x:c>
      <x:c r="FI105" s="24" t="str">
        <x:f>IF(AND($M105="Include",OR($FG105="Yes",$FH105="Yes")),"Ready","Not ready")</x:f>
        <x:v>Not ready</x:v>
      </x:c>
    </x:row>
    <x:row r="106" ht="24" customHeight="1">
      <x:c r="A106" s="22" t="str">
        <x:v>CTL-0104</x:v>
      </x:c>
      <x:c r="B106" s="22" t="n">
        <x:v>115</x:v>
      </x:c>
      <x:c r="C106" s="22" t="str">
        <x:v>Candidate alternative-rationale group</x:v>
      </x:c>
      <x:c r="D106" s="22" t="n">
        <x:v>0</x:v>
      </x:c>
      <x:c r="E106" s="22" t="str">
        <x:v>DATA non-innovation deals.xlsx</x:v>
      </x:c>
      <x:c r="F106" s="22" t="str">
        <x:v>immunoprecise antibodies acquires modiquest research for</x:v>
      </x:c>
      <x:c r="G106" s="22" t="str">
        <x:v>No</x:v>
      </x:c>
      <x:c r="H106" s="22" t="str">
        <x:v>No</x:v>
      </x:c>
      <x:c r="I106" s="22" t="str">
        <x:v>No</x:v>
      </x:c>
      <x:c r="J106" s="22" t="n">
        <x:v>1</x:v>
      </x:c>
      <x:c r="K106" s="22" t="str">
        <x:v>Not started</x:v>
      </x:c>
      <x:c r="L106" s="22" t="str">
        <x:v>Review - majority</x:v>
      </x:c>
      <x:c r="M106" s="22" t="str">
        <x:v>Review</x:v>
      </x:c>
      <x:c r="N106" s="22" t="str"/>
      <x:c r="O106" s="28" t="n">
        <x:v>43076</x:v>
      </x:c>
      <x:c r="P106" s="28" t="n">
        <x:v>43196</x:v>
      </x:c>
      <x:c r="Q106" s="22" t="n">
        <x:v>2018</x:v>
      </x:c>
      <x:c r="R106" s="22" t="str">
        <x:v>Q4 2017</x:v>
      </x:c>
      <x:c r="S106" s="22" t="str">
        <x:v>Completed</x:v>
      </x:c>
      <x:c r="T106" s="26" t="str">
        <x:v>ImmunoPrecise Antibodies Acquires Modiquest Research for USD8.3 Million</x:v>
      </x:c>
      <x:c r="U106" s="22" t="str">
        <x:v>Mergers &amp; Acquisitions</x:v>
      </x:c>
      <x:c r="V106" s="22" t="str">
        <x:v>Acquisition</x:v>
      </x:c>
      <x:c r="W106" s="22" t="str">
        <x:v>Majority Acquisition</x:v>
      </x:c>
      <x:c r="X106" s="22" t="str">
        <x:v>The Netherlands</x:v>
      </x:c>
      <x:c r="Y106" s="22" t="str">
        <x:v>Majority Acquisition</x:v>
      </x:c>
      <x:c r="Z106" s="26"/>
      <x:c r="AA106" s="26"/>
      <x:c r="AB106" s="22" t="str">
        <x:v>MindWalk Holdings Corp</x:v>
      </x:c>
      <x:c r="AC106" s="22" t="str">
        <x:v>mindwalk</x:v>
      </x:c>
      <x:c r="AD106" s="22" t="str">
        <x:v>Modiquest Research BV; Immulease BV</x:v>
      </x:c>
      <x:c r="AE106" s="22" t="str">
        <x:v>modiquest research immulease</x:v>
      </x:c>
      <x:c r="AF106" s="30" t="n">
        <x:v>8</x:v>
      </x:c>
      <x:c r="AG106" s="22" t="n">
        <x:v>8</x:v>
      </x:c>
      <x:c r="AH106" s="26" t="str">
        <x:v>ImmunoPrecise Antibodies Ltd, a provider of antibodies, has acquired all of the issued and outstanding shares of Modiquest Research BV, a biotechnology company and Immulease B.V. for a purchase consideration of CAD10.57 million (USD8.31 million).
Under the agreement, Immunoprecise has acquired all of the issued and outstanding shares of ModiQuest and Immulease for CAD10.57 million (USD8.31 million), of which (A) CAD8 million (USD6.1 million) will be paid on closing using a combination CAD4 million (USD3 million) in cash and 6,600,399 shares of Immunoprecise, and (B) an additional CAD3.2 million (USD2.4 million) will be paid over a three year period after closing (the Deferred Payments). The Deferred Payments will be payable in three equal installments of cash and equity.
Concurrently, Immunoprecise also announces it will complete a debenture financing in the principal amount of up to CAD4.1 (USD5 million). 
The transaction will anticipated accretive annualized EBITDA of between CAD0.7 million (USD0.5 million) to CAD0.8 million (USD0.6 million) for fiscal 2019.
The transaction enables ImmunoPrecise to provide comprehensive and next generation antibody therapeutic discovery.
Deal History:
Update: On March 16, 2018, ImmunoPrecise entered into the definitive share purchase agreement to acquire all of the issued and outstanding shares of Modiquest and Immulease for a purchase consideration of CAD10.57 million (USD8.31 million).
Under the definitive agreement, Immunoprecise has agreed to acquire all of the issued and outstanding shares of ModiQuest and Immulease for CAD10.57 million (USD8.31 million), of which (A) CAD8 million (USD6.1 million) will be paid on closing using a combination CAD4 million (USD3 million) in cash and 6,600,399 shares of Immunoprecise, and (B) an additional CAD3.2 million (USD2.4 million) will be paid over a three year period after closing (the Deferred Payments).  The Deferred Payments will be payable in three equal installments of cash and equity totaling CAD1 million (USD0.7 million) 60 days after ModiQuest’s next three fiscal year ends following closing of the transaction.
Announced: on December 7, 2017, ImmunoPrecise entered into letter of intent agreement with Modiquest to acquire all the issued and outstanding shares of Modiquest, for a purchase consideration of CAD10.57 million (USD8.31 million).
Of the total consideration, CAD3.78 million (USD2.97 million) will be paid in cash on closing and CAD3.78 million (USD2.97 million) will be through issuance of 6,622,807 common shares of ImmunoPrecise and CAD3 million (USD2.36 million) will be deferred payments over a three year period.</x:v>
      </x:c>
      <x:c r="AI106" s="26" t="str">
        <x:v>The transaction enables ImmunoPrecise to provide comprehensive and next generation antibody therapeutic discovery.</x:v>
      </x:c>
      <x:c r="AJ106" s="22" t="str"/>
      <x:c r="AK106" s="22" t="str"/>
      <x:c r="AL106" s="22" t="str">
        <x:v>Unknown</x:v>
      </x:c>
      <x:c r="AM106" s="22" t="str">
        <x:v>Unknown</x:v>
      </x:c>
      <x:c r="AN106" s="22" t="str"/>
      <x:c r="AO106" s="22" t="str"/>
      <x:c r="AP106" s="22" t="str"/>
      <x:c r="AQ106" s="22" t="str"/>
      <x:c r="AR106" s="22" t="str"/>
      <x:c r="AS106" s="22" t="str">
        <x:v>MindWalk Holdings Corp</x:v>
      </x:c>
      <x:c r="AT106" s="22" t="str">
        <x:v>Modiquest Research BV; Immulease BV</x:v>
      </x:c>
      <x:c r="AU106" s="22" t="str">
        <x:v>Not reviewed</x:v>
      </x:c>
      <x:c r="AV106" s="22" t="str">
        <x:v>Not assessed</x:v>
      </x:c>
      <x:c r="AW106" s="22" t="str">
        <x:v>Unknown</x:v>
      </x:c>
      <x:c r="AX106" s="22" t="str">
        <x:v>Unknown</x:v>
      </x:c>
      <x:c r="AY106" s="22" t="str">
        <x:v>Unknown</x:v>
      </x:c>
      <x:c r="AZ106" s="22" t="str">
        <x:v>Unknown</x:v>
      </x:c>
      <x:c r="BA106" s="22" t="str">
        <x:v>Unknown</x:v>
      </x:c>
      <x:c r="BB106" s="22" t="str">
        <x:v>Unknown</x:v>
      </x:c>
      <x:c r="BC106" s="26" t="str"/>
      <x:c r="BD106" s="22" t="str"/>
      <x:c r="BE106" s="22" t="str"/>
      <x:c r="BF106" s="22" t="str">
        <x:v>Not collected</x:v>
      </x:c>
      <x:c r="BG106" s="22" t="str">
        <x:v>Not collected</x:v>
      </x:c>
      <x:c r="BH106" s="22" t="str">
        <x:v>Not defined</x:v>
      </x:c>
      <x:c r="BI106" s="24" t="n">
        <x:f>IF($Q106="","",$Q106-3)</x:f>
        <x:v>2015</x:v>
      </x:c>
      <x:c r="BJ106" s="24" t="n">
        <x:f>IF($Q106="","",$Q106-2)</x:f>
        <x:v>2016</x:v>
      </x:c>
      <x:c r="BK106" s="24" t="n">
        <x:f>IF($Q106="","",$Q106-1)</x:f>
        <x:v>2017</x:v>
      </x:c>
      <x:c r="BL106" s="24" t="n">
        <x:f>IF($Q106="","",$Q106+0)</x:f>
        <x:v>2018</x:v>
      </x:c>
      <x:c r="BM106" s="24" t="n">
        <x:f>IF($Q106="","",$Q106+1)</x:f>
        <x:v>2019</x:v>
      </x:c>
      <x:c r="BN106" s="24" t="n">
        <x:f>IF($Q106="","",$Q106+2)</x:f>
        <x:v>2020</x:v>
      </x:c>
      <x:c r="BO106" s="24" t="n">
        <x:f>IF($Q106="","",$Q106+3)</x:f>
        <x:v>2021</x:v>
      </x:c>
      <x:c r="BP106" s="77" t="str"/>
      <x:c r="BQ106" s="77" t="str"/>
      <x:c r="BR106" s="77" t="str"/>
      <x:c r="BS106" s="77" t="str"/>
      <x:c r="BT106" s="77" t="str"/>
      <x:c r="BU106" s="77" t="str"/>
      <x:c r="BV106" s="77" t="str"/>
      <x:c r="BW106" s="77" t="str"/>
      <x:c r="BX106" s="77" t="str"/>
      <x:c r="BY106" s="77" t="str"/>
      <x:c r="BZ106" s="77" t="str"/>
      <x:c r="CA106" s="77" t="str"/>
      <x:c r="CB106" s="77" t="str"/>
      <x:c r="CC106" s="77" t="str"/>
      <x:c r="CD106" s="77" t="str"/>
      <x:c r="CE106" s="77" t="str"/>
      <x:c r="CF106" s="77" t="str"/>
      <x:c r="CG106" s="77" t="str"/>
      <x:c r="CH106" s="77" t="str"/>
      <x:c r="CI106" s="77" t="str"/>
      <x:c r="CJ106" s="77" t="str"/>
      <x:c r="CK106" s="77" t="str"/>
      <x:c r="CL106" s="77" t="str"/>
      <x:c r="CM106" s="77" t="str"/>
      <x:c r="CN106" s="77" t="str"/>
      <x:c r="CO106" s="77" t="str"/>
      <x:c r="CP106" s="77" t="str"/>
      <x:c r="CQ106" s="77" t="str"/>
      <x:c r="CR106" s="77" t="str"/>
      <x:c r="CS106" s="77" t="str"/>
      <x:c r="CT106" s="77" t="str"/>
      <x:c r="CU106" s="77" t="str"/>
      <x:c r="CV106" s="77" t="str"/>
      <x:c r="CW106" s="77" t="str"/>
      <x:c r="CX106" s="77" t="str"/>
      <x:c r="CY106" s="77" t="str"/>
      <x:c r="CZ106" s="77" t="str"/>
      <x:c r="DA106" s="77" t="str"/>
      <x:c r="DB106" s="77" t="str"/>
      <x:c r="DC106" s="77" t="str"/>
      <x:c r="DD106" s="77" t="str"/>
      <x:c r="DE106" s="77" t="str"/>
      <x:c r="DF106" s="78" t="str"/>
      <x:c r="DG106" s="78" t="str"/>
      <x:c r="DH106" s="78" t="str"/>
      <x:c r="DI106" s="78" t="str"/>
      <x:c r="DJ106" s="78" t="str"/>
      <x:c r="DK106" s="78" t="str"/>
      <x:c r="DL106" s="78" t="str"/>
      <x:c r="DM106" s="78" t="str"/>
      <x:c r="DN106" s="78" t="str"/>
      <x:c r="DO106" s="78" t="str"/>
      <x:c r="DP106" s="78" t="str"/>
      <x:c r="DQ106" s="78" t="str"/>
      <x:c r="DR106" s="78" t="str"/>
      <x:c r="DS106" s="78" t="str"/>
      <x:c r="DT106" s="78" t="str"/>
      <x:c r="DU106" s="78" t="str"/>
      <x:c r="DV106" s="78" t="str"/>
      <x:c r="DW106" s="78" t="str"/>
      <x:c r="DX106" s="78" t="str"/>
      <x:c r="DY106" s="78" t="str"/>
      <x:c r="DZ106" s="78" t="str"/>
      <x:c r="EA106" s="117" t="str"/>
      <x:c r="EB106" s="117" t="str"/>
      <x:c r="EC106" s="117" t="str"/>
      <x:c r="ED106" s="117" t="str"/>
      <x:c r="EE106" s="117" t="str"/>
      <x:c r="EF106" s="117" t="str"/>
      <x:c r="EG106" s="117" t="str"/>
      <x:c r="EH106" s="117" t="str"/>
      <x:c r="EI106" s="117" t="str"/>
      <x:c r="EJ106" s="117" t="str"/>
      <x:c r="EK106" s="117" t="str"/>
      <x:c r="EL106" s="117" t="str"/>
      <x:c r="EM106" s="117" t="str"/>
      <x:c r="EN106" s="117" t="str"/>
      <x:c r="EO106" s="34" t="str"/>
      <x:c r="EP106" s="34" t="str"/>
      <x:c r="EQ106" s="36" t="str">
        <x:f>IF(OR($EO106="",$EP106="",$EO106=0),"",$EP106/$EO106)</x:f>
      </x:c>
      <x:c r="ER106" s="38" t="str"/>
      <x:c r="ES106" s="22" t="str">
        <x:v>Unknown</x:v>
      </x:c>
      <x:c r="ET106" s="22" t="str">
        <x:v>Unknown</x:v>
      </x:c>
      <x:c r="EU106" s="40" t="str">
        <x:f>IF(COUNT($DF106,$DG106,$DH106)=0,"",AVERAGE($DF106,$DG106,$DH106))</x:f>
      </x:c>
      <x:c r="EV106" s="40" t="str">
        <x:f>IF(COUNT($DJ106,$DK106,$DL106)=0,"",AVERAGE($DJ106,$DK106,$DL106))</x:f>
      </x:c>
      <x:c r="EW106" s="40" t="str">
        <x:f>IF(OR($EU106="",$EV106=""),"",$EV106-$EU106)</x:f>
      </x:c>
      <x:c r="EX106" s="40" t="str">
        <x:f>IF(COUNT($DM106,$DN106,$DO106)=0,"",AVERAGE($DM106,$DN106,$DO106))</x:f>
      </x:c>
      <x:c r="EY106" s="40" t="str">
        <x:f>IF(COUNT($DQ106,$DR106,$DS106)=0,"",AVERAGE($DQ106,$DR106,$DS106))</x:f>
      </x:c>
      <x:c r="EZ106" s="40" t="str">
        <x:f>IF(OR($EX106="",$EY106=""),"",$EY106-$EX106)</x:f>
      </x:c>
      <x:c r="FA106" s="42" t="str">
        <x:f>IF(COUNT($EA106,$EB106,$EC106)=0,"",AVERAGE($EA106,$EB106,$EC106))</x:f>
      </x:c>
      <x:c r="FB106" s="42" t="str">
        <x:f>IF(COUNT($EE106,$EF106,$EG106)=0,"",AVERAGE($EE106,$EF106,$EG106))</x:f>
      </x:c>
      <x:c r="FC106" s="42" t="str">
        <x:f>IF(OR($FA106="",$FB106=""),"",$FB106-$FA106)</x:f>
      </x:c>
      <x:c r="FD106" s="42" t="str">
        <x:f>IF(COUNT($EH106,$EI106,$EJ106)=0,"",AVERAGE($EH106,$EI106,$EJ106))</x:f>
      </x:c>
      <x:c r="FE106" s="42" t="str">
        <x:f>IF(COUNT($EL106,$EM106,$EN106)=0,"",AVERAGE($EL106,$EM106,$EN106))</x:f>
      </x:c>
      <x:c r="FF106" s="42" t="str">
        <x:f>IF(OR($FD106="",$FE106=""),"",$FE106-$FD106)</x:f>
      </x:c>
      <x:c r="FG106" s="24" t="str">
        <x:f>IF(COUNT($DF106,$DG106,$DH106,$DJ106,$DK106,$DL106,$DM106,$DN106,$DO106,$DQ106,$DR106,$DS106)=12,"Yes","No")</x:f>
        <x:v>No</x:v>
      </x:c>
      <x:c r="FH106" s="24" t="str">
        <x:f>IF(COUNT($EA106,$EB106,$EC106,$EE106,$EF106,$EG106,$EH106,$EI106,$EJ106,$EL106,$EM106,$EN106)=12,"Yes","No")</x:f>
        <x:v>No</x:v>
      </x:c>
      <x:c r="FI106" s="24" t="str">
        <x:f>IF(AND($M106="Include",OR($FG106="Yes",$FH106="Yes")),"Ready","Not ready")</x:f>
        <x:v>Not ready</x:v>
      </x:c>
    </x:row>
    <x:row r="107" ht="24" customHeight="1">
      <x:c r="A107" s="22" t="str">
        <x:v>CTL-0105</x:v>
      </x:c>
      <x:c r="B107" s="22" t="n">
        <x:v>116</x:v>
      </x:c>
      <x:c r="C107" s="22" t="str">
        <x:v>Candidate alternative-rationale group</x:v>
      </x:c>
      <x:c r="D107" s="22" t="n">
        <x:v>0</x:v>
      </x:c>
      <x:c r="E107" s="22" t="str">
        <x:v>DATA non-innovation deals.xlsx</x:v>
      </x:c>
      <x:c r="F107" s="22" t="str">
        <x:v>karolinska development divests certain stake in bioarctic for</x:v>
      </x:c>
      <x:c r="G107" s="22" t="str">
        <x:v>No</x:v>
      </x:c>
      <x:c r="H107" s="22" t="str">
        <x:v>No</x:v>
      </x:c>
      <x:c r="I107" s="22" t="str">
        <x:v>Yes</x:v>
      </x:c>
      <x:c r="J107" s="22" t="n">
        <x:v>8</x:v>
      </x:c>
      <x:c r="K107" s="22" t="str">
        <x:v>Not started</x:v>
      </x:c>
      <x:c r="L107" s="22" t="str">
        <x:v>Exclude - minority</x:v>
      </x:c>
      <x:c r="M107" s="22" t="str">
        <x:v>Review</x:v>
      </x:c>
      <x:c r="N107" s="22" t="str"/>
      <x:c r="O107" s="28" t="n">
        <x:v>43045</x:v>
      </x:c>
      <x:c r="P107" s="28" t="n">
        <x:v>43045</x:v>
      </x:c>
      <x:c r="Q107" s="22" t="n">
        <x:v>2017</x:v>
      </x:c>
      <x:c r="R107" s="22" t="str">
        <x:v>Q4 2017</x:v>
      </x:c>
      <x:c r="S107" s="22" t="str">
        <x:v>Completed</x:v>
      </x:c>
      <x:c r="T107" s="26" t="str">
        <x:v>Karolinska Development Divests Certain Stake in BioArctic for USD4 Million</x:v>
      </x:c>
      <x:c r="U107" s="22" t="str">
        <x:v>Mergers &amp; Acquisitions</x:v>
      </x:c>
      <x:c r="V107" s="22" t="str">
        <x:v>Acquisition</x:v>
      </x:c>
      <x:c r="W107" s="22" t="str">
        <x:v>Minority Acquisition</x:v>
      </x:c>
      <x:c r="X107" s="22" t="str">
        <x:v>Sweden</x:v>
      </x:c>
      <x:c r="Y107" s="22" t="str">
        <x:v>Minority Acquisition</x:v>
      </x:c>
      <x:c r="Z107" s="26"/>
      <x:c r="AA107" s="26"/>
      <x:c r="AB107" s="22" t="str">
        <x:v>Undisclosed</x:v>
      </x:c>
      <x:c r="AC107" s="22" t="str">
        <x:v>undisclosed</x:v>
      </x:c>
      <x:c r="AD107" s="22" t="str">
        <x:v>BioArctic AB</x:v>
      </x:c>
      <x:c r="AE107" s="22" t="str">
        <x:v>bioarctic ab</x:v>
      </x:c>
      <x:c r="AF107" s="30" t="n">
        <x:v>4</x:v>
      </x:c>
      <x:c r="AG107" s="22" t="n">
        <x:v>4</x:v>
      </x:c>
      <x:c r="AH107" s="26" t="str">
        <x:v>Karolinska Development AB, a life science investment company, has divested certain stake representing 1.5 million shares in BioArctic AB, a biopharmaceutical company, for SEK35 million (USD4.13 million).</x:v>
      </x:c>
      <x:c r="AI107" s="26" t="str"/>
      <x:c r="AJ107" s="22" t="str"/>
      <x:c r="AK107" s="22" t="str"/>
      <x:c r="AL107" s="22" t="str">
        <x:v>Unknown</x:v>
      </x:c>
      <x:c r="AM107" s="22" t="str">
        <x:v>Unknown</x:v>
      </x:c>
      <x:c r="AN107" s="22" t="str"/>
      <x:c r="AO107" s="22" t="str"/>
      <x:c r="AP107" s="22" t="str"/>
      <x:c r="AQ107" s="22" t="str"/>
      <x:c r="AR107" s="22" t="str"/>
      <x:c r="AS107" s="22" t="str">
        <x:v>Undisclosed</x:v>
      </x:c>
      <x:c r="AT107" s="22" t="str">
        <x:v>BioArctic AB</x:v>
      </x:c>
      <x:c r="AU107" s="22" t="str">
        <x:v>Not reviewed</x:v>
      </x:c>
      <x:c r="AV107" s="22" t="str">
        <x:v>Not assessed</x:v>
      </x:c>
      <x:c r="AW107" s="22" t="str">
        <x:v>Unknown</x:v>
      </x:c>
      <x:c r="AX107" s="22" t="str">
        <x:v>Unknown</x:v>
      </x:c>
      <x:c r="AY107" s="22" t="str">
        <x:v>Unknown</x:v>
      </x:c>
      <x:c r="AZ107" s="22" t="str">
        <x:v>Unknown</x:v>
      </x:c>
      <x:c r="BA107" s="22" t="str">
        <x:v>Unknown</x:v>
      </x:c>
      <x:c r="BB107" s="22" t="str">
        <x:v>Unknown</x:v>
      </x:c>
      <x:c r="BC107" s="26" t="str"/>
      <x:c r="BD107" s="22" t="str"/>
      <x:c r="BE107" s="22" t="str"/>
      <x:c r="BF107" s="22" t="str">
        <x:v>Not collected</x:v>
      </x:c>
      <x:c r="BG107" s="22" t="str">
        <x:v>Not collected</x:v>
      </x:c>
      <x:c r="BH107" s="22" t="str">
        <x:v>Not defined</x:v>
      </x:c>
      <x:c r="BI107" s="24" t="n">
        <x:f>IF($Q107="","",$Q107-3)</x:f>
        <x:v>2014</x:v>
      </x:c>
      <x:c r="BJ107" s="24" t="n">
        <x:f>IF($Q107="","",$Q107-2)</x:f>
        <x:v>2015</x:v>
      </x:c>
      <x:c r="BK107" s="24" t="n">
        <x:f>IF($Q107="","",$Q107-1)</x:f>
        <x:v>2016</x:v>
      </x:c>
      <x:c r="BL107" s="24" t="n">
        <x:f>IF($Q107="","",$Q107+0)</x:f>
        <x:v>2017</x:v>
      </x:c>
      <x:c r="BM107" s="24" t="n">
        <x:f>IF($Q107="","",$Q107+1)</x:f>
        <x:v>2018</x:v>
      </x:c>
      <x:c r="BN107" s="24" t="n">
        <x:f>IF($Q107="","",$Q107+2)</x:f>
        <x:v>2019</x:v>
      </x:c>
      <x:c r="BO107" s="24" t="n">
        <x:f>IF($Q107="","",$Q107+3)</x:f>
        <x:v>2020</x:v>
      </x:c>
      <x:c r="BP107" s="77" t="str"/>
      <x:c r="BQ107" s="77" t="str"/>
      <x:c r="BR107" s="77" t="str"/>
      <x:c r="BS107" s="77" t="str"/>
      <x:c r="BT107" s="77" t="str"/>
      <x:c r="BU107" s="77" t="str"/>
      <x:c r="BV107" s="77" t="str"/>
      <x:c r="BW107" s="77" t="str"/>
      <x:c r="BX107" s="77" t="str"/>
      <x:c r="BY107" s="77" t="str"/>
      <x:c r="BZ107" s="77" t="str"/>
      <x:c r="CA107" s="77" t="str"/>
      <x:c r="CB107" s="77" t="str"/>
      <x:c r="CC107" s="77" t="str"/>
      <x:c r="CD107" s="77" t="str"/>
      <x:c r="CE107" s="77" t="str"/>
      <x:c r="CF107" s="77" t="str"/>
      <x:c r="CG107" s="77" t="str"/>
      <x:c r="CH107" s="77" t="str"/>
      <x:c r="CI107" s="77" t="str"/>
      <x:c r="CJ107" s="77" t="str"/>
      <x:c r="CK107" s="77" t="str"/>
      <x:c r="CL107" s="77" t="str"/>
      <x:c r="CM107" s="77" t="str"/>
      <x:c r="CN107" s="77" t="str"/>
      <x:c r="CO107" s="77" t="str"/>
      <x:c r="CP107" s="77" t="str"/>
      <x:c r="CQ107" s="77" t="str"/>
      <x:c r="CR107" s="77" t="str"/>
      <x:c r="CS107" s="77" t="str"/>
      <x:c r="CT107" s="77" t="str"/>
      <x:c r="CU107" s="77" t="str"/>
      <x:c r="CV107" s="77" t="str"/>
      <x:c r="CW107" s="77" t="str"/>
      <x:c r="CX107" s="77" t="str"/>
      <x:c r="CY107" s="77" t="str"/>
      <x:c r="CZ107" s="77" t="str"/>
      <x:c r="DA107" s="77" t="str"/>
      <x:c r="DB107" s="77" t="str"/>
      <x:c r="DC107" s="77" t="str"/>
      <x:c r="DD107" s="77" t="str"/>
      <x:c r="DE107" s="77" t="str"/>
      <x:c r="DF107" s="78" t="str"/>
      <x:c r="DG107" s="78" t="str"/>
      <x:c r="DH107" s="78" t="str"/>
      <x:c r="DI107" s="78" t="str"/>
      <x:c r="DJ107" s="78" t="str"/>
      <x:c r="DK107" s="78" t="str"/>
      <x:c r="DL107" s="78" t="str"/>
      <x:c r="DM107" s="78" t="str"/>
      <x:c r="DN107" s="78" t="str"/>
      <x:c r="DO107" s="78" t="str"/>
      <x:c r="DP107" s="78" t="str"/>
      <x:c r="DQ107" s="78" t="str"/>
      <x:c r="DR107" s="78" t="str"/>
      <x:c r="DS107" s="78" t="str"/>
      <x:c r="DT107" s="78" t="str"/>
      <x:c r="DU107" s="78" t="str"/>
      <x:c r="DV107" s="78" t="str"/>
      <x:c r="DW107" s="78" t="str"/>
      <x:c r="DX107" s="78" t="str"/>
      <x:c r="DY107" s="78" t="str"/>
      <x:c r="DZ107" s="78" t="str"/>
      <x:c r="EA107" s="117" t="str"/>
      <x:c r="EB107" s="117" t="str"/>
      <x:c r="EC107" s="117" t="str"/>
      <x:c r="ED107" s="117" t="str"/>
      <x:c r="EE107" s="117" t="str"/>
      <x:c r="EF107" s="117" t="str"/>
      <x:c r="EG107" s="117" t="str"/>
      <x:c r="EH107" s="117" t="str"/>
      <x:c r="EI107" s="117" t="str"/>
      <x:c r="EJ107" s="117" t="str"/>
      <x:c r="EK107" s="117" t="str"/>
      <x:c r="EL107" s="117" t="str"/>
      <x:c r="EM107" s="117" t="str"/>
      <x:c r="EN107" s="117" t="str"/>
      <x:c r="EO107" s="34" t="str"/>
      <x:c r="EP107" s="34" t="str"/>
      <x:c r="EQ107" s="36" t="str">
        <x:f>IF(OR($EO107="",$EP107="",$EO107=0),"",$EP107/$EO107)</x:f>
      </x:c>
      <x:c r="ER107" s="38" t="str"/>
      <x:c r="ES107" s="22" t="str">
        <x:v>Unknown</x:v>
      </x:c>
      <x:c r="ET107" s="22" t="str">
        <x:v>Unknown</x:v>
      </x:c>
      <x:c r="EU107" s="40" t="str">
        <x:f>IF(COUNT($DF107,$DG107,$DH107)=0,"",AVERAGE($DF107,$DG107,$DH107))</x:f>
      </x:c>
      <x:c r="EV107" s="40" t="str">
        <x:f>IF(COUNT($DJ107,$DK107,$DL107)=0,"",AVERAGE($DJ107,$DK107,$DL107))</x:f>
      </x:c>
      <x:c r="EW107" s="40" t="str">
        <x:f>IF(OR($EU107="",$EV107=""),"",$EV107-$EU107)</x:f>
      </x:c>
      <x:c r="EX107" s="40" t="str">
        <x:f>IF(COUNT($DM107,$DN107,$DO107)=0,"",AVERAGE($DM107,$DN107,$DO107))</x:f>
      </x:c>
      <x:c r="EY107" s="40" t="str">
        <x:f>IF(COUNT($DQ107,$DR107,$DS107)=0,"",AVERAGE($DQ107,$DR107,$DS107))</x:f>
      </x:c>
      <x:c r="EZ107" s="40" t="str">
        <x:f>IF(OR($EX107="",$EY107=""),"",$EY107-$EX107)</x:f>
      </x:c>
      <x:c r="FA107" s="42" t="str">
        <x:f>IF(COUNT($EA107,$EB107,$EC107)=0,"",AVERAGE($EA107,$EB107,$EC107))</x:f>
      </x:c>
      <x:c r="FB107" s="42" t="str">
        <x:f>IF(COUNT($EE107,$EF107,$EG107)=0,"",AVERAGE($EE107,$EF107,$EG107))</x:f>
      </x:c>
      <x:c r="FC107" s="42" t="str">
        <x:f>IF(OR($FA107="",$FB107=""),"",$FB107-$FA107)</x:f>
      </x:c>
      <x:c r="FD107" s="42" t="str">
        <x:f>IF(COUNT($EH107,$EI107,$EJ107)=0,"",AVERAGE($EH107,$EI107,$EJ107))</x:f>
      </x:c>
      <x:c r="FE107" s="42" t="str">
        <x:f>IF(COUNT($EL107,$EM107,$EN107)=0,"",AVERAGE($EL107,$EM107,$EN107))</x:f>
      </x:c>
      <x:c r="FF107" s="42" t="str">
        <x:f>IF(OR($FD107="",$FE107=""),"",$FE107-$FD107)</x:f>
      </x:c>
      <x:c r="FG107" s="24" t="str">
        <x:f>IF(COUNT($DF107,$DG107,$DH107,$DJ107,$DK107,$DL107,$DM107,$DN107,$DO107,$DQ107,$DR107,$DS107)=12,"Yes","No")</x:f>
        <x:v>No</x:v>
      </x:c>
      <x:c r="FH107" s="24" t="str">
        <x:f>IF(COUNT($EA107,$EB107,$EC107,$EE107,$EF107,$EG107,$EH107,$EI107,$EJ107,$EL107,$EM107,$EN107)=12,"Yes","No")</x:f>
        <x:v>No</x:v>
      </x:c>
      <x:c r="FI107" s="24" t="str">
        <x:f>IF(AND($M107="Include",OR($FG107="Yes",$FH107="Yes")),"Ready","Not ready")</x:f>
        <x:v>Not ready</x:v>
      </x:c>
    </x:row>
    <x:row r="108" ht="24" customHeight="1">
      <x:c r="A108" s="22" t="str">
        <x:v>CTL-0106</x:v>
      </x:c>
      <x:c r="B108" s="22" t="n">
        <x:v>117</x:v>
      </x:c>
      <x:c r="C108" s="22" t="str">
        <x:v>Candidate alternative-rationale group</x:v>
      </x:c>
      <x:c r="D108" s="22" t="n">
        <x:v>0</x:v>
      </x:c>
      <x:c r="E108" s="22" t="str">
        <x:v>DATA non-innovation deals.xlsx</x:v>
      </x:c>
      <x:c r="F108" s="22" t="str">
        <x:v>almac acquires 100 stake in bioclin research laboratories</x:v>
      </x:c>
      <x:c r="G108" s="22" t="str">
        <x:v>No</x:v>
      </x:c>
      <x:c r="H108" s="22" t="str">
        <x:v>No</x:v>
      </x:c>
      <x:c r="I108" s="22" t="str">
        <x:v>No</x:v>
      </x:c>
      <x:c r="J108" s="22" t="n">
        <x:v>1</x:v>
      </x:c>
      <x:c r="K108" s="22" t="str">
        <x:v>Not started</x:v>
      </x:c>
      <x:c r="L108" s="22" t="str">
        <x:v>Eligible - 100%</x:v>
      </x:c>
      <x:c r="M108" s="22" t="str">
        <x:v>Review</x:v>
      </x:c>
      <x:c r="N108" s="22" t="str"/>
      <x:c r="O108" s="28" t="n">
        <x:v>43040</x:v>
      </x:c>
      <x:c r="P108" s="28" t="n">
        <x:v>43040</x:v>
      </x:c>
      <x:c r="Q108" s="22" t="n">
        <x:v>2017</x:v>
      </x:c>
      <x:c r="R108" s="22" t="str">
        <x:v>Q4 2017</x:v>
      </x:c>
      <x:c r="S108" s="22" t="str">
        <x:v>Completed</x:v>
      </x:c>
      <x:c r="T108" s="26" t="str">
        <x:v>Almac Acquires 100% Stake in Bioclin Research Laboratories</x:v>
      </x:c>
      <x:c r="U108" s="22" t="str">
        <x:v>Mergers &amp; Acquisitions</x:v>
      </x:c>
      <x:c r="V108" s="22" t="str">
        <x:v>Acquisition</x:v>
      </x:c>
      <x:c r="W108" s="22" t="str">
        <x:v>100% Acquisition</x:v>
      </x:c>
      <x:c r="X108" s="22" t="str">
        <x:v>Ireland</x:v>
      </x:c>
      <x:c r="Y108" s="22" t="str">
        <x:v>100% Acquisition</x:v>
      </x:c>
      <x:c r="Z108" s="26"/>
      <x:c r="AA108" s="26"/>
      <x:c r="AB108" s="22" t="str">
        <x:v>Almac Group Ltd</x:v>
      </x:c>
      <x:c r="AC108" s="22" t="str">
        <x:v>almac</x:v>
      </x:c>
      <x:c r="AD108" s="22" t="str">
        <x:v>Bioclin Research Laboratories Ltd</x:v>
      </x:c>
      <x:c r="AE108" s="22" t="str">
        <x:v>bioclin research laboratories</x:v>
      </x:c>
      <x:c r="AF108" s="30"/>
      <x:c r="AG108" s="22" t="str">
        <x:v>n/a</x:v>
      </x:c>
      <x:c r="AH108" s="26" t="str">
        <x:v>Almac Group Ltd, a contract development and manufacturing organization, has acquired 100% shares of Bioclin Research Laboratories Ltd, a provider of analytical services and reporting of data to support drug development and product release.
The transaction enables Almac to expand its existing analytical facilities.</x:v>
      </x:c>
      <x:c r="AI108" s="26" t="str">
        <x:v>The transaction enables Almac to expand its existing analytical facilities.</x:v>
      </x:c>
      <x:c r="AJ108" s="22" t="str"/>
      <x:c r="AK108" s="22" t="str"/>
      <x:c r="AL108" s="22" t="str">
        <x:v>Unknown</x:v>
      </x:c>
      <x:c r="AM108" s="22" t="str">
        <x:v>Unknown</x:v>
      </x:c>
      <x:c r="AN108" s="22" t="str"/>
      <x:c r="AO108" s="22" t="str"/>
      <x:c r="AP108" s="22" t="str"/>
      <x:c r="AQ108" s="22" t="str"/>
      <x:c r="AR108" s="22" t="str"/>
      <x:c r="AS108" s="22" t="str">
        <x:v>Almac Group Ltd</x:v>
      </x:c>
      <x:c r="AT108" s="22" t="str">
        <x:v>Bioclin Research Laboratories Ltd</x:v>
      </x:c>
      <x:c r="AU108" s="22" t="str">
        <x:v>Not reviewed</x:v>
      </x:c>
      <x:c r="AV108" s="22" t="str">
        <x:v>Not assessed</x:v>
      </x:c>
      <x:c r="AW108" s="22" t="str">
        <x:v>Unknown</x:v>
      </x:c>
      <x:c r="AX108" s="22" t="str">
        <x:v>Unknown</x:v>
      </x:c>
      <x:c r="AY108" s="22" t="str">
        <x:v>Unknown</x:v>
      </x:c>
      <x:c r="AZ108" s="22" t="str">
        <x:v>Unknown</x:v>
      </x:c>
      <x:c r="BA108" s="22" t="str">
        <x:v>Unknown</x:v>
      </x:c>
      <x:c r="BB108" s="22" t="str">
        <x:v>Unknown</x:v>
      </x:c>
      <x:c r="BC108" s="26" t="str"/>
      <x:c r="BD108" s="22" t="str"/>
      <x:c r="BE108" s="22" t="str"/>
      <x:c r="BF108" s="22" t="str">
        <x:v>Not collected</x:v>
      </x:c>
      <x:c r="BG108" s="22" t="str">
        <x:v>Not collected</x:v>
      </x:c>
      <x:c r="BH108" s="22" t="str">
        <x:v>Not defined</x:v>
      </x:c>
      <x:c r="BI108" s="24" t="n">
        <x:f>IF($Q108="","",$Q108-3)</x:f>
        <x:v>2014</x:v>
      </x:c>
      <x:c r="BJ108" s="24" t="n">
        <x:f>IF($Q108="","",$Q108-2)</x:f>
        <x:v>2015</x:v>
      </x:c>
      <x:c r="BK108" s="24" t="n">
        <x:f>IF($Q108="","",$Q108-1)</x:f>
        <x:v>2016</x:v>
      </x:c>
      <x:c r="BL108" s="24" t="n">
        <x:f>IF($Q108="","",$Q108+0)</x:f>
        <x:v>2017</x:v>
      </x:c>
      <x:c r="BM108" s="24" t="n">
        <x:f>IF($Q108="","",$Q108+1)</x:f>
        <x:v>2018</x:v>
      </x:c>
      <x:c r="BN108" s="24" t="n">
        <x:f>IF($Q108="","",$Q108+2)</x:f>
        <x:v>2019</x:v>
      </x:c>
      <x:c r="BO108" s="24" t="n">
        <x:f>IF($Q108="","",$Q108+3)</x:f>
        <x:v>2020</x:v>
      </x:c>
      <x:c r="BP108" s="77" t="str"/>
      <x:c r="BQ108" s="77" t="str"/>
      <x:c r="BR108" s="77" t="str"/>
      <x:c r="BS108" s="77" t="str"/>
      <x:c r="BT108" s="77" t="str"/>
      <x:c r="BU108" s="77" t="str"/>
      <x:c r="BV108" s="77" t="str"/>
      <x:c r="BW108" s="77" t="str"/>
      <x:c r="BX108" s="77" t="str"/>
      <x:c r="BY108" s="77" t="str"/>
      <x:c r="BZ108" s="77" t="str"/>
      <x:c r="CA108" s="77" t="str"/>
      <x:c r="CB108" s="77" t="str"/>
      <x:c r="CC108" s="77" t="str"/>
      <x:c r="CD108" s="77" t="str"/>
      <x:c r="CE108" s="77" t="str"/>
      <x:c r="CF108" s="77" t="str"/>
      <x:c r="CG108" s="77" t="str"/>
      <x:c r="CH108" s="77" t="str"/>
      <x:c r="CI108" s="77" t="str"/>
      <x:c r="CJ108" s="77" t="str"/>
      <x:c r="CK108" s="77" t="str"/>
      <x:c r="CL108" s="77" t="str"/>
      <x:c r="CM108" s="77" t="str"/>
      <x:c r="CN108" s="77" t="str"/>
      <x:c r="CO108" s="77" t="str"/>
      <x:c r="CP108" s="77" t="str"/>
      <x:c r="CQ108" s="77" t="str"/>
      <x:c r="CR108" s="77" t="str"/>
      <x:c r="CS108" s="77" t="str"/>
      <x:c r="CT108" s="77" t="str"/>
      <x:c r="CU108" s="77" t="str"/>
      <x:c r="CV108" s="77" t="str"/>
      <x:c r="CW108" s="77" t="str"/>
      <x:c r="CX108" s="77" t="str"/>
      <x:c r="CY108" s="77" t="str"/>
      <x:c r="CZ108" s="77" t="str"/>
      <x:c r="DA108" s="77" t="str"/>
      <x:c r="DB108" s="77" t="str"/>
      <x:c r="DC108" s="77" t="str"/>
      <x:c r="DD108" s="77" t="str"/>
      <x:c r="DE108" s="77" t="str"/>
      <x:c r="DF108" s="78" t="str"/>
      <x:c r="DG108" s="78" t="str"/>
      <x:c r="DH108" s="78" t="str"/>
      <x:c r="DI108" s="78" t="str"/>
      <x:c r="DJ108" s="78" t="str"/>
      <x:c r="DK108" s="78" t="str"/>
      <x:c r="DL108" s="78" t="str"/>
      <x:c r="DM108" s="78" t="str"/>
      <x:c r="DN108" s="78" t="str"/>
      <x:c r="DO108" s="78" t="str"/>
      <x:c r="DP108" s="78" t="str"/>
      <x:c r="DQ108" s="78" t="str"/>
      <x:c r="DR108" s="78" t="str"/>
      <x:c r="DS108" s="78" t="str"/>
      <x:c r="DT108" s="78" t="str"/>
      <x:c r="DU108" s="78" t="str"/>
      <x:c r="DV108" s="78" t="str"/>
      <x:c r="DW108" s="78" t="str"/>
      <x:c r="DX108" s="78" t="str"/>
      <x:c r="DY108" s="78" t="str"/>
      <x:c r="DZ108" s="78" t="str"/>
      <x:c r="EA108" s="117" t="str"/>
      <x:c r="EB108" s="117" t="str"/>
      <x:c r="EC108" s="117" t="str"/>
      <x:c r="ED108" s="117" t="str"/>
      <x:c r="EE108" s="117" t="str"/>
      <x:c r="EF108" s="117" t="str"/>
      <x:c r="EG108" s="117" t="str"/>
      <x:c r="EH108" s="117" t="str"/>
      <x:c r="EI108" s="117" t="str"/>
      <x:c r="EJ108" s="117" t="str"/>
      <x:c r="EK108" s="117" t="str"/>
      <x:c r="EL108" s="117" t="str"/>
      <x:c r="EM108" s="117" t="str"/>
      <x:c r="EN108" s="117" t="str"/>
      <x:c r="EO108" s="34" t="str"/>
      <x:c r="EP108" s="34" t="str"/>
      <x:c r="EQ108" s="36" t="str">
        <x:f>IF(OR($EO108="",$EP108="",$EO108=0),"",$EP108/$EO108)</x:f>
      </x:c>
      <x:c r="ER108" s="38" t="str"/>
      <x:c r="ES108" s="22" t="str">
        <x:v>Unknown</x:v>
      </x:c>
      <x:c r="ET108" s="22" t="str">
        <x:v>Unknown</x:v>
      </x:c>
      <x:c r="EU108" s="40" t="str">
        <x:f>IF(COUNT($DF108,$DG108,$DH108)=0,"",AVERAGE($DF108,$DG108,$DH108))</x:f>
      </x:c>
      <x:c r="EV108" s="40" t="str">
        <x:f>IF(COUNT($DJ108,$DK108,$DL108)=0,"",AVERAGE($DJ108,$DK108,$DL108))</x:f>
      </x:c>
      <x:c r="EW108" s="40" t="str">
        <x:f>IF(OR($EU108="",$EV108=""),"",$EV108-$EU108)</x:f>
      </x:c>
      <x:c r="EX108" s="40" t="str">
        <x:f>IF(COUNT($DM108,$DN108,$DO108)=0,"",AVERAGE($DM108,$DN108,$DO108))</x:f>
      </x:c>
      <x:c r="EY108" s="40" t="str">
        <x:f>IF(COUNT($DQ108,$DR108,$DS108)=0,"",AVERAGE($DQ108,$DR108,$DS108))</x:f>
      </x:c>
      <x:c r="EZ108" s="40" t="str">
        <x:f>IF(OR($EX108="",$EY108=""),"",$EY108-$EX108)</x:f>
      </x:c>
      <x:c r="FA108" s="42" t="str">
        <x:f>IF(COUNT($EA108,$EB108,$EC108)=0,"",AVERAGE($EA108,$EB108,$EC108))</x:f>
      </x:c>
      <x:c r="FB108" s="42" t="str">
        <x:f>IF(COUNT($EE108,$EF108,$EG108)=0,"",AVERAGE($EE108,$EF108,$EG108))</x:f>
      </x:c>
      <x:c r="FC108" s="42" t="str">
        <x:f>IF(OR($FA108="",$FB108=""),"",$FB108-$FA108)</x:f>
      </x:c>
      <x:c r="FD108" s="42" t="str">
        <x:f>IF(COUNT($EH108,$EI108,$EJ108)=0,"",AVERAGE($EH108,$EI108,$EJ108))</x:f>
      </x:c>
      <x:c r="FE108" s="42" t="str">
        <x:f>IF(COUNT($EL108,$EM108,$EN108)=0,"",AVERAGE($EL108,$EM108,$EN108))</x:f>
      </x:c>
      <x:c r="FF108" s="42" t="str">
        <x:f>IF(OR($FD108="",$FE108=""),"",$FE108-$FD108)</x:f>
      </x:c>
      <x:c r="FG108" s="24" t="str">
        <x:f>IF(COUNT($DF108,$DG108,$DH108,$DJ108,$DK108,$DL108,$DM108,$DN108,$DO108,$DQ108,$DR108,$DS108)=12,"Yes","No")</x:f>
        <x:v>No</x:v>
      </x:c>
      <x:c r="FH108" s="24" t="str">
        <x:f>IF(COUNT($EA108,$EB108,$EC108,$EE108,$EF108,$EG108,$EH108,$EI108,$EJ108,$EL108,$EM108,$EN108)=12,"Yes","No")</x:f>
        <x:v>No</x:v>
      </x:c>
      <x:c r="FI108" s="24" t="str">
        <x:f>IF(AND($M108="Include",OR($FG108="Yes",$FH108="Yes")),"Ready","Not ready")</x:f>
        <x:v>Not ready</x:v>
      </x:c>
    </x:row>
    <x:row r="109" ht="24" customHeight="1">
      <x:c r="A109" s="22" t="str">
        <x:v>CTL-0107</x:v>
      </x:c>
      <x:c r="B109" s="22" t="n">
        <x:v>118</x:v>
      </x:c>
      <x:c r="C109" s="22" t="str">
        <x:v>Candidate alternative-rationale group</x:v>
      </x:c>
      <x:c r="D109" s="22" t="n">
        <x:v>0</x:v>
      </x:c>
      <x:c r="E109" s="22" t="str">
        <x:v>DATA non-innovation deals.xlsx</x:v>
      </x:c>
      <x:c r="F109" s="22" t="str">
        <x:v>aviragen therapeutics completes merger with vaxart</x:v>
      </x:c>
      <x:c r="G109" s="22" t="str">
        <x:v>No</x:v>
      </x:c>
      <x:c r="H109" s="22" t="str">
        <x:v>No</x:v>
      </x:c>
      <x:c r="I109" s="22" t="str">
        <x:v>No</x:v>
      </x:c>
      <x:c r="J109" s="22" t="n">
        <x:v>1</x:v>
      </x:c>
      <x:c r="K109" s="22" t="str">
        <x:v>Not started</x:v>
      </x:c>
      <x:c r="L109" s="22" t="str">
        <x:v>Review - merger</x:v>
      </x:c>
      <x:c r="M109" s="22" t="str">
        <x:v>Review</x:v>
      </x:c>
      <x:c r="N109" s="22" t="str"/>
      <x:c r="O109" s="28" t="n">
        <x:v>43038</x:v>
      </x:c>
      <x:c r="P109" s="28" t="n">
        <x:v>43144</x:v>
      </x:c>
      <x:c r="Q109" s="22" t="n">
        <x:v>2018</x:v>
      </x:c>
      <x:c r="R109" s="22" t="str">
        <x:v>Q4 2017</x:v>
      </x:c>
      <x:c r="S109" s="22" t="str">
        <x:v>Completed</x:v>
      </x:c>
      <x:c r="T109" s="26" t="str">
        <x:v>Aviragen Therapeutics Completes Merger With Vaxart</x:v>
      </x:c>
      <x:c r="U109" s="22" t="str">
        <x:v>Mergers &amp; Acquisitions</x:v>
      </x:c>
      <x:c r="V109" s="22" t="str">
        <x:v>Merger</x:v>
      </x:c>
      <x:c r="W109" s="22"/>
      <x:c r="X109" s="22" t="str">
        <x:v>United States</x:v>
      </x:c>
      <x:c r="Y109" s="22"/>
      <x:c r="Z109" s="26" t="str">
        <x:v>Stifel, Nicolaus &amp; Co Inc (Inactive)</x:v>
      </x:c>
      <x:c r="AA109" s="26" t="str">
        <x:v>Dechert LLP , Cooley LLP</x:v>
      </x:c>
      <x:c r="AB109" s="22" t="str">
        <x:v>Vaxart Inc</x:v>
      </x:c>
      <x:c r="AC109" s="22" t="str">
        <x:v>vaxart</x:v>
      </x:c>
      <x:c r="AD109" s="22" t="str">
        <x:v>Vaxart Inc; Vaxart Inc</x:v>
      </x:c>
      <x:c r="AE109" s="22" t="str">
        <x:v>vaxart vaxart</x:v>
      </x:c>
      <x:c r="AF109" s="30" t="n">
        <x:v>27</x:v>
      </x:c>
      <x:c r="AG109" s="22" t="n">
        <x:v>27</x:v>
      </x:c>
      <x:c r="AH109" s="26" t="str">
        <x:v>Aviragen Therapeutics Inc, a company focused on the discovery and development of direct-acting antivirals to treat infections, has mergered with Vaxart Inc, a company focused on developing oral recombinant vaccines.
The combined company named as Vaxart, Inc. and effected a one-for-eleven reverse split of its common stock. The combined company will commence trading on a post-reverse split basis effective at the opening of the market on February 14, 2018 on Nasdaq under the symbol VXRT.
The exchange ratio in the merger agreement was determined by assigning USD60 million in value to Aviragen for its financial and clinical assets and USD90 million in value for Vaxart's assets. On a pro forma basis, after giving effect to the number of shares of Aviragen common stock issued in the merger, Vaxart's securityholders will own approximately 60% of the combined company and Aviragen securityholders will own approximately 40% of the combined company, subject to certain potential adjustments as described in the merger agreement. Wouter Latour, M.D., will serve as Chief Executive Officer (CEO) of the combined company.
The transaction enables Aviragen to focus on the development of antiviral vaccines and therapeutics based on proprietary delivery technology platform.
Stifel, Nicolaus &amp; Company, Incorporated acted as financial advisor, while Dechert LLP acted as legal advisor to Aviragen. Cooley LLP acted as legal advisor to Vaxart. 
Deal History:
Announced: On October 30, 2017, Aviragen Therapeutics agreed to merger with Vaxart.</x:v>
      </x:c>
      <x:c r="AI109" s="26" t="str">
        <x:v>The transaction enables Aviragen to focus on the development of antiviral vaccines and therapeutics based on proprietary delivery technology platform.</x:v>
      </x:c>
      <x:c r="AJ109" s="22" t="str"/>
      <x:c r="AK109" s="22" t="str"/>
      <x:c r="AL109" s="22" t="str">
        <x:v>Unknown</x:v>
      </x:c>
      <x:c r="AM109" s="22" t="str">
        <x:v>Unknown</x:v>
      </x:c>
      <x:c r="AN109" s="22" t="str">
        <x:v>VXRT US</x:v>
      </x:c>
      <x:c r="AO109" s="22" t="str"/>
      <x:c r="AP109" s="22" t="str"/>
      <x:c r="AQ109" s="22" t="str"/>
      <x:c r="AR109" s="22" t="str"/>
      <x:c r="AS109" s="22" t="str">
        <x:v>Vaxart Inc</x:v>
      </x:c>
      <x:c r="AT109" s="22" t="str">
        <x:v>Vaxart Inc; Vaxart Inc</x:v>
      </x:c>
      <x:c r="AU109" s="22" t="str">
        <x:v>Not reviewed</x:v>
      </x:c>
      <x:c r="AV109" s="22" t="str">
        <x:v>Not assessed</x:v>
      </x:c>
      <x:c r="AW109" s="22" t="str">
        <x:v>Unknown</x:v>
      </x:c>
      <x:c r="AX109" s="22" t="str">
        <x:v>Unknown</x:v>
      </x:c>
      <x:c r="AY109" s="22" t="str">
        <x:v>Unknown</x:v>
      </x:c>
      <x:c r="AZ109" s="22" t="str">
        <x:v>Unknown</x:v>
      </x:c>
      <x:c r="BA109" s="22" t="str">
        <x:v>Unknown</x:v>
      </x:c>
      <x:c r="BB109" s="22" t="str">
        <x:v>Unknown</x:v>
      </x:c>
      <x:c r="BC109" s="26" t="str"/>
      <x:c r="BD109" s="22" t="str"/>
      <x:c r="BE109" s="22" t="str">
        <x:v>EUR</x:v>
      </x:c>
      <x:c r="BF109" s="22" t="str">
        <x:v>Complete</x:v>
      </x:c>
      <x:c r="BG109" s="22" t="str">
        <x:v>Complete event window — 7/7 years covered</x:v>
      </x:c>
      <x:c r="BH109" s="22" t="str">
        <x:v>Applicant/owner alias match for Vaxart and predecessor Aviragen/Biota references where present.</x:v>
      </x:c>
      <x:c r="BI109" s="24" t="n">
        <x:f>IF($Q109="","",$Q109-3)</x:f>
        <x:v>2015</x:v>
      </x:c>
      <x:c r="BJ109" s="24" t="n">
        <x:f>IF($Q109="","",$Q109-2)</x:f>
        <x:v>2016</x:v>
      </x:c>
      <x:c r="BK109" s="24" t="n">
        <x:f>IF($Q109="","",$Q109-1)</x:f>
        <x:v>2017</x:v>
      </x:c>
      <x:c r="BL109" s="24" t="n">
        <x:f>IF($Q109="","",$Q109+0)</x:f>
        <x:v>2018</x:v>
      </x:c>
      <x:c r="BM109" s="24" t="n">
        <x:f>IF($Q109="","",$Q109+1)</x:f>
        <x:v>2019</x:v>
      </x:c>
      <x:c r="BN109" s="24" t="n">
        <x:f>IF($Q109="","",$Q109+2)</x:f>
        <x:v>2020</x:v>
      </x:c>
      <x:c r="BO109" s="24" t="n">
        <x:f>IF($Q109="","",$Q109+3)</x:f>
        <x:v>2021</x:v>
      </x:c>
      <x:c r="BP109" s="77" t="n">
        <x:v>20.5775</x:v>
      </x:c>
      <x:c r="BQ109" s="77" t="n">
        <x:v>8.3817</x:v>
      </x:c>
      <x:c r="BR109" s="77" t="n">
        <x:v>8.1687</x:v>
      </x:c>
      <x:c r="BS109" s="77" t="n">
        <x:v>3.5246</x:v>
      </x:c>
      <x:c r="BT109" s="77" t="n">
        <x:v>8.8106</x:v>
      </x:c>
      <x:c r="BU109" s="77" t="n">
        <x:v>3.5491</x:v>
      </x:c>
      <x:c r="BV109" s="77" t="n">
        <x:v>0.7546</x:v>
      </x:c>
      <x:c r="BW109" s="77" t="n">
        <x:v>-1.422</x:v>
      </x:c>
      <x:c r="BX109" s="77" t="n">
        <x:v>-22.5315</x:v>
      </x:c>
      <x:c r="BY109" s="77" t="n">
        <x:v>-25.2404</x:v>
      </x:c>
      <x:c r="BZ109" s="77" t="n">
        <x:v>-16.7773</x:v>
      </x:c>
      <x:c r="CA109" s="77" t="n">
        <x:v>-8.5703</x:v>
      </x:c>
      <x:c r="CB109" s="77" t="n">
        <x:v>-27.2097</x:v>
      </x:c>
      <x:c r="CC109" s="77" t="n">
        <x:v>-59.0035</x:v>
      </x:c>
      <x:c r="CD109" s="77" t="n">
        <x:v>-15.9769</x:v>
      </x:c>
      <x:c r="CE109" s="77" t="n">
        <x:v>-22.892</x:v>
      </x:c>
      <x:c r="CF109" s="77" t="n">
        <x:v>-26.9843</x:v>
      </x:c>
      <x:c r="CG109" s="77" t="n">
        <x:v>-15.2604</x:v>
      </x:c>
      <x:c r="CH109" s="77" t="n">
        <x:v>-16.6573</x:v>
      </x:c>
      <x:c r="CI109" s="77" t="n">
        <x:v>-28.2633</x:v>
      </x:c>
      <x:c r="CJ109" s="77" t="n">
        <x:v>-59.6152</x:v>
      </x:c>
      <x:c r="CK109" s="77" t="n">
        <x:v>71.1916</x:v>
      </x:c>
      <x:c r="CL109" s="77" t="n">
        <x:v>65.6552</x:v>
      </x:c>
      <x:c r="CM109" s="77" t="n">
        <x:v>35.1354</x:v>
      </x:c>
      <x:c r="CN109" s="77" t="n">
        <x:v>30.7606</x:v>
      </x:c>
      <x:c r="CO109" s="77" t="n">
        <x:v>32.9789</x:v>
      </x:c>
      <x:c r="CP109" s="77" t="n">
        <x:v>124.8115</x:v>
      </x:c>
      <x:c r="CQ109" s="77" t="n">
        <x:v>194.2456</x:v>
      </x:c>
      <x:c r="CR109" s="77" t="n">
        <x:v>0.8966</x:v>
      </x:c>
      <x:c r="CS109" s="77" t="n">
        <x:v>0.6322</x:v>
      </x:c>
      <x:c r="CT109" s="77" t="n">
        <x:v>0.2629</x:v>
      </x:c>
      <x:c r="CU109" s="77" t="n">
        <x:v>3.1532</x:v>
      </x:c>
      <x:c r="CV109" s="77" t="n">
        <x:v>2.0598</x:v>
      </x:c>
      <x:c r="CW109" s="77" t="n">
        <x:v>5.8961</x:v>
      </x:c>
      <x:c r="CX109" s="77" t="n">
        <x:v>11.4246</x:v>
      </x:c>
      <x:c r="CY109" s="77" t="n">
        <x:v>16.5624</x:v>
      </x:c>
      <x:c r="CZ109" s="77" t="n">
        <x:v>23.7031</x:v>
      </x:c>
      <x:c r="DA109" s="77" t="n">
        <x:v>25.9747</x:v>
      </x:c>
      <x:c r="DB109" s="77" t="n">
        <x:v>14.64</x:v>
      </x:c>
      <x:c r="DC109" s="77" t="n">
        <x:v>12.9899</x:v>
      </x:c>
      <x:c r="DD109" s="77" t="n">
        <x:v>17.4237</x:v>
      </x:c>
      <x:c r="DE109" s="77" t="n">
        <x:v>41.24</x:v>
      </x:c>
      <x:c r="DF109" s="78" t="n">
        <x:v>-19.7518</x:v>
      </x:c>
      <x:c r="DG109" s="78" t="n">
        <x:v>-33.3991</x:v>
      </x:c>
      <x:c r="DH109" s="78" t="n">
        <x:v>-52.1277</x:v>
      </x:c>
      <x:c r="DI109" s="78" t="n">
        <x:v>-47.8102</x:v>
      </x:c>
      <x:c r="DJ109" s="78" t="n">
        <x:v>-51.606</x:v>
      </x:c>
      <x:c r="DK109" s="78" t="n">
        <x:v>-33.9848</x:v>
      </x:c>
      <x:c r="DL109" s="78" t="n">
        <x:v>-37.7097</x:v>
      </x:c>
      <x:c r="DM109" s="78" t="n">
        <x:v>-6.9106</x:v>
      </x:c>
      <x:c r="DN109" s="78" t="n">
        <x:v>-268.8172</x:v>
      </x:c>
      <x:c r="DO109" s="78" t="n">
        <x:v>-308.9888</x:v>
      </x:c>
      <x:c r="DP109" s="78" t="n">
        <x:v>-476.0038</x:v>
      </x:c>
      <x:c r="DQ109" s="78" t="n">
        <x:v>-97.2724</x:v>
      </x:c>
      <x:c r="DR109" s="78" t="n">
        <x:v>-766.6584</x:v>
      </x:c>
      <x:c r="DS109" s="78" t="n">
        <x:v>-7819.1704</x:v>
      </x:c>
      <x:c r="DT109" s="78" t="n">
        <x:v>1.2594</x:v>
      </x:c>
      <x:c r="DU109" s="78" t="n">
        <x:v>0.9629</x:v>
      </x:c>
      <x:c r="DV109" s="78" t="n">
        <x:v>0.7481</x:v>
      </x:c>
      <x:c r="DW109" s="78" t="n">
        <x:v>10.2507</x:v>
      </x:c>
      <x:c r="DX109" s="78" t="n">
        <x:v>6.2459</x:v>
      </x:c>
      <x:c r="DY109" s="78" t="n">
        <x:v>4.724</x:v>
      </x:c>
      <x:c r="DZ109" s="78" t="n">
        <x:v>5.8815</x:v>
      </x:c>
      <x:c r="EA109" s="117" t="n">
        <x:v>1</x:v>
      </x:c>
      <x:c r="EB109" s="117" t="n">
        <x:v>0</x:v>
      </x:c>
      <x:c r="EC109" s="117" t="n">
        <x:v>0</x:v>
      </x:c>
      <x:c r="ED109" s="117" t="n">
        <x:v>0</x:v>
      </x:c>
      <x:c r="EE109" s="117" t="n">
        <x:v>0</x:v>
      </x:c>
      <x:c r="EF109" s="117" t="n">
        <x:v>1</x:v>
      </x:c>
      <x:c r="EG109" s="117" t="n">
        <x:v>1</x:v>
      </x:c>
      <x:c r="EH109" s="117" t="n">
        <x:v>0</x:v>
      </x:c>
      <x:c r="EI109" s="117" t="n">
        <x:v>0</x:v>
      </x:c>
      <x:c r="EJ109" s="117" t="n">
        <x:v>0</x:v>
      </x:c>
      <x:c r="EK109" s="117" t="n">
        <x:v>0</x:v>
      </x:c>
      <x:c r="EL109" s="117" t="n">
        <x:v>0</x:v>
      </x:c>
      <x:c r="EM109" s="117" t="n">
        <x:v>1</x:v>
      </x:c>
      <x:c r="EN109" s="117" t="n">
        <x:v>1</x:v>
      </x:c>
      <x:c r="EO109" s="34" t="str"/>
      <x:c r="EP109" s="34" t="str"/>
      <x:c r="EQ109" s="36" t="str">
        <x:f>IF(OR($EO109="",$EP109="",$EO109=0),"",$EP109/$EO109)</x:f>
      </x:c>
      <x:c r="ER109" s="38" t="str"/>
      <x:c r="ES109" s="22" t="str">
        <x:v>Unknown</x:v>
      </x:c>
      <x:c r="ET109" s="22" t="str">
        <x:v>Unknown</x:v>
      </x:c>
      <x:c r="EU109" s="40" t="n">
        <x:f>IF(COUNT($DF109,$DG109,$DH109)=0,"",AVERAGE($DF109,$DG109,$DH109))</x:f>
        <x:v>-35.09286666666666</x:v>
      </x:c>
      <x:c r="EV109" s="40" t="n">
        <x:f>IF(COUNT($DJ109,$DK109,$DL109)=0,"",AVERAGE($DJ109,$DK109,$DL109))</x:f>
        <x:v>-41.10016666666667</x:v>
      </x:c>
      <x:c r="EW109" s="40" t="n">
        <x:f>IF(OR($EU109="",$EV109=""),"",$EV109-$EU109)</x:f>
        <x:v>-6.007300000000008</x:v>
      </x:c>
      <x:c r="EX109" s="40" t="n">
        <x:f>IF(COUNT($DM109,$DN109,$DO109)=0,"",AVERAGE($DM109,$DN109,$DO109))</x:f>
        <x:v>-194.90553333333332</x:v>
      </x:c>
      <x:c r="EY109" s="40" t="n">
        <x:f>IF(COUNT($DQ109,$DR109,$DS109)=0,"",AVERAGE($DQ109,$DR109,$DS109))</x:f>
        <x:v>-2894.367066666667</x:v>
      </x:c>
      <x:c r="EZ109" s="40" t="n">
        <x:f>IF(OR($EX109="",$EY109=""),"",$EY109-$EX109)</x:f>
        <x:v>-2699.461533333334</x:v>
      </x:c>
      <x:c r="FA109" s="42" t="n">
        <x:f>IF(COUNT($EA109,$EB109,$EC109)=0,"",AVERAGE($EA109,$EB109,$EC109))</x:f>
        <x:v>0.3333333333333333</x:v>
      </x:c>
      <x:c r="FB109" s="42" t="n">
        <x:f>IF(COUNT($EE109,$EF109,$EG109)=0,"",AVERAGE($EE109,$EF109,$EG109))</x:f>
        <x:v>0.6666666666666666</x:v>
      </x:c>
      <x:c r="FC109" s="42" t="n">
        <x:f>IF(OR($FA109="",$FB109=""),"",$FB109-$FA109)</x:f>
        <x:v>0.3333333333333333</x:v>
      </x:c>
      <x:c r="FD109" s="42" t="n">
        <x:f>IF(COUNT($EH109,$EI109,$EJ109)=0,"",AVERAGE($EH109,$EI109,$EJ109))</x:f>
        <x:v>0</x:v>
      </x:c>
      <x:c r="FE109" s="42" t="n">
        <x:f>IF(COUNT($EL109,$EM109,$EN109)=0,"",AVERAGE($EL109,$EM109,$EN109))</x:f>
        <x:v>0.6666666666666666</x:v>
      </x:c>
      <x:c r="FF109" s="42" t="str">
        <x:f>IF(OR($FD109="",$FE109=""),"",$FE109-$FD109)</x:f>
      </x:c>
      <x:c r="FG109" s="24" t="str">
        <x:f>IF(COUNT($DF109,$DG109,$DH109,$DJ109,$DK109,$DL109,$DM109,$DN109,$DO109,$DQ109,$DR109,$DS109)=12,"Yes","No")</x:f>
        <x:v>Yes</x:v>
      </x:c>
      <x:c r="FH109" s="24" t="str">
        <x:f>IF(COUNT($EA109,$EB109,$EC109,$EE109,$EF109,$EG109,$EH109,$EI109,$EJ109,$EL109,$EM109,$EN109)=12,"Yes","No")</x:f>
        <x:v>Yes</x:v>
      </x:c>
      <x:c r="FI109" s="24" t="str">
        <x:f>IF(AND($M109="Include",OR($FG109="Yes",$FH109="Yes")),"Ready","Not ready")</x:f>
        <x:v>Not ready</x:v>
      </x:c>
    </x:row>
    <x:row r="110" ht="24" customHeight="1">
      <x:c r="A110" s="22" t="str">
        <x:v>CTL-0108</x:v>
      </x:c>
      <x:c r="B110" s="22" t="n">
        <x:v>119</x:v>
      </x:c>
      <x:c r="C110" s="22" t="str">
        <x:v>Candidate alternative-rationale group</x:v>
      </x:c>
      <x:c r="D110" s="22" t="n">
        <x:v>0</x:v>
      </x:c>
      <x:c r="E110" s="22" t="str">
        <x:v>DATA non-innovation deals.xlsx</x:v>
      </x:c>
      <x:c r="F110" s="22" t="str">
        <x:v>concept life sciences acquires aquila biomedical</x:v>
      </x:c>
      <x:c r="G110" s="22" t="str">
        <x:v>No</x:v>
      </x:c>
      <x:c r="H110" s="22" t="str">
        <x:v>No</x:v>
      </x:c>
      <x:c r="I110" s="22" t="str">
        <x:v>No</x:v>
      </x:c>
      <x:c r="J110" s="22" t="n">
        <x:v>1</x:v>
      </x:c>
      <x:c r="K110" s="22" t="str">
        <x:v>Not started</x:v>
      </x:c>
      <x:c r="L110" s="22" t="str">
        <x:v>Eligible - 100%</x:v>
      </x:c>
      <x:c r="M110" s="22" t="str">
        <x:v>Review</x:v>
      </x:c>
      <x:c r="N110" s="22" t="str"/>
      <x:c r="O110" s="28" t="n">
        <x:v>43038</x:v>
      </x:c>
      <x:c r="P110" s="28" t="n">
        <x:v>43038</x:v>
      </x:c>
      <x:c r="Q110" s="22" t="n">
        <x:v>2017</x:v>
      </x:c>
      <x:c r="R110" s="22" t="str">
        <x:v>Q4 2017</x:v>
      </x:c>
      <x:c r="S110" s="22" t="str">
        <x:v>Completed</x:v>
      </x:c>
      <x:c r="T110" s="26" t="str">
        <x:v>Concept Life Sciences Acquires Aquila BioMedical</x:v>
      </x:c>
      <x:c r="U110" s="22" t="str">
        <x:v>Mergers &amp; Acquisitions</x:v>
      </x:c>
      <x:c r="V110" s="22" t="str">
        <x:v>Acquisition</x:v>
      </x:c>
      <x:c r="W110" s="22" t="str">
        <x:v>100% Acquisition</x:v>
      </x:c>
      <x:c r="X110" s="22" t="str">
        <x:v>United Kingdom</x:v>
      </x:c>
      <x:c r="Y110" s="22" t="str">
        <x:v>100% Acquisition</x:v>
      </x:c>
      <x:c r="Z110" s="26"/>
      <x:c r="AA110" s="26"/>
      <x:c r="AB110" s="22" t="str">
        <x:v>Concept Life Sciences Ltd</x:v>
      </x:c>
      <x:c r="AC110" s="22" t="str">
        <x:v>concept life sciences</x:v>
      </x:c>
      <x:c r="AD110" s="22" t="str">
        <x:v>Aquila BioMedical Ltd</x:v>
      </x:c>
      <x:c r="AE110" s="22" t="str">
        <x:v>aquila biomedical</x:v>
      </x:c>
      <x:c r="AF110" s="30"/>
      <x:c r="AG110" s="22" t="str">
        <x:v>n/a</x:v>
      </x:c>
      <x:c r="AH110" s="26" t="str">
        <x:v>Concept Life Sciences Ltd., an integrated drug discovery, development and analytical services company, has acquired Aquila BioMedical Ltd., a pre-clinical contract research organization focused on immuno-oncology, immunology and multiplex histology.
This transaction broadens Concept Life Sciences’ range of integrated drug discovery and development services.</x:v>
      </x:c>
      <x:c r="AI110" s="26" t="str">
        <x:v>This transaction broadens Concept Life Sciences’ range of integrated drug discovery and development services.</x:v>
      </x:c>
      <x:c r="AJ110" s="22" t="str"/>
      <x:c r="AK110" s="22" t="str"/>
      <x:c r="AL110" s="22" t="str">
        <x:v>Unknown</x:v>
      </x:c>
      <x:c r="AM110" s="22" t="str">
        <x:v>Unknown</x:v>
      </x:c>
      <x:c r="AN110" s="22" t="str"/>
      <x:c r="AO110" s="22" t="str"/>
      <x:c r="AP110" s="22" t="str"/>
      <x:c r="AQ110" s="22" t="str"/>
      <x:c r="AR110" s="22" t="str"/>
      <x:c r="AS110" s="22" t="str">
        <x:v>Concept Life Sciences Ltd</x:v>
      </x:c>
      <x:c r="AT110" s="22" t="str">
        <x:v>Aquila BioMedical Ltd</x:v>
      </x:c>
      <x:c r="AU110" s="22" t="str">
        <x:v>Not reviewed</x:v>
      </x:c>
      <x:c r="AV110" s="22" t="str">
        <x:v>Not assessed</x:v>
      </x:c>
      <x:c r="AW110" s="22" t="str">
        <x:v>Unknown</x:v>
      </x:c>
      <x:c r="AX110" s="22" t="str">
        <x:v>Unknown</x:v>
      </x:c>
      <x:c r="AY110" s="22" t="str">
        <x:v>Unknown</x:v>
      </x:c>
      <x:c r="AZ110" s="22" t="str">
        <x:v>Unknown</x:v>
      </x:c>
      <x:c r="BA110" s="22" t="str">
        <x:v>Unknown</x:v>
      </x:c>
      <x:c r="BB110" s="22" t="str">
        <x:v>Unknown</x:v>
      </x:c>
      <x:c r="BC110" s="26" t="str"/>
      <x:c r="BD110" s="22" t="str"/>
      <x:c r="BE110" s="22" t="str"/>
      <x:c r="BF110" s="22" t="str">
        <x:v>Not collected</x:v>
      </x:c>
      <x:c r="BG110" s="22" t="str">
        <x:v>Not collected</x:v>
      </x:c>
      <x:c r="BH110" s="22" t="str">
        <x:v>Not defined</x:v>
      </x:c>
      <x:c r="BI110" s="24" t="n">
        <x:f>IF($Q110="","",$Q110-3)</x:f>
        <x:v>2014</x:v>
      </x:c>
      <x:c r="BJ110" s="24" t="n">
        <x:f>IF($Q110="","",$Q110-2)</x:f>
        <x:v>2015</x:v>
      </x:c>
      <x:c r="BK110" s="24" t="n">
        <x:f>IF($Q110="","",$Q110-1)</x:f>
        <x:v>2016</x:v>
      </x:c>
      <x:c r="BL110" s="24" t="n">
        <x:f>IF($Q110="","",$Q110+0)</x:f>
        <x:v>2017</x:v>
      </x:c>
      <x:c r="BM110" s="24" t="n">
        <x:f>IF($Q110="","",$Q110+1)</x:f>
        <x:v>2018</x:v>
      </x:c>
      <x:c r="BN110" s="24" t="n">
        <x:f>IF($Q110="","",$Q110+2)</x:f>
        <x:v>2019</x:v>
      </x:c>
      <x:c r="BO110" s="24" t="n">
        <x:f>IF($Q110="","",$Q110+3)</x:f>
        <x:v>2020</x:v>
      </x:c>
      <x:c r="BP110" s="77" t="str"/>
      <x:c r="BQ110" s="77" t="str"/>
      <x:c r="BR110" s="77" t="str"/>
      <x:c r="BS110" s="77" t="str"/>
      <x:c r="BT110" s="77" t="str"/>
      <x:c r="BU110" s="77" t="str"/>
      <x:c r="BV110" s="77" t="str"/>
      <x:c r="BW110" s="77" t="str"/>
      <x:c r="BX110" s="77" t="str"/>
      <x:c r="BY110" s="77" t="str"/>
      <x:c r="BZ110" s="77" t="str"/>
      <x:c r="CA110" s="77" t="str"/>
      <x:c r="CB110" s="77" t="str"/>
      <x:c r="CC110" s="77" t="str"/>
      <x:c r="CD110" s="77" t="str"/>
      <x:c r="CE110" s="77" t="str"/>
      <x:c r="CF110" s="77" t="str"/>
      <x:c r="CG110" s="77" t="str"/>
      <x:c r="CH110" s="77" t="str"/>
      <x:c r="CI110" s="77" t="str"/>
      <x:c r="CJ110" s="77" t="str"/>
      <x:c r="CK110" s="77" t="str"/>
      <x:c r="CL110" s="77" t="str"/>
      <x:c r="CM110" s="77" t="str"/>
      <x:c r="CN110" s="77" t="str"/>
      <x:c r="CO110" s="77" t="str"/>
      <x:c r="CP110" s="77" t="str"/>
      <x:c r="CQ110" s="77" t="str"/>
      <x:c r="CR110" s="77" t="str"/>
      <x:c r="CS110" s="77" t="str"/>
      <x:c r="CT110" s="77" t="str"/>
      <x:c r="CU110" s="77" t="str"/>
      <x:c r="CV110" s="77" t="str"/>
      <x:c r="CW110" s="77" t="str"/>
      <x:c r="CX110" s="77" t="str"/>
      <x:c r="CY110" s="77" t="str"/>
      <x:c r="CZ110" s="77" t="str"/>
      <x:c r="DA110" s="77" t="str"/>
      <x:c r="DB110" s="77" t="str"/>
      <x:c r="DC110" s="77" t="str"/>
      <x:c r="DD110" s="77" t="str"/>
      <x:c r="DE110" s="77" t="str"/>
      <x:c r="DF110" s="78" t="str"/>
      <x:c r="DG110" s="78" t="str"/>
      <x:c r="DH110" s="78" t="str"/>
      <x:c r="DI110" s="78" t="str"/>
      <x:c r="DJ110" s="78" t="str"/>
      <x:c r="DK110" s="78" t="str"/>
      <x:c r="DL110" s="78" t="str"/>
      <x:c r="DM110" s="78" t="str"/>
      <x:c r="DN110" s="78" t="str"/>
      <x:c r="DO110" s="78" t="str"/>
      <x:c r="DP110" s="78" t="str"/>
      <x:c r="DQ110" s="78" t="str"/>
      <x:c r="DR110" s="78" t="str"/>
      <x:c r="DS110" s="78" t="str"/>
      <x:c r="DT110" s="78" t="str"/>
      <x:c r="DU110" s="78" t="str"/>
      <x:c r="DV110" s="78" t="str"/>
      <x:c r="DW110" s="78" t="str"/>
      <x:c r="DX110" s="78" t="str"/>
      <x:c r="DY110" s="78" t="str"/>
      <x:c r="DZ110" s="78" t="str"/>
      <x:c r="EA110" s="117" t="str"/>
      <x:c r="EB110" s="117" t="str"/>
      <x:c r="EC110" s="117" t="str"/>
      <x:c r="ED110" s="117" t="str"/>
      <x:c r="EE110" s="117" t="str"/>
      <x:c r="EF110" s="117" t="str"/>
      <x:c r="EG110" s="117" t="str"/>
      <x:c r="EH110" s="117" t="str"/>
      <x:c r="EI110" s="117" t="str"/>
      <x:c r="EJ110" s="117" t="str"/>
      <x:c r="EK110" s="117" t="str"/>
      <x:c r="EL110" s="117" t="str"/>
      <x:c r="EM110" s="117" t="str"/>
      <x:c r="EN110" s="117" t="str"/>
      <x:c r="EO110" s="34" t="str"/>
      <x:c r="EP110" s="34" t="str"/>
      <x:c r="EQ110" s="36" t="str">
        <x:f>IF(OR($EO110="",$EP110="",$EO110=0),"",$EP110/$EO110)</x:f>
      </x:c>
      <x:c r="ER110" s="38" t="str"/>
      <x:c r="ES110" s="22" t="str">
        <x:v>Unknown</x:v>
      </x:c>
      <x:c r="ET110" s="22" t="str">
        <x:v>Unknown</x:v>
      </x:c>
      <x:c r="EU110" s="40" t="str">
        <x:f>IF(COUNT($DF110,$DG110,$DH110)=0,"",AVERAGE($DF110,$DG110,$DH110))</x:f>
      </x:c>
      <x:c r="EV110" s="40" t="str">
        <x:f>IF(COUNT($DJ110,$DK110,$DL110)=0,"",AVERAGE($DJ110,$DK110,$DL110))</x:f>
      </x:c>
      <x:c r="EW110" s="40" t="str">
        <x:f>IF(OR($EU110="",$EV110=""),"",$EV110-$EU110)</x:f>
      </x:c>
      <x:c r="EX110" s="40" t="str">
        <x:f>IF(COUNT($DM110,$DN110,$DO110)=0,"",AVERAGE($DM110,$DN110,$DO110))</x:f>
      </x:c>
      <x:c r="EY110" s="40" t="str">
        <x:f>IF(COUNT($DQ110,$DR110,$DS110)=0,"",AVERAGE($DQ110,$DR110,$DS110))</x:f>
      </x:c>
      <x:c r="EZ110" s="40" t="str">
        <x:f>IF(OR($EX110="",$EY110=""),"",$EY110-$EX110)</x:f>
      </x:c>
      <x:c r="FA110" s="42" t="str">
        <x:f>IF(COUNT($EA110,$EB110,$EC110)=0,"",AVERAGE($EA110,$EB110,$EC110))</x:f>
      </x:c>
      <x:c r="FB110" s="42" t="str">
        <x:f>IF(COUNT($EE110,$EF110,$EG110)=0,"",AVERAGE($EE110,$EF110,$EG110))</x:f>
      </x:c>
      <x:c r="FC110" s="42" t="str">
        <x:f>IF(OR($FA110="",$FB110=""),"",$FB110-$FA110)</x:f>
      </x:c>
      <x:c r="FD110" s="42" t="str">
        <x:f>IF(COUNT($EH110,$EI110,$EJ110)=0,"",AVERAGE($EH110,$EI110,$EJ110))</x:f>
      </x:c>
      <x:c r="FE110" s="42" t="str">
        <x:f>IF(COUNT($EL110,$EM110,$EN110)=0,"",AVERAGE($EL110,$EM110,$EN110))</x:f>
      </x:c>
      <x:c r="FF110" s="42" t="str">
        <x:f>IF(OR($FD110="",$FE110=""),"",$FE110-$FD110)</x:f>
      </x:c>
      <x:c r="FG110" s="24" t="str">
        <x:f>IF(COUNT($DF110,$DG110,$DH110,$DJ110,$DK110,$DL110,$DM110,$DN110,$DO110,$DQ110,$DR110,$DS110)=12,"Yes","No")</x:f>
        <x:v>No</x:v>
      </x:c>
      <x:c r="FH110" s="24" t="str">
        <x:f>IF(COUNT($EA110,$EB110,$EC110,$EE110,$EF110,$EG110,$EH110,$EI110,$EJ110,$EL110,$EM110,$EN110)=12,"Yes","No")</x:f>
        <x:v>No</x:v>
      </x:c>
      <x:c r="FI110" s="24" t="str">
        <x:f>IF(AND($M110="Include",OR($FG110="Yes",$FH110="Yes")),"Ready","Not ready")</x:f>
        <x:v>Not ready</x:v>
      </x:c>
    </x:row>
    <x:row r="111" ht="24" customHeight="1">
      <x:c r="A111" s="22" t="str">
        <x:v>CTL-0109</x:v>
      </x:c>
      <x:c r="B111" s="22" t="n">
        <x:v>120</x:v>
      </x:c>
      <x:c r="C111" s="22" t="str">
        <x:v>Candidate alternative-rationale group</x:v>
      </x:c>
      <x:c r="D111" s="22" t="n">
        <x:v>0</x:v>
      </x:c>
      <x:c r="E111" s="22" t="str">
        <x:v>DATA non-innovation deals.xlsx</x:v>
      </x:c>
      <x:c r="F111" s="22" t="str">
        <x:v>novartis acquires advanced accelerator applications for</x:v>
      </x:c>
      <x:c r="G111" s="22" t="str">
        <x:v>No</x:v>
      </x:c>
      <x:c r="H111" s="22" t="str">
        <x:v>No</x:v>
      </x:c>
      <x:c r="I111" s="22" t="str">
        <x:v>No</x:v>
      </x:c>
      <x:c r="J111" s="22" t="n">
        <x:v>1</x:v>
      </x:c>
      <x:c r="K111" s="22" t="str">
        <x:v>Not started</x:v>
      </x:c>
      <x:c r="L111" s="22" t="str">
        <x:v>Eligible - 100%</x:v>
      </x:c>
      <x:c r="M111" s="22" t="str">
        <x:v>Review</x:v>
      </x:c>
      <x:c r="N111" s="22" t="str"/>
      <x:c r="O111" s="28" t="n">
        <x:v>43038</x:v>
      </x:c>
      <x:c r="P111" s="28" t="n">
        <x:v>43122</x:v>
      </x:c>
      <x:c r="Q111" s="22" t="n">
        <x:v>2018</x:v>
      </x:c>
      <x:c r="R111" s="22" t="str">
        <x:v>Q4 2017</x:v>
      </x:c>
      <x:c r="S111" s="22" t="str">
        <x:v>Completed</x:v>
      </x:c>
      <x:c r="T111" s="26" t="str">
        <x:v>Novartis Acquires Advanced Accelerator Applications for USD3.9 Billion</x:v>
      </x:c>
      <x:c r="U111" s="22" t="str">
        <x:v>Mergers &amp; Acquisitions</x:v>
      </x:c>
      <x:c r="V111" s="22" t="str">
        <x:v>Acquisition</x:v>
      </x:c>
      <x:c r="W111" s="22" t="str">
        <x:v>100% Acquisition</x:v>
      </x:c>
      <x:c r="X111" s="22" t="str">
        <x:v>France</x:v>
      </x:c>
      <x:c r="Y111" s="22" t="str">
        <x:v>100% Acquisition</x:v>
      </x:c>
      <x:c r="Z111" s="26" t="str">
        <x:v>The Bank of New York Mellon Corp , PJT Partners Inc , Jefferies LLC , Banque Transatlantique</x:v>
      </x:c>
      <x:c r="AA111" s="26" t="str">
        <x:v>Davis Polk &amp; Wardwell LLP , Shearman &amp; Sterling LLP</x:v>
      </x:c>
      <x:c r="AB111" s="22" t="str">
        <x:v>Novartis AG</x:v>
      </x:c>
      <x:c r="AC111" s="22" t="str">
        <x:v>novartis</x:v>
      </x:c>
      <x:c r="AD111" s="22" t="str">
        <x:v>Advanced Accelerator Applications SA</x:v>
      </x:c>
      <x:c r="AE111" s="22" t="str">
        <x:v>advanced accelerator applications</x:v>
      </x:c>
      <x:c r="AF111" s="30" t="n">
        <x:v>3900</x:v>
      </x:c>
      <x:c r="AG111" s="22" t="n">
        <x:v>3900</x:v>
      </x:c>
      <x:c r="AH111" s="26" t="str">
        <x:v>Novartis AG, a pharmaceutical company, through its subsidiary Novartis Groupe France S.A., has completed the tender offer to purchase all of the outstanding ordinary shares, including ordinary shares represented by american depositary shares (ADSs)(94,380,927 ordinary shares), of Advanced Accelerator Applications S.A (AAA), a radiopharmaceutical company for a price of USD41 per ordinary share and USD82 per ADS, in each case payable net to the seller in cash, without interest.
On December 7, 2017, Novartis Groupe France SA has commenced a cash tender offer to purchase all of the outstanding shares, including shares represented by american depositary shares (ADS). The offer will expire at 12:00 midnight, New York City time, on January 19, 2018 (which is the end of the day on January 19, 2018), unless extended (the latest time and date at which the offer will expire). Novartis has filed a Tender Offer Statement on Schedule TO with the US Securities and Exchange Commission (SEC).
The transaction is planned to be fully funded through external short and long-term debt. The senior management and Directors of AAA have, in their capacity as shareholders of AAA, undertaken to tender their shares into the proposed tender offer. The offer price represents a 47% premium to the 30 days volume-weighted average price (VWAP) prior to the unaffected share price on NASDAQ on September 27, 2017.
This transaction enables Novartis' oncology portfolio with the addition of Lutathera (lutetium Lu 177 dotatate), a first-in-class RLT product for neuroendocrine tumors (NETs), in addition to a portfolio of diagnostic products including NETSPOT/SOMAKIT and F-18 PET.
The Bank of New York Mellon Corporation acted as tender agent for the ADSs offer, while Banque Transatlantique SA acted as agent for the ordinary shares offer to Novartis.
Deal History:
Update: On December 5, 2017, AAA's board of directors recommended its shareholders to support the all cash tender offer by Novartis.
Announced: On October 30, 2017, Novartis entered a memorandum of understanding with AAA, under which Novartis will commence a tender offer to acquire 100% of the share capital of AAA, for a purchase consideration of USD3.9 billion.
Rumor: On September 27, 2017, Novartis intended to acquire Advanced Accelerator Applications, according to people familiar with the matter.</x:v>
      </x:c>
      <x:c r="AI111" s="26" t="str">
        <x:v>This transaction enables Novartis' oncology portfolio with the addition of Lutathera (lutetium Lu 177 dotatate), a first-in-class RLT product for neuroendocrine tumors (NETs), in addition to a portfolio of diagnostic products including NETSPOT/SOMAKIT and F-18 PET.</x:v>
      </x:c>
      <x:c r="AJ111" s="22" t="str"/>
      <x:c r="AK111" s="22" t="str"/>
      <x:c r="AL111" s="22" t="str">
        <x:v>Unknown</x:v>
      </x:c>
      <x:c r="AM111" s="22" t="str">
        <x:v>Unknown</x:v>
      </x:c>
      <x:c r="AN111" s="22" t="str"/>
      <x:c r="AO111" s="22" t="str"/>
      <x:c r="AP111" s="22" t="str"/>
      <x:c r="AQ111" s="22" t="str"/>
      <x:c r="AR111" s="22" t="str"/>
      <x:c r="AS111" s="22" t="str">
        <x:v>Novartis AG</x:v>
      </x:c>
      <x:c r="AT111" s="22" t="str">
        <x:v>Advanced Accelerator Applications SA</x:v>
      </x:c>
      <x:c r="AU111" s="22" t="str">
        <x:v>Not reviewed</x:v>
      </x:c>
      <x:c r="AV111" s="22" t="str">
        <x:v>Not assessed</x:v>
      </x:c>
      <x:c r="AW111" s="22" t="str">
        <x:v>Unknown</x:v>
      </x:c>
      <x:c r="AX111" s="22" t="str">
        <x:v>Unknown</x:v>
      </x:c>
      <x:c r="AY111" s="22" t="str">
        <x:v>Unknown</x:v>
      </x:c>
      <x:c r="AZ111" s="22" t="str">
        <x:v>Unknown</x:v>
      </x:c>
      <x:c r="BA111" s="22" t="str">
        <x:v>Unknown</x:v>
      </x:c>
      <x:c r="BB111" s="22" t="str">
        <x:v>Unknown</x:v>
      </x:c>
      <x:c r="BC111" s="26" t="str"/>
      <x:c r="BD111" s="22" t="str"/>
      <x:c r="BE111" s="22" t="str"/>
      <x:c r="BF111" s="22" t="str">
        <x:v>Not collected</x:v>
      </x:c>
      <x:c r="BG111" s="22" t="str">
        <x:v>Not collected</x:v>
      </x:c>
      <x:c r="BH111" s="22" t="str">
        <x:v>Not defined</x:v>
      </x:c>
      <x:c r="BI111" s="24" t="n">
        <x:f>IF($Q111="","",$Q111-3)</x:f>
        <x:v>2015</x:v>
      </x:c>
      <x:c r="BJ111" s="24" t="n">
        <x:f>IF($Q111="","",$Q111-2)</x:f>
        <x:v>2016</x:v>
      </x:c>
      <x:c r="BK111" s="24" t="n">
        <x:f>IF($Q111="","",$Q111-1)</x:f>
        <x:v>2017</x:v>
      </x:c>
      <x:c r="BL111" s="24" t="n">
        <x:f>IF($Q111="","",$Q111+0)</x:f>
        <x:v>2018</x:v>
      </x:c>
      <x:c r="BM111" s="24" t="n">
        <x:f>IF($Q111="","",$Q111+1)</x:f>
        <x:v>2019</x:v>
      </x:c>
      <x:c r="BN111" s="24" t="n">
        <x:f>IF($Q111="","",$Q111+2)</x:f>
        <x:v>2020</x:v>
      </x:c>
      <x:c r="BO111" s="24" t="n">
        <x:f>IF($Q111="","",$Q111+3)</x:f>
        <x:v>2021</x:v>
      </x:c>
      <x:c r="BP111" s="77" t="str"/>
      <x:c r="BQ111" s="77" t="str"/>
      <x:c r="BR111" s="77" t="str"/>
      <x:c r="BS111" s="77" t="str"/>
      <x:c r="BT111" s="77" t="str"/>
      <x:c r="BU111" s="77" t="str"/>
      <x:c r="BV111" s="77" t="str"/>
      <x:c r="BW111" s="77" t="str"/>
      <x:c r="BX111" s="77" t="str"/>
      <x:c r="BY111" s="77" t="str"/>
      <x:c r="BZ111" s="77" t="str"/>
      <x:c r="CA111" s="77" t="str"/>
      <x:c r="CB111" s="77" t="str"/>
      <x:c r="CC111" s="77" t="str"/>
      <x:c r="CD111" s="77" t="str"/>
      <x:c r="CE111" s="77" t="str"/>
      <x:c r="CF111" s="77" t="str"/>
      <x:c r="CG111" s="77" t="str"/>
      <x:c r="CH111" s="77" t="str"/>
      <x:c r="CI111" s="77" t="str"/>
      <x:c r="CJ111" s="77" t="str"/>
      <x:c r="CK111" s="77" t="str"/>
      <x:c r="CL111" s="77" t="str"/>
      <x:c r="CM111" s="77" t="str"/>
      <x:c r="CN111" s="77" t="str"/>
      <x:c r="CO111" s="77" t="str"/>
      <x:c r="CP111" s="77" t="str"/>
      <x:c r="CQ111" s="77" t="str"/>
      <x:c r="CR111" s="77" t="str"/>
      <x:c r="CS111" s="77" t="str"/>
      <x:c r="CT111" s="77" t="str"/>
      <x:c r="CU111" s="77" t="str"/>
      <x:c r="CV111" s="77" t="str"/>
      <x:c r="CW111" s="77" t="str"/>
      <x:c r="CX111" s="77" t="str"/>
      <x:c r="CY111" s="77" t="str"/>
      <x:c r="CZ111" s="77" t="str"/>
      <x:c r="DA111" s="77" t="str"/>
      <x:c r="DB111" s="77" t="str"/>
      <x:c r="DC111" s="77" t="str"/>
      <x:c r="DD111" s="77" t="str"/>
      <x:c r="DE111" s="77" t="str"/>
      <x:c r="DF111" s="78" t="str"/>
      <x:c r="DG111" s="78" t="str"/>
      <x:c r="DH111" s="78" t="str"/>
      <x:c r="DI111" s="78" t="str"/>
      <x:c r="DJ111" s="78" t="str"/>
      <x:c r="DK111" s="78" t="str"/>
      <x:c r="DL111" s="78" t="str"/>
      <x:c r="DM111" s="78" t="str"/>
      <x:c r="DN111" s="78" t="str"/>
      <x:c r="DO111" s="78" t="str"/>
      <x:c r="DP111" s="78" t="str"/>
      <x:c r="DQ111" s="78" t="str"/>
      <x:c r="DR111" s="78" t="str"/>
      <x:c r="DS111" s="78" t="str"/>
      <x:c r="DT111" s="78" t="str"/>
      <x:c r="DU111" s="78" t="str"/>
      <x:c r="DV111" s="78" t="str"/>
      <x:c r="DW111" s="78" t="str"/>
      <x:c r="DX111" s="78" t="str"/>
      <x:c r="DY111" s="78" t="str"/>
      <x:c r="DZ111" s="78" t="str"/>
      <x:c r="EA111" s="117" t="str"/>
      <x:c r="EB111" s="117" t="str"/>
      <x:c r="EC111" s="117" t="str"/>
      <x:c r="ED111" s="117" t="str"/>
      <x:c r="EE111" s="117" t="str"/>
      <x:c r="EF111" s="117" t="str"/>
      <x:c r="EG111" s="117" t="str"/>
      <x:c r="EH111" s="117" t="str"/>
      <x:c r="EI111" s="117" t="str"/>
      <x:c r="EJ111" s="117" t="str"/>
      <x:c r="EK111" s="117" t="str"/>
      <x:c r="EL111" s="117" t="str"/>
      <x:c r="EM111" s="117" t="str"/>
      <x:c r="EN111" s="117" t="str"/>
      <x:c r="EO111" s="34" t="str"/>
      <x:c r="EP111" s="34" t="str"/>
      <x:c r="EQ111" s="36" t="str">
        <x:f>IF(OR($EO111="",$EP111="",$EO111=0),"",$EP111/$EO111)</x:f>
      </x:c>
      <x:c r="ER111" s="38" t="str"/>
      <x:c r="ES111" s="22" t="str">
        <x:v>Unknown</x:v>
      </x:c>
      <x:c r="ET111" s="22" t="str">
        <x:v>Unknown</x:v>
      </x:c>
      <x:c r="EU111" s="40" t="str">
        <x:f>IF(COUNT($DF111,$DG111,$DH111)=0,"",AVERAGE($DF111,$DG111,$DH111))</x:f>
      </x:c>
      <x:c r="EV111" s="40" t="str">
        <x:f>IF(COUNT($DJ111,$DK111,$DL111)=0,"",AVERAGE($DJ111,$DK111,$DL111))</x:f>
      </x:c>
      <x:c r="EW111" s="40" t="str">
        <x:f>IF(OR($EU111="",$EV111=""),"",$EV111-$EU111)</x:f>
      </x:c>
      <x:c r="EX111" s="40" t="str">
        <x:f>IF(COUNT($DM111,$DN111,$DO111)=0,"",AVERAGE($DM111,$DN111,$DO111))</x:f>
      </x:c>
      <x:c r="EY111" s="40" t="str">
        <x:f>IF(COUNT($DQ111,$DR111,$DS111)=0,"",AVERAGE($DQ111,$DR111,$DS111))</x:f>
      </x:c>
      <x:c r="EZ111" s="40" t="str">
        <x:f>IF(OR($EX111="",$EY111=""),"",$EY111-$EX111)</x:f>
      </x:c>
      <x:c r="FA111" s="42" t="str">
        <x:f>IF(COUNT($EA111,$EB111,$EC111)=0,"",AVERAGE($EA111,$EB111,$EC111))</x:f>
      </x:c>
      <x:c r="FB111" s="42" t="str">
        <x:f>IF(COUNT($EE111,$EF111,$EG111)=0,"",AVERAGE($EE111,$EF111,$EG111))</x:f>
      </x:c>
      <x:c r="FC111" s="42" t="str">
        <x:f>IF(OR($FA111="",$FB111=""),"",$FB111-$FA111)</x:f>
      </x:c>
      <x:c r="FD111" s="42" t="str">
        <x:f>IF(COUNT($EH111,$EI111,$EJ111)=0,"",AVERAGE($EH111,$EI111,$EJ111))</x:f>
      </x:c>
      <x:c r="FE111" s="42" t="str">
        <x:f>IF(COUNT($EL111,$EM111,$EN111)=0,"",AVERAGE($EL111,$EM111,$EN111))</x:f>
      </x:c>
      <x:c r="FF111" s="42" t="str">
        <x:f>IF(OR($FD111="",$FE111=""),"",$FE111-$FD111)</x:f>
      </x:c>
      <x:c r="FG111" s="24" t="str">
        <x:f>IF(COUNT($DF111,$DG111,$DH111,$DJ111,$DK111,$DL111,$DM111,$DN111,$DO111,$DQ111,$DR111,$DS111)=12,"Yes","No")</x:f>
        <x:v>No</x:v>
      </x:c>
      <x:c r="FH111" s="24" t="str">
        <x:f>IF(COUNT($EA111,$EB111,$EC111,$EE111,$EF111,$EG111,$EH111,$EI111,$EJ111,$EL111,$EM111,$EN111)=12,"Yes","No")</x:f>
        <x:v>No</x:v>
      </x:c>
      <x:c r="FI111" s="24" t="str">
        <x:f>IF(AND($M111="Include",OR($FG111="Yes",$FH111="Yes")),"Ready","Not ready")</x:f>
        <x:v>Not ready</x:v>
      </x:c>
    </x:row>
    <x:row r="112" ht="24" customHeight="1">
      <x:c r="A112" s="22" t="str">
        <x:v>CTL-0110</x:v>
      </x:c>
      <x:c r="B112" s="22" t="n">
        <x:v>121</x:v>
      </x:c>
      <x:c r="C112" s="22" t="str">
        <x:v>Candidate alternative-rationale group</x:v>
      </x:c>
      <x:c r="D112" s="22" t="n">
        <x:v>0</x:v>
      </x:c>
      <x:c r="E112" s="22" t="str">
        <x:v>DATA non-innovation deals.xlsx</x:v>
      </x:c>
      <x:c r="F112" s="22" t="str">
        <x:v>fosun pharma acquire 100 stake in tridem pharma</x:v>
      </x:c>
      <x:c r="G112" s="22" t="str">
        <x:v>No</x:v>
      </x:c>
      <x:c r="H112" s="22" t="str">
        <x:v>No</x:v>
      </x:c>
      <x:c r="I112" s="22" t="str">
        <x:v>No</x:v>
      </x:c>
      <x:c r="J112" s="22" t="n">
        <x:v>1</x:v>
      </x:c>
      <x:c r="K112" s="22" t="str">
        <x:v>Not started</x:v>
      </x:c>
      <x:c r="L112" s="22" t="str">
        <x:v>Eligible - 100%</x:v>
      </x:c>
      <x:c r="M112" s="22" t="str">
        <x:v>Review</x:v>
      </x:c>
      <x:c r="N112" s="22" t="str"/>
      <x:c r="O112" s="28" t="n">
        <x:v>43035</x:v>
      </x:c>
      <x:c r="P112" s="28" t="n">
        <x:v>43082</x:v>
      </x:c>
      <x:c r="Q112" s="22" t="n">
        <x:v>2017</x:v>
      </x:c>
      <x:c r="R112" s="22" t="str">
        <x:v>Q4 2017</x:v>
      </x:c>
      <x:c r="S112" s="22" t="str">
        <x:v>Completed</x:v>
      </x:c>
      <x:c r="T112" s="26" t="str">
        <x:v>Fosun Pharma Acquire 100% Stake in Tridem Pharma</x:v>
      </x:c>
      <x:c r="U112" s="22" t="str">
        <x:v>Mergers &amp; Acquisitions</x:v>
      </x:c>
      <x:c r="V112" s="22" t="str">
        <x:v>Acquisition</x:v>
      </x:c>
      <x:c r="W112" s="22" t="str">
        <x:v>100% Acquisition</x:v>
      </x:c>
      <x:c r="X112" s="22" t="str">
        <x:v>France</x:v>
      </x:c>
      <x:c r="Y112" s="22" t="str">
        <x:v>100% Acquisition</x:v>
      </x:c>
      <x:c r="Z112" s="26"/>
      <x:c r="AA112" s="26"/>
      <x:c r="AB112" s="22" t="str">
        <x:v>Fosun Pharmaceutical AG</x:v>
      </x:c>
      <x:c r="AC112" s="22" t="str">
        <x:v>fosun pharmaceutical</x:v>
      </x:c>
      <x:c r="AD112" s="22" t="str">
        <x:v>Tridem Pharma</x:v>
      </x:c>
      <x:c r="AE112" s="22" t="str">
        <x:v>tridem pharma</x:v>
      </x:c>
      <x:c r="AF112" s="30" t="n">
        <x:v>74</x:v>
      </x:c>
      <x:c r="AG112" s="22" t="n">
        <x:v>74</x:v>
      </x:c>
      <x:c r="AH112" s="26" t="str">
        <x:v>Fosun Pharmaceutical AG, a pharmaceutical company and a subsidiary of Shanghai Fosun Pharmaceutical (Group) Co. Ltd., has acquired 100% shares of Tridem Pharma S.A.S., a pharmaceutical distribution company, from existing shareholders including Financiere des Lices, Multicroissance, and FCPR PMC II, for EUR63 million (USD74 million).
Under the terms of the agreement, on the initial closing date, Fosun Pharma shall (i) pay an amount equal to the aggregate consideration of the transferred shares, in the amount of not more than EUR46 million (USD54 million), minus the escrow amount to the sellers, and (ii) pay the escrow amount to the account designated by the escrow agent. On the second closing date, Fosun Pharma shall pay the consideration of the remaining shares in the amount of not more than EUR17 million (USD20 million) to Financiere des Lices.
Following the transaction, the board of directors of the Tridem Pharma shall consist of at least 5 directors, among which the Fosun Pharma shall have the right to nominate at least four directors. Financiere des Lices shall have the right to nominate one director from the date of the shareholders’ agreement to the second closing date.
This transaction will enable Fosun Pharma to expand its market share in Europe and Africa.
Deal History: 
Announced: On October 27, 2017, Fosun Pharma and a subsidiary of Shanghai Fosun Pharmaceutical (Group) Co. Ltd entered into agreement to acquire Tridem Pharma from existing shareholders including Financiere des Lices, Multicroissance, and FCPR PMC II, for EUR63 million (USD74 million).</x:v>
      </x:c>
      <x:c r="AI112" s="26" t="str">
        <x:v>This transaction will enable Fosun Pharma to expand its market share in Europe and Africa.</x:v>
      </x:c>
      <x:c r="AJ112" s="22" t="str"/>
      <x:c r="AK112" s="22" t="str"/>
      <x:c r="AL112" s="22" t="str">
        <x:v>Unknown</x:v>
      </x:c>
      <x:c r="AM112" s="22" t="str">
        <x:v>Unknown</x:v>
      </x:c>
      <x:c r="AN112" s="22" t="str"/>
      <x:c r="AO112" s="22" t="str"/>
      <x:c r="AP112" s="22" t="str"/>
      <x:c r="AQ112" s="22" t="str"/>
      <x:c r="AR112" s="22" t="str"/>
      <x:c r="AS112" s="22" t="str">
        <x:v>Fosun Pharmaceutical AG</x:v>
      </x:c>
      <x:c r="AT112" s="22" t="str">
        <x:v>Tridem Pharma</x:v>
      </x:c>
      <x:c r="AU112" s="22" t="str">
        <x:v>Not reviewed</x:v>
      </x:c>
      <x:c r="AV112" s="22" t="str">
        <x:v>Not assessed</x:v>
      </x:c>
      <x:c r="AW112" s="22" t="str">
        <x:v>Unknown</x:v>
      </x:c>
      <x:c r="AX112" s="22" t="str">
        <x:v>Unknown</x:v>
      </x:c>
      <x:c r="AY112" s="22" t="str">
        <x:v>Unknown</x:v>
      </x:c>
      <x:c r="AZ112" s="22" t="str">
        <x:v>Unknown</x:v>
      </x:c>
      <x:c r="BA112" s="22" t="str">
        <x:v>Unknown</x:v>
      </x:c>
      <x:c r="BB112" s="22" t="str">
        <x:v>Unknown</x:v>
      </x:c>
      <x:c r="BC112" s="26" t="str"/>
      <x:c r="BD112" s="22" t="str"/>
      <x:c r="BE112" s="22" t="str"/>
      <x:c r="BF112" s="22" t="str">
        <x:v>Not collected</x:v>
      </x:c>
      <x:c r="BG112" s="22" t="str">
        <x:v>Not collected</x:v>
      </x:c>
      <x:c r="BH112" s="22" t="str">
        <x:v>Not defined</x:v>
      </x:c>
      <x:c r="BI112" s="24" t="n">
        <x:f>IF($Q112="","",$Q112-3)</x:f>
        <x:v>2014</x:v>
      </x:c>
      <x:c r="BJ112" s="24" t="n">
        <x:f>IF($Q112="","",$Q112-2)</x:f>
        <x:v>2015</x:v>
      </x:c>
      <x:c r="BK112" s="24" t="n">
        <x:f>IF($Q112="","",$Q112-1)</x:f>
        <x:v>2016</x:v>
      </x:c>
      <x:c r="BL112" s="24" t="n">
        <x:f>IF($Q112="","",$Q112+0)</x:f>
        <x:v>2017</x:v>
      </x:c>
      <x:c r="BM112" s="24" t="n">
        <x:f>IF($Q112="","",$Q112+1)</x:f>
        <x:v>2018</x:v>
      </x:c>
      <x:c r="BN112" s="24" t="n">
        <x:f>IF($Q112="","",$Q112+2)</x:f>
        <x:v>2019</x:v>
      </x:c>
      <x:c r="BO112" s="24" t="n">
        <x:f>IF($Q112="","",$Q112+3)</x:f>
        <x:v>2020</x:v>
      </x:c>
      <x:c r="BP112" s="77" t="str"/>
      <x:c r="BQ112" s="77" t="str"/>
      <x:c r="BR112" s="77" t="str"/>
      <x:c r="BS112" s="77" t="str"/>
      <x:c r="BT112" s="77" t="str"/>
      <x:c r="BU112" s="77" t="str"/>
      <x:c r="BV112" s="77" t="str"/>
      <x:c r="BW112" s="77" t="str"/>
      <x:c r="BX112" s="77" t="str"/>
      <x:c r="BY112" s="77" t="str"/>
      <x:c r="BZ112" s="77" t="str"/>
      <x:c r="CA112" s="77" t="str"/>
      <x:c r="CB112" s="77" t="str"/>
      <x:c r="CC112" s="77" t="str"/>
      <x:c r="CD112" s="77" t="str"/>
      <x:c r="CE112" s="77" t="str"/>
      <x:c r="CF112" s="77" t="str"/>
      <x:c r="CG112" s="77" t="str"/>
      <x:c r="CH112" s="77" t="str"/>
      <x:c r="CI112" s="77" t="str"/>
      <x:c r="CJ112" s="77" t="str"/>
      <x:c r="CK112" s="77" t="str"/>
      <x:c r="CL112" s="77" t="str"/>
      <x:c r="CM112" s="77" t="str"/>
      <x:c r="CN112" s="77" t="str"/>
      <x:c r="CO112" s="77" t="str"/>
      <x:c r="CP112" s="77" t="str"/>
      <x:c r="CQ112" s="77" t="str"/>
      <x:c r="CR112" s="77" t="str"/>
      <x:c r="CS112" s="77" t="str"/>
      <x:c r="CT112" s="77" t="str"/>
      <x:c r="CU112" s="77" t="str"/>
      <x:c r="CV112" s="77" t="str"/>
      <x:c r="CW112" s="77" t="str"/>
      <x:c r="CX112" s="77" t="str"/>
      <x:c r="CY112" s="77" t="str"/>
      <x:c r="CZ112" s="77" t="str"/>
      <x:c r="DA112" s="77" t="str"/>
      <x:c r="DB112" s="77" t="str"/>
      <x:c r="DC112" s="77" t="str"/>
      <x:c r="DD112" s="77" t="str"/>
      <x:c r="DE112" s="77" t="str"/>
      <x:c r="DF112" s="78" t="str"/>
      <x:c r="DG112" s="78" t="str"/>
      <x:c r="DH112" s="78" t="str"/>
      <x:c r="DI112" s="78" t="str"/>
      <x:c r="DJ112" s="78" t="str"/>
      <x:c r="DK112" s="78" t="str"/>
      <x:c r="DL112" s="78" t="str"/>
      <x:c r="DM112" s="78" t="str"/>
      <x:c r="DN112" s="78" t="str"/>
      <x:c r="DO112" s="78" t="str"/>
      <x:c r="DP112" s="78" t="str"/>
      <x:c r="DQ112" s="78" t="str"/>
      <x:c r="DR112" s="78" t="str"/>
      <x:c r="DS112" s="78" t="str"/>
      <x:c r="DT112" s="78" t="str"/>
      <x:c r="DU112" s="78" t="str"/>
      <x:c r="DV112" s="78" t="str"/>
      <x:c r="DW112" s="78" t="str"/>
      <x:c r="DX112" s="78" t="str"/>
      <x:c r="DY112" s="78" t="str"/>
      <x:c r="DZ112" s="78" t="str"/>
      <x:c r="EA112" s="117" t="str"/>
      <x:c r="EB112" s="117" t="str"/>
      <x:c r="EC112" s="117" t="str"/>
      <x:c r="ED112" s="117" t="str"/>
      <x:c r="EE112" s="117" t="str"/>
      <x:c r="EF112" s="117" t="str"/>
      <x:c r="EG112" s="117" t="str"/>
      <x:c r="EH112" s="117" t="str"/>
      <x:c r="EI112" s="117" t="str"/>
      <x:c r="EJ112" s="117" t="str"/>
      <x:c r="EK112" s="117" t="str"/>
      <x:c r="EL112" s="117" t="str"/>
      <x:c r="EM112" s="117" t="str"/>
      <x:c r="EN112" s="117" t="str"/>
      <x:c r="EO112" s="34" t="str"/>
      <x:c r="EP112" s="34" t="str"/>
      <x:c r="EQ112" s="36" t="str">
        <x:f>IF(OR($EO112="",$EP112="",$EO112=0),"",$EP112/$EO112)</x:f>
      </x:c>
      <x:c r="ER112" s="38" t="str"/>
      <x:c r="ES112" s="22" t="str">
        <x:v>Unknown</x:v>
      </x:c>
      <x:c r="ET112" s="22" t="str">
        <x:v>Unknown</x:v>
      </x:c>
      <x:c r="EU112" s="40" t="str">
        <x:f>IF(COUNT($DF112,$DG112,$DH112)=0,"",AVERAGE($DF112,$DG112,$DH112))</x:f>
      </x:c>
      <x:c r="EV112" s="40" t="str">
        <x:f>IF(COUNT($DJ112,$DK112,$DL112)=0,"",AVERAGE($DJ112,$DK112,$DL112))</x:f>
      </x:c>
      <x:c r="EW112" s="40" t="str">
        <x:f>IF(OR($EU112="",$EV112=""),"",$EV112-$EU112)</x:f>
      </x:c>
      <x:c r="EX112" s="40" t="str">
        <x:f>IF(COUNT($DM112,$DN112,$DO112)=0,"",AVERAGE($DM112,$DN112,$DO112))</x:f>
      </x:c>
      <x:c r="EY112" s="40" t="str">
        <x:f>IF(COUNT($DQ112,$DR112,$DS112)=0,"",AVERAGE($DQ112,$DR112,$DS112))</x:f>
      </x:c>
      <x:c r="EZ112" s="40" t="str">
        <x:f>IF(OR($EX112="",$EY112=""),"",$EY112-$EX112)</x:f>
      </x:c>
      <x:c r="FA112" s="42" t="str">
        <x:f>IF(COUNT($EA112,$EB112,$EC112)=0,"",AVERAGE($EA112,$EB112,$EC112))</x:f>
      </x:c>
      <x:c r="FB112" s="42" t="str">
        <x:f>IF(COUNT($EE112,$EF112,$EG112)=0,"",AVERAGE($EE112,$EF112,$EG112))</x:f>
      </x:c>
      <x:c r="FC112" s="42" t="str">
        <x:f>IF(OR($FA112="",$FB112=""),"",$FB112-$FA112)</x:f>
      </x:c>
      <x:c r="FD112" s="42" t="str">
        <x:f>IF(COUNT($EH112,$EI112,$EJ112)=0,"",AVERAGE($EH112,$EI112,$EJ112))</x:f>
      </x:c>
      <x:c r="FE112" s="42" t="str">
        <x:f>IF(COUNT($EL112,$EM112,$EN112)=0,"",AVERAGE($EL112,$EM112,$EN112))</x:f>
      </x:c>
      <x:c r="FF112" s="42" t="str">
        <x:f>IF(OR($FD112="",$FE112=""),"",$FE112-$FD112)</x:f>
      </x:c>
      <x:c r="FG112" s="24" t="str">
        <x:f>IF(COUNT($DF112,$DG112,$DH112,$DJ112,$DK112,$DL112,$DM112,$DN112,$DO112,$DQ112,$DR112,$DS112)=12,"Yes","No")</x:f>
        <x:v>No</x:v>
      </x:c>
      <x:c r="FH112" s="24" t="str">
        <x:f>IF(COUNT($EA112,$EB112,$EC112,$EE112,$EF112,$EG112,$EH112,$EI112,$EJ112,$EL112,$EM112,$EN112)=12,"Yes","No")</x:f>
        <x:v>No</x:v>
      </x:c>
      <x:c r="FI112" s="24" t="str">
        <x:f>IF(AND($M112="Include",OR($FG112="Yes",$FH112="Yes")),"Ready","Not ready")</x:f>
        <x:v>Not ready</x:v>
      </x:c>
    </x:row>
    <x:row r="113" ht="24" customHeight="1">
      <x:c r="A113" s="22" t="str">
        <x:v>CTL-0111</x:v>
      </x:c>
      <x:c r="B113" s="22" t="n">
        <x:v>122</x:v>
      </x:c>
      <x:c r="C113" s="22" t="str">
        <x:v>Candidate alternative-rationale group</x:v>
      </x:c>
      <x:c r="D113" s="22" t="n">
        <x:v>0</x:v>
      </x:c>
      <x:c r="E113" s="22" t="str">
        <x:v>DATA non-innovation deals.xlsx</x:v>
      </x:c>
      <x:c r="F113" s="22" t="str">
        <x:v>karolinska development sells its stake in xspray pharma for</x:v>
      </x:c>
      <x:c r="G113" s="22" t="str">
        <x:v>No</x:v>
      </x:c>
      <x:c r="H113" s="22" t="str">
        <x:v>No</x:v>
      </x:c>
      <x:c r="I113" s="22" t="str">
        <x:v>Yes</x:v>
      </x:c>
      <x:c r="J113" s="22" t="n">
        <x:v>8</x:v>
      </x:c>
      <x:c r="K113" s="22" t="str">
        <x:v>Not started</x:v>
      </x:c>
      <x:c r="L113" s="22" t="str">
        <x:v>Exclude - minority</x:v>
      </x:c>
      <x:c r="M113" s="22" t="str">
        <x:v>Review</x:v>
      </x:c>
      <x:c r="N113" s="22" t="str"/>
      <x:c r="O113" s="28" t="n">
        <x:v>43035</x:v>
      </x:c>
      <x:c r="P113" s="28" t="n">
        <x:v>43035</x:v>
      </x:c>
      <x:c r="Q113" s="22" t="n">
        <x:v>2017</x:v>
      </x:c>
      <x:c r="R113" s="22" t="str">
        <x:v>Q4 2017</x:v>
      </x:c>
      <x:c r="S113" s="22" t="str">
        <x:v>Completed</x:v>
      </x:c>
      <x:c r="T113" s="26" t="str">
        <x:v>Karolinska Development Sells its Stake in Xspray Pharma for USD1.6 Million</x:v>
      </x:c>
      <x:c r="U113" s="22" t="str">
        <x:v>Mergers &amp; Acquisitions</x:v>
      </x:c>
      <x:c r="V113" s="22" t="str">
        <x:v>Acquisition</x:v>
      </x:c>
      <x:c r="W113" s="22" t="str">
        <x:v>Minority Acquisition</x:v>
      </x:c>
      <x:c r="X113" s="22" t="str">
        <x:v>Sweden</x:v>
      </x:c>
      <x:c r="Y113" s="22" t="str">
        <x:v>Minority Acquisition</x:v>
      </x:c>
      <x:c r="Z113" s="26"/>
      <x:c r="AA113" s="26"/>
      <x:c r="AB113" s="22" t="str">
        <x:v>Undisclosed</x:v>
      </x:c>
      <x:c r="AC113" s="22" t="str">
        <x:v>undisclosed</x:v>
      </x:c>
      <x:c r="AD113" s="22" t="str">
        <x:v>Xspray Pharma AB</x:v>
      </x:c>
      <x:c r="AE113" s="22" t="str">
        <x:v>xspray pharma ab</x:v>
      </x:c>
      <x:c r="AF113" s="30" t="n">
        <x:v>2</x:v>
      </x:c>
      <x:c r="AG113" s="22" t="n">
        <x:v>2</x:v>
      </x:c>
      <x:c r="AH113" s="26" t="str">
        <x:v>Karolinska Development AB, a life science investment company, and KCIF Co-investment Fund KB, a holding company jointly owned by the European Investment Fund and Karolinska Development, have sold their entire stake in Xspray Pharma AB (formerly known as XSpray Microparticles AB), a pharmaceutical company, for a purchase consideration of SEK13.3 million (USD1.64 million).
Earlier in September, 2015, Karolinska Development divested its holdings in Xspray Pharma to new owners. In conjunction with this, an earn-out agreement was signed which gave Karolinska Development and KCIF, the right to receive shares in Xspray Pharma should the company be listed in the future. Karolinska Development had the right to receive 462,155 shares directly and an additional 29,692 shares via KCIF corresponding to 3.74% of the company.
This divestment enables Karolinska Development to strengthen its cash position.</x:v>
      </x:c>
      <x:c r="AI113" s="26" t="str">
        <x:v>This divestment enables Karolinska Development to strengthen its cash position.</x:v>
      </x:c>
      <x:c r="AJ113" s="22" t="str"/>
      <x:c r="AK113" s="22" t="str"/>
      <x:c r="AL113" s="22" t="str">
        <x:v>Unknown</x:v>
      </x:c>
      <x:c r="AM113" s="22" t="str">
        <x:v>Unknown</x:v>
      </x:c>
      <x:c r="AN113" s="22" t="str"/>
      <x:c r="AO113" s="22" t="str"/>
      <x:c r="AP113" s="22" t="str"/>
      <x:c r="AQ113" s="22" t="str"/>
      <x:c r="AR113" s="22" t="str"/>
      <x:c r="AS113" s="22" t="str">
        <x:v>Undisclosed</x:v>
      </x:c>
      <x:c r="AT113" s="22" t="str">
        <x:v>Xspray Pharma AB</x:v>
      </x:c>
      <x:c r="AU113" s="22" t="str">
        <x:v>Not reviewed</x:v>
      </x:c>
      <x:c r="AV113" s="22" t="str">
        <x:v>Not assessed</x:v>
      </x:c>
      <x:c r="AW113" s="22" t="str">
        <x:v>Unknown</x:v>
      </x:c>
      <x:c r="AX113" s="22" t="str">
        <x:v>Unknown</x:v>
      </x:c>
      <x:c r="AY113" s="22" t="str">
        <x:v>Unknown</x:v>
      </x:c>
      <x:c r="AZ113" s="22" t="str">
        <x:v>Unknown</x:v>
      </x:c>
      <x:c r="BA113" s="22" t="str">
        <x:v>Unknown</x:v>
      </x:c>
      <x:c r="BB113" s="22" t="str">
        <x:v>Unknown</x:v>
      </x:c>
      <x:c r="BC113" s="26" t="str"/>
      <x:c r="BD113" s="22" t="str"/>
      <x:c r="BE113" s="22" t="str"/>
      <x:c r="BF113" s="22" t="str">
        <x:v>Not collected</x:v>
      </x:c>
      <x:c r="BG113" s="22" t="str">
        <x:v>Not collected</x:v>
      </x:c>
      <x:c r="BH113" s="22" t="str">
        <x:v>Not defined</x:v>
      </x:c>
      <x:c r="BI113" s="24" t="n">
        <x:f>IF($Q113="","",$Q113-3)</x:f>
        <x:v>2014</x:v>
      </x:c>
      <x:c r="BJ113" s="24" t="n">
        <x:f>IF($Q113="","",$Q113-2)</x:f>
        <x:v>2015</x:v>
      </x:c>
      <x:c r="BK113" s="24" t="n">
        <x:f>IF($Q113="","",$Q113-1)</x:f>
        <x:v>2016</x:v>
      </x:c>
      <x:c r="BL113" s="24" t="n">
        <x:f>IF($Q113="","",$Q113+0)</x:f>
        <x:v>2017</x:v>
      </x:c>
      <x:c r="BM113" s="24" t="n">
        <x:f>IF($Q113="","",$Q113+1)</x:f>
        <x:v>2018</x:v>
      </x:c>
      <x:c r="BN113" s="24" t="n">
        <x:f>IF($Q113="","",$Q113+2)</x:f>
        <x:v>2019</x:v>
      </x:c>
      <x:c r="BO113" s="24" t="n">
        <x:f>IF($Q113="","",$Q113+3)</x:f>
        <x:v>2020</x:v>
      </x:c>
      <x:c r="BP113" s="77" t="str"/>
      <x:c r="BQ113" s="77" t="str"/>
      <x:c r="BR113" s="77" t="str"/>
      <x:c r="BS113" s="77" t="str"/>
      <x:c r="BT113" s="77" t="str"/>
      <x:c r="BU113" s="77" t="str"/>
      <x:c r="BV113" s="77" t="str"/>
      <x:c r="BW113" s="77" t="str"/>
      <x:c r="BX113" s="77" t="str"/>
      <x:c r="BY113" s="77" t="str"/>
      <x:c r="BZ113" s="77" t="str"/>
      <x:c r="CA113" s="77" t="str"/>
      <x:c r="CB113" s="77" t="str"/>
      <x:c r="CC113" s="77" t="str"/>
      <x:c r="CD113" s="77" t="str"/>
      <x:c r="CE113" s="77" t="str"/>
      <x:c r="CF113" s="77" t="str"/>
      <x:c r="CG113" s="77" t="str"/>
      <x:c r="CH113" s="77" t="str"/>
      <x:c r="CI113" s="77" t="str"/>
      <x:c r="CJ113" s="77" t="str"/>
      <x:c r="CK113" s="77" t="str"/>
      <x:c r="CL113" s="77" t="str"/>
      <x:c r="CM113" s="77" t="str"/>
      <x:c r="CN113" s="77" t="str"/>
      <x:c r="CO113" s="77" t="str"/>
      <x:c r="CP113" s="77" t="str"/>
      <x:c r="CQ113" s="77" t="str"/>
      <x:c r="CR113" s="77" t="str"/>
      <x:c r="CS113" s="77" t="str"/>
      <x:c r="CT113" s="77" t="str"/>
      <x:c r="CU113" s="77" t="str"/>
      <x:c r="CV113" s="77" t="str"/>
      <x:c r="CW113" s="77" t="str"/>
      <x:c r="CX113" s="77" t="str"/>
      <x:c r="CY113" s="77" t="str"/>
      <x:c r="CZ113" s="77" t="str"/>
      <x:c r="DA113" s="77" t="str"/>
      <x:c r="DB113" s="77" t="str"/>
      <x:c r="DC113" s="77" t="str"/>
      <x:c r="DD113" s="77" t="str"/>
      <x:c r="DE113" s="77" t="str"/>
      <x:c r="DF113" s="78" t="str"/>
      <x:c r="DG113" s="78" t="str"/>
      <x:c r="DH113" s="78" t="str"/>
      <x:c r="DI113" s="78" t="str"/>
      <x:c r="DJ113" s="78" t="str"/>
      <x:c r="DK113" s="78" t="str"/>
      <x:c r="DL113" s="78" t="str"/>
      <x:c r="DM113" s="78" t="str"/>
      <x:c r="DN113" s="78" t="str"/>
      <x:c r="DO113" s="78" t="str"/>
      <x:c r="DP113" s="78" t="str"/>
      <x:c r="DQ113" s="78" t="str"/>
      <x:c r="DR113" s="78" t="str"/>
      <x:c r="DS113" s="78" t="str"/>
      <x:c r="DT113" s="78" t="str"/>
      <x:c r="DU113" s="78" t="str"/>
      <x:c r="DV113" s="78" t="str"/>
      <x:c r="DW113" s="78" t="str"/>
      <x:c r="DX113" s="78" t="str"/>
      <x:c r="DY113" s="78" t="str"/>
      <x:c r="DZ113" s="78" t="str"/>
      <x:c r="EA113" s="117" t="str"/>
      <x:c r="EB113" s="117" t="str"/>
      <x:c r="EC113" s="117" t="str"/>
      <x:c r="ED113" s="117" t="str"/>
      <x:c r="EE113" s="117" t="str"/>
      <x:c r="EF113" s="117" t="str"/>
      <x:c r="EG113" s="117" t="str"/>
      <x:c r="EH113" s="117" t="str"/>
      <x:c r="EI113" s="117" t="str"/>
      <x:c r="EJ113" s="117" t="str"/>
      <x:c r="EK113" s="117" t="str"/>
      <x:c r="EL113" s="117" t="str"/>
      <x:c r="EM113" s="117" t="str"/>
      <x:c r="EN113" s="117" t="str"/>
      <x:c r="EO113" s="34" t="str"/>
      <x:c r="EP113" s="34" t="str"/>
      <x:c r="EQ113" s="36" t="str">
        <x:f>IF(OR($EO113="",$EP113="",$EO113=0),"",$EP113/$EO113)</x:f>
      </x:c>
      <x:c r="ER113" s="38" t="str"/>
      <x:c r="ES113" s="22" t="str">
        <x:v>Unknown</x:v>
      </x:c>
      <x:c r="ET113" s="22" t="str">
        <x:v>Unknown</x:v>
      </x:c>
      <x:c r="EU113" s="40" t="str">
        <x:f>IF(COUNT($DF113,$DG113,$DH113)=0,"",AVERAGE($DF113,$DG113,$DH113))</x:f>
      </x:c>
      <x:c r="EV113" s="40" t="str">
        <x:f>IF(COUNT($DJ113,$DK113,$DL113)=0,"",AVERAGE($DJ113,$DK113,$DL113))</x:f>
      </x:c>
      <x:c r="EW113" s="40" t="str">
        <x:f>IF(OR($EU113="",$EV113=""),"",$EV113-$EU113)</x:f>
      </x:c>
      <x:c r="EX113" s="40" t="str">
        <x:f>IF(COUNT($DM113,$DN113,$DO113)=0,"",AVERAGE($DM113,$DN113,$DO113))</x:f>
      </x:c>
      <x:c r="EY113" s="40" t="str">
        <x:f>IF(COUNT($DQ113,$DR113,$DS113)=0,"",AVERAGE($DQ113,$DR113,$DS113))</x:f>
      </x:c>
      <x:c r="EZ113" s="40" t="str">
        <x:f>IF(OR($EX113="",$EY113=""),"",$EY113-$EX113)</x:f>
      </x:c>
      <x:c r="FA113" s="42" t="str">
        <x:f>IF(COUNT($EA113,$EB113,$EC113)=0,"",AVERAGE($EA113,$EB113,$EC113))</x:f>
      </x:c>
      <x:c r="FB113" s="42" t="str">
        <x:f>IF(COUNT($EE113,$EF113,$EG113)=0,"",AVERAGE($EE113,$EF113,$EG113))</x:f>
      </x:c>
      <x:c r="FC113" s="42" t="str">
        <x:f>IF(OR($FA113="",$FB113=""),"",$FB113-$FA113)</x:f>
      </x:c>
      <x:c r="FD113" s="42" t="str">
        <x:f>IF(COUNT($EH113,$EI113,$EJ113)=0,"",AVERAGE($EH113,$EI113,$EJ113))</x:f>
      </x:c>
      <x:c r="FE113" s="42" t="str">
        <x:f>IF(COUNT($EL113,$EM113,$EN113)=0,"",AVERAGE($EL113,$EM113,$EN113))</x:f>
      </x:c>
      <x:c r="FF113" s="42" t="str">
        <x:f>IF(OR($FD113="",$FE113=""),"",$FE113-$FD113)</x:f>
      </x:c>
      <x:c r="FG113" s="24" t="str">
        <x:f>IF(COUNT($DF113,$DG113,$DH113,$DJ113,$DK113,$DL113,$DM113,$DN113,$DO113,$DQ113,$DR113,$DS113)=12,"Yes","No")</x:f>
        <x:v>No</x:v>
      </x:c>
      <x:c r="FH113" s="24" t="str">
        <x:f>IF(COUNT($EA113,$EB113,$EC113,$EE113,$EF113,$EG113,$EH113,$EI113,$EJ113,$EL113,$EM113,$EN113)=12,"Yes","No")</x:f>
        <x:v>No</x:v>
      </x:c>
      <x:c r="FI113" s="24" t="str">
        <x:f>IF(AND($M113="Include",OR($FG113="Yes",$FH113="Yes")),"Ready","Not ready")</x:f>
        <x:v>Not ready</x:v>
      </x:c>
    </x:row>
    <x:row r="114" ht="24" customHeight="1">
      <x:c r="A114" s="22" t="str">
        <x:v>CTL-0112</x:v>
      </x:c>
      <x:c r="B114" s="22" t="n">
        <x:v>123</x:v>
      </x:c>
      <x:c r="C114" s="22" t="str">
        <x:v>Candidate alternative-rationale group</x:v>
      </x:c>
      <x:c r="D114" s="22" t="n">
        <x:v>0</x:v>
      </x:c>
      <x:c r="E114" s="22" t="str">
        <x:v>DATA non-innovation deals.xlsx</x:v>
      </x:c>
      <x:c r="F114" s="22" t="str">
        <x:v>ever pharma acquires pharmagen</x:v>
      </x:c>
      <x:c r="G114" s="22" t="str">
        <x:v>No</x:v>
      </x:c>
      <x:c r="H114" s="22" t="str">
        <x:v>No</x:v>
      </x:c>
      <x:c r="I114" s="22" t="str">
        <x:v>Yes</x:v>
      </x:c>
      <x:c r="J114" s="22" t="n">
        <x:v>2</x:v>
      </x:c>
      <x:c r="K114" s="22" t="str">
        <x:v>Not started</x:v>
      </x:c>
      <x:c r="L114" s="22" t="str">
        <x:v>Eligible - 100%</x:v>
      </x:c>
      <x:c r="M114" s="22" t="str">
        <x:v>Review</x:v>
      </x:c>
      <x:c r="N114" s="22" t="str"/>
      <x:c r="O114" s="28" t="n">
        <x:v>43031</x:v>
      </x:c>
      <x:c r="P114" s="28" t="n">
        <x:v>43031</x:v>
      </x:c>
      <x:c r="Q114" s="22" t="n">
        <x:v>2017</x:v>
      </x:c>
      <x:c r="R114" s="22" t="str">
        <x:v>Q4 2017</x:v>
      </x:c>
      <x:c r="S114" s="22" t="str">
        <x:v>Completed</x:v>
      </x:c>
      <x:c r="T114" s="26" t="str">
        <x:v>EVER Pharma Acquires Pharmagen</x:v>
      </x:c>
      <x:c r="U114" s="22" t="str">
        <x:v>Mergers &amp; Acquisitions</x:v>
      </x:c>
      <x:c r="V114" s="22" t="str">
        <x:v>Acquisition</x:v>
      </x:c>
      <x:c r="W114" s="22" t="str">
        <x:v>100% Acquisition</x:v>
      </x:c>
      <x:c r="X114" s="22" t="str">
        <x:v>Czech Republic</x:v>
      </x:c>
      <x:c r="Y114" s="22" t="str">
        <x:v>100% Acquisition</x:v>
      </x:c>
      <x:c r="Z114" s="26"/>
      <x:c r="AA114" s="26"/>
      <x:c r="AB114" s="22" t="str">
        <x:v>EVER Neuro Pharma GmbH</x:v>
      </x:c>
      <x:c r="AC114" s="22" t="str">
        <x:v>ever neuro pharma</x:v>
      </x:c>
      <x:c r="AD114" s="22" t="str">
        <x:v>PHARMAGEN CZ, sro</x:v>
      </x:c>
      <x:c r="AE114" s="22" t="str">
        <x:v>pharmagen cz sro</x:v>
      </x:c>
      <x:c r="AF114" s="30"/>
      <x:c r="AG114" s="22" t="str">
        <x:v>n/a</x:v>
      </x:c>
      <x:c r="AH114" s="26" t="str">
        <x:v>EVER Neuro Pharma GmbH (EVER Pharma), a pharmaceuticals company, has acquired PHARMAGEN CZ, sro, a pharmaceuticals company specializing in the hospital and injectables segment.
This acquisition enables EVER Pharma to expand its presence and operations in both markets. 
EVER Pharma will leverage Pharmagen’s extensive know-how and track record in the hospital segment to promote its current Specialty Injectable portfolio and as a platform for future product launches from its pipeline.</x:v>
      </x:c>
      <x:c r="AI114" s="26" t="str">
        <x:v>This acquisition enables EVER Pharma to expand its presence and operations in both markets.</x:v>
      </x:c>
      <x:c r="AJ114" s="22" t="str"/>
      <x:c r="AK114" s="22" t="str"/>
      <x:c r="AL114" s="22" t="str">
        <x:v>Unknown</x:v>
      </x:c>
      <x:c r="AM114" s="22" t="str">
        <x:v>Unknown</x:v>
      </x:c>
      <x:c r="AN114" s="22" t="str"/>
      <x:c r="AO114" s="22" t="str"/>
      <x:c r="AP114" s="22" t="str"/>
      <x:c r="AQ114" s="22" t="str"/>
      <x:c r="AR114" s="22" t="str"/>
      <x:c r="AS114" s="22" t="str">
        <x:v>EVER Neuro Pharma GmbH</x:v>
      </x:c>
      <x:c r="AT114" s="22" t="str">
        <x:v>PHARMAGEN CZ, sro</x:v>
      </x:c>
      <x:c r="AU114" s="22" t="str">
        <x:v>Not reviewed</x:v>
      </x:c>
      <x:c r="AV114" s="22" t="str">
        <x:v>Not assessed</x:v>
      </x:c>
      <x:c r="AW114" s="22" t="str">
        <x:v>Unknown</x:v>
      </x:c>
      <x:c r="AX114" s="22" t="str">
        <x:v>Unknown</x:v>
      </x:c>
      <x:c r="AY114" s="22" t="str">
        <x:v>Unknown</x:v>
      </x:c>
      <x:c r="AZ114" s="22" t="str">
        <x:v>Unknown</x:v>
      </x:c>
      <x:c r="BA114" s="22" t="str">
        <x:v>Unknown</x:v>
      </x:c>
      <x:c r="BB114" s="22" t="str">
        <x:v>Unknown</x:v>
      </x:c>
      <x:c r="BC114" s="26" t="str"/>
      <x:c r="BD114" s="22" t="str"/>
      <x:c r="BE114" s="22" t="str"/>
      <x:c r="BF114" s="22" t="str">
        <x:v>Not collected</x:v>
      </x:c>
      <x:c r="BG114" s="22" t="str">
        <x:v>Not collected</x:v>
      </x:c>
      <x:c r="BH114" s="22" t="str">
        <x:v>Not defined</x:v>
      </x:c>
      <x:c r="BI114" s="24" t="n">
        <x:f>IF($Q114="","",$Q114-3)</x:f>
        <x:v>2014</x:v>
      </x:c>
      <x:c r="BJ114" s="24" t="n">
        <x:f>IF($Q114="","",$Q114-2)</x:f>
        <x:v>2015</x:v>
      </x:c>
      <x:c r="BK114" s="24" t="n">
        <x:f>IF($Q114="","",$Q114-1)</x:f>
        <x:v>2016</x:v>
      </x:c>
      <x:c r="BL114" s="24" t="n">
        <x:f>IF($Q114="","",$Q114+0)</x:f>
        <x:v>2017</x:v>
      </x:c>
      <x:c r="BM114" s="24" t="n">
        <x:f>IF($Q114="","",$Q114+1)</x:f>
        <x:v>2018</x:v>
      </x:c>
      <x:c r="BN114" s="24" t="n">
        <x:f>IF($Q114="","",$Q114+2)</x:f>
        <x:v>2019</x:v>
      </x:c>
      <x:c r="BO114" s="24" t="n">
        <x:f>IF($Q114="","",$Q114+3)</x:f>
        <x:v>2020</x:v>
      </x:c>
      <x:c r="BP114" s="77" t="str"/>
      <x:c r="BQ114" s="77" t="str"/>
      <x:c r="BR114" s="77" t="str"/>
      <x:c r="BS114" s="77" t="str"/>
      <x:c r="BT114" s="77" t="str"/>
      <x:c r="BU114" s="77" t="str"/>
      <x:c r="BV114" s="77" t="str"/>
      <x:c r="BW114" s="77" t="str"/>
      <x:c r="BX114" s="77" t="str"/>
      <x:c r="BY114" s="77" t="str"/>
      <x:c r="BZ114" s="77" t="str"/>
      <x:c r="CA114" s="77" t="str"/>
      <x:c r="CB114" s="77" t="str"/>
      <x:c r="CC114" s="77" t="str"/>
      <x:c r="CD114" s="77" t="str"/>
      <x:c r="CE114" s="77" t="str"/>
      <x:c r="CF114" s="77" t="str"/>
      <x:c r="CG114" s="77" t="str"/>
      <x:c r="CH114" s="77" t="str"/>
      <x:c r="CI114" s="77" t="str"/>
      <x:c r="CJ114" s="77" t="str"/>
      <x:c r="CK114" s="77" t="str"/>
      <x:c r="CL114" s="77" t="str"/>
      <x:c r="CM114" s="77" t="str"/>
      <x:c r="CN114" s="77" t="str"/>
      <x:c r="CO114" s="77" t="str"/>
      <x:c r="CP114" s="77" t="str"/>
      <x:c r="CQ114" s="77" t="str"/>
      <x:c r="CR114" s="77" t="str"/>
      <x:c r="CS114" s="77" t="str"/>
      <x:c r="CT114" s="77" t="str"/>
      <x:c r="CU114" s="77" t="str"/>
      <x:c r="CV114" s="77" t="str"/>
      <x:c r="CW114" s="77" t="str"/>
      <x:c r="CX114" s="77" t="str"/>
      <x:c r="CY114" s="77" t="str"/>
      <x:c r="CZ114" s="77" t="str"/>
      <x:c r="DA114" s="77" t="str"/>
      <x:c r="DB114" s="77" t="str"/>
      <x:c r="DC114" s="77" t="str"/>
      <x:c r="DD114" s="77" t="str"/>
      <x:c r="DE114" s="77" t="str"/>
      <x:c r="DF114" s="78" t="str"/>
      <x:c r="DG114" s="78" t="str"/>
      <x:c r="DH114" s="78" t="str"/>
      <x:c r="DI114" s="78" t="str"/>
      <x:c r="DJ114" s="78" t="str"/>
      <x:c r="DK114" s="78" t="str"/>
      <x:c r="DL114" s="78" t="str"/>
      <x:c r="DM114" s="78" t="str"/>
      <x:c r="DN114" s="78" t="str"/>
      <x:c r="DO114" s="78" t="str"/>
      <x:c r="DP114" s="78" t="str"/>
      <x:c r="DQ114" s="78" t="str"/>
      <x:c r="DR114" s="78" t="str"/>
      <x:c r="DS114" s="78" t="str"/>
      <x:c r="DT114" s="78" t="str"/>
      <x:c r="DU114" s="78" t="str"/>
      <x:c r="DV114" s="78" t="str"/>
      <x:c r="DW114" s="78" t="str"/>
      <x:c r="DX114" s="78" t="str"/>
      <x:c r="DY114" s="78" t="str"/>
      <x:c r="DZ114" s="78" t="str"/>
      <x:c r="EA114" s="117" t="str"/>
      <x:c r="EB114" s="117" t="str"/>
      <x:c r="EC114" s="117" t="str"/>
      <x:c r="ED114" s="117" t="str"/>
      <x:c r="EE114" s="117" t="str"/>
      <x:c r="EF114" s="117" t="str"/>
      <x:c r="EG114" s="117" t="str"/>
      <x:c r="EH114" s="117" t="str"/>
      <x:c r="EI114" s="117" t="str"/>
      <x:c r="EJ114" s="117" t="str"/>
      <x:c r="EK114" s="117" t="str"/>
      <x:c r="EL114" s="117" t="str"/>
      <x:c r="EM114" s="117" t="str"/>
      <x:c r="EN114" s="117" t="str"/>
      <x:c r="EO114" s="34" t="str"/>
      <x:c r="EP114" s="34" t="str"/>
      <x:c r="EQ114" s="36" t="str">
        <x:f>IF(OR($EO114="",$EP114="",$EO114=0),"",$EP114/$EO114)</x:f>
      </x:c>
      <x:c r="ER114" s="38" t="str"/>
      <x:c r="ES114" s="22" t="str">
        <x:v>Unknown</x:v>
      </x:c>
      <x:c r="ET114" s="22" t="str">
        <x:v>Unknown</x:v>
      </x:c>
      <x:c r="EU114" s="40" t="str">
        <x:f>IF(COUNT($DF114,$DG114,$DH114)=0,"",AVERAGE($DF114,$DG114,$DH114))</x:f>
      </x:c>
      <x:c r="EV114" s="40" t="str">
        <x:f>IF(COUNT($DJ114,$DK114,$DL114)=0,"",AVERAGE($DJ114,$DK114,$DL114))</x:f>
      </x:c>
      <x:c r="EW114" s="40" t="str">
        <x:f>IF(OR($EU114="",$EV114=""),"",$EV114-$EU114)</x:f>
      </x:c>
      <x:c r="EX114" s="40" t="str">
        <x:f>IF(COUNT($DM114,$DN114,$DO114)=0,"",AVERAGE($DM114,$DN114,$DO114))</x:f>
      </x:c>
      <x:c r="EY114" s="40" t="str">
        <x:f>IF(COUNT($DQ114,$DR114,$DS114)=0,"",AVERAGE($DQ114,$DR114,$DS114))</x:f>
      </x:c>
      <x:c r="EZ114" s="40" t="str">
        <x:f>IF(OR($EX114="",$EY114=""),"",$EY114-$EX114)</x:f>
      </x:c>
      <x:c r="FA114" s="42" t="str">
        <x:f>IF(COUNT($EA114,$EB114,$EC114)=0,"",AVERAGE($EA114,$EB114,$EC114))</x:f>
      </x:c>
      <x:c r="FB114" s="42" t="str">
        <x:f>IF(COUNT($EE114,$EF114,$EG114)=0,"",AVERAGE($EE114,$EF114,$EG114))</x:f>
      </x:c>
      <x:c r="FC114" s="42" t="str">
        <x:f>IF(OR($FA114="",$FB114=""),"",$FB114-$FA114)</x:f>
      </x:c>
      <x:c r="FD114" s="42" t="str">
        <x:f>IF(COUNT($EH114,$EI114,$EJ114)=0,"",AVERAGE($EH114,$EI114,$EJ114))</x:f>
      </x:c>
      <x:c r="FE114" s="42" t="str">
        <x:f>IF(COUNT($EL114,$EM114,$EN114)=0,"",AVERAGE($EL114,$EM114,$EN114))</x:f>
      </x:c>
      <x:c r="FF114" s="42" t="str">
        <x:f>IF(OR($FD114="",$FE114=""),"",$FE114-$FD114)</x:f>
      </x:c>
      <x:c r="FG114" s="24" t="str">
        <x:f>IF(COUNT($DF114,$DG114,$DH114,$DJ114,$DK114,$DL114,$DM114,$DN114,$DO114,$DQ114,$DR114,$DS114)=12,"Yes","No")</x:f>
        <x:v>No</x:v>
      </x:c>
      <x:c r="FH114" s="24" t="str">
        <x:f>IF(COUNT($EA114,$EB114,$EC114,$EE114,$EF114,$EG114,$EH114,$EI114,$EJ114,$EL114,$EM114,$EN114)=12,"Yes","No")</x:f>
        <x:v>No</x:v>
      </x:c>
      <x:c r="FI114" s="24" t="str">
        <x:f>IF(AND($M114="Include",OR($FG114="Yes",$FH114="Yes")),"Ready","Not ready")</x:f>
        <x:v>Not ready</x:v>
      </x:c>
    </x:row>
    <x:row r="115" ht="24" customHeight="1">
      <x:c r="A115" s="22" t="str">
        <x:v>CTL-0113</x:v>
      </x:c>
      <x:c r="B115" s="22" t="n">
        <x:v>124</x:v>
      </x:c>
      <x:c r="C115" s="22" t="str">
        <x:v>Candidate alternative-rationale group</x:v>
      </x:c>
      <x:c r="D115" s="22" t="n">
        <x:v>0</x:v>
      </x:c>
      <x:c r="E115" s="22" t="str">
        <x:v>DATA non-innovation deals.xlsx</x:v>
      </x:c>
      <x:c r="F115" s="22" t="str">
        <x:v>eurocept pharma acquires lucane pharma</x:v>
      </x:c>
      <x:c r="G115" s="22" t="str">
        <x:v>No</x:v>
      </x:c>
      <x:c r="H115" s="22" t="str">
        <x:v>No</x:v>
      </x:c>
      <x:c r="I115" s="22" t="str">
        <x:v>No</x:v>
      </x:c>
      <x:c r="J115" s="22" t="n">
        <x:v>1</x:v>
      </x:c>
      <x:c r="K115" s="22" t="str">
        <x:v>Not started</x:v>
      </x:c>
      <x:c r="L115" s="22" t="str">
        <x:v>Eligible - 100%</x:v>
      </x:c>
      <x:c r="M115" s="22" t="str">
        <x:v>Review</x:v>
      </x:c>
      <x:c r="N115" s="22" t="str"/>
      <x:c r="O115" s="28" t="n">
        <x:v>43028</x:v>
      </x:c>
      <x:c r="P115" s="28" t="n">
        <x:v>43028</x:v>
      </x:c>
      <x:c r="Q115" s="22" t="n">
        <x:v>2017</x:v>
      </x:c>
      <x:c r="R115" s="22" t="str">
        <x:v>Q4 2017</x:v>
      </x:c>
      <x:c r="S115" s="22" t="str">
        <x:v>Completed</x:v>
      </x:c>
      <x:c r="T115" s="26" t="str">
        <x:v>Eurocept Pharma Acquires Lucane Pharma</x:v>
      </x:c>
      <x:c r="U115" s="22" t="str">
        <x:v>Mergers &amp; Acquisitions</x:v>
      </x:c>
      <x:c r="V115" s="22" t="str">
        <x:v>Acquisition</x:v>
      </x:c>
      <x:c r="W115" s="22" t="str">
        <x:v>100% Acquisition</x:v>
      </x:c>
      <x:c r="X115" s="22" t="str">
        <x:v>France</x:v>
      </x:c>
      <x:c r="Y115" s="22" t="str">
        <x:v>100% Acquisition</x:v>
      </x:c>
      <x:c r="Z115" s="26"/>
      <x:c r="AA115" s="26"/>
      <x:c r="AB115" s="22" t="str">
        <x:v>Eurocept Pharmaceuticals</x:v>
      </x:c>
      <x:c r="AC115" s="22" t="str">
        <x:v>eurocept pharmaceuticals</x:v>
      </x:c>
      <x:c r="AD115" s="22" t="str">
        <x:v>Lucane Pharma SA</x:v>
      </x:c>
      <x:c r="AE115" s="22" t="str">
        <x:v>lucane pharma</x:v>
      </x:c>
      <x:c r="AF115" s="30"/>
      <x:c r="AG115" s="22" t="str">
        <x:v>n/a</x:v>
      </x:c>
      <x:c r="AH115" s="26" t="str">
        <x:v>Eurocept Pharmaceuticals, a pharmaceutical company, has acquired Lucane Pharma SA, a pharmaceutical company that develops and commercializes medicinal products targeting rare disorders.
Lucane Pharma is committed to develop new medicines, in cooperation with care professionals in the field of rare metabolic diseases, and bring these medicines to the market at a fair price. This transaction has been approved by the competent authorities in France.
The acquisition enables Eurocept Pharma to develop in cooperation with medical professionals medicines for patients with a rare disease.</x:v>
      </x:c>
      <x:c r="AI115" s="26" t="str">
        <x:v>The acquisition enables Eurocept Pharma to develop in cooperation with medical professionals medicines for patients with a rare disease.</x:v>
      </x:c>
      <x:c r="AJ115" s="22" t="str"/>
      <x:c r="AK115" s="22" t="str"/>
      <x:c r="AL115" s="22" t="str">
        <x:v>Unknown</x:v>
      </x:c>
      <x:c r="AM115" s="22" t="str">
        <x:v>Unknown</x:v>
      </x:c>
      <x:c r="AN115" s="22" t="str"/>
      <x:c r="AO115" s="22" t="str"/>
      <x:c r="AP115" s="22" t="str"/>
      <x:c r="AQ115" s="22" t="str"/>
      <x:c r="AR115" s="22" t="str"/>
      <x:c r="AS115" s="22" t="str">
        <x:v>Eurocept Pharmaceuticals</x:v>
      </x:c>
      <x:c r="AT115" s="22" t="str">
        <x:v>Lucane Pharma SA</x:v>
      </x:c>
      <x:c r="AU115" s="22" t="str">
        <x:v>Not reviewed</x:v>
      </x:c>
      <x:c r="AV115" s="22" t="str">
        <x:v>Not assessed</x:v>
      </x:c>
      <x:c r="AW115" s="22" t="str">
        <x:v>Unknown</x:v>
      </x:c>
      <x:c r="AX115" s="22" t="str">
        <x:v>Unknown</x:v>
      </x:c>
      <x:c r="AY115" s="22" t="str">
        <x:v>Unknown</x:v>
      </x:c>
      <x:c r="AZ115" s="22" t="str">
        <x:v>Unknown</x:v>
      </x:c>
      <x:c r="BA115" s="22" t="str">
        <x:v>Unknown</x:v>
      </x:c>
      <x:c r="BB115" s="22" t="str">
        <x:v>Unknown</x:v>
      </x:c>
      <x:c r="BC115" s="26" t="str"/>
      <x:c r="BD115" s="22" t="str"/>
      <x:c r="BE115" s="22" t="str"/>
      <x:c r="BF115" s="22" t="str">
        <x:v>Not collected</x:v>
      </x:c>
      <x:c r="BG115" s="22" t="str">
        <x:v>Not collected</x:v>
      </x:c>
      <x:c r="BH115" s="22" t="str">
        <x:v>Not defined</x:v>
      </x:c>
      <x:c r="BI115" s="24" t="n">
        <x:f>IF($Q115="","",$Q115-3)</x:f>
        <x:v>2014</x:v>
      </x:c>
      <x:c r="BJ115" s="24" t="n">
        <x:f>IF($Q115="","",$Q115-2)</x:f>
        <x:v>2015</x:v>
      </x:c>
      <x:c r="BK115" s="24" t="n">
        <x:f>IF($Q115="","",$Q115-1)</x:f>
        <x:v>2016</x:v>
      </x:c>
      <x:c r="BL115" s="24" t="n">
        <x:f>IF($Q115="","",$Q115+0)</x:f>
        <x:v>2017</x:v>
      </x:c>
      <x:c r="BM115" s="24" t="n">
        <x:f>IF($Q115="","",$Q115+1)</x:f>
        <x:v>2018</x:v>
      </x:c>
      <x:c r="BN115" s="24" t="n">
        <x:f>IF($Q115="","",$Q115+2)</x:f>
        <x:v>2019</x:v>
      </x:c>
      <x:c r="BO115" s="24" t="n">
        <x:f>IF($Q115="","",$Q115+3)</x:f>
        <x:v>2020</x:v>
      </x:c>
      <x:c r="BP115" s="77" t="str"/>
      <x:c r="BQ115" s="77" t="str"/>
      <x:c r="BR115" s="77" t="str"/>
      <x:c r="BS115" s="77" t="str"/>
      <x:c r="BT115" s="77" t="str"/>
      <x:c r="BU115" s="77" t="str"/>
      <x:c r="BV115" s="77" t="str"/>
      <x:c r="BW115" s="77" t="str"/>
      <x:c r="BX115" s="77" t="str"/>
      <x:c r="BY115" s="77" t="str"/>
      <x:c r="BZ115" s="77" t="str"/>
      <x:c r="CA115" s="77" t="str"/>
      <x:c r="CB115" s="77" t="str"/>
      <x:c r="CC115" s="77" t="str"/>
      <x:c r="CD115" s="77" t="str"/>
      <x:c r="CE115" s="77" t="str"/>
      <x:c r="CF115" s="77" t="str"/>
      <x:c r="CG115" s="77" t="str"/>
      <x:c r="CH115" s="77" t="str"/>
      <x:c r="CI115" s="77" t="str"/>
      <x:c r="CJ115" s="77" t="str"/>
      <x:c r="CK115" s="77" t="str"/>
      <x:c r="CL115" s="77" t="str"/>
      <x:c r="CM115" s="77" t="str"/>
      <x:c r="CN115" s="77" t="str"/>
      <x:c r="CO115" s="77" t="str"/>
      <x:c r="CP115" s="77" t="str"/>
      <x:c r="CQ115" s="77" t="str"/>
      <x:c r="CR115" s="77" t="str"/>
      <x:c r="CS115" s="77" t="str"/>
      <x:c r="CT115" s="77" t="str"/>
      <x:c r="CU115" s="77" t="str"/>
      <x:c r="CV115" s="77" t="str"/>
      <x:c r="CW115" s="77" t="str"/>
      <x:c r="CX115" s="77" t="str"/>
      <x:c r="CY115" s="77" t="str"/>
      <x:c r="CZ115" s="77" t="str"/>
      <x:c r="DA115" s="77" t="str"/>
      <x:c r="DB115" s="77" t="str"/>
      <x:c r="DC115" s="77" t="str"/>
      <x:c r="DD115" s="77" t="str"/>
      <x:c r="DE115" s="77" t="str"/>
      <x:c r="DF115" s="78" t="str"/>
      <x:c r="DG115" s="78" t="str"/>
      <x:c r="DH115" s="78" t="str"/>
      <x:c r="DI115" s="78" t="str"/>
      <x:c r="DJ115" s="78" t="str"/>
      <x:c r="DK115" s="78" t="str"/>
      <x:c r="DL115" s="78" t="str"/>
      <x:c r="DM115" s="78" t="str"/>
      <x:c r="DN115" s="78" t="str"/>
      <x:c r="DO115" s="78" t="str"/>
      <x:c r="DP115" s="78" t="str"/>
      <x:c r="DQ115" s="78" t="str"/>
      <x:c r="DR115" s="78" t="str"/>
      <x:c r="DS115" s="78" t="str"/>
      <x:c r="DT115" s="78" t="str"/>
      <x:c r="DU115" s="78" t="str"/>
      <x:c r="DV115" s="78" t="str"/>
      <x:c r="DW115" s="78" t="str"/>
      <x:c r="DX115" s="78" t="str"/>
      <x:c r="DY115" s="78" t="str"/>
      <x:c r="DZ115" s="78" t="str"/>
      <x:c r="EA115" s="117" t="str"/>
      <x:c r="EB115" s="117" t="str"/>
      <x:c r="EC115" s="117" t="str"/>
      <x:c r="ED115" s="117" t="str"/>
      <x:c r="EE115" s="117" t="str"/>
      <x:c r="EF115" s="117" t="str"/>
      <x:c r="EG115" s="117" t="str"/>
      <x:c r="EH115" s="117" t="str"/>
      <x:c r="EI115" s="117" t="str"/>
      <x:c r="EJ115" s="117" t="str"/>
      <x:c r="EK115" s="117" t="str"/>
      <x:c r="EL115" s="117" t="str"/>
      <x:c r="EM115" s="117" t="str"/>
      <x:c r="EN115" s="117" t="str"/>
      <x:c r="EO115" s="34" t="str"/>
      <x:c r="EP115" s="34" t="str"/>
      <x:c r="EQ115" s="36" t="str">
        <x:f>IF(OR($EO115="",$EP115="",$EO115=0),"",$EP115/$EO115)</x:f>
      </x:c>
      <x:c r="ER115" s="38" t="str"/>
      <x:c r="ES115" s="22" t="str">
        <x:v>Unknown</x:v>
      </x:c>
      <x:c r="ET115" s="22" t="str">
        <x:v>Unknown</x:v>
      </x:c>
      <x:c r="EU115" s="40" t="str">
        <x:f>IF(COUNT($DF115,$DG115,$DH115)=0,"",AVERAGE($DF115,$DG115,$DH115))</x:f>
      </x:c>
      <x:c r="EV115" s="40" t="str">
        <x:f>IF(COUNT($DJ115,$DK115,$DL115)=0,"",AVERAGE($DJ115,$DK115,$DL115))</x:f>
      </x:c>
      <x:c r="EW115" s="40" t="str">
        <x:f>IF(OR($EU115="",$EV115=""),"",$EV115-$EU115)</x:f>
      </x:c>
      <x:c r="EX115" s="40" t="str">
        <x:f>IF(COUNT($DM115,$DN115,$DO115)=0,"",AVERAGE($DM115,$DN115,$DO115))</x:f>
      </x:c>
      <x:c r="EY115" s="40" t="str">
        <x:f>IF(COUNT($DQ115,$DR115,$DS115)=0,"",AVERAGE($DQ115,$DR115,$DS115))</x:f>
      </x:c>
      <x:c r="EZ115" s="40" t="str">
        <x:f>IF(OR($EX115="",$EY115=""),"",$EY115-$EX115)</x:f>
      </x:c>
      <x:c r="FA115" s="42" t="str">
        <x:f>IF(COUNT($EA115,$EB115,$EC115)=0,"",AVERAGE($EA115,$EB115,$EC115))</x:f>
      </x:c>
      <x:c r="FB115" s="42" t="str">
        <x:f>IF(COUNT($EE115,$EF115,$EG115)=0,"",AVERAGE($EE115,$EF115,$EG115))</x:f>
      </x:c>
      <x:c r="FC115" s="42" t="str">
        <x:f>IF(OR($FA115="",$FB115=""),"",$FB115-$FA115)</x:f>
      </x:c>
      <x:c r="FD115" s="42" t="str">
        <x:f>IF(COUNT($EH115,$EI115,$EJ115)=0,"",AVERAGE($EH115,$EI115,$EJ115))</x:f>
      </x:c>
      <x:c r="FE115" s="42" t="str">
        <x:f>IF(COUNT($EL115,$EM115,$EN115)=0,"",AVERAGE($EL115,$EM115,$EN115))</x:f>
      </x:c>
      <x:c r="FF115" s="42" t="str">
        <x:f>IF(OR($FD115="",$FE115=""),"",$FE115-$FD115)</x:f>
      </x:c>
      <x:c r="FG115" s="24" t="str">
        <x:f>IF(COUNT($DF115,$DG115,$DH115,$DJ115,$DK115,$DL115,$DM115,$DN115,$DO115,$DQ115,$DR115,$DS115)=12,"Yes","No")</x:f>
        <x:v>No</x:v>
      </x:c>
      <x:c r="FH115" s="24" t="str">
        <x:f>IF(COUNT($EA115,$EB115,$EC115,$EE115,$EF115,$EG115,$EH115,$EI115,$EJ115,$EL115,$EM115,$EN115)=12,"Yes","No")</x:f>
        <x:v>No</x:v>
      </x:c>
      <x:c r="FI115" s="24" t="str">
        <x:f>IF(AND($M115="Include",OR($FG115="Yes",$FH115="Yes")),"Ready","Not ready")</x:f>
        <x:v>Not ready</x:v>
      </x:c>
    </x:row>
    <x:row r="116" ht="24" customHeight="1">
      <x:c r="A116" s="22" t="str">
        <x:v>CTL-0114</x:v>
      </x:c>
      <x:c r="B116" s="22" t="n">
        <x:v>125</x:v>
      </x:c>
      <x:c r="C116" s="22" t="str">
        <x:v>Candidate alternative-rationale group</x:v>
      </x:c>
      <x:c r="D116" s="22" t="n">
        <x:v>0</x:v>
      </x:c>
      <x:c r="E116" s="22" t="str">
        <x:v>DATA non-innovation deals.xlsx</x:v>
      </x:c>
      <x:c r="F116" s="22" t="str">
        <x:v>vir biotechnology acquires humabs biomed</x:v>
      </x:c>
      <x:c r="G116" s="22" t="str">
        <x:v>No</x:v>
      </x:c>
      <x:c r="H116" s="22" t="str">
        <x:v>No</x:v>
      </x:c>
      <x:c r="I116" s="22" t="str">
        <x:v>No</x:v>
      </x:c>
      <x:c r="J116" s="22" t="n">
        <x:v>1</x:v>
      </x:c>
      <x:c r="K116" s="22" t="str">
        <x:v>Not started</x:v>
      </x:c>
      <x:c r="L116" s="22" t="str">
        <x:v>Eligible - 100%</x:v>
      </x:c>
      <x:c r="M116" s="22" t="str">
        <x:v>Review</x:v>
      </x:c>
      <x:c r="N116" s="22" t="str"/>
      <x:c r="O116" s="28" t="n">
        <x:v>43026</x:v>
      </x:c>
      <x:c r="P116" s="28" t="n">
        <x:v>43026</x:v>
      </x:c>
      <x:c r="Q116" s="22" t="n">
        <x:v>2017</x:v>
      </x:c>
      <x:c r="R116" s="22" t="str">
        <x:v>Q4 2017</x:v>
      </x:c>
      <x:c r="S116" s="22" t="str">
        <x:v>Completed</x:v>
      </x:c>
      <x:c r="T116" s="26" t="str">
        <x:v>Vir Biotechnology Acquires Humabs BioMed</x:v>
      </x:c>
      <x:c r="U116" s="22" t="str">
        <x:v>Mergers &amp; Acquisitions</x:v>
      </x:c>
      <x:c r="V116" s="22" t="str">
        <x:v>Acquisition</x:v>
      </x:c>
      <x:c r="W116" s="22" t="str">
        <x:v>100% Acquisition</x:v>
      </x:c>
      <x:c r="X116" s="22" t="str">
        <x:v>Switzerland</x:v>
      </x:c>
      <x:c r="Y116" s="22" t="str">
        <x:v>100% Acquisition</x:v>
      </x:c>
      <x:c r="Z116" s="26"/>
      <x:c r="AA116" s="26"/>
      <x:c r="AB116" s="22" t="str">
        <x:v>Vir Biotechnology Inc</x:v>
      </x:c>
      <x:c r="AC116" s="22" t="str">
        <x:v>vir biotechnology</x:v>
      </x:c>
      <x:c r="AD116" s="22" t="str">
        <x:v>Humabs BioMed SA</x:v>
      </x:c>
      <x:c r="AE116" s="22" t="str">
        <x:v>humabs biomed</x:v>
      </x:c>
      <x:c r="AF116" s="30"/>
      <x:c r="AG116" s="22" t="str">
        <x:v>n/a</x:v>
      </x:c>
      <x:c r="AH116" s="26" t="str">
        <x:v>Vir Biotechnology, Inc., a biotechnology company, has acquired Humabs BioMed SA, a company focused on discovering and developing fully human monoclonal antibodies to treat serious infections. 
Humabs BioMed’ proprietary technology enables the rapid isolation and development of antibodies that have passed natural selection by the human immune system in response to viral and bacterial diseases. The acquisition adds more than 15 antibody development candidates, including promising pre-clinical antibodies for the treatment of hepatitis B (HBV), respiratory syncytial virus (RSV)/metapneumovirus (MPV), Zika, and Dengue, a proprietary antibody discovery platform, and antibody engineering capabilities to Vir Biotechnology’s portfolio. 
Following the acquisition, Humabs BioMed and its employees will continue to operate the Humabs BioMed facilities in Bellinzona, Switzerland and maintain its productive research collaboration with the Institute for Research in Biomedicine.
This acquisition enables Vir Biotechnology to expand its portfolio by adding more than 15 antibody development candidates.</x:v>
      </x:c>
      <x:c r="AI116" s="26" t="str">
        <x:v>This acquisition enables Vir Biotechnology to expand its portfolio by adding more than 15 antibody development candidates.</x:v>
      </x:c>
      <x:c r="AJ116" s="22" t="str"/>
      <x:c r="AK116" s="22" t="str"/>
      <x:c r="AL116" s="22" t="str">
        <x:v>Unknown</x:v>
      </x:c>
      <x:c r="AM116" s="22" t="str">
        <x:v>Unknown</x:v>
      </x:c>
      <x:c r="AN116" s="22" t="str"/>
      <x:c r="AO116" s="22" t="str"/>
      <x:c r="AP116" s="22" t="str"/>
      <x:c r="AQ116" s="22" t="str"/>
      <x:c r="AR116" s="22" t="str"/>
      <x:c r="AS116" s="22" t="str">
        <x:v>Vir Biotechnology Inc</x:v>
      </x:c>
      <x:c r="AT116" s="22" t="str">
        <x:v>Humabs BioMed SA</x:v>
      </x:c>
      <x:c r="AU116" s="22" t="str">
        <x:v>Not reviewed</x:v>
      </x:c>
      <x:c r="AV116" s="22" t="str">
        <x:v>Not assessed</x:v>
      </x:c>
      <x:c r="AW116" s="22" t="str">
        <x:v>Unknown</x:v>
      </x:c>
      <x:c r="AX116" s="22" t="str">
        <x:v>Unknown</x:v>
      </x:c>
      <x:c r="AY116" s="22" t="str">
        <x:v>Unknown</x:v>
      </x:c>
      <x:c r="AZ116" s="22" t="str">
        <x:v>Unknown</x:v>
      </x:c>
      <x:c r="BA116" s="22" t="str">
        <x:v>Unknown</x:v>
      </x:c>
      <x:c r="BB116" s="22" t="str">
        <x:v>Unknown</x:v>
      </x:c>
      <x:c r="BC116" s="26" t="str"/>
      <x:c r="BD116" s="22" t="str"/>
      <x:c r="BE116" s="22" t="str"/>
      <x:c r="BF116" s="22" t="str">
        <x:v>Not collected</x:v>
      </x:c>
      <x:c r="BG116" s="22" t="str">
        <x:v>Not collected</x:v>
      </x:c>
      <x:c r="BH116" s="22" t="str">
        <x:v>Not defined</x:v>
      </x:c>
      <x:c r="BI116" s="24" t="n">
        <x:f>IF($Q116="","",$Q116-3)</x:f>
        <x:v>2014</x:v>
      </x:c>
      <x:c r="BJ116" s="24" t="n">
        <x:f>IF($Q116="","",$Q116-2)</x:f>
        <x:v>2015</x:v>
      </x:c>
      <x:c r="BK116" s="24" t="n">
        <x:f>IF($Q116="","",$Q116-1)</x:f>
        <x:v>2016</x:v>
      </x:c>
      <x:c r="BL116" s="24" t="n">
        <x:f>IF($Q116="","",$Q116+0)</x:f>
        <x:v>2017</x:v>
      </x:c>
      <x:c r="BM116" s="24" t="n">
        <x:f>IF($Q116="","",$Q116+1)</x:f>
        <x:v>2018</x:v>
      </x:c>
      <x:c r="BN116" s="24" t="n">
        <x:f>IF($Q116="","",$Q116+2)</x:f>
        <x:v>2019</x:v>
      </x:c>
      <x:c r="BO116" s="24" t="n">
        <x:f>IF($Q116="","",$Q116+3)</x:f>
        <x:v>2020</x:v>
      </x:c>
      <x:c r="BP116" s="77" t="str"/>
      <x:c r="BQ116" s="77" t="str"/>
      <x:c r="BR116" s="77" t="str"/>
      <x:c r="BS116" s="77" t="str"/>
      <x:c r="BT116" s="77" t="str"/>
      <x:c r="BU116" s="77" t="str"/>
      <x:c r="BV116" s="77" t="str"/>
      <x:c r="BW116" s="77" t="str"/>
      <x:c r="BX116" s="77" t="str"/>
      <x:c r="BY116" s="77" t="str"/>
      <x:c r="BZ116" s="77" t="str"/>
      <x:c r="CA116" s="77" t="str"/>
      <x:c r="CB116" s="77" t="str"/>
      <x:c r="CC116" s="77" t="str"/>
      <x:c r="CD116" s="77" t="str"/>
      <x:c r="CE116" s="77" t="str"/>
      <x:c r="CF116" s="77" t="str"/>
      <x:c r="CG116" s="77" t="str"/>
      <x:c r="CH116" s="77" t="str"/>
      <x:c r="CI116" s="77" t="str"/>
      <x:c r="CJ116" s="77" t="str"/>
      <x:c r="CK116" s="77" t="str"/>
      <x:c r="CL116" s="77" t="str"/>
      <x:c r="CM116" s="77" t="str"/>
      <x:c r="CN116" s="77" t="str"/>
      <x:c r="CO116" s="77" t="str"/>
      <x:c r="CP116" s="77" t="str"/>
      <x:c r="CQ116" s="77" t="str"/>
      <x:c r="CR116" s="77" t="str"/>
      <x:c r="CS116" s="77" t="str"/>
      <x:c r="CT116" s="77" t="str"/>
      <x:c r="CU116" s="77" t="str"/>
      <x:c r="CV116" s="77" t="str"/>
      <x:c r="CW116" s="77" t="str"/>
      <x:c r="CX116" s="77" t="str"/>
      <x:c r="CY116" s="77" t="str"/>
      <x:c r="CZ116" s="77" t="str"/>
      <x:c r="DA116" s="77" t="str"/>
      <x:c r="DB116" s="77" t="str"/>
      <x:c r="DC116" s="77" t="str"/>
      <x:c r="DD116" s="77" t="str"/>
      <x:c r="DE116" s="77" t="str"/>
      <x:c r="DF116" s="78" t="str"/>
      <x:c r="DG116" s="78" t="str"/>
      <x:c r="DH116" s="78" t="str"/>
      <x:c r="DI116" s="78" t="str"/>
      <x:c r="DJ116" s="78" t="str"/>
      <x:c r="DK116" s="78" t="str"/>
      <x:c r="DL116" s="78" t="str"/>
      <x:c r="DM116" s="78" t="str"/>
      <x:c r="DN116" s="78" t="str"/>
      <x:c r="DO116" s="78" t="str"/>
      <x:c r="DP116" s="78" t="str"/>
      <x:c r="DQ116" s="78" t="str"/>
      <x:c r="DR116" s="78" t="str"/>
      <x:c r="DS116" s="78" t="str"/>
      <x:c r="DT116" s="78" t="str"/>
      <x:c r="DU116" s="78" t="str"/>
      <x:c r="DV116" s="78" t="str"/>
      <x:c r="DW116" s="78" t="str"/>
      <x:c r="DX116" s="78" t="str"/>
      <x:c r="DY116" s="78" t="str"/>
      <x:c r="DZ116" s="78" t="str"/>
      <x:c r="EA116" s="117" t="str"/>
      <x:c r="EB116" s="117" t="str"/>
      <x:c r="EC116" s="117" t="str"/>
      <x:c r="ED116" s="117" t="str"/>
      <x:c r="EE116" s="117" t="str"/>
      <x:c r="EF116" s="117" t="str"/>
      <x:c r="EG116" s="117" t="str"/>
      <x:c r="EH116" s="117" t="str"/>
      <x:c r="EI116" s="117" t="str"/>
      <x:c r="EJ116" s="117" t="str"/>
      <x:c r="EK116" s="117" t="str"/>
      <x:c r="EL116" s="117" t="str"/>
      <x:c r="EM116" s="117" t="str"/>
      <x:c r="EN116" s="117" t="str"/>
      <x:c r="EO116" s="34" t="str"/>
      <x:c r="EP116" s="34" t="str"/>
      <x:c r="EQ116" s="36" t="str">
        <x:f>IF(OR($EO116="",$EP116="",$EO116=0),"",$EP116/$EO116)</x:f>
      </x:c>
      <x:c r="ER116" s="38" t="str"/>
      <x:c r="ES116" s="22" t="str">
        <x:v>Unknown</x:v>
      </x:c>
      <x:c r="ET116" s="22" t="str">
        <x:v>Unknown</x:v>
      </x:c>
      <x:c r="EU116" s="40" t="str">
        <x:f>IF(COUNT($DF116,$DG116,$DH116)=0,"",AVERAGE($DF116,$DG116,$DH116))</x:f>
      </x:c>
      <x:c r="EV116" s="40" t="str">
        <x:f>IF(COUNT($DJ116,$DK116,$DL116)=0,"",AVERAGE($DJ116,$DK116,$DL116))</x:f>
      </x:c>
      <x:c r="EW116" s="40" t="str">
        <x:f>IF(OR($EU116="",$EV116=""),"",$EV116-$EU116)</x:f>
      </x:c>
      <x:c r="EX116" s="40" t="str">
        <x:f>IF(COUNT($DM116,$DN116,$DO116)=0,"",AVERAGE($DM116,$DN116,$DO116))</x:f>
      </x:c>
      <x:c r="EY116" s="40" t="str">
        <x:f>IF(COUNT($DQ116,$DR116,$DS116)=0,"",AVERAGE($DQ116,$DR116,$DS116))</x:f>
      </x:c>
      <x:c r="EZ116" s="40" t="str">
        <x:f>IF(OR($EX116="",$EY116=""),"",$EY116-$EX116)</x:f>
      </x:c>
      <x:c r="FA116" s="42" t="str">
        <x:f>IF(COUNT($EA116,$EB116,$EC116)=0,"",AVERAGE($EA116,$EB116,$EC116))</x:f>
      </x:c>
      <x:c r="FB116" s="42" t="str">
        <x:f>IF(COUNT($EE116,$EF116,$EG116)=0,"",AVERAGE($EE116,$EF116,$EG116))</x:f>
      </x:c>
      <x:c r="FC116" s="42" t="str">
        <x:f>IF(OR($FA116="",$FB116=""),"",$FB116-$FA116)</x:f>
      </x:c>
      <x:c r="FD116" s="42" t="str">
        <x:f>IF(COUNT($EH116,$EI116,$EJ116)=0,"",AVERAGE($EH116,$EI116,$EJ116))</x:f>
      </x:c>
      <x:c r="FE116" s="42" t="str">
        <x:f>IF(COUNT($EL116,$EM116,$EN116)=0,"",AVERAGE($EL116,$EM116,$EN116))</x:f>
      </x:c>
      <x:c r="FF116" s="42" t="str">
        <x:f>IF(OR($FD116="",$FE116=""),"",$FE116-$FD116)</x:f>
      </x:c>
      <x:c r="FG116" s="24" t="str">
        <x:f>IF(COUNT($DF116,$DG116,$DH116,$DJ116,$DK116,$DL116,$DM116,$DN116,$DO116,$DQ116,$DR116,$DS116)=12,"Yes","No")</x:f>
        <x:v>No</x:v>
      </x:c>
      <x:c r="FH116" s="24" t="str">
        <x:f>IF(COUNT($EA116,$EB116,$EC116,$EE116,$EF116,$EG116,$EH116,$EI116,$EJ116,$EL116,$EM116,$EN116)=12,"Yes","No")</x:f>
        <x:v>No</x:v>
      </x:c>
      <x:c r="FI116" s="24" t="str">
        <x:f>IF(AND($M116="Include",OR($FG116="Yes",$FH116="Yes")),"Ready","Not ready")</x:f>
        <x:v>Not ready</x:v>
      </x:c>
    </x:row>
    <x:row r="117" ht="24" customHeight="1">
      <x:c r="A117" s="22" t="str">
        <x:v>CTL-0115</x:v>
      </x:c>
      <x:c r="B117" s="22" t="n">
        <x:v>126</x:v>
      </x:c>
      <x:c r="C117" s="22" t="str">
        <x:v>Candidate alternative-rationale group</x:v>
      </x:c>
      <x:c r="D117" s="22" t="n">
        <x:v>0</x:v>
      </x:c>
      <x:c r="E117" s="22" t="str">
        <x:v>DATA non-innovation deals.xlsx</x:v>
      </x:c>
      <x:c r="F117" s="22" t="str">
        <x:v>cryolife acquires jotec</x:v>
      </x:c>
      <x:c r="G117" s="22" t="str">
        <x:v>No</x:v>
      </x:c>
      <x:c r="H117" s="22" t="str">
        <x:v>No</x:v>
      </x:c>
      <x:c r="I117" s="22" t="str">
        <x:v>No</x:v>
      </x:c>
      <x:c r="J117" s="22" t="n">
        <x:v>1</x:v>
      </x:c>
      <x:c r="K117" s="22" t="str">
        <x:v>Not started</x:v>
      </x:c>
      <x:c r="L117" s="22" t="str">
        <x:v>Eligible - 100%</x:v>
      </x:c>
      <x:c r="M117" s="22" t="str">
        <x:v>Review</x:v>
      </x:c>
      <x:c r="N117" s="22" t="str"/>
      <x:c r="O117" s="28" t="n">
        <x:v>43018</x:v>
      </x:c>
      <x:c r="P117" s="28" t="n">
        <x:v>43070</x:v>
      </x:c>
      <x:c r="Q117" s="22" t="n">
        <x:v>2017</x:v>
      </x:c>
      <x:c r="R117" s="22" t="str">
        <x:v>Q4 2017</x:v>
      </x:c>
      <x:c r="S117" s="22" t="str">
        <x:v>Completed</x:v>
      </x:c>
      <x:c r="T117" s="26" t="str">
        <x:v>CryoLife Acquires JOTEC</x:v>
      </x:c>
      <x:c r="U117" s="22" t="str">
        <x:v>Mergers &amp; Acquisitions</x:v>
      </x:c>
      <x:c r="V117" s="22" t="str">
        <x:v>Acquisition</x:v>
      </x:c>
      <x:c r="W117" s="22" t="str">
        <x:v>100% Acquisition</x:v>
      </x:c>
      <x:c r="X117" s="22" t="str">
        <x:v>Switzerland</x:v>
      </x:c>
      <x:c r="Y117" s="22" t="str">
        <x:v>100% Acquisition</x:v>
      </x:c>
      <x:c r="Z117" s="26"/>
      <x:c r="AA117" s="26" t="str">
        <x:v>Vinson and Elkins LLC , Walder Wyss Ltd</x:v>
      </x:c>
      <x:c r="AB117" s="22" t="str">
        <x:v>Artivion Inc</x:v>
      </x:c>
      <x:c r="AC117" s="22" t="str">
        <x:v>artivion</x:v>
      </x:c>
      <x:c r="AD117" s="22" t="str">
        <x:v>JOTEC AG</x:v>
      </x:c>
      <x:c r="AE117" s="22" t="str">
        <x:v>jotec</x:v>
      </x:c>
      <x:c r="AF117" s="30" t="n">
        <x:v>225</x:v>
      </x:c>
      <x:c r="AG117" s="22" t="n">
        <x:v>225</x:v>
      </x:c>
      <x:c r="AH117" s="26" t="str">
        <x:v>CryoLife Inc, a medical device and tissue processing company, has completed the acquisition of JOTEC AG, a developer of implants for the treatment of vascular disease, for the purchase consideration of USD225 million. The agreement has been approved by both companies’ Boards of Directors. 
The transaction enables CryoLife to advance competitive product portfolio; strengthen its new product pipeline and outstanding R&amp;D capabilities and enhance its long-term revenue growth.
Deutsche Bank AG, Capital One Financial Corporation and Fifth Third Bank are provided senior secured credit facilities to syndicated investors prior to closing of the acquisition.
Vinson and Elkins LLC acted as legal advisor to CryoLife, while Walder Wyss, Ltd acted as legal advisor to JOTEC.
Deal History:
Announced: On October 10, 2017, CryoLife entered into definitive agreement to acquire JOTEC, for the purchase consideration of USD225 million. 
Under terms of agreement, CryoLife will acquire JOTEC for an upfront payment of USD225 million, subject to certain adjustments, consisting of 75% in cash and 25% in CryoLife common stock issued to JOTEC’s shareholders.  CryoLife expects to finance the transaction and related expenses, as well as refinance its existing USD69 million term loan, with new USD55 million senior secured credit facilities, consisting of a USD225 million institutional term loan B and a USD30 million undrawn revolving credit facility, USD56.25 million in CryoLife common stock, and available cash on hand.
The transaction also drive gross margin expansion and accelerate its trajectory towards 20% or higher operating margins.</x:v>
      </x:c>
      <x:c r="AI117" s="26" t="str">
        <x:v>The transaction enables CryoLife to advance competitive product portfolio; strengthen its new product pipeline and outstanding R&amp;D capabilities and enhance its long-term revenue growth.</x:v>
      </x:c>
      <x:c r="AJ117" s="22" t="str"/>
      <x:c r="AK117" s="22" t="str"/>
      <x:c r="AL117" s="22" t="str">
        <x:v>Unknown</x:v>
      </x:c>
      <x:c r="AM117" s="22" t="str">
        <x:v>Unknown</x:v>
      </x:c>
      <x:c r="AN117" s="22" t="str"/>
      <x:c r="AO117" s="22" t="str"/>
      <x:c r="AP117" s="22" t="str"/>
      <x:c r="AQ117" s="22" t="str"/>
      <x:c r="AR117" s="22" t="str"/>
      <x:c r="AS117" s="22" t="str">
        <x:v>Artivion Inc</x:v>
      </x:c>
      <x:c r="AT117" s="22" t="str">
        <x:v>JOTEC AG</x:v>
      </x:c>
      <x:c r="AU117" s="22" t="str">
        <x:v>Not reviewed</x:v>
      </x:c>
      <x:c r="AV117" s="22" t="str">
        <x:v>Not assessed</x:v>
      </x:c>
      <x:c r="AW117" s="22" t="str">
        <x:v>Unknown</x:v>
      </x:c>
      <x:c r="AX117" s="22" t="str">
        <x:v>Unknown</x:v>
      </x:c>
      <x:c r="AY117" s="22" t="str">
        <x:v>Unknown</x:v>
      </x:c>
      <x:c r="AZ117" s="22" t="str">
        <x:v>Unknown</x:v>
      </x:c>
      <x:c r="BA117" s="22" t="str">
        <x:v>Unknown</x:v>
      </x:c>
      <x:c r="BB117" s="22" t="str">
        <x:v>Unknown</x:v>
      </x:c>
      <x:c r="BC117" s="26" t="str"/>
      <x:c r="BD117" s="22" t="str"/>
      <x:c r="BE117" s="22" t="str"/>
      <x:c r="BF117" s="22" t="str">
        <x:v>Not collected</x:v>
      </x:c>
      <x:c r="BG117" s="22" t="str">
        <x:v>Not collected</x:v>
      </x:c>
      <x:c r="BH117" s="22" t="str">
        <x:v>Not defined</x:v>
      </x:c>
      <x:c r="BI117" s="24" t="n">
        <x:f>IF($Q117="","",$Q117-3)</x:f>
        <x:v>2014</x:v>
      </x:c>
      <x:c r="BJ117" s="24" t="n">
        <x:f>IF($Q117="","",$Q117-2)</x:f>
        <x:v>2015</x:v>
      </x:c>
      <x:c r="BK117" s="24" t="n">
        <x:f>IF($Q117="","",$Q117-1)</x:f>
        <x:v>2016</x:v>
      </x:c>
      <x:c r="BL117" s="24" t="n">
        <x:f>IF($Q117="","",$Q117+0)</x:f>
        <x:v>2017</x:v>
      </x:c>
      <x:c r="BM117" s="24" t="n">
        <x:f>IF($Q117="","",$Q117+1)</x:f>
        <x:v>2018</x:v>
      </x:c>
      <x:c r="BN117" s="24" t="n">
        <x:f>IF($Q117="","",$Q117+2)</x:f>
        <x:v>2019</x:v>
      </x:c>
      <x:c r="BO117" s="24" t="n">
        <x:f>IF($Q117="","",$Q117+3)</x:f>
        <x:v>2020</x:v>
      </x:c>
      <x:c r="BP117" s="77" t="str"/>
      <x:c r="BQ117" s="77" t="str"/>
      <x:c r="BR117" s="77" t="str"/>
      <x:c r="BS117" s="77" t="str"/>
      <x:c r="BT117" s="77" t="str"/>
      <x:c r="BU117" s="77" t="str"/>
      <x:c r="BV117" s="77" t="str"/>
      <x:c r="BW117" s="77" t="str"/>
      <x:c r="BX117" s="77" t="str"/>
      <x:c r="BY117" s="77" t="str"/>
      <x:c r="BZ117" s="77" t="str"/>
      <x:c r="CA117" s="77" t="str"/>
      <x:c r="CB117" s="77" t="str"/>
      <x:c r="CC117" s="77" t="str"/>
      <x:c r="CD117" s="77" t="str"/>
      <x:c r="CE117" s="77" t="str"/>
      <x:c r="CF117" s="77" t="str"/>
      <x:c r="CG117" s="77" t="str"/>
      <x:c r="CH117" s="77" t="str"/>
      <x:c r="CI117" s="77" t="str"/>
      <x:c r="CJ117" s="77" t="str"/>
      <x:c r="CK117" s="77" t="str"/>
      <x:c r="CL117" s="77" t="str"/>
      <x:c r="CM117" s="77" t="str"/>
      <x:c r="CN117" s="77" t="str"/>
      <x:c r="CO117" s="77" t="str"/>
      <x:c r="CP117" s="77" t="str"/>
      <x:c r="CQ117" s="77" t="str"/>
      <x:c r="CR117" s="77" t="str"/>
      <x:c r="CS117" s="77" t="str"/>
      <x:c r="CT117" s="77" t="str"/>
      <x:c r="CU117" s="77" t="str"/>
      <x:c r="CV117" s="77" t="str"/>
      <x:c r="CW117" s="77" t="str"/>
      <x:c r="CX117" s="77" t="str"/>
      <x:c r="CY117" s="77" t="str"/>
      <x:c r="CZ117" s="77" t="str"/>
      <x:c r="DA117" s="77" t="str"/>
      <x:c r="DB117" s="77" t="str"/>
      <x:c r="DC117" s="77" t="str"/>
      <x:c r="DD117" s="77" t="str"/>
      <x:c r="DE117" s="77" t="str"/>
      <x:c r="DF117" s="78" t="str"/>
      <x:c r="DG117" s="78" t="str"/>
      <x:c r="DH117" s="78" t="str"/>
      <x:c r="DI117" s="78" t="str"/>
      <x:c r="DJ117" s="78" t="str"/>
      <x:c r="DK117" s="78" t="str"/>
      <x:c r="DL117" s="78" t="str"/>
      <x:c r="DM117" s="78" t="str"/>
      <x:c r="DN117" s="78" t="str"/>
      <x:c r="DO117" s="78" t="str"/>
      <x:c r="DP117" s="78" t="str"/>
      <x:c r="DQ117" s="78" t="str"/>
      <x:c r="DR117" s="78" t="str"/>
      <x:c r="DS117" s="78" t="str"/>
      <x:c r="DT117" s="78" t="str"/>
      <x:c r="DU117" s="78" t="str"/>
      <x:c r="DV117" s="78" t="str"/>
      <x:c r="DW117" s="78" t="str"/>
      <x:c r="DX117" s="78" t="str"/>
      <x:c r="DY117" s="78" t="str"/>
      <x:c r="DZ117" s="78" t="str"/>
      <x:c r="EA117" s="117" t="str"/>
      <x:c r="EB117" s="117" t="str"/>
      <x:c r="EC117" s="117" t="str"/>
      <x:c r="ED117" s="117" t="str"/>
      <x:c r="EE117" s="117" t="str"/>
      <x:c r="EF117" s="117" t="str"/>
      <x:c r="EG117" s="117" t="str"/>
      <x:c r="EH117" s="117" t="str"/>
      <x:c r="EI117" s="117" t="str"/>
      <x:c r="EJ117" s="117" t="str"/>
      <x:c r="EK117" s="117" t="str"/>
      <x:c r="EL117" s="117" t="str"/>
      <x:c r="EM117" s="117" t="str"/>
      <x:c r="EN117" s="117" t="str"/>
      <x:c r="EO117" s="34" t="str"/>
      <x:c r="EP117" s="34" t="str"/>
      <x:c r="EQ117" s="36" t="str">
        <x:f>IF(OR($EO117="",$EP117="",$EO117=0),"",$EP117/$EO117)</x:f>
      </x:c>
      <x:c r="ER117" s="38" t="str"/>
      <x:c r="ES117" s="22" t="str">
        <x:v>Unknown</x:v>
      </x:c>
      <x:c r="ET117" s="22" t="str">
        <x:v>Unknown</x:v>
      </x:c>
      <x:c r="EU117" s="40" t="str">
        <x:f>IF(COUNT($DF117,$DG117,$DH117)=0,"",AVERAGE($DF117,$DG117,$DH117))</x:f>
      </x:c>
      <x:c r="EV117" s="40" t="str">
        <x:f>IF(COUNT($DJ117,$DK117,$DL117)=0,"",AVERAGE($DJ117,$DK117,$DL117))</x:f>
      </x:c>
      <x:c r="EW117" s="40" t="str">
        <x:f>IF(OR($EU117="",$EV117=""),"",$EV117-$EU117)</x:f>
      </x:c>
      <x:c r="EX117" s="40" t="str">
        <x:f>IF(COUNT($DM117,$DN117,$DO117)=0,"",AVERAGE($DM117,$DN117,$DO117))</x:f>
      </x:c>
      <x:c r="EY117" s="40" t="str">
        <x:f>IF(COUNT($DQ117,$DR117,$DS117)=0,"",AVERAGE($DQ117,$DR117,$DS117))</x:f>
      </x:c>
      <x:c r="EZ117" s="40" t="str">
        <x:f>IF(OR($EX117="",$EY117=""),"",$EY117-$EX117)</x:f>
      </x:c>
      <x:c r="FA117" s="42" t="str">
        <x:f>IF(COUNT($EA117,$EB117,$EC117)=0,"",AVERAGE($EA117,$EB117,$EC117))</x:f>
      </x:c>
      <x:c r="FB117" s="42" t="str">
        <x:f>IF(COUNT($EE117,$EF117,$EG117)=0,"",AVERAGE($EE117,$EF117,$EG117))</x:f>
      </x:c>
      <x:c r="FC117" s="42" t="str">
        <x:f>IF(OR($FA117="",$FB117=""),"",$FB117-$FA117)</x:f>
      </x:c>
      <x:c r="FD117" s="42" t="str">
        <x:f>IF(COUNT($EH117,$EI117,$EJ117)=0,"",AVERAGE($EH117,$EI117,$EJ117))</x:f>
      </x:c>
      <x:c r="FE117" s="42" t="str">
        <x:f>IF(COUNT($EL117,$EM117,$EN117)=0,"",AVERAGE($EL117,$EM117,$EN117))</x:f>
      </x:c>
      <x:c r="FF117" s="42" t="str">
        <x:f>IF(OR($FD117="",$FE117=""),"",$FE117-$FD117)</x:f>
      </x:c>
      <x:c r="FG117" s="24" t="str">
        <x:f>IF(COUNT($DF117,$DG117,$DH117,$DJ117,$DK117,$DL117,$DM117,$DN117,$DO117,$DQ117,$DR117,$DS117)=12,"Yes","No")</x:f>
        <x:v>No</x:v>
      </x:c>
      <x:c r="FH117" s="24" t="str">
        <x:f>IF(COUNT($EA117,$EB117,$EC117,$EE117,$EF117,$EG117,$EH117,$EI117,$EJ117,$EL117,$EM117,$EN117)=12,"Yes","No")</x:f>
        <x:v>No</x:v>
      </x:c>
      <x:c r="FI117" s="24" t="str">
        <x:f>IF(AND($M117="Include",OR($FG117="Yes",$FH117="Yes")),"Ready","Not ready")</x:f>
        <x:v>Not ready</x:v>
      </x:c>
    </x:row>
    <x:row r="118" ht="24" customHeight="1">
      <x:c r="A118" s="22" t="str">
        <x:v>CTL-0116</x:v>
      </x:c>
      <x:c r="B118" s="22" t="n">
        <x:v>127</x:v>
      </x:c>
      <x:c r="C118" s="22" t="str">
        <x:v>Candidate alternative-rationale group</x:v>
      </x:c>
      <x:c r="D118" s="22" t="n">
        <x:v>0</x:v>
      </x:c>
      <x:c r="E118" s="22" t="str">
        <x:v>DATA non-innovation deals.xlsx</x:v>
      </x:c>
      <x:c r="F118" s="22" t="str">
        <x:v>precision for medicine acquires epiontis</x:v>
      </x:c>
      <x:c r="G118" s="22" t="str">
        <x:v>No</x:v>
      </x:c>
      <x:c r="H118" s="22" t="str">
        <x:v>No</x:v>
      </x:c>
      <x:c r="I118" s="22" t="str">
        <x:v>No</x:v>
      </x:c>
      <x:c r="J118" s="22" t="n">
        <x:v>1</x:v>
      </x:c>
      <x:c r="K118" s="22" t="str">
        <x:v>Not started</x:v>
      </x:c>
      <x:c r="L118" s="22" t="str">
        <x:v>Eligible - 100%</x:v>
      </x:c>
      <x:c r="M118" s="22" t="str">
        <x:v>Review</x:v>
      </x:c>
      <x:c r="N118" s="22" t="str"/>
      <x:c r="O118" s="28" t="n">
        <x:v>43012</x:v>
      </x:c>
      <x:c r="P118" s="28" t="n">
        <x:v>43012</x:v>
      </x:c>
      <x:c r="Q118" s="22" t="n">
        <x:v>2017</x:v>
      </x:c>
      <x:c r="R118" s="22" t="str">
        <x:v>Q4 2017</x:v>
      </x:c>
      <x:c r="S118" s="22" t="str">
        <x:v>Completed</x:v>
      </x:c>
      <x:c r="T118" s="26" t="str">
        <x:v>Precision for Medicine Acquires Epiontis</x:v>
      </x:c>
      <x:c r="U118" s="22" t="str">
        <x:v>Mergers &amp; Acquisitions</x:v>
      </x:c>
      <x:c r="V118" s="22" t="str">
        <x:v>Acquisition</x:v>
      </x:c>
      <x:c r="W118" s="22" t="str">
        <x:v>100% Acquisition</x:v>
      </x:c>
      <x:c r="X118" s="22" t="str">
        <x:v>Germany</x:v>
      </x:c>
      <x:c r="Y118" s="22" t="str">
        <x:v>100% Acquisition</x:v>
      </x:c>
      <x:c r="Z118" s="26"/>
      <x:c r="AA118" s="26"/>
      <x:c r="AB118" s="22" t="str">
        <x:v>Precision Medicine Group LLC</x:v>
      </x:c>
      <x:c r="AC118" s="22" t="str">
        <x:v>precision medicine</x:v>
      </x:c>
      <x:c r="AD118" s="22" t="str">
        <x:v>Epiontis GmbH</x:v>
      </x:c>
      <x:c r="AE118" s="22" t="str">
        <x:v>epiontis</x:v>
      </x:c>
      <x:c r="AF118" s="30"/>
      <x:c r="AG118" s="22" t="str">
        <x:v>n/a</x:v>
      </x:c>
      <x:c r="AH118" s="26" t="str">
        <x:v>Precision for Medicine Inc., a pharmaceutical and healthcare company and subsidiary of Precision Medicine Group, has acquired Epiontis GmbH, a biotechnology company.
This acquisition enables Precision for Medicine adds Epiontis’s epigenetic technology and expertise its robust suite of immune monitoring services for clinical trials, bringing additional value and capabilities to clients, and to expand its growing global footprint.</x:v>
      </x:c>
      <x:c r="AI118" s="26" t="str">
        <x:v>This acquisition enables Precision for Medicine adds Epiontis’s epigenetic technology and expertise its robust suite of immune monitoring services for clinical trials, bringing additional value and capabilities to clients, and to expand its growing global footprint.</x:v>
      </x:c>
      <x:c r="AJ118" s="22" t="str"/>
      <x:c r="AK118" s="22" t="str"/>
      <x:c r="AL118" s="22" t="str">
        <x:v>Unknown</x:v>
      </x:c>
      <x:c r="AM118" s="22" t="str">
        <x:v>Unknown</x:v>
      </x:c>
      <x:c r="AN118" s="22" t="str"/>
      <x:c r="AO118" s="22" t="str"/>
      <x:c r="AP118" s="22" t="str"/>
      <x:c r="AQ118" s="22" t="str"/>
      <x:c r="AR118" s="22" t="str"/>
      <x:c r="AS118" s="22" t="str">
        <x:v>Precision Medicine Group LLC</x:v>
      </x:c>
      <x:c r="AT118" s="22" t="str">
        <x:v>Epiontis GmbH</x:v>
      </x:c>
      <x:c r="AU118" s="22" t="str">
        <x:v>Not reviewed</x:v>
      </x:c>
      <x:c r="AV118" s="22" t="str">
        <x:v>Not assessed</x:v>
      </x:c>
      <x:c r="AW118" s="22" t="str">
        <x:v>Unknown</x:v>
      </x:c>
      <x:c r="AX118" s="22" t="str">
        <x:v>Unknown</x:v>
      </x:c>
      <x:c r="AY118" s="22" t="str">
        <x:v>Unknown</x:v>
      </x:c>
      <x:c r="AZ118" s="22" t="str">
        <x:v>Unknown</x:v>
      </x:c>
      <x:c r="BA118" s="22" t="str">
        <x:v>Unknown</x:v>
      </x:c>
      <x:c r="BB118" s="22" t="str">
        <x:v>Unknown</x:v>
      </x:c>
      <x:c r="BC118" s="26" t="str"/>
      <x:c r="BD118" s="22" t="str"/>
      <x:c r="BE118" s="22" t="str"/>
      <x:c r="BF118" s="22" t="str">
        <x:v>Not collected</x:v>
      </x:c>
      <x:c r="BG118" s="22" t="str">
        <x:v>Not collected</x:v>
      </x:c>
      <x:c r="BH118" s="22" t="str">
        <x:v>Not defined</x:v>
      </x:c>
      <x:c r="BI118" s="24" t="n">
        <x:f>IF($Q118="","",$Q118-3)</x:f>
        <x:v>2014</x:v>
      </x:c>
      <x:c r="BJ118" s="24" t="n">
        <x:f>IF($Q118="","",$Q118-2)</x:f>
        <x:v>2015</x:v>
      </x:c>
      <x:c r="BK118" s="24" t="n">
        <x:f>IF($Q118="","",$Q118-1)</x:f>
        <x:v>2016</x:v>
      </x:c>
      <x:c r="BL118" s="24" t="n">
        <x:f>IF($Q118="","",$Q118+0)</x:f>
        <x:v>2017</x:v>
      </x:c>
      <x:c r="BM118" s="24" t="n">
        <x:f>IF($Q118="","",$Q118+1)</x:f>
        <x:v>2018</x:v>
      </x:c>
      <x:c r="BN118" s="24" t="n">
        <x:f>IF($Q118="","",$Q118+2)</x:f>
        <x:v>2019</x:v>
      </x:c>
      <x:c r="BO118" s="24" t="n">
        <x:f>IF($Q118="","",$Q118+3)</x:f>
        <x:v>2020</x:v>
      </x:c>
      <x:c r="BP118" s="77" t="str"/>
      <x:c r="BQ118" s="77" t="str"/>
      <x:c r="BR118" s="77" t="str"/>
      <x:c r="BS118" s="77" t="str"/>
      <x:c r="BT118" s="77" t="str"/>
      <x:c r="BU118" s="77" t="str"/>
      <x:c r="BV118" s="77" t="str"/>
      <x:c r="BW118" s="77" t="str"/>
      <x:c r="BX118" s="77" t="str"/>
      <x:c r="BY118" s="77" t="str"/>
      <x:c r="BZ118" s="77" t="str"/>
      <x:c r="CA118" s="77" t="str"/>
      <x:c r="CB118" s="77" t="str"/>
      <x:c r="CC118" s="77" t="str"/>
      <x:c r="CD118" s="77" t="str"/>
      <x:c r="CE118" s="77" t="str"/>
      <x:c r="CF118" s="77" t="str"/>
      <x:c r="CG118" s="77" t="str"/>
      <x:c r="CH118" s="77" t="str"/>
      <x:c r="CI118" s="77" t="str"/>
      <x:c r="CJ118" s="77" t="str"/>
      <x:c r="CK118" s="77" t="str"/>
      <x:c r="CL118" s="77" t="str"/>
      <x:c r="CM118" s="77" t="str"/>
      <x:c r="CN118" s="77" t="str"/>
      <x:c r="CO118" s="77" t="str"/>
      <x:c r="CP118" s="77" t="str"/>
      <x:c r="CQ118" s="77" t="str"/>
      <x:c r="CR118" s="77" t="str"/>
      <x:c r="CS118" s="77" t="str"/>
      <x:c r="CT118" s="77" t="str"/>
      <x:c r="CU118" s="77" t="str"/>
      <x:c r="CV118" s="77" t="str"/>
      <x:c r="CW118" s="77" t="str"/>
      <x:c r="CX118" s="77" t="str"/>
      <x:c r="CY118" s="77" t="str"/>
      <x:c r="CZ118" s="77" t="str"/>
      <x:c r="DA118" s="77" t="str"/>
      <x:c r="DB118" s="77" t="str"/>
      <x:c r="DC118" s="77" t="str"/>
      <x:c r="DD118" s="77" t="str"/>
      <x:c r="DE118" s="77" t="str"/>
      <x:c r="DF118" s="78" t="str"/>
      <x:c r="DG118" s="78" t="str"/>
      <x:c r="DH118" s="78" t="str"/>
      <x:c r="DI118" s="78" t="str"/>
      <x:c r="DJ118" s="78" t="str"/>
      <x:c r="DK118" s="78" t="str"/>
      <x:c r="DL118" s="78" t="str"/>
      <x:c r="DM118" s="78" t="str"/>
      <x:c r="DN118" s="78" t="str"/>
      <x:c r="DO118" s="78" t="str"/>
      <x:c r="DP118" s="78" t="str"/>
      <x:c r="DQ118" s="78" t="str"/>
      <x:c r="DR118" s="78" t="str"/>
      <x:c r="DS118" s="78" t="str"/>
      <x:c r="DT118" s="78" t="str"/>
      <x:c r="DU118" s="78" t="str"/>
      <x:c r="DV118" s="78" t="str"/>
      <x:c r="DW118" s="78" t="str"/>
      <x:c r="DX118" s="78" t="str"/>
      <x:c r="DY118" s="78" t="str"/>
      <x:c r="DZ118" s="78" t="str"/>
      <x:c r="EA118" s="117" t="str"/>
      <x:c r="EB118" s="117" t="str"/>
      <x:c r="EC118" s="117" t="str"/>
      <x:c r="ED118" s="117" t="str"/>
      <x:c r="EE118" s="117" t="str"/>
      <x:c r="EF118" s="117" t="str"/>
      <x:c r="EG118" s="117" t="str"/>
      <x:c r="EH118" s="117" t="str"/>
      <x:c r="EI118" s="117" t="str"/>
      <x:c r="EJ118" s="117" t="str"/>
      <x:c r="EK118" s="117" t="str"/>
      <x:c r="EL118" s="117" t="str"/>
      <x:c r="EM118" s="117" t="str"/>
      <x:c r="EN118" s="117" t="str"/>
      <x:c r="EO118" s="34" t="str"/>
      <x:c r="EP118" s="34" t="str"/>
      <x:c r="EQ118" s="36" t="str">
        <x:f>IF(OR($EO118="",$EP118="",$EO118=0),"",$EP118/$EO118)</x:f>
      </x:c>
      <x:c r="ER118" s="38" t="str"/>
      <x:c r="ES118" s="22" t="str">
        <x:v>Unknown</x:v>
      </x:c>
      <x:c r="ET118" s="22" t="str">
        <x:v>Unknown</x:v>
      </x:c>
      <x:c r="EU118" s="40" t="str">
        <x:f>IF(COUNT($DF118,$DG118,$DH118)=0,"",AVERAGE($DF118,$DG118,$DH118))</x:f>
      </x:c>
      <x:c r="EV118" s="40" t="str">
        <x:f>IF(COUNT($DJ118,$DK118,$DL118)=0,"",AVERAGE($DJ118,$DK118,$DL118))</x:f>
      </x:c>
      <x:c r="EW118" s="40" t="str">
        <x:f>IF(OR($EU118="",$EV118=""),"",$EV118-$EU118)</x:f>
      </x:c>
      <x:c r="EX118" s="40" t="str">
        <x:f>IF(COUNT($DM118,$DN118,$DO118)=0,"",AVERAGE($DM118,$DN118,$DO118))</x:f>
      </x:c>
      <x:c r="EY118" s="40" t="str">
        <x:f>IF(COUNT($DQ118,$DR118,$DS118)=0,"",AVERAGE($DQ118,$DR118,$DS118))</x:f>
      </x:c>
      <x:c r="EZ118" s="40" t="str">
        <x:f>IF(OR($EX118="",$EY118=""),"",$EY118-$EX118)</x:f>
      </x:c>
      <x:c r="FA118" s="42" t="str">
        <x:f>IF(COUNT($EA118,$EB118,$EC118)=0,"",AVERAGE($EA118,$EB118,$EC118))</x:f>
      </x:c>
      <x:c r="FB118" s="42" t="str">
        <x:f>IF(COUNT($EE118,$EF118,$EG118)=0,"",AVERAGE($EE118,$EF118,$EG118))</x:f>
      </x:c>
      <x:c r="FC118" s="42" t="str">
        <x:f>IF(OR($FA118="",$FB118=""),"",$FB118-$FA118)</x:f>
      </x:c>
      <x:c r="FD118" s="42" t="str">
        <x:f>IF(COUNT($EH118,$EI118,$EJ118)=0,"",AVERAGE($EH118,$EI118,$EJ118))</x:f>
      </x:c>
      <x:c r="FE118" s="42" t="str">
        <x:f>IF(COUNT($EL118,$EM118,$EN118)=0,"",AVERAGE($EL118,$EM118,$EN118))</x:f>
      </x:c>
      <x:c r="FF118" s="42" t="str">
        <x:f>IF(OR($FD118="",$FE118=""),"",$FE118-$FD118)</x:f>
      </x:c>
      <x:c r="FG118" s="24" t="str">
        <x:f>IF(COUNT($DF118,$DG118,$DH118,$DJ118,$DK118,$DL118,$DM118,$DN118,$DO118,$DQ118,$DR118,$DS118)=12,"Yes","No")</x:f>
        <x:v>No</x:v>
      </x:c>
      <x:c r="FH118" s="24" t="str">
        <x:f>IF(COUNT($EA118,$EB118,$EC118,$EE118,$EF118,$EG118,$EH118,$EI118,$EJ118,$EL118,$EM118,$EN118)=12,"Yes","No")</x:f>
        <x:v>No</x:v>
      </x:c>
      <x:c r="FI118" s="24" t="str">
        <x:f>IF(AND($M118="Include",OR($FG118="Yes",$FH118="Yes")),"Ready","Not ready")</x:f>
        <x:v>Not ready</x:v>
      </x:c>
    </x:row>
    <x:row r="119" ht="24" customHeight="1">
      <x:c r="A119" s="22" t="str">
        <x:v>CTL-0117</x:v>
      </x:c>
      <x:c r="B119" s="22" t="n">
        <x:v>128</x:v>
      </x:c>
      <x:c r="C119" s="22" t="str">
        <x:v>Candidate alternative-rationale group</x:v>
      </x:c>
      <x:c r="D119" s="22" t="n">
        <x:v>0</x:v>
      </x:c>
      <x:c r="E119" s="22" t="str">
        <x:v>DATA non-innovation deals.xlsx</x:v>
      </x:c>
      <x:c r="F119" s="22" t="str">
        <x:v>evotec acquires minority stake in exscientia for</x:v>
      </x:c>
      <x:c r="G119" s="22" t="str">
        <x:v>No</x:v>
      </x:c>
      <x:c r="H119" s="22" t="str">
        <x:v>No</x:v>
      </x:c>
      <x:c r="I119" s="22" t="str">
        <x:v>Yes</x:v>
      </x:c>
      <x:c r="J119" s="22" t="n">
        <x:v>2</x:v>
      </x:c>
      <x:c r="K119" s="22" t="str">
        <x:v>Not started</x:v>
      </x:c>
      <x:c r="L119" s="22" t="str">
        <x:v>Exclude - minority</x:v>
      </x:c>
      <x:c r="M119" s="22" t="str">
        <x:v>Review</x:v>
      </x:c>
      <x:c r="N119" s="22" t="str"/>
      <x:c r="O119" s="28" t="n">
        <x:v>43006</x:v>
      </x:c>
      <x:c r="P119" s="28" t="n">
        <x:v>43006</x:v>
      </x:c>
      <x:c r="Q119" s="22" t="n">
        <x:v>2017</x:v>
      </x:c>
      <x:c r="R119" s="22" t="str">
        <x:v>Q3 2017</x:v>
      </x:c>
      <x:c r="S119" s="22" t="str">
        <x:v>Completed</x:v>
      </x:c>
      <x:c r="T119" s="26" t="str">
        <x:v>Evotec Acquires Minority Stake in Exscientia for USD17.6 Million</x:v>
      </x:c>
      <x:c r="U119" s="22" t="str">
        <x:v>Mergers &amp; Acquisitions</x:v>
      </x:c>
      <x:c r="V119" s="22" t="str">
        <x:v>Acquisition</x:v>
      </x:c>
      <x:c r="W119" s="22" t="str">
        <x:v>Minority Acquisition</x:v>
      </x:c>
      <x:c r="X119" s="22" t="str">
        <x:v>United Kingdom</x:v>
      </x:c>
      <x:c r="Y119" s="22" t="str">
        <x:v>Minority Acquisition</x:v>
      </x:c>
      <x:c r="Z119" s="26" t="str">
        <x:v>Rothschild &amp; Co SCA</x:v>
      </x:c>
      <x:c r="AA119" s="26"/>
      <x:c r="AB119" s="22" t="str">
        <x:v>Evotec SE</x:v>
      </x:c>
      <x:c r="AC119" s="22" t="str">
        <x:v>evotec</x:v>
      </x:c>
      <x:c r="AD119" s="22" t="str">
        <x:v>Exscientia Plc</x:v>
      </x:c>
      <x:c r="AE119" s="22" t="str">
        <x:v>exscientia</x:v>
      </x:c>
      <x:c r="AF119" s="30" t="n">
        <x:v>18</x:v>
      </x:c>
      <x:c r="AG119" s="22" t="n">
        <x:v>18</x:v>
      </x:c>
      <x:c r="AH119" s="26" t="str">
        <x:v>Evotec AG, a drug discovery company, has acquired a minority stake in Exscientia Ltd., an artificial intelligence (AI) driven drug discovery company, for a purchase consideration of EUR15 mllion (USD17.63 million).
This transaction enables Exscientia to accelerate its growth.</x:v>
      </x:c>
      <x:c r="AI119" s="26" t="str">
        <x:v>This transaction enables Exscientia to accelerate its growth.</x:v>
      </x:c>
      <x:c r="AJ119" s="22" t="str"/>
      <x:c r="AK119" s="22" t="str"/>
      <x:c r="AL119" s="22" t="str">
        <x:v>Unknown</x:v>
      </x:c>
      <x:c r="AM119" s="22" t="str">
        <x:v>Unknown</x:v>
      </x:c>
      <x:c r="AN119" s="22" t="str"/>
      <x:c r="AO119" s="22" t="str"/>
      <x:c r="AP119" s="22" t="str"/>
      <x:c r="AQ119" s="22" t="str"/>
      <x:c r="AR119" s="22" t="str"/>
      <x:c r="AS119" s="22" t="str">
        <x:v>Evotec SE</x:v>
      </x:c>
      <x:c r="AT119" s="22" t="str">
        <x:v>Exscientia Plc</x:v>
      </x:c>
      <x:c r="AU119" s="22" t="str">
        <x:v>Not reviewed</x:v>
      </x:c>
      <x:c r="AV119" s="22" t="str">
        <x:v>Not assessed</x:v>
      </x:c>
      <x:c r="AW119" s="22" t="str">
        <x:v>Unknown</x:v>
      </x:c>
      <x:c r="AX119" s="22" t="str">
        <x:v>Unknown</x:v>
      </x:c>
      <x:c r="AY119" s="22" t="str">
        <x:v>Unknown</x:v>
      </x:c>
      <x:c r="AZ119" s="22" t="str">
        <x:v>Unknown</x:v>
      </x:c>
      <x:c r="BA119" s="22" t="str">
        <x:v>Unknown</x:v>
      </x:c>
      <x:c r="BB119" s="22" t="str">
        <x:v>Unknown</x:v>
      </x:c>
      <x:c r="BC119" s="26" t="str"/>
      <x:c r="BD119" s="22" t="str"/>
      <x:c r="BE119" s="22" t="str"/>
      <x:c r="BF119" s="22" t="str">
        <x:v>Not collected</x:v>
      </x:c>
      <x:c r="BG119" s="22" t="str">
        <x:v>Not collected</x:v>
      </x:c>
      <x:c r="BH119" s="22" t="str">
        <x:v>Not defined</x:v>
      </x:c>
      <x:c r="BI119" s="24" t="n">
        <x:f>IF($Q119="","",$Q119-3)</x:f>
        <x:v>2014</x:v>
      </x:c>
      <x:c r="BJ119" s="24" t="n">
        <x:f>IF($Q119="","",$Q119-2)</x:f>
        <x:v>2015</x:v>
      </x:c>
      <x:c r="BK119" s="24" t="n">
        <x:f>IF($Q119="","",$Q119-1)</x:f>
        <x:v>2016</x:v>
      </x:c>
      <x:c r="BL119" s="24" t="n">
        <x:f>IF($Q119="","",$Q119+0)</x:f>
        <x:v>2017</x:v>
      </x:c>
      <x:c r="BM119" s="24" t="n">
        <x:f>IF($Q119="","",$Q119+1)</x:f>
        <x:v>2018</x:v>
      </x:c>
      <x:c r="BN119" s="24" t="n">
        <x:f>IF($Q119="","",$Q119+2)</x:f>
        <x:v>2019</x:v>
      </x:c>
      <x:c r="BO119" s="24" t="n">
        <x:f>IF($Q119="","",$Q119+3)</x:f>
        <x:v>2020</x:v>
      </x:c>
      <x:c r="BP119" s="77" t="str"/>
      <x:c r="BQ119" s="77" t="str"/>
      <x:c r="BR119" s="77" t="str"/>
      <x:c r="BS119" s="77" t="str"/>
      <x:c r="BT119" s="77" t="str"/>
      <x:c r="BU119" s="77" t="str"/>
      <x:c r="BV119" s="77" t="str"/>
      <x:c r="BW119" s="77" t="str"/>
      <x:c r="BX119" s="77" t="str"/>
      <x:c r="BY119" s="77" t="str"/>
      <x:c r="BZ119" s="77" t="str"/>
      <x:c r="CA119" s="77" t="str"/>
      <x:c r="CB119" s="77" t="str"/>
      <x:c r="CC119" s="77" t="str"/>
      <x:c r="CD119" s="77" t="str"/>
      <x:c r="CE119" s="77" t="str"/>
      <x:c r="CF119" s="77" t="str"/>
      <x:c r="CG119" s="77" t="str"/>
      <x:c r="CH119" s="77" t="str"/>
      <x:c r="CI119" s="77" t="str"/>
      <x:c r="CJ119" s="77" t="str"/>
      <x:c r="CK119" s="77" t="str"/>
      <x:c r="CL119" s="77" t="str"/>
      <x:c r="CM119" s="77" t="str"/>
      <x:c r="CN119" s="77" t="str"/>
      <x:c r="CO119" s="77" t="str"/>
      <x:c r="CP119" s="77" t="str"/>
      <x:c r="CQ119" s="77" t="str"/>
      <x:c r="CR119" s="77" t="str"/>
      <x:c r="CS119" s="77" t="str"/>
      <x:c r="CT119" s="77" t="str"/>
      <x:c r="CU119" s="77" t="str"/>
      <x:c r="CV119" s="77" t="str"/>
      <x:c r="CW119" s="77" t="str"/>
      <x:c r="CX119" s="77" t="str"/>
      <x:c r="CY119" s="77" t="str"/>
      <x:c r="CZ119" s="77" t="str"/>
      <x:c r="DA119" s="77" t="str"/>
      <x:c r="DB119" s="77" t="str"/>
      <x:c r="DC119" s="77" t="str"/>
      <x:c r="DD119" s="77" t="str"/>
      <x:c r="DE119" s="77" t="str"/>
      <x:c r="DF119" s="78" t="str"/>
      <x:c r="DG119" s="78" t="str"/>
      <x:c r="DH119" s="78" t="str"/>
      <x:c r="DI119" s="78" t="str"/>
      <x:c r="DJ119" s="78" t="str"/>
      <x:c r="DK119" s="78" t="str"/>
      <x:c r="DL119" s="78" t="str"/>
      <x:c r="DM119" s="78" t="str"/>
      <x:c r="DN119" s="78" t="str"/>
      <x:c r="DO119" s="78" t="str"/>
      <x:c r="DP119" s="78" t="str"/>
      <x:c r="DQ119" s="78" t="str"/>
      <x:c r="DR119" s="78" t="str"/>
      <x:c r="DS119" s="78" t="str"/>
      <x:c r="DT119" s="78" t="str"/>
      <x:c r="DU119" s="78" t="str"/>
      <x:c r="DV119" s="78" t="str"/>
      <x:c r="DW119" s="78" t="str"/>
      <x:c r="DX119" s="78" t="str"/>
      <x:c r="DY119" s="78" t="str"/>
      <x:c r="DZ119" s="78" t="str"/>
      <x:c r="EA119" s="117" t="str"/>
      <x:c r="EB119" s="117" t="str"/>
      <x:c r="EC119" s="117" t="str"/>
      <x:c r="ED119" s="117" t="str"/>
      <x:c r="EE119" s="117" t="str"/>
      <x:c r="EF119" s="117" t="str"/>
      <x:c r="EG119" s="117" t="str"/>
      <x:c r="EH119" s="117" t="str"/>
      <x:c r="EI119" s="117" t="str"/>
      <x:c r="EJ119" s="117" t="str"/>
      <x:c r="EK119" s="117" t="str"/>
      <x:c r="EL119" s="117" t="str"/>
      <x:c r="EM119" s="117" t="str"/>
      <x:c r="EN119" s="117" t="str"/>
      <x:c r="EO119" s="34" t="str"/>
      <x:c r="EP119" s="34" t="str"/>
      <x:c r="EQ119" s="36" t="str">
        <x:f>IF(OR($EO119="",$EP119="",$EO119=0),"",$EP119/$EO119)</x:f>
      </x:c>
      <x:c r="ER119" s="38" t="str"/>
      <x:c r="ES119" s="22" t="str">
        <x:v>Unknown</x:v>
      </x:c>
      <x:c r="ET119" s="22" t="str">
        <x:v>Unknown</x:v>
      </x:c>
      <x:c r="EU119" s="40" t="str">
        <x:f>IF(COUNT($DF119,$DG119,$DH119)=0,"",AVERAGE($DF119,$DG119,$DH119))</x:f>
      </x:c>
      <x:c r="EV119" s="40" t="str">
        <x:f>IF(COUNT($DJ119,$DK119,$DL119)=0,"",AVERAGE($DJ119,$DK119,$DL119))</x:f>
      </x:c>
      <x:c r="EW119" s="40" t="str">
        <x:f>IF(OR($EU119="",$EV119=""),"",$EV119-$EU119)</x:f>
      </x:c>
      <x:c r="EX119" s="40" t="str">
        <x:f>IF(COUNT($DM119,$DN119,$DO119)=0,"",AVERAGE($DM119,$DN119,$DO119))</x:f>
      </x:c>
      <x:c r="EY119" s="40" t="str">
        <x:f>IF(COUNT($DQ119,$DR119,$DS119)=0,"",AVERAGE($DQ119,$DR119,$DS119))</x:f>
      </x:c>
      <x:c r="EZ119" s="40" t="str">
        <x:f>IF(OR($EX119="",$EY119=""),"",$EY119-$EX119)</x:f>
      </x:c>
      <x:c r="FA119" s="42" t="str">
        <x:f>IF(COUNT($EA119,$EB119,$EC119)=0,"",AVERAGE($EA119,$EB119,$EC119))</x:f>
      </x:c>
      <x:c r="FB119" s="42" t="str">
        <x:f>IF(COUNT($EE119,$EF119,$EG119)=0,"",AVERAGE($EE119,$EF119,$EG119))</x:f>
      </x:c>
      <x:c r="FC119" s="42" t="str">
        <x:f>IF(OR($FA119="",$FB119=""),"",$FB119-$FA119)</x:f>
      </x:c>
      <x:c r="FD119" s="42" t="str">
        <x:f>IF(COUNT($EH119,$EI119,$EJ119)=0,"",AVERAGE($EH119,$EI119,$EJ119))</x:f>
      </x:c>
      <x:c r="FE119" s="42" t="str">
        <x:f>IF(COUNT($EL119,$EM119,$EN119)=0,"",AVERAGE($EL119,$EM119,$EN119))</x:f>
      </x:c>
      <x:c r="FF119" s="42" t="str">
        <x:f>IF(OR($FD119="",$FE119=""),"",$FE119-$FD119)</x:f>
      </x:c>
      <x:c r="FG119" s="24" t="str">
        <x:f>IF(COUNT($DF119,$DG119,$DH119,$DJ119,$DK119,$DL119,$DM119,$DN119,$DO119,$DQ119,$DR119,$DS119)=12,"Yes","No")</x:f>
        <x:v>No</x:v>
      </x:c>
      <x:c r="FH119" s="24" t="str">
        <x:f>IF(COUNT($EA119,$EB119,$EC119,$EE119,$EF119,$EG119,$EH119,$EI119,$EJ119,$EL119,$EM119,$EN119)=12,"Yes","No")</x:f>
        <x:v>No</x:v>
      </x:c>
      <x:c r="FI119" s="24" t="str">
        <x:f>IF(AND($M119="Include",OR($FG119="Yes",$FH119="Yes")),"Ready","Not ready")</x:f>
        <x:v>Not ready</x:v>
      </x:c>
    </x:row>
    <x:row r="120" ht="24" customHeight="1">
      <x:c r="A120" s="22" t="str">
        <x:v>CTL-0118</x:v>
      </x:c>
      <x:c r="B120" s="22" t="n">
        <x:v>129</x:v>
      </x:c>
      <x:c r="C120" s="22" t="str">
        <x:v>Candidate alternative-rationale group</x:v>
      </x:c>
      <x:c r="D120" s="22" t="n">
        <x:v>0</x:v>
      </x:c>
      <x:c r="E120" s="22" t="str">
        <x:v>DATA non-innovation deals.xlsx</x:v>
      </x:c>
      <x:c r="F120" s="22" t="str">
        <x:v>ergomed acquires psr group for</x:v>
      </x:c>
      <x:c r="G120" s="22" t="str">
        <x:v>No</x:v>
      </x:c>
      <x:c r="H120" s="22" t="str">
        <x:v>No</x:v>
      </x:c>
      <x:c r="I120" s="22" t="str">
        <x:v>No</x:v>
      </x:c>
      <x:c r="J120" s="22" t="n">
        <x:v>1</x:v>
      </x:c>
      <x:c r="K120" s="22" t="str">
        <x:v>Not started</x:v>
      </x:c>
      <x:c r="L120" s="22" t="str">
        <x:v>Eligible - 100%</x:v>
      </x:c>
      <x:c r="M120" s="22" t="str">
        <x:v>Review</x:v>
      </x:c>
      <x:c r="N120" s="22" t="str"/>
      <x:c r="O120" s="28" t="n">
        <x:v>43006</x:v>
      </x:c>
      <x:c r="P120" s="28" t="n">
        <x:v>43010</x:v>
      </x:c>
      <x:c r="Q120" s="22" t="n">
        <x:v>2017</x:v>
      </x:c>
      <x:c r="R120" s="22" t="str">
        <x:v>Q3 2017</x:v>
      </x:c>
      <x:c r="S120" s="22" t="str">
        <x:v>Completed</x:v>
      </x:c>
      <x:c r="T120" s="26" t="str">
        <x:v>Ergomed Acquires PSR Group for USD6.7 Million</x:v>
      </x:c>
      <x:c r="U120" s="22" t="str">
        <x:v>Mergers &amp; Acquisitions</x:v>
      </x:c>
      <x:c r="V120" s="22" t="str">
        <x:v>Acquisition</x:v>
      </x:c>
      <x:c r="W120" s="22" t="str">
        <x:v>100% Acquisition</x:v>
      </x:c>
      <x:c r="X120" s="22" t="str">
        <x:v>The Netherlands</x:v>
      </x:c>
      <x:c r="Y120" s="22" t="str">
        <x:v>100% Acquisition</x:v>
      </x:c>
      <x:c r="Z120" s="26"/>
      <x:c r="AA120" s="26"/>
      <x:c r="AB120" s="22" t="str">
        <x:v>Ergomed Group Ltd</x:v>
      </x:c>
      <x:c r="AC120" s="22" t="str">
        <x:v>ergomed</x:v>
      </x:c>
      <x:c r="AD120" s="22" t="str">
        <x:v>Ergomed BV</x:v>
      </x:c>
      <x:c r="AE120" s="22" t="str">
        <x:v>ergomed</x:v>
      </x:c>
      <x:c r="AF120" s="30" t="n">
        <x:v>7</x:v>
      </x:c>
      <x:c r="AG120" s="22" t="n">
        <x:v>7</x:v>
      </x:c>
      <x:c r="AH120" s="26" t="str">
        <x:v>Ergomed Plc, a pharmaceutical services and drug development company, has acquired PSR Group BV, a contract research organization, for a purchase consideration of up to EUR5.7 million (USD6.73 million). The acquisition expected to be immediately accretive to earnings.
Concurrently, Ergomed completed the private placement of 1,757,576 new ordinary shares at a price of GBP1.65 (USD2.21) per share, for gross proceeds of GBP2.9 million (USD3.89 million). The placing was conducted through an accelerated bookbuild. The acquisition and placing were interconditional.
In addition, a further 323,813 new ordinary shares were issued at a price of GBP1.65 (USD2.21) per share to PSR as initial share consideration (Initial Consideration Shares).
The acquisition enables Ergomed to expand its services portfolio and geographical coverage.
Deal History:
Announced: On September 28, 2017, Ergomed agreed to acquire PSR Group, for a purchase consideration of up to EUR5.7 million (USD6.73 million).</x:v>
      </x:c>
      <x:c r="AI120" s="26" t="str">
        <x:v>The acquisition enables Ergomed to expand its services portfolio and geographical coverage.</x:v>
      </x:c>
      <x:c r="AJ120" s="22" t="str"/>
      <x:c r="AK120" s="22" t="str"/>
      <x:c r="AL120" s="22" t="str">
        <x:v>Unknown</x:v>
      </x:c>
      <x:c r="AM120" s="22" t="str">
        <x:v>Unknown</x:v>
      </x:c>
      <x:c r="AN120" s="22" t="str"/>
      <x:c r="AO120" s="22" t="str"/>
      <x:c r="AP120" s="22" t="str"/>
      <x:c r="AQ120" s="22" t="str"/>
      <x:c r="AR120" s="22" t="str"/>
      <x:c r="AS120" s="22" t="str">
        <x:v>Ergomed Group Ltd</x:v>
      </x:c>
      <x:c r="AT120" s="22" t="str">
        <x:v>Ergomed BV</x:v>
      </x:c>
      <x:c r="AU120" s="22" t="str">
        <x:v>Not reviewed</x:v>
      </x:c>
      <x:c r="AV120" s="22" t="str">
        <x:v>Not assessed</x:v>
      </x:c>
      <x:c r="AW120" s="22" t="str">
        <x:v>Unknown</x:v>
      </x:c>
      <x:c r="AX120" s="22" t="str">
        <x:v>Unknown</x:v>
      </x:c>
      <x:c r="AY120" s="22" t="str">
        <x:v>Unknown</x:v>
      </x:c>
      <x:c r="AZ120" s="22" t="str">
        <x:v>Unknown</x:v>
      </x:c>
      <x:c r="BA120" s="22" t="str">
        <x:v>Unknown</x:v>
      </x:c>
      <x:c r="BB120" s="22" t="str">
        <x:v>Unknown</x:v>
      </x:c>
      <x:c r="BC120" s="26" t="str"/>
      <x:c r="BD120" s="22" t="str"/>
      <x:c r="BE120" s="22" t="str"/>
      <x:c r="BF120" s="22" t="str">
        <x:v>Not collected</x:v>
      </x:c>
      <x:c r="BG120" s="22" t="str">
        <x:v>Not collected</x:v>
      </x:c>
      <x:c r="BH120" s="22" t="str">
        <x:v>Not defined</x:v>
      </x:c>
      <x:c r="BI120" s="24" t="n">
        <x:f>IF($Q120="","",$Q120-3)</x:f>
        <x:v>2014</x:v>
      </x:c>
      <x:c r="BJ120" s="24" t="n">
        <x:f>IF($Q120="","",$Q120-2)</x:f>
        <x:v>2015</x:v>
      </x:c>
      <x:c r="BK120" s="24" t="n">
        <x:f>IF($Q120="","",$Q120-1)</x:f>
        <x:v>2016</x:v>
      </x:c>
      <x:c r="BL120" s="24" t="n">
        <x:f>IF($Q120="","",$Q120+0)</x:f>
        <x:v>2017</x:v>
      </x:c>
      <x:c r="BM120" s="24" t="n">
        <x:f>IF($Q120="","",$Q120+1)</x:f>
        <x:v>2018</x:v>
      </x:c>
      <x:c r="BN120" s="24" t="n">
        <x:f>IF($Q120="","",$Q120+2)</x:f>
        <x:v>2019</x:v>
      </x:c>
      <x:c r="BO120" s="24" t="n">
        <x:f>IF($Q120="","",$Q120+3)</x:f>
        <x:v>2020</x:v>
      </x:c>
      <x:c r="BP120" s="77" t="str"/>
      <x:c r="BQ120" s="77" t="str"/>
      <x:c r="BR120" s="77" t="str"/>
      <x:c r="BS120" s="77" t="str"/>
      <x:c r="BT120" s="77" t="str"/>
      <x:c r="BU120" s="77" t="str"/>
      <x:c r="BV120" s="77" t="str"/>
      <x:c r="BW120" s="77" t="str"/>
      <x:c r="BX120" s="77" t="str"/>
      <x:c r="BY120" s="77" t="str"/>
      <x:c r="BZ120" s="77" t="str"/>
      <x:c r="CA120" s="77" t="str"/>
      <x:c r="CB120" s="77" t="str"/>
      <x:c r="CC120" s="77" t="str"/>
      <x:c r="CD120" s="77" t="str"/>
      <x:c r="CE120" s="77" t="str"/>
      <x:c r="CF120" s="77" t="str"/>
      <x:c r="CG120" s="77" t="str"/>
      <x:c r="CH120" s="77" t="str"/>
      <x:c r="CI120" s="77" t="str"/>
      <x:c r="CJ120" s="77" t="str"/>
      <x:c r="CK120" s="77" t="str"/>
      <x:c r="CL120" s="77" t="str"/>
      <x:c r="CM120" s="77" t="str"/>
      <x:c r="CN120" s="77" t="str"/>
      <x:c r="CO120" s="77" t="str"/>
      <x:c r="CP120" s="77" t="str"/>
      <x:c r="CQ120" s="77" t="str"/>
      <x:c r="CR120" s="77" t="str"/>
      <x:c r="CS120" s="77" t="str"/>
      <x:c r="CT120" s="77" t="str"/>
      <x:c r="CU120" s="77" t="str"/>
      <x:c r="CV120" s="77" t="str"/>
      <x:c r="CW120" s="77" t="str"/>
      <x:c r="CX120" s="77" t="str"/>
      <x:c r="CY120" s="77" t="str"/>
      <x:c r="CZ120" s="77" t="str"/>
      <x:c r="DA120" s="77" t="str"/>
      <x:c r="DB120" s="77" t="str"/>
      <x:c r="DC120" s="77" t="str"/>
      <x:c r="DD120" s="77" t="str"/>
      <x:c r="DE120" s="77" t="str"/>
      <x:c r="DF120" s="78" t="str"/>
      <x:c r="DG120" s="78" t="str"/>
      <x:c r="DH120" s="78" t="str"/>
      <x:c r="DI120" s="78" t="str"/>
      <x:c r="DJ120" s="78" t="str"/>
      <x:c r="DK120" s="78" t="str"/>
      <x:c r="DL120" s="78" t="str"/>
      <x:c r="DM120" s="78" t="str"/>
      <x:c r="DN120" s="78" t="str"/>
      <x:c r="DO120" s="78" t="str"/>
      <x:c r="DP120" s="78" t="str"/>
      <x:c r="DQ120" s="78" t="str"/>
      <x:c r="DR120" s="78" t="str"/>
      <x:c r="DS120" s="78" t="str"/>
      <x:c r="DT120" s="78" t="str"/>
      <x:c r="DU120" s="78" t="str"/>
      <x:c r="DV120" s="78" t="str"/>
      <x:c r="DW120" s="78" t="str"/>
      <x:c r="DX120" s="78" t="str"/>
      <x:c r="DY120" s="78" t="str"/>
      <x:c r="DZ120" s="78" t="str"/>
      <x:c r="EA120" s="117" t="str"/>
      <x:c r="EB120" s="117" t="str"/>
      <x:c r="EC120" s="117" t="str"/>
      <x:c r="ED120" s="117" t="str"/>
      <x:c r="EE120" s="117" t="str"/>
      <x:c r="EF120" s="117" t="str"/>
      <x:c r="EG120" s="117" t="str"/>
      <x:c r="EH120" s="117" t="str"/>
      <x:c r="EI120" s="117" t="str"/>
      <x:c r="EJ120" s="117" t="str"/>
      <x:c r="EK120" s="117" t="str"/>
      <x:c r="EL120" s="117" t="str"/>
      <x:c r="EM120" s="117" t="str"/>
      <x:c r="EN120" s="117" t="str"/>
      <x:c r="EO120" s="34" t="str"/>
      <x:c r="EP120" s="34" t="str"/>
      <x:c r="EQ120" s="36" t="str">
        <x:f>IF(OR($EO120="",$EP120="",$EO120=0),"",$EP120/$EO120)</x:f>
      </x:c>
      <x:c r="ER120" s="38" t="str"/>
      <x:c r="ES120" s="22" t="str">
        <x:v>Unknown</x:v>
      </x:c>
      <x:c r="ET120" s="22" t="str">
        <x:v>Unknown</x:v>
      </x:c>
      <x:c r="EU120" s="40" t="str">
        <x:f>IF(COUNT($DF120,$DG120,$DH120)=0,"",AVERAGE($DF120,$DG120,$DH120))</x:f>
      </x:c>
      <x:c r="EV120" s="40" t="str">
        <x:f>IF(COUNT($DJ120,$DK120,$DL120)=0,"",AVERAGE($DJ120,$DK120,$DL120))</x:f>
      </x:c>
      <x:c r="EW120" s="40" t="str">
        <x:f>IF(OR($EU120="",$EV120=""),"",$EV120-$EU120)</x:f>
      </x:c>
      <x:c r="EX120" s="40" t="str">
        <x:f>IF(COUNT($DM120,$DN120,$DO120)=0,"",AVERAGE($DM120,$DN120,$DO120))</x:f>
      </x:c>
      <x:c r="EY120" s="40" t="str">
        <x:f>IF(COUNT($DQ120,$DR120,$DS120)=0,"",AVERAGE($DQ120,$DR120,$DS120))</x:f>
      </x:c>
      <x:c r="EZ120" s="40" t="str">
        <x:f>IF(OR($EX120="",$EY120=""),"",$EY120-$EX120)</x:f>
      </x:c>
      <x:c r="FA120" s="42" t="str">
        <x:f>IF(COUNT($EA120,$EB120,$EC120)=0,"",AVERAGE($EA120,$EB120,$EC120))</x:f>
      </x:c>
      <x:c r="FB120" s="42" t="str">
        <x:f>IF(COUNT($EE120,$EF120,$EG120)=0,"",AVERAGE($EE120,$EF120,$EG120))</x:f>
      </x:c>
      <x:c r="FC120" s="42" t="str">
        <x:f>IF(OR($FA120="",$FB120=""),"",$FB120-$FA120)</x:f>
      </x:c>
      <x:c r="FD120" s="42" t="str">
        <x:f>IF(COUNT($EH120,$EI120,$EJ120)=0,"",AVERAGE($EH120,$EI120,$EJ120))</x:f>
      </x:c>
      <x:c r="FE120" s="42" t="str">
        <x:f>IF(COUNT($EL120,$EM120,$EN120)=0,"",AVERAGE($EL120,$EM120,$EN120))</x:f>
      </x:c>
      <x:c r="FF120" s="42" t="str">
        <x:f>IF(OR($FD120="",$FE120=""),"",$FE120-$FD120)</x:f>
      </x:c>
      <x:c r="FG120" s="24" t="str">
        <x:f>IF(COUNT($DF120,$DG120,$DH120,$DJ120,$DK120,$DL120,$DM120,$DN120,$DO120,$DQ120,$DR120,$DS120)=12,"Yes","No")</x:f>
        <x:v>No</x:v>
      </x:c>
      <x:c r="FH120" s="24" t="str">
        <x:f>IF(COUNT($EA120,$EB120,$EC120,$EE120,$EF120,$EG120,$EH120,$EI120,$EJ120,$EL120,$EM120,$EN120)=12,"Yes","No")</x:f>
        <x:v>No</x:v>
      </x:c>
      <x:c r="FI120" s="24" t="str">
        <x:f>IF(AND($M120="Include",OR($FG120="Yes",$FH120="Yes")),"Ready","Not ready")</x:f>
        <x:v>Not ready</x:v>
      </x:c>
    </x:row>
    <x:row r="121" ht="24" customHeight="1">
      <x:c r="A121" s="22" t="str">
        <x:v>CTL-0119</x:v>
      </x:c>
      <x:c r="B121" s="22" t="n">
        <x:v>130</x:v>
      </x:c>
      <x:c r="C121" s="22" t="str">
        <x:v>Candidate alternative-rationale group</x:v>
      </x:c>
      <x:c r="D121" s="22" t="n">
        <x:v>0</x:v>
      </x:c>
      <x:c r="E121" s="22" t="str">
        <x:v>DATA non-innovation deals.xlsx</x:v>
      </x:c>
      <x:c r="F121" s="22" t="str">
        <x:v>genoway acquires axenis</x:v>
      </x:c>
      <x:c r="G121" s="22" t="str">
        <x:v>No</x:v>
      </x:c>
      <x:c r="H121" s="22" t="str">
        <x:v>No</x:v>
      </x:c>
      <x:c r="I121" s="22" t="str">
        <x:v>No</x:v>
      </x:c>
      <x:c r="J121" s="22" t="n">
        <x:v>1</x:v>
      </x:c>
      <x:c r="K121" s="22" t="str">
        <x:v>Not started</x:v>
      </x:c>
      <x:c r="L121" s="22" t="str">
        <x:v>Eligible - 100%</x:v>
      </x:c>
      <x:c r="M121" s="22" t="str">
        <x:v>Review</x:v>
      </x:c>
      <x:c r="N121" s="22" t="str"/>
      <x:c r="O121" s="28" t="n">
        <x:v>43003</x:v>
      </x:c>
      <x:c r="P121" s="28" t="n">
        <x:v>43003</x:v>
      </x:c>
      <x:c r="Q121" s="22" t="n">
        <x:v>2017</x:v>
      </x:c>
      <x:c r="R121" s="22" t="str">
        <x:v>Q3 2017</x:v>
      </x:c>
      <x:c r="S121" s="22" t="str">
        <x:v>Completed</x:v>
      </x:c>
      <x:c r="T121" s="26" t="str">
        <x:v>genOway Acquires Axenis</x:v>
      </x:c>
      <x:c r="U121" s="22" t="str">
        <x:v>Mergers &amp; Acquisitions</x:v>
      </x:c>
      <x:c r="V121" s="22" t="str">
        <x:v>Acquisition</x:v>
      </x:c>
      <x:c r="W121" s="22" t="str">
        <x:v>100% Acquisition</x:v>
      </x:c>
      <x:c r="X121" s="22" t="str">
        <x:v>France</x:v>
      </x:c>
      <x:c r="Y121" s="22" t="str">
        <x:v>100% Acquisition</x:v>
      </x:c>
      <x:c r="Z121" s="26"/>
      <x:c r="AA121" s="26"/>
      <x:c r="AB121" s="22" t="str">
        <x:v>genOway SA</x:v>
      </x:c>
      <x:c r="AC121" s="22" t="str">
        <x:v>genoway</x:v>
      </x:c>
      <x:c r="AD121" s="22" t="str">
        <x:v>AXENIS SAS</x:v>
      </x:c>
      <x:c r="AE121" s="22" t="str">
        <x:v>axenis</x:v>
      </x:c>
      <x:c r="AF121" s="30"/>
      <x:c r="AG121" s="22" t="str">
        <x:v>n/a</x:v>
      </x:c>
      <x:c r="AH121" s="26" t="str">
        <x:v>genOway, a biotechnology company, has announced the acquisition of 100% stake in Axenis, a developer of immunocompromised models for the validation of new and innovative therapeutics.
This transaction enables genOway to create the preclinical models in the immunology-oncology and immunology-inflammation space.</x:v>
      </x:c>
      <x:c r="AI121" s="26" t="str">
        <x:v>This transaction enables genOway to create the preclinical models in the immunology-oncology and immunology-inflammation space.</x:v>
      </x:c>
      <x:c r="AJ121" s="22" t="str"/>
      <x:c r="AK121" s="22" t="str"/>
      <x:c r="AL121" s="22" t="str">
        <x:v>Unknown</x:v>
      </x:c>
      <x:c r="AM121" s="22" t="str">
        <x:v>Unknown</x:v>
      </x:c>
      <x:c r="AN121" s="22" t="str"/>
      <x:c r="AO121" s="22" t="str"/>
      <x:c r="AP121" s="22" t="str"/>
      <x:c r="AQ121" s="22" t="str"/>
      <x:c r="AR121" s="22" t="str"/>
      <x:c r="AS121" s="22" t="str">
        <x:v>genOway SA</x:v>
      </x:c>
      <x:c r="AT121" s="22" t="str">
        <x:v>AXENIS SAS</x:v>
      </x:c>
      <x:c r="AU121" s="22" t="str">
        <x:v>Not reviewed</x:v>
      </x:c>
      <x:c r="AV121" s="22" t="str">
        <x:v>Not assessed</x:v>
      </x:c>
      <x:c r="AW121" s="22" t="str">
        <x:v>Unknown</x:v>
      </x:c>
      <x:c r="AX121" s="22" t="str">
        <x:v>Unknown</x:v>
      </x:c>
      <x:c r="AY121" s="22" t="str">
        <x:v>Unknown</x:v>
      </x:c>
      <x:c r="AZ121" s="22" t="str">
        <x:v>Unknown</x:v>
      </x:c>
      <x:c r="BA121" s="22" t="str">
        <x:v>Unknown</x:v>
      </x:c>
      <x:c r="BB121" s="22" t="str">
        <x:v>Unknown</x:v>
      </x:c>
      <x:c r="BC121" s="26" t="str"/>
      <x:c r="BD121" s="22" t="str"/>
      <x:c r="BE121" s="22" t="str"/>
      <x:c r="BF121" s="22" t="str">
        <x:v>Not collected</x:v>
      </x:c>
      <x:c r="BG121" s="22" t="str">
        <x:v>Not collected</x:v>
      </x:c>
      <x:c r="BH121" s="22" t="str">
        <x:v>Not defined</x:v>
      </x:c>
      <x:c r="BI121" s="24" t="n">
        <x:f>IF($Q121="","",$Q121-3)</x:f>
        <x:v>2014</x:v>
      </x:c>
      <x:c r="BJ121" s="24" t="n">
        <x:f>IF($Q121="","",$Q121-2)</x:f>
        <x:v>2015</x:v>
      </x:c>
      <x:c r="BK121" s="24" t="n">
        <x:f>IF($Q121="","",$Q121-1)</x:f>
        <x:v>2016</x:v>
      </x:c>
      <x:c r="BL121" s="24" t="n">
        <x:f>IF($Q121="","",$Q121+0)</x:f>
        <x:v>2017</x:v>
      </x:c>
      <x:c r="BM121" s="24" t="n">
        <x:f>IF($Q121="","",$Q121+1)</x:f>
        <x:v>2018</x:v>
      </x:c>
      <x:c r="BN121" s="24" t="n">
        <x:f>IF($Q121="","",$Q121+2)</x:f>
        <x:v>2019</x:v>
      </x:c>
      <x:c r="BO121" s="24" t="n">
        <x:f>IF($Q121="","",$Q121+3)</x:f>
        <x:v>2020</x:v>
      </x:c>
      <x:c r="BP121" s="77" t="str"/>
      <x:c r="BQ121" s="77" t="str"/>
      <x:c r="BR121" s="77" t="str"/>
      <x:c r="BS121" s="77" t="str"/>
      <x:c r="BT121" s="77" t="str"/>
      <x:c r="BU121" s="77" t="str"/>
      <x:c r="BV121" s="77" t="str"/>
      <x:c r="BW121" s="77" t="str"/>
      <x:c r="BX121" s="77" t="str"/>
      <x:c r="BY121" s="77" t="str"/>
      <x:c r="BZ121" s="77" t="str"/>
      <x:c r="CA121" s="77" t="str"/>
      <x:c r="CB121" s="77" t="str"/>
      <x:c r="CC121" s="77" t="str"/>
      <x:c r="CD121" s="77" t="str"/>
      <x:c r="CE121" s="77" t="str"/>
      <x:c r="CF121" s="77" t="str"/>
      <x:c r="CG121" s="77" t="str"/>
      <x:c r="CH121" s="77" t="str"/>
      <x:c r="CI121" s="77" t="str"/>
      <x:c r="CJ121" s="77" t="str"/>
      <x:c r="CK121" s="77" t="str"/>
      <x:c r="CL121" s="77" t="str"/>
      <x:c r="CM121" s="77" t="str"/>
      <x:c r="CN121" s="77" t="str"/>
      <x:c r="CO121" s="77" t="str"/>
      <x:c r="CP121" s="77" t="str"/>
      <x:c r="CQ121" s="77" t="str"/>
      <x:c r="CR121" s="77" t="str"/>
      <x:c r="CS121" s="77" t="str"/>
      <x:c r="CT121" s="77" t="str"/>
      <x:c r="CU121" s="77" t="str"/>
      <x:c r="CV121" s="77" t="str"/>
      <x:c r="CW121" s="77" t="str"/>
      <x:c r="CX121" s="77" t="str"/>
      <x:c r="CY121" s="77" t="str"/>
      <x:c r="CZ121" s="77" t="str"/>
      <x:c r="DA121" s="77" t="str"/>
      <x:c r="DB121" s="77" t="str"/>
      <x:c r="DC121" s="77" t="str"/>
      <x:c r="DD121" s="77" t="str"/>
      <x:c r="DE121" s="77" t="str"/>
      <x:c r="DF121" s="78" t="str"/>
      <x:c r="DG121" s="78" t="str"/>
      <x:c r="DH121" s="78" t="str"/>
      <x:c r="DI121" s="78" t="str"/>
      <x:c r="DJ121" s="78" t="str"/>
      <x:c r="DK121" s="78" t="str"/>
      <x:c r="DL121" s="78" t="str"/>
      <x:c r="DM121" s="78" t="str"/>
      <x:c r="DN121" s="78" t="str"/>
      <x:c r="DO121" s="78" t="str"/>
      <x:c r="DP121" s="78" t="str"/>
      <x:c r="DQ121" s="78" t="str"/>
      <x:c r="DR121" s="78" t="str"/>
      <x:c r="DS121" s="78" t="str"/>
      <x:c r="DT121" s="78" t="str"/>
      <x:c r="DU121" s="78" t="str"/>
      <x:c r="DV121" s="78" t="str"/>
      <x:c r="DW121" s="78" t="str"/>
      <x:c r="DX121" s="78" t="str"/>
      <x:c r="DY121" s="78" t="str"/>
      <x:c r="DZ121" s="78" t="str"/>
      <x:c r="EA121" s="117" t="str"/>
      <x:c r="EB121" s="117" t="str"/>
      <x:c r="EC121" s="117" t="str"/>
      <x:c r="ED121" s="117" t="str"/>
      <x:c r="EE121" s="117" t="str"/>
      <x:c r="EF121" s="117" t="str"/>
      <x:c r="EG121" s="117" t="str"/>
      <x:c r="EH121" s="117" t="str"/>
      <x:c r="EI121" s="117" t="str"/>
      <x:c r="EJ121" s="117" t="str"/>
      <x:c r="EK121" s="117" t="str"/>
      <x:c r="EL121" s="117" t="str"/>
      <x:c r="EM121" s="117" t="str"/>
      <x:c r="EN121" s="117" t="str"/>
      <x:c r="EO121" s="34" t="str"/>
      <x:c r="EP121" s="34" t="str"/>
      <x:c r="EQ121" s="36" t="str">
        <x:f>IF(OR($EO121="",$EP121="",$EO121=0),"",$EP121/$EO121)</x:f>
      </x:c>
      <x:c r="ER121" s="38" t="str"/>
      <x:c r="ES121" s="22" t="str">
        <x:v>Unknown</x:v>
      </x:c>
      <x:c r="ET121" s="22" t="str">
        <x:v>Unknown</x:v>
      </x:c>
      <x:c r="EU121" s="40" t="str">
        <x:f>IF(COUNT($DF121,$DG121,$DH121)=0,"",AVERAGE($DF121,$DG121,$DH121))</x:f>
      </x:c>
      <x:c r="EV121" s="40" t="str">
        <x:f>IF(COUNT($DJ121,$DK121,$DL121)=0,"",AVERAGE($DJ121,$DK121,$DL121))</x:f>
      </x:c>
      <x:c r="EW121" s="40" t="str">
        <x:f>IF(OR($EU121="",$EV121=""),"",$EV121-$EU121)</x:f>
      </x:c>
      <x:c r="EX121" s="40" t="str">
        <x:f>IF(COUNT($DM121,$DN121,$DO121)=0,"",AVERAGE($DM121,$DN121,$DO121))</x:f>
      </x:c>
      <x:c r="EY121" s="40" t="str">
        <x:f>IF(COUNT($DQ121,$DR121,$DS121)=0,"",AVERAGE($DQ121,$DR121,$DS121))</x:f>
      </x:c>
      <x:c r="EZ121" s="40" t="str">
        <x:f>IF(OR($EX121="",$EY121=""),"",$EY121-$EX121)</x:f>
      </x:c>
      <x:c r="FA121" s="42" t="str">
        <x:f>IF(COUNT($EA121,$EB121,$EC121)=0,"",AVERAGE($EA121,$EB121,$EC121))</x:f>
      </x:c>
      <x:c r="FB121" s="42" t="str">
        <x:f>IF(COUNT($EE121,$EF121,$EG121)=0,"",AVERAGE($EE121,$EF121,$EG121))</x:f>
      </x:c>
      <x:c r="FC121" s="42" t="str">
        <x:f>IF(OR($FA121="",$FB121=""),"",$FB121-$FA121)</x:f>
      </x:c>
      <x:c r="FD121" s="42" t="str">
        <x:f>IF(COUNT($EH121,$EI121,$EJ121)=0,"",AVERAGE($EH121,$EI121,$EJ121))</x:f>
      </x:c>
      <x:c r="FE121" s="42" t="str">
        <x:f>IF(COUNT($EL121,$EM121,$EN121)=0,"",AVERAGE($EL121,$EM121,$EN121))</x:f>
      </x:c>
      <x:c r="FF121" s="42" t="str">
        <x:f>IF(OR($FD121="",$FE121=""),"",$FE121-$FD121)</x:f>
      </x:c>
      <x:c r="FG121" s="24" t="str">
        <x:f>IF(COUNT($DF121,$DG121,$DH121,$DJ121,$DK121,$DL121,$DM121,$DN121,$DO121,$DQ121,$DR121,$DS121)=12,"Yes","No")</x:f>
        <x:v>No</x:v>
      </x:c>
      <x:c r="FH121" s="24" t="str">
        <x:f>IF(COUNT($EA121,$EB121,$EC121,$EE121,$EF121,$EG121,$EH121,$EI121,$EJ121,$EL121,$EM121,$EN121)=12,"Yes","No")</x:f>
        <x:v>No</x:v>
      </x:c>
      <x:c r="FI121" s="24" t="str">
        <x:f>IF(AND($M121="Include",OR($FG121="Yes",$FH121="Yes")),"Ready","Not ready")</x:f>
        <x:v>Not ready</x:v>
      </x:c>
    </x:row>
    <x:row r="122" ht="24" customHeight="1">
      <x:c r="A122" s="22" t="str">
        <x:v>CTL-0120</x:v>
      </x:c>
      <x:c r="B122" s="22" t="n">
        <x:v>131</x:v>
      </x:c>
      <x:c r="C122" s="22" t="str">
        <x:v>Candidate alternative-rationale group</x:v>
      </x:c>
      <x:c r="D122" s="22" t="n">
        <x:v>0</x:v>
      </x:c>
      <x:c r="E122" s="22" t="str">
        <x:v>DATA non-innovation deals.xlsx</x:v>
      </x:c>
      <x:c r="F122" s="22" t="str">
        <x:v>levrett acquires nuformix in reverse takeover transaction</x:v>
      </x:c>
      <x:c r="G122" s="22" t="str">
        <x:v>No</x:v>
      </x:c>
      <x:c r="H122" s="22" t="str">
        <x:v>No</x:v>
      </x:c>
      <x:c r="I122" s="22" t="str">
        <x:v>No</x:v>
      </x:c>
      <x:c r="J122" s="22" t="n">
        <x:v>1</x:v>
      </x:c>
      <x:c r="K122" s="22" t="str">
        <x:v>Not started</x:v>
      </x:c>
      <x:c r="L122" s="22" t="str">
        <x:v>Review - reverse acquisition</x:v>
      </x:c>
      <x:c r="M122" s="22" t="str">
        <x:v>Review</x:v>
      </x:c>
      <x:c r="N122" s="22" t="str"/>
      <x:c r="O122" s="28" t="n">
        <x:v>42993</x:v>
      </x:c>
      <x:c r="P122" s="28" t="n">
        <x:v>43021</x:v>
      </x:c>
      <x:c r="Q122" s="22" t="n">
        <x:v>2017</x:v>
      </x:c>
      <x:c r="R122" s="22" t="str">
        <x:v>Q3 2017</x:v>
      </x:c>
      <x:c r="S122" s="22" t="str">
        <x:v>Completed</x:v>
      </x:c>
      <x:c r="T122" s="26" t="str">
        <x:v>Levrett Acquires Nuformix in Reverse Takeover Transaction</x:v>
      </x:c>
      <x:c r="U122" s="22" t="str">
        <x:v>Mergers &amp; Acquisitions</x:v>
      </x:c>
      <x:c r="V122" s="22" t="str">
        <x:v>Acquisition</x:v>
      </x:c>
      <x:c r="W122" s="22" t="str">
        <x:v>Reverse Acquisition</x:v>
      </x:c>
      <x:c r="X122" s="22" t="str">
        <x:v>United Kingdom</x:v>
      </x:c>
      <x:c r="Y122" s="22" t="str">
        <x:v>Reverse Acquisition</x:v>
      </x:c>
      <x:c r="Z122" s="26" t="str">
        <x:v>Whitman Howard Limited</x:v>
      </x:c>
      <x:c r="AA122" s="26"/>
      <x:c r="AB122" s="22" t="str">
        <x:v>Nuformix Plc</x:v>
      </x:c>
      <x:c r="AC122" s="22" t="str">
        <x:v>nuformix</x:v>
      </x:c>
      <x:c r="AD122" s="22" t="str">
        <x:v>Nuformix Plc</x:v>
      </x:c>
      <x:c r="AE122" s="22" t="str">
        <x:v>nuformix</x:v>
      </x:c>
      <x:c r="AF122" s="30" t="n">
        <x:v>16</x:v>
      </x:c>
      <x:c r="AG122" s="22" t="n">
        <x:v>16</x:v>
      </x:c>
      <x:c r="AH122" s="26" t="str">
        <x:v>Levrett Plc, a pharmaceutical company, has acquired the entire issued share capital of Nuformix Limited, a pharmaceutical development company using cocrystal technology to unlock the therapeutic potential of approved small molecule drugs, for a total consideration of GBP12 million (USD15.96 million) to be settled through the issuance of new ordinary shares in Levrett at a price of GBP0.04 (USD0.05) per share, subject to shareholders' approval and Re-admission (listing of shares)
In addition, Company will issue 57,500,000 Placing Shares at GBP0.04 (USD0.05) per share (Placing Shares), to raise GBP2.3 million (USD3.04 million), upon listing of shares.
The acquisition constitute a reverse takeover, because the vendors of the business acquired will hold a substantial part of the enlarged equity and its management will comprise a majority of the Nuformix Directors.
Levrett plc is a company formed to acquire a target company in the pharmaceutical and biotechnology sector.
Whitman Howard Limited acted as financial advisor to Levrett for the transaction.
Deal History: 
Announced: On September 15, 2017, Levrett entered into a conditional agreement to acquire the entire issued share capital of Nuformix, for a total consideration of GBP12 million (USD15.96 million) to be settled through the issuance of new ordinary shares in Levrett at a price of GBP0.04 (USD0.05) per share, subject to shareholders' approval and Re-admission.</x:v>
      </x:c>
      <x:c r="AI122" s="26" t="str"/>
      <x:c r="AJ122" s="22" t="str"/>
      <x:c r="AK122" s="22" t="str"/>
      <x:c r="AL122" s="22" t="str">
        <x:v>Unknown</x:v>
      </x:c>
      <x:c r="AM122" s="22" t="str">
        <x:v>Unknown</x:v>
      </x:c>
      <x:c r="AN122" s="22" t="str"/>
      <x:c r="AO122" s="22" t="str"/>
      <x:c r="AP122" s="22" t="str"/>
      <x:c r="AQ122" s="22" t="str"/>
      <x:c r="AR122" s="22" t="str"/>
      <x:c r="AS122" s="22" t="str">
        <x:v>Nuformix Plc</x:v>
      </x:c>
      <x:c r="AT122" s="22" t="str">
        <x:v>Nuformix Plc</x:v>
      </x:c>
      <x:c r="AU122" s="22" t="str">
        <x:v>Not reviewed</x:v>
      </x:c>
      <x:c r="AV122" s="22" t="str">
        <x:v>Not assessed</x:v>
      </x:c>
      <x:c r="AW122" s="22" t="str">
        <x:v>Unknown</x:v>
      </x:c>
      <x:c r="AX122" s="22" t="str">
        <x:v>Unknown</x:v>
      </x:c>
      <x:c r="AY122" s="22" t="str">
        <x:v>Unknown</x:v>
      </x:c>
      <x:c r="AZ122" s="22" t="str">
        <x:v>Unknown</x:v>
      </x:c>
      <x:c r="BA122" s="22" t="str">
        <x:v>Unknown</x:v>
      </x:c>
      <x:c r="BB122" s="22" t="str">
        <x:v>Unknown</x:v>
      </x:c>
      <x:c r="BC122" s="26" t="str"/>
      <x:c r="BD122" s="22" t="str"/>
      <x:c r="BE122" s="22" t="str"/>
      <x:c r="BF122" s="22" t="str">
        <x:v>Not collected</x:v>
      </x:c>
      <x:c r="BG122" s="22" t="str">
        <x:v>Not collected</x:v>
      </x:c>
      <x:c r="BH122" s="22" t="str">
        <x:v>Not defined</x:v>
      </x:c>
      <x:c r="BI122" s="24" t="n">
        <x:f>IF($Q122="","",$Q122-3)</x:f>
        <x:v>2014</x:v>
      </x:c>
      <x:c r="BJ122" s="24" t="n">
        <x:f>IF($Q122="","",$Q122-2)</x:f>
        <x:v>2015</x:v>
      </x:c>
      <x:c r="BK122" s="24" t="n">
        <x:f>IF($Q122="","",$Q122-1)</x:f>
        <x:v>2016</x:v>
      </x:c>
      <x:c r="BL122" s="24" t="n">
        <x:f>IF($Q122="","",$Q122+0)</x:f>
        <x:v>2017</x:v>
      </x:c>
      <x:c r="BM122" s="24" t="n">
        <x:f>IF($Q122="","",$Q122+1)</x:f>
        <x:v>2018</x:v>
      </x:c>
      <x:c r="BN122" s="24" t="n">
        <x:f>IF($Q122="","",$Q122+2)</x:f>
        <x:v>2019</x:v>
      </x:c>
      <x:c r="BO122" s="24" t="n">
        <x:f>IF($Q122="","",$Q122+3)</x:f>
        <x:v>2020</x:v>
      </x:c>
      <x:c r="BP122" s="77" t="str"/>
      <x:c r="BQ122" s="77" t="str"/>
      <x:c r="BR122" s="77" t="str"/>
      <x:c r="BS122" s="77" t="str"/>
      <x:c r="BT122" s="77" t="str"/>
      <x:c r="BU122" s="77" t="str"/>
      <x:c r="BV122" s="77" t="str"/>
      <x:c r="BW122" s="77" t="str"/>
      <x:c r="BX122" s="77" t="str"/>
      <x:c r="BY122" s="77" t="str"/>
      <x:c r="BZ122" s="77" t="str"/>
      <x:c r="CA122" s="77" t="str"/>
      <x:c r="CB122" s="77" t="str"/>
      <x:c r="CC122" s="77" t="str"/>
      <x:c r="CD122" s="77" t="str"/>
      <x:c r="CE122" s="77" t="str"/>
      <x:c r="CF122" s="77" t="str"/>
      <x:c r="CG122" s="77" t="str"/>
      <x:c r="CH122" s="77" t="str"/>
      <x:c r="CI122" s="77" t="str"/>
      <x:c r="CJ122" s="77" t="str"/>
      <x:c r="CK122" s="77" t="str"/>
      <x:c r="CL122" s="77" t="str"/>
      <x:c r="CM122" s="77" t="str"/>
      <x:c r="CN122" s="77" t="str"/>
      <x:c r="CO122" s="77" t="str"/>
      <x:c r="CP122" s="77" t="str"/>
      <x:c r="CQ122" s="77" t="str"/>
      <x:c r="CR122" s="77" t="str"/>
      <x:c r="CS122" s="77" t="str"/>
      <x:c r="CT122" s="77" t="str"/>
      <x:c r="CU122" s="77" t="str"/>
      <x:c r="CV122" s="77" t="str"/>
      <x:c r="CW122" s="77" t="str"/>
      <x:c r="CX122" s="77" t="str"/>
      <x:c r="CY122" s="77" t="str"/>
      <x:c r="CZ122" s="77" t="str"/>
      <x:c r="DA122" s="77" t="str"/>
      <x:c r="DB122" s="77" t="str"/>
      <x:c r="DC122" s="77" t="str"/>
      <x:c r="DD122" s="77" t="str"/>
      <x:c r="DE122" s="77" t="str"/>
      <x:c r="DF122" s="78" t="str"/>
      <x:c r="DG122" s="78" t="str"/>
      <x:c r="DH122" s="78" t="str"/>
      <x:c r="DI122" s="78" t="str"/>
      <x:c r="DJ122" s="78" t="str"/>
      <x:c r="DK122" s="78" t="str"/>
      <x:c r="DL122" s="78" t="str"/>
      <x:c r="DM122" s="78" t="str"/>
      <x:c r="DN122" s="78" t="str"/>
      <x:c r="DO122" s="78" t="str"/>
      <x:c r="DP122" s="78" t="str"/>
      <x:c r="DQ122" s="78" t="str"/>
      <x:c r="DR122" s="78" t="str"/>
      <x:c r="DS122" s="78" t="str"/>
      <x:c r="DT122" s="78" t="str"/>
      <x:c r="DU122" s="78" t="str"/>
      <x:c r="DV122" s="78" t="str"/>
      <x:c r="DW122" s="78" t="str"/>
      <x:c r="DX122" s="78" t="str"/>
      <x:c r="DY122" s="78" t="str"/>
      <x:c r="DZ122" s="78" t="str"/>
      <x:c r="EA122" s="117" t="str"/>
      <x:c r="EB122" s="117" t="str"/>
      <x:c r="EC122" s="117" t="str"/>
      <x:c r="ED122" s="117" t="str"/>
      <x:c r="EE122" s="117" t="str"/>
      <x:c r="EF122" s="117" t="str"/>
      <x:c r="EG122" s="117" t="str"/>
      <x:c r="EH122" s="117" t="str"/>
      <x:c r="EI122" s="117" t="str"/>
      <x:c r="EJ122" s="117" t="str"/>
      <x:c r="EK122" s="117" t="str"/>
      <x:c r="EL122" s="117" t="str"/>
      <x:c r="EM122" s="117" t="str"/>
      <x:c r="EN122" s="117" t="str"/>
      <x:c r="EO122" s="34" t="str"/>
      <x:c r="EP122" s="34" t="str"/>
      <x:c r="EQ122" s="36" t="str">
        <x:f>IF(OR($EO122="",$EP122="",$EO122=0),"",$EP122/$EO122)</x:f>
      </x:c>
      <x:c r="ER122" s="38" t="str"/>
      <x:c r="ES122" s="22" t="str">
        <x:v>Unknown</x:v>
      </x:c>
      <x:c r="ET122" s="22" t="str">
        <x:v>Unknown</x:v>
      </x:c>
      <x:c r="EU122" s="40" t="str">
        <x:f>IF(COUNT($DF122,$DG122,$DH122)=0,"",AVERAGE($DF122,$DG122,$DH122))</x:f>
      </x:c>
      <x:c r="EV122" s="40" t="str">
        <x:f>IF(COUNT($DJ122,$DK122,$DL122)=0,"",AVERAGE($DJ122,$DK122,$DL122))</x:f>
      </x:c>
      <x:c r="EW122" s="40" t="str">
        <x:f>IF(OR($EU122="",$EV122=""),"",$EV122-$EU122)</x:f>
      </x:c>
      <x:c r="EX122" s="40" t="str">
        <x:f>IF(COUNT($DM122,$DN122,$DO122)=0,"",AVERAGE($DM122,$DN122,$DO122))</x:f>
      </x:c>
      <x:c r="EY122" s="40" t="str">
        <x:f>IF(COUNT($DQ122,$DR122,$DS122)=0,"",AVERAGE($DQ122,$DR122,$DS122))</x:f>
      </x:c>
      <x:c r="EZ122" s="40" t="str">
        <x:f>IF(OR($EX122="",$EY122=""),"",$EY122-$EX122)</x:f>
      </x:c>
      <x:c r="FA122" s="42" t="str">
        <x:f>IF(COUNT($EA122,$EB122,$EC122)=0,"",AVERAGE($EA122,$EB122,$EC122))</x:f>
      </x:c>
      <x:c r="FB122" s="42" t="str">
        <x:f>IF(COUNT($EE122,$EF122,$EG122)=0,"",AVERAGE($EE122,$EF122,$EG122))</x:f>
      </x:c>
      <x:c r="FC122" s="42" t="str">
        <x:f>IF(OR($FA122="",$FB122=""),"",$FB122-$FA122)</x:f>
      </x:c>
      <x:c r="FD122" s="42" t="str">
        <x:f>IF(COUNT($EH122,$EI122,$EJ122)=0,"",AVERAGE($EH122,$EI122,$EJ122))</x:f>
      </x:c>
      <x:c r="FE122" s="42" t="str">
        <x:f>IF(COUNT($EL122,$EM122,$EN122)=0,"",AVERAGE($EL122,$EM122,$EN122))</x:f>
      </x:c>
      <x:c r="FF122" s="42" t="str">
        <x:f>IF(OR($FD122="",$FE122=""),"",$FE122-$FD122)</x:f>
      </x:c>
      <x:c r="FG122" s="24" t="str">
        <x:f>IF(COUNT($DF122,$DG122,$DH122,$DJ122,$DK122,$DL122,$DM122,$DN122,$DO122,$DQ122,$DR122,$DS122)=12,"Yes","No")</x:f>
        <x:v>No</x:v>
      </x:c>
      <x:c r="FH122" s="24" t="str">
        <x:f>IF(COUNT($EA122,$EB122,$EC122,$EE122,$EF122,$EG122,$EH122,$EI122,$EJ122,$EL122,$EM122,$EN122)=12,"Yes","No")</x:f>
        <x:v>No</x:v>
      </x:c>
      <x:c r="FI122" s="24" t="str">
        <x:f>IF(AND($M122="Include",OR($FG122="Yes",$FH122="Yes")),"Ready","Not ready")</x:f>
        <x:v>Not ready</x:v>
      </x:c>
    </x:row>
    <x:row r="123" ht="24" customHeight="1">
      <x:c r="A123" s="22" t="str">
        <x:v>CTL-0121</x:v>
      </x:c>
      <x:c r="B123" s="22" t="n">
        <x:v>132</x:v>
      </x:c>
      <x:c r="C123" s="22" t="str">
        <x:v>Candidate alternative-rationale group</x:v>
      </x:c>
      <x:c r="D123" s="22" t="n">
        <x:v>0</x:v>
      </x:c>
      <x:c r="E123" s="22" t="str">
        <x:v>DATA non-innovation deals.xlsx</x:v>
      </x:c>
      <x:c r="F123" s="22" t="str">
        <x:v>cmc contrast acquires oncoral pharma</x:v>
      </x:c>
      <x:c r="G123" s="22" t="str">
        <x:v>No</x:v>
      </x:c>
      <x:c r="H123" s="22" t="str">
        <x:v>No</x:v>
      </x:c>
      <x:c r="I123" s="22" t="str">
        <x:v>No</x:v>
      </x:c>
      <x:c r="J123" s="22" t="n">
        <x:v>1</x:v>
      </x:c>
      <x:c r="K123" s="22" t="str">
        <x:v>Not started</x:v>
      </x:c>
      <x:c r="L123" s="22" t="str">
        <x:v>Eligible - 100%</x:v>
      </x:c>
      <x:c r="M123" s="22" t="str">
        <x:v>Review</x:v>
      </x:c>
      <x:c r="N123" s="22" t="str"/>
      <x:c r="O123" s="28" t="n">
        <x:v>42992</x:v>
      </x:c>
      <x:c r="P123" s="28" t="n">
        <x:v>42992</x:v>
      </x:c>
      <x:c r="Q123" s="22" t="n">
        <x:v>2017</x:v>
      </x:c>
      <x:c r="R123" s="22" t="str">
        <x:v>Q3 2017</x:v>
      </x:c>
      <x:c r="S123" s="22" t="str">
        <x:v>Completed</x:v>
      </x:c>
      <x:c r="T123" s="26" t="str">
        <x:v>CMC Contrast Acquires Oncoral Pharma</x:v>
      </x:c>
      <x:c r="U123" s="22" t="str">
        <x:v>Mergers &amp; Acquisitions</x:v>
      </x:c>
      <x:c r="V123" s="22" t="str">
        <x:v>Acquisition</x:v>
      </x:c>
      <x:c r="W123" s="22" t="str">
        <x:v>100% Acquisition</x:v>
      </x:c>
      <x:c r="X123" s="22" t="str">
        <x:v>Denmark</x:v>
      </x:c>
      <x:c r="Y123" s="22" t="str">
        <x:v>100% Acquisition</x:v>
      </x:c>
      <x:c r="Z123" s="26"/>
      <x:c r="AA123" s="26"/>
      <x:c r="AB123" s="22" t="str">
        <x:v>Ascelia Pharma AB</x:v>
      </x:c>
      <x:c r="AC123" s="22" t="str">
        <x:v>ascelia pharma ab</x:v>
      </x:c>
      <x:c r="AD123" s="22" t="str">
        <x:v>Oncoral Pharma ApS</x:v>
      </x:c>
      <x:c r="AE123" s="22" t="str">
        <x:v>oncoral pharma aps</x:v>
      </x:c>
      <x:c r="AF123" s="30"/>
      <x:c r="AG123" s="22" t="str">
        <x:v>n/a</x:v>
      </x:c>
      <x:c r="AH123" s="26" t="str">
        <x:v>CMC Contrast AB, a drug development company, has acquired Oncoral Pharma Aps, a developer of pharmaceutical preparation for the treatment of colon and rectal cancer patients.
Following the transaction, CMC Contrast has re-named to Ascelia Pharma AB.
The transaction enables CMC Contrast strengthens its oncology product portfolio</x:v>
      </x:c>
      <x:c r="AI123" s="26" t="str"/>
      <x:c r="AJ123" s="22" t="str"/>
      <x:c r="AK123" s="22" t="str"/>
      <x:c r="AL123" s="22" t="str">
        <x:v>Unknown</x:v>
      </x:c>
      <x:c r="AM123" s="22" t="str">
        <x:v>Unknown</x:v>
      </x:c>
      <x:c r="AN123" s="22" t="str"/>
      <x:c r="AO123" s="22" t="str"/>
      <x:c r="AP123" s="22" t="str"/>
      <x:c r="AQ123" s="22" t="str"/>
      <x:c r="AR123" s="22" t="str"/>
      <x:c r="AS123" s="22" t="str">
        <x:v>Ascelia Pharma AB</x:v>
      </x:c>
      <x:c r="AT123" s="22" t="str">
        <x:v>Oncoral Pharma ApS</x:v>
      </x:c>
      <x:c r="AU123" s="22" t="str">
        <x:v>Not reviewed</x:v>
      </x:c>
      <x:c r="AV123" s="22" t="str">
        <x:v>Not assessed</x:v>
      </x:c>
      <x:c r="AW123" s="22" t="str">
        <x:v>Unknown</x:v>
      </x:c>
      <x:c r="AX123" s="22" t="str">
        <x:v>Unknown</x:v>
      </x:c>
      <x:c r="AY123" s="22" t="str">
        <x:v>Unknown</x:v>
      </x:c>
      <x:c r="AZ123" s="22" t="str">
        <x:v>Unknown</x:v>
      </x:c>
      <x:c r="BA123" s="22" t="str">
        <x:v>Unknown</x:v>
      </x:c>
      <x:c r="BB123" s="22" t="str">
        <x:v>Unknown</x:v>
      </x:c>
      <x:c r="BC123" s="26" t="str"/>
      <x:c r="BD123" s="22" t="str"/>
      <x:c r="BE123" s="22" t="str"/>
      <x:c r="BF123" s="22" t="str">
        <x:v>Not collected</x:v>
      </x:c>
      <x:c r="BG123" s="22" t="str">
        <x:v>Not collected</x:v>
      </x:c>
      <x:c r="BH123" s="22" t="str">
        <x:v>Not defined</x:v>
      </x:c>
      <x:c r="BI123" s="24" t="n">
        <x:f>IF($Q123="","",$Q123-3)</x:f>
        <x:v>2014</x:v>
      </x:c>
      <x:c r="BJ123" s="24" t="n">
        <x:f>IF($Q123="","",$Q123-2)</x:f>
        <x:v>2015</x:v>
      </x:c>
      <x:c r="BK123" s="24" t="n">
        <x:f>IF($Q123="","",$Q123-1)</x:f>
        <x:v>2016</x:v>
      </x:c>
      <x:c r="BL123" s="24" t="n">
        <x:f>IF($Q123="","",$Q123+0)</x:f>
        <x:v>2017</x:v>
      </x:c>
      <x:c r="BM123" s="24" t="n">
        <x:f>IF($Q123="","",$Q123+1)</x:f>
        <x:v>2018</x:v>
      </x:c>
      <x:c r="BN123" s="24" t="n">
        <x:f>IF($Q123="","",$Q123+2)</x:f>
        <x:v>2019</x:v>
      </x:c>
      <x:c r="BO123" s="24" t="n">
        <x:f>IF($Q123="","",$Q123+3)</x:f>
        <x:v>2020</x:v>
      </x:c>
      <x:c r="BP123" s="77" t="str"/>
      <x:c r="BQ123" s="77" t="str"/>
      <x:c r="BR123" s="77" t="str"/>
      <x:c r="BS123" s="77" t="str"/>
      <x:c r="BT123" s="77" t="str"/>
      <x:c r="BU123" s="77" t="str"/>
      <x:c r="BV123" s="77" t="str"/>
      <x:c r="BW123" s="77" t="str"/>
      <x:c r="BX123" s="77" t="str"/>
      <x:c r="BY123" s="77" t="str"/>
      <x:c r="BZ123" s="77" t="str"/>
      <x:c r="CA123" s="77" t="str"/>
      <x:c r="CB123" s="77" t="str"/>
      <x:c r="CC123" s="77" t="str"/>
      <x:c r="CD123" s="77" t="str"/>
      <x:c r="CE123" s="77" t="str"/>
      <x:c r="CF123" s="77" t="str"/>
      <x:c r="CG123" s="77" t="str"/>
      <x:c r="CH123" s="77" t="str"/>
      <x:c r="CI123" s="77" t="str"/>
      <x:c r="CJ123" s="77" t="str"/>
      <x:c r="CK123" s="77" t="str"/>
      <x:c r="CL123" s="77" t="str"/>
      <x:c r="CM123" s="77" t="str"/>
      <x:c r="CN123" s="77" t="str"/>
      <x:c r="CO123" s="77" t="str"/>
      <x:c r="CP123" s="77" t="str"/>
      <x:c r="CQ123" s="77" t="str"/>
      <x:c r="CR123" s="77" t="str"/>
      <x:c r="CS123" s="77" t="str"/>
      <x:c r="CT123" s="77" t="str"/>
      <x:c r="CU123" s="77" t="str"/>
      <x:c r="CV123" s="77" t="str"/>
      <x:c r="CW123" s="77" t="str"/>
      <x:c r="CX123" s="77" t="str"/>
      <x:c r="CY123" s="77" t="str"/>
      <x:c r="CZ123" s="77" t="str"/>
      <x:c r="DA123" s="77" t="str"/>
      <x:c r="DB123" s="77" t="str"/>
      <x:c r="DC123" s="77" t="str"/>
      <x:c r="DD123" s="77" t="str"/>
      <x:c r="DE123" s="77" t="str"/>
      <x:c r="DF123" s="78" t="str"/>
      <x:c r="DG123" s="78" t="str"/>
      <x:c r="DH123" s="78" t="str"/>
      <x:c r="DI123" s="78" t="str"/>
      <x:c r="DJ123" s="78" t="str"/>
      <x:c r="DK123" s="78" t="str"/>
      <x:c r="DL123" s="78" t="str"/>
      <x:c r="DM123" s="78" t="str"/>
      <x:c r="DN123" s="78" t="str"/>
      <x:c r="DO123" s="78" t="str"/>
      <x:c r="DP123" s="78" t="str"/>
      <x:c r="DQ123" s="78" t="str"/>
      <x:c r="DR123" s="78" t="str"/>
      <x:c r="DS123" s="78" t="str"/>
      <x:c r="DT123" s="78" t="str"/>
      <x:c r="DU123" s="78" t="str"/>
      <x:c r="DV123" s="78" t="str"/>
      <x:c r="DW123" s="78" t="str"/>
      <x:c r="DX123" s="78" t="str"/>
      <x:c r="DY123" s="78" t="str"/>
      <x:c r="DZ123" s="78" t="str"/>
      <x:c r="EA123" s="117" t="str"/>
      <x:c r="EB123" s="117" t="str"/>
      <x:c r="EC123" s="117" t="str"/>
      <x:c r="ED123" s="117" t="str"/>
      <x:c r="EE123" s="117" t="str"/>
      <x:c r="EF123" s="117" t="str"/>
      <x:c r="EG123" s="117" t="str"/>
      <x:c r="EH123" s="117" t="str"/>
      <x:c r="EI123" s="117" t="str"/>
      <x:c r="EJ123" s="117" t="str"/>
      <x:c r="EK123" s="117" t="str"/>
      <x:c r="EL123" s="117" t="str"/>
      <x:c r="EM123" s="117" t="str"/>
      <x:c r="EN123" s="117" t="str"/>
      <x:c r="EO123" s="34" t="str"/>
      <x:c r="EP123" s="34" t="str"/>
      <x:c r="EQ123" s="36" t="str">
        <x:f>IF(OR($EO123="",$EP123="",$EO123=0),"",$EP123/$EO123)</x:f>
      </x:c>
      <x:c r="ER123" s="38" t="str"/>
      <x:c r="ES123" s="22" t="str">
        <x:v>Unknown</x:v>
      </x:c>
      <x:c r="ET123" s="22" t="str">
        <x:v>Unknown</x:v>
      </x:c>
      <x:c r="EU123" s="40" t="str">
        <x:f>IF(COUNT($DF123,$DG123,$DH123)=0,"",AVERAGE($DF123,$DG123,$DH123))</x:f>
      </x:c>
      <x:c r="EV123" s="40" t="str">
        <x:f>IF(COUNT($DJ123,$DK123,$DL123)=0,"",AVERAGE($DJ123,$DK123,$DL123))</x:f>
      </x:c>
      <x:c r="EW123" s="40" t="str">
        <x:f>IF(OR($EU123="",$EV123=""),"",$EV123-$EU123)</x:f>
      </x:c>
      <x:c r="EX123" s="40" t="str">
        <x:f>IF(COUNT($DM123,$DN123,$DO123)=0,"",AVERAGE($DM123,$DN123,$DO123))</x:f>
      </x:c>
      <x:c r="EY123" s="40" t="str">
        <x:f>IF(COUNT($DQ123,$DR123,$DS123)=0,"",AVERAGE($DQ123,$DR123,$DS123))</x:f>
      </x:c>
      <x:c r="EZ123" s="40" t="str">
        <x:f>IF(OR($EX123="",$EY123=""),"",$EY123-$EX123)</x:f>
      </x:c>
      <x:c r="FA123" s="42" t="str">
        <x:f>IF(COUNT($EA123,$EB123,$EC123)=0,"",AVERAGE($EA123,$EB123,$EC123))</x:f>
      </x:c>
      <x:c r="FB123" s="42" t="str">
        <x:f>IF(COUNT($EE123,$EF123,$EG123)=0,"",AVERAGE($EE123,$EF123,$EG123))</x:f>
      </x:c>
      <x:c r="FC123" s="42" t="str">
        <x:f>IF(OR($FA123="",$FB123=""),"",$FB123-$FA123)</x:f>
      </x:c>
      <x:c r="FD123" s="42" t="str">
        <x:f>IF(COUNT($EH123,$EI123,$EJ123)=0,"",AVERAGE($EH123,$EI123,$EJ123))</x:f>
      </x:c>
      <x:c r="FE123" s="42" t="str">
        <x:f>IF(COUNT($EL123,$EM123,$EN123)=0,"",AVERAGE($EL123,$EM123,$EN123))</x:f>
      </x:c>
      <x:c r="FF123" s="42" t="str">
        <x:f>IF(OR($FD123="",$FE123=""),"",$FE123-$FD123)</x:f>
      </x:c>
      <x:c r="FG123" s="24" t="str">
        <x:f>IF(COUNT($DF123,$DG123,$DH123,$DJ123,$DK123,$DL123,$DM123,$DN123,$DO123,$DQ123,$DR123,$DS123)=12,"Yes","No")</x:f>
        <x:v>No</x:v>
      </x:c>
      <x:c r="FH123" s="24" t="str">
        <x:f>IF(COUNT($EA123,$EB123,$EC123,$EE123,$EF123,$EG123,$EH123,$EI123,$EJ123,$EL123,$EM123,$EN123)=12,"Yes","No")</x:f>
        <x:v>No</x:v>
      </x:c>
      <x:c r="FI123" s="24" t="str">
        <x:f>IF(AND($M123="Include",OR($FG123="Yes",$FH123="Yes")),"Ready","Not ready")</x:f>
        <x:v>Not ready</x:v>
      </x:c>
    </x:row>
    <x:row r="124" ht="24" customHeight="1">
      <x:c r="A124" s="22" t="str">
        <x:v>CTL-0122</x:v>
      </x:c>
      <x:c r="B124" s="22" t="n">
        <x:v>133</x:v>
      </x:c>
      <x:c r="C124" s="22" t="str">
        <x:v>Candidate alternative-rationale group</x:v>
      </x:c>
      <x:c r="D124" s="22" t="n">
        <x:v>0</x:v>
      </x:c>
      <x:c r="E124" s="22" t="str">
        <x:v>DATA non-innovation deals.xlsx</x:v>
      </x:c>
      <x:c r="F124" s="22" t="str">
        <x:v>invicro acquires imanova</x:v>
      </x:c>
      <x:c r="G124" s="22" t="str">
        <x:v>No</x:v>
      </x:c>
      <x:c r="H124" s="22" t="str">
        <x:v>No</x:v>
      </x:c>
      <x:c r="I124" s="22" t="str">
        <x:v>No</x:v>
      </x:c>
      <x:c r="J124" s="22" t="n">
        <x:v>1</x:v>
      </x:c>
      <x:c r="K124" s="22" t="str">
        <x:v>Not started</x:v>
      </x:c>
      <x:c r="L124" s="22" t="str">
        <x:v>Eligible - 100%</x:v>
      </x:c>
      <x:c r="M124" s="22" t="str">
        <x:v>Review</x:v>
      </x:c>
      <x:c r="N124" s="22" t="str"/>
      <x:c r="O124" s="28" t="n">
        <x:v>42990</x:v>
      </x:c>
      <x:c r="P124" s="28" t="n">
        <x:v>42990</x:v>
      </x:c>
      <x:c r="Q124" s="22" t="n">
        <x:v>2017</x:v>
      </x:c>
      <x:c r="R124" s="22" t="str">
        <x:v>Q3 2017</x:v>
      </x:c>
      <x:c r="S124" s="22" t="str">
        <x:v>Completed</x:v>
      </x:c>
      <x:c r="T124" s="26" t="str">
        <x:v>inviCRO Acquires Imanova</x:v>
      </x:c>
      <x:c r="U124" s="22" t="str">
        <x:v>Mergers &amp; Acquisitions</x:v>
      </x:c>
      <x:c r="V124" s="22" t="str">
        <x:v>Acquisition</x:v>
      </x:c>
      <x:c r="W124" s="22" t="str">
        <x:v>100% Acquisition</x:v>
      </x:c>
      <x:c r="X124" s="22" t="str">
        <x:v>United Kingdom</x:v>
      </x:c>
      <x:c r="Y124" s="22" t="str">
        <x:v>100% Acquisition</x:v>
      </x:c>
      <x:c r="Z124" s="26"/>
      <x:c r="AA124" s="26"/>
      <x:c r="AB124" s="22" t="str">
        <x:v>Invicro LLC</x:v>
      </x:c>
      <x:c r="AC124" s="22" t="str">
        <x:v>invicro</x:v>
      </x:c>
      <x:c r="AD124" s="22" t="str">
        <x:v>Imanova Ltd</x:v>
      </x:c>
      <x:c r="AE124" s="22" t="str">
        <x:v>imanova</x:v>
      </x:c>
      <x:c r="AF124" s="30"/>
      <x:c r="AG124" s="22" t="str">
        <x:v>n/a</x:v>
      </x:c>
      <x:c r="AH124" s="26" t="str">
        <x:v>inviCRO LLC, a provider of imaging services and software for research and drug development, has acquired Imanova Ltd, a translational research company that engaged in applying positron emission tomography (PET) and magnetic resonance imaging (MRI) scanning techniques.
The transaction enables inviCRO to expand global imaging capabilities.</x:v>
      </x:c>
      <x:c r="AI124" s="26" t="str">
        <x:v>The transaction enables inviCRO to expand global imaging capabilities.</x:v>
      </x:c>
      <x:c r="AJ124" s="22" t="str"/>
      <x:c r="AK124" s="22" t="str"/>
      <x:c r="AL124" s="22" t="str">
        <x:v>Unknown</x:v>
      </x:c>
      <x:c r="AM124" s="22" t="str">
        <x:v>Unknown</x:v>
      </x:c>
      <x:c r="AN124" s="22" t="str"/>
      <x:c r="AO124" s="22" t="str"/>
      <x:c r="AP124" s="22" t="str"/>
      <x:c r="AQ124" s="22" t="str"/>
      <x:c r="AR124" s="22" t="str"/>
      <x:c r="AS124" s="22" t="str">
        <x:v>Invicro LLC</x:v>
      </x:c>
      <x:c r="AT124" s="22" t="str">
        <x:v>Imanova Ltd</x:v>
      </x:c>
      <x:c r="AU124" s="22" t="str">
        <x:v>Not reviewed</x:v>
      </x:c>
      <x:c r="AV124" s="22" t="str">
        <x:v>Not assessed</x:v>
      </x:c>
      <x:c r="AW124" s="22" t="str">
        <x:v>Unknown</x:v>
      </x:c>
      <x:c r="AX124" s="22" t="str">
        <x:v>Unknown</x:v>
      </x:c>
      <x:c r="AY124" s="22" t="str">
        <x:v>Unknown</x:v>
      </x:c>
      <x:c r="AZ124" s="22" t="str">
        <x:v>Unknown</x:v>
      </x:c>
      <x:c r="BA124" s="22" t="str">
        <x:v>Unknown</x:v>
      </x:c>
      <x:c r="BB124" s="22" t="str">
        <x:v>Unknown</x:v>
      </x:c>
      <x:c r="BC124" s="26" t="str"/>
      <x:c r="BD124" s="22" t="str"/>
      <x:c r="BE124" s="22" t="str"/>
      <x:c r="BF124" s="22" t="str">
        <x:v>Not collected</x:v>
      </x:c>
      <x:c r="BG124" s="22" t="str">
        <x:v>Not collected</x:v>
      </x:c>
      <x:c r="BH124" s="22" t="str">
        <x:v>Not defined</x:v>
      </x:c>
      <x:c r="BI124" s="24" t="n">
        <x:f>IF($Q124="","",$Q124-3)</x:f>
        <x:v>2014</x:v>
      </x:c>
      <x:c r="BJ124" s="24" t="n">
        <x:f>IF($Q124="","",$Q124-2)</x:f>
        <x:v>2015</x:v>
      </x:c>
      <x:c r="BK124" s="24" t="n">
        <x:f>IF($Q124="","",$Q124-1)</x:f>
        <x:v>2016</x:v>
      </x:c>
      <x:c r="BL124" s="24" t="n">
        <x:f>IF($Q124="","",$Q124+0)</x:f>
        <x:v>2017</x:v>
      </x:c>
      <x:c r="BM124" s="24" t="n">
        <x:f>IF($Q124="","",$Q124+1)</x:f>
        <x:v>2018</x:v>
      </x:c>
      <x:c r="BN124" s="24" t="n">
        <x:f>IF($Q124="","",$Q124+2)</x:f>
        <x:v>2019</x:v>
      </x:c>
      <x:c r="BO124" s="24" t="n">
        <x:f>IF($Q124="","",$Q124+3)</x:f>
        <x:v>2020</x:v>
      </x:c>
      <x:c r="BP124" s="77" t="str"/>
      <x:c r="BQ124" s="77" t="str"/>
      <x:c r="BR124" s="77" t="str"/>
      <x:c r="BS124" s="77" t="str"/>
      <x:c r="BT124" s="77" t="str"/>
      <x:c r="BU124" s="77" t="str"/>
      <x:c r="BV124" s="77" t="str"/>
      <x:c r="BW124" s="77" t="str"/>
      <x:c r="BX124" s="77" t="str"/>
      <x:c r="BY124" s="77" t="str"/>
      <x:c r="BZ124" s="77" t="str"/>
      <x:c r="CA124" s="77" t="str"/>
      <x:c r="CB124" s="77" t="str"/>
      <x:c r="CC124" s="77" t="str"/>
      <x:c r="CD124" s="77" t="str"/>
      <x:c r="CE124" s="77" t="str"/>
      <x:c r="CF124" s="77" t="str"/>
      <x:c r="CG124" s="77" t="str"/>
      <x:c r="CH124" s="77" t="str"/>
      <x:c r="CI124" s="77" t="str"/>
      <x:c r="CJ124" s="77" t="str"/>
      <x:c r="CK124" s="77" t="str"/>
      <x:c r="CL124" s="77" t="str"/>
      <x:c r="CM124" s="77" t="str"/>
      <x:c r="CN124" s="77" t="str"/>
      <x:c r="CO124" s="77" t="str"/>
      <x:c r="CP124" s="77" t="str"/>
      <x:c r="CQ124" s="77" t="str"/>
      <x:c r="CR124" s="77" t="str"/>
      <x:c r="CS124" s="77" t="str"/>
      <x:c r="CT124" s="77" t="str"/>
      <x:c r="CU124" s="77" t="str"/>
      <x:c r="CV124" s="77" t="str"/>
      <x:c r="CW124" s="77" t="str"/>
      <x:c r="CX124" s="77" t="str"/>
      <x:c r="CY124" s="77" t="str"/>
      <x:c r="CZ124" s="77" t="str"/>
      <x:c r="DA124" s="77" t="str"/>
      <x:c r="DB124" s="77" t="str"/>
      <x:c r="DC124" s="77" t="str"/>
      <x:c r="DD124" s="77" t="str"/>
      <x:c r="DE124" s="77" t="str"/>
      <x:c r="DF124" s="78" t="str"/>
      <x:c r="DG124" s="78" t="str"/>
      <x:c r="DH124" s="78" t="str"/>
      <x:c r="DI124" s="78" t="str"/>
      <x:c r="DJ124" s="78" t="str"/>
      <x:c r="DK124" s="78" t="str"/>
      <x:c r="DL124" s="78" t="str"/>
      <x:c r="DM124" s="78" t="str"/>
      <x:c r="DN124" s="78" t="str"/>
      <x:c r="DO124" s="78" t="str"/>
      <x:c r="DP124" s="78" t="str"/>
      <x:c r="DQ124" s="78" t="str"/>
      <x:c r="DR124" s="78" t="str"/>
      <x:c r="DS124" s="78" t="str"/>
      <x:c r="DT124" s="78" t="str"/>
      <x:c r="DU124" s="78" t="str"/>
      <x:c r="DV124" s="78" t="str"/>
      <x:c r="DW124" s="78" t="str"/>
      <x:c r="DX124" s="78" t="str"/>
      <x:c r="DY124" s="78" t="str"/>
      <x:c r="DZ124" s="78" t="str"/>
      <x:c r="EA124" s="117" t="str"/>
      <x:c r="EB124" s="117" t="str"/>
      <x:c r="EC124" s="117" t="str"/>
      <x:c r="ED124" s="117" t="str"/>
      <x:c r="EE124" s="117" t="str"/>
      <x:c r="EF124" s="117" t="str"/>
      <x:c r="EG124" s="117" t="str"/>
      <x:c r="EH124" s="117" t="str"/>
      <x:c r="EI124" s="117" t="str"/>
      <x:c r="EJ124" s="117" t="str"/>
      <x:c r="EK124" s="117" t="str"/>
      <x:c r="EL124" s="117" t="str"/>
      <x:c r="EM124" s="117" t="str"/>
      <x:c r="EN124" s="117" t="str"/>
      <x:c r="EO124" s="34" t="str"/>
      <x:c r="EP124" s="34" t="str"/>
      <x:c r="EQ124" s="36" t="str">
        <x:f>IF(OR($EO124="",$EP124="",$EO124=0),"",$EP124/$EO124)</x:f>
      </x:c>
      <x:c r="ER124" s="38" t="str"/>
      <x:c r="ES124" s="22" t="str">
        <x:v>Unknown</x:v>
      </x:c>
      <x:c r="ET124" s="22" t="str">
        <x:v>Unknown</x:v>
      </x:c>
      <x:c r="EU124" s="40" t="str">
        <x:f>IF(COUNT($DF124,$DG124,$DH124)=0,"",AVERAGE($DF124,$DG124,$DH124))</x:f>
      </x:c>
      <x:c r="EV124" s="40" t="str">
        <x:f>IF(COUNT($DJ124,$DK124,$DL124)=0,"",AVERAGE($DJ124,$DK124,$DL124))</x:f>
      </x:c>
      <x:c r="EW124" s="40" t="str">
        <x:f>IF(OR($EU124="",$EV124=""),"",$EV124-$EU124)</x:f>
      </x:c>
      <x:c r="EX124" s="40" t="str">
        <x:f>IF(COUNT($DM124,$DN124,$DO124)=0,"",AVERAGE($DM124,$DN124,$DO124))</x:f>
      </x:c>
      <x:c r="EY124" s="40" t="str">
        <x:f>IF(COUNT($DQ124,$DR124,$DS124)=0,"",AVERAGE($DQ124,$DR124,$DS124))</x:f>
      </x:c>
      <x:c r="EZ124" s="40" t="str">
        <x:f>IF(OR($EX124="",$EY124=""),"",$EY124-$EX124)</x:f>
      </x:c>
      <x:c r="FA124" s="42" t="str">
        <x:f>IF(COUNT($EA124,$EB124,$EC124)=0,"",AVERAGE($EA124,$EB124,$EC124))</x:f>
      </x:c>
      <x:c r="FB124" s="42" t="str">
        <x:f>IF(COUNT($EE124,$EF124,$EG124)=0,"",AVERAGE($EE124,$EF124,$EG124))</x:f>
      </x:c>
      <x:c r="FC124" s="42" t="str">
        <x:f>IF(OR($FA124="",$FB124=""),"",$FB124-$FA124)</x:f>
      </x:c>
      <x:c r="FD124" s="42" t="str">
        <x:f>IF(COUNT($EH124,$EI124,$EJ124)=0,"",AVERAGE($EH124,$EI124,$EJ124))</x:f>
      </x:c>
      <x:c r="FE124" s="42" t="str">
        <x:f>IF(COUNT($EL124,$EM124,$EN124)=0,"",AVERAGE($EL124,$EM124,$EN124))</x:f>
      </x:c>
      <x:c r="FF124" s="42" t="str">
        <x:f>IF(OR($FD124="",$FE124=""),"",$FE124-$FD124)</x:f>
      </x:c>
      <x:c r="FG124" s="24" t="str">
        <x:f>IF(COUNT($DF124,$DG124,$DH124,$DJ124,$DK124,$DL124,$DM124,$DN124,$DO124,$DQ124,$DR124,$DS124)=12,"Yes","No")</x:f>
        <x:v>No</x:v>
      </x:c>
      <x:c r="FH124" s="24" t="str">
        <x:f>IF(COUNT($EA124,$EB124,$EC124,$EE124,$EF124,$EG124,$EH124,$EI124,$EJ124,$EL124,$EM124,$EN124)=12,"Yes","No")</x:f>
        <x:v>No</x:v>
      </x:c>
      <x:c r="FI124" s="24" t="str">
        <x:f>IF(AND($M124="Include",OR($FG124="Yes",$FH124="Yes")),"Ready","Not ready")</x:f>
        <x:v>Not ready</x:v>
      </x:c>
    </x:row>
    <x:row r="125" ht="24" customHeight="1">
      <x:c r="A125" s="22" t="str">
        <x:v>CTL-0123</x:v>
      </x:c>
      <x:c r="B125" s="22" t="n">
        <x:v>134</x:v>
      </x:c>
      <x:c r="C125" s="22" t="str">
        <x:v>Candidate alternative-rationale group</x:v>
      </x:c>
      <x:c r="D125" s="22" t="n">
        <x:v>0</x:v>
      </x:c>
      <x:c r="E125" s="22" t="str">
        <x:v>DATA non-innovation deals.xlsx</x:v>
      </x:c>
      <x:c r="F125" s="22" t="str">
        <x:v>laboratorios cinfa acquires orliman from magnum capital</x:v>
      </x:c>
      <x:c r="G125" s="22" t="str">
        <x:v>No</x:v>
      </x:c>
      <x:c r="H125" s="22" t="str">
        <x:v>No</x:v>
      </x:c>
      <x:c r="I125" s="22" t="str">
        <x:v>No</x:v>
      </x:c>
      <x:c r="J125" s="22" t="n">
        <x:v>1</x:v>
      </x:c>
      <x:c r="K125" s="22" t="str">
        <x:v>Not started</x:v>
      </x:c>
      <x:c r="L125" s="22" t="str">
        <x:v>Eligible - 100%</x:v>
      </x:c>
      <x:c r="M125" s="22" t="str">
        <x:v>Review</x:v>
      </x:c>
      <x:c r="N125" s="22" t="str"/>
      <x:c r="O125" s="28" t="n">
        <x:v>42982</x:v>
      </x:c>
      <x:c r="P125" s="28" t="n">
        <x:v>42982</x:v>
      </x:c>
      <x:c r="Q125" s="22" t="n">
        <x:v>2017</x:v>
      </x:c>
      <x:c r="R125" s="22" t="str">
        <x:v>Q3 2017</x:v>
      </x:c>
      <x:c r="S125" s="22" t="str">
        <x:v>Completed</x:v>
      </x:c>
      <x:c r="T125" s="26" t="str">
        <x:v>Laboratorios Cinfa Acquires Orliman from Magnum Capital</x:v>
      </x:c>
      <x:c r="U125" s="22" t="str">
        <x:v>Mergers &amp; Acquisitions</x:v>
      </x:c>
      <x:c r="V125" s="22" t="str">
        <x:v>Acquisition</x:v>
      </x:c>
      <x:c r="W125" s="22" t="str">
        <x:v>100% Acquisition</x:v>
      </x:c>
      <x:c r="X125" s="22" t="str">
        <x:v>Spain</x:v>
      </x:c>
      <x:c r="Y125" s="22" t="str">
        <x:v>100% Acquisition</x:v>
      </x:c>
      <x:c r="Z125" s="26"/>
      <x:c r="AA125" s="26"/>
      <x:c r="AB125" s="22" t="str">
        <x:v>Laboratorios Cinfa SA</x:v>
      </x:c>
      <x:c r="AC125" s="22" t="str">
        <x:v>laboratorios cinfa</x:v>
      </x:c>
      <x:c r="AD125" s="22" t="str">
        <x:v>Orliman SLU</x:v>
      </x:c>
      <x:c r="AE125" s="22" t="str">
        <x:v>orliman slu</x:v>
      </x:c>
      <x:c r="AF125" s="30"/>
      <x:c r="AG125" s="22" t="str">
        <x:v>n/a</x:v>
      </x:c>
      <x:c r="AH125" s="26" t="str">
        <x:v>Laboratorios Cinfa SA (Cinfa), a pharmaceutical company and a subsidiary of Infarco SA, has acquired Orliman, S.L., a medical device company, from the Magnum Capital Industrial Partners, a private equity firm.
Orliman develops and manufactures products designed for the prevention of injuries, rehabilitation and treatment of chronic mobility problems. It has a team of more than 250 members.</x:v>
      </x:c>
      <x:c r="AI125" s="26" t="str"/>
      <x:c r="AJ125" s="22" t="str"/>
      <x:c r="AK125" s="22" t="str"/>
      <x:c r="AL125" s="22" t="str">
        <x:v>Unknown</x:v>
      </x:c>
      <x:c r="AM125" s="22" t="str">
        <x:v>Unknown</x:v>
      </x:c>
      <x:c r="AN125" s="22" t="str"/>
      <x:c r="AO125" s="22" t="str"/>
      <x:c r="AP125" s="22" t="str"/>
      <x:c r="AQ125" s="22" t="str"/>
      <x:c r="AR125" s="22" t="str"/>
      <x:c r="AS125" s="22" t="str">
        <x:v>Laboratorios Cinfa SA</x:v>
      </x:c>
      <x:c r="AT125" s="22" t="str">
        <x:v>Orliman SLU</x:v>
      </x:c>
      <x:c r="AU125" s="22" t="str">
        <x:v>Not reviewed</x:v>
      </x:c>
      <x:c r="AV125" s="22" t="str">
        <x:v>Not assessed</x:v>
      </x:c>
      <x:c r="AW125" s="22" t="str">
        <x:v>Unknown</x:v>
      </x:c>
      <x:c r="AX125" s="22" t="str">
        <x:v>Unknown</x:v>
      </x:c>
      <x:c r="AY125" s="22" t="str">
        <x:v>Unknown</x:v>
      </x:c>
      <x:c r="AZ125" s="22" t="str">
        <x:v>Unknown</x:v>
      </x:c>
      <x:c r="BA125" s="22" t="str">
        <x:v>Unknown</x:v>
      </x:c>
      <x:c r="BB125" s="22" t="str">
        <x:v>Unknown</x:v>
      </x:c>
      <x:c r="BC125" s="26" t="str"/>
      <x:c r="BD125" s="22" t="str"/>
      <x:c r="BE125" s="22" t="str"/>
      <x:c r="BF125" s="22" t="str">
        <x:v>Not collected</x:v>
      </x:c>
      <x:c r="BG125" s="22" t="str">
        <x:v>Not collected</x:v>
      </x:c>
      <x:c r="BH125" s="22" t="str">
        <x:v>Not defined</x:v>
      </x:c>
      <x:c r="BI125" s="24" t="n">
        <x:f>IF($Q125="","",$Q125-3)</x:f>
        <x:v>2014</x:v>
      </x:c>
      <x:c r="BJ125" s="24" t="n">
        <x:f>IF($Q125="","",$Q125-2)</x:f>
        <x:v>2015</x:v>
      </x:c>
      <x:c r="BK125" s="24" t="n">
        <x:f>IF($Q125="","",$Q125-1)</x:f>
        <x:v>2016</x:v>
      </x:c>
      <x:c r="BL125" s="24" t="n">
        <x:f>IF($Q125="","",$Q125+0)</x:f>
        <x:v>2017</x:v>
      </x:c>
      <x:c r="BM125" s="24" t="n">
        <x:f>IF($Q125="","",$Q125+1)</x:f>
        <x:v>2018</x:v>
      </x:c>
      <x:c r="BN125" s="24" t="n">
        <x:f>IF($Q125="","",$Q125+2)</x:f>
        <x:v>2019</x:v>
      </x:c>
      <x:c r="BO125" s="24" t="n">
        <x:f>IF($Q125="","",$Q125+3)</x:f>
        <x:v>2020</x:v>
      </x:c>
      <x:c r="BP125" s="77" t="str"/>
      <x:c r="BQ125" s="77" t="str"/>
      <x:c r="BR125" s="77" t="str"/>
      <x:c r="BS125" s="77" t="str"/>
      <x:c r="BT125" s="77" t="str"/>
      <x:c r="BU125" s="77" t="str"/>
      <x:c r="BV125" s="77" t="str"/>
      <x:c r="BW125" s="77" t="str"/>
      <x:c r="BX125" s="77" t="str"/>
      <x:c r="BY125" s="77" t="str"/>
      <x:c r="BZ125" s="77" t="str"/>
      <x:c r="CA125" s="77" t="str"/>
      <x:c r="CB125" s="77" t="str"/>
      <x:c r="CC125" s="77" t="str"/>
      <x:c r="CD125" s="77" t="str"/>
      <x:c r="CE125" s="77" t="str"/>
      <x:c r="CF125" s="77" t="str"/>
      <x:c r="CG125" s="77" t="str"/>
      <x:c r="CH125" s="77" t="str"/>
      <x:c r="CI125" s="77" t="str"/>
      <x:c r="CJ125" s="77" t="str"/>
      <x:c r="CK125" s="77" t="str"/>
      <x:c r="CL125" s="77" t="str"/>
      <x:c r="CM125" s="77" t="str"/>
      <x:c r="CN125" s="77" t="str"/>
      <x:c r="CO125" s="77" t="str"/>
      <x:c r="CP125" s="77" t="str"/>
      <x:c r="CQ125" s="77" t="str"/>
      <x:c r="CR125" s="77" t="str"/>
      <x:c r="CS125" s="77" t="str"/>
      <x:c r="CT125" s="77" t="str"/>
      <x:c r="CU125" s="77" t="str"/>
      <x:c r="CV125" s="77" t="str"/>
      <x:c r="CW125" s="77" t="str"/>
      <x:c r="CX125" s="77" t="str"/>
      <x:c r="CY125" s="77" t="str"/>
      <x:c r="CZ125" s="77" t="str"/>
      <x:c r="DA125" s="77" t="str"/>
      <x:c r="DB125" s="77" t="str"/>
      <x:c r="DC125" s="77" t="str"/>
      <x:c r="DD125" s="77" t="str"/>
      <x:c r="DE125" s="77" t="str"/>
      <x:c r="DF125" s="78" t="str"/>
      <x:c r="DG125" s="78" t="str"/>
      <x:c r="DH125" s="78" t="str"/>
      <x:c r="DI125" s="78" t="str"/>
      <x:c r="DJ125" s="78" t="str"/>
      <x:c r="DK125" s="78" t="str"/>
      <x:c r="DL125" s="78" t="str"/>
      <x:c r="DM125" s="78" t="str"/>
      <x:c r="DN125" s="78" t="str"/>
      <x:c r="DO125" s="78" t="str"/>
      <x:c r="DP125" s="78" t="str"/>
      <x:c r="DQ125" s="78" t="str"/>
      <x:c r="DR125" s="78" t="str"/>
      <x:c r="DS125" s="78" t="str"/>
      <x:c r="DT125" s="78" t="str"/>
      <x:c r="DU125" s="78" t="str"/>
      <x:c r="DV125" s="78" t="str"/>
      <x:c r="DW125" s="78" t="str"/>
      <x:c r="DX125" s="78" t="str"/>
      <x:c r="DY125" s="78" t="str"/>
      <x:c r="DZ125" s="78" t="str"/>
      <x:c r="EA125" s="117" t="str"/>
      <x:c r="EB125" s="117" t="str"/>
      <x:c r="EC125" s="117" t="str"/>
      <x:c r="ED125" s="117" t="str"/>
      <x:c r="EE125" s="117" t="str"/>
      <x:c r="EF125" s="117" t="str"/>
      <x:c r="EG125" s="117" t="str"/>
      <x:c r="EH125" s="117" t="str"/>
      <x:c r="EI125" s="117" t="str"/>
      <x:c r="EJ125" s="117" t="str"/>
      <x:c r="EK125" s="117" t="str"/>
      <x:c r="EL125" s="117" t="str"/>
      <x:c r="EM125" s="117" t="str"/>
      <x:c r="EN125" s="117" t="str"/>
      <x:c r="EO125" s="34" t="str"/>
      <x:c r="EP125" s="34" t="str"/>
      <x:c r="EQ125" s="36" t="str">
        <x:f>IF(OR($EO125="",$EP125="",$EO125=0),"",$EP125/$EO125)</x:f>
      </x:c>
      <x:c r="ER125" s="38" t="str"/>
      <x:c r="ES125" s="22" t="str">
        <x:v>Unknown</x:v>
      </x:c>
      <x:c r="ET125" s="22" t="str">
        <x:v>Unknown</x:v>
      </x:c>
      <x:c r="EU125" s="40" t="str">
        <x:f>IF(COUNT($DF125,$DG125,$DH125)=0,"",AVERAGE($DF125,$DG125,$DH125))</x:f>
      </x:c>
      <x:c r="EV125" s="40" t="str">
        <x:f>IF(COUNT($DJ125,$DK125,$DL125)=0,"",AVERAGE($DJ125,$DK125,$DL125))</x:f>
      </x:c>
      <x:c r="EW125" s="40" t="str">
        <x:f>IF(OR($EU125="",$EV125=""),"",$EV125-$EU125)</x:f>
      </x:c>
      <x:c r="EX125" s="40" t="str">
        <x:f>IF(COUNT($DM125,$DN125,$DO125)=0,"",AVERAGE($DM125,$DN125,$DO125))</x:f>
      </x:c>
      <x:c r="EY125" s="40" t="str">
        <x:f>IF(COUNT($DQ125,$DR125,$DS125)=0,"",AVERAGE($DQ125,$DR125,$DS125))</x:f>
      </x:c>
      <x:c r="EZ125" s="40" t="str">
        <x:f>IF(OR($EX125="",$EY125=""),"",$EY125-$EX125)</x:f>
      </x:c>
      <x:c r="FA125" s="42" t="str">
        <x:f>IF(COUNT($EA125,$EB125,$EC125)=0,"",AVERAGE($EA125,$EB125,$EC125))</x:f>
      </x:c>
      <x:c r="FB125" s="42" t="str">
        <x:f>IF(COUNT($EE125,$EF125,$EG125)=0,"",AVERAGE($EE125,$EF125,$EG125))</x:f>
      </x:c>
      <x:c r="FC125" s="42" t="str">
        <x:f>IF(OR($FA125="",$FB125=""),"",$FB125-$FA125)</x:f>
      </x:c>
      <x:c r="FD125" s="42" t="str">
        <x:f>IF(COUNT($EH125,$EI125,$EJ125)=0,"",AVERAGE($EH125,$EI125,$EJ125))</x:f>
      </x:c>
      <x:c r="FE125" s="42" t="str">
        <x:f>IF(COUNT($EL125,$EM125,$EN125)=0,"",AVERAGE($EL125,$EM125,$EN125))</x:f>
      </x:c>
      <x:c r="FF125" s="42" t="str">
        <x:f>IF(OR($FD125="",$FE125=""),"",$FE125-$FD125)</x:f>
      </x:c>
      <x:c r="FG125" s="24" t="str">
        <x:f>IF(COUNT($DF125,$DG125,$DH125,$DJ125,$DK125,$DL125,$DM125,$DN125,$DO125,$DQ125,$DR125,$DS125)=12,"Yes","No")</x:f>
        <x:v>No</x:v>
      </x:c>
      <x:c r="FH125" s="24" t="str">
        <x:f>IF(COUNT($EA125,$EB125,$EC125,$EE125,$EF125,$EG125,$EH125,$EI125,$EJ125,$EL125,$EM125,$EN125)=12,"Yes","No")</x:f>
        <x:v>No</x:v>
      </x:c>
      <x:c r="FI125" s="24" t="str">
        <x:f>IF(AND($M125="Include",OR($FG125="Yes",$FH125="Yes")),"Ready","Not ready")</x:f>
        <x:v>Not ready</x:v>
      </x:c>
    </x:row>
    <x:row r="126" ht="24" customHeight="1">
      <x:c r="A126" s="22" t="str">
        <x:v>CTL-0124</x:v>
      </x:c>
      <x:c r="B126" s="22" t="n">
        <x:v>135</x:v>
      </x:c>
      <x:c r="C126" s="22" t="str">
        <x:v>Candidate alternative-rationale group</x:v>
      </x:c>
      <x:c r="D126" s="22" t="n">
        <x:v>0</x:v>
      </x:c>
      <x:c r="E126" s="22" t="str">
        <x:v>DATA non-innovation deals.xlsx</x:v>
      </x:c>
      <x:c r="F126" s="22" t="str">
        <x:v>karo pharma acquires weifa</x:v>
      </x:c>
      <x:c r="G126" s="22" t="str">
        <x:v>No</x:v>
      </x:c>
      <x:c r="H126" s="22" t="str">
        <x:v>No</x:v>
      </x:c>
      <x:c r="I126" s="22" t="str">
        <x:v>No</x:v>
      </x:c>
      <x:c r="J126" s="22" t="n">
        <x:v>1</x:v>
      </x:c>
      <x:c r="K126" s="22" t="str">
        <x:v>Not started</x:v>
      </x:c>
      <x:c r="L126" s="22" t="str">
        <x:v>Eligible - 100%</x:v>
      </x:c>
      <x:c r="M126" s="22" t="str">
        <x:v>Review</x:v>
      </x:c>
      <x:c r="N126" s="22" t="str"/>
      <x:c r="O126" s="28" t="n">
        <x:v>42971</x:v>
      </x:c>
      <x:c r="P126" s="28" t="n">
        <x:v>43014</x:v>
      </x:c>
      <x:c r="Q126" s="22" t="n">
        <x:v>2017</x:v>
      </x:c>
      <x:c r="R126" s="22" t="str">
        <x:v>Q3 2017</x:v>
      </x:c>
      <x:c r="S126" s="22" t="str">
        <x:v>Completed</x:v>
      </x:c>
      <x:c r="T126" s="26" t="str">
        <x:v>Karo Pharma Acquires Weifa</x:v>
      </x:c>
      <x:c r="U126" s="22" t="str">
        <x:v>Mergers &amp; Acquisitions</x:v>
      </x:c>
      <x:c r="V126" s="22" t="str">
        <x:v>Acquisition</x:v>
      </x:c>
      <x:c r="W126" s="22" t="str">
        <x:v>100% Acquisition</x:v>
      </x:c>
      <x:c r="X126" s="22" t="str">
        <x:v>Norway</x:v>
      </x:c>
      <x:c r="Y126" s="22" t="str">
        <x:v>100% Acquisition</x:v>
      </x:c>
      <x:c r="Z126" s="26" t="str">
        <x:v>Rothschild &amp; Co SCA</x:v>
      </x:c>
      <x:c r="AA126" s="26"/>
      <x:c r="AB126" s="22" t="str">
        <x:v>Karo Healthcare AB</x:v>
      </x:c>
      <x:c r="AC126" s="22" t="str">
        <x:v>karo healthcare ab</x:v>
      </x:c>
      <x:c r="AD126" s="22" t="str">
        <x:v>Weifa ASA</x:v>
      </x:c>
      <x:c r="AE126" s="22" t="str">
        <x:v>weifa asa</x:v>
      </x:c>
      <x:c r="AF126" s="30" t="n">
        <x:v>162</x:v>
      </x:c>
      <x:c r="AG126" s="22" t="n">
        <x:v>162</x:v>
      </x:c>
      <x:c r="AH126" s="26" t="str">
        <x:v>Karo Pharma AB, a biopharmaceutical company, has acquired Weifa ASA, a pharmaceutical company, at a price of NOK35 (USD4.4) per share in cash valuing the total share capital of Weifa at approximately NOK1,280 million (USD162.1 million).
Pursuant to the transaction, 35,453,352 tendered shares are being transferred to Karo Pharma. As a result Karo Pharma now holds 97.21% of the shares and voting rights in Weifa.
On October 3, 2017, Karo Pharma received acceptances for the voluntary offer to acquire all shares in Weifa for a total of 35,414,529 shares representing approximately 97.1% of the total shares in Weifa on a fully diluted basis. Following settlement of the Voluntary Offer, Karo Pharma intends to initiate a compulsory acquisition of the remaining outstanding shares of Weifa in accordance with applicable laws, and to propose that Weifa applies for a delisting of its shares from Oslo Bors.
The offer price represents a 10% premium to Weifa's closing share price on August 23, 2017 and a 25% and 37% premium to the three-month and twelve-month volume weighted average stock price on August 23, 2017, the last trading day prior to the announcement of the offer, respectively.
The transaction enables Karo Pharma to strengthen its Nordic operations and take a position in the Norwegian market.
In addition, Karo Pharma has entered into conditional purchase agreements with holders of 1,735,716 options whereby Karo Pharma will purchase these options at a price equal to the difference between the Offer price and exercise price, subject to completion of the offer. 
Deal History:
Announced: On August 24, 2017, Karo Pharma and Weifa entered into conditional purchase agreement whereby Karo Pharma, will launch a recommended voluntary cash offer (the Offer) to acquire the entire issued share capital of Weifa for NOK35 (USD4.4) per share in cash.</x:v>
      </x:c>
      <x:c r="AI126" s="26" t="str">
        <x:v>The transaction enables Karo Pharma to strengthen its Nordic operations and strengthen its position in the Norwegian market.</x:v>
      </x:c>
      <x:c r="AJ126" s="22" t="str"/>
      <x:c r="AK126" s="22" t="str"/>
      <x:c r="AL126" s="22" t="str">
        <x:v>Unknown</x:v>
      </x:c>
      <x:c r="AM126" s="22" t="str">
        <x:v>Unknown</x:v>
      </x:c>
      <x:c r="AN126" s="22" t="str"/>
      <x:c r="AO126" s="22" t="str"/>
      <x:c r="AP126" s="22" t="str"/>
      <x:c r="AQ126" s="22" t="str"/>
      <x:c r="AR126" s="22" t="str"/>
      <x:c r="AS126" s="22" t="str">
        <x:v>Karo Healthcare AB</x:v>
      </x:c>
      <x:c r="AT126" s="22" t="str">
        <x:v>Weifa ASA</x:v>
      </x:c>
      <x:c r="AU126" s="22" t="str">
        <x:v>Not reviewed</x:v>
      </x:c>
      <x:c r="AV126" s="22" t="str">
        <x:v>Not assessed</x:v>
      </x:c>
      <x:c r="AW126" s="22" t="str">
        <x:v>Unknown</x:v>
      </x:c>
      <x:c r="AX126" s="22" t="str">
        <x:v>Unknown</x:v>
      </x:c>
      <x:c r="AY126" s="22" t="str">
        <x:v>Unknown</x:v>
      </x:c>
      <x:c r="AZ126" s="22" t="str">
        <x:v>Unknown</x:v>
      </x:c>
      <x:c r="BA126" s="22" t="str">
        <x:v>Unknown</x:v>
      </x:c>
      <x:c r="BB126" s="22" t="str">
        <x:v>Unknown</x:v>
      </x:c>
      <x:c r="BC126" s="26" t="str"/>
      <x:c r="BD126" s="22" t="str"/>
      <x:c r="BE126" s="22" t="str"/>
      <x:c r="BF126" s="22" t="str">
        <x:v>Not collected</x:v>
      </x:c>
      <x:c r="BG126" s="22" t="str">
        <x:v>Not collected</x:v>
      </x:c>
      <x:c r="BH126" s="22" t="str">
        <x:v>Not defined</x:v>
      </x:c>
      <x:c r="BI126" s="24" t="n">
        <x:f>IF($Q126="","",$Q126-3)</x:f>
        <x:v>2014</x:v>
      </x:c>
      <x:c r="BJ126" s="24" t="n">
        <x:f>IF($Q126="","",$Q126-2)</x:f>
        <x:v>2015</x:v>
      </x:c>
      <x:c r="BK126" s="24" t="n">
        <x:f>IF($Q126="","",$Q126-1)</x:f>
        <x:v>2016</x:v>
      </x:c>
      <x:c r="BL126" s="24" t="n">
        <x:f>IF($Q126="","",$Q126+0)</x:f>
        <x:v>2017</x:v>
      </x:c>
      <x:c r="BM126" s="24" t="n">
        <x:f>IF($Q126="","",$Q126+1)</x:f>
        <x:v>2018</x:v>
      </x:c>
      <x:c r="BN126" s="24" t="n">
        <x:f>IF($Q126="","",$Q126+2)</x:f>
        <x:v>2019</x:v>
      </x:c>
      <x:c r="BO126" s="24" t="n">
        <x:f>IF($Q126="","",$Q126+3)</x:f>
        <x:v>2020</x:v>
      </x:c>
      <x:c r="BP126" s="77" t="str"/>
      <x:c r="BQ126" s="77" t="str"/>
      <x:c r="BR126" s="77" t="str"/>
      <x:c r="BS126" s="77" t="str"/>
      <x:c r="BT126" s="77" t="str"/>
      <x:c r="BU126" s="77" t="str"/>
      <x:c r="BV126" s="77" t="str"/>
      <x:c r="BW126" s="77" t="str"/>
      <x:c r="BX126" s="77" t="str"/>
      <x:c r="BY126" s="77" t="str"/>
      <x:c r="BZ126" s="77" t="str"/>
      <x:c r="CA126" s="77" t="str"/>
      <x:c r="CB126" s="77" t="str"/>
      <x:c r="CC126" s="77" t="str"/>
      <x:c r="CD126" s="77" t="str"/>
      <x:c r="CE126" s="77" t="str"/>
      <x:c r="CF126" s="77" t="str"/>
      <x:c r="CG126" s="77" t="str"/>
      <x:c r="CH126" s="77" t="str"/>
      <x:c r="CI126" s="77" t="str"/>
      <x:c r="CJ126" s="77" t="str"/>
      <x:c r="CK126" s="77" t="str"/>
      <x:c r="CL126" s="77" t="str"/>
      <x:c r="CM126" s="77" t="str"/>
      <x:c r="CN126" s="77" t="str"/>
      <x:c r="CO126" s="77" t="str"/>
      <x:c r="CP126" s="77" t="str"/>
      <x:c r="CQ126" s="77" t="str"/>
      <x:c r="CR126" s="77" t="str"/>
      <x:c r="CS126" s="77" t="str"/>
      <x:c r="CT126" s="77" t="str"/>
      <x:c r="CU126" s="77" t="str"/>
      <x:c r="CV126" s="77" t="str"/>
      <x:c r="CW126" s="77" t="str"/>
      <x:c r="CX126" s="77" t="str"/>
      <x:c r="CY126" s="77" t="str"/>
      <x:c r="CZ126" s="77" t="str"/>
      <x:c r="DA126" s="77" t="str"/>
      <x:c r="DB126" s="77" t="str"/>
      <x:c r="DC126" s="77" t="str"/>
      <x:c r="DD126" s="77" t="str"/>
      <x:c r="DE126" s="77" t="str"/>
      <x:c r="DF126" s="78" t="str"/>
      <x:c r="DG126" s="78" t="str"/>
      <x:c r="DH126" s="78" t="str"/>
      <x:c r="DI126" s="78" t="str"/>
      <x:c r="DJ126" s="78" t="str"/>
      <x:c r="DK126" s="78" t="str"/>
      <x:c r="DL126" s="78" t="str"/>
      <x:c r="DM126" s="78" t="str"/>
      <x:c r="DN126" s="78" t="str"/>
      <x:c r="DO126" s="78" t="str"/>
      <x:c r="DP126" s="78" t="str"/>
      <x:c r="DQ126" s="78" t="str"/>
      <x:c r="DR126" s="78" t="str"/>
      <x:c r="DS126" s="78" t="str"/>
      <x:c r="DT126" s="78" t="str"/>
      <x:c r="DU126" s="78" t="str"/>
      <x:c r="DV126" s="78" t="str"/>
      <x:c r="DW126" s="78" t="str"/>
      <x:c r="DX126" s="78" t="str"/>
      <x:c r="DY126" s="78" t="str"/>
      <x:c r="DZ126" s="78" t="str"/>
      <x:c r="EA126" s="117" t="str"/>
      <x:c r="EB126" s="117" t="str"/>
      <x:c r="EC126" s="117" t="str"/>
      <x:c r="ED126" s="117" t="str"/>
      <x:c r="EE126" s="117" t="str"/>
      <x:c r="EF126" s="117" t="str"/>
      <x:c r="EG126" s="117" t="str"/>
      <x:c r="EH126" s="117" t="str"/>
      <x:c r="EI126" s="117" t="str"/>
      <x:c r="EJ126" s="117" t="str"/>
      <x:c r="EK126" s="117" t="str"/>
      <x:c r="EL126" s="117" t="str"/>
      <x:c r="EM126" s="117" t="str"/>
      <x:c r="EN126" s="117" t="str"/>
      <x:c r="EO126" s="34" t="str"/>
      <x:c r="EP126" s="34" t="str"/>
      <x:c r="EQ126" s="36" t="str">
        <x:f>IF(OR($EO126="",$EP126="",$EO126=0),"",$EP126/$EO126)</x:f>
      </x:c>
      <x:c r="ER126" s="38" t="str"/>
      <x:c r="ES126" s="22" t="str">
        <x:v>Unknown</x:v>
      </x:c>
      <x:c r="ET126" s="22" t="str">
        <x:v>Unknown</x:v>
      </x:c>
      <x:c r="EU126" s="40" t="str">
        <x:f>IF(COUNT($DF126,$DG126,$DH126)=0,"",AVERAGE($DF126,$DG126,$DH126))</x:f>
      </x:c>
      <x:c r="EV126" s="40" t="str">
        <x:f>IF(COUNT($DJ126,$DK126,$DL126)=0,"",AVERAGE($DJ126,$DK126,$DL126))</x:f>
      </x:c>
      <x:c r="EW126" s="40" t="str">
        <x:f>IF(OR($EU126="",$EV126=""),"",$EV126-$EU126)</x:f>
      </x:c>
      <x:c r="EX126" s="40" t="str">
        <x:f>IF(COUNT($DM126,$DN126,$DO126)=0,"",AVERAGE($DM126,$DN126,$DO126))</x:f>
      </x:c>
      <x:c r="EY126" s="40" t="str">
        <x:f>IF(COUNT($DQ126,$DR126,$DS126)=0,"",AVERAGE($DQ126,$DR126,$DS126))</x:f>
      </x:c>
      <x:c r="EZ126" s="40" t="str">
        <x:f>IF(OR($EX126="",$EY126=""),"",$EY126-$EX126)</x:f>
      </x:c>
      <x:c r="FA126" s="42" t="str">
        <x:f>IF(COUNT($EA126,$EB126,$EC126)=0,"",AVERAGE($EA126,$EB126,$EC126))</x:f>
      </x:c>
      <x:c r="FB126" s="42" t="str">
        <x:f>IF(COUNT($EE126,$EF126,$EG126)=0,"",AVERAGE($EE126,$EF126,$EG126))</x:f>
      </x:c>
      <x:c r="FC126" s="42" t="str">
        <x:f>IF(OR($FA126="",$FB126=""),"",$FB126-$FA126)</x:f>
      </x:c>
      <x:c r="FD126" s="42" t="str">
        <x:f>IF(COUNT($EH126,$EI126,$EJ126)=0,"",AVERAGE($EH126,$EI126,$EJ126))</x:f>
      </x:c>
      <x:c r="FE126" s="42" t="str">
        <x:f>IF(COUNT($EL126,$EM126,$EN126)=0,"",AVERAGE($EL126,$EM126,$EN126))</x:f>
      </x:c>
      <x:c r="FF126" s="42" t="str">
        <x:f>IF(OR($FD126="",$FE126=""),"",$FE126-$FD126)</x:f>
      </x:c>
      <x:c r="FG126" s="24" t="str">
        <x:f>IF(COUNT($DF126,$DG126,$DH126,$DJ126,$DK126,$DL126,$DM126,$DN126,$DO126,$DQ126,$DR126,$DS126)=12,"Yes","No")</x:f>
        <x:v>No</x:v>
      </x:c>
      <x:c r="FH126" s="24" t="str">
        <x:f>IF(COUNT($EA126,$EB126,$EC126,$EE126,$EF126,$EG126,$EH126,$EI126,$EJ126,$EL126,$EM126,$EN126)=12,"Yes","No")</x:f>
        <x:v>No</x:v>
      </x:c>
      <x:c r="FI126" s="24" t="str">
        <x:f>IF(AND($M126="Include",OR($FG126="Yes",$FH126="Yes")),"Ready","Not ready")</x:f>
        <x:v>Not ready</x:v>
      </x:c>
    </x:row>
    <x:row r="127" ht="24" customHeight="1">
      <x:c r="A127" s="22" t="str">
        <x:v>CTL-0125</x:v>
      </x:c>
      <x:c r="B127" s="22" t="n">
        <x:v>136</x:v>
      </x:c>
      <x:c r="C127" s="22" t="str">
        <x:v>Candidate alternative-rationale group</x:v>
      </x:c>
      <x:c r="D127" s="22" t="n">
        <x:v>0</x:v>
      </x:c>
      <x:c r="E127" s="22" t="str">
        <x:v>DATA non-innovation deals.xlsx</x:v>
      </x:c>
      <x:c r="F127" s="22" t="str">
        <x:v>pharmalex merges with mcgee pharma international mpi</x:v>
      </x:c>
      <x:c r="G127" s="22" t="str">
        <x:v>No</x:v>
      </x:c>
      <x:c r="H127" s="22" t="str">
        <x:v>No</x:v>
      </x:c>
      <x:c r="I127" s="22" t="str">
        <x:v>Yes</x:v>
      </x:c>
      <x:c r="J127" s="22" t="n">
        <x:v>13</x:v>
      </x:c>
      <x:c r="K127" s="22" t="str">
        <x:v>Not started</x:v>
      </x:c>
      <x:c r="L127" s="22" t="str">
        <x:v>Review - merger</x:v>
      </x:c>
      <x:c r="M127" s="22" t="str">
        <x:v>Review</x:v>
      </x:c>
      <x:c r="N127" s="22" t="str"/>
      <x:c r="O127" s="28" t="n">
        <x:v>42964</x:v>
      </x:c>
      <x:c r="P127" s="28" t="n">
        <x:v>42975</x:v>
      </x:c>
      <x:c r="Q127" s="22" t="n">
        <x:v>2017</x:v>
      </x:c>
      <x:c r="R127" s="22" t="str">
        <x:v>Q3 2017</x:v>
      </x:c>
      <x:c r="S127" s="22" t="str">
        <x:v>Completed</x:v>
      </x:c>
      <x:c r="T127" s="26" t="str">
        <x:v>Pharmalex Merges with McGee Pharma International (MPI)</x:v>
      </x:c>
      <x:c r="U127" s="22" t="str">
        <x:v>Mergers &amp; Acquisitions</x:v>
      </x:c>
      <x:c r="V127" s="22" t="str">
        <x:v>Merger</x:v>
      </x:c>
      <x:c r="W127" s="22"/>
      <x:c r="X127" s="22" t="str">
        <x:v>Germany , Ireland</x:v>
      </x:c>
      <x:c r="Y127" s="22"/>
      <x:c r="Z127" s="26"/>
      <x:c r="AA127" s="26"/>
      <x:c r="AB127" s="22" t="str"/>
      <x:c r="AC127" s="22" t="str"/>
      <x:c r="AD127" s="22" t="str">
        <x:v>PharmaLex GmbH; McGee Pharma International</x:v>
      </x:c>
      <x:c r="AE127" s="22" t="str">
        <x:v>pharmalex mcgee pharma international</x:v>
      </x:c>
      <x:c r="AF127" s="30"/>
      <x:c r="AG127" s="22" t="str">
        <x:v>n/a</x:v>
      </x:c>
      <x:c r="AH127" s="26" t="str">
        <x:v>PharmaLex GmbH, a provider of specialized services for the pharma, biotech and medtech industries, has merged with McGee Pharma International (MPI), a company specialized in the provision of services and products relating to quality systems.
This merger will help to strengthen existing quality and compliance expertise provided by Complya, a division PharmaLex merged with earlier this year in the US. The addition of one of the leading Irish consultancies will enable PharmaLex to provide both US and EU clients with industry leading quality management and compliance solutions. This merger will help to accelerate and innovate compliant patient care. The focus on GMP, GDP and MAH compliance coupled with the strength of the Pharmalex Group in Regulatory Affairs, GCP and Pharmacovigilance, will enable the Group to integrate their approach across their operations to provide a seamless solution to client’s compliance requirements both in the US and EU. The transaction also allows PharmaLex to better serve its clients in Ireland – a country with  an important global economic pharma footprint.</x:v>
      </x:c>
      <x:c r="AI127" s="26" t="str">
        <x:v>The merger with McGee Pharma International brings additional resource and significant experience in quality management and compliance services_x000d_
_x000d_</x:v>
      </x:c>
      <x:c r="AJ127" s="22" t="str"/>
      <x:c r="AK127" s="22" t="str"/>
      <x:c r="AL127" s="22" t="str">
        <x:v>Unknown</x:v>
      </x:c>
      <x:c r="AM127" s="22" t="str">
        <x:v>Unknown</x:v>
      </x:c>
      <x:c r="AN127" s="22" t="str"/>
      <x:c r="AO127" s="22" t="str"/>
      <x:c r="AP127" s="22" t="str"/>
      <x:c r="AQ127" s="22" t="str"/>
      <x:c r="AR127" s="22" t="str"/>
      <x:c r="AS127" s="22" t="str"/>
      <x:c r="AT127" s="22" t="str">
        <x:v>PharmaLex GmbH; McGee Pharma International</x:v>
      </x:c>
      <x:c r="AU127" s="22" t="str">
        <x:v>Not reviewed</x:v>
      </x:c>
      <x:c r="AV127" s="22" t="str">
        <x:v>Not assessed</x:v>
      </x:c>
      <x:c r="AW127" s="22" t="str">
        <x:v>Unknown</x:v>
      </x:c>
      <x:c r="AX127" s="22" t="str">
        <x:v>Unknown</x:v>
      </x:c>
      <x:c r="AY127" s="22" t="str">
        <x:v>Unknown</x:v>
      </x:c>
      <x:c r="AZ127" s="22" t="str">
        <x:v>Unknown</x:v>
      </x:c>
      <x:c r="BA127" s="22" t="str">
        <x:v>Unknown</x:v>
      </x:c>
      <x:c r="BB127" s="22" t="str">
        <x:v>Unknown</x:v>
      </x:c>
      <x:c r="BC127" s="26" t="str"/>
      <x:c r="BD127" s="22" t="str"/>
      <x:c r="BE127" s="22" t="str"/>
      <x:c r="BF127" s="22" t="str">
        <x:v>Not collected</x:v>
      </x:c>
      <x:c r="BG127" s="22" t="str">
        <x:v>Not collected</x:v>
      </x:c>
      <x:c r="BH127" s="22" t="str">
        <x:v>Not defined</x:v>
      </x:c>
      <x:c r="BI127" s="24" t="n">
        <x:f>IF($Q127="","",$Q127-3)</x:f>
        <x:v>2014</x:v>
      </x:c>
      <x:c r="BJ127" s="24" t="n">
        <x:f>IF($Q127="","",$Q127-2)</x:f>
        <x:v>2015</x:v>
      </x:c>
      <x:c r="BK127" s="24" t="n">
        <x:f>IF($Q127="","",$Q127-1)</x:f>
        <x:v>2016</x:v>
      </x:c>
      <x:c r="BL127" s="24" t="n">
        <x:f>IF($Q127="","",$Q127+0)</x:f>
        <x:v>2017</x:v>
      </x:c>
      <x:c r="BM127" s="24" t="n">
        <x:f>IF($Q127="","",$Q127+1)</x:f>
        <x:v>2018</x:v>
      </x:c>
      <x:c r="BN127" s="24" t="n">
        <x:f>IF($Q127="","",$Q127+2)</x:f>
        <x:v>2019</x:v>
      </x:c>
      <x:c r="BO127" s="24" t="n">
        <x:f>IF($Q127="","",$Q127+3)</x:f>
        <x:v>2020</x:v>
      </x:c>
      <x:c r="BP127" s="77" t="str"/>
      <x:c r="BQ127" s="77" t="str"/>
      <x:c r="BR127" s="77" t="str"/>
      <x:c r="BS127" s="77" t="str"/>
      <x:c r="BT127" s="77" t="str"/>
      <x:c r="BU127" s="77" t="str"/>
      <x:c r="BV127" s="77" t="str"/>
      <x:c r="BW127" s="77" t="str"/>
      <x:c r="BX127" s="77" t="str"/>
      <x:c r="BY127" s="77" t="str"/>
      <x:c r="BZ127" s="77" t="str"/>
      <x:c r="CA127" s="77" t="str"/>
      <x:c r="CB127" s="77" t="str"/>
      <x:c r="CC127" s="77" t="str"/>
      <x:c r="CD127" s="77" t="str"/>
      <x:c r="CE127" s="77" t="str"/>
      <x:c r="CF127" s="77" t="str"/>
      <x:c r="CG127" s="77" t="str"/>
      <x:c r="CH127" s="77" t="str"/>
      <x:c r="CI127" s="77" t="str"/>
      <x:c r="CJ127" s="77" t="str"/>
      <x:c r="CK127" s="77" t="str"/>
      <x:c r="CL127" s="77" t="str"/>
      <x:c r="CM127" s="77" t="str"/>
      <x:c r="CN127" s="77" t="str"/>
      <x:c r="CO127" s="77" t="str"/>
      <x:c r="CP127" s="77" t="str"/>
      <x:c r="CQ127" s="77" t="str"/>
      <x:c r="CR127" s="77" t="str"/>
      <x:c r="CS127" s="77" t="str"/>
      <x:c r="CT127" s="77" t="str"/>
      <x:c r="CU127" s="77" t="str"/>
      <x:c r="CV127" s="77" t="str"/>
      <x:c r="CW127" s="77" t="str"/>
      <x:c r="CX127" s="77" t="str"/>
      <x:c r="CY127" s="77" t="str"/>
      <x:c r="CZ127" s="77" t="str"/>
      <x:c r="DA127" s="77" t="str"/>
      <x:c r="DB127" s="77" t="str"/>
      <x:c r="DC127" s="77" t="str"/>
      <x:c r="DD127" s="77" t="str"/>
      <x:c r="DE127" s="77" t="str"/>
      <x:c r="DF127" s="78" t="str"/>
      <x:c r="DG127" s="78" t="str"/>
      <x:c r="DH127" s="78" t="str"/>
      <x:c r="DI127" s="78" t="str"/>
      <x:c r="DJ127" s="78" t="str"/>
      <x:c r="DK127" s="78" t="str"/>
      <x:c r="DL127" s="78" t="str"/>
      <x:c r="DM127" s="78" t="str"/>
      <x:c r="DN127" s="78" t="str"/>
      <x:c r="DO127" s="78" t="str"/>
      <x:c r="DP127" s="78" t="str"/>
      <x:c r="DQ127" s="78" t="str"/>
      <x:c r="DR127" s="78" t="str"/>
      <x:c r="DS127" s="78" t="str"/>
      <x:c r="DT127" s="78" t="str"/>
      <x:c r="DU127" s="78" t="str"/>
      <x:c r="DV127" s="78" t="str"/>
      <x:c r="DW127" s="78" t="str"/>
      <x:c r="DX127" s="78" t="str"/>
      <x:c r="DY127" s="78" t="str"/>
      <x:c r="DZ127" s="78" t="str"/>
      <x:c r="EA127" s="117" t="str"/>
      <x:c r="EB127" s="117" t="str"/>
      <x:c r="EC127" s="117" t="str"/>
      <x:c r="ED127" s="117" t="str"/>
      <x:c r="EE127" s="117" t="str"/>
      <x:c r="EF127" s="117" t="str"/>
      <x:c r="EG127" s="117" t="str"/>
      <x:c r="EH127" s="117" t="str"/>
      <x:c r="EI127" s="117" t="str"/>
      <x:c r="EJ127" s="117" t="str"/>
      <x:c r="EK127" s="117" t="str"/>
      <x:c r="EL127" s="117" t="str"/>
      <x:c r="EM127" s="117" t="str"/>
      <x:c r="EN127" s="117" t="str"/>
      <x:c r="EO127" s="34" t="str"/>
      <x:c r="EP127" s="34" t="str"/>
      <x:c r="EQ127" s="36" t="str">
        <x:f>IF(OR($EO127="",$EP127="",$EO127=0),"",$EP127/$EO127)</x:f>
      </x:c>
      <x:c r="ER127" s="38" t="str"/>
      <x:c r="ES127" s="22" t="str">
        <x:v>Unknown</x:v>
      </x:c>
      <x:c r="ET127" s="22" t="str">
        <x:v>Unknown</x:v>
      </x:c>
      <x:c r="EU127" s="40" t="str">
        <x:f>IF(COUNT($DF127,$DG127,$DH127)=0,"",AVERAGE($DF127,$DG127,$DH127))</x:f>
      </x:c>
      <x:c r="EV127" s="40" t="str">
        <x:f>IF(COUNT($DJ127,$DK127,$DL127)=0,"",AVERAGE($DJ127,$DK127,$DL127))</x:f>
      </x:c>
      <x:c r="EW127" s="40" t="str">
        <x:f>IF(OR($EU127="",$EV127=""),"",$EV127-$EU127)</x:f>
      </x:c>
      <x:c r="EX127" s="40" t="str">
        <x:f>IF(COUNT($DM127,$DN127,$DO127)=0,"",AVERAGE($DM127,$DN127,$DO127))</x:f>
      </x:c>
      <x:c r="EY127" s="40" t="str">
        <x:f>IF(COUNT($DQ127,$DR127,$DS127)=0,"",AVERAGE($DQ127,$DR127,$DS127))</x:f>
      </x:c>
      <x:c r="EZ127" s="40" t="str">
        <x:f>IF(OR($EX127="",$EY127=""),"",$EY127-$EX127)</x:f>
      </x:c>
      <x:c r="FA127" s="42" t="str">
        <x:f>IF(COUNT($EA127,$EB127,$EC127)=0,"",AVERAGE($EA127,$EB127,$EC127))</x:f>
      </x:c>
      <x:c r="FB127" s="42" t="str">
        <x:f>IF(COUNT($EE127,$EF127,$EG127)=0,"",AVERAGE($EE127,$EF127,$EG127))</x:f>
      </x:c>
      <x:c r="FC127" s="42" t="str">
        <x:f>IF(OR($FA127="",$FB127=""),"",$FB127-$FA127)</x:f>
      </x:c>
      <x:c r="FD127" s="42" t="str">
        <x:f>IF(COUNT($EH127,$EI127,$EJ127)=0,"",AVERAGE($EH127,$EI127,$EJ127))</x:f>
      </x:c>
      <x:c r="FE127" s="42" t="str">
        <x:f>IF(COUNT($EL127,$EM127,$EN127)=0,"",AVERAGE($EL127,$EM127,$EN127))</x:f>
      </x:c>
      <x:c r="FF127" s="42" t="str">
        <x:f>IF(OR($FD127="",$FE127=""),"",$FE127-$FD127)</x:f>
      </x:c>
      <x:c r="FG127" s="24" t="str">
        <x:f>IF(COUNT($DF127,$DG127,$DH127,$DJ127,$DK127,$DL127,$DM127,$DN127,$DO127,$DQ127,$DR127,$DS127)=12,"Yes","No")</x:f>
        <x:v>No</x:v>
      </x:c>
      <x:c r="FH127" s="24" t="str">
        <x:f>IF(COUNT($EA127,$EB127,$EC127,$EE127,$EF127,$EG127,$EH127,$EI127,$EJ127,$EL127,$EM127,$EN127)=12,"Yes","No")</x:f>
        <x:v>No</x:v>
      </x:c>
      <x:c r="FI127" s="24" t="str">
        <x:f>IF(AND($M127="Include",OR($FG127="Yes",$FH127="Yes")),"Ready","Not ready")</x:f>
        <x:v>Not ready</x:v>
      </x:c>
    </x:row>
    <x:row r="128" ht="24" customHeight="1">
      <x:c r="A128" s="22" t="str">
        <x:v>CTL-0126</x:v>
      </x:c>
      <x:c r="B128" s="22" t="n">
        <x:v>137</x:v>
      </x:c>
      <x:c r="C128" s="22" t="str">
        <x:v>Candidate alternative-rationale group</x:v>
      </x:c>
      <x:c r="D128" s="22" t="n">
        <x:v>0</x:v>
      </x:c>
      <x:c r="E128" s="22" t="str">
        <x:v>DATA non-innovation deals.xlsx</x:v>
      </x:c>
      <x:c r="F128" s="22" t="str">
        <x:v>clinigen acquires quantum pharma for</x:v>
      </x:c>
      <x:c r="G128" s="22" t="str">
        <x:v>No</x:v>
      </x:c>
      <x:c r="H128" s="22" t="str">
        <x:v>No</x:v>
      </x:c>
      <x:c r="I128" s="22" t="str">
        <x:v>Yes</x:v>
      </x:c>
      <x:c r="J128" s="22" t="n">
        <x:v>2</x:v>
      </x:c>
      <x:c r="K128" s="22" t="str">
        <x:v>Not started</x:v>
      </x:c>
      <x:c r="L128" s="22" t="str">
        <x:v>Eligible - 100%</x:v>
      </x:c>
      <x:c r="M128" s="22" t="str">
        <x:v>Review</x:v>
      </x:c>
      <x:c r="N128" s="22" t="str"/>
      <x:c r="O128" s="28" t="n">
        <x:v>42964</x:v>
      </x:c>
      <x:c r="P128" s="28" t="n">
        <x:v>43040</x:v>
      </x:c>
      <x:c r="Q128" s="22" t="n">
        <x:v>2017</x:v>
      </x:c>
      <x:c r="R128" s="22" t="str">
        <x:v>Q3 2017</x:v>
      </x:c>
      <x:c r="S128" s="22" t="str">
        <x:v>Completed</x:v>
      </x:c>
      <x:c r="T128" s="26" t="str">
        <x:v>Clinigen Acquires Quantum Pharma for USD199 Million</x:v>
      </x:c>
      <x:c r="U128" s="22" t="str">
        <x:v>Mergers &amp; Acquisitions</x:v>
      </x:c>
      <x:c r="V128" s="22" t="str">
        <x:v>Acquisition</x:v>
      </x:c>
      <x:c r="W128" s="22" t="str">
        <x:v>100% Acquisition</x:v>
      </x:c>
      <x:c r="X128" s="22" t="str">
        <x:v>United Kingdom</x:v>
      </x:c>
      <x:c r="Y128" s="22" t="str">
        <x:v>100% Acquisition</x:v>
      </x:c>
      <x:c r="Z128" s="26"/>
      <x:c r="AA128" s="26"/>
      <x:c r="AB128" s="22" t="str">
        <x:v>Clinigen Ltd</x:v>
      </x:c>
      <x:c r="AC128" s="22" t="str">
        <x:v>clinigen</x:v>
      </x:c>
      <x:c r="AD128" s="22" t="str">
        <x:v>Quantum Pharmaceutical Ltd</x:v>
      </x:c>
      <x:c r="AE128" s="22" t="str">
        <x:v>quantum pharmaceutical</x:v>
      </x:c>
      <x:c r="AF128" s="30" t="n">
        <x:v>199</x:v>
      </x:c>
      <x:c r="AG128" s="22" t="n">
        <x:v>199</x:v>
      </x:c>
      <x:c r="AH128" s="26" t="str">
        <x:v>Clinigen Group Plc, a provider of pharmaceuticals products, has acquired Quantum Pharma Plc, a pharmaceutical company, for a purchase consideration of GBP150.3 million (USD199.01 million) in shares and cash combination.
On November 1, 2017, the court had sanctioned the scheme of acquisition, the related court order has been delivered to the registrar of companies and accordingly the scheme has become effective in accordance with its terms.
Clinigen will pay GBP0.37 (USD0.48) in cash and 0.0405 in shares of the new company for each Quantum share, valuing Quantum shares at 82 pence and the company as a whole at GBP150.3 million (USD199.01 million).
Quantum received an indicative takeover proposal from Clinigen. 
The transaction enables Clinigen to enhance its position in ethical access to unlicensed medicines.
Deal History:
Announced: On August 17, 2017, Clinigen agreed to acquire Quantum. The offer consists of shares and cash mixture.
Planned: On August 16, 2017, Clinigen intended to acquire Quantum.</x:v>
      </x:c>
      <x:c r="AI128" s="26" t="str">
        <x:v>The transaction enables Clinigen to enhance its position in ethical access to unlicensed medicines.</x:v>
      </x:c>
      <x:c r="AJ128" s="22" t="str"/>
      <x:c r="AK128" s="22" t="str"/>
      <x:c r="AL128" s="22" t="str">
        <x:v>Unknown</x:v>
      </x:c>
      <x:c r="AM128" s="22" t="str">
        <x:v>Unknown</x:v>
      </x:c>
      <x:c r="AN128" s="22" t="str"/>
      <x:c r="AO128" s="22" t="str"/>
      <x:c r="AP128" s="22" t="str"/>
      <x:c r="AQ128" s="22" t="str"/>
      <x:c r="AR128" s="22" t="str"/>
      <x:c r="AS128" s="22" t="str">
        <x:v>Clinigen Ltd</x:v>
      </x:c>
      <x:c r="AT128" s="22" t="str">
        <x:v>Quantum Pharmaceutical Ltd</x:v>
      </x:c>
      <x:c r="AU128" s="22" t="str">
        <x:v>Not reviewed</x:v>
      </x:c>
      <x:c r="AV128" s="22" t="str">
        <x:v>Not assessed</x:v>
      </x:c>
      <x:c r="AW128" s="22" t="str">
        <x:v>Unknown</x:v>
      </x:c>
      <x:c r="AX128" s="22" t="str">
        <x:v>Unknown</x:v>
      </x:c>
      <x:c r="AY128" s="22" t="str">
        <x:v>Unknown</x:v>
      </x:c>
      <x:c r="AZ128" s="22" t="str">
        <x:v>Unknown</x:v>
      </x:c>
      <x:c r="BA128" s="22" t="str">
        <x:v>Unknown</x:v>
      </x:c>
      <x:c r="BB128" s="22" t="str">
        <x:v>Unknown</x:v>
      </x:c>
      <x:c r="BC128" s="26" t="str"/>
      <x:c r="BD128" s="22" t="str"/>
      <x:c r="BE128" s="22" t="str"/>
      <x:c r="BF128" s="22" t="str">
        <x:v>Not collected</x:v>
      </x:c>
      <x:c r="BG128" s="22" t="str">
        <x:v>Not collected</x:v>
      </x:c>
      <x:c r="BH128" s="22" t="str">
        <x:v>Not defined</x:v>
      </x:c>
      <x:c r="BI128" s="24" t="n">
        <x:f>IF($Q128="","",$Q128-3)</x:f>
        <x:v>2014</x:v>
      </x:c>
      <x:c r="BJ128" s="24" t="n">
        <x:f>IF($Q128="","",$Q128-2)</x:f>
        <x:v>2015</x:v>
      </x:c>
      <x:c r="BK128" s="24" t="n">
        <x:f>IF($Q128="","",$Q128-1)</x:f>
        <x:v>2016</x:v>
      </x:c>
      <x:c r="BL128" s="24" t="n">
        <x:f>IF($Q128="","",$Q128+0)</x:f>
        <x:v>2017</x:v>
      </x:c>
      <x:c r="BM128" s="24" t="n">
        <x:f>IF($Q128="","",$Q128+1)</x:f>
        <x:v>2018</x:v>
      </x:c>
      <x:c r="BN128" s="24" t="n">
        <x:f>IF($Q128="","",$Q128+2)</x:f>
        <x:v>2019</x:v>
      </x:c>
      <x:c r="BO128" s="24" t="n">
        <x:f>IF($Q128="","",$Q128+3)</x:f>
        <x:v>2020</x:v>
      </x:c>
      <x:c r="BP128" s="77" t="str"/>
      <x:c r="BQ128" s="77" t="str"/>
      <x:c r="BR128" s="77" t="str"/>
      <x:c r="BS128" s="77" t="str"/>
      <x:c r="BT128" s="77" t="str"/>
      <x:c r="BU128" s="77" t="str"/>
      <x:c r="BV128" s="77" t="str"/>
      <x:c r="BW128" s="77" t="str"/>
      <x:c r="BX128" s="77" t="str"/>
      <x:c r="BY128" s="77" t="str"/>
      <x:c r="BZ128" s="77" t="str"/>
      <x:c r="CA128" s="77" t="str"/>
      <x:c r="CB128" s="77" t="str"/>
      <x:c r="CC128" s="77" t="str"/>
      <x:c r="CD128" s="77" t="str"/>
      <x:c r="CE128" s="77" t="str"/>
      <x:c r="CF128" s="77" t="str"/>
      <x:c r="CG128" s="77" t="str"/>
      <x:c r="CH128" s="77" t="str"/>
      <x:c r="CI128" s="77" t="str"/>
      <x:c r="CJ128" s="77" t="str"/>
      <x:c r="CK128" s="77" t="str"/>
      <x:c r="CL128" s="77" t="str"/>
      <x:c r="CM128" s="77" t="str"/>
      <x:c r="CN128" s="77" t="str"/>
      <x:c r="CO128" s="77" t="str"/>
      <x:c r="CP128" s="77" t="str"/>
      <x:c r="CQ128" s="77" t="str"/>
      <x:c r="CR128" s="77" t="str"/>
      <x:c r="CS128" s="77" t="str"/>
      <x:c r="CT128" s="77" t="str"/>
      <x:c r="CU128" s="77" t="str"/>
      <x:c r="CV128" s="77" t="str"/>
      <x:c r="CW128" s="77" t="str"/>
      <x:c r="CX128" s="77" t="str"/>
      <x:c r="CY128" s="77" t="str"/>
      <x:c r="CZ128" s="77" t="str"/>
      <x:c r="DA128" s="77" t="str"/>
      <x:c r="DB128" s="77" t="str"/>
      <x:c r="DC128" s="77" t="str"/>
      <x:c r="DD128" s="77" t="str"/>
      <x:c r="DE128" s="77" t="str"/>
      <x:c r="DF128" s="78" t="str"/>
      <x:c r="DG128" s="78" t="str"/>
      <x:c r="DH128" s="78" t="str"/>
      <x:c r="DI128" s="78" t="str"/>
      <x:c r="DJ128" s="78" t="str"/>
      <x:c r="DK128" s="78" t="str"/>
      <x:c r="DL128" s="78" t="str"/>
      <x:c r="DM128" s="78" t="str"/>
      <x:c r="DN128" s="78" t="str"/>
      <x:c r="DO128" s="78" t="str"/>
      <x:c r="DP128" s="78" t="str"/>
      <x:c r="DQ128" s="78" t="str"/>
      <x:c r="DR128" s="78" t="str"/>
      <x:c r="DS128" s="78" t="str"/>
      <x:c r="DT128" s="78" t="str"/>
      <x:c r="DU128" s="78" t="str"/>
      <x:c r="DV128" s="78" t="str"/>
      <x:c r="DW128" s="78" t="str"/>
      <x:c r="DX128" s="78" t="str"/>
      <x:c r="DY128" s="78" t="str"/>
      <x:c r="DZ128" s="78" t="str"/>
      <x:c r="EA128" s="117" t="str"/>
      <x:c r="EB128" s="117" t="str"/>
      <x:c r="EC128" s="117" t="str"/>
      <x:c r="ED128" s="117" t="str"/>
      <x:c r="EE128" s="117" t="str"/>
      <x:c r="EF128" s="117" t="str"/>
      <x:c r="EG128" s="117" t="str"/>
      <x:c r="EH128" s="117" t="str"/>
      <x:c r="EI128" s="117" t="str"/>
      <x:c r="EJ128" s="117" t="str"/>
      <x:c r="EK128" s="117" t="str"/>
      <x:c r="EL128" s="117" t="str"/>
      <x:c r="EM128" s="117" t="str"/>
      <x:c r="EN128" s="117" t="str"/>
      <x:c r="EO128" s="34" t="str"/>
      <x:c r="EP128" s="34" t="str"/>
      <x:c r="EQ128" s="36" t="str">
        <x:f>IF(OR($EO128="",$EP128="",$EO128=0),"",$EP128/$EO128)</x:f>
      </x:c>
      <x:c r="ER128" s="38" t="str"/>
      <x:c r="ES128" s="22" t="str">
        <x:v>Unknown</x:v>
      </x:c>
      <x:c r="ET128" s="22" t="str">
        <x:v>Unknown</x:v>
      </x:c>
      <x:c r="EU128" s="40" t="str">
        <x:f>IF(COUNT($DF128,$DG128,$DH128)=0,"",AVERAGE($DF128,$DG128,$DH128))</x:f>
      </x:c>
      <x:c r="EV128" s="40" t="str">
        <x:f>IF(COUNT($DJ128,$DK128,$DL128)=0,"",AVERAGE($DJ128,$DK128,$DL128))</x:f>
      </x:c>
      <x:c r="EW128" s="40" t="str">
        <x:f>IF(OR($EU128="",$EV128=""),"",$EV128-$EU128)</x:f>
      </x:c>
      <x:c r="EX128" s="40" t="str">
        <x:f>IF(COUNT($DM128,$DN128,$DO128)=0,"",AVERAGE($DM128,$DN128,$DO128))</x:f>
      </x:c>
      <x:c r="EY128" s="40" t="str">
        <x:f>IF(COUNT($DQ128,$DR128,$DS128)=0,"",AVERAGE($DQ128,$DR128,$DS128))</x:f>
      </x:c>
      <x:c r="EZ128" s="40" t="str">
        <x:f>IF(OR($EX128="",$EY128=""),"",$EY128-$EX128)</x:f>
      </x:c>
      <x:c r="FA128" s="42" t="str">
        <x:f>IF(COUNT($EA128,$EB128,$EC128)=0,"",AVERAGE($EA128,$EB128,$EC128))</x:f>
      </x:c>
      <x:c r="FB128" s="42" t="str">
        <x:f>IF(COUNT($EE128,$EF128,$EG128)=0,"",AVERAGE($EE128,$EF128,$EG128))</x:f>
      </x:c>
      <x:c r="FC128" s="42" t="str">
        <x:f>IF(OR($FA128="",$FB128=""),"",$FB128-$FA128)</x:f>
      </x:c>
      <x:c r="FD128" s="42" t="str">
        <x:f>IF(COUNT($EH128,$EI128,$EJ128)=0,"",AVERAGE($EH128,$EI128,$EJ128))</x:f>
      </x:c>
      <x:c r="FE128" s="42" t="str">
        <x:f>IF(COUNT($EL128,$EM128,$EN128)=0,"",AVERAGE($EL128,$EM128,$EN128))</x:f>
      </x:c>
      <x:c r="FF128" s="42" t="str">
        <x:f>IF(OR($FD128="",$FE128=""),"",$FE128-$FD128)</x:f>
      </x:c>
      <x:c r="FG128" s="24" t="str">
        <x:f>IF(COUNT($DF128,$DG128,$DH128,$DJ128,$DK128,$DL128,$DM128,$DN128,$DO128,$DQ128,$DR128,$DS128)=12,"Yes","No")</x:f>
        <x:v>No</x:v>
      </x:c>
      <x:c r="FH128" s="24" t="str">
        <x:f>IF(COUNT($EA128,$EB128,$EC128,$EE128,$EF128,$EG128,$EH128,$EI128,$EJ128,$EL128,$EM128,$EN128)=12,"Yes","No")</x:f>
        <x:v>No</x:v>
      </x:c>
      <x:c r="FI128" s="24" t="str">
        <x:f>IF(AND($M128="Include",OR($FG128="Yes",$FH128="Yes")),"Ready","Not ready")</x:f>
        <x:v>Not ready</x:v>
      </x:c>
    </x:row>
    <x:row r="129" ht="24" customHeight="1">
      <x:c r="A129" s="22" t="str">
        <x:v>CTL-0127</x:v>
      </x:c>
      <x:c r="B129" s="22" t="n">
        <x:v>138</x:v>
      </x:c>
      <x:c r="C129" s="22" t="str">
        <x:v>Candidate alternative-rationale group</x:v>
      </x:c>
      <x:c r="D129" s="22" t="n">
        <x:v>0</x:v>
      </x:c>
      <x:c r="E129" s="22" t="str">
        <x:v>DATA non-innovation deals.xlsx</x:v>
      </x:c>
      <x:c r="F129" s="22" t="str">
        <x:v>alvogen acquires omega bittner from perrigo for</x:v>
      </x:c>
      <x:c r="G129" s="22" t="str">
        <x:v>No</x:v>
      </x:c>
      <x:c r="H129" s="22" t="str">
        <x:v>No</x:v>
      </x:c>
      <x:c r="I129" s="22" t="str">
        <x:v>Yes</x:v>
      </x:c>
      <x:c r="J129" s="22" t="n">
        <x:v>2</x:v>
      </x:c>
      <x:c r="K129" s="22" t="str">
        <x:v>Not started</x:v>
      </x:c>
      <x:c r="L129" s="22" t="str">
        <x:v>Eligible - 100%</x:v>
      </x:c>
      <x:c r="M129" s="22" t="str">
        <x:v>Review</x:v>
      </x:c>
      <x:c r="N129" s="22" t="str"/>
      <x:c r="O129" s="28" t="n">
        <x:v>42962</x:v>
      </x:c>
      <x:c r="P129" s="28" t="n">
        <x:v>42972</x:v>
      </x:c>
      <x:c r="Q129" s="22" t="n">
        <x:v>2017</x:v>
      </x:c>
      <x:c r="R129" s="22" t="str">
        <x:v>Q3 2017</x:v>
      </x:c>
      <x:c r="S129" s="22" t="str">
        <x:v>Completed</x:v>
      </x:c>
      <x:c r="T129" s="26" t="str">
        <x:v>Alvogen Acquires Omega Bittner from Perrigo for USD15 Million</x:v>
      </x:c>
      <x:c r="U129" s="22" t="str">
        <x:v>Mergers &amp; Acquisitions</x:v>
      </x:c>
      <x:c r="V129" s="22" t="str">
        <x:v>Acquisition</x:v>
      </x:c>
      <x:c r="W129" s="22" t="str">
        <x:v>100% Acquisition</x:v>
      </x:c>
      <x:c r="X129" s="22" t="str">
        <x:v>Russia</x:v>
      </x:c>
      <x:c r="Y129" s="22" t="str">
        <x:v>100% Acquisition</x:v>
      </x:c>
      <x:c r="Z129" s="26"/>
      <x:c r="AA129" s="26"/>
      <x:c r="AB129" s="22" t="str">
        <x:v>Alvogen Inc</x:v>
      </x:c>
      <x:c r="AC129" s="22" t="str">
        <x:v>alvogen</x:v>
      </x:c>
      <x:c r="AD129" s="22" t="str">
        <x:v>Omega Bittner</x:v>
      </x:c>
      <x:c r="AE129" s="22" t="str">
        <x:v>omega bittner</x:v>
      </x:c>
      <x:c r="AF129" s="30" t="n">
        <x:v>15</x:v>
      </x:c>
      <x:c r="AG129" s="22" t="n">
        <x:v>15</x:v>
      </x:c>
      <x:c r="AH129" s="26" t="str">
        <x:v>Alvogen Inc., a pharmaceutical company,through its subsidiaries, to Alvogen Pharma LLC and Alvogen CEE Kft., has acquired Omega Bittner, a pharmaceutical firm, from Perrigo Company plc, a healthcare company, for a purchase consideration of EUR12.7 million (USD14.98 million).
The consideration is inclusive of an estimated working capital adjustment, which resulted in an immaterial gain recorded in its consumer healthcare international (CHCI) segment.
Omega Bittner is working with recognized brands in Russia includes Lactacyd, Aflubin and Paranit, the firm focuses on a targeted portfolio of over-the-counter drugs in categories such as women’s healthcare and cough &amp; cold.
This acquisition enables Alvogen to strengthen its existing portfolio in Russia.
Deal History:
Announced: On August 15, 2017, Alvogen entered into a definitive agreement to acquire Omega Bittner, from Perrigo.</x:v>
      </x:c>
      <x:c r="AI129" s="26" t="str">
        <x:v>This acquisition enables Alvogen to strengthen its existing portfolio in Russia.</x:v>
      </x:c>
      <x:c r="AJ129" s="22" t="str"/>
      <x:c r="AK129" s="22" t="str"/>
      <x:c r="AL129" s="22" t="str">
        <x:v>Unknown</x:v>
      </x:c>
      <x:c r="AM129" s="22" t="str">
        <x:v>Unknown</x:v>
      </x:c>
      <x:c r="AN129" s="22" t="str"/>
      <x:c r="AO129" s="22" t="str"/>
      <x:c r="AP129" s="22" t="str"/>
      <x:c r="AQ129" s="22" t="str"/>
      <x:c r="AR129" s="22" t="str"/>
      <x:c r="AS129" s="22" t="str">
        <x:v>Alvogen Inc</x:v>
      </x:c>
      <x:c r="AT129" s="22" t="str">
        <x:v>Omega Bittner</x:v>
      </x:c>
      <x:c r="AU129" s="22" t="str">
        <x:v>Not reviewed</x:v>
      </x:c>
      <x:c r="AV129" s="22" t="str">
        <x:v>Not assessed</x:v>
      </x:c>
      <x:c r="AW129" s="22" t="str">
        <x:v>Unknown</x:v>
      </x:c>
      <x:c r="AX129" s="22" t="str">
        <x:v>Unknown</x:v>
      </x:c>
      <x:c r="AY129" s="22" t="str">
        <x:v>Unknown</x:v>
      </x:c>
      <x:c r="AZ129" s="22" t="str">
        <x:v>Unknown</x:v>
      </x:c>
      <x:c r="BA129" s="22" t="str">
        <x:v>Unknown</x:v>
      </x:c>
      <x:c r="BB129" s="22" t="str">
        <x:v>Unknown</x:v>
      </x:c>
      <x:c r="BC129" s="26" t="str"/>
      <x:c r="BD129" s="22" t="str"/>
      <x:c r="BE129" s="22" t="str"/>
      <x:c r="BF129" s="22" t="str">
        <x:v>Not collected</x:v>
      </x:c>
      <x:c r="BG129" s="22" t="str">
        <x:v>Not collected</x:v>
      </x:c>
      <x:c r="BH129" s="22" t="str">
        <x:v>Not defined</x:v>
      </x:c>
      <x:c r="BI129" s="24" t="n">
        <x:f>IF($Q129="","",$Q129-3)</x:f>
        <x:v>2014</x:v>
      </x:c>
      <x:c r="BJ129" s="24" t="n">
        <x:f>IF($Q129="","",$Q129-2)</x:f>
        <x:v>2015</x:v>
      </x:c>
      <x:c r="BK129" s="24" t="n">
        <x:f>IF($Q129="","",$Q129-1)</x:f>
        <x:v>2016</x:v>
      </x:c>
      <x:c r="BL129" s="24" t="n">
        <x:f>IF($Q129="","",$Q129+0)</x:f>
        <x:v>2017</x:v>
      </x:c>
      <x:c r="BM129" s="24" t="n">
        <x:f>IF($Q129="","",$Q129+1)</x:f>
        <x:v>2018</x:v>
      </x:c>
      <x:c r="BN129" s="24" t="n">
        <x:f>IF($Q129="","",$Q129+2)</x:f>
        <x:v>2019</x:v>
      </x:c>
      <x:c r="BO129" s="24" t="n">
        <x:f>IF($Q129="","",$Q129+3)</x:f>
        <x:v>2020</x:v>
      </x:c>
      <x:c r="BP129" s="77" t="str"/>
      <x:c r="BQ129" s="77" t="str"/>
      <x:c r="BR129" s="77" t="str"/>
      <x:c r="BS129" s="77" t="str"/>
      <x:c r="BT129" s="77" t="str"/>
      <x:c r="BU129" s="77" t="str"/>
      <x:c r="BV129" s="77" t="str"/>
      <x:c r="BW129" s="77" t="str"/>
      <x:c r="BX129" s="77" t="str"/>
      <x:c r="BY129" s="77" t="str"/>
      <x:c r="BZ129" s="77" t="str"/>
      <x:c r="CA129" s="77" t="str"/>
      <x:c r="CB129" s="77" t="str"/>
      <x:c r="CC129" s="77" t="str"/>
      <x:c r="CD129" s="77" t="str"/>
      <x:c r="CE129" s="77" t="str"/>
      <x:c r="CF129" s="77" t="str"/>
      <x:c r="CG129" s="77" t="str"/>
      <x:c r="CH129" s="77" t="str"/>
      <x:c r="CI129" s="77" t="str"/>
      <x:c r="CJ129" s="77" t="str"/>
      <x:c r="CK129" s="77" t="str"/>
      <x:c r="CL129" s="77" t="str"/>
      <x:c r="CM129" s="77" t="str"/>
      <x:c r="CN129" s="77" t="str"/>
      <x:c r="CO129" s="77" t="str"/>
      <x:c r="CP129" s="77" t="str"/>
      <x:c r="CQ129" s="77" t="str"/>
      <x:c r="CR129" s="77" t="str"/>
      <x:c r="CS129" s="77" t="str"/>
      <x:c r="CT129" s="77" t="str"/>
      <x:c r="CU129" s="77" t="str"/>
      <x:c r="CV129" s="77" t="str"/>
      <x:c r="CW129" s="77" t="str"/>
      <x:c r="CX129" s="77" t="str"/>
      <x:c r="CY129" s="77" t="str"/>
      <x:c r="CZ129" s="77" t="str"/>
      <x:c r="DA129" s="77" t="str"/>
      <x:c r="DB129" s="77" t="str"/>
      <x:c r="DC129" s="77" t="str"/>
      <x:c r="DD129" s="77" t="str"/>
      <x:c r="DE129" s="77" t="str"/>
      <x:c r="DF129" s="78" t="str"/>
      <x:c r="DG129" s="78" t="str"/>
      <x:c r="DH129" s="78" t="str"/>
      <x:c r="DI129" s="78" t="str"/>
      <x:c r="DJ129" s="78" t="str"/>
      <x:c r="DK129" s="78" t="str"/>
      <x:c r="DL129" s="78" t="str"/>
      <x:c r="DM129" s="78" t="str"/>
      <x:c r="DN129" s="78" t="str"/>
      <x:c r="DO129" s="78" t="str"/>
      <x:c r="DP129" s="78" t="str"/>
      <x:c r="DQ129" s="78" t="str"/>
      <x:c r="DR129" s="78" t="str"/>
      <x:c r="DS129" s="78" t="str"/>
      <x:c r="DT129" s="78" t="str"/>
      <x:c r="DU129" s="78" t="str"/>
      <x:c r="DV129" s="78" t="str"/>
      <x:c r="DW129" s="78" t="str"/>
      <x:c r="DX129" s="78" t="str"/>
      <x:c r="DY129" s="78" t="str"/>
      <x:c r="DZ129" s="78" t="str"/>
      <x:c r="EA129" s="117" t="str"/>
      <x:c r="EB129" s="117" t="str"/>
      <x:c r="EC129" s="117" t="str"/>
      <x:c r="ED129" s="117" t="str"/>
      <x:c r="EE129" s="117" t="str"/>
      <x:c r="EF129" s="117" t="str"/>
      <x:c r="EG129" s="117" t="str"/>
      <x:c r="EH129" s="117" t="str"/>
      <x:c r="EI129" s="117" t="str"/>
      <x:c r="EJ129" s="117" t="str"/>
      <x:c r="EK129" s="117" t="str"/>
      <x:c r="EL129" s="117" t="str"/>
      <x:c r="EM129" s="117" t="str"/>
      <x:c r="EN129" s="117" t="str"/>
      <x:c r="EO129" s="34" t="str"/>
      <x:c r="EP129" s="34" t="str"/>
      <x:c r="EQ129" s="36" t="str">
        <x:f>IF(OR($EO129="",$EP129="",$EO129=0),"",$EP129/$EO129)</x:f>
      </x:c>
      <x:c r="ER129" s="38" t="str"/>
      <x:c r="ES129" s="22" t="str">
        <x:v>Unknown</x:v>
      </x:c>
      <x:c r="ET129" s="22" t="str">
        <x:v>Unknown</x:v>
      </x:c>
      <x:c r="EU129" s="40" t="str">
        <x:f>IF(COUNT($DF129,$DG129,$DH129)=0,"",AVERAGE($DF129,$DG129,$DH129))</x:f>
      </x:c>
      <x:c r="EV129" s="40" t="str">
        <x:f>IF(COUNT($DJ129,$DK129,$DL129)=0,"",AVERAGE($DJ129,$DK129,$DL129))</x:f>
      </x:c>
      <x:c r="EW129" s="40" t="str">
        <x:f>IF(OR($EU129="",$EV129=""),"",$EV129-$EU129)</x:f>
      </x:c>
      <x:c r="EX129" s="40" t="str">
        <x:f>IF(COUNT($DM129,$DN129,$DO129)=0,"",AVERAGE($DM129,$DN129,$DO129))</x:f>
      </x:c>
      <x:c r="EY129" s="40" t="str">
        <x:f>IF(COUNT($DQ129,$DR129,$DS129)=0,"",AVERAGE($DQ129,$DR129,$DS129))</x:f>
      </x:c>
      <x:c r="EZ129" s="40" t="str">
        <x:f>IF(OR($EX129="",$EY129=""),"",$EY129-$EX129)</x:f>
      </x:c>
      <x:c r="FA129" s="42" t="str">
        <x:f>IF(COUNT($EA129,$EB129,$EC129)=0,"",AVERAGE($EA129,$EB129,$EC129))</x:f>
      </x:c>
      <x:c r="FB129" s="42" t="str">
        <x:f>IF(COUNT($EE129,$EF129,$EG129)=0,"",AVERAGE($EE129,$EF129,$EG129))</x:f>
      </x:c>
      <x:c r="FC129" s="42" t="str">
        <x:f>IF(OR($FA129="",$FB129=""),"",$FB129-$FA129)</x:f>
      </x:c>
      <x:c r="FD129" s="42" t="str">
        <x:f>IF(COUNT($EH129,$EI129,$EJ129)=0,"",AVERAGE($EH129,$EI129,$EJ129))</x:f>
      </x:c>
      <x:c r="FE129" s="42" t="str">
        <x:f>IF(COUNT($EL129,$EM129,$EN129)=0,"",AVERAGE($EL129,$EM129,$EN129))</x:f>
      </x:c>
      <x:c r="FF129" s="42" t="str">
        <x:f>IF(OR($FD129="",$FE129=""),"",$FE129-$FD129)</x:f>
      </x:c>
      <x:c r="FG129" s="24" t="str">
        <x:f>IF(COUNT($DF129,$DG129,$DH129,$DJ129,$DK129,$DL129,$DM129,$DN129,$DO129,$DQ129,$DR129,$DS129)=12,"Yes","No")</x:f>
        <x:v>No</x:v>
      </x:c>
      <x:c r="FH129" s="24" t="str">
        <x:f>IF(COUNT($EA129,$EB129,$EC129,$EE129,$EF129,$EG129,$EH129,$EI129,$EJ129,$EL129,$EM129,$EN129)=12,"Yes","No")</x:f>
        <x:v>No</x:v>
      </x:c>
      <x:c r="FI129" s="24" t="str">
        <x:f>IF(AND($M129="Include",OR($FG129="Yes",$FH129="Yes")),"Ready","Not ready")</x:f>
        <x:v>Not ready</x:v>
      </x:c>
    </x:row>
    <x:row r="130" ht="24" customHeight="1">
      <x:c r="A130" s="22" t="str">
        <x:v>CTL-0128</x:v>
      </x:c>
      <x:c r="B130" s="22" t="n">
        <x:v>139</x:v>
      </x:c>
      <x:c r="C130" s="22" t="str">
        <x:v>Candidate alternative-rationale group</x:v>
      </x:c>
      <x:c r="D130" s="22" t="n">
        <x:v>0</x:v>
      </x:c>
      <x:c r="E130" s="22" t="str">
        <x:v>DATA non-innovation deals.xlsx</x:v>
      </x:c>
      <x:c r="F130" s="22" t="str">
        <x:v>aier eye acquires 86 83 stake in clinica baviera</x:v>
      </x:c>
      <x:c r="G130" s="22" t="str">
        <x:v>No</x:v>
      </x:c>
      <x:c r="H130" s="22" t="str">
        <x:v>No</x:v>
      </x:c>
      <x:c r="I130" s="22" t="str">
        <x:v>Yes</x:v>
      </x:c>
      <x:c r="J130" s="22" t="n">
        <x:v>13</x:v>
      </x:c>
      <x:c r="K130" s="22" t="str">
        <x:v>Not started</x:v>
      </x:c>
      <x:c r="L130" s="22" t="str">
        <x:v>Review - majority</x:v>
      </x:c>
      <x:c r="M130" s="22" t="str">
        <x:v>Review</x:v>
      </x:c>
      <x:c r="N130" s="22" t="str"/>
      <x:c r="O130" s="28" t="n">
        <x:v>42951</x:v>
      </x:c>
      <x:c r="P130" s="28" t="n">
        <x:v>42951</x:v>
      </x:c>
      <x:c r="Q130" s="22" t="n">
        <x:v>2017</x:v>
      </x:c>
      <x:c r="R130" s="22" t="str">
        <x:v>Q3 2017</x:v>
      </x:c>
      <x:c r="S130" s="22" t="str">
        <x:v>Completed</x:v>
      </x:c>
      <x:c r="T130" s="26" t="str">
        <x:v>Aier Eye Acquires 86.83% Stake in Clinica Baviera</x:v>
      </x:c>
      <x:c r="U130" s="22" t="str">
        <x:v>Mergers &amp; Acquisitions</x:v>
      </x:c>
      <x:c r="V130" s="22" t="str">
        <x:v>Acquisition</x:v>
      </x:c>
      <x:c r="W130" s="22" t="str">
        <x:v>Majority Acquisition</x:v>
      </x:c>
      <x:c r="X130" s="22" t="str">
        <x:v>Spain</x:v>
      </x:c>
      <x:c r="Y130" s="22" t="str">
        <x:v>Majority Acquisition</x:v>
      </x:c>
      <x:c r="Z130" s="26" t="str">
        <x:v>Rothschild &amp; Co SCA , BNP Paribas SA</x:v>
      </x:c>
      <x:c r="AA130" s="26"/>
      <x:c r="AB130" s="22" t="str"/>
      <x:c r="AC130" s="22" t="str"/>
      <x:c r="AD130" s="22" t="str">
        <x:v>Clinica Baviera SA</x:v>
      </x:c>
      <x:c r="AE130" s="22" t="str">
        <x:v>clinica baviera</x:v>
      </x:c>
      <x:c r="AF130" s="30" t="n">
        <x:v>159</x:v>
      </x:c>
      <x:c r="AG130" s="22" t="n">
        <x:v>159</x:v>
      </x:c>
      <x:c r="AH130" s="26" t="str">
        <x:v>Aier Eye Hospital Group Co. Ltd. (Aier Eye), an ophthalmic medical chain institution, has acquired 86.83% stake in Clinica Baviera SA, an ophthalmology service provider.
Aier Eye already had an agreement with a series of shareholders who controlled 59.35% of the capital and who had committed to sell their shares.</x:v>
      </x:c>
      <x:c r="AI130" s="26" t="str"/>
      <x:c r="AJ130" s="22" t="str"/>
      <x:c r="AK130" s="22" t="str"/>
      <x:c r="AL130" s="22" t="str">
        <x:v>Unknown</x:v>
      </x:c>
      <x:c r="AM130" s="22" t="str">
        <x:v>Unknown</x:v>
      </x:c>
      <x:c r="AN130" s="22" t="str"/>
      <x:c r="AO130" s="22" t="str"/>
      <x:c r="AP130" s="22" t="str"/>
      <x:c r="AQ130" s="22" t="str"/>
      <x:c r="AR130" s="22" t="str"/>
      <x:c r="AS130" s="22" t="str"/>
      <x:c r="AT130" s="22" t="str">
        <x:v>Clinica Baviera SA</x:v>
      </x:c>
      <x:c r="AU130" s="22" t="str">
        <x:v>Not reviewed</x:v>
      </x:c>
      <x:c r="AV130" s="22" t="str">
        <x:v>Not assessed</x:v>
      </x:c>
      <x:c r="AW130" s="22" t="str">
        <x:v>Unknown</x:v>
      </x:c>
      <x:c r="AX130" s="22" t="str">
        <x:v>Unknown</x:v>
      </x:c>
      <x:c r="AY130" s="22" t="str">
        <x:v>Unknown</x:v>
      </x:c>
      <x:c r="AZ130" s="22" t="str">
        <x:v>Unknown</x:v>
      </x:c>
      <x:c r="BA130" s="22" t="str">
        <x:v>Unknown</x:v>
      </x:c>
      <x:c r="BB130" s="22" t="str">
        <x:v>Unknown</x:v>
      </x:c>
      <x:c r="BC130" s="26" t="str"/>
      <x:c r="BD130" s="22" t="str"/>
      <x:c r="BE130" s="22" t="str"/>
      <x:c r="BF130" s="22" t="str">
        <x:v>Not collected</x:v>
      </x:c>
      <x:c r="BG130" s="22" t="str">
        <x:v>Not collected</x:v>
      </x:c>
      <x:c r="BH130" s="22" t="str">
        <x:v>Not defined</x:v>
      </x:c>
      <x:c r="BI130" s="24" t="n">
        <x:f>IF($Q130="","",$Q130-3)</x:f>
        <x:v>2014</x:v>
      </x:c>
      <x:c r="BJ130" s="24" t="n">
        <x:f>IF($Q130="","",$Q130-2)</x:f>
        <x:v>2015</x:v>
      </x:c>
      <x:c r="BK130" s="24" t="n">
        <x:f>IF($Q130="","",$Q130-1)</x:f>
        <x:v>2016</x:v>
      </x:c>
      <x:c r="BL130" s="24" t="n">
        <x:f>IF($Q130="","",$Q130+0)</x:f>
        <x:v>2017</x:v>
      </x:c>
      <x:c r="BM130" s="24" t="n">
        <x:f>IF($Q130="","",$Q130+1)</x:f>
        <x:v>2018</x:v>
      </x:c>
      <x:c r="BN130" s="24" t="n">
        <x:f>IF($Q130="","",$Q130+2)</x:f>
        <x:v>2019</x:v>
      </x:c>
      <x:c r="BO130" s="24" t="n">
        <x:f>IF($Q130="","",$Q130+3)</x:f>
        <x:v>2020</x:v>
      </x:c>
      <x:c r="BP130" s="77" t="str"/>
      <x:c r="BQ130" s="77" t="str"/>
      <x:c r="BR130" s="77" t="str"/>
      <x:c r="BS130" s="77" t="str"/>
      <x:c r="BT130" s="77" t="str"/>
      <x:c r="BU130" s="77" t="str"/>
      <x:c r="BV130" s="77" t="str"/>
      <x:c r="BW130" s="77" t="str"/>
      <x:c r="BX130" s="77" t="str"/>
      <x:c r="BY130" s="77" t="str"/>
      <x:c r="BZ130" s="77" t="str"/>
      <x:c r="CA130" s="77" t="str"/>
      <x:c r="CB130" s="77" t="str"/>
      <x:c r="CC130" s="77" t="str"/>
      <x:c r="CD130" s="77" t="str"/>
      <x:c r="CE130" s="77" t="str"/>
      <x:c r="CF130" s="77" t="str"/>
      <x:c r="CG130" s="77" t="str"/>
      <x:c r="CH130" s="77" t="str"/>
      <x:c r="CI130" s="77" t="str"/>
      <x:c r="CJ130" s="77" t="str"/>
      <x:c r="CK130" s="77" t="str"/>
      <x:c r="CL130" s="77" t="str"/>
      <x:c r="CM130" s="77" t="str"/>
      <x:c r="CN130" s="77" t="str"/>
      <x:c r="CO130" s="77" t="str"/>
      <x:c r="CP130" s="77" t="str"/>
      <x:c r="CQ130" s="77" t="str"/>
      <x:c r="CR130" s="77" t="str"/>
      <x:c r="CS130" s="77" t="str"/>
      <x:c r="CT130" s="77" t="str"/>
      <x:c r="CU130" s="77" t="str"/>
      <x:c r="CV130" s="77" t="str"/>
      <x:c r="CW130" s="77" t="str"/>
      <x:c r="CX130" s="77" t="str"/>
      <x:c r="CY130" s="77" t="str"/>
      <x:c r="CZ130" s="77" t="str"/>
      <x:c r="DA130" s="77" t="str"/>
      <x:c r="DB130" s="77" t="str"/>
      <x:c r="DC130" s="77" t="str"/>
      <x:c r="DD130" s="77" t="str"/>
      <x:c r="DE130" s="77" t="str"/>
      <x:c r="DF130" s="78" t="str"/>
      <x:c r="DG130" s="78" t="str"/>
      <x:c r="DH130" s="78" t="str"/>
      <x:c r="DI130" s="78" t="str"/>
      <x:c r="DJ130" s="78" t="str"/>
      <x:c r="DK130" s="78" t="str"/>
      <x:c r="DL130" s="78" t="str"/>
      <x:c r="DM130" s="78" t="str"/>
      <x:c r="DN130" s="78" t="str"/>
      <x:c r="DO130" s="78" t="str"/>
      <x:c r="DP130" s="78" t="str"/>
      <x:c r="DQ130" s="78" t="str"/>
      <x:c r="DR130" s="78" t="str"/>
      <x:c r="DS130" s="78" t="str"/>
      <x:c r="DT130" s="78" t="str"/>
      <x:c r="DU130" s="78" t="str"/>
      <x:c r="DV130" s="78" t="str"/>
      <x:c r="DW130" s="78" t="str"/>
      <x:c r="DX130" s="78" t="str"/>
      <x:c r="DY130" s="78" t="str"/>
      <x:c r="DZ130" s="78" t="str"/>
      <x:c r="EA130" s="117" t="str"/>
      <x:c r="EB130" s="117" t="str"/>
      <x:c r="EC130" s="117" t="str"/>
      <x:c r="ED130" s="117" t="str"/>
      <x:c r="EE130" s="117" t="str"/>
      <x:c r="EF130" s="117" t="str"/>
      <x:c r="EG130" s="117" t="str"/>
      <x:c r="EH130" s="117" t="str"/>
      <x:c r="EI130" s="117" t="str"/>
      <x:c r="EJ130" s="117" t="str"/>
      <x:c r="EK130" s="117" t="str"/>
      <x:c r="EL130" s="117" t="str"/>
      <x:c r="EM130" s="117" t="str"/>
      <x:c r="EN130" s="117" t="str"/>
      <x:c r="EO130" s="34" t="str"/>
      <x:c r="EP130" s="34" t="str"/>
      <x:c r="EQ130" s="36" t="str">
        <x:f>IF(OR($EO130="",$EP130="",$EO130=0),"",$EP130/$EO130)</x:f>
      </x:c>
      <x:c r="ER130" s="38" t="str"/>
      <x:c r="ES130" s="22" t="str">
        <x:v>Unknown</x:v>
      </x:c>
      <x:c r="ET130" s="22" t="str">
        <x:v>Unknown</x:v>
      </x:c>
      <x:c r="EU130" s="40" t="str">
        <x:f>IF(COUNT($DF130,$DG130,$DH130)=0,"",AVERAGE($DF130,$DG130,$DH130))</x:f>
      </x:c>
      <x:c r="EV130" s="40" t="str">
        <x:f>IF(COUNT($DJ130,$DK130,$DL130)=0,"",AVERAGE($DJ130,$DK130,$DL130))</x:f>
      </x:c>
      <x:c r="EW130" s="40" t="str">
        <x:f>IF(OR($EU130="",$EV130=""),"",$EV130-$EU130)</x:f>
      </x:c>
      <x:c r="EX130" s="40" t="str">
        <x:f>IF(COUNT($DM130,$DN130,$DO130)=0,"",AVERAGE($DM130,$DN130,$DO130))</x:f>
      </x:c>
      <x:c r="EY130" s="40" t="str">
        <x:f>IF(COUNT($DQ130,$DR130,$DS130)=0,"",AVERAGE($DQ130,$DR130,$DS130))</x:f>
      </x:c>
      <x:c r="EZ130" s="40" t="str">
        <x:f>IF(OR($EX130="",$EY130=""),"",$EY130-$EX130)</x:f>
      </x:c>
      <x:c r="FA130" s="42" t="str">
        <x:f>IF(COUNT($EA130,$EB130,$EC130)=0,"",AVERAGE($EA130,$EB130,$EC130))</x:f>
      </x:c>
      <x:c r="FB130" s="42" t="str">
        <x:f>IF(COUNT($EE130,$EF130,$EG130)=0,"",AVERAGE($EE130,$EF130,$EG130))</x:f>
      </x:c>
      <x:c r="FC130" s="42" t="str">
        <x:f>IF(OR($FA130="",$FB130=""),"",$FB130-$FA130)</x:f>
      </x:c>
      <x:c r="FD130" s="42" t="str">
        <x:f>IF(COUNT($EH130,$EI130,$EJ130)=0,"",AVERAGE($EH130,$EI130,$EJ130))</x:f>
      </x:c>
      <x:c r="FE130" s="42" t="str">
        <x:f>IF(COUNT($EL130,$EM130,$EN130)=0,"",AVERAGE($EL130,$EM130,$EN130))</x:f>
      </x:c>
      <x:c r="FF130" s="42" t="str">
        <x:f>IF(OR($FD130="",$FE130=""),"",$FE130-$FD130)</x:f>
      </x:c>
      <x:c r="FG130" s="24" t="str">
        <x:f>IF(COUNT($DF130,$DG130,$DH130,$DJ130,$DK130,$DL130,$DM130,$DN130,$DO130,$DQ130,$DR130,$DS130)=12,"Yes","No")</x:f>
        <x:v>No</x:v>
      </x:c>
      <x:c r="FH130" s="24" t="str">
        <x:f>IF(COUNT($EA130,$EB130,$EC130,$EE130,$EF130,$EG130,$EH130,$EI130,$EJ130,$EL130,$EM130,$EN130)=12,"Yes","No")</x:f>
        <x:v>No</x:v>
      </x:c>
      <x:c r="FI130" s="24" t="str">
        <x:f>IF(AND($M130="Include",OR($FG130="Yes",$FH130="Yes")),"Ready","Not ready")</x:f>
        <x:v>Not ready</x:v>
      </x:c>
    </x:row>
    <x:row r="131" ht="24" customHeight="1">
      <x:c r="A131" s="22" t="str">
        <x:v>CTL-0129</x:v>
      </x:c>
      <x:c r="B131" s="22" t="n">
        <x:v>140</x:v>
      </x:c>
      <x:c r="C131" s="22" t="str">
        <x:v>Candidate alternative-rationale group</x:v>
      </x:c>
      <x:c r="D131" s="22" t="n">
        <x:v>0</x:v>
      </x:c>
      <x:c r="E131" s="22" t="str">
        <x:v>DATA non-innovation deals.xlsx</x:v>
      </x:c>
      <x:c r="F131" s="22" t="str">
        <x:v>impilo acquires 37 stake in ferrosan medical devices</x:v>
      </x:c>
      <x:c r="G131" s="22" t="str">
        <x:v>Yes</x:v>
      </x:c>
      <x:c r="H131" s="22" t="str">
        <x:v>No</x:v>
      </x:c>
      <x:c r="I131" s="22" t="str">
        <x:v>No</x:v>
      </x:c>
      <x:c r="J131" s="22" t="n">
        <x:v>1</x:v>
      </x:c>
      <x:c r="K131" s="22" t="str">
        <x:v>Not started</x:v>
      </x:c>
      <x:c r="L131" s="22" t="str">
        <x:v>Exclude - minority</x:v>
      </x:c>
      <x:c r="M131" s="22" t="str">
        <x:v>Review</x:v>
      </x:c>
      <x:c r="N131" s="22" t="str"/>
      <x:c r="O131" s="28" t="n">
        <x:v>42923</x:v>
      </x:c>
      <x:c r="P131" s="28" t="n">
        <x:v>42923</x:v>
      </x:c>
      <x:c r="Q131" s="22" t="n">
        <x:v>2017</x:v>
      </x:c>
      <x:c r="R131" s="22" t="str">
        <x:v>Q3 2017</x:v>
      </x:c>
      <x:c r="S131" s="22" t="str">
        <x:v>Completed</x:v>
      </x:c>
      <x:c r="T131" s="26" t="str">
        <x:v>Impilo Acquires 37% stake in Ferrosan Medical Devices</x:v>
      </x:c>
      <x:c r="U131" s="22" t="str">
        <x:v>Mergers &amp; Acquisitions</x:v>
      </x:c>
      <x:c r="V131" s="22" t="str">
        <x:v>Acquisition</x:v>
      </x:c>
      <x:c r="W131" s="22" t="str">
        <x:v>Minority Acquisition</x:v>
      </x:c>
      <x:c r="X131" s="22" t="str">
        <x:v>Denmark</x:v>
      </x:c>
      <x:c r="Y131" s="22" t="str">
        <x:v>Minority Acquisition</x:v>
      </x:c>
      <x:c r="Z131" s="26"/>
      <x:c r="AA131" s="26"/>
      <x:c r="AB131" s="22" t="str">
        <x:v>Impilo AB</x:v>
      </x:c>
      <x:c r="AC131" s="22" t="str">
        <x:v>impilo ab</x:v>
      </x:c>
      <x:c r="AD131" s="22" t="str">
        <x:v>Ferrosan Medical Devices AS</x:v>
      </x:c>
      <x:c r="AE131" s="22" t="str">
        <x:v>ferrosan medical devices</x:v>
      </x:c>
      <x:c r="AF131" s="30"/>
      <x:c r="AG131" s="22" t="str">
        <x:v>n/a</x:v>
      </x:c>
      <x:c r="AH131" s="26" t="str">
        <x:v>Impilo AB, a investment company focussed in the healthcare sector, has acquired 37% stake in Ferrosan Medical Devices A/S, a medical device company
Ferrosan Medical Devices, which develops and produces hemostatic products used to stop bleeding during surgery, as well as miniature electrical engineering used in equipment for regional anesthesia and minimal invasive surgery.
The transaction enables Ferrosan to broaden and strengthen the development of its products, also to expand its products geographically.</x:v>
      </x:c>
      <x:c r="AI131" s="26" t="str">
        <x:v>The transaction enables Ferrosan to broaden and strengthen the development of its products, also to expand its products geographically.</x:v>
      </x:c>
      <x:c r="AJ131" s="22" t="str"/>
      <x:c r="AK131" s="22" t="str"/>
      <x:c r="AL131" s="22" t="str">
        <x:v>Unknown</x:v>
      </x:c>
      <x:c r="AM131" s="22" t="str">
        <x:v>Unknown</x:v>
      </x:c>
      <x:c r="AN131" s="22" t="str"/>
      <x:c r="AO131" s="22" t="str"/>
      <x:c r="AP131" s="22" t="str"/>
      <x:c r="AQ131" s="22" t="str"/>
      <x:c r="AR131" s="22" t="str"/>
      <x:c r="AS131" s="22" t="str">
        <x:v>Impilo AB</x:v>
      </x:c>
      <x:c r="AT131" s="22" t="str">
        <x:v>Ferrosan Medical Devices AS</x:v>
      </x:c>
      <x:c r="AU131" s="22" t="str">
        <x:v>Not reviewed</x:v>
      </x:c>
      <x:c r="AV131" s="22" t="str">
        <x:v>Not assessed</x:v>
      </x:c>
      <x:c r="AW131" s="22" t="str">
        <x:v>Unknown</x:v>
      </x:c>
      <x:c r="AX131" s="22" t="str">
        <x:v>Unknown</x:v>
      </x:c>
      <x:c r="AY131" s="22" t="str">
        <x:v>Unknown</x:v>
      </x:c>
      <x:c r="AZ131" s="22" t="str">
        <x:v>Unknown</x:v>
      </x:c>
      <x:c r="BA131" s="22" t="str">
        <x:v>Unknown</x:v>
      </x:c>
      <x:c r="BB131" s="22" t="str">
        <x:v>Unknown</x:v>
      </x:c>
      <x:c r="BC131" s="26" t="str"/>
      <x:c r="BD131" s="22" t="str"/>
      <x:c r="BE131" s="22" t="str"/>
      <x:c r="BF131" s="22" t="str">
        <x:v>Not collected</x:v>
      </x:c>
      <x:c r="BG131" s="22" t="str">
        <x:v>Not collected</x:v>
      </x:c>
      <x:c r="BH131" s="22" t="str">
        <x:v>Not defined</x:v>
      </x:c>
      <x:c r="BI131" s="24" t="n">
        <x:f>IF($Q131="","",$Q131-3)</x:f>
        <x:v>2014</x:v>
      </x:c>
      <x:c r="BJ131" s="24" t="n">
        <x:f>IF($Q131="","",$Q131-2)</x:f>
        <x:v>2015</x:v>
      </x:c>
      <x:c r="BK131" s="24" t="n">
        <x:f>IF($Q131="","",$Q131-1)</x:f>
        <x:v>2016</x:v>
      </x:c>
      <x:c r="BL131" s="24" t="n">
        <x:f>IF($Q131="","",$Q131+0)</x:f>
        <x:v>2017</x:v>
      </x:c>
      <x:c r="BM131" s="24" t="n">
        <x:f>IF($Q131="","",$Q131+1)</x:f>
        <x:v>2018</x:v>
      </x:c>
      <x:c r="BN131" s="24" t="n">
        <x:f>IF($Q131="","",$Q131+2)</x:f>
        <x:v>2019</x:v>
      </x:c>
      <x:c r="BO131" s="24" t="n">
        <x:f>IF($Q131="","",$Q131+3)</x:f>
        <x:v>2020</x:v>
      </x:c>
      <x:c r="BP131" s="77" t="str"/>
      <x:c r="BQ131" s="77" t="str"/>
      <x:c r="BR131" s="77" t="str"/>
      <x:c r="BS131" s="77" t="str"/>
      <x:c r="BT131" s="77" t="str"/>
      <x:c r="BU131" s="77" t="str"/>
      <x:c r="BV131" s="77" t="str"/>
      <x:c r="BW131" s="77" t="str"/>
      <x:c r="BX131" s="77" t="str"/>
      <x:c r="BY131" s="77" t="str"/>
      <x:c r="BZ131" s="77" t="str"/>
      <x:c r="CA131" s="77" t="str"/>
      <x:c r="CB131" s="77" t="str"/>
      <x:c r="CC131" s="77" t="str"/>
      <x:c r="CD131" s="77" t="str"/>
      <x:c r="CE131" s="77" t="str"/>
      <x:c r="CF131" s="77" t="str"/>
      <x:c r="CG131" s="77" t="str"/>
      <x:c r="CH131" s="77" t="str"/>
      <x:c r="CI131" s="77" t="str"/>
      <x:c r="CJ131" s="77" t="str"/>
      <x:c r="CK131" s="77" t="str"/>
      <x:c r="CL131" s="77" t="str"/>
      <x:c r="CM131" s="77" t="str"/>
      <x:c r="CN131" s="77" t="str"/>
      <x:c r="CO131" s="77" t="str"/>
      <x:c r="CP131" s="77" t="str"/>
      <x:c r="CQ131" s="77" t="str"/>
      <x:c r="CR131" s="77" t="str"/>
      <x:c r="CS131" s="77" t="str"/>
      <x:c r="CT131" s="77" t="str"/>
      <x:c r="CU131" s="77" t="str"/>
      <x:c r="CV131" s="77" t="str"/>
      <x:c r="CW131" s="77" t="str"/>
      <x:c r="CX131" s="77" t="str"/>
      <x:c r="CY131" s="77" t="str"/>
      <x:c r="CZ131" s="77" t="str"/>
      <x:c r="DA131" s="77" t="str"/>
      <x:c r="DB131" s="77" t="str"/>
      <x:c r="DC131" s="77" t="str"/>
      <x:c r="DD131" s="77" t="str"/>
      <x:c r="DE131" s="77" t="str"/>
      <x:c r="DF131" s="78" t="str"/>
      <x:c r="DG131" s="78" t="str"/>
      <x:c r="DH131" s="78" t="str"/>
      <x:c r="DI131" s="78" t="str"/>
      <x:c r="DJ131" s="78" t="str"/>
      <x:c r="DK131" s="78" t="str"/>
      <x:c r="DL131" s="78" t="str"/>
      <x:c r="DM131" s="78" t="str"/>
      <x:c r="DN131" s="78" t="str"/>
      <x:c r="DO131" s="78" t="str"/>
      <x:c r="DP131" s="78" t="str"/>
      <x:c r="DQ131" s="78" t="str"/>
      <x:c r="DR131" s="78" t="str"/>
      <x:c r="DS131" s="78" t="str"/>
      <x:c r="DT131" s="78" t="str"/>
      <x:c r="DU131" s="78" t="str"/>
      <x:c r="DV131" s="78" t="str"/>
      <x:c r="DW131" s="78" t="str"/>
      <x:c r="DX131" s="78" t="str"/>
      <x:c r="DY131" s="78" t="str"/>
      <x:c r="DZ131" s="78" t="str"/>
      <x:c r="EA131" s="117" t="str"/>
      <x:c r="EB131" s="117" t="str"/>
      <x:c r="EC131" s="117" t="str"/>
      <x:c r="ED131" s="117" t="str"/>
      <x:c r="EE131" s="117" t="str"/>
      <x:c r="EF131" s="117" t="str"/>
      <x:c r="EG131" s="117" t="str"/>
      <x:c r="EH131" s="117" t="str"/>
      <x:c r="EI131" s="117" t="str"/>
      <x:c r="EJ131" s="117" t="str"/>
      <x:c r="EK131" s="117" t="str"/>
      <x:c r="EL131" s="117" t="str"/>
      <x:c r="EM131" s="117" t="str"/>
      <x:c r="EN131" s="117" t="str"/>
      <x:c r="EO131" s="34" t="str"/>
      <x:c r="EP131" s="34" t="str"/>
      <x:c r="EQ131" s="36" t="str">
        <x:f>IF(OR($EO131="",$EP131="",$EO131=0),"",$EP131/$EO131)</x:f>
      </x:c>
      <x:c r="ER131" s="38" t="str"/>
      <x:c r="ES131" s="22" t="str">
        <x:v>Unknown</x:v>
      </x:c>
      <x:c r="ET131" s="22" t="str">
        <x:v>Unknown</x:v>
      </x:c>
      <x:c r="EU131" s="40" t="str">
        <x:f>IF(COUNT($DF131,$DG131,$DH131)=0,"",AVERAGE($DF131,$DG131,$DH131))</x:f>
      </x:c>
      <x:c r="EV131" s="40" t="str">
        <x:f>IF(COUNT($DJ131,$DK131,$DL131)=0,"",AVERAGE($DJ131,$DK131,$DL131))</x:f>
      </x:c>
      <x:c r="EW131" s="40" t="str">
        <x:f>IF(OR($EU131="",$EV131=""),"",$EV131-$EU131)</x:f>
      </x:c>
      <x:c r="EX131" s="40" t="str">
        <x:f>IF(COUNT($DM131,$DN131,$DO131)=0,"",AVERAGE($DM131,$DN131,$DO131))</x:f>
      </x:c>
      <x:c r="EY131" s="40" t="str">
        <x:f>IF(COUNT($DQ131,$DR131,$DS131)=0,"",AVERAGE($DQ131,$DR131,$DS131))</x:f>
      </x:c>
      <x:c r="EZ131" s="40" t="str">
        <x:f>IF(OR($EX131="",$EY131=""),"",$EY131-$EX131)</x:f>
      </x:c>
      <x:c r="FA131" s="42" t="str">
        <x:f>IF(COUNT($EA131,$EB131,$EC131)=0,"",AVERAGE($EA131,$EB131,$EC131))</x:f>
      </x:c>
      <x:c r="FB131" s="42" t="str">
        <x:f>IF(COUNT($EE131,$EF131,$EG131)=0,"",AVERAGE($EE131,$EF131,$EG131))</x:f>
      </x:c>
      <x:c r="FC131" s="42" t="str">
        <x:f>IF(OR($FA131="",$FB131=""),"",$FB131-$FA131)</x:f>
      </x:c>
      <x:c r="FD131" s="42" t="str">
        <x:f>IF(COUNT($EH131,$EI131,$EJ131)=0,"",AVERAGE($EH131,$EI131,$EJ131))</x:f>
      </x:c>
      <x:c r="FE131" s="42" t="str">
        <x:f>IF(COUNT($EL131,$EM131,$EN131)=0,"",AVERAGE($EL131,$EM131,$EN131))</x:f>
      </x:c>
      <x:c r="FF131" s="42" t="str">
        <x:f>IF(OR($FD131="",$FE131=""),"",$FE131-$FD131)</x:f>
      </x:c>
      <x:c r="FG131" s="24" t="str">
        <x:f>IF(COUNT($DF131,$DG131,$DH131,$DJ131,$DK131,$DL131,$DM131,$DN131,$DO131,$DQ131,$DR131,$DS131)=12,"Yes","No")</x:f>
        <x:v>No</x:v>
      </x:c>
      <x:c r="FH131" s="24" t="str">
        <x:f>IF(COUNT($EA131,$EB131,$EC131,$EE131,$EF131,$EG131,$EH131,$EI131,$EJ131,$EL131,$EM131,$EN131)=12,"Yes","No")</x:f>
        <x:v>No</x:v>
      </x:c>
      <x:c r="FI131" s="24" t="str">
        <x:f>IF(AND($M131="Include",OR($FG131="Yes",$FH131="Yes")),"Ready","Not ready")</x:f>
        <x:v>Not ready</x:v>
      </x:c>
    </x:row>
    <x:row r="132" ht="24" customHeight="1">
      <x:c r="A132" s="22" t="str">
        <x:v>CTL-0130</x:v>
      </x:c>
      <x:c r="B132" s="22" t="n">
        <x:v>141</x:v>
      </x:c>
      <x:c r="C132" s="22" t="str">
        <x:v>Candidate alternative-rationale group</x:v>
      </x:c>
      <x:c r="D132" s="22" t="n">
        <x:v>0</x:v>
      </x:c>
      <x:c r="E132" s="22" t="str">
        <x:v>DATA non-innovation deals.xlsx</x:v>
      </x:c>
      <x:c r="F132" s="22" t="str">
        <x:v>nupharm italy acquires fb health from bellus health for up to</x:v>
      </x:c>
      <x:c r="G132" s="22" t="str">
        <x:v>No</x:v>
      </x:c>
      <x:c r="H132" s="22" t="str">
        <x:v>No</x:v>
      </x:c>
      <x:c r="I132" s="22" t="str">
        <x:v>No</x:v>
      </x:c>
      <x:c r="J132" s="22" t="n">
        <x:v>1</x:v>
      </x:c>
      <x:c r="K132" s="22" t="str">
        <x:v>Not started</x:v>
      </x:c>
      <x:c r="L132" s="22" t="str">
        <x:v>Eligible - 100%</x:v>
      </x:c>
      <x:c r="M132" s="22" t="str">
        <x:v>Review</x:v>
      </x:c>
      <x:c r="N132" s="22" t="str"/>
      <x:c r="O132" s="28" t="n">
        <x:v>42905</x:v>
      </x:c>
      <x:c r="P132" s="28" t="n">
        <x:v>42916</x:v>
      </x:c>
      <x:c r="Q132" s="22" t="n">
        <x:v>2017</x:v>
      </x:c>
      <x:c r="R132" s="22" t="str">
        <x:v>Q2 2017</x:v>
      </x:c>
      <x:c r="S132" s="22" t="str">
        <x:v>Completed</x:v>
      </x:c>
      <x:c r="T132" s="26" t="str">
        <x:v>NuPharm Italy Acquires FB Health from BELLUS Health for up to USD2 Million</x:v>
      </x:c>
      <x:c r="U132" s="22" t="str">
        <x:v>Mergers &amp; Acquisitions</x:v>
      </x:c>
      <x:c r="V132" s="22" t="str">
        <x:v>Acquisition</x:v>
      </x:c>
      <x:c r="W132" s="22" t="str">
        <x:v>100% Acquisition</x:v>
      </x:c>
      <x:c r="X132" s="22" t="str">
        <x:v>Italy</x:v>
      </x:c>
      <x:c r="Y132" s="22" t="str">
        <x:v>100% Acquisition</x:v>
      </x:c>
      <x:c r="Z132" s="26"/>
      <x:c r="AA132" s="26"/>
      <x:c r="AB132" s="22" t="str">
        <x:v>NuPharm Italy SpA</x:v>
      </x:c>
      <x:c r="AC132" s="22" t="str">
        <x:v>nupharm italy</x:v>
      </x:c>
      <x:c r="AD132" s="22" t="str">
        <x:v>FB Health SpA</x:v>
      </x:c>
      <x:c r="AE132" s="22" t="str">
        <x:v>fb health</x:v>
      </x:c>
      <x:c r="AF132" s="30" t="n">
        <x:v>2</x:v>
      </x:c>
      <x:c r="AG132" s="22" t="n">
        <x:v>2</x:v>
      </x:c>
      <x:c r="AH132" s="26" t="str">
        <x:v>NuPharm Italy SpA (NPI), a pharmaceutical company, has acquired FB Health SpA, a pharmaceutical company focused on neurology, from BELLUS Health Inc., a biopharmaceutical development company, for purchase consideration of up to CAD2.5 million (USD1.9 million).
FB Health shareholders entered into a share purchase agreement with NPI, pursuant to which NPI will acquire all issued and outstanding shares of FB Health. Under the agreement, BELLUS Health will receive a potential total consideration of approximately CAD2.5 million (USD1.9 million), consisting of an upfront payment of CAD1.7 million (USD1.29 million) at completion and a potential revenue-based milestone payment of up to CAD0.8 million (USD0.61 million), which will be determined one year after the completion of the transaction. Following the transaction, NPI / FB Health will be new members of the Invent Farma/ neuraxpharm Group.
This transaction enables Bellus Health to support the development of BLU-5937 and extend its cash runway to the first quarter of 2019.
Deal History:
Announced: On June 19, 2017, NuPharm Italy agreed to acquire FB Health from BELLUS Health for purchase consideration of up to CAD2.5 million (USD1.9 million).</x:v>
      </x:c>
      <x:c r="AI132" s="26" t="str">
        <x:v>This transaction enables Bellus Health to support the development of BLU-5937 and extend its cash runway to the first quarter of 2019.</x:v>
      </x:c>
      <x:c r="AJ132" s="22" t="str"/>
      <x:c r="AK132" s="22" t="str"/>
      <x:c r="AL132" s="22" t="str">
        <x:v>Unknown</x:v>
      </x:c>
      <x:c r="AM132" s="22" t="str">
        <x:v>Unknown</x:v>
      </x:c>
      <x:c r="AN132" s="22" t="str"/>
      <x:c r="AO132" s="22" t="str"/>
      <x:c r="AP132" s="22" t="str"/>
      <x:c r="AQ132" s="22" t="str"/>
      <x:c r="AR132" s="22" t="str"/>
      <x:c r="AS132" s="22" t="str">
        <x:v>NuPharm Italy SpA</x:v>
      </x:c>
      <x:c r="AT132" s="22" t="str">
        <x:v>FB Health SpA</x:v>
      </x:c>
      <x:c r="AU132" s="22" t="str">
        <x:v>Not reviewed</x:v>
      </x:c>
      <x:c r="AV132" s="22" t="str">
        <x:v>Not assessed</x:v>
      </x:c>
      <x:c r="AW132" s="22" t="str">
        <x:v>Unknown</x:v>
      </x:c>
      <x:c r="AX132" s="22" t="str">
        <x:v>Unknown</x:v>
      </x:c>
      <x:c r="AY132" s="22" t="str">
        <x:v>Unknown</x:v>
      </x:c>
      <x:c r="AZ132" s="22" t="str">
        <x:v>Unknown</x:v>
      </x:c>
      <x:c r="BA132" s="22" t="str">
        <x:v>Unknown</x:v>
      </x:c>
      <x:c r="BB132" s="22" t="str">
        <x:v>Unknown</x:v>
      </x:c>
      <x:c r="BC132" s="26" t="str"/>
      <x:c r="BD132" s="22" t="str"/>
      <x:c r="BE132" s="22" t="str"/>
      <x:c r="BF132" s="22" t="str">
        <x:v>Not collected</x:v>
      </x:c>
      <x:c r="BG132" s="22" t="str">
        <x:v>Not collected</x:v>
      </x:c>
      <x:c r="BH132" s="22" t="str">
        <x:v>Not defined</x:v>
      </x:c>
      <x:c r="BI132" s="24" t="n">
        <x:f>IF($Q132="","",$Q132-3)</x:f>
        <x:v>2014</x:v>
      </x:c>
      <x:c r="BJ132" s="24" t="n">
        <x:f>IF($Q132="","",$Q132-2)</x:f>
        <x:v>2015</x:v>
      </x:c>
      <x:c r="BK132" s="24" t="n">
        <x:f>IF($Q132="","",$Q132-1)</x:f>
        <x:v>2016</x:v>
      </x:c>
      <x:c r="BL132" s="24" t="n">
        <x:f>IF($Q132="","",$Q132+0)</x:f>
        <x:v>2017</x:v>
      </x:c>
      <x:c r="BM132" s="24" t="n">
        <x:f>IF($Q132="","",$Q132+1)</x:f>
        <x:v>2018</x:v>
      </x:c>
      <x:c r="BN132" s="24" t="n">
        <x:f>IF($Q132="","",$Q132+2)</x:f>
        <x:v>2019</x:v>
      </x:c>
      <x:c r="BO132" s="24" t="n">
        <x:f>IF($Q132="","",$Q132+3)</x:f>
        <x:v>2020</x:v>
      </x:c>
      <x:c r="BP132" s="77" t="str"/>
      <x:c r="BQ132" s="77" t="str"/>
      <x:c r="BR132" s="77" t="str"/>
      <x:c r="BS132" s="77" t="str"/>
      <x:c r="BT132" s="77" t="str"/>
      <x:c r="BU132" s="77" t="str"/>
      <x:c r="BV132" s="77" t="str"/>
      <x:c r="BW132" s="77" t="str"/>
      <x:c r="BX132" s="77" t="str"/>
      <x:c r="BY132" s="77" t="str"/>
      <x:c r="BZ132" s="77" t="str"/>
      <x:c r="CA132" s="77" t="str"/>
      <x:c r="CB132" s="77" t="str"/>
      <x:c r="CC132" s="77" t="str"/>
      <x:c r="CD132" s="77" t="str"/>
      <x:c r="CE132" s="77" t="str"/>
      <x:c r="CF132" s="77" t="str"/>
      <x:c r="CG132" s="77" t="str"/>
      <x:c r="CH132" s="77" t="str"/>
      <x:c r="CI132" s="77" t="str"/>
      <x:c r="CJ132" s="77" t="str"/>
      <x:c r="CK132" s="77" t="str"/>
      <x:c r="CL132" s="77" t="str"/>
      <x:c r="CM132" s="77" t="str"/>
      <x:c r="CN132" s="77" t="str"/>
      <x:c r="CO132" s="77" t="str"/>
      <x:c r="CP132" s="77" t="str"/>
      <x:c r="CQ132" s="77" t="str"/>
      <x:c r="CR132" s="77" t="str"/>
      <x:c r="CS132" s="77" t="str"/>
      <x:c r="CT132" s="77" t="str"/>
      <x:c r="CU132" s="77" t="str"/>
      <x:c r="CV132" s="77" t="str"/>
      <x:c r="CW132" s="77" t="str"/>
      <x:c r="CX132" s="77" t="str"/>
      <x:c r="CY132" s="77" t="str"/>
      <x:c r="CZ132" s="77" t="str"/>
      <x:c r="DA132" s="77" t="str"/>
      <x:c r="DB132" s="77" t="str"/>
      <x:c r="DC132" s="77" t="str"/>
      <x:c r="DD132" s="77" t="str"/>
      <x:c r="DE132" s="77" t="str"/>
      <x:c r="DF132" s="78" t="str"/>
      <x:c r="DG132" s="78" t="str"/>
      <x:c r="DH132" s="78" t="str"/>
      <x:c r="DI132" s="78" t="str"/>
      <x:c r="DJ132" s="78" t="str"/>
      <x:c r="DK132" s="78" t="str"/>
      <x:c r="DL132" s="78" t="str"/>
      <x:c r="DM132" s="78" t="str"/>
      <x:c r="DN132" s="78" t="str"/>
      <x:c r="DO132" s="78" t="str"/>
      <x:c r="DP132" s="78" t="str"/>
      <x:c r="DQ132" s="78" t="str"/>
      <x:c r="DR132" s="78" t="str"/>
      <x:c r="DS132" s="78" t="str"/>
      <x:c r="DT132" s="78" t="str"/>
      <x:c r="DU132" s="78" t="str"/>
      <x:c r="DV132" s="78" t="str"/>
      <x:c r="DW132" s="78" t="str"/>
      <x:c r="DX132" s="78" t="str"/>
      <x:c r="DY132" s="78" t="str"/>
      <x:c r="DZ132" s="78" t="str"/>
      <x:c r="EA132" s="117" t="str"/>
      <x:c r="EB132" s="117" t="str"/>
      <x:c r="EC132" s="117" t="str"/>
      <x:c r="ED132" s="117" t="str"/>
      <x:c r="EE132" s="117" t="str"/>
      <x:c r="EF132" s="117" t="str"/>
      <x:c r="EG132" s="117" t="str"/>
      <x:c r="EH132" s="117" t="str"/>
      <x:c r="EI132" s="117" t="str"/>
      <x:c r="EJ132" s="117" t="str"/>
      <x:c r="EK132" s="117" t="str"/>
      <x:c r="EL132" s="117" t="str"/>
      <x:c r="EM132" s="117" t="str"/>
      <x:c r="EN132" s="117" t="str"/>
      <x:c r="EO132" s="34" t="str"/>
      <x:c r="EP132" s="34" t="str"/>
      <x:c r="EQ132" s="36" t="str">
        <x:f>IF(OR($EO132="",$EP132="",$EO132=0),"",$EP132/$EO132)</x:f>
      </x:c>
      <x:c r="ER132" s="38" t="str"/>
      <x:c r="ES132" s="22" t="str">
        <x:v>Unknown</x:v>
      </x:c>
      <x:c r="ET132" s="22" t="str">
        <x:v>Unknown</x:v>
      </x:c>
      <x:c r="EU132" s="40" t="str">
        <x:f>IF(COUNT($DF132,$DG132,$DH132)=0,"",AVERAGE($DF132,$DG132,$DH132))</x:f>
      </x:c>
      <x:c r="EV132" s="40" t="str">
        <x:f>IF(COUNT($DJ132,$DK132,$DL132)=0,"",AVERAGE($DJ132,$DK132,$DL132))</x:f>
      </x:c>
      <x:c r="EW132" s="40" t="str">
        <x:f>IF(OR($EU132="",$EV132=""),"",$EV132-$EU132)</x:f>
      </x:c>
      <x:c r="EX132" s="40" t="str">
        <x:f>IF(COUNT($DM132,$DN132,$DO132)=0,"",AVERAGE($DM132,$DN132,$DO132))</x:f>
      </x:c>
      <x:c r="EY132" s="40" t="str">
        <x:f>IF(COUNT($DQ132,$DR132,$DS132)=0,"",AVERAGE($DQ132,$DR132,$DS132))</x:f>
      </x:c>
      <x:c r="EZ132" s="40" t="str">
        <x:f>IF(OR($EX132="",$EY132=""),"",$EY132-$EX132)</x:f>
      </x:c>
      <x:c r="FA132" s="42" t="str">
        <x:f>IF(COUNT($EA132,$EB132,$EC132)=0,"",AVERAGE($EA132,$EB132,$EC132))</x:f>
      </x:c>
      <x:c r="FB132" s="42" t="str">
        <x:f>IF(COUNT($EE132,$EF132,$EG132)=0,"",AVERAGE($EE132,$EF132,$EG132))</x:f>
      </x:c>
      <x:c r="FC132" s="42" t="str">
        <x:f>IF(OR($FA132="",$FB132=""),"",$FB132-$FA132)</x:f>
      </x:c>
      <x:c r="FD132" s="42" t="str">
        <x:f>IF(COUNT($EH132,$EI132,$EJ132)=0,"",AVERAGE($EH132,$EI132,$EJ132))</x:f>
      </x:c>
      <x:c r="FE132" s="42" t="str">
        <x:f>IF(COUNT($EL132,$EM132,$EN132)=0,"",AVERAGE($EL132,$EM132,$EN132))</x:f>
      </x:c>
      <x:c r="FF132" s="42" t="str">
        <x:f>IF(OR($FD132="",$FE132=""),"",$FE132-$FD132)</x:f>
      </x:c>
      <x:c r="FG132" s="24" t="str">
        <x:f>IF(COUNT($DF132,$DG132,$DH132,$DJ132,$DK132,$DL132,$DM132,$DN132,$DO132,$DQ132,$DR132,$DS132)=12,"Yes","No")</x:f>
        <x:v>No</x:v>
      </x:c>
      <x:c r="FH132" s="24" t="str">
        <x:f>IF(COUNT($EA132,$EB132,$EC132,$EE132,$EF132,$EG132,$EH132,$EI132,$EJ132,$EL132,$EM132,$EN132)=12,"Yes","No")</x:f>
        <x:v>No</x:v>
      </x:c>
      <x:c r="FI132" s="24" t="str">
        <x:f>IF(AND($M132="Include",OR($FG132="Yes",$FH132="Yes")),"Ready","Not ready")</x:f>
        <x:v>Not ready</x:v>
      </x:c>
    </x:row>
    <x:row r="133" ht="24" customHeight="1">
      <x:c r="A133" s="22" t="str">
        <x:v>CTL-0131</x:v>
      </x:c>
      <x:c r="B133" s="22" t="n">
        <x:v>142</x:v>
      </x:c>
      <x:c r="C133" s="22" t="str">
        <x:v>Candidate alternative-rationale group</x:v>
      </x:c>
      <x:c r="D133" s="22" t="n">
        <x:v>0</x:v>
      </x:c>
      <x:c r="E133" s="22" t="str">
        <x:v>DATA non-innovation deals.xlsx</x:v>
      </x:c>
      <x:c r="F133" s="22" t="str">
        <x:v>pharmalex merges with nordic health economics</x:v>
      </x:c>
      <x:c r="G133" s="22" t="str">
        <x:v>No</x:v>
      </x:c>
      <x:c r="H133" s="22" t="str">
        <x:v>No</x:v>
      </x:c>
      <x:c r="I133" s="22" t="str">
        <x:v>Yes</x:v>
      </x:c>
      <x:c r="J133" s="22" t="n">
        <x:v>13</x:v>
      </x:c>
      <x:c r="K133" s="22" t="str">
        <x:v>Not started</x:v>
      </x:c>
      <x:c r="L133" s="22" t="str">
        <x:v>Review - merger</x:v>
      </x:c>
      <x:c r="M133" s="22" t="str">
        <x:v>Review</x:v>
      </x:c>
      <x:c r="N133" s="22" t="str"/>
      <x:c r="O133" s="28" t="n">
        <x:v>42885</x:v>
      </x:c>
      <x:c r="P133" s="28" t="n">
        <x:v>42898</x:v>
      </x:c>
      <x:c r="Q133" s="22" t="n">
        <x:v>2017</x:v>
      </x:c>
      <x:c r="R133" s="22" t="str">
        <x:v>Q2 2017</x:v>
      </x:c>
      <x:c r="S133" s="22" t="str">
        <x:v>Completed</x:v>
      </x:c>
      <x:c r="T133" s="26" t="str">
        <x:v>Pharmalex Merges with Nordic Health Economics</x:v>
      </x:c>
      <x:c r="U133" s="22" t="str">
        <x:v>Mergers &amp; Acquisitions</x:v>
      </x:c>
      <x:c r="V133" s="22" t="str">
        <x:v>Merger</x:v>
      </x:c>
      <x:c r="W133" s="22"/>
      <x:c r="X133" s="22" t="str">
        <x:v>Germany , Sweden</x:v>
      </x:c>
      <x:c r="Y133" s="22"/>
      <x:c r="Z133" s="26"/>
      <x:c r="AA133" s="26"/>
      <x:c r="AB133" s="22" t="str"/>
      <x:c r="AC133" s="22" t="str"/>
      <x:c r="AD133" s="22" t="str">
        <x:v>PharmaLex GmbH; Nordic Health Economics AB</x:v>
      </x:c>
      <x:c r="AE133" s="22" t="str">
        <x:v>pharmalex nordic health economics ab</x:v>
      </x:c>
      <x:c r="AF133" s="30"/>
      <x:c r="AG133" s="22" t="str">
        <x:v>n/a</x:v>
      </x:c>
      <x:c r="AH133" s="26" t="str">
        <x:v>PharmaLex GmbH, a provider of specialized services for the pharma, biotech and medtech industries, has merged with Nordic Health Economics AB, a consultancy company.
Nordic Health Economics services complement the extensive PharmaLex service portfolio in the Nordic region. NHE works with pharmaceutical companies to guide them through the Nordic reimbursement landscape. The authorities place high demands on the health-economic documentation of products and NHE’s integration with PharmaLex will ensure that these will be identified in the early strategy and gap analyses of new products. Early alignment with authorities provides a fast and smooth path to reimbursement.</x:v>
      </x:c>
      <x:c r="AI133" s="26" t="str">
        <x:v>The merger with Nordic Health Economics will guide clients through the Nordic reimbursement landscape._x000d_
_x000d_</x:v>
      </x:c>
      <x:c r="AJ133" s="22" t="str"/>
      <x:c r="AK133" s="22" t="str"/>
      <x:c r="AL133" s="22" t="str">
        <x:v>Unknown</x:v>
      </x:c>
      <x:c r="AM133" s="22" t="str">
        <x:v>Unknown</x:v>
      </x:c>
      <x:c r="AN133" s="22" t="str"/>
      <x:c r="AO133" s="22" t="str"/>
      <x:c r="AP133" s="22" t="str"/>
      <x:c r="AQ133" s="22" t="str"/>
      <x:c r="AR133" s="22" t="str"/>
      <x:c r="AS133" s="22" t="str"/>
      <x:c r="AT133" s="22" t="str">
        <x:v>PharmaLex GmbH; Nordic Health Economics AB</x:v>
      </x:c>
      <x:c r="AU133" s="22" t="str">
        <x:v>Not reviewed</x:v>
      </x:c>
      <x:c r="AV133" s="22" t="str">
        <x:v>Not assessed</x:v>
      </x:c>
      <x:c r="AW133" s="22" t="str">
        <x:v>Unknown</x:v>
      </x:c>
      <x:c r="AX133" s="22" t="str">
        <x:v>Unknown</x:v>
      </x:c>
      <x:c r="AY133" s="22" t="str">
        <x:v>Unknown</x:v>
      </x:c>
      <x:c r="AZ133" s="22" t="str">
        <x:v>Unknown</x:v>
      </x:c>
      <x:c r="BA133" s="22" t="str">
        <x:v>Unknown</x:v>
      </x:c>
      <x:c r="BB133" s="22" t="str">
        <x:v>Unknown</x:v>
      </x:c>
      <x:c r="BC133" s="26" t="str"/>
      <x:c r="BD133" s="22" t="str"/>
      <x:c r="BE133" s="22" t="str"/>
      <x:c r="BF133" s="22" t="str">
        <x:v>Not collected</x:v>
      </x:c>
      <x:c r="BG133" s="22" t="str">
        <x:v>Not collected</x:v>
      </x:c>
      <x:c r="BH133" s="22" t="str">
        <x:v>Not defined</x:v>
      </x:c>
      <x:c r="BI133" s="24" t="n">
        <x:f>IF($Q133="","",$Q133-3)</x:f>
        <x:v>2014</x:v>
      </x:c>
      <x:c r="BJ133" s="24" t="n">
        <x:f>IF($Q133="","",$Q133-2)</x:f>
        <x:v>2015</x:v>
      </x:c>
      <x:c r="BK133" s="24" t="n">
        <x:f>IF($Q133="","",$Q133-1)</x:f>
        <x:v>2016</x:v>
      </x:c>
      <x:c r="BL133" s="24" t="n">
        <x:f>IF($Q133="","",$Q133+0)</x:f>
        <x:v>2017</x:v>
      </x:c>
      <x:c r="BM133" s="24" t="n">
        <x:f>IF($Q133="","",$Q133+1)</x:f>
        <x:v>2018</x:v>
      </x:c>
      <x:c r="BN133" s="24" t="n">
        <x:f>IF($Q133="","",$Q133+2)</x:f>
        <x:v>2019</x:v>
      </x:c>
      <x:c r="BO133" s="24" t="n">
        <x:f>IF($Q133="","",$Q133+3)</x:f>
        <x:v>2020</x:v>
      </x:c>
      <x:c r="BP133" s="77" t="str"/>
      <x:c r="BQ133" s="77" t="str"/>
      <x:c r="BR133" s="77" t="str"/>
      <x:c r="BS133" s="77" t="str"/>
      <x:c r="BT133" s="77" t="str"/>
      <x:c r="BU133" s="77" t="str"/>
      <x:c r="BV133" s="77" t="str"/>
      <x:c r="BW133" s="77" t="str"/>
      <x:c r="BX133" s="77" t="str"/>
      <x:c r="BY133" s="77" t="str"/>
      <x:c r="BZ133" s="77" t="str"/>
      <x:c r="CA133" s="77" t="str"/>
      <x:c r="CB133" s="77" t="str"/>
      <x:c r="CC133" s="77" t="str"/>
      <x:c r="CD133" s="77" t="str"/>
      <x:c r="CE133" s="77" t="str"/>
      <x:c r="CF133" s="77" t="str"/>
      <x:c r="CG133" s="77" t="str"/>
      <x:c r="CH133" s="77" t="str"/>
      <x:c r="CI133" s="77" t="str"/>
      <x:c r="CJ133" s="77" t="str"/>
      <x:c r="CK133" s="77" t="str"/>
      <x:c r="CL133" s="77" t="str"/>
      <x:c r="CM133" s="77" t="str"/>
      <x:c r="CN133" s="77" t="str"/>
      <x:c r="CO133" s="77" t="str"/>
      <x:c r="CP133" s="77" t="str"/>
      <x:c r="CQ133" s="77" t="str"/>
      <x:c r="CR133" s="77" t="str"/>
      <x:c r="CS133" s="77" t="str"/>
      <x:c r="CT133" s="77" t="str"/>
      <x:c r="CU133" s="77" t="str"/>
      <x:c r="CV133" s="77" t="str"/>
      <x:c r="CW133" s="77" t="str"/>
      <x:c r="CX133" s="77" t="str"/>
      <x:c r="CY133" s="77" t="str"/>
      <x:c r="CZ133" s="77" t="str"/>
      <x:c r="DA133" s="77" t="str"/>
      <x:c r="DB133" s="77" t="str"/>
      <x:c r="DC133" s="77" t="str"/>
      <x:c r="DD133" s="77" t="str"/>
      <x:c r="DE133" s="77" t="str"/>
      <x:c r="DF133" s="78" t="str"/>
      <x:c r="DG133" s="78" t="str"/>
      <x:c r="DH133" s="78" t="str"/>
      <x:c r="DI133" s="78" t="str"/>
      <x:c r="DJ133" s="78" t="str"/>
      <x:c r="DK133" s="78" t="str"/>
      <x:c r="DL133" s="78" t="str"/>
      <x:c r="DM133" s="78" t="str"/>
      <x:c r="DN133" s="78" t="str"/>
      <x:c r="DO133" s="78" t="str"/>
      <x:c r="DP133" s="78" t="str"/>
      <x:c r="DQ133" s="78" t="str"/>
      <x:c r="DR133" s="78" t="str"/>
      <x:c r="DS133" s="78" t="str"/>
      <x:c r="DT133" s="78" t="str"/>
      <x:c r="DU133" s="78" t="str"/>
      <x:c r="DV133" s="78" t="str"/>
      <x:c r="DW133" s="78" t="str"/>
      <x:c r="DX133" s="78" t="str"/>
      <x:c r="DY133" s="78" t="str"/>
      <x:c r="DZ133" s="78" t="str"/>
      <x:c r="EA133" s="117" t="str"/>
      <x:c r="EB133" s="117" t="str"/>
      <x:c r="EC133" s="117" t="str"/>
      <x:c r="ED133" s="117" t="str"/>
      <x:c r="EE133" s="117" t="str"/>
      <x:c r="EF133" s="117" t="str"/>
      <x:c r="EG133" s="117" t="str"/>
      <x:c r="EH133" s="117" t="str"/>
      <x:c r="EI133" s="117" t="str"/>
      <x:c r="EJ133" s="117" t="str"/>
      <x:c r="EK133" s="117" t="str"/>
      <x:c r="EL133" s="117" t="str"/>
      <x:c r="EM133" s="117" t="str"/>
      <x:c r="EN133" s="117" t="str"/>
      <x:c r="EO133" s="34" t="str"/>
      <x:c r="EP133" s="34" t="str"/>
      <x:c r="EQ133" s="36" t="str">
        <x:f>IF(OR($EO133="",$EP133="",$EO133=0),"",$EP133/$EO133)</x:f>
      </x:c>
      <x:c r="ER133" s="38" t="str"/>
      <x:c r="ES133" s="22" t="str">
        <x:v>Unknown</x:v>
      </x:c>
      <x:c r="ET133" s="22" t="str">
        <x:v>Unknown</x:v>
      </x:c>
      <x:c r="EU133" s="40" t="str">
        <x:f>IF(COUNT($DF133,$DG133,$DH133)=0,"",AVERAGE($DF133,$DG133,$DH133))</x:f>
      </x:c>
      <x:c r="EV133" s="40" t="str">
        <x:f>IF(COUNT($DJ133,$DK133,$DL133)=0,"",AVERAGE($DJ133,$DK133,$DL133))</x:f>
      </x:c>
      <x:c r="EW133" s="40" t="str">
        <x:f>IF(OR($EU133="",$EV133=""),"",$EV133-$EU133)</x:f>
      </x:c>
      <x:c r="EX133" s="40" t="str">
        <x:f>IF(COUNT($DM133,$DN133,$DO133)=0,"",AVERAGE($DM133,$DN133,$DO133))</x:f>
      </x:c>
      <x:c r="EY133" s="40" t="str">
        <x:f>IF(COUNT($DQ133,$DR133,$DS133)=0,"",AVERAGE($DQ133,$DR133,$DS133))</x:f>
      </x:c>
      <x:c r="EZ133" s="40" t="str">
        <x:f>IF(OR($EX133="",$EY133=""),"",$EY133-$EX133)</x:f>
      </x:c>
      <x:c r="FA133" s="42" t="str">
        <x:f>IF(COUNT($EA133,$EB133,$EC133)=0,"",AVERAGE($EA133,$EB133,$EC133))</x:f>
      </x:c>
      <x:c r="FB133" s="42" t="str">
        <x:f>IF(COUNT($EE133,$EF133,$EG133)=0,"",AVERAGE($EE133,$EF133,$EG133))</x:f>
      </x:c>
      <x:c r="FC133" s="42" t="str">
        <x:f>IF(OR($FA133="",$FB133=""),"",$FB133-$FA133)</x:f>
      </x:c>
      <x:c r="FD133" s="42" t="str">
        <x:f>IF(COUNT($EH133,$EI133,$EJ133)=0,"",AVERAGE($EH133,$EI133,$EJ133))</x:f>
      </x:c>
      <x:c r="FE133" s="42" t="str">
        <x:f>IF(COUNT($EL133,$EM133,$EN133)=0,"",AVERAGE($EL133,$EM133,$EN133))</x:f>
      </x:c>
      <x:c r="FF133" s="42" t="str">
        <x:f>IF(OR($FD133="",$FE133=""),"",$FE133-$FD133)</x:f>
      </x:c>
      <x:c r="FG133" s="24" t="str">
        <x:f>IF(COUNT($DF133,$DG133,$DH133,$DJ133,$DK133,$DL133,$DM133,$DN133,$DO133,$DQ133,$DR133,$DS133)=12,"Yes","No")</x:f>
        <x:v>No</x:v>
      </x:c>
      <x:c r="FH133" s="24" t="str">
        <x:f>IF(COUNT($EA133,$EB133,$EC133,$EE133,$EF133,$EG133,$EH133,$EI133,$EJ133,$EL133,$EM133,$EN133)=12,"Yes","No")</x:f>
        <x:v>No</x:v>
      </x:c>
      <x:c r="FI133" s="24" t="str">
        <x:f>IF(AND($M133="Include",OR($FG133="Yes",$FH133="Yes")),"Ready","Not ready")</x:f>
        <x:v>Not ready</x:v>
      </x:c>
    </x:row>
    <x:row r="134" ht="24" customHeight="1">
      <x:c r="A134" s="22" t="str">
        <x:v>CTL-0132</x:v>
      </x:c>
      <x:c r="B134" s="22" t="n">
        <x:v>143</x:v>
      </x:c>
      <x:c r="C134" s="22" t="str">
        <x:v>Candidate alternative-rationale group</x:v>
      </x:c>
      <x:c r="D134" s="22" t="n">
        <x:v>0</x:v>
      </x:c>
      <x:c r="E134" s="22" t="str">
        <x:v>DATA non-innovation deals.xlsx</x:v>
      </x:c>
      <x:c r="F134" s="22" t="str">
        <x:v>thermo fisher scientific acquires 99 stake in patheon for</x:v>
      </x:c>
      <x:c r="G134" s="22" t="str">
        <x:v>No</x:v>
      </x:c>
      <x:c r="H134" s="22" t="str">
        <x:v>No</x:v>
      </x:c>
      <x:c r="I134" s="22" t="str">
        <x:v>No</x:v>
      </x:c>
      <x:c r="J134" s="22" t="n">
        <x:v>1</x:v>
      </x:c>
      <x:c r="K134" s="22" t="str">
        <x:v>Not started</x:v>
      </x:c>
      <x:c r="L134" s="22" t="str">
        <x:v>Review - majority</x:v>
      </x:c>
      <x:c r="M134" s="22" t="str">
        <x:v>Review</x:v>
      </x:c>
      <x:c r="N134" s="22" t="str"/>
      <x:c r="O134" s="28" t="n">
        <x:v>42870</x:v>
      </x:c>
      <x:c r="P134" s="28" t="n">
        <x:v>42976</x:v>
      </x:c>
      <x:c r="Q134" s="22" t="n">
        <x:v>2017</x:v>
      </x:c>
      <x:c r="R134" s="22" t="str">
        <x:v>Q2 2017</x:v>
      </x:c>
      <x:c r="S134" s="22" t="str">
        <x:v>Completed</x:v>
      </x:c>
      <x:c r="T134" s="26" t="str">
        <x:v>Thermo Fisher Scientific Acquires 99% Stake in Patheon for USD7.2 Billion</x:v>
      </x:c>
      <x:c r="U134" s="22" t="str">
        <x:v>Mergers &amp; Acquisitions</x:v>
      </x:c>
      <x:c r="V134" s="22" t="str">
        <x:v>Acquisition</x:v>
      </x:c>
      <x:c r="W134" s="22" t="str">
        <x:v>Majority Acquisition</x:v>
      </x:c>
      <x:c r="X134" s="22" t="str">
        <x:v>The Netherlands</x:v>
      </x:c>
      <x:c r="Y134" s="22" t="str">
        <x:v>Majority Acquisition</x:v>
      </x:c>
      <x:c r="Z134" s="26" t="str">
        <x:v>Morgan Stanley  &amp; Co LLC , Goldman Sachs &amp; Co LLC</x:v>
      </x:c>
      <x:c r="AA134" s="26" t="str">
        <x:v>Blake, Cassels &amp; Graydon LLP , Skadden, Arps, Slate, Meagher &amp; Flom LLP &amp; Affiliates , Wachtell, Lipton, Rosen &amp; Katz , Stikeman Elliott LLP</x:v>
      </x:c>
      <x:c r="AB134" s="22" t="str">
        <x:v>Thermo Fisher Scientific Inc</x:v>
      </x:c>
      <x:c r="AC134" s="22" t="str">
        <x:v>thermo fisher scientific</x:v>
      </x:c>
      <x:c r="AD134" s="22" t="str">
        <x:v>Patheon NV</x:v>
      </x:c>
      <x:c r="AE134" s="22" t="str">
        <x:v>patheon</x:v>
      </x:c>
      <x:c r="AF134" s="30" t="n">
        <x:v>9154</x:v>
      </x:c>
      <x:c r="AG134" s="22" t="n">
        <x:v>9154</x:v>
      </x:c>
      <x:c r="AH134" s="26" t="str">
        <x:v>Thermo Fisher Scientific Inc., a biotechnology product development company, has acquired approximately 95.3% stake in Patheon N.V., a contract development and manufacturing organization (CDMO), for purchase consideration of approximately USD7.2 billion. The boards of directors of both the companies have approved transaction. The transaction is expected to be immediately and significantly accretive to adjusted earnings per share (EPS). The deal represents a revenue multiple of 3.78x.
Pursuant to the transaction, Thermo Fisher commenced a tender offer to acquire all of the issued and outstanding shares of Patheon for USD35 per share in cash. The transaction represents a purchase price of approximately USD7.2 billion, which includes the assumption of approximately USD2 billion of net debt. Patheon generated 2016 revenue of approximately USD1.9 billion and will become part of Thermo Fisher's Laboratory Products and Services Segment.
Thermo Fisher also announced the commencement of a subsequent offering period scheduled to expire at 12:01 a.m., New York City time, on September 13, 2017. All ordinary shares validly tendered during the subsequent offering period will be immediately accepted for payment, and tendering holders will thereafter promptly be paid the same form and amount of offer consideration as in the initial offering period. The procedures for tendering shares during the subsequent offering period are described in the Schedule TO and are generally the same as those applicable to the initial offering period, except that the guaranteed delivery procedures may not be used during the subsequent offering period and no withdrawal rights will apply to shares tendered during the subsequent offering period.
On September 13, 2017, American Stock Transfer &amp; Trust Company, LLC, the depositary for the tender offer advised Thermo Fisher that a total of 143,781,162 Patheon ordinary shares, representing approximately 99% of the outstanding Patheon ordinary shares, had been validly tendered.
On August 23, 2017, the European Commission approved the transaction. American Stock Transfer &amp; Trust Company, LLC, the depositary for the tender offer advised Thermo Fisher that 120,161,513 Patheon ordinary shares, representing approximately 82.8% of the outstanding Patheon ordinary shares, had been validly tendered pursuant to the tender offer and not properly withdrawn.
On August 7, 2017, the competition authorities in Brazil approved the transaction, initiating a 15 calendar-day comment period. American Stock Transfer &amp; Trust Company, LLC, the depositary for the tender offer, has advised Thermo Fisher (CN) Luxembourg S.a r.l. that as of 5:00 p.m., New York City time, on August 4, 2017, the last business day prior to the announcement of the extension of the offer, 111,655,983 Patheon ordinary shares, representing approximately 77% of the outstanding Patheon ordinary shares, had been validly tendered pursuant to the tender offer and not properly withdrawn. Patheon shareholders who have already tendered their ordinary shares of Patheon do not have to re-tender their shares or take any other action as a result of the extension of the expiration date of the tender offer.
Thermo Fisher has obtained committed debt financing from Goldman Sachs Bank USA and Goldman Sachs Lending Partners LLC. The company expects to finance the purchase price with debt of approximately USD5.2 billion and equity of approximately USD2 billion.
This transaction enables Thermo Fisher to enter into CDMO market and strengthen its position by adding complementary services.
Goldman Sachs &amp; Co. LLC acted as financial advisor and Wachtell, Lipton, Rosen &amp; Katz acted as legal advisor to Thermo Fisher. Morgan Stanley &amp; Co. LLC acted as financial advisor and Skadden, Arps, Slate, Meagher &amp; Flom LLP acted as legal advisor to Patheon for the transaction.
Deal History:
Announced: On May 15, 2017, Thermo Fisher Scientific agreed to acquire Patheon for purchase consideration of approximately USD7.2 billion..
Rumor: On May 14, 2017, Thermo Fisher Scientific intends to acquire Patheon, according to the sources, citing people familiar with the matter.</x:v>
      </x:c>
      <x:c r="AI134" s="26" t="str">
        <x:v>This transaction enables Thermo Fisher to enter into CDMO market and strengthen its position by adding complementary services.</x:v>
      </x:c>
      <x:c r="AJ134" s="22" t="str"/>
      <x:c r="AK134" s="22" t="str"/>
      <x:c r="AL134" s="22" t="str">
        <x:v>Unknown</x:v>
      </x:c>
      <x:c r="AM134" s="22" t="str">
        <x:v>Unknown</x:v>
      </x:c>
      <x:c r="AN134" s="22" t="str"/>
      <x:c r="AO134" s="22" t="str"/>
      <x:c r="AP134" s="22" t="str"/>
      <x:c r="AQ134" s="22" t="str"/>
      <x:c r="AR134" s="22" t="str"/>
      <x:c r="AS134" s="22" t="str">
        <x:v>Thermo Fisher Scientific Inc</x:v>
      </x:c>
      <x:c r="AT134" s="22" t="str">
        <x:v>Patheon NV</x:v>
      </x:c>
      <x:c r="AU134" s="22" t="str">
        <x:v>Not reviewed</x:v>
      </x:c>
      <x:c r="AV134" s="22" t="str">
        <x:v>Not assessed</x:v>
      </x:c>
      <x:c r="AW134" s="22" t="str">
        <x:v>Unknown</x:v>
      </x:c>
      <x:c r="AX134" s="22" t="str">
        <x:v>Unknown</x:v>
      </x:c>
      <x:c r="AY134" s="22" t="str">
        <x:v>Unknown</x:v>
      </x:c>
      <x:c r="AZ134" s="22" t="str">
        <x:v>Unknown</x:v>
      </x:c>
      <x:c r="BA134" s="22" t="str">
        <x:v>Unknown</x:v>
      </x:c>
      <x:c r="BB134" s="22" t="str">
        <x:v>Unknown</x:v>
      </x:c>
      <x:c r="BC134" s="26" t="str"/>
      <x:c r="BD134" s="22" t="str"/>
      <x:c r="BE134" s="22" t="str"/>
      <x:c r="BF134" s="22" t="str">
        <x:v>Not collected</x:v>
      </x:c>
      <x:c r="BG134" s="22" t="str">
        <x:v>Not collected</x:v>
      </x:c>
      <x:c r="BH134" s="22" t="str">
        <x:v>Not defined</x:v>
      </x:c>
      <x:c r="BI134" s="24" t="n">
        <x:f>IF($Q134="","",$Q134-3)</x:f>
        <x:v>2014</x:v>
      </x:c>
      <x:c r="BJ134" s="24" t="n">
        <x:f>IF($Q134="","",$Q134-2)</x:f>
        <x:v>2015</x:v>
      </x:c>
      <x:c r="BK134" s="24" t="n">
        <x:f>IF($Q134="","",$Q134-1)</x:f>
        <x:v>2016</x:v>
      </x:c>
      <x:c r="BL134" s="24" t="n">
        <x:f>IF($Q134="","",$Q134+0)</x:f>
        <x:v>2017</x:v>
      </x:c>
      <x:c r="BM134" s="24" t="n">
        <x:f>IF($Q134="","",$Q134+1)</x:f>
        <x:v>2018</x:v>
      </x:c>
      <x:c r="BN134" s="24" t="n">
        <x:f>IF($Q134="","",$Q134+2)</x:f>
        <x:v>2019</x:v>
      </x:c>
      <x:c r="BO134" s="24" t="n">
        <x:f>IF($Q134="","",$Q134+3)</x:f>
        <x:v>2020</x:v>
      </x:c>
      <x:c r="BP134" s="77" t="str"/>
      <x:c r="BQ134" s="77" t="str"/>
      <x:c r="BR134" s="77" t="str"/>
      <x:c r="BS134" s="77" t="str"/>
      <x:c r="BT134" s="77" t="str"/>
      <x:c r="BU134" s="77" t="str"/>
      <x:c r="BV134" s="77" t="str"/>
      <x:c r="BW134" s="77" t="str"/>
      <x:c r="BX134" s="77" t="str"/>
      <x:c r="BY134" s="77" t="str"/>
      <x:c r="BZ134" s="77" t="str"/>
      <x:c r="CA134" s="77" t="str"/>
      <x:c r="CB134" s="77" t="str"/>
      <x:c r="CC134" s="77" t="str"/>
      <x:c r="CD134" s="77" t="str"/>
      <x:c r="CE134" s="77" t="str"/>
      <x:c r="CF134" s="77" t="str"/>
      <x:c r="CG134" s="77" t="str"/>
      <x:c r="CH134" s="77" t="str"/>
      <x:c r="CI134" s="77" t="str"/>
      <x:c r="CJ134" s="77" t="str"/>
      <x:c r="CK134" s="77" t="str"/>
      <x:c r="CL134" s="77" t="str"/>
      <x:c r="CM134" s="77" t="str"/>
      <x:c r="CN134" s="77" t="str"/>
      <x:c r="CO134" s="77" t="str"/>
      <x:c r="CP134" s="77" t="str"/>
      <x:c r="CQ134" s="77" t="str"/>
      <x:c r="CR134" s="77" t="str"/>
      <x:c r="CS134" s="77" t="str"/>
      <x:c r="CT134" s="77" t="str"/>
      <x:c r="CU134" s="77" t="str"/>
      <x:c r="CV134" s="77" t="str"/>
      <x:c r="CW134" s="77" t="str"/>
      <x:c r="CX134" s="77" t="str"/>
      <x:c r="CY134" s="77" t="str"/>
      <x:c r="CZ134" s="77" t="str"/>
      <x:c r="DA134" s="77" t="str"/>
      <x:c r="DB134" s="77" t="str"/>
      <x:c r="DC134" s="77" t="str"/>
      <x:c r="DD134" s="77" t="str"/>
      <x:c r="DE134" s="77" t="str"/>
      <x:c r="DF134" s="78" t="str"/>
      <x:c r="DG134" s="78" t="str"/>
      <x:c r="DH134" s="78" t="str"/>
      <x:c r="DI134" s="78" t="str"/>
      <x:c r="DJ134" s="78" t="str"/>
      <x:c r="DK134" s="78" t="str"/>
      <x:c r="DL134" s="78" t="str"/>
      <x:c r="DM134" s="78" t="str"/>
      <x:c r="DN134" s="78" t="str"/>
      <x:c r="DO134" s="78" t="str"/>
      <x:c r="DP134" s="78" t="str"/>
      <x:c r="DQ134" s="78" t="str"/>
      <x:c r="DR134" s="78" t="str"/>
      <x:c r="DS134" s="78" t="str"/>
      <x:c r="DT134" s="78" t="str"/>
      <x:c r="DU134" s="78" t="str"/>
      <x:c r="DV134" s="78" t="str"/>
      <x:c r="DW134" s="78" t="str"/>
      <x:c r="DX134" s="78" t="str"/>
      <x:c r="DY134" s="78" t="str"/>
      <x:c r="DZ134" s="78" t="str"/>
      <x:c r="EA134" s="117" t="str"/>
      <x:c r="EB134" s="117" t="str"/>
      <x:c r="EC134" s="117" t="str"/>
      <x:c r="ED134" s="117" t="str"/>
      <x:c r="EE134" s="117" t="str"/>
      <x:c r="EF134" s="117" t="str"/>
      <x:c r="EG134" s="117" t="str"/>
      <x:c r="EH134" s="117" t="str"/>
      <x:c r="EI134" s="117" t="str"/>
      <x:c r="EJ134" s="117" t="str"/>
      <x:c r="EK134" s="117" t="str"/>
      <x:c r="EL134" s="117" t="str"/>
      <x:c r="EM134" s="117" t="str"/>
      <x:c r="EN134" s="117" t="str"/>
      <x:c r="EO134" s="34" t="str"/>
      <x:c r="EP134" s="34" t="str"/>
      <x:c r="EQ134" s="36" t="str">
        <x:f>IF(OR($EO134="",$EP134="",$EO134=0),"",$EP134/$EO134)</x:f>
      </x:c>
      <x:c r="ER134" s="38" t="str"/>
      <x:c r="ES134" s="22" t="str">
        <x:v>Unknown</x:v>
      </x:c>
      <x:c r="ET134" s="22" t="str">
        <x:v>Unknown</x:v>
      </x:c>
      <x:c r="EU134" s="40" t="str">
        <x:f>IF(COUNT($DF134,$DG134,$DH134)=0,"",AVERAGE($DF134,$DG134,$DH134))</x:f>
      </x:c>
      <x:c r="EV134" s="40" t="str">
        <x:f>IF(COUNT($DJ134,$DK134,$DL134)=0,"",AVERAGE($DJ134,$DK134,$DL134))</x:f>
      </x:c>
      <x:c r="EW134" s="40" t="str">
        <x:f>IF(OR($EU134="",$EV134=""),"",$EV134-$EU134)</x:f>
      </x:c>
      <x:c r="EX134" s="40" t="str">
        <x:f>IF(COUNT($DM134,$DN134,$DO134)=0,"",AVERAGE($DM134,$DN134,$DO134))</x:f>
      </x:c>
      <x:c r="EY134" s="40" t="str">
        <x:f>IF(COUNT($DQ134,$DR134,$DS134)=0,"",AVERAGE($DQ134,$DR134,$DS134))</x:f>
      </x:c>
      <x:c r="EZ134" s="40" t="str">
        <x:f>IF(OR($EX134="",$EY134=""),"",$EY134-$EX134)</x:f>
      </x:c>
      <x:c r="FA134" s="42" t="str">
        <x:f>IF(COUNT($EA134,$EB134,$EC134)=0,"",AVERAGE($EA134,$EB134,$EC134))</x:f>
      </x:c>
      <x:c r="FB134" s="42" t="str">
        <x:f>IF(COUNT($EE134,$EF134,$EG134)=0,"",AVERAGE($EE134,$EF134,$EG134))</x:f>
      </x:c>
      <x:c r="FC134" s="42" t="str">
        <x:f>IF(OR($FA134="",$FB134=""),"",$FB134-$FA134)</x:f>
      </x:c>
      <x:c r="FD134" s="42" t="str">
        <x:f>IF(COUNT($EH134,$EI134,$EJ134)=0,"",AVERAGE($EH134,$EI134,$EJ134))</x:f>
      </x:c>
      <x:c r="FE134" s="42" t="str">
        <x:f>IF(COUNT($EL134,$EM134,$EN134)=0,"",AVERAGE($EL134,$EM134,$EN134))</x:f>
      </x:c>
      <x:c r="FF134" s="42" t="str">
        <x:f>IF(OR($FD134="",$FE134=""),"",$FE134-$FD134)</x:f>
      </x:c>
      <x:c r="FG134" s="24" t="str">
        <x:f>IF(COUNT($DF134,$DG134,$DH134,$DJ134,$DK134,$DL134,$DM134,$DN134,$DO134,$DQ134,$DR134,$DS134)=12,"Yes","No")</x:f>
        <x:v>No</x:v>
      </x:c>
      <x:c r="FH134" s="24" t="str">
        <x:f>IF(COUNT($EA134,$EB134,$EC134,$EE134,$EF134,$EG134,$EH134,$EI134,$EJ134,$EL134,$EM134,$EN134)=12,"Yes","No")</x:f>
        <x:v>No</x:v>
      </x:c>
      <x:c r="FI134" s="24" t="str">
        <x:f>IF(AND($M134="Include",OR($FG134="Yes",$FH134="Yes")),"Ready","Not ready")</x:f>
        <x:v>Not ready</x:v>
      </x:c>
    </x:row>
    <x:row r="135" ht="24" customHeight="1">
      <x:c r="A135" s="22" t="str">
        <x:v>CTL-0133</x:v>
      </x:c>
      <x:c r="B135" s="22" t="n">
        <x:v>144</x:v>
      </x:c>
      <x:c r="C135" s="22" t="str">
        <x:v>Candidate alternative-rationale group</x:v>
      </x:c>
      <x:c r="D135" s="22" t="n">
        <x:v>0</x:v>
      </x:c>
      <x:c r="E135" s="22" t="str">
        <x:v>DATA non-innovation deals.xlsx</x:v>
      </x:c>
      <x:c r="F135" s="22" t="str">
        <x:v>pharmalex merges with complya consulting</x:v>
      </x:c>
      <x:c r="G135" s="22" t="str">
        <x:v>No</x:v>
      </x:c>
      <x:c r="H135" s="22" t="str">
        <x:v>No</x:v>
      </x:c>
      <x:c r="I135" s="22" t="str">
        <x:v>Yes</x:v>
      </x:c>
      <x:c r="J135" s="22" t="n">
        <x:v>13</x:v>
      </x:c>
      <x:c r="K135" s="22" t="str">
        <x:v>Not started</x:v>
      </x:c>
      <x:c r="L135" s="22" t="str">
        <x:v>Review - merger</x:v>
      </x:c>
      <x:c r="M135" s="22" t="str">
        <x:v>Review</x:v>
      </x:c>
      <x:c r="N135" s="22" t="str"/>
      <x:c r="O135" s="28" t="n">
        <x:v>42857</x:v>
      </x:c>
      <x:c r="P135" s="28" t="n">
        <x:v>42870</x:v>
      </x:c>
      <x:c r="Q135" s="22" t="n">
        <x:v>2017</x:v>
      </x:c>
      <x:c r="R135" s="22" t="str">
        <x:v>Q2 2017</x:v>
      </x:c>
      <x:c r="S135" s="22" t="str">
        <x:v>Completed</x:v>
      </x:c>
      <x:c r="T135" s="26" t="str">
        <x:v>Pharmalex Merges with Complya Consulting</x:v>
      </x:c>
      <x:c r="U135" s="22" t="str">
        <x:v>Mergers &amp; Acquisitions</x:v>
      </x:c>
      <x:c r="V135" s="22" t="str">
        <x:v>Merger</x:v>
      </x:c>
      <x:c r="W135" s="22"/>
      <x:c r="X135" s="22" t="str">
        <x:v>Germany , United States</x:v>
      </x:c>
      <x:c r="Y135" s="22"/>
      <x:c r="Z135" s="26"/>
      <x:c r="AA135" s="26"/>
      <x:c r="AB135" s="22" t="str"/>
      <x:c r="AC135" s="22" t="str"/>
      <x:c r="AD135" s="22" t="str">
        <x:v>Complya Consulting Group; PharmaLex GmbH</x:v>
      </x:c>
      <x:c r="AE135" s="22" t="str">
        <x:v>complya consulting pharmalex</x:v>
      </x:c>
      <x:c r="AF135" s="30"/>
      <x:c r="AG135" s="22" t="str">
        <x:v>n/a</x:v>
      </x:c>
      <x:c r="AH135" s="26" t="str">
        <x:v>PharmaLex GmbH, a provider of specialized services for the pharma, biotech and medtech industries, has merged with Complya Consulting Group, a company that provides business consulting services.
Complya services complement the extensive PharmaLex service portfolio. Complya has a US and international client base of innovative start-up organizations through to major pharmaceutical companies. Following this acquisition, and together with the most recent acquisitions of Safis Solution and The Degge Group, the PharmaLex Group now has one the largest US pool of experts supporting pharmaceutical and biotech companies with their health authority obligations.</x:v>
      </x:c>
      <x:c r="AI135" s="26" t="str">
        <x:v>The merger with the compliance and quality specialist company, Complya Consulting Group, supports a key strategic goal and builds on PharmaLex’s recent US-based acquisitions_x000d_
_x000d_</x:v>
      </x:c>
      <x:c r="AJ135" s="22" t="str"/>
      <x:c r="AK135" s="22" t="str"/>
      <x:c r="AL135" s="22" t="str">
        <x:v>Unknown</x:v>
      </x:c>
      <x:c r="AM135" s="22" t="str">
        <x:v>Unknown</x:v>
      </x:c>
      <x:c r="AN135" s="22" t="str"/>
      <x:c r="AO135" s="22" t="str"/>
      <x:c r="AP135" s="22" t="str"/>
      <x:c r="AQ135" s="22" t="str"/>
      <x:c r="AR135" s="22" t="str"/>
      <x:c r="AS135" s="22" t="str"/>
      <x:c r="AT135" s="22" t="str">
        <x:v>Complya Consulting Group; PharmaLex GmbH</x:v>
      </x:c>
      <x:c r="AU135" s="22" t="str">
        <x:v>Not reviewed</x:v>
      </x:c>
      <x:c r="AV135" s="22" t="str">
        <x:v>Not assessed</x:v>
      </x:c>
      <x:c r="AW135" s="22" t="str">
        <x:v>Unknown</x:v>
      </x:c>
      <x:c r="AX135" s="22" t="str">
        <x:v>Unknown</x:v>
      </x:c>
      <x:c r="AY135" s="22" t="str">
        <x:v>Unknown</x:v>
      </x:c>
      <x:c r="AZ135" s="22" t="str">
        <x:v>Unknown</x:v>
      </x:c>
      <x:c r="BA135" s="22" t="str">
        <x:v>Unknown</x:v>
      </x:c>
      <x:c r="BB135" s="22" t="str">
        <x:v>Unknown</x:v>
      </x:c>
      <x:c r="BC135" s="26" t="str"/>
      <x:c r="BD135" s="22" t="str"/>
      <x:c r="BE135" s="22" t="str"/>
      <x:c r="BF135" s="22" t="str">
        <x:v>Not collected</x:v>
      </x:c>
      <x:c r="BG135" s="22" t="str">
        <x:v>Not collected</x:v>
      </x:c>
      <x:c r="BH135" s="22" t="str">
        <x:v>Not defined</x:v>
      </x:c>
      <x:c r="BI135" s="24" t="n">
        <x:f>IF($Q135="","",$Q135-3)</x:f>
        <x:v>2014</x:v>
      </x:c>
      <x:c r="BJ135" s="24" t="n">
        <x:f>IF($Q135="","",$Q135-2)</x:f>
        <x:v>2015</x:v>
      </x:c>
      <x:c r="BK135" s="24" t="n">
        <x:f>IF($Q135="","",$Q135-1)</x:f>
        <x:v>2016</x:v>
      </x:c>
      <x:c r="BL135" s="24" t="n">
        <x:f>IF($Q135="","",$Q135+0)</x:f>
        <x:v>2017</x:v>
      </x:c>
      <x:c r="BM135" s="24" t="n">
        <x:f>IF($Q135="","",$Q135+1)</x:f>
        <x:v>2018</x:v>
      </x:c>
      <x:c r="BN135" s="24" t="n">
        <x:f>IF($Q135="","",$Q135+2)</x:f>
        <x:v>2019</x:v>
      </x:c>
      <x:c r="BO135" s="24" t="n">
        <x:f>IF($Q135="","",$Q135+3)</x:f>
        <x:v>2020</x:v>
      </x:c>
      <x:c r="BP135" s="77" t="str"/>
      <x:c r="BQ135" s="77" t="str"/>
      <x:c r="BR135" s="77" t="str"/>
      <x:c r="BS135" s="77" t="str"/>
      <x:c r="BT135" s="77" t="str"/>
      <x:c r="BU135" s="77" t="str"/>
      <x:c r="BV135" s="77" t="str"/>
      <x:c r="BW135" s="77" t="str"/>
      <x:c r="BX135" s="77" t="str"/>
      <x:c r="BY135" s="77" t="str"/>
      <x:c r="BZ135" s="77" t="str"/>
      <x:c r="CA135" s="77" t="str"/>
      <x:c r="CB135" s="77" t="str"/>
      <x:c r="CC135" s="77" t="str"/>
      <x:c r="CD135" s="77" t="str"/>
      <x:c r="CE135" s="77" t="str"/>
      <x:c r="CF135" s="77" t="str"/>
      <x:c r="CG135" s="77" t="str"/>
      <x:c r="CH135" s="77" t="str"/>
      <x:c r="CI135" s="77" t="str"/>
      <x:c r="CJ135" s="77" t="str"/>
      <x:c r="CK135" s="77" t="str"/>
      <x:c r="CL135" s="77" t="str"/>
      <x:c r="CM135" s="77" t="str"/>
      <x:c r="CN135" s="77" t="str"/>
      <x:c r="CO135" s="77" t="str"/>
      <x:c r="CP135" s="77" t="str"/>
      <x:c r="CQ135" s="77" t="str"/>
      <x:c r="CR135" s="77" t="str"/>
      <x:c r="CS135" s="77" t="str"/>
      <x:c r="CT135" s="77" t="str"/>
      <x:c r="CU135" s="77" t="str"/>
      <x:c r="CV135" s="77" t="str"/>
      <x:c r="CW135" s="77" t="str"/>
      <x:c r="CX135" s="77" t="str"/>
      <x:c r="CY135" s="77" t="str"/>
      <x:c r="CZ135" s="77" t="str"/>
      <x:c r="DA135" s="77" t="str"/>
      <x:c r="DB135" s="77" t="str"/>
      <x:c r="DC135" s="77" t="str"/>
      <x:c r="DD135" s="77" t="str"/>
      <x:c r="DE135" s="77" t="str"/>
      <x:c r="DF135" s="78" t="str"/>
      <x:c r="DG135" s="78" t="str"/>
      <x:c r="DH135" s="78" t="str"/>
      <x:c r="DI135" s="78" t="str"/>
      <x:c r="DJ135" s="78" t="str"/>
      <x:c r="DK135" s="78" t="str"/>
      <x:c r="DL135" s="78" t="str"/>
      <x:c r="DM135" s="78" t="str"/>
      <x:c r="DN135" s="78" t="str"/>
      <x:c r="DO135" s="78" t="str"/>
      <x:c r="DP135" s="78" t="str"/>
      <x:c r="DQ135" s="78" t="str"/>
      <x:c r="DR135" s="78" t="str"/>
      <x:c r="DS135" s="78" t="str"/>
      <x:c r="DT135" s="78" t="str"/>
      <x:c r="DU135" s="78" t="str"/>
      <x:c r="DV135" s="78" t="str"/>
      <x:c r="DW135" s="78" t="str"/>
      <x:c r="DX135" s="78" t="str"/>
      <x:c r="DY135" s="78" t="str"/>
      <x:c r="DZ135" s="78" t="str"/>
      <x:c r="EA135" s="117" t="str"/>
      <x:c r="EB135" s="117" t="str"/>
      <x:c r="EC135" s="117" t="str"/>
      <x:c r="ED135" s="117" t="str"/>
      <x:c r="EE135" s="117" t="str"/>
      <x:c r="EF135" s="117" t="str"/>
      <x:c r="EG135" s="117" t="str"/>
      <x:c r="EH135" s="117" t="str"/>
      <x:c r="EI135" s="117" t="str"/>
      <x:c r="EJ135" s="117" t="str"/>
      <x:c r="EK135" s="117" t="str"/>
      <x:c r="EL135" s="117" t="str"/>
      <x:c r="EM135" s="117" t="str"/>
      <x:c r="EN135" s="117" t="str"/>
      <x:c r="EO135" s="34" t="str"/>
      <x:c r="EP135" s="34" t="str"/>
      <x:c r="EQ135" s="36" t="str">
        <x:f>IF(OR($EO135="",$EP135="",$EO135=0),"",$EP135/$EO135)</x:f>
      </x:c>
      <x:c r="ER135" s="38" t="str"/>
      <x:c r="ES135" s="22" t="str">
        <x:v>Unknown</x:v>
      </x:c>
      <x:c r="ET135" s="22" t="str">
        <x:v>Unknown</x:v>
      </x:c>
      <x:c r="EU135" s="40" t="str">
        <x:f>IF(COUNT($DF135,$DG135,$DH135)=0,"",AVERAGE($DF135,$DG135,$DH135))</x:f>
      </x:c>
      <x:c r="EV135" s="40" t="str">
        <x:f>IF(COUNT($DJ135,$DK135,$DL135)=0,"",AVERAGE($DJ135,$DK135,$DL135))</x:f>
      </x:c>
      <x:c r="EW135" s="40" t="str">
        <x:f>IF(OR($EU135="",$EV135=""),"",$EV135-$EU135)</x:f>
      </x:c>
      <x:c r="EX135" s="40" t="str">
        <x:f>IF(COUNT($DM135,$DN135,$DO135)=0,"",AVERAGE($DM135,$DN135,$DO135))</x:f>
      </x:c>
      <x:c r="EY135" s="40" t="str">
        <x:f>IF(COUNT($DQ135,$DR135,$DS135)=0,"",AVERAGE($DQ135,$DR135,$DS135))</x:f>
      </x:c>
      <x:c r="EZ135" s="40" t="str">
        <x:f>IF(OR($EX135="",$EY135=""),"",$EY135-$EX135)</x:f>
      </x:c>
      <x:c r="FA135" s="42" t="str">
        <x:f>IF(COUNT($EA135,$EB135,$EC135)=0,"",AVERAGE($EA135,$EB135,$EC135))</x:f>
      </x:c>
      <x:c r="FB135" s="42" t="str">
        <x:f>IF(COUNT($EE135,$EF135,$EG135)=0,"",AVERAGE($EE135,$EF135,$EG135))</x:f>
      </x:c>
      <x:c r="FC135" s="42" t="str">
        <x:f>IF(OR($FA135="",$FB135=""),"",$FB135-$FA135)</x:f>
      </x:c>
      <x:c r="FD135" s="42" t="str">
        <x:f>IF(COUNT($EH135,$EI135,$EJ135)=0,"",AVERAGE($EH135,$EI135,$EJ135))</x:f>
      </x:c>
      <x:c r="FE135" s="42" t="str">
        <x:f>IF(COUNT($EL135,$EM135,$EN135)=0,"",AVERAGE($EL135,$EM135,$EN135))</x:f>
      </x:c>
      <x:c r="FF135" s="42" t="str">
        <x:f>IF(OR($FD135="",$FE135=""),"",$FE135-$FD135)</x:f>
      </x:c>
      <x:c r="FG135" s="24" t="str">
        <x:f>IF(COUNT($DF135,$DG135,$DH135,$DJ135,$DK135,$DL135,$DM135,$DN135,$DO135,$DQ135,$DR135,$DS135)=12,"Yes","No")</x:f>
        <x:v>No</x:v>
      </x:c>
      <x:c r="FH135" s="24" t="str">
        <x:f>IF(COUNT($EA135,$EB135,$EC135,$EE135,$EF135,$EG135,$EH135,$EI135,$EJ135,$EL135,$EM135,$EN135)=12,"Yes","No")</x:f>
        <x:v>No</x:v>
      </x:c>
      <x:c r="FI135" s="24" t="str">
        <x:f>IF(AND($M135="Include",OR($FG135="Yes",$FH135="Yes")),"Ready","Not ready")</x:f>
        <x:v>Not ready</x:v>
      </x:c>
    </x:row>
    <x:row r="136" ht="24" customHeight="1">
      <x:c r="A136" s="22" t="str">
        <x:v>CTL-0134</x:v>
      </x:c>
      <x:c r="B136" s="22" t="n">
        <x:v>145</x:v>
      </x:c>
      <x:c r="C136" s="22" t="str">
        <x:v>Candidate alternative-rationale group</x:v>
      </x:c>
      <x:c r="D136" s="22" t="n">
        <x:v>0</x:v>
      </x:c>
      <x:c r="E136" s="22" t="str">
        <x:v>DATA non-innovation deals.xlsx</x:v>
      </x:c>
      <x:c r="F136" s="22" t="str">
        <x:v>astellas pharma acquires ogeda for up to</x:v>
      </x:c>
      <x:c r="G136" s="22" t="str">
        <x:v>Yes</x:v>
      </x:c>
      <x:c r="H136" s="22" t="str">
        <x:v>No</x:v>
      </x:c>
      <x:c r="I136" s="22" t="str">
        <x:v>Yes</x:v>
      </x:c>
      <x:c r="J136" s="22" t="n">
        <x:v>2</x:v>
      </x:c>
      <x:c r="K136" s="22" t="str">
        <x:v>Not started</x:v>
      </x:c>
      <x:c r="L136" s="22" t="str">
        <x:v>Eligible - 100%</x:v>
      </x:c>
      <x:c r="M136" s="22" t="str">
        <x:v>Review</x:v>
      </x:c>
      <x:c r="N136" s="22" t="str"/>
      <x:c r="O136" s="28" t="n">
        <x:v>42828</x:v>
      </x:c>
      <x:c r="P136" s="28" t="n">
        <x:v>42871</x:v>
      </x:c>
      <x:c r="Q136" s="22" t="n">
        <x:v>2017</x:v>
      </x:c>
      <x:c r="R136" s="22" t="str">
        <x:v>Q2 2017</x:v>
      </x:c>
      <x:c r="S136" s="22" t="str">
        <x:v>Completed</x:v>
      </x:c>
      <x:c r="T136" s="26" t="str">
        <x:v>Astellas Pharma Acquires Ogeda for up to USD852 Million</x:v>
      </x:c>
      <x:c r="U136" s="22" t="str">
        <x:v>Mergers &amp; Acquisitions</x:v>
      </x:c>
      <x:c r="V136" s="22" t="str">
        <x:v>Acquisition</x:v>
      </x:c>
      <x:c r="W136" s="22" t="str">
        <x:v>100% Acquisition</x:v>
      </x:c>
      <x:c r="X136" s="22" t="str">
        <x:v>Belgium</x:v>
      </x:c>
      <x:c r="Y136" s="22" t="str">
        <x:v>100% Acquisition</x:v>
      </x:c>
      <x:c r="Z136" s="26"/>
      <x:c r="AA136" s="26" t="str">
        <x:v>White &amp; Case LLP , Jones Day</x:v>
      </x:c>
      <x:c r="AB136" s="22" t="str">
        <x:v>Astellas Pharma Inc</x:v>
      </x:c>
      <x:c r="AC136" s="22" t="str">
        <x:v>astellas pharma</x:v>
      </x:c>
      <x:c r="AD136" s="22" t="str">
        <x:v>Ogeda SA</x:v>
      </x:c>
      <x:c r="AE136" s="22" t="str">
        <x:v>ogeda</x:v>
      </x:c>
      <x:c r="AF136" s="30" t="n">
        <x:v>852</x:v>
      </x:c>
      <x:c r="AG136" s="22" t="n">
        <x:v>852</x:v>
      </x:c>
      <x:c r="AH136" s="26" t="str">
        <x:v>Astellas Pharma Inc., a pharmaceutical company, has completed the acquisition of Ogeda SA, a drug discovery company, for a cash consideration of up to EUR800 million (USD851.98 million).
Under the agreement, Astellas Pharma paid up to a total of EUR800 million (USD851.98 million). Astellas Pharma will make an initial payment of EUR500 million (USD532.5 million) in consideration of 100% of the equity in Ogeda at the closing of the agreement. Then Ogeda shareholders will be eligible to receive an additional EUR300 million (USD319.49 million) with attainment of certain clinical development and regulatory milestones for fezolinetant. Following the transaction, Ogeda became a wholly owned subsidiary of Astellas Pharma.
Fezolinetant, is a selective NK3 receptor antagonist, and the positive data from a Phase IIa study result for the non-hormonal treatment of menopause-related vasomotor symptoms (MR-VMS), announced in January 2017. 
This acquisition enables Astellas Pharma to expand its late stage pipeline and is expected to contribute to its mid-to-long term growth.
Jones Day acted as legal advisor to Astellas Pharma and White &amp; Case LLP acted as legal advisor to Ogedas for the agreement.
Deal History:
Announced: On April 3, 2017, Astellas Pharma entered into a definitive agreement to acquire Ogeda, for a cash consideration of up to EUR800 million (USD851.98 million).</x:v>
      </x:c>
      <x:c r="AI136" s="26" t="str">
        <x:v>This acquisition enables Astellas Pharma to expand its late stage pipeline and is expected to contribute to its mid-to-long term growth.</x:v>
      </x:c>
      <x:c r="AJ136" s="22" t="str"/>
      <x:c r="AK136" s="22" t="str"/>
      <x:c r="AL136" s="22" t="str">
        <x:v>Unknown</x:v>
      </x:c>
      <x:c r="AM136" s="22" t="str">
        <x:v>Unknown</x:v>
      </x:c>
      <x:c r="AN136" s="22" t="str"/>
      <x:c r="AO136" s="22" t="str"/>
      <x:c r="AP136" s="22" t="str"/>
      <x:c r="AQ136" s="22" t="str"/>
      <x:c r="AR136" s="22" t="str"/>
      <x:c r="AS136" s="22" t="str">
        <x:v>Astellas Pharma Inc</x:v>
      </x:c>
      <x:c r="AT136" s="22" t="str">
        <x:v>Ogeda SA</x:v>
      </x:c>
      <x:c r="AU136" s="22" t="str">
        <x:v>Not reviewed</x:v>
      </x:c>
      <x:c r="AV136" s="22" t="str">
        <x:v>Not assessed</x:v>
      </x:c>
      <x:c r="AW136" s="22" t="str">
        <x:v>Unknown</x:v>
      </x:c>
      <x:c r="AX136" s="22" t="str">
        <x:v>Unknown</x:v>
      </x:c>
      <x:c r="AY136" s="22" t="str">
        <x:v>Unknown</x:v>
      </x:c>
      <x:c r="AZ136" s="22" t="str">
        <x:v>Unknown</x:v>
      </x:c>
      <x:c r="BA136" s="22" t="str">
        <x:v>Unknown</x:v>
      </x:c>
      <x:c r="BB136" s="22" t="str">
        <x:v>Unknown</x:v>
      </x:c>
      <x:c r="BC136" s="26" t="str"/>
      <x:c r="BD136" s="22" t="str"/>
      <x:c r="BE136" s="22" t="str"/>
      <x:c r="BF136" s="22" t="str">
        <x:v>Not collected</x:v>
      </x:c>
      <x:c r="BG136" s="22" t="str">
        <x:v>Not collected</x:v>
      </x:c>
      <x:c r="BH136" s="22" t="str">
        <x:v>Not defined</x:v>
      </x:c>
      <x:c r="BI136" s="24" t="n">
        <x:f>IF($Q136="","",$Q136-3)</x:f>
        <x:v>2014</x:v>
      </x:c>
      <x:c r="BJ136" s="24" t="n">
        <x:f>IF($Q136="","",$Q136-2)</x:f>
        <x:v>2015</x:v>
      </x:c>
      <x:c r="BK136" s="24" t="n">
        <x:f>IF($Q136="","",$Q136-1)</x:f>
        <x:v>2016</x:v>
      </x:c>
      <x:c r="BL136" s="24" t="n">
        <x:f>IF($Q136="","",$Q136+0)</x:f>
        <x:v>2017</x:v>
      </x:c>
      <x:c r="BM136" s="24" t="n">
        <x:f>IF($Q136="","",$Q136+1)</x:f>
        <x:v>2018</x:v>
      </x:c>
      <x:c r="BN136" s="24" t="n">
        <x:f>IF($Q136="","",$Q136+2)</x:f>
        <x:v>2019</x:v>
      </x:c>
      <x:c r="BO136" s="24" t="n">
        <x:f>IF($Q136="","",$Q136+3)</x:f>
        <x:v>2020</x:v>
      </x:c>
      <x:c r="BP136" s="77" t="str"/>
      <x:c r="BQ136" s="77" t="str"/>
      <x:c r="BR136" s="77" t="str"/>
      <x:c r="BS136" s="77" t="str"/>
      <x:c r="BT136" s="77" t="str"/>
      <x:c r="BU136" s="77" t="str"/>
      <x:c r="BV136" s="77" t="str"/>
      <x:c r="BW136" s="77" t="str"/>
      <x:c r="BX136" s="77" t="str"/>
      <x:c r="BY136" s="77" t="str"/>
      <x:c r="BZ136" s="77" t="str"/>
      <x:c r="CA136" s="77" t="str"/>
      <x:c r="CB136" s="77" t="str"/>
      <x:c r="CC136" s="77" t="str"/>
      <x:c r="CD136" s="77" t="str"/>
      <x:c r="CE136" s="77" t="str"/>
      <x:c r="CF136" s="77" t="str"/>
      <x:c r="CG136" s="77" t="str"/>
      <x:c r="CH136" s="77" t="str"/>
      <x:c r="CI136" s="77" t="str"/>
      <x:c r="CJ136" s="77" t="str"/>
      <x:c r="CK136" s="77" t="str"/>
      <x:c r="CL136" s="77" t="str"/>
      <x:c r="CM136" s="77" t="str"/>
      <x:c r="CN136" s="77" t="str"/>
      <x:c r="CO136" s="77" t="str"/>
      <x:c r="CP136" s="77" t="str"/>
      <x:c r="CQ136" s="77" t="str"/>
      <x:c r="CR136" s="77" t="str"/>
      <x:c r="CS136" s="77" t="str"/>
      <x:c r="CT136" s="77" t="str"/>
      <x:c r="CU136" s="77" t="str"/>
      <x:c r="CV136" s="77" t="str"/>
      <x:c r="CW136" s="77" t="str"/>
      <x:c r="CX136" s="77" t="str"/>
      <x:c r="CY136" s="77" t="str"/>
      <x:c r="CZ136" s="77" t="str"/>
      <x:c r="DA136" s="77" t="str"/>
      <x:c r="DB136" s="77" t="str"/>
      <x:c r="DC136" s="77" t="str"/>
      <x:c r="DD136" s="77" t="str"/>
      <x:c r="DE136" s="77" t="str"/>
      <x:c r="DF136" s="78" t="str"/>
      <x:c r="DG136" s="78" t="str"/>
      <x:c r="DH136" s="78" t="str"/>
      <x:c r="DI136" s="78" t="str"/>
      <x:c r="DJ136" s="78" t="str"/>
      <x:c r="DK136" s="78" t="str"/>
      <x:c r="DL136" s="78" t="str"/>
      <x:c r="DM136" s="78" t="str"/>
      <x:c r="DN136" s="78" t="str"/>
      <x:c r="DO136" s="78" t="str"/>
      <x:c r="DP136" s="78" t="str"/>
      <x:c r="DQ136" s="78" t="str"/>
      <x:c r="DR136" s="78" t="str"/>
      <x:c r="DS136" s="78" t="str"/>
      <x:c r="DT136" s="78" t="str"/>
      <x:c r="DU136" s="78" t="str"/>
      <x:c r="DV136" s="78" t="str"/>
      <x:c r="DW136" s="78" t="str"/>
      <x:c r="DX136" s="78" t="str"/>
      <x:c r="DY136" s="78" t="str"/>
      <x:c r="DZ136" s="78" t="str"/>
      <x:c r="EA136" s="117" t="str"/>
      <x:c r="EB136" s="117" t="str"/>
      <x:c r="EC136" s="117" t="str"/>
      <x:c r="ED136" s="117" t="str"/>
      <x:c r="EE136" s="117" t="str"/>
      <x:c r="EF136" s="117" t="str"/>
      <x:c r="EG136" s="117" t="str"/>
      <x:c r="EH136" s="117" t="str"/>
      <x:c r="EI136" s="117" t="str"/>
      <x:c r="EJ136" s="117" t="str"/>
      <x:c r="EK136" s="117" t="str"/>
      <x:c r="EL136" s="117" t="str"/>
      <x:c r="EM136" s="117" t="str"/>
      <x:c r="EN136" s="117" t="str"/>
      <x:c r="EO136" s="34" t="str"/>
      <x:c r="EP136" s="34" t="str"/>
      <x:c r="EQ136" s="36" t="str">
        <x:f>IF(OR($EO136="",$EP136="",$EO136=0),"",$EP136/$EO136)</x:f>
      </x:c>
      <x:c r="ER136" s="38" t="str"/>
      <x:c r="ES136" s="22" t="str">
        <x:v>Unknown</x:v>
      </x:c>
      <x:c r="ET136" s="22" t="str">
        <x:v>Unknown</x:v>
      </x:c>
      <x:c r="EU136" s="40" t="str">
        <x:f>IF(COUNT($DF136,$DG136,$DH136)=0,"",AVERAGE($DF136,$DG136,$DH136))</x:f>
      </x:c>
      <x:c r="EV136" s="40" t="str">
        <x:f>IF(COUNT($DJ136,$DK136,$DL136)=0,"",AVERAGE($DJ136,$DK136,$DL136))</x:f>
      </x:c>
      <x:c r="EW136" s="40" t="str">
        <x:f>IF(OR($EU136="",$EV136=""),"",$EV136-$EU136)</x:f>
      </x:c>
      <x:c r="EX136" s="40" t="str">
        <x:f>IF(COUNT($DM136,$DN136,$DO136)=0,"",AVERAGE($DM136,$DN136,$DO136))</x:f>
      </x:c>
      <x:c r="EY136" s="40" t="str">
        <x:f>IF(COUNT($DQ136,$DR136,$DS136)=0,"",AVERAGE($DQ136,$DR136,$DS136))</x:f>
      </x:c>
      <x:c r="EZ136" s="40" t="str">
        <x:f>IF(OR($EX136="",$EY136=""),"",$EY136-$EX136)</x:f>
      </x:c>
      <x:c r="FA136" s="42" t="str">
        <x:f>IF(COUNT($EA136,$EB136,$EC136)=0,"",AVERAGE($EA136,$EB136,$EC136))</x:f>
      </x:c>
      <x:c r="FB136" s="42" t="str">
        <x:f>IF(COUNT($EE136,$EF136,$EG136)=0,"",AVERAGE($EE136,$EF136,$EG136))</x:f>
      </x:c>
      <x:c r="FC136" s="42" t="str">
        <x:f>IF(OR($FA136="",$FB136=""),"",$FB136-$FA136)</x:f>
      </x:c>
      <x:c r="FD136" s="42" t="str">
        <x:f>IF(COUNT($EH136,$EI136,$EJ136)=0,"",AVERAGE($EH136,$EI136,$EJ136))</x:f>
      </x:c>
      <x:c r="FE136" s="42" t="str">
        <x:f>IF(COUNT($EL136,$EM136,$EN136)=0,"",AVERAGE($EL136,$EM136,$EN136))</x:f>
      </x:c>
      <x:c r="FF136" s="42" t="str">
        <x:f>IF(OR($FD136="",$FE136=""),"",$FE136-$FD136)</x:f>
      </x:c>
      <x:c r="FG136" s="24" t="str">
        <x:f>IF(COUNT($DF136,$DG136,$DH136,$DJ136,$DK136,$DL136,$DM136,$DN136,$DO136,$DQ136,$DR136,$DS136)=12,"Yes","No")</x:f>
        <x:v>No</x:v>
      </x:c>
      <x:c r="FH136" s="24" t="str">
        <x:f>IF(COUNT($EA136,$EB136,$EC136,$EE136,$EF136,$EG136,$EH136,$EI136,$EJ136,$EL136,$EM136,$EN136)=12,"Yes","No")</x:f>
        <x:v>No</x:v>
      </x:c>
      <x:c r="FI136" s="24" t="str">
        <x:f>IF(AND($M136="Include",OR($FG136="Yes",$FH136="Yes")),"Ready","Not ready")</x:f>
        <x:v>Not ready</x:v>
      </x:c>
    </x:row>
    <x:row r="137" ht="24" customHeight="1">
      <x:c r="A137" s="22" t="str">
        <x:v>CTL-0135</x:v>
      </x:c>
      <x:c r="B137" s="22" t="n">
        <x:v>146</x:v>
      </x:c>
      <x:c r="C137" s="22" t="str">
        <x:v>Candidate alternative-rationale group</x:v>
      </x:c>
      <x:c r="D137" s="22" t="n">
        <x:v>0</x:v>
      </x:c>
      <x:c r="E137" s="22" t="str">
        <x:v>DATA non-innovation deals.xlsx</x:v>
      </x:c>
      <x:c r="F137" s="22" t="str">
        <x:v>boston scientific acquires symetis for</x:v>
      </x:c>
      <x:c r="G137" s="22" t="str">
        <x:v>Yes</x:v>
      </x:c>
      <x:c r="H137" s="22" t="str">
        <x:v>No</x:v>
      </x:c>
      <x:c r="I137" s="22" t="str">
        <x:v>Yes</x:v>
      </x:c>
      <x:c r="J137" s="22" t="n">
        <x:v>2</x:v>
      </x:c>
      <x:c r="K137" s="22" t="str">
        <x:v>Not started</x:v>
      </x:c>
      <x:c r="L137" s="22" t="str">
        <x:v>Eligible - 100%</x:v>
      </x:c>
      <x:c r="M137" s="22" t="str">
        <x:v>Review</x:v>
      </x:c>
      <x:c r="N137" s="22" t="str"/>
      <x:c r="O137" s="28" t="n">
        <x:v>42824</x:v>
      </x:c>
      <x:c r="P137" s="28" t="n">
        <x:v>42871</x:v>
      </x:c>
      <x:c r="Q137" s="22" t="n">
        <x:v>2017</x:v>
      </x:c>
      <x:c r="R137" s="22" t="str">
        <x:v>Q1 2017</x:v>
      </x:c>
      <x:c r="S137" s="22" t="str">
        <x:v>Completed</x:v>
      </x:c>
      <x:c r="T137" s="26" t="str">
        <x:v>Boston Scientific Acquires Symetis for USD435 Million</x:v>
      </x:c>
      <x:c r="U137" s="22" t="str">
        <x:v>Mergers &amp; Acquisitions</x:v>
      </x:c>
      <x:c r="V137" s="22" t="str">
        <x:v>Acquisition</x:v>
      </x:c>
      <x:c r="W137" s="22" t="str">
        <x:v>100% Acquisition</x:v>
      </x:c>
      <x:c r="X137" s="22" t="str">
        <x:v>Switzerland</x:v>
      </x:c>
      <x:c r="Y137" s="22" t="str">
        <x:v>100% Acquisition</x:v>
      </x:c>
      <x:c r="Z137" s="26" t="str">
        <x:v>Vischer AG</x:v>
      </x:c>
      <x:c r="AA137" s="26" t="str">
        <x:v>Latham &amp; Watkins LLP</x:v>
      </x:c>
      <x:c r="AB137" s="22" t="str">
        <x:v>Boston Scientific Corp</x:v>
      </x:c>
      <x:c r="AC137" s="22" t="str">
        <x:v>boston scientific</x:v>
      </x:c>
      <x:c r="AD137" s="22" t="str">
        <x:v>Symetis SA (Inactive)</x:v>
      </x:c>
      <x:c r="AE137" s="22" t="str">
        <x:v>symetis</x:v>
      </x:c>
      <x:c r="AF137" s="30" t="n">
        <x:v>435</x:v>
      </x:c>
      <x:c r="AG137" s="22" t="n">
        <x:v>435</x:v>
      </x:c>
      <x:c r="AH137" s="26" t="str">
        <x:v>Boston Scientific Corporation, a medical technology, has completed the acquisition Symetis SA, a medical technology company, for a purchase consideration of USD435 million in up-front cash.
The Symetis portfolio includes the ACURATE tA and ACURATE neo/TF valve systems for use in the treatment of high-risk patients suffering from severe and symptomatic aortic valve stenosis, which are sold in Europe and in other geographies outside of the United States. Symetis is also developing the ACURATE neo/AS next generation valve system, currently in a clinical trial intended to serve as the basis for a future CE mark application.
On an adjusted basis, the transaction is expected to be immaterial in 2017, slightly accretive in 2018, and increasingly accretive thereafter. The transaction is expected to be less accretive (or dilutive, as the case may be) on a GAAP basis, due to amortization expense and transaction and integration costs.
This transaction enables Boston Scientific to expand treatments for patients with aortic valvular heart disease and strengthen its position in structural heart globally.
Vischer AG acted as advisor to Symetis for the transaction.
Deal History:
Announced: On March 30, 2017, Boston Scientific entered into definitive agreement to acquire Symetis, for a purchase consideration of USD435 million in up-front cash.</x:v>
      </x:c>
      <x:c r="AI137" s="26" t="str">
        <x:v>This transaction enables Boston Scientific to expand treatments for patients with aortic valvular heart disease and strengthen its position in structural heart globally.</x:v>
      </x:c>
      <x:c r="AJ137" s="22" t="str"/>
      <x:c r="AK137" s="22" t="str"/>
      <x:c r="AL137" s="22" t="str">
        <x:v>Unknown</x:v>
      </x:c>
      <x:c r="AM137" s="22" t="str">
        <x:v>Unknown</x:v>
      </x:c>
      <x:c r="AN137" s="22" t="str"/>
      <x:c r="AO137" s="22" t="str"/>
      <x:c r="AP137" s="22" t="str"/>
      <x:c r="AQ137" s="22" t="str"/>
      <x:c r="AR137" s="22" t="str"/>
      <x:c r="AS137" s="22" t="str">
        <x:v>Boston Scientific Corp</x:v>
      </x:c>
      <x:c r="AT137" s="22" t="str">
        <x:v>Symetis SA (Inactive)</x:v>
      </x:c>
      <x:c r="AU137" s="22" t="str">
        <x:v>Not reviewed</x:v>
      </x:c>
      <x:c r="AV137" s="22" t="str">
        <x:v>Not assessed</x:v>
      </x:c>
      <x:c r="AW137" s="22" t="str">
        <x:v>Unknown</x:v>
      </x:c>
      <x:c r="AX137" s="22" t="str">
        <x:v>Unknown</x:v>
      </x:c>
      <x:c r="AY137" s="22" t="str">
        <x:v>Unknown</x:v>
      </x:c>
      <x:c r="AZ137" s="22" t="str">
        <x:v>Unknown</x:v>
      </x:c>
      <x:c r="BA137" s="22" t="str">
        <x:v>Unknown</x:v>
      </x:c>
      <x:c r="BB137" s="22" t="str">
        <x:v>Unknown</x:v>
      </x:c>
      <x:c r="BC137" s="26" t="str"/>
      <x:c r="BD137" s="22" t="str"/>
      <x:c r="BE137" s="22" t="str"/>
      <x:c r="BF137" s="22" t="str">
        <x:v>Not collected</x:v>
      </x:c>
      <x:c r="BG137" s="22" t="str">
        <x:v>Not collected</x:v>
      </x:c>
      <x:c r="BH137" s="22" t="str">
        <x:v>Not defined</x:v>
      </x:c>
      <x:c r="BI137" s="24" t="n">
        <x:f>IF($Q137="","",$Q137-3)</x:f>
        <x:v>2014</x:v>
      </x:c>
      <x:c r="BJ137" s="24" t="n">
        <x:f>IF($Q137="","",$Q137-2)</x:f>
        <x:v>2015</x:v>
      </x:c>
      <x:c r="BK137" s="24" t="n">
        <x:f>IF($Q137="","",$Q137-1)</x:f>
        <x:v>2016</x:v>
      </x:c>
      <x:c r="BL137" s="24" t="n">
        <x:f>IF($Q137="","",$Q137+0)</x:f>
        <x:v>2017</x:v>
      </x:c>
      <x:c r="BM137" s="24" t="n">
        <x:f>IF($Q137="","",$Q137+1)</x:f>
        <x:v>2018</x:v>
      </x:c>
      <x:c r="BN137" s="24" t="n">
        <x:f>IF($Q137="","",$Q137+2)</x:f>
        <x:v>2019</x:v>
      </x:c>
      <x:c r="BO137" s="24" t="n">
        <x:f>IF($Q137="","",$Q137+3)</x:f>
        <x:v>2020</x:v>
      </x:c>
      <x:c r="BP137" s="77" t="str"/>
      <x:c r="BQ137" s="77" t="str"/>
      <x:c r="BR137" s="77" t="str"/>
      <x:c r="BS137" s="77" t="str"/>
      <x:c r="BT137" s="77" t="str"/>
      <x:c r="BU137" s="77" t="str"/>
      <x:c r="BV137" s="77" t="str"/>
      <x:c r="BW137" s="77" t="str"/>
      <x:c r="BX137" s="77" t="str"/>
      <x:c r="BY137" s="77" t="str"/>
      <x:c r="BZ137" s="77" t="str"/>
      <x:c r="CA137" s="77" t="str"/>
      <x:c r="CB137" s="77" t="str"/>
      <x:c r="CC137" s="77" t="str"/>
      <x:c r="CD137" s="77" t="str"/>
      <x:c r="CE137" s="77" t="str"/>
      <x:c r="CF137" s="77" t="str"/>
      <x:c r="CG137" s="77" t="str"/>
      <x:c r="CH137" s="77" t="str"/>
      <x:c r="CI137" s="77" t="str"/>
      <x:c r="CJ137" s="77" t="str"/>
      <x:c r="CK137" s="77" t="str"/>
      <x:c r="CL137" s="77" t="str"/>
      <x:c r="CM137" s="77" t="str"/>
      <x:c r="CN137" s="77" t="str"/>
      <x:c r="CO137" s="77" t="str"/>
      <x:c r="CP137" s="77" t="str"/>
      <x:c r="CQ137" s="77" t="str"/>
      <x:c r="CR137" s="77" t="str"/>
      <x:c r="CS137" s="77" t="str"/>
      <x:c r="CT137" s="77" t="str"/>
      <x:c r="CU137" s="77" t="str"/>
      <x:c r="CV137" s="77" t="str"/>
      <x:c r="CW137" s="77" t="str"/>
      <x:c r="CX137" s="77" t="str"/>
      <x:c r="CY137" s="77" t="str"/>
      <x:c r="CZ137" s="77" t="str"/>
      <x:c r="DA137" s="77" t="str"/>
      <x:c r="DB137" s="77" t="str"/>
      <x:c r="DC137" s="77" t="str"/>
      <x:c r="DD137" s="77" t="str"/>
      <x:c r="DE137" s="77" t="str"/>
      <x:c r="DF137" s="78" t="str"/>
      <x:c r="DG137" s="78" t="str"/>
      <x:c r="DH137" s="78" t="str"/>
      <x:c r="DI137" s="78" t="str"/>
      <x:c r="DJ137" s="78" t="str"/>
      <x:c r="DK137" s="78" t="str"/>
      <x:c r="DL137" s="78" t="str"/>
      <x:c r="DM137" s="78" t="str"/>
      <x:c r="DN137" s="78" t="str"/>
      <x:c r="DO137" s="78" t="str"/>
      <x:c r="DP137" s="78" t="str"/>
      <x:c r="DQ137" s="78" t="str"/>
      <x:c r="DR137" s="78" t="str"/>
      <x:c r="DS137" s="78" t="str"/>
      <x:c r="DT137" s="78" t="str"/>
      <x:c r="DU137" s="78" t="str"/>
      <x:c r="DV137" s="78" t="str"/>
      <x:c r="DW137" s="78" t="str"/>
      <x:c r="DX137" s="78" t="str"/>
      <x:c r="DY137" s="78" t="str"/>
      <x:c r="DZ137" s="78" t="str"/>
      <x:c r="EA137" s="117" t="str"/>
      <x:c r="EB137" s="117" t="str"/>
      <x:c r="EC137" s="117" t="str"/>
      <x:c r="ED137" s="117" t="str"/>
      <x:c r="EE137" s="117" t="str"/>
      <x:c r="EF137" s="117" t="str"/>
      <x:c r="EG137" s="117" t="str"/>
      <x:c r="EH137" s="117" t="str"/>
      <x:c r="EI137" s="117" t="str"/>
      <x:c r="EJ137" s="117" t="str"/>
      <x:c r="EK137" s="117" t="str"/>
      <x:c r="EL137" s="117" t="str"/>
      <x:c r="EM137" s="117" t="str"/>
      <x:c r="EN137" s="117" t="str"/>
      <x:c r="EO137" s="34" t="str"/>
      <x:c r="EP137" s="34" t="str"/>
      <x:c r="EQ137" s="36" t="str">
        <x:f>IF(OR($EO137="",$EP137="",$EO137=0),"",$EP137/$EO137)</x:f>
      </x:c>
      <x:c r="ER137" s="38" t="str"/>
      <x:c r="ES137" s="22" t="str">
        <x:v>Unknown</x:v>
      </x:c>
      <x:c r="ET137" s="22" t="str">
        <x:v>Unknown</x:v>
      </x:c>
      <x:c r="EU137" s="40" t="str">
        <x:f>IF(COUNT($DF137,$DG137,$DH137)=0,"",AVERAGE($DF137,$DG137,$DH137))</x:f>
      </x:c>
      <x:c r="EV137" s="40" t="str">
        <x:f>IF(COUNT($DJ137,$DK137,$DL137)=0,"",AVERAGE($DJ137,$DK137,$DL137))</x:f>
      </x:c>
      <x:c r="EW137" s="40" t="str">
        <x:f>IF(OR($EU137="",$EV137=""),"",$EV137-$EU137)</x:f>
      </x:c>
      <x:c r="EX137" s="40" t="str">
        <x:f>IF(COUNT($DM137,$DN137,$DO137)=0,"",AVERAGE($DM137,$DN137,$DO137))</x:f>
      </x:c>
      <x:c r="EY137" s="40" t="str">
        <x:f>IF(COUNT($DQ137,$DR137,$DS137)=0,"",AVERAGE($DQ137,$DR137,$DS137))</x:f>
      </x:c>
      <x:c r="EZ137" s="40" t="str">
        <x:f>IF(OR($EX137="",$EY137=""),"",$EY137-$EX137)</x:f>
      </x:c>
      <x:c r="FA137" s="42" t="str">
        <x:f>IF(COUNT($EA137,$EB137,$EC137)=0,"",AVERAGE($EA137,$EB137,$EC137))</x:f>
      </x:c>
      <x:c r="FB137" s="42" t="str">
        <x:f>IF(COUNT($EE137,$EF137,$EG137)=0,"",AVERAGE($EE137,$EF137,$EG137))</x:f>
      </x:c>
      <x:c r="FC137" s="42" t="str">
        <x:f>IF(OR($FA137="",$FB137=""),"",$FB137-$FA137)</x:f>
      </x:c>
      <x:c r="FD137" s="42" t="str">
        <x:f>IF(COUNT($EH137,$EI137,$EJ137)=0,"",AVERAGE($EH137,$EI137,$EJ137))</x:f>
      </x:c>
      <x:c r="FE137" s="42" t="str">
        <x:f>IF(COUNT($EL137,$EM137,$EN137)=0,"",AVERAGE($EL137,$EM137,$EN137))</x:f>
      </x:c>
      <x:c r="FF137" s="42" t="str">
        <x:f>IF(OR($FD137="",$FE137=""),"",$FE137-$FD137)</x:f>
      </x:c>
      <x:c r="FG137" s="24" t="str">
        <x:f>IF(COUNT($DF137,$DG137,$DH137,$DJ137,$DK137,$DL137,$DM137,$DN137,$DO137,$DQ137,$DR137,$DS137)=12,"Yes","No")</x:f>
        <x:v>No</x:v>
      </x:c>
      <x:c r="FH137" s="24" t="str">
        <x:f>IF(COUNT($EA137,$EB137,$EC137,$EE137,$EF137,$EG137,$EH137,$EI137,$EJ137,$EL137,$EM137,$EN137)=12,"Yes","No")</x:f>
        <x:v>No</x:v>
      </x:c>
      <x:c r="FI137" s="24" t="str">
        <x:f>IF(AND($M137="Include",OR($FG137="Yes",$FH137="Yes")),"Ready","Not ready")</x:f>
        <x:v>Not ready</x:v>
      </x:c>
    </x:row>
    <x:row r="138" ht="24" customHeight="1">
      <x:c r="A138" s="22" t="str">
        <x:v>CTL-0136</x:v>
      </x:c>
      <x:c r="B138" s="22" t="n">
        <x:v>147</x:v>
      </x:c>
      <x:c r="C138" s="22" t="str">
        <x:v>Candidate alternative-rationale group</x:v>
      </x:c>
      <x:c r="D138" s="22" t="n">
        <x:v>0</x:v>
      </x:c>
      <x:c r="E138" s="22" t="str">
        <x:v>DATA non-innovation deals.xlsx</x:v>
      </x:c>
      <x:c r="F138" s="22" t="str">
        <x:v>biolinerx acquires agalimmune</x:v>
      </x:c>
      <x:c r="G138" s="22" t="str">
        <x:v>Yes</x:v>
      </x:c>
      <x:c r="H138" s="22" t="str">
        <x:v>No</x:v>
      </x:c>
      <x:c r="I138" s="22" t="str">
        <x:v>No</x:v>
      </x:c>
      <x:c r="J138" s="22" t="n">
        <x:v>1</x:v>
      </x:c>
      <x:c r="K138" s="22" t="str">
        <x:v>Not started</x:v>
      </x:c>
      <x:c r="L138" s="22" t="str">
        <x:v>Eligible - 100%</x:v>
      </x:c>
      <x:c r="M138" s="22" t="str">
        <x:v>Review</x:v>
      </x:c>
      <x:c r="N138" s="22" t="str"/>
      <x:c r="O138" s="28" t="n">
        <x:v>42817</x:v>
      </x:c>
      <x:c r="P138" s="28" t="n">
        <x:v>42817</x:v>
      </x:c>
      <x:c r="Q138" s="22" t="n">
        <x:v>2017</x:v>
      </x:c>
      <x:c r="R138" s="22" t="str">
        <x:v>Q1 2017</x:v>
      </x:c>
      <x:c r="S138" s="22" t="str">
        <x:v>Completed</x:v>
      </x:c>
      <x:c r="T138" s="26" t="str">
        <x:v>BioLineRx Acquires Agalimmune</x:v>
      </x:c>
      <x:c r="U138" s="22" t="str">
        <x:v>Mergers &amp; Acquisitions</x:v>
      </x:c>
      <x:c r="V138" s="22" t="str">
        <x:v>Acquisition</x:v>
      </x:c>
      <x:c r="W138" s="22" t="str">
        <x:v>100% Acquisition</x:v>
      </x:c>
      <x:c r="X138" s="22" t="str">
        <x:v>United Kingdom</x:v>
      </x:c>
      <x:c r="Y138" s="22" t="str">
        <x:v>100% Acquisition</x:v>
      </x:c>
      <x:c r="Z138" s="26"/>
      <x:c r="AA138" s="26" t="str">
        <x:v>King &amp; Wood Mallesons LLP</x:v>
      </x:c>
      <x:c r="AB138" s="22" t="str">
        <x:v>BioLineRx Ltd</x:v>
      </x:c>
      <x:c r="AC138" s="22" t="str">
        <x:v>biolinerx</x:v>
      </x:c>
      <x:c r="AD138" s="22" t="str">
        <x:v>Agalimmune Ltd</x:v>
      </x:c>
      <x:c r="AE138" s="22" t="str">
        <x:v>agalimmune</x:v>
      </x:c>
      <x:c r="AF138" s="30" t="n">
        <x:v>6</x:v>
      </x:c>
      <x:c r="AG138" s="22" t="n">
        <x:v>6</x:v>
      </x:c>
      <x:c r="AH138" s="26" t="str">
        <x:v>BioLineRx Ltd., a biopharmaceutical company focused on oncology and immunology, has acquired Agalimmune Ltd., a developer of anti-cancer immunotherapy, and its technology platform for a initial consideration of USD5.85 million, of which USD2.85 million is in cash and the remainder in the Company’s ADSs. Additional consideration may be due to Agalimmune shareholders based on certain development and commercial milestones, including future sales of Agalimmune products. The acquisition expands the Company’s pipeline with a number of assets, including Agalimmune’s primary asset, AGI-134, a novel immuno-oncology agent for various cancer indications at the near-clinical stage of development. Agalimmune also has a number of early-stage preclinical assets for future evaluation by the Company.
Agalimmune’s lead compound, AGI-134 is a synthetic alpha-Gal immunotherapy in development for solid tumors. AGI-134 has completed numerous pre-clinical studies, demonstrating robust protection against the development of secondary tumors in a model of melanoma with a single dose only. Synergy has also been demonstrated in additional pre-clinical studies when combined with a PD-1 immune checkpoint inhibitor, offering the potential to broaden the utility of such immunotherapies, and improve the rate and duration of responses in multiple cancer types. AGI-134 is in near-clinical development and is expected to commence a first-in-man study in patients with solid tumors in the first half of 2018.
This agreement enables BioLineRx to incorporate AGI-134 in its pipeline and strengthen its position in immuno-oncology.
King &amp; Wood Mallesons acted as legal advisor to Agalimmune for the transaction.</x:v>
      </x:c>
      <x:c r="AI138" s="26" t="str">
        <x:v>This agreement enables BioLineRx to incorporate AGI-134 in its pipeline and strengthen its position in immuno-oncology.</x:v>
      </x:c>
      <x:c r="AJ138" s="22" t="str"/>
      <x:c r="AK138" s="22" t="str"/>
      <x:c r="AL138" s="22" t="str">
        <x:v>Unknown</x:v>
      </x:c>
      <x:c r="AM138" s="22" t="str">
        <x:v>Unknown</x:v>
      </x:c>
      <x:c r="AN138" s="22" t="str"/>
      <x:c r="AO138" s="22" t="str"/>
      <x:c r="AP138" s="22" t="str"/>
      <x:c r="AQ138" s="22" t="str"/>
      <x:c r="AR138" s="22" t="str"/>
      <x:c r="AS138" s="22" t="str">
        <x:v>BioLineRx Ltd</x:v>
      </x:c>
      <x:c r="AT138" s="22" t="str">
        <x:v>Agalimmune Ltd</x:v>
      </x:c>
      <x:c r="AU138" s="22" t="str">
        <x:v>Not reviewed</x:v>
      </x:c>
      <x:c r="AV138" s="22" t="str">
        <x:v>Not assessed</x:v>
      </x:c>
      <x:c r="AW138" s="22" t="str">
        <x:v>Unknown</x:v>
      </x:c>
      <x:c r="AX138" s="22" t="str">
        <x:v>Unknown</x:v>
      </x:c>
      <x:c r="AY138" s="22" t="str">
        <x:v>Unknown</x:v>
      </x:c>
      <x:c r="AZ138" s="22" t="str">
        <x:v>Unknown</x:v>
      </x:c>
      <x:c r="BA138" s="22" t="str">
        <x:v>Unknown</x:v>
      </x:c>
      <x:c r="BB138" s="22" t="str">
        <x:v>Unknown</x:v>
      </x:c>
      <x:c r="BC138" s="26" t="str"/>
      <x:c r="BD138" s="22" t="str"/>
      <x:c r="BE138" s="22" t="str"/>
      <x:c r="BF138" s="22" t="str">
        <x:v>Not collected</x:v>
      </x:c>
      <x:c r="BG138" s="22" t="str">
        <x:v>Not collected</x:v>
      </x:c>
      <x:c r="BH138" s="22" t="str">
        <x:v>Not defined</x:v>
      </x:c>
      <x:c r="BI138" s="24" t="n">
        <x:f>IF($Q138="","",$Q138-3)</x:f>
        <x:v>2014</x:v>
      </x:c>
      <x:c r="BJ138" s="24" t="n">
        <x:f>IF($Q138="","",$Q138-2)</x:f>
        <x:v>2015</x:v>
      </x:c>
      <x:c r="BK138" s="24" t="n">
        <x:f>IF($Q138="","",$Q138-1)</x:f>
        <x:v>2016</x:v>
      </x:c>
      <x:c r="BL138" s="24" t="n">
        <x:f>IF($Q138="","",$Q138+0)</x:f>
        <x:v>2017</x:v>
      </x:c>
      <x:c r="BM138" s="24" t="n">
        <x:f>IF($Q138="","",$Q138+1)</x:f>
        <x:v>2018</x:v>
      </x:c>
      <x:c r="BN138" s="24" t="n">
        <x:f>IF($Q138="","",$Q138+2)</x:f>
        <x:v>2019</x:v>
      </x:c>
      <x:c r="BO138" s="24" t="n">
        <x:f>IF($Q138="","",$Q138+3)</x:f>
        <x:v>2020</x:v>
      </x:c>
      <x:c r="BP138" s="77" t="str"/>
      <x:c r="BQ138" s="77" t="str"/>
      <x:c r="BR138" s="77" t="str"/>
      <x:c r="BS138" s="77" t="str"/>
      <x:c r="BT138" s="77" t="str"/>
      <x:c r="BU138" s="77" t="str"/>
      <x:c r="BV138" s="77" t="str"/>
      <x:c r="BW138" s="77" t="str"/>
      <x:c r="BX138" s="77" t="str"/>
      <x:c r="BY138" s="77" t="str"/>
      <x:c r="BZ138" s="77" t="str"/>
      <x:c r="CA138" s="77" t="str"/>
      <x:c r="CB138" s="77" t="str"/>
      <x:c r="CC138" s="77" t="str"/>
      <x:c r="CD138" s="77" t="str"/>
      <x:c r="CE138" s="77" t="str"/>
      <x:c r="CF138" s="77" t="str"/>
      <x:c r="CG138" s="77" t="str"/>
      <x:c r="CH138" s="77" t="str"/>
      <x:c r="CI138" s="77" t="str"/>
      <x:c r="CJ138" s="77" t="str"/>
      <x:c r="CK138" s="77" t="str"/>
      <x:c r="CL138" s="77" t="str"/>
      <x:c r="CM138" s="77" t="str"/>
      <x:c r="CN138" s="77" t="str"/>
      <x:c r="CO138" s="77" t="str"/>
      <x:c r="CP138" s="77" t="str"/>
      <x:c r="CQ138" s="77" t="str"/>
      <x:c r="CR138" s="77" t="str"/>
      <x:c r="CS138" s="77" t="str"/>
      <x:c r="CT138" s="77" t="str"/>
      <x:c r="CU138" s="77" t="str"/>
      <x:c r="CV138" s="77" t="str"/>
      <x:c r="CW138" s="77" t="str"/>
      <x:c r="CX138" s="77" t="str"/>
      <x:c r="CY138" s="77" t="str"/>
      <x:c r="CZ138" s="77" t="str"/>
      <x:c r="DA138" s="77" t="str"/>
      <x:c r="DB138" s="77" t="str"/>
      <x:c r="DC138" s="77" t="str"/>
      <x:c r="DD138" s="77" t="str"/>
      <x:c r="DE138" s="77" t="str"/>
      <x:c r="DF138" s="78" t="str"/>
      <x:c r="DG138" s="78" t="str"/>
      <x:c r="DH138" s="78" t="str"/>
      <x:c r="DI138" s="78" t="str"/>
      <x:c r="DJ138" s="78" t="str"/>
      <x:c r="DK138" s="78" t="str"/>
      <x:c r="DL138" s="78" t="str"/>
      <x:c r="DM138" s="78" t="str"/>
      <x:c r="DN138" s="78" t="str"/>
      <x:c r="DO138" s="78" t="str"/>
      <x:c r="DP138" s="78" t="str"/>
      <x:c r="DQ138" s="78" t="str"/>
      <x:c r="DR138" s="78" t="str"/>
      <x:c r="DS138" s="78" t="str"/>
      <x:c r="DT138" s="78" t="str"/>
      <x:c r="DU138" s="78" t="str"/>
      <x:c r="DV138" s="78" t="str"/>
      <x:c r="DW138" s="78" t="str"/>
      <x:c r="DX138" s="78" t="str"/>
      <x:c r="DY138" s="78" t="str"/>
      <x:c r="DZ138" s="78" t="str"/>
      <x:c r="EA138" s="117" t="str"/>
      <x:c r="EB138" s="117" t="str"/>
      <x:c r="EC138" s="117" t="str"/>
      <x:c r="ED138" s="117" t="str"/>
      <x:c r="EE138" s="117" t="str"/>
      <x:c r="EF138" s="117" t="str"/>
      <x:c r="EG138" s="117" t="str"/>
      <x:c r="EH138" s="117" t="str"/>
      <x:c r="EI138" s="117" t="str"/>
      <x:c r="EJ138" s="117" t="str"/>
      <x:c r="EK138" s="117" t="str"/>
      <x:c r="EL138" s="117" t="str"/>
      <x:c r="EM138" s="117" t="str"/>
      <x:c r="EN138" s="117" t="str"/>
      <x:c r="EO138" s="34" t="str"/>
      <x:c r="EP138" s="34" t="str"/>
      <x:c r="EQ138" s="36" t="str">
        <x:f>IF(OR($EO138="",$EP138="",$EO138=0),"",$EP138/$EO138)</x:f>
      </x:c>
      <x:c r="ER138" s="38" t="str"/>
      <x:c r="ES138" s="22" t="str">
        <x:v>Unknown</x:v>
      </x:c>
      <x:c r="ET138" s="22" t="str">
        <x:v>Unknown</x:v>
      </x:c>
      <x:c r="EU138" s="40" t="str">
        <x:f>IF(COUNT($DF138,$DG138,$DH138)=0,"",AVERAGE($DF138,$DG138,$DH138))</x:f>
      </x:c>
      <x:c r="EV138" s="40" t="str">
        <x:f>IF(COUNT($DJ138,$DK138,$DL138)=0,"",AVERAGE($DJ138,$DK138,$DL138))</x:f>
      </x:c>
      <x:c r="EW138" s="40" t="str">
        <x:f>IF(OR($EU138="",$EV138=""),"",$EV138-$EU138)</x:f>
      </x:c>
      <x:c r="EX138" s="40" t="str">
        <x:f>IF(COUNT($DM138,$DN138,$DO138)=0,"",AVERAGE($DM138,$DN138,$DO138))</x:f>
      </x:c>
      <x:c r="EY138" s="40" t="str">
        <x:f>IF(COUNT($DQ138,$DR138,$DS138)=0,"",AVERAGE($DQ138,$DR138,$DS138))</x:f>
      </x:c>
      <x:c r="EZ138" s="40" t="str">
        <x:f>IF(OR($EX138="",$EY138=""),"",$EY138-$EX138)</x:f>
      </x:c>
      <x:c r="FA138" s="42" t="str">
        <x:f>IF(COUNT($EA138,$EB138,$EC138)=0,"",AVERAGE($EA138,$EB138,$EC138))</x:f>
      </x:c>
      <x:c r="FB138" s="42" t="str">
        <x:f>IF(COUNT($EE138,$EF138,$EG138)=0,"",AVERAGE($EE138,$EF138,$EG138))</x:f>
      </x:c>
      <x:c r="FC138" s="42" t="str">
        <x:f>IF(OR($FA138="",$FB138=""),"",$FB138-$FA138)</x:f>
      </x:c>
      <x:c r="FD138" s="42" t="str">
        <x:f>IF(COUNT($EH138,$EI138,$EJ138)=0,"",AVERAGE($EH138,$EI138,$EJ138))</x:f>
      </x:c>
      <x:c r="FE138" s="42" t="str">
        <x:f>IF(COUNT($EL138,$EM138,$EN138)=0,"",AVERAGE($EL138,$EM138,$EN138))</x:f>
      </x:c>
      <x:c r="FF138" s="42" t="str">
        <x:f>IF(OR($FD138="",$FE138=""),"",$FE138-$FD138)</x:f>
      </x:c>
      <x:c r="FG138" s="24" t="str">
        <x:f>IF(COUNT($DF138,$DG138,$DH138,$DJ138,$DK138,$DL138,$DM138,$DN138,$DO138,$DQ138,$DR138,$DS138)=12,"Yes","No")</x:f>
        <x:v>No</x:v>
      </x:c>
      <x:c r="FH138" s="24" t="str">
        <x:f>IF(COUNT($EA138,$EB138,$EC138,$EE138,$EF138,$EG138,$EH138,$EI138,$EJ138,$EL138,$EM138,$EN138)=12,"Yes","No")</x:f>
        <x:v>No</x:v>
      </x:c>
      <x:c r="FI138" s="24" t="str">
        <x:f>IF(AND($M138="Include",OR($FG138="Yes",$FH138="Yes")),"Ready","Not ready")</x:f>
        <x:v>Not ready</x:v>
      </x:c>
    </x:row>
    <x:row r="139" ht="24" customHeight="1">
      <x:c r="A139" s="22" t="str">
        <x:v>CTL-0137</x:v>
      </x:c>
      <x:c r="B139" s="22" t="n">
        <x:v>148</x:v>
      </x:c>
      <x:c r="C139" s="22" t="str">
        <x:v>Candidate alternative-rationale group</x:v>
      </x:c>
      <x:c r="D139" s="22" t="n">
        <x:v>0</x:v>
      </x:c>
      <x:c r="E139" s="22" t="str">
        <x:v>DATA non-innovation deals.xlsx</x:v>
      </x:c>
      <x:c r="F139" s="22" t="str">
        <x:v>diamyd medical acquires 16 stake in nextcell pharma</x:v>
      </x:c>
      <x:c r="G139" s="22" t="str">
        <x:v>No</x:v>
      </x:c>
      <x:c r="H139" s="22" t="str">
        <x:v>No</x:v>
      </x:c>
      <x:c r="I139" s="22" t="str">
        <x:v>No</x:v>
      </x:c>
      <x:c r="J139" s="22" t="n">
        <x:v>1</x:v>
      </x:c>
      <x:c r="K139" s="22" t="str">
        <x:v>Not started</x:v>
      </x:c>
      <x:c r="L139" s="22" t="str">
        <x:v>Exclude - minority</x:v>
      </x:c>
      <x:c r="M139" s="22" t="str">
        <x:v>Review</x:v>
      </x:c>
      <x:c r="N139" s="22" t="str"/>
      <x:c r="O139" s="28" t="n">
        <x:v>42803</x:v>
      </x:c>
      <x:c r="P139" s="28" t="n">
        <x:v>42803</x:v>
      </x:c>
      <x:c r="Q139" s="22" t="n">
        <x:v>2017</x:v>
      </x:c>
      <x:c r="R139" s="22" t="str">
        <x:v>Q1 2017</x:v>
      </x:c>
      <x:c r="S139" s="22" t="str">
        <x:v>Completed</x:v>
      </x:c>
      <x:c r="T139" s="26" t="str">
        <x:v>Diamyd Medical Acquires 16% Stake in NextCell Pharma</x:v>
      </x:c>
      <x:c r="U139" s="22" t="str">
        <x:v>Mergers &amp; Acquisitions</x:v>
      </x:c>
      <x:c r="V139" s="22" t="str">
        <x:v>Acquisition</x:v>
      </x:c>
      <x:c r="W139" s="22" t="str">
        <x:v>Minority Acquisition</x:v>
      </x:c>
      <x:c r="X139" s="22" t="str">
        <x:v>Sweden</x:v>
      </x:c>
      <x:c r="Y139" s="22" t="str">
        <x:v>Minority Acquisition</x:v>
      </x:c>
      <x:c r="Z139" s="26"/>
      <x:c r="AA139" s="26"/>
      <x:c r="AB139" s="22" t="str">
        <x:v>Diamyd Medical AB</x:v>
      </x:c>
      <x:c r="AC139" s="22" t="str">
        <x:v>diamyd medical ab</x:v>
      </x:c>
      <x:c r="AD139" s="22" t="str">
        <x:v>NextCell Pharma AB</x:v>
      </x:c>
      <x:c r="AE139" s="22" t="str">
        <x:v>nextcell pharma ab</x:v>
      </x:c>
      <x:c r="AF139" s="30" t="n">
        <x:v>0</x:v>
      </x:c>
      <x:c r="AG139" s="22" t="n">
        <x:v>0</x:v>
      </x:c>
      <x:c r="AH139" s="26" t="str">
        <x:v>Diamyd Medical AB, a diabetes company, has acquired 16% stake in NextCell Pharma AB, a developer of stem cell therapies, for SEK0.6 million (USD0.07 million).
Also, Diamyd Medical intends to invest additional SEK0.9 million (USD0.11 million) as part of its IPO. Diamyd Medical’s ownership in NextCell Pharma is expected to become approximately 10% following the IPO.</x:v>
      </x:c>
      <x:c r="AI139" s="26" t="str"/>
      <x:c r="AJ139" s="22" t="str"/>
      <x:c r="AK139" s="22" t="str"/>
      <x:c r="AL139" s="22" t="str">
        <x:v>Unknown</x:v>
      </x:c>
      <x:c r="AM139" s="22" t="str">
        <x:v>Unknown</x:v>
      </x:c>
      <x:c r="AN139" s="22" t="str"/>
      <x:c r="AO139" s="22" t="str"/>
      <x:c r="AP139" s="22" t="str"/>
      <x:c r="AQ139" s="22" t="str"/>
      <x:c r="AR139" s="22" t="str"/>
      <x:c r="AS139" s="22" t="str">
        <x:v>Diamyd Medical AB</x:v>
      </x:c>
      <x:c r="AT139" s="22" t="str">
        <x:v>NextCell Pharma AB</x:v>
      </x:c>
      <x:c r="AU139" s="22" t="str">
        <x:v>Not reviewed</x:v>
      </x:c>
      <x:c r="AV139" s="22" t="str">
        <x:v>Not assessed</x:v>
      </x:c>
      <x:c r="AW139" s="22" t="str">
        <x:v>Unknown</x:v>
      </x:c>
      <x:c r="AX139" s="22" t="str">
        <x:v>Unknown</x:v>
      </x:c>
      <x:c r="AY139" s="22" t="str">
        <x:v>Unknown</x:v>
      </x:c>
      <x:c r="AZ139" s="22" t="str">
        <x:v>Unknown</x:v>
      </x:c>
      <x:c r="BA139" s="22" t="str">
        <x:v>Unknown</x:v>
      </x:c>
      <x:c r="BB139" s="22" t="str">
        <x:v>Unknown</x:v>
      </x:c>
      <x:c r="BC139" s="26" t="str"/>
      <x:c r="BD139" s="22" t="str"/>
      <x:c r="BE139" s="22" t="str"/>
      <x:c r="BF139" s="22" t="str">
        <x:v>Not collected</x:v>
      </x:c>
      <x:c r="BG139" s="22" t="str">
        <x:v>Not collected</x:v>
      </x:c>
      <x:c r="BH139" s="22" t="str">
        <x:v>Not defined</x:v>
      </x:c>
      <x:c r="BI139" s="24" t="n">
        <x:f>IF($Q139="","",$Q139-3)</x:f>
        <x:v>2014</x:v>
      </x:c>
      <x:c r="BJ139" s="24" t="n">
        <x:f>IF($Q139="","",$Q139-2)</x:f>
        <x:v>2015</x:v>
      </x:c>
      <x:c r="BK139" s="24" t="n">
        <x:f>IF($Q139="","",$Q139-1)</x:f>
        <x:v>2016</x:v>
      </x:c>
      <x:c r="BL139" s="24" t="n">
        <x:f>IF($Q139="","",$Q139+0)</x:f>
        <x:v>2017</x:v>
      </x:c>
      <x:c r="BM139" s="24" t="n">
        <x:f>IF($Q139="","",$Q139+1)</x:f>
        <x:v>2018</x:v>
      </x:c>
      <x:c r="BN139" s="24" t="n">
        <x:f>IF($Q139="","",$Q139+2)</x:f>
        <x:v>2019</x:v>
      </x:c>
      <x:c r="BO139" s="24" t="n">
        <x:f>IF($Q139="","",$Q139+3)</x:f>
        <x:v>2020</x:v>
      </x:c>
      <x:c r="BP139" s="77" t="str"/>
      <x:c r="BQ139" s="77" t="str"/>
      <x:c r="BR139" s="77" t="str"/>
      <x:c r="BS139" s="77" t="str"/>
      <x:c r="BT139" s="77" t="str"/>
      <x:c r="BU139" s="77" t="str"/>
      <x:c r="BV139" s="77" t="str"/>
      <x:c r="BW139" s="77" t="str"/>
      <x:c r="BX139" s="77" t="str"/>
      <x:c r="BY139" s="77" t="str"/>
      <x:c r="BZ139" s="77" t="str"/>
      <x:c r="CA139" s="77" t="str"/>
      <x:c r="CB139" s="77" t="str"/>
      <x:c r="CC139" s="77" t="str"/>
      <x:c r="CD139" s="77" t="str"/>
      <x:c r="CE139" s="77" t="str"/>
      <x:c r="CF139" s="77" t="str"/>
      <x:c r="CG139" s="77" t="str"/>
      <x:c r="CH139" s="77" t="str"/>
      <x:c r="CI139" s="77" t="str"/>
      <x:c r="CJ139" s="77" t="str"/>
      <x:c r="CK139" s="77" t="str"/>
      <x:c r="CL139" s="77" t="str"/>
      <x:c r="CM139" s="77" t="str"/>
      <x:c r="CN139" s="77" t="str"/>
      <x:c r="CO139" s="77" t="str"/>
      <x:c r="CP139" s="77" t="str"/>
      <x:c r="CQ139" s="77" t="str"/>
      <x:c r="CR139" s="77" t="str"/>
      <x:c r="CS139" s="77" t="str"/>
      <x:c r="CT139" s="77" t="str"/>
      <x:c r="CU139" s="77" t="str"/>
      <x:c r="CV139" s="77" t="str"/>
      <x:c r="CW139" s="77" t="str"/>
      <x:c r="CX139" s="77" t="str"/>
      <x:c r="CY139" s="77" t="str"/>
      <x:c r="CZ139" s="77" t="str"/>
      <x:c r="DA139" s="77" t="str"/>
      <x:c r="DB139" s="77" t="str"/>
      <x:c r="DC139" s="77" t="str"/>
      <x:c r="DD139" s="77" t="str"/>
      <x:c r="DE139" s="77" t="str"/>
      <x:c r="DF139" s="78" t="str"/>
      <x:c r="DG139" s="78" t="str"/>
      <x:c r="DH139" s="78" t="str"/>
      <x:c r="DI139" s="78" t="str"/>
      <x:c r="DJ139" s="78" t="str"/>
      <x:c r="DK139" s="78" t="str"/>
      <x:c r="DL139" s="78" t="str"/>
      <x:c r="DM139" s="78" t="str"/>
      <x:c r="DN139" s="78" t="str"/>
      <x:c r="DO139" s="78" t="str"/>
      <x:c r="DP139" s="78" t="str"/>
      <x:c r="DQ139" s="78" t="str"/>
      <x:c r="DR139" s="78" t="str"/>
      <x:c r="DS139" s="78" t="str"/>
      <x:c r="DT139" s="78" t="str"/>
      <x:c r="DU139" s="78" t="str"/>
      <x:c r="DV139" s="78" t="str"/>
      <x:c r="DW139" s="78" t="str"/>
      <x:c r="DX139" s="78" t="str"/>
      <x:c r="DY139" s="78" t="str"/>
      <x:c r="DZ139" s="78" t="str"/>
      <x:c r="EA139" s="117" t="str"/>
      <x:c r="EB139" s="117" t="str"/>
      <x:c r="EC139" s="117" t="str"/>
      <x:c r="ED139" s="117" t="str"/>
      <x:c r="EE139" s="117" t="str"/>
      <x:c r="EF139" s="117" t="str"/>
      <x:c r="EG139" s="117" t="str"/>
      <x:c r="EH139" s="117" t="str"/>
      <x:c r="EI139" s="117" t="str"/>
      <x:c r="EJ139" s="117" t="str"/>
      <x:c r="EK139" s="117" t="str"/>
      <x:c r="EL139" s="117" t="str"/>
      <x:c r="EM139" s="117" t="str"/>
      <x:c r="EN139" s="117" t="str"/>
      <x:c r="EO139" s="34" t="str"/>
      <x:c r="EP139" s="34" t="str"/>
      <x:c r="EQ139" s="36" t="str">
        <x:f>IF(OR($EO139="",$EP139="",$EO139=0),"",$EP139/$EO139)</x:f>
      </x:c>
      <x:c r="ER139" s="38" t="str"/>
      <x:c r="ES139" s="22" t="str">
        <x:v>Unknown</x:v>
      </x:c>
      <x:c r="ET139" s="22" t="str">
        <x:v>Unknown</x:v>
      </x:c>
      <x:c r="EU139" s="40" t="str">
        <x:f>IF(COUNT($DF139,$DG139,$DH139)=0,"",AVERAGE($DF139,$DG139,$DH139))</x:f>
      </x:c>
      <x:c r="EV139" s="40" t="str">
        <x:f>IF(COUNT($DJ139,$DK139,$DL139)=0,"",AVERAGE($DJ139,$DK139,$DL139))</x:f>
      </x:c>
      <x:c r="EW139" s="40" t="str">
        <x:f>IF(OR($EU139="",$EV139=""),"",$EV139-$EU139)</x:f>
      </x:c>
      <x:c r="EX139" s="40" t="str">
        <x:f>IF(COUNT($DM139,$DN139,$DO139)=0,"",AVERAGE($DM139,$DN139,$DO139))</x:f>
      </x:c>
      <x:c r="EY139" s="40" t="str">
        <x:f>IF(COUNT($DQ139,$DR139,$DS139)=0,"",AVERAGE($DQ139,$DR139,$DS139))</x:f>
      </x:c>
      <x:c r="EZ139" s="40" t="str">
        <x:f>IF(OR($EX139="",$EY139=""),"",$EY139-$EX139)</x:f>
      </x:c>
      <x:c r="FA139" s="42" t="str">
        <x:f>IF(COUNT($EA139,$EB139,$EC139)=0,"",AVERAGE($EA139,$EB139,$EC139))</x:f>
      </x:c>
      <x:c r="FB139" s="42" t="str">
        <x:f>IF(COUNT($EE139,$EF139,$EG139)=0,"",AVERAGE($EE139,$EF139,$EG139))</x:f>
      </x:c>
      <x:c r="FC139" s="42" t="str">
        <x:f>IF(OR($FA139="",$FB139=""),"",$FB139-$FA139)</x:f>
      </x:c>
      <x:c r="FD139" s="42" t="str">
        <x:f>IF(COUNT($EH139,$EI139,$EJ139)=0,"",AVERAGE($EH139,$EI139,$EJ139))</x:f>
      </x:c>
      <x:c r="FE139" s="42" t="str">
        <x:f>IF(COUNT($EL139,$EM139,$EN139)=0,"",AVERAGE($EL139,$EM139,$EN139))</x:f>
      </x:c>
      <x:c r="FF139" s="42" t="str">
        <x:f>IF(OR($FD139="",$FE139=""),"",$FE139-$FD139)</x:f>
      </x:c>
      <x:c r="FG139" s="24" t="str">
        <x:f>IF(COUNT($DF139,$DG139,$DH139,$DJ139,$DK139,$DL139,$DM139,$DN139,$DO139,$DQ139,$DR139,$DS139)=12,"Yes","No")</x:f>
        <x:v>No</x:v>
      </x:c>
      <x:c r="FH139" s="24" t="str">
        <x:f>IF(COUNT($EA139,$EB139,$EC139,$EE139,$EF139,$EG139,$EH139,$EI139,$EJ139,$EL139,$EM139,$EN139)=12,"Yes","No")</x:f>
        <x:v>No</x:v>
      </x:c>
      <x:c r="FI139" s="24" t="str">
        <x:f>IF(AND($M139="Include",OR($FG139="Yes",$FH139="Yes")),"Ready","Not ready")</x:f>
        <x:v>Not ready</x:v>
      </x:c>
    </x:row>
    <x:row r="140" ht="24" customHeight="1">
      <x:c r="A140" s="22" t="str">
        <x:v>CTL-0138</x:v>
      </x:c>
      <x:c r="B140" s="22" t="n">
        <x:v>149</x:v>
      </x:c>
      <x:c r="C140" s="22" t="str">
        <x:v>Candidate alternative-rationale group</x:v>
      </x:c>
      <x:c r="D140" s="22" t="n">
        <x:v>0</x:v>
      </x:c>
      <x:c r="E140" s="22" t="str">
        <x:v>DATA non-innovation deals.xlsx</x:v>
      </x:c>
      <x:c r="F140" s="22" t="str">
        <x:v>roxall medizin acquires bial aristegui from bial portela ca</x:v>
      </x:c>
      <x:c r="G140" s="22" t="str">
        <x:v>No</x:v>
      </x:c>
      <x:c r="H140" s="22" t="str">
        <x:v>No</x:v>
      </x:c>
      <x:c r="I140" s="22" t="str">
        <x:v>No</x:v>
      </x:c>
      <x:c r="J140" s="22" t="n">
        <x:v>1</x:v>
      </x:c>
      <x:c r="K140" s="22" t="str">
        <x:v>Not started</x:v>
      </x:c>
      <x:c r="L140" s="22" t="str">
        <x:v>Eligible - 100%</x:v>
      </x:c>
      <x:c r="M140" s="22" t="str">
        <x:v>Review</x:v>
      </x:c>
      <x:c r="N140" s="22" t="str"/>
      <x:c r="O140" s="28" t="n">
        <x:v>42767</x:v>
      </x:c>
      <x:c r="P140" s="28" t="n">
        <x:v>42796</x:v>
      </x:c>
      <x:c r="Q140" s="22" t="n">
        <x:v>2017</x:v>
      </x:c>
      <x:c r="R140" s="22" t="str">
        <x:v>Q1 2017</x:v>
      </x:c>
      <x:c r="S140" s="22" t="str">
        <x:v>Completed</x:v>
      </x:c>
      <x:c r="T140" s="26" t="str">
        <x:v>Roxall Medizin Acquires Bial-Aristegui from Bial - Portela &amp; Ca</x:v>
      </x:c>
      <x:c r="U140" s="22" t="str">
        <x:v>Mergers &amp; Acquisitions</x:v>
      </x:c>
      <x:c r="V140" s="22" t="str">
        <x:v>Acquisition</x:v>
      </x:c>
      <x:c r="W140" s="22" t="str">
        <x:v>100% Acquisition</x:v>
      </x:c>
      <x:c r="X140" s="22" t="str">
        <x:v>Italy</x:v>
      </x:c>
      <x:c r="Y140" s="22" t="str">
        <x:v>100% Acquisition</x:v>
      </x:c>
      <x:c r="Z140" s="26"/>
      <x:c r="AA140" s="26" t="str">
        <x:v>Ughi e Nunziante Studio Legale</x:v>
      </x:c>
      <x:c r="AB140" s="22" t="str">
        <x:v>Roxall Medizin GmbH</x:v>
      </x:c>
      <x:c r="AC140" s="22" t="str">
        <x:v>roxall medizin</x:v>
      </x:c>
      <x:c r="AD140" s="22" t="str">
        <x:v>Bial-Aristegui Italia Srl</x:v>
      </x:c>
      <x:c r="AE140" s="22" t="str">
        <x:v>bial aristegui italia</x:v>
      </x:c>
      <x:c r="AF140" s="30"/>
      <x:c r="AG140" s="22" t="str">
        <x:v>n/a</x:v>
      </x:c>
      <x:c r="AH140" s="26" t="str">
        <x:v>Roxall Medizin GmbH, a pharmaceutical company, has acquired Bial-Aristegui Italia Srl, an allergic immunotherapy business unit, from Bial - Portela &amp; Ca SA, a pharmaceutical company, 
Bial-Aristegui operation includes the commercial areas dedicated to allergology in Spain, Portugal and Italy, which represented 7% of BIAL's global turnover in 2016, as well as the R&amp;D and industrial unit located in Bilbao, involving around 100 employees who will become integrated into Roxall Medizin.
This transaction will enable Bial - Portela &amp; Ca to concentrate on its R&amp;D activities of new medicines for the central nervous and cardiovascular systems and strengthen its international expansion, particularly in Europe, with full commitment to neuroscience in its affiliates in Spain, Germany, UK and Italy.
Following the sale of the immunotherapy business, Bial pharmaceutical group aims to develop its presence in Italy in other strategic sectors of the pharmaceutical market by strengthening its presence through other subsidiaries already operating in Italy.
Ughi e Nunziante, with a team of Benedetto Colosimo, Pietro Pastorello and Francesco Orlando assisted Bial in matters of Italian law and for the subsequent sale of the entire share capital of the Italian subsidiary Bial-Aristegui Italia Srl to Roxall.
Deal History:
Announced: On February 1, 2017, Roxall Medizin entered into a agreement to acquire Bial-Aristegui Italia.</x:v>
      </x:c>
      <x:c r="AI140" s="26" t="str">
        <x:v>This transaction will enable Bial - Portela &amp; Ca to concentrate on its R&amp;D activities of new medicines for the central nervous and cardiovascular systems and strengthen its international expansion, particularly in Europe, with full commitment to neuroscience in its affiliates in Spain, Germany, UK and Italy.</x:v>
      </x:c>
      <x:c r="AJ140" s="22" t="str"/>
      <x:c r="AK140" s="22" t="str"/>
      <x:c r="AL140" s="22" t="str">
        <x:v>Unknown</x:v>
      </x:c>
      <x:c r="AM140" s="22" t="str">
        <x:v>Unknown</x:v>
      </x:c>
      <x:c r="AN140" s="22" t="str"/>
      <x:c r="AO140" s="22" t="str"/>
      <x:c r="AP140" s="22" t="str"/>
      <x:c r="AQ140" s="22" t="str"/>
      <x:c r="AR140" s="22" t="str"/>
      <x:c r="AS140" s="22" t="str">
        <x:v>Roxall Medizin GmbH</x:v>
      </x:c>
      <x:c r="AT140" s="22" t="str">
        <x:v>Bial-Aristegui Italia Srl</x:v>
      </x:c>
      <x:c r="AU140" s="22" t="str">
        <x:v>Not reviewed</x:v>
      </x:c>
      <x:c r="AV140" s="22" t="str">
        <x:v>Not assessed</x:v>
      </x:c>
      <x:c r="AW140" s="22" t="str">
        <x:v>Unknown</x:v>
      </x:c>
      <x:c r="AX140" s="22" t="str">
        <x:v>Unknown</x:v>
      </x:c>
      <x:c r="AY140" s="22" t="str">
        <x:v>Unknown</x:v>
      </x:c>
      <x:c r="AZ140" s="22" t="str">
        <x:v>Unknown</x:v>
      </x:c>
      <x:c r="BA140" s="22" t="str">
        <x:v>Unknown</x:v>
      </x:c>
      <x:c r="BB140" s="22" t="str">
        <x:v>Unknown</x:v>
      </x:c>
      <x:c r="BC140" s="26" t="str"/>
      <x:c r="BD140" s="22" t="str"/>
      <x:c r="BE140" s="22" t="str"/>
      <x:c r="BF140" s="22" t="str">
        <x:v>Not collected</x:v>
      </x:c>
      <x:c r="BG140" s="22" t="str">
        <x:v>Not collected</x:v>
      </x:c>
      <x:c r="BH140" s="22" t="str">
        <x:v>Not defined</x:v>
      </x:c>
      <x:c r="BI140" s="24" t="n">
        <x:f>IF($Q140="","",$Q140-3)</x:f>
        <x:v>2014</x:v>
      </x:c>
      <x:c r="BJ140" s="24" t="n">
        <x:f>IF($Q140="","",$Q140-2)</x:f>
        <x:v>2015</x:v>
      </x:c>
      <x:c r="BK140" s="24" t="n">
        <x:f>IF($Q140="","",$Q140-1)</x:f>
        <x:v>2016</x:v>
      </x:c>
      <x:c r="BL140" s="24" t="n">
        <x:f>IF($Q140="","",$Q140+0)</x:f>
        <x:v>2017</x:v>
      </x:c>
      <x:c r="BM140" s="24" t="n">
        <x:f>IF($Q140="","",$Q140+1)</x:f>
        <x:v>2018</x:v>
      </x:c>
      <x:c r="BN140" s="24" t="n">
        <x:f>IF($Q140="","",$Q140+2)</x:f>
        <x:v>2019</x:v>
      </x:c>
      <x:c r="BO140" s="24" t="n">
        <x:f>IF($Q140="","",$Q140+3)</x:f>
        <x:v>2020</x:v>
      </x:c>
      <x:c r="BP140" s="77" t="str"/>
      <x:c r="BQ140" s="77" t="str"/>
      <x:c r="BR140" s="77" t="str"/>
      <x:c r="BS140" s="77" t="str"/>
      <x:c r="BT140" s="77" t="str"/>
      <x:c r="BU140" s="77" t="str"/>
      <x:c r="BV140" s="77" t="str"/>
      <x:c r="BW140" s="77" t="str"/>
      <x:c r="BX140" s="77" t="str"/>
      <x:c r="BY140" s="77" t="str"/>
      <x:c r="BZ140" s="77" t="str"/>
      <x:c r="CA140" s="77" t="str"/>
      <x:c r="CB140" s="77" t="str"/>
      <x:c r="CC140" s="77" t="str"/>
      <x:c r="CD140" s="77" t="str"/>
      <x:c r="CE140" s="77" t="str"/>
      <x:c r="CF140" s="77" t="str"/>
      <x:c r="CG140" s="77" t="str"/>
      <x:c r="CH140" s="77" t="str"/>
      <x:c r="CI140" s="77" t="str"/>
      <x:c r="CJ140" s="77" t="str"/>
      <x:c r="CK140" s="77" t="str"/>
      <x:c r="CL140" s="77" t="str"/>
      <x:c r="CM140" s="77" t="str"/>
      <x:c r="CN140" s="77" t="str"/>
      <x:c r="CO140" s="77" t="str"/>
      <x:c r="CP140" s="77" t="str"/>
      <x:c r="CQ140" s="77" t="str"/>
      <x:c r="CR140" s="77" t="str"/>
      <x:c r="CS140" s="77" t="str"/>
      <x:c r="CT140" s="77" t="str"/>
      <x:c r="CU140" s="77" t="str"/>
      <x:c r="CV140" s="77" t="str"/>
      <x:c r="CW140" s="77" t="str"/>
      <x:c r="CX140" s="77" t="str"/>
      <x:c r="CY140" s="77" t="str"/>
      <x:c r="CZ140" s="77" t="str"/>
      <x:c r="DA140" s="77" t="str"/>
      <x:c r="DB140" s="77" t="str"/>
      <x:c r="DC140" s="77" t="str"/>
      <x:c r="DD140" s="77" t="str"/>
      <x:c r="DE140" s="77" t="str"/>
      <x:c r="DF140" s="78" t="str"/>
      <x:c r="DG140" s="78" t="str"/>
      <x:c r="DH140" s="78" t="str"/>
      <x:c r="DI140" s="78" t="str"/>
      <x:c r="DJ140" s="78" t="str"/>
      <x:c r="DK140" s="78" t="str"/>
      <x:c r="DL140" s="78" t="str"/>
      <x:c r="DM140" s="78" t="str"/>
      <x:c r="DN140" s="78" t="str"/>
      <x:c r="DO140" s="78" t="str"/>
      <x:c r="DP140" s="78" t="str"/>
      <x:c r="DQ140" s="78" t="str"/>
      <x:c r="DR140" s="78" t="str"/>
      <x:c r="DS140" s="78" t="str"/>
      <x:c r="DT140" s="78" t="str"/>
      <x:c r="DU140" s="78" t="str"/>
      <x:c r="DV140" s="78" t="str"/>
      <x:c r="DW140" s="78" t="str"/>
      <x:c r="DX140" s="78" t="str"/>
      <x:c r="DY140" s="78" t="str"/>
      <x:c r="DZ140" s="78" t="str"/>
      <x:c r="EA140" s="117" t="str"/>
      <x:c r="EB140" s="117" t="str"/>
      <x:c r="EC140" s="117" t="str"/>
      <x:c r="ED140" s="117" t="str"/>
      <x:c r="EE140" s="117" t="str"/>
      <x:c r="EF140" s="117" t="str"/>
      <x:c r="EG140" s="117" t="str"/>
      <x:c r="EH140" s="117" t="str"/>
      <x:c r="EI140" s="117" t="str"/>
      <x:c r="EJ140" s="117" t="str"/>
      <x:c r="EK140" s="117" t="str"/>
      <x:c r="EL140" s="117" t="str"/>
      <x:c r="EM140" s="117" t="str"/>
      <x:c r="EN140" s="117" t="str"/>
      <x:c r="EO140" s="34" t="str"/>
      <x:c r="EP140" s="34" t="str"/>
      <x:c r="EQ140" s="36" t="str">
        <x:f>IF(OR($EO140="",$EP140="",$EO140=0),"",$EP140/$EO140)</x:f>
      </x:c>
      <x:c r="ER140" s="38" t="str"/>
      <x:c r="ES140" s="22" t="str">
        <x:v>Unknown</x:v>
      </x:c>
      <x:c r="ET140" s="22" t="str">
        <x:v>Unknown</x:v>
      </x:c>
      <x:c r="EU140" s="40" t="str">
        <x:f>IF(COUNT($DF140,$DG140,$DH140)=0,"",AVERAGE($DF140,$DG140,$DH140))</x:f>
      </x:c>
      <x:c r="EV140" s="40" t="str">
        <x:f>IF(COUNT($DJ140,$DK140,$DL140)=0,"",AVERAGE($DJ140,$DK140,$DL140))</x:f>
      </x:c>
      <x:c r="EW140" s="40" t="str">
        <x:f>IF(OR($EU140="",$EV140=""),"",$EV140-$EU140)</x:f>
      </x:c>
      <x:c r="EX140" s="40" t="str">
        <x:f>IF(COUNT($DM140,$DN140,$DO140)=0,"",AVERAGE($DM140,$DN140,$DO140))</x:f>
      </x:c>
      <x:c r="EY140" s="40" t="str">
        <x:f>IF(COUNT($DQ140,$DR140,$DS140)=0,"",AVERAGE($DQ140,$DR140,$DS140))</x:f>
      </x:c>
      <x:c r="EZ140" s="40" t="str">
        <x:f>IF(OR($EX140="",$EY140=""),"",$EY140-$EX140)</x:f>
      </x:c>
      <x:c r="FA140" s="42" t="str">
        <x:f>IF(COUNT($EA140,$EB140,$EC140)=0,"",AVERAGE($EA140,$EB140,$EC140))</x:f>
      </x:c>
      <x:c r="FB140" s="42" t="str">
        <x:f>IF(COUNT($EE140,$EF140,$EG140)=0,"",AVERAGE($EE140,$EF140,$EG140))</x:f>
      </x:c>
      <x:c r="FC140" s="42" t="str">
        <x:f>IF(OR($FA140="",$FB140=""),"",$FB140-$FA140)</x:f>
      </x:c>
      <x:c r="FD140" s="42" t="str">
        <x:f>IF(COUNT($EH140,$EI140,$EJ140)=0,"",AVERAGE($EH140,$EI140,$EJ140))</x:f>
      </x:c>
      <x:c r="FE140" s="42" t="str">
        <x:f>IF(COUNT($EL140,$EM140,$EN140)=0,"",AVERAGE($EL140,$EM140,$EN140))</x:f>
      </x:c>
      <x:c r="FF140" s="42" t="str">
        <x:f>IF(OR($FD140="",$FE140=""),"",$FE140-$FD140)</x:f>
      </x:c>
      <x:c r="FG140" s="24" t="str">
        <x:f>IF(COUNT($DF140,$DG140,$DH140,$DJ140,$DK140,$DL140,$DM140,$DN140,$DO140,$DQ140,$DR140,$DS140)=12,"Yes","No")</x:f>
        <x:v>No</x:v>
      </x:c>
      <x:c r="FH140" s="24" t="str">
        <x:f>IF(COUNT($EA140,$EB140,$EC140,$EE140,$EF140,$EG140,$EH140,$EI140,$EJ140,$EL140,$EM140,$EN140)=12,"Yes","No")</x:f>
        <x:v>No</x:v>
      </x:c>
      <x:c r="FI140" s="24" t="str">
        <x:f>IF(AND($M140="Include",OR($FG140="Yes",$FH140="Yes")),"Ready","Not ready")</x:f>
        <x:v>Not ready</x:v>
      </x:c>
    </x:row>
    <x:row r="141" ht="24" customHeight="1">
      <x:c r="A141" s="22" t="str">
        <x:v>CTL-0139</x:v>
      </x:c>
      <x:c r="B141" s="22" t="n">
        <x:v>150</x:v>
      </x:c>
      <x:c r="C141" s="22" t="str">
        <x:v>Candidate alternative-rationale group</x:v>
      </x:c>
      <x:c r="D141" s="22" t="n">
        <x:v>0</x:v>
      </x:c>
      <x:c r="E141" s="22" t="str">
        <x:v>DATA non-innovation deals.xlsx</x:v>
      </x:c>
      <x:c r="F141" s="22" t="str">
        <x:v>johnson johnson acquires actelion for</x:v>
      </x:c>
      <x:c r="G141" s="22" t="str">
        <x:v>No</x:v>
      </x:c>
      <x:c r="H141" s="22" t="str">
        <x:v>No</x:v>
      </x:c>
      <x:c r="I141" s="22" t="str">
        <x:v>No</x:v>
      </x:c>
      <x:c r="J141" s="22" t="n">
        <x:v>1</x:v>
      </x:c>
      <x:c r="K141" s="22" t="str">
        <x:v>Not started</x:v>
      </x:c>
      <x:c r="L141" s="22" t="str">
        <x:v>Eligible - 100%</x:v>
      </x:c>
      <x:c r="M141" s="22" t="str">
        <x:v>Review</x:v>
      </x:c>
      <x:c r="N141" s="22" t="str"/>
      <x:c r="O141" s="28" t="n">
        <x:v>42761</x:v>
      </x:c>
      <x:c r="P141" s="28" t="n">
        <x:v>42902</x:v>
      </x:c>
      <x:c r="Q141" s="22" t="n">
        <x:v>2017</x:v>
      </x:c>
      <x:c r="R141" s="22" t="str">
        <x:v>Q1 2017</x:v>
      </x:c>
      <x:c r="S141" s="22" t="str">
        <x:v>Completed</x:v>
      </x:c>
      <x:c r="T141" s="26" t="str">
        <x:v>Johnson &amp; Johnson Acquires Actelion for USD30 Billion</x:v>
      </x:c>
      <x:c r="U141" s="22" t="str">
        <x:v>Mergers &amp; Acquisitions</x:v>
      </x:c>
      <x:c r="V141" s="22" t="str">
        <x:v>Acquisition</x:v>
      </x:c>
      <x:c r="W141" s="22" t="str">
        <x:v>100% Acquisition</x:v>
      </x:c>
      <x:c r="X141" s="22" t="str">
        <x:v>Switzerland</x:v>
      </x:c>
      <x:c r="Y141" s="22" t="str">
        <x:v>100% Acquisition</x:v>
      </x:c>
      <x:c r="Z141" s="26" t="str">
        <x:v>Credit Suisse Group AG (Inactive) , Lazard Inc , Citigroup Inc , Bank of America Corp</x:v>
      </x:c>
      <x:c r="AA141" s="26" t="str">
        <x:v>Niederer Kraft &amp; Frey AG , SextonRiley LLP , Wachtell, Lipton, Rosen &amp; Katz , Cravath, Swaine &amp; Moore LLP , Slaughter and May , Freshfields LLP , Homburger AG</x:v>
      </x:c>
      <x:c r="AB141" s="22" t="str">
        <x:v>Johnson &amp; Johnson</x:v>
      </x:c>
      <x:c r="AC141" s="22" t="str">
        <x:v>johnson johnson</x:v>
      </x:c>
      <x:c r="AD141" s="22" t="str">
        <x:v>Actelion Pharmaceuticals Ltd</x:v>
      </x:c>
      <x:c r="AE141" s="22" t="str">
        <x:v>actelion pharmaceuticals</x:v>
      </x:c>
      <x:c r="AF141" s="30" t="n">
        <x:v>30000</x:v>
      </x:c>
      <x:c r="AG141" s="22" t="n">
        <x:v>30000</x:v>
      </x:c>
      <x:c r="AH141" s="26" t="str">
        <x:v>Johnson &amp; Johnson (J&amp;J), a provider of consumer health and personal care products, has announced the completion of the acquisition of Actelion Ltd., a biopharmaceutical company, for a consideration of USD30 billion in cash.
The acquisition was completed through an all-cash public tender offer by J&amp;J’s Swiss subsidiary, Janssen Holding GmbH, to acquire all publicly held shares of Actelion for USD280 per share. Actelion will now become part of the Janssen Pharmaceutical Companies of J&amp;J.
As part of the transaction, Actelion has spun off its drug discovery operations and early-stage clinical development assets into a newly created Swiss biopharmaceutical company, Idorsia Ltd (SIX:IDIA). The shares of Idorsia were distributed to Actelion's shareholders as a stock dividend and begin trading on the SIX Swiss Exchange.
J&amp;J will initially hold 9.9% of the shares of Idorsia and, subject to certain limitations, will have the right to an additional 22.1% of Idorsia's outstanding equity through a convertible note.
J&amp;J expects the transaction to add approximately USD1.3 billion in sales for 2017 and be accretive to 2017 adjusted earnings per share by approximately USD0.07. J&amp;J expects the transaction to be accretive to adjusted earnings per share by USD0.35 to USD0.40.2.
The transaction enables J&amp;J to expand its portfolio with leading differentiated in-market medicines and promising late-stage therapies.
Citibank and Lazard acted as financial advisors to J&amp;J, while Cravath, Swaine &amp; Moore LLP, Homburger AG and SextonRiley LLP acted as legal advisors.
Bank of America Merrill Lynch and Credit Suisse acted as financial advisors to Actelion, while Niederer Kraft &amp; Frey, Wachtell, Lipton, Rosen &amp; Katz, and Slaughter &amp; May acted as legal advisors to Actelion.
Deal History:
Announced: January 26, 2017, J&amp;J entered into a definitive transaction agreement to acquire all outstanding shares of Actelion for a consideration of USD30 billion in cash. J&amp;J will fund the transaction with cash held outside the US.
On March 31, 2017, At the expiration of the main offer period on March 30, 2017, 10:00 a.m. EDT, 4:00 p.m. CEST, a total of 78,629,955 Actelion shares were tendered, corresponding to 73.25% of the 107,339,642 Actelion shares covered by the tender offer. Including the Actelion shares tendered, Janssen and Actelion, a person acting in concert with Janssen, held as of the end of the main offer period 83,195,346 Actelion shares, corresponding to 77.20% of the voting rights and the share capital of Actelion.
Subject to the satisfaction of certain conditions, Janssen has declared the tender offer successful. The additional acceptance period of ten trading days (at the SIX Swiss Exchange) for the subsequent acceptance of the tender offer will commence on April 6, 2017 and expire on April 21, 2017, 10:00 a.m. EDT, 4:00 p.m. CEST.
Under the terms of the transaction, Actelion's shareholders will receive USD280 per share in all-cash. The share price represents a 23% premium to Actelion's closing price of CHF227.4 (USD227.67) on January 25, 2017, an 80% above closing price on November 23, 2016.
In addition, Jean-Paul Clozel is the chief executive officer and founding member of Actelion, Jean Pierre Garnier is the chairman of the board of Actelion, will be chairman of the board of R&amp;D NewCo.
The transaction would be immediately accretive to J&amp;J adjusted earnings per share, and accelerate J&amp;J's revenue and earnings growth rates.
The transaction unanimously approved by the boards of directors of J&amp;J and Actelion. Tax clearances in relation to the spin-off of R&amp;D NewCo have been received from both the Swiss Federal and the Basel-Landschaft cantonal tax authorities.
Update 04: On December 21, 2016, Actelion has entered into exclusive negotiations with J&amp;J regarding a possible strategic transaction.
Update 03: On December 14, 2016, J&amp;J has back out from its negotiations to acquire Actelion.
Update 02: On November 25, 2016, Actelion confirmed that it has been approached by J&amp;J about a possible transaction.
Update 01: On January 12, 2016, According to the sources, J&amp;J tentatively agreed with Actelion. Under the terms being discussed, Actelion’s R&amp;D would be spun off into a new company.</x:v>
      </x:c>
      <x:c r="AI141" s="26" t="str">
        <x:v>The transaction enables J&amp;J to expand its portfolio with leading differentiated in-market medicines and promising late-stage therapies._x000d_
_x000d_
_x000d_</x:v>
      </x:c>
      <x:c r="AJ141" s="22" t="str"/>
      <x:c r="AK141" s="22" t="str"/>
      <x:c r="AL141" s="22" t="str">
        <x:v>Unknown</x:v>
      </x:c>
      <x:c r="AM141" s="22" t="str">
        <x:v>Unknown</x:v>
      </x:c>
      <x:c r="AN141" s="22" t="str"/>
      <x:c r="AO141" s="22" t="str"/>
      <x:c r="AP141" s="22" t="str"/>
      <x:c r="AQ141" s="22" t="str"/>
      <x:c r="AR141" s="22" t="str"/>
      <x:c r="AS141" s="22" t="str">
        <x:v>Johnson &amp; Johnson</x:v>
      </x:c>
      <x:c r="AT141" s="22" t="str">
        <x:v>Actelion Pharmaceuticals Ltd</x:v>
      </x:c>
      <x:c r="AU141" s="22" t="str">
        <x:v>Not reviewed</x:v>
      </x:c>
      <x:c r="AV141" s="22" t="str">
        <x:v>Not assessed</x:v>
      </x:c>
      <x:c r="AW141" s="22" t="str">
        <x:v>Unknown</x:v>
      </x:c>
      <x:c r="AX141" s="22" t="str">
        <x:v>Unknown</x:v>
      </x:c>
      <x:c r="AY141" s="22" t="str">
        <x:v>Unknown</x:v>
      </x:c>
      <x:c r="AZ141" s="22" t="str">
        <x:v>Unknown</x:v>
      </x:c>
      <x:c r="BA141" s="22" t="str">
        <x:v>Unknown</x:v>
      </x:c>
      <x:c r="BB141" s="22" t="str">
        <x:v>Unknown</x:v>
      </x:c>
      <x:c r="BC141" s="26" t="str"/>
      <x:c r="BD141" s="22" t="str"/>
      <x:c r="BE141" s="22" t="str"/>
      <x:c r="BF141" s="22" t="str">
        <x:v>Not collected</x:v>
      </x:c>
      <x:c r="BG141" s="22" t="str">
        <x:v>Not collected</x:v>
      </x:c>
      <x:c r="BH141" s="22" t="str">
        <x:v>Not defined</x:v>
      </x:c>
      <x:c r="BI141" s="24" t="n">
        <x:f>IF($Q141="","",$Q141-3)</x:f>
        <x:v>2014</x:v>
      </x:c>
      <x:c r="BJ141" s="24" t="n">
        <x:f>IF($Q141="","",$Q141-2)</x:f>
        <x:v>2015</x:v>
      </x:c>
      <x:c r="BK141" s="24" t="n">
        <x:f>IF($Q141="","",$Q141-1)</x:f>
        <x:v>2016</x:v>
      </x:c>
      <x:c r="BL141" s="24" t="n">
        <x:f>IF($Q141="","",$Q141+0)</x:f>
        <x:v>2017</x:v>
      </x:c>
      <x:c r="BM141" s="24" t="n">
        <x:f>IF($Q141="","",$Q141+1)</x:f>
        <x:v>2018</x:v>
      </x:c>
      <x:c r="BN141" s="24" t="n">
        <x:f>IF($Q141="","",$Q141+2)</x:f>
        <x:v>2019</x:v>
      </x:c>
      <x:c r="BO141" s="24" t="n">
        <x:f>IF($Q141="","",$Q141+3)</x:f>
        <x:v>2020</x:v>
      </x:c>
      <x:c r="BP141" s="77" t="str"/>
      <x:c r="BQ141" s="77" t="str"/>
      <x:c r="BR141" s="77" t="str"/>
      <x:c r="BS141" s="77" t="str"/>
      <x:c r="BT141" s="77" t="str"/>
      <x:c r="BU141" s="77" t="str"/>
      <x:c r="BV141" s="77" t="str"/>
      <x:c r="BW141" s="77" t="str"/>
      <x:c r="BX141" s="77" t="str"/>
      <x:c r="BY141" s="77" t="str"/>
      <x:c r="BZ141" s="77" t="str"/>
      <x:c r="CA141" s="77" t="str"/>
      <x:c r="CB141" s="77" t="str"/>
      <x:c r="CC141" s="77" t="str"/>
      <x:c r="CD141" s="77" t="str"/>
      <x:c r="CE141" s="77" t="str"/>
      <x:c r="CF141" s="77" t="str"/>
      <x:c r="CG141" s="77" t="str"/>
      <x:c r="CH141" s="77" t="str"/>
      <x:c r="CI141" s="77" t="str"/>
      <x:c r="CJ141" s="77" t="str"/>
      <x:c r="CK141" s="77" t="str"/>
      <x:c r="CL141" s="77" t="str"/>
      <x:c r="CM141" s="77" t="str"/>
      <x:c r="CN141" s="77" t="str"/>
      <x:c r="CO141" s="77" t="str"/>
      <x:c r="CP141" s="77" t="str"/>
      <x:c r="CQ141" s="77" t="str"/>
      <x:c r="CR141" s="77" t="str"/>
      <x:c r="CS141" s="77" t="str"/>
      <x:c r="CT141" s="77" t="str"/>
      <x:c r="CU141" s="77" t="str"/>
      <x:c r="CV141" s="77" t="str"/>
      <x:c r="CW141" s="77" t="str"/>
      <x:c r="CX141" s="77" t="str"/>
      <x:c r="CY141" s="77" t="str"/>
      <x:c r="CZ141" s="77" t="str"/>
      <x:c r="DA141" s="77" t="str"/>
      <x:c r="DB141" s="77" t="str"/>
      <x:c r="DC141" s="77" t="str"/>
      <x:c r="DD141" s="77" t="str"/>
      <x:c r="DE141" s="77" t="str"/>
      <x:c r="DF141" s="78" t="str"/>
      <x:c r="DG141" s="78" t="str"/>
      <x:c r="DH141" s="78" t="str"/>
      <x:c r="DI141" s="78" t="str"/>
      <x:c r="DJ141" s="78" t="str"/>
      <x:c r="DK141" s="78" t="str"/>
      <x:c r="DL141" s="78" t="str"/>
      <x:c r="DM141" s="78" t="str"/>
      <x:c r="DN141" s="78" t="str"/>
      <x:c r="DO141" s="78" t="str"/>
      <x:c r="DP141" s="78" t="str"/>
      <x:c r="DQ141" s="78" t="str"/>
      <x:c r="DR141" s="78" t="str"/>
      <x:c r="DS141" s="78" t="str"/>
      <x:c r="DT141" s="78" t="str"/>
      <x:c r="DU141" s="78" t="str"/>
      <x:c r="DV141" s="78" t="str"/>
      <x:c r="DW141" s="78" t="str"/>
      <x:c r="DX141" s="78" t="str"/>
      <x:c r="DY141" s="78" t="str"/>
      <x:c r="DZ141" s="78" t="str"/>
      <x:c r="EA141" s="117" t="str"/>
      <x:c r="EB141" s="117" t="str"/>
      <x:c r="EC141" s="117" t="str"/>
      <x:c r="ED141" s="117" t="str"/>
      <x:c r="EE141" s="117" t="str"/>
      <x:c r="EF141" s="117" t="str"/>
      <x:c r="EG141" s="117" t="str"/>
      <x:c r="EH141" s="117" t="str"/>
      <x:c r="EI141" s="117" t="str"/>
      <x:c r="EJ141" s="117" t="str"/>
      <x:c r="EK141" s="117" t="str"/>
      <x:c r="EL141" s="117" t="str"/>
      <x:c r="EM141" s="117" t="str"/>
      <x:c r="EN141" s="117" t="str"/>
      <x:c r="EO141" s="34" t="str"/>
      <x:c r="EP141" s="34" t="str"/>
      <x:c r="EQ141" s="36" t="str">
        <x:f>IF(OR($EO141="",$EP141="",$EO141=0),"",$EP141/$EO141)</x:f>
      </x:c>
      <x:c r="ER141" s="38" t="str"/>
      <x:c r="ES141" s="22" t="str">
        <x:v>Unknown</x:v>
      </x:c>
      <x:c r="ET141" s="22" t="str">
        <x:v>Unknown</x:v>
      </x:c>
      <x:c r="EU141" s="40" t="str">
        <x:f>IF(COUNT($DF141,$DG141,$DH141)=0,"",AVERAGE($DF141,$DG141,$DH141))</x:f>
      </x:c>
      <x:c r="EV141" s="40" t="str">
        <x:f>IF(COUNT($DJ141,$DK141,$DL141)=0,"",AVERAGE($DJ141,$DK141,$DL141))</x:f>
      </x:c>
      <x:c r="EW141" s="40" t="str">
        <x:f>IF(OR($EU141="",$EV141=""),"",$EV141-$EU141)</x:f>
      </x:c>
      <x:c r="EX141" s="40" t="str">
        <x:f>IF(COUNT($DM141,$DN141,$DO141)=0,"",AVERAGE($DM141,$DN141,$DO141))</x:f>
      </x:c>
      <x:c r="EY141" s="40" t="str">
        <x:f>IF(COUNT($DQ141,$DR141,$DS141)=0,"",AVERAGE($DQ141,$DR141,$DS141))</x:f>
      </x:c>
      <x:c r="EZ141" s="40" t="str">
        <x:f>IF(OR($EX141="",$EY141=""),"",$EY141-$EX141)</x:f>
      </x:c>
      <x:c r="FA141" s="42" t="str">
        <x:f>IF(COUNT($EA141,$EB141,$EC141)=0,"",AVERAGE($EA141,$EB141,$EC141))</x:f>
      </x:c>
      <x:c r="FB141" s="42" t="str">
        <x:f>IF(COUNT($EE141,$EF141,$EG141)=0,"",AVERAGE($EE141,$EF141,$EG141))</x:f>
      </x:c>
      <x:c r="FC141" s="42" t="str">
        <x:f>IF(OR($FA141="",$FB141=""),"",$FB141-$FA141)</x:f>
      </x:c>
      <x:c r="FD141" s="42" t="str">
        <x:f>IF(COUNT($EH141,$EI141,$EJ141)=0,"",AVERAGE($EH141,$EI141,$EJ141))</x:f>
      </x:c>
      <x:c r="FE141" s="42" t="str">
        <x:f>IF(COUNT($EL141,$EM141,$EN141)=0,"",AVERAGE($EL141,$EM141,$EN141))</x:f>
      </x:c>
      <x:c r="FF141" s="42" t="str">
        <x:f>IF(OR($FD141="",$FE141=""),"",$FE141-$FD141)</x:f>
      </x:c>
      <x:c r="FG141" s="24" t="str">
        <x:f>IF(COUNT($DF141,$DG141,$DH141,$DJ141,$DK141,$DL141,$DM141,$DN141,$DO141,$DQ141,$DR141,$DS141)=12,"Yes","No")</x:f>
        <x:v>No</x:v>
      </x:c>
      <x:c r="FH141" s="24" t="str">
        <x:f>IF(COUNT($EA141,$EB141,$EC141,$EE141,$EF141,$EG141,$EH141,$EI141,$EJ141,$EL141,$EM141,$EN141)=12,"Yes","No")</x:f>
        <x:v>No</x:v>
      </x:c>
      <x:c r="FI141" s="24" t="str">
        <x:f>IF(AND($M141="Include",OR($FG141="Yes",$FH141="Yes")),"Ready","Not ready")</x:f>
        <x:v>Not ready</x:v>
      </x:c>
    </x:row>
    <x:row r="142" ht="24" customHeight="1">
      <x:c r="A142" s="22" t="str">
        <x:v>CTL-0140</x:v>
      </x:c>
      <x:c r="B142" s="22" t="n">
        <x:v>151</x:v>
      </x:c>
      <x:c r="C142" s="22" t="str">
        <x:v>Candidate alternative-rationale group</x:v>
      </x:c>
      <x:c r="D142" s="22" t="n">
        <x:v>0</x:v>
      </x:c>
      <x:c r="E142" s="22" t="str">
        <x:v>DATA non-innovation deals.xlsx</x:v>
      </x:c>
      <x:c r="F142" s="22" t="str">
        <x:v>agile pharma acquires generis farmaceutica from magnum capital partners for</x:v>
      </x:c>
      <x:c r="G142" s="22" t="str">
        <x:v>Yes</x:v>
      </x:c>
      <x:c r="H142" s="22" t="str">
        <x:v>No</x:v>
      </x:c>
      <x:c r="I142" s="22" t="str">
        <x:v>No</x:v>
      </x:c>
      <x:c r="J142" s="22" t="n">
        <x:v>1</x:v>
      </x:c>
      <x:c r="K142" s="22" t="str">
        <x:v>Not started</x:v>
      </x:c>
      <x:c r="L142" s="22" t="str">
        <x:v>Eligible - 100%</x:v>
      </x:c>
      <x:c r="M142" s="22" t="str">
        <x:v>Review</x:v>
      </x:c>
      <x:c r="N142" s="22" t="str"/>
      <x:c r="O142" s="28" t="n">
        <x:v>42742</x:v>
      </x:c>
      <x:c r="P142" s="28" t="n">
        <x:v>42853</x:v>
      </x:c>
      <x:c r="Q142" s="22" t="n">
        <x:v>2017</x:v>
      </x:c>
      <x:c r="R142" s="22" t="str">
        <x:v>Q1 2017</x:v>
      </x:c>
      <x:c r="S142" s="22" t="str">
        <x:v>Completed</x:v>
      </x:c>
      <x:c r="T142" s="26" t="str">
        <x:v>Agile Pharma Acquires Generis Farmaceutica from Magnum Capital Partners for USD142.8 Million</x:v>
      </x:c>
      <x:c r="U142" s="22" t="str">
        <x:v>Mergers &amp; Acquisitions</x:v>
      </x:c>
      <x:c r="V142" s="22" t="str">
        <x:v>Acquisition</x:v>
      </x:c>
      <x:c r="W142" s="22" t="str">
        <x:v>100% Acquisition</x:v>
      </x:c>
      <x:c r="X142" s="22" t="str">
        <x:v>Portugal</x:v>
      </x:c>
      <x:c r="Y142" s="22" t="str">
        <x:v>100% Acquisition</x:v>
      </x:c>
      <x:c r="Z142" s="26"/>
      <x:c r="AA142" s="26"/>
      <x:c r="AB142" s="22" t="str">
        <x:v>Agile Pharma BV</x:v>
      </x:c>
      <x:c r="AC142" s="22" t="str">
        <x:v>agile pharma</x:v>
      </x:c>
      <x:c r="AD142" s="22" t="str">
        <x:v>Generis Pharmaceuticals SA</x:v>
      </x:c>
      <x:c r="AE142" s="22" t="str">
        <x:v>generis pharmaceuticals</x:v>
      </x:c>
      <x:c r="AF142" s="30" t="n">
        <x:v>143</x:v>
      </x:c>
      <x:c r="AG142" s="22" t="n">
        <x:v>143</x:v>
      </x:c>
      <x:c r="AH142" s="26" t="str">
        <x:v>Agile Pharma BV, a pharmaceutical company and wholly-owned subsidiary of Aurobindo Pharma Ltd., has acquired Generis Farmaceutica, S.A., a manufacturer and supplier of pharmaceutical products, and its subsidiaries from Magnum Capital Partners Limited, a private equity firm, for a purchase consideration of EUR135 million (USD142.78 million), in cash.
Generis Farmaceutica subsidiaries includes Mer Medicamentos, Lda., Generis Phar, Unipessoal Lda., Farma APS – Promocao de Medicamentos, Unipessoal Lda., and Generis MZ, Lda.
The acquisition includes Generis Farmaceutica's manufacturing facility in Amadora, Portugal which has a capacity to produce 1.2 billion tablets/capsules/sachets annually.
This transaction enables Agile Pharma to expand its businesses portfolio in Portuguese market.
Deal History:
Announced: On January 7, 2017, Agile Pharma entered into a binding agreement to acquire Generis Farmaceutica from Magnum Capital Partners for a purchase consideration of EUR135 million (USD142.78 million), in cash.
Rumor: On November 3, 2016, Aurobindo Pharma intended to acquire Generis Farmaceutica, according to people familiar with the matter. The transaction is expected to be valued at approximately USD200 million.</x:v>
      </x:c>
      <x:c r="AI142" s="26" t="str">
        <x:v>This transaction enables Aurobindo Pharma to expands its businesses portfolio in Portuguese market.</x:v>
      </x:c>
      <x:c r="AJ142" s="22" t="str"/>
      <x:c r="AK142" s="22" t="str"/>
      <x:c r="AL142" s="22" t="str">
        <x:v>Unknown</x:v>
      </x:c>
      <x:c r="AM142" s="22" t="str">
        <x:v>Unknown</x:v>
      </x:c>
      <x:c r="AN142" s="22" t="str"/>
      <x:c r="AO142" s="22" t="str"/>
      <x:c r="AP142" s="22" t="str"/>
      <x:c r="AQ142" s="22" t="str"/>
      <x:c r="AR142" s="22" t="str"/>
      <x:c r="AS142" s="22" t="str">
        <x:v>Agile Pharma BV</x:v>
      </x:c>
      <x:c r="AT142" s="22" t="str">
        <x:v>Generis Pharmaceuticals SA</x:v>
      </x:c>
      <x:c r="AU142" s="22" t="str">
        <x:v>Not reviewed</x:v>
      </x:c>
      <x:c r="AV142" s="22" t="str">
        <x:v>Not assessed</x:v>
      </x:c>
      <x:c r="AW142" s="22" t="str">
        <x:v>Unknown</x:v>
      </x:c>
      <x:c r="AX142" s="22" t="str">
        <x:v>Unknown</x:v>
      </x:c>
      <x:c r="AY142" s="22" t="str">
        <x:v>Unknown</x:v>
      </x:c>
      <x:c r="AZ142" s="22" t="str">
        <x:v>Unknown</x:v>
      </x:c>
      <x:c r="BA142" s="22" t="str">
        <x:v>Unknown</x:v>
      </x:c>
      <x:c r="BB142" s="22" t="str">
        <x:v>Unknown</x:v>
      </x:c>
      <x:c r="BC142" s="26" t="str"/>
      <x:c r="BD142" s="22" t="str"/>
      <x:c r="BE142" s="22" t="str"/>
      <x:c r="BF142" s="22" t="str">
        <x:v>Not collected</x:v>
      </x:c>
      <x:c r="BG142" s="22" t="str">
        <x:v>Not collected</x:v>
      </x:c>
      <x:c r="BH142" s="22" t="str">
        <x:v>Not defined</x:v>
      </x:c>
      <x:c r="BI142" s="24" t="n">
        <x:f>IF($Q142="","",$Q142-3)</x:f>
        <x:v>2014</x:v>
      </x:c>
      <x:c r="BJ142" s="24" t="n">
        <x:f>IF($Q142="","",$Q142-2)</x:f>
        <x:v>2015</x:v>
      </x:c>
      <x:c r="BK142" s="24" t="n">
        <x:f>IF($Q142="","",$Q142-1)</x:f>
        <x:v>2016</x:v>
      </x:c>
      <x:c r="BL142" s="24" t="n">
        <x:f>IF($Q142="","",$Q142+0)</x:f>
        <x:v>2017</x:v>
      </x:c>
      <x:c r="BM142" s="24" t="n">
        <x:f>IF($Q142="","",$Q142+1)</x:f>
        <x:v>2018</x:v>
      </x:c>
      <x:c r="BN142" s="24" t="n">
        <x:f>IF($Q142="","",$Q142+2)</x:f>
        <x:v>2019</x:v>
      </x:c>
      <x:c r="BO142" s="24" t="n">
        <x:f>IF($Q142="","",$Q142+3)</x:f>
        <x:v>2020</x:v>
      </x:c>
      <x:c r="BP142" s="77" t="str"/>
      <x:c r="BQ142" s="77" t="str"/>
      <x:c r="BR142" s="77" t="str"/>
      <x:c r="BS142" s="77" t="str"/>
      <x:c r="BT142" s="77" t="str"/>
      <x:c r="BU142" s="77" t="str"/>
      <x:c r="BV142" s="77" t="str"/>
      <x:c r="BW142" s="77" t="str"/>
      <x:c r="BX142" s="77" t="str"/>
      <x:c r="BY142" s="77" t="str"/>
      <x:c r="BZ142" s="77" t="str"/>
      <x:c r="CA142" s="77" t="str"/>
      <x:c r="CB142" s="77" t="str"/>
      <x:c r="CC142" s="77" t="str"/>
      <x:c r="CD142" s="77" t="str"/>
      <x:c r="CE142" s="77" t="str"/>
      <x:c r="CF142" s="77" t="str"/>
      <x:c r="CG142" s="77" t="str"/>
      <x:c r="CH142" s="77" t="str"/>
      <x:c r="CI142" s="77" t="str"/>
      <x:c r="CJ142" s="77" t="str"/>
      <x:c r="CK142" s="77" t="str"/>
      <x:c r="CL142" s="77" t="str"/>
      <x:c r="CM142" s="77" t="str"/>
      <x:c r="CN142" s="77" t="str"/>
      <x:c r="CO142" s="77" t="str"/>
      <x:c r="CP142" s="77" t="str"/>
      <x:c r="CQ142" s="77" t="str"/>
      <x:c r="CR142" s="77" t="str"/>
      <x:c r="CS142" s="77" t="str"/>
      <x:c r="CT142" s="77" t="str"/>
      <x:c r="CU142" s="77" t="str"/>
      <x:c r="CV142" s="77" t="str"/>
      <x:c r="CW142" s="77" t="str"/>
      <x:c r="CX142" s="77" t="str"/>
      <x:c r="CY142" s="77" t="str"/>
      <x:c r="CZ142" s="77" t="str"/>
      <x:c r="DA142" s="77" t="str"/>
      <x:c r="DB142" s="77" t="str"/>
      <x:c r="DC142" s="77" t="str"/>
      <x:c r="DD142" s="77" t="str"/>
      <x:c r="DE142" s="77" t="str"/>
      <x:c r="DF142" s="78" t="str"/>
      <x:c r="DG142" s="78" t="str"/>
      <x:c r="DH142" s="78" t="str"/>
      <x:c r="DI142" s="78" t="str"/>
      <x:c r="DJ142" s="78" t="str"/>
      <x:c r="DK142" s="78" t="str"/>
      <x:c r="DL142" s="78" t="str"/>
      <x:c r="DM142" s="78" t="str"/>
      <x:c r="DN142" s="78" t="str"/>
      <x:c r="DO142" s="78" t="str"/>
      <x:c r="DP142" s="78" t="str"/>
      <x:c r="DQ142" s="78" t="str"/>
      <x:c r="DR142" s="78" t="str"/>
      <x:c r="DS142" s="78" t="str"/>
      <x:c r="DT142" s="78" t="str"/>
      <x:c r="DU142" s="78" t="str"/>
      <x:c r="DV142" s="78" t="str"/>
      <x:c r="DW142" s="78" t="str"/>
      <x:c r="DX142" s="78" t="str"/>
      <x:c r="DY142" s="78" t="str"/>
      <x:c r="DZ142" s="78" t="str"/>
      <x:c r="EA142" s="117" t="str"/>
      <x:c r="EB142" s="117" t="str"/>
      <x:c r="EC142" s="117" t="str"/>
      <x:c r="ED142" s="117" t="str"/>
      <x:c r="EE142" s="117" t="str"/>
      <x:c r="EF142" s="117" t="str"/>
      <x:c r="EG142" s="117" t="str"/>
      <x:c r="EH142" s="117" t="str"/>
      <x:c r="EI142" s="117" t="str"/>
      <x:c r="EJ142" s="117" t="str"/>
      <x:c r="EK142" s="117" t="str"/>
      <x:c r="EL142" s="117" t="str"/>
      <x:c r="EM142" s="117" t="str"/>
      <x:c r="EN142" s="117" t="str"/>
      <x:c r="EO142" s="34" t="str"/>
      <x:c r="EP142" s="34" t="str"/>
      <x:c r="EQ142" s="36" t="str">
        <x:f>IF(OR($EO142="",$EP142="",$EO142=0),"",$EP142/$EO142)</x:f>
      </x:c>
      <x:c r="ER142" s="38" t="str"/>
      <x:c r="ES142" s="22" t="str">
        <x:v>Unknown</x:v>
      </x:c>
      <x:c r="ET142" s="22" t="str">
        <x:v>Unknown</x:v>
      </x:c>
      <x:c r="EU142" s="40" t="str">
        <x:f>IF(COUNT($DF142,$DG142,$DH142)=0,"",AVERAGE($DF142,$DG142,$DH142))</x:f>
      </x:c>
      <x:c r="EV142" s="40" t="str">
        <x:f>IF(COUNT($DJ142,$DK142,$DL142)=0,"",AVERAGE($DJ142,$DK142,$DL142))</x:f>
      </x:c>
      <x:c r="EW142" s="40" t="str">
        <x:f>IF(OR($EU142="",$EV142=""),"",$EV142-$EU142)</x:f>
      </x:c>
      <x:c r="EX142" s="40" t="str">
        <x:f>IF(COUNT($DM142,$DN142,$DO142)=0,"",AVERAGE($DM142,$DN142,$DO142))</x:f>
      </x:c>
      <x:c r="EY142" s="40" t="str">
        <x:f>IF(COUNT($DQ142,$DR142,$DS142)=0,"",AVERAGE($DQ142,$DR142,$DS142))</x:f>
      </x:c>
      <x:c r="EZ142" s="40" t="str">
        <x:f>IF(OR($EX142="",$EY142=""),"",$EY142-$EX142)</x:f>
      </x:c>
      <x:c r="FA142" s="42" t="str">
        <x:f>IF(COUNT($EA142,$EB142,$EC142)=0,"",AVERAGE($EA142,$EB142,$EC142))</x:f>
      </x:c>
      <x:c r="FB142" s="42" t="str">
        <x:f>IF(COUNT($EE142,$EF142,$EG142)=0,"",AVERAGE($EE142,$EF142,$EG142))</x:f>
      </x:c>
      <x:c r="FC142" s="42" t="str">
        <x:f>IF(OR($FA142="",$FB142=""),"",$FB142-$FA142)</x:f>
      </x:c>
      <x:c r="FD142" s="42" t="str">
        <x:f>IF(COUNT($EH142,$EI142,$EJ142)=0,"",AVERAGE($EH142,$EI142,$EJ142))</x:f>
      </x:c>
      <x:c r="FE142" s="42" t="str">
        <x:f>IF(COUNT($EL142,$EM142,$EN142)=0,"",AVERAGE($EL142,$EM142,$EN142))</x:f>
      </x:c>
      <x:c r="FF142" s="42" t="str">
        <x:f>IF(OR($FD142="",$FE142=""),"",$FE142-$FD142)</x:f>
      </x:c>
      <x:c r="FG142" s="24" t="str">
        <x:f>IF(COUNT($DF142,$DG142,$DH142,$DJ142,$DK142,$DL142,$DM142,$DN142,$DO142,$DQ142,$DR142,$DS142)=12,"Yes","No")</x:f>
        <x:v>No</x:v>
      </x:c>
      <x:c r="FH142" s="24" t="str">
        <x:f>IF(COUNT($EA142,$EB142,$EC142,$EE142,$EF142,$EG142,$EH142,$EI142,$EJ142,$EL142,$EM142,$EN142)=12,"Yes","No")</x:f>
        <x:v>No</x:v>
      </x:c>
      <x:c r="FI142" s="24" t="str">
        <x:f>IF(AND($M142="Include",OR($FG142="Yes",$FH142="Yes")),"Ready","Not ready")</x:f>
        <x:v>Not ready</x:v>
      </x:c>
    </x:row>
    <x:row r="143" ht="24" customHeight="1">
      <x:c r="A143" s="22" t="str">
        <x:v>CTL-0141</x:v>
      </x:c>
      <x:c r="B143" s="22" t="n">
        <x:v>152</x:v>
      </x:c>
      <x:c r="C143" s="22" t="str">
        <x:v>Candidate alternative-rationale group</x:v>
      </x:c>
      <x:c r="D143" s="22" t="n">
        <x:v>0</x:v>
      </x:c>
      <x:c r="E143" s="22" t="str">
        <x:v>DATA non-innovation deals.xlsx</x:v>
      </x:c>
      <x:c r="F143" s="22" t="str">
        <x:v>genticel merges with genkyotex</x:v>
      </x:c>
      <x:c r="G143" s="22" t="str">
        <x:v>Yes</x:v>
      </x:c>
      <x:c r="H143" s="22" t="str">
        <x:v>No</x:v>
      </x:c>
      <x:c r="I143" s="22" t="str">
        <x:v>No</x:v>
      </x:c>
      <x:c r="J143" s="22" t="n">
        <x:v>1</x:v>
      </x:c>
      <x:c r="K143" s="22" t="str">
        <x:v>Not started</x:v>
      </x:c>
      <x:c r="L143" s="22" t="str">
        <x:v>Review - merger</x:v>
      </x:c>
      <x:c r="M143" s="22" t="str">
        <x:v>Review</x:v>
      </x:c>
      <x:c r="N143" s="22" t="str"/>
      <x:c r="O143" s="28" t="n">
        <x:v>42726</x:v>
      </x:c>
      <x:c r="P143" s="28" t="n">
        <x:v>42794</x:v>
      </x:c>
      <x:c r="Q143" s="22" t="n">
        <x:v>2017</x:v>
      </x:c>
      <x:c r="R143" s="22" t="str">
        <x:v>Q4 2016</x:v>
      </x:c>
      <x:c r="S143" s="22" t="str">
        <x:v>Completed</x:v>
      </x:c>
      <x:c r="T143" s="26" t="str">
        <x:v>Genticel Merges with GenKyoTex</x:v>
      </x:c>
      <x:c r="U143" s="22" t="str">
        <x:v>Mergers &amp; Acquisitions</x:v>
      </x:c>
      <x:c r="V143" s="22" t="str">
        <x:v>Merger</x:v>
      </x:c>
      <x:c r="W143" s="22"/>
      <x:c r="X143" s="22" t="str">
        <x:v>France , Switzerland</x:v>
      </x:c>
      <x:c r="Y143" s="22"/>
      <x:c r="Z143" s="26" t="str">
        <x:v>Jones Day</x:v>
      </x:c>
      <x:c r="AA143" s="26" t="str">
        <x:v>Paul Hastings LLP</x:v>
      </x:c>
      <x:c r="AB143" s="22" t="str">
        <x:v>Calliditas Therapeutics France SAS</x:v>
      </x:c>
      <x:c r="AC143" s="22" t="str">
        <x:v>calliditas therapeutics france</x:v>
      </x:c>
      <x:c r="AD143" s="22" t="str">
        <x:v>Calliditas Therapeutics France SAS; Calliditas Therapeutics France SAS</x:v>
      </x:c>
      <x:c r="AE143" s="22" t="str">
        <x:v>calliditas therapeutics france calliditas therapeutics france</x:v>
      </x:c>
      <x:c r="AF143" s="30" t="n">
        <x:v>156</x:v>
      </x:c>
      <x:c r="AG143" s="22" t="n">
        <x:v>156</x:v>
      </x:c>
      <x:c r="AH143" s="26" t="str">
        <x:v>Genticel SA, a biotechnology company, has merged with GenKyoTex SA, a developer of small molecule therapeutics. 
Pursuant to the transaction, Genticel changed its name to Genkyotex; and the combined company will create a European group with a pipeline of first-in-class NOX inhibitors in fibrosis and inflammatory pain. In conjunction with the transaction, Elias Papatheodorou, CEO of Genkyotex became the CEO of the group.
Under the terms of the transaction, the contribution by all the GenKyoTex shareholders to Genticel of the 5,262,133 ordinary shares they hold in GenKyoTex represent 100% of its share capital and voting rights; and the issuance by Genticel of 62,279,951 new shares to GenKyoTex’s shareholders in remuneration of the contribution of their shares. These shareholders thus received 11.8355 Genticel shares for each GenKyoTex share contributed. The exchange parity was agreed between Genticel and GenKyoTex’s shareholders on the basis of a real value of EUR120 million (USD124.94 million) for GenKyoTex and EUR30 million (USD31.24 million) for Genticel, as foreseen in the contribution agreement.
As a result, GenKyoTex’s former shareholders now hold 80% of the share capital and voting rights of Genkyotex. Admission to trading on the Euronext Paris and Euronext Brussels regulated markets of the new shares issued by the company in remuneration of the contribution in kind will become effective on March 2, 2017. The shares listed on these markets will trade under the name Genkyotex with ticker ‘GKTX’ from March 2, 2017, as soon as trading begins on the Euronext markets in Paris and Brussels. 
This transaction enables Genticel and GenKyoTex to complete both phase II study in primary biliary cholangitis (PBC) with GKT831 and first Phase I study with GKT771.
Jones Day acted as advisor to Genticel for the transaction.
Deal History:
Announced: On December 22, 2016, Genticel agreed to merge with GenKyoTex.</x:v>
      </x:c>
      <x:c r="AI143" s="26" t="str">
        <x:v>This transaction enables GenKyoTex and Genticel to complete both phase II study in primary biliary cholangitis (PBC) with GKT831 and first Phase I study with GKT771.</x:v>
      </x:c>
      <x:c r="AJ143" s="22" t="str"/>
      <x:c r="AK143" s="22" t="str"/>
      <x:c r="AL143" s="22" t="str">
        <x:v>Unknown</x:v>
      </x:c>
      <x:c r="AM143" s="22" t="str">
        <x:v>Unknown</x:v>
      </x:c>
      <x:c r="AN143" s="22" t="str"/>
      <x:c r="AO143" s="22" t="str"/>
      <x:c r="AP143" s="22" t="str"/>
      <x:c r="AQ143" s="22" t="str"/>
      <x:c r="AR143" s="22" t="str"/>
      <x:c r="AS143" s="22" t="str">
        <x:v>Calliditas Therapeutics France SAS</x:v>
      </x:c>
      <x:c r="AT143" s="22" t="str">
        <x:v>Calliditas Therapeutics France SAS; Calliditas Therapeutics France SAS</x:v>
      </x:c>
      <x:c r="AU143" s="22" t="str">
        <x:v>Not reviewed</x:v>
      </x:c>
      <x:c r="AV143" s="22" t="str">
        <x:v>Not assessed</x:v>
      </x:c>
      <x:c r="AW143" s="22" t="str">
        <x:v>Unknown</x:v>
      </x:c>
      <x:c r="AX143" s="22" t="str">
        <x:v>Unknown</x:v>
      </x:c>
      <x:c r="AY143" s="22" t="str">
        <x:v>Unknown</x:v>
      </x:c>
      <x:c r="AZ143" s="22" t="str">
        <x:v>Unknown</x:v>
      </x:c>
      <x:c r="BA143" s="22" t="str">
        <x:v>Unknown</x:v>
      </x:c>
      <x:c r="BB143" s="22" t="str">
        <x:v>Unknown</x:v>
      </x:c>
      <x:c r="BC143" s="26" t="str"/>
      <x:c r="BD143" s="22" t="str"/>
      <x:c r="BE143" s="22" t="str"/>
      <x:c r="BF143" s="22" t="str">
        <x:v>Not collected</x:v>
      </x:c>
      <x:c r="BG143" s="22" t="str">
        <x:v>Not collected</x:v>
      </x:c>
      <x:c r="BH143" s="22" t="str">
        <x:v>Not defined</x:v>
      </x:c>
      <x:c r="BI143" s="24" t="n">
        <x:f>IF($Q143="","",$Q143-3)</x:f>
        <x:v>2014</x:v>
      </x:c>
      <x:c r="BJ143" s="24" t="n">
        <x:f>IF($Q143="","",$Q143-2)</x:f>
        <x:v>2015</x:v>
      </x:c>
      <x:c r="BK143" s="24" t="n">
        <x:f>IF($Q143="","",$Q143-1)</x:f>
        <x:v>2016</x:v>
      </x:c>
      <x:c r="BL143" s="24" t="n">
        <x:f>IF($Q143="","",$Q143+0)</x:f>
        <x:v>2017</x:v>
      </x:c>
      <x:c r="BM143" s="24" t="n">
        <x:f>IF($Q143="","",$Q143+1)</x:f>
        <x:v>2018</x:v>
      </x:c>
      <x:c r="BN143" s="24" t="n">
        <x:f>IF($Q143="","",$Q143+2)</x:f>
        <x:v>2019</x:v>
      </x:c>
      <x:c r="BO143" s="24" t="n">
        <x:f>IF($Q143="","",$Q143+3)</x:f>
        <x:v>2020</x:v>
      </x:c>
      <x:c r="BP143" s="77" t="str"/>
      <x:c r="BQ143" s="77" t="str"/>
      <x:c r="BR143" s="77" t="str"/>
      <x:c r="BS143" s="77" t="str"/>
      <x:c r="BT143" s="77" t="str"/>
      <x:c r="BU143" s="77" t="str"/>
      <x:c r="BV143" s="77" t="str"/>
      <x:c r="BW143" s="77" t="str"/>
      <x:c r="BX143" s="77" t="str"/>
      <x:c r="BY143" s="77" t="str"/>
      <x:c r="BZ143" s="77" t="str"/>
      <x:c r="CA143" s="77" t="str"/>
      <x:c r="CB143" s="77" t="str"/>
      <x:c r="CC143" s="77" t="str"/>
      <x:c r="CD143" s="77" t="str"/>
      <x:c r="CE143" s="77" t="str"/>
      <x:c r="CF143" s="77" t="str"/>
      <x:c r="CG143" s="77" t="str"/>
      <x:c r="CH143" s="77" t="str"/>
      <x:c r="CI143" s="77" t="str"/>
      <x:c r="CJ143" s="77" t="str"/>
      <x:c r="CK143" s="77" t="str"/>
      <x:c r="CL143" s="77" t="str"/>
      <x:c r="CM143" s="77" t="str"/>
      <x:c r="CN143" s="77" t="str"/>
      <x:c r="CO143" s="77" t="str"/>
      <x:c r="CP143" s="77" t="str"/>
      <x:c r="CQ143" s="77" t="str"/>
      <x:c r="CR143" s="77" t="str"/>
      <x:c r="CS143" s="77" t="str"/>
      <x:c r="CT143" s="77" t="str"/>
      <x:c r="CU143" s="77" t="str"/>
      <x:c r="CV143" s="77" t="str"/>
      <x:c r="CW143" s="77" t="str"/>
      <x:c r="CX143" s="77" t="str"/>
      <x:c r="CY143" s="77" t="str"/>
      <x:c r="CZ143" s="77" t="str"/>
      <x:c r="DA143" s="77" t="str"/>
      <x:c r="DB143" s="77" t="str"/>
      <x:c r="DC143" s="77" t="str"/>
      <x:c r="DD143" s="77" t="str"/>
      <x:c r="DE143" s="77" t="str"/>
      <x:c r="DF143" s="78" t="str"/>
      <x:c r="DG143" s="78" t="str"/>
      <x:c r="DH143" s="78" t="str"/>
      <x:c r="DI143" s="78" t="str"/>
      <x:c r="DJ143" s="78" t="str"/>
      <x:c r="DK143" s="78" t="str"/>
      <x:c r="DL143" s="78" t="str"/>
      <x:c r="DM143" s="78" t="str"/>
      <x:c r="DN143" s="78" t="str"/>
      <x:c r="DO143" s="78" t="str"/>
      <x:c r="DP143" s="78" t="str"/>
      <x:c r="DQ143" s="78" t="str"/>
      <x:c r="DR143" s="78" t="str"/>
      <x:c r="DS143" s="78" t="str"/>
      <x:c r="DT143" s="78" t="str"/>
      <x:c r="DU143" s="78" t="str"/>
      <x:c r="DV143" s="78" t="str"/>
      <x:c r="DW143" s="78" t="str"/>
      <x:c r="DX143" s="78" t="str"/>
      <x:c r="DY143" s="78" t="str"/>
      <x:c r="DZ143" s="78" t="str"/>
      <x:c r="EA143" s="117" t="str"/>
      <x:c r="EB143" s="117" t="str"/>
      <x:c r="EC143" s="117" t="str"/>
      <x:c r="ED143" s="117" t="str"/>
      <x:c r="EE143" s="117" t="str"/>
      <x:c r="EF143" s="117" t="str"/>
      <x:c r="EG143" s="117" t="str"/>
      <x:c r="EH143" s="117" t="str"/>
      <x:c r="EI143" s="117" t="str"/>
      <x:c r="EJ143" s="117" t="str"/>
      <x:c r="EK143" s="117" t="str"/>
      <x:c r="EL143" s="117" t="str"/>
      <x:c r="EM143" s="117" t="str"/>
      <x:c r="EN143" s="117" t="str"/>
      <x:c r="EO143" s="34" t="str"/>
      <x:c r="EP143" s="34" t="str"/>
      <x:c r="EQ143" s="36" t="str">
        <x:f>IF(OR($EO143="",$EP143="",$EO143=0),"",$EP143/$EO143)</x:f>
      </x:c>
      <x:c r="ER143" s="38" t="str"/>
      <x:c r="ES143" s="22" t="str">
        <x:v>Unknown</x:v>
      </x:c>
      <x:c r="ET143" s="22" t="str">
        <x:v>Unknown</x:v>
      </x:c>
      <x:c r="EU143" s="40" t="str">
        <x:f>IF(COUNT($DF143,$DG143,$DH143)=0,"",AVERAGE($DF143,$DG143,$DH143))</x:f>
      </x:c>
      <x:c r="EV143" s="40" t="str">
        <x:f>IF(COUNT($DJ143,$DK143,$DL143)=0,"",AVERAGE($DJ143,$DK143,$DL143))</x:f>
      </x:c>
      <x:c r="EW143" s="40" t="str">
        <x:f>IF(OR($EU143="",$EV143=""),"",$EV143-$EU143)</x:f>
      </x:c>
      <x:c r="EX143" s="40" t="str">
        <x:f>IF(COUNT($DM143,$DN143,$DO143)=0,"",AVERAGE($DM143,$DN143,$DO143))</x:f>
      </x:c>
      <x:c r="EY143" s="40" t="str">
        <x:f>IF(COUNT($DQ143,$DR143,$DS143)=0,"",AVERAGE($DQ143,$DR143,$DS143))</x:f>
      </x:c>
      <x:c r="EZ143" s="40" t="str">
        <x:f>IF(OR($EX143="",$EY143=""),"",$EY143-$EX143)</x:f>
      </x:c>
      <x:c r="FA143" s="42" t="str">
        <x:f>IF(COUNT($EA143,$EB143,$EC143)=0,"",AVERAGE($EA143,$EB143,$EC143))</x:f>
      </x:c>
      <x:c r="FB143" s="42" t="str">
        <x:f>IF(COUNT($EE143,$EF143,$EG143)=0,"",AVERAGE($EE143,$EF143,$EG143))</x:f>
      </x:c>
      <x:c r="FC143" s="42" t="str">
        <x:f>IF(OR($FA143="",$FB143=""),"",$FB143-$FA143)</x:f>
      </x:c>
      <x:c r="FD143" s="42" t="str">
        <x:f>IF(COUNT($EH143,$EI143,$EJ143)=0,"",AVERAGE($EH143,$EI143,$EJ143))</x:f>
      </x:c>
      <x:c r="FE143" s="42" t="str">
        <x:f>IF(COUNT($EL143,$EM143,$EN143)=0,"",AVERAGE($EL143,$EM143,$EN143))</x:f>
      </x:c>
      <x:c r="FF143" s="42" t="str">
        <x:f>IF(OR($FD143="",$FE143=""),"",$FE143-$FD143)</x:f>
      </x:c>
      <x:c r="FG143" s="24" t="str">
        <x:f>IF(COUNT($DF143,$DG143,$DH143,$DJ143,$DK143,$DL143,$DM143,$DN143,$DO143,$DQ143,$DR143,$DS143)=12,"Yes","No")</x:f>
        <x:v>No</x:v>
      </x:c>
      <x:c r="FH143" s="24" t="str">
        <x:f>IF(COUNT($EA143,$EB143,$EC143,$EE143,$EF143,$EG143,$EH143,$EI143,$EJ143,$EL143,$EM143,$EN143)=12,"Yes","No")</x:f>
        <x:v>No</x:v>
      </x:c>
      <x:c r="FI143" s="24" t="str">
        <x:f>IF(AND($M143="Include",OR($FG143="Yes",$FH143="Yes")),"Ready","Not ready")</x:f>
        <x:v>Not ready</x:v>
      </x:c>
    </x:row>
    <x:row r="144" ht="24" customHeight="1">
      <x:c r="A144" s="22" t="str">
        <x:v>CTL-0142</x:v>
      </x:c>
      <x:c r="B144" s="22" t="n">
        <x:v>153</x:v>
      </x:c>
      <x:c r="C144" s="22" t="str">
        <x:v>Candidate alternative-rationale group</x:v>
      </x:c>
      <x:c r="D144" s="22" t="n">
        <x:v>0</x:v>
      </x:c>
      <x:c r="E144" s="22" t="str">
        <x:v>DATA non-innovation deals.xlsx</x:v>
      </x:c>
      <x:c r="F144" s="22" t="str">
        <x:v>pharmalex merges with arlenda</x:v>
      </x:c>
      <x:c r="G144" s="22" t="str">
        <x:v>No</x:v>
      </x:c>
      <x:c r="H144" s="22" t="str">
        <x:v>No</x:v>
      </x:c>
      <x:c r="I144" s="22" t="str">
        <x:v>Yes</x:v>
      </x:c>
      <x:c r="J144" s="22" t="n">
        <x:v>13</x:v>
      </x:c>
      <x:c r="K144" s="22" t="str">
        <x:v>Not started</x:v>
      </x:c>
      <x:c r="L144" s="22" t="str">
        <x:v>Review - merger</x:v>
      </x:c>
      <x:c r="M144" s="22" t="str">
        <x:v>Review</x:v>
      </x:c>
      <x:c r="N144" s="22" t="str"/>
      <x:c r="O144" s="28" t="n">
        <x:v>42725</x:v>
      </x:c>
      <x:c r="P144" s="28" t="n">
        <x:v>42752</x:v>
      </x:c>
      <x:c r="Q144" s="22" t="n">
        <x:v>2017</x:v>
      </x:c>
      <x:c r="R144" s="22" t="str">
        <x:v>Q4 2016</x:v>
      </x:c>
      <x:c r="S144" s="22" t="str">
        <x:v>Completed</x:v>
      </x:c>
      <x:c r="T144" s="26" t="str">
        <x:v>Pharmalex Merges with Arlenda</x:v>
      </x:c>
      <x:c r="U144" s="22" t="str">
        <x:v>Mergers &amp; Acquisitions</x:v>
      </x:c>
      <x:c r="V144" s="22" t="str">
        <x:v>Merger</x:v>
      </x:c>
      <x:c r="W144" s="22"/>
      <x:c r="X144" s="22" t="str">
        <x:v>Belgium , Germany</x:v>
      </x:c>
      <x:c r="Y144" s="22"/>
      <x:c r="Z144" s="26"/>
      <x:c r="AA144" s="26"/>
      <x:c r="AB144" s="22" t="str"/>
      <x:c r="AC144" s="22" t="str"/>
      <x:c r="AD144" s="22" t="str">
        <x:v>Arlenda sa; PharmaLex GmbH</x:v>
      </x:c>
      <x:c r="AE144" s="22" t="str">
        <x:v>arlenda pharmalex</x:v>
      </x:c>
      <x:c r="AF144" s="30"/>
      <x:c r="AG144" s="22" t="str">
        <x:v>n/a</x:v>
      </x:c>
      <x:c r="AH144" s="26" t="str">
        <x:v>PharmaLex GmbH, a provider of specialized services for the pharma, biotech and medtech industries, has merged with Arlenda, a company specializes in strategic consulting for clinical and non-clinical statistics.</x:v>
      </x:c>
      <x:c r="AI144" s="26" t="str">
        <x:v>The merger provides PharmaLex with a new specialized service line, further strengthening their service portfolio_x000d_
_x000d_</x:v>
      </x:c>
      <x:c r="AJ144" s="22" t="str"/>
      <x:c r="AK144" s="22" t="str"/>
      <x:c r="AL144" s="22" t="str">
        <x:v>Unknown</x:v>
      </x:c>
      <x:c r="AM144" s="22" t="str">
        <x:v>Unknown</x:v>
      </x:c>
      <x:c r="AN144" s="22" t="str"/>
      <x:c r="AO144" s="22" t="str"/>
      <x:c r="AP144" s="22" t="str"/>
      <x:c r="AQ144" s="22" t="str"/>
      <x:c r="AR144" s="22" t="str"/>
      <x:c r="AS144" s="22" t="str"/>
      <x:c r="AT144" s="22" t="str">
        <x:v>Arlenda sa; PharmaLex GmbH</x:v>
      </x:c>
      <x:c r="AU144" s="22" t="str">
        <x:v>Not reviewed</x:v>
      </x:c>
      <x:c r="AV144" s="22" t="str">
        <x:v>Not assessed</x:v>
      </x:c>
      <x:c r="AW144" s="22" t="str">
        <x:v>Unknown</x:v>
      </x:c>
      <x:c r="AX144" s="22" t="str">
        <x:v>Unknown</x:v>
      </x:c>
      <x:c r="AY144" s="22" t="str">
        <x:v>Unknown</x:v>
      </x:c>
      <x:c r="AZ144" s="22" t="str">
        <x:v>Unknown</x:v>
      </x:c>
      <x:c r="BA144" s="22" t="str">
        <x:v>Unknown</x:v>
      </x:c>
      <x:c r="BB144" s="22" t="str">
        <x:v>Unknown</x:v>
      </x:c>
      <x:c r="BC144" s="26" t="str"/>
      <x:c r="BD144" s="22" t="str"/>
      <x:c r="BE144" s="22" t="str"/>
      <x:c r="BF144" s="22" t="str">
        <x:v>Not collected</x:v>
      </x:c>
      <x:c r="BG144" s="22" t="str">
        <x:v>Not collected</x:v>
      </x:c>
      <x:c r="BH144" s="22" t="str">
        <x:v>Not defined</x:v>
      </x:c>
      <x:c r="BI144" s="24" t="n">
        <x:f>IF($Q144="","",$Q144-3)</x:f>
        <x:v>2014</x:v>
      </x:c>
      <x:c r="BJ144" s="24" t="n">
        <x:f>IF($Q144="","",$Q144-2)</x:f>
        <x:v>2015</x:v>
      </x:c>
      <x:c r="BK144" s="24" t="n">
        <x:f>IF($Q144="","",$Q144-1)</x:f>
        <x:v>2016</x:v>
      </x:c>
      <x:c r="BL144" s="24" t="n">
        <x:f>IF($Q144="","",$Q144+0)</x:f>
        <x:v>2017</x:v>
      </x:c>
      <x:c r="BM144" s="24" t="n">
        <x:f>IF($Q144="","",$Q144+1)</x:f>
        <x:v>2018</x:v>
      </x:c>
      <x:c r="BN144" s="24" t="n">
        <x:f>IF($Q144="","",$Q144+2)</x:f>
        <x:v>2019</x:v>
      </x:c>
      <x:c r="BO144" s="24" t="n">
        <x:f>IF($Q144="","",$Q144+3)</x:f>
        <x:v>2020</x:v>
      </x:c>
      <x:c r="BP144" s="77" t="str"/>
      <x:c r="BQ144" s="77" t="str"/>
      <x:c r="BR144" s="77" t="str"/>
      <x:c r="BS144" s="77" t="str"/>
      <x:c r="BT144" s="77" t="str"/>
      <x:c r="BU144" s="77" t="str"/>
      <x:c r="BV144" s="77" t="str"/>
      <x:c r="BW144" s="77" t="str"/>
      <x:c r="BX144" s="77" t="str"/>
      <x:c r="BY144" s="77" t="str"/>
      <x:c r="BZ144" s="77" t="str"/>
      <x:c r="CA144" s="77" t="str"/>
      <x:c r="CB144" s="77" t="str"/>
      <x:c r="CC144" s="77" t="str"/>
      <x:c r="CD144" s="77" t="str"/>
      <x:c r="CE144" s="77" t="str"/>
      <x:c r="CF144" s="77" t="str"/>
      <x:c r="CG144" s="77" t="str"/>
      <x:c r="CH144" s="77" t="str"/>
      <x:c r="CI144" s="77" t="str"/>
      <x:c r="CJ144" s="77" t="str"/>
      <x:c r="CK144" s="77" t="str"/>
      <x:c r="CL144" s="77" t="str"/>
      <x:c r="CM144" s="77" t="str"/>
      <x:c r="CN144" s="77" t="str"/>
      <x:c r="CO144" s="77" t="str"/>
      <x:c r="CP144" s="77" t="str"/>
      <x:c r="CQ144" s="77" t="str"/>
      <x:c r="CR144" s="77" t="str"/>
      <x:c r="CS144" s="77" t="str"/>
      <x:c r="CT144" s="77" t="str"/>
      <x:c r="CU144" s="77" t="str"/>
      <x:c r="CV144" s="77" t="str"/>
      <x:c r="CW144" s="77" t="str"/>
      <x:c r="CX144" s="77" t="str"/>
      <x:c r="CY144" s="77" t="str"/>
      <x:c r="CZ144" s="77" t="str"/>
      <x:c r="DA144" s="77" t="str"/>
      <x:c r="DB144" s="77" t="str"/>
      <x:c r="DC144" s="77" t="str"/>
      <x:c r="DD144" s="77" t="str"/>
      <x:c r="DE144" s="77" t="str"/>
      <x:c r="DF144" s="78" t="str"/>
      <x:c r="DG144" s="78" t="str"/>
      <x:c r="DH144" s="78" t="str"/>
      <x:c r="DI144" s="78" t="str"/>
      <x:c r="DJ144" s="78" t="str"/>
      <x:c r="DK144" s="78" t="str"/>
      <x:c r="DL144" s="78" t="str"/>
      <x:c r="DM144" s="78" t="str"/>
      <x:c r="DN144" s="78" t="str"/>
      <x:c r="DO144" s="78" t="str"/>
      <x:c r="DP144" s="78" t="str"/>
      <x:c r="DQ144" s="78" t="str"/>
      <x:c r="DR144" s="78" t="str"/>
      <x:c r="DS144" s="78" t="str"/>
      <x:c r="DT144" s="78" t="str"/>
      <x:c r="DU144" s="78" t="str"/>
      <x:c r="DV144" s="78" t="str"/>
      <x:c r="DW144" s="78" t="str"/>
      <x:c r="DX144" s="78" t="str"/>
      <x:c r="DY144" s="78" t="str"/>
      <x:c r="DZ144" s="78" t="str"/>
      <x:c r="EA144" s="117" t="str"/>
      <x:c r="EB144" s="117" t="str"/>
      <x:c r="EC144" s="117" t="str"/>
      <x:c r="ED144" s="117" t="str"/>
      <x:c r="EE144" s="117" t="str"/>
      <x:c r="EF144" s="117" t="str"/>
      <x:c r="EG144" s="117" t="str"/>
      <x:c r="EH144" s="117" t="str"/>
      <x:c r="EI144" s="117" t="str"/>
      <x:c r="EJ144" s="117" t="str"/>
      <x:c r="EK144" s="117" t="str"/>
      <x:c r="EL144" s="117" t="str"/>
      <x:c r="EM144" s="117" t="str"/>
      <x:c r="EN144" s="117" t="str"/>
      <x:c r="EO144" s="34" t="str"/>
      <x:c r="EP144" s="34" t="str"/>
      <x:c r="EQ144" s="36" t="str">
        <x:f>IF(OR($EO144="",$EP144="",$EO144=0),"",$EP144/$EO144)</x:f>
      </x:c>
      <x:c r="ER144" s="38" t="str"/>
      <x:c r="ES144" s="22" t="str">
        <x:v>Unknown</x:v>
      </x:c>
      <x:c r="ET144" s="22" t="str">
        <x:v>Unknown</x:v>
      </x:c>
      <x:c r="EU144" s="40" t="str">
        <x:f>IF(COUNT($DF144,$DG144,$DH144)=0,"",AVERAGE($DF144,$DG144,$DH144))</x:f>
      </x:c>
      <x:c r="EV144" s="40" t="str">
        <x:f>IF(COUNT($DJ144,$DK144,$DL144)=0,"",AVERAGE($DJ144,$DK144,$DL144))</x:f>
      </x:c>
      <x:c r="EW144" s="40" t="str">
        <x:f>IF(OR($EU144="",$EV144=""),"",$EV144-$EU144)</x:f>
      </x:c>
      <x:c r="EX144" s="40" t="str">
        <x:f>IF(COUNT($DM144,$DN144,$DO144)=0,"",AVERAGE($DM144,$DN144,$DO144))</x:f>
      </x:c>
      <x:c r="EY144" s="40" t="str">
        <x:f>IF(COUNT($DQ144,$DR144,$DS144)=0,"",AVERAGE($DQ144,$DR144,$DS144))</x:f>
      </x:c>
      <x:c r="EZ144" s="40" t="str">
        <x:f>IF(OR($EX144="",$EY144=""),"",$EY144-$EX144)</x:f>
      </x:c>
      <x:c r="FA144" s="42" t="str">
        <x:f>IF(COUNT($EA144,$EB144,$EC144)=0,"",AVERAGE($EA144,$EB144,$EC144))</x:f>
      </x:c>
      <x:c r="FB144" s="42" t="str">
        <x:f>IF(COUNT($EE144,$EF144,$EG144)=0,"",AVERAGE($EE144,$EF144,$EG144))</x:f>
      </x:c>
      <x:c r="FC144" s="42" t="str">
        <x:f>IF(OR($FA144="",$FB144=""),"",$FB144-$FA144)</x:f>
      </x:c>
      <x:c r="FD144" s="42" t="str">
        <x:f>IF(COUNT($EH144,$EI144,$EJ144)=0,"",AVERAGE($EH144,$EI144,$EJ144))</x:f>
      </x:c>
      <x:c r="FE144" s="42" t="str">
        <x:f>IF(COUNT($EL144,$EM144,$EN144)=0,"",AVERAGE($EL144,$EM144,$EN144))</x:f>
      </x:c>
      <x:c r="FF144" s="42" t="str">
        <x:f>IF(OR($FD144="",$FE144=""),"",$FE144-$FD144)</x:f>
      </x:c>
      <x:c r="FG144" s="24" t="str">
        <x:f>IF(COUNT($DF144,$DG144,$DH144,$DJ144,$DK144,$DL144,$DM144,$DN144,$DO144,$DQ144,$DR144,$DS144)=12,"Yes","No")</x:f>
        <x:v>No</x:v>
      </x:c>
      <x:c r="FH144" s="24" t="str">
        <x:f>IF(COUNT($EA144,$EB144,$EC144,$EE144,$EF144,$EG144,$EH144,$EI144,$EJ144,$EL144,$EM144,$EN144)=12,"Yes","No")</x:f>
        <x:v>No</x:v>
      </x:c>
      <x:c r="FI144" s="24" t="str">
        <x:f>IF(AND($M144="Include",OR($FG144="Yes",$FH144="Yes")),"Ready","Not ready")</x:f>
        <x:v>Not ready</x:v>
      </x:c>
    </x:row>
    <x:row r="145" ht="24" customHeight="1">
      <x:c r="A145" s="22" t="str">
        <x:v>CTL-0143</x:v>
      </x:c>
      <x:c r="B145" s="22" t="n">
        <x:v>154</x:v>
      </x:c>
      <x:c r="C145" s="22" t="str">
        <x:v>Candidate alternative-rationale group</x:v>
      </x:c>
      <x:c r="D145" s="22" t="n">
        <x:v>0</x:v>
      </x:c>
      <x:c r="E145" s="22" t="str">
        <x:v>DATA non-innovation deals.xlsx</x:v>
      </x:c>
      <x:c r="F145" s="22" t="str">
        <x:v>northern biologics merges with mosaic biomedicals</x:v>
      </x:c>
      <x:c r="G145" s="22" t="str">
        <x:v>No</x:v>
      </x:c>
      <x:c r="H145" s="22" t="str">
        <x:v>No</x:v>
      </x:c>
      <x:c r="I145" s="22" t="str">
        <x:v>Yes</x:v>
      </x:c>
      <x:c r="J145" s="22" t="n">
        <x:v>13</x:v>
      </x:c>
      <x:c r="K145" s="22" t="str">
        <x:v>Not started</x:v>
      </x:c>
      <x:c r="L145" s="22" t="str">
        <x:v>Review - merger</x:v>
      </x:c>
      <x:c r="M145" s="22" t="str">
        <x:v>Review</x:v>
      </x:c>
      <x:c r="N145" s="22" t="str"/>
      <x:c r="O145" s="28" t="n">
        <x:v>42723</x:v>
      </x:c>
      <x:c r="P145" s="28" t="n">
        <x:v>42723</x:v>
      </x:c>
      <x:c r="Q145" s="22" t="n">
        <x:v>2016</x:v>
      </x:c>
      <x:c r="R145" s="22" t="str">
        <x:v>Q4 2016</x:v>
      </x:c>
      <x:c r="S145" s="22" t="str">
        <x:v>Completed</x:v>
      </x:c>
      <x:c r="T145" s="26" t="str">
        <x:v>Northern Biologics merges with Mosaic Biomedicals</x:v>
      </x:c>
      <x:c r="U145" s="22" t="str">
        <x:v>Mergers &amp; Acquisitions</x:v>
      </x:c>
      <x:c r="V145" s="22" t="str">
        <x:v>Merger</x:v>
      </x:c>
      <x:c r="W145" s="22"/>
      <x:c r="X145" s="22" t="str">
        <x:v>Canada , Spain</x:v>
      </x:c>
      <x:c r="Y145" s="22"/>
      <x:c r="Z145" s="26"/>
      <x:c r="AA145" s="26"/>
      <x:c r="AB145" s="22" t="str"/>
      <x:c r="AC145" s="22" t="str"/>
      <x:c r="AD145" s="22" t="str">
        <x:v>Mosaic Biomedicals SL; Northern Biologics Inc</x:v>
      </x:c>
      <x:c r="AE145" s="22" t="str">
        <x:v>mosaic biomedicals northern biologics</x:v>
      </x:c>
      <x:c r="AF145" s="30"/>
      <x:c r="AG145" s="22" t="str">
        <x:v>n/a</x:v>
      </x:c>
      <x:c r="AH145" s="26" t="str">
        <x:v>Northern Biologics, Inc., a  Canada-based biotechnology company engaged in development of antibody therapeutics for oncology and fibrosis, has merged with Mosaic Biomedicals S.L., a Spain-based developer of cancer treatments with a dual mechanism of action to eliminate cancer stem cells and reactivate the tumor’s immune system.</x:v>
      </x:c>
      <x:c r="AI145" s="26" t="str">
        <x:v>The transaction will enable Mosaic to increase the development of humanized anti body (MSC-1).</x:v>
      </x:c>
      <x:c r="AJ145" s="22" t="str"/>
      <x:c r="AK145" s="22" t="str"/>
      <x:c r="AL145" s="22" t="str">
        <x:v>Unknown</x:v>
      </x:c>
      <x:c r="AM145" s="22" t="str">
        <x:v>Unknown</x:v>
      </x:c>
      <x:c r="AN145" s="22" t="str"/>
      <x:c r="AO145" s="22" t="str"/>
      <x:c r="AP145" s="22" t="str"/>
      <x:c r="AQ145" s="22" t="str"/>
      <x:c r="AR145" s="22" t="str"/>
      <x:c r="AS145" s="22" t="str"/>
      <x:c r="AT145" s="22" t="str">
        <x:v>Mosaic Biomedicals SL; Northern Biologics Inc</x:v>
      </x:c>
      <x:c r="AU145" s="22" t="str">
        <x:v>Not reviewed</x:v>
      </x:c>
      <x:c r="AV145" s="22" t="str">
        <x:v>Not assessed</x:v>
      </x:c>
      <x:c r="AW145" s="22" t="str">
        <x:v>Unknown</x:v>
      </x:c>
      <x:c r="AX145" s="22" t="str">
        <x:v>Unknown</x:v>
      </x:c>
      <x:c r="AY145" s="22" t="str">
        <x:v>Unknown</x:v>
      </x:c>
      <x:c r="AZ145" s="22" t="str">
        <x:v>Unknown</x:v>
      </x:c>
      <x:c r="BA145" s="22" t="str">
        <x:v>Unknown</x:v>
      </x:c>
      <x:c r="BB145" s="22" t="str">
        <x:v>Unknown</x:v>
      </x:c>
      <x:c r="BC145" s="26" t="str"/>
      <x:c r="BD145" s="22" t="str"/>
      <x:c r="BE145" s="22" t="str"/>
      <x:c r="BF145" s="22" t="str">
        <x:v>Not collected</x:v>
      </x:c>
      <x:c r="BG145" s="22" t="str">
        <x:v>Not collected</x:v>
      </x:c>
      <x:c r="BH145" s="22" t="str">
        <x:v>Not defined</x:v>
      </x:c>
      <x:c r="BI145" s="24" t="n">
        <x:f>IF($Q145="","",$Q145-3)</x:f>
        <x:v>2013</x:v>
      </x:c>
      <x:c r="BJ145" s="24" t="n">
        <x:f>IF($Q145="","",$Q145-2)</x:f>
        <x:v>2014</x:v>
      </x:c>
      <x:c r="BK145" s="24" t="n">
        <x:f>IF($Q145="","",$Q145-1)</x:f>
        <x:v>2015</x:v>
      </x:c>
      <x:c r="BL145" s="24" t="n">
        <x:f>IF($Q145="","",$Q145+0)</x:f>
        <x:v>2016</x:v>
      </x:c>
      <x:c r="BM145" s="24" t="n">
        <x:f>IF($Q145="","",$Q145+1)</x:f>
        <x:v>2017</x:v>
      </x:c>
      <x:c r="BN145" s="24" t="n">
        <x:f>IF($Q145="","",$Q145+2)</x:f>
        <x:v>2018</x:v>
      </x:c>
      <x:c r="BO145" s="24" t="n">
        <x:f>IF($Q145="","",$Q145+3)</x:f>
        <x:v>2019</x:v>
      </x:c>
      <x:c r="BP145" s="77" t="str"/>
      <x:c r="BQ145" s="77" t="str"/>
      <x:c r="BR145" s="77" t="str"/>
      <x:c r="BS145" s="77" t="str"/>
      <x:c r="BT145" s="77" t="str"/>
      <x:c r="BU145" s="77" t="str"/>
      <x:c r="BV145" s="77" t="str"/>
      <x:c r="BW145" s="77" t="str"/>
      <x:c r="BX145" s="77" t="str"/>
      <x:c r="BY145" s="77" t="str"/>
      <x:c r="BZ145" s="77" t="str"/>
      <x:c r="CA145" s="77" t="str"/>
      <x:c r="CB145" s="77" t="str"/>
      <x:c r="CC145" s="77" t="str"/>
      <x:c r="CD145" s="77" t="str"/>
      <x:c r="CE145" s="77" t="str"/>
      <x:c r="CF145" s="77" t="str"/>
      <x:c r="CG145" s="77" t="str"/>
      <x:c r="CH145" s="77" t="str"/>
      <x:c r="CI145" s="77" t="str"/>
      <x:c r="CJ145" s="77" t="str"/>
      <x:c r="CK145" s="77" t="str"/>
      <x:c r="CL145" s="77" t="str"/>
      <x:c r="CM145" s="77" t="str"/>
      <x:c r="CN145" s="77" t="str"/>
      <x:c r="CO145" s="77" t="str"/>
      <x:c r="CP145" s="77" t="str"/>
      <x:c r="CQ145" s="77" t="str"/>
      <x:c r="CR145" s="77" t="str"/>
      <x:c r="CS145" s="77" t="str"/>
      <x:c r="CT145" s="77" t="str"/>
      <x:c r="CU145" s="77" t="str"/>
      <x:c r="CV145" s="77" t="str"/>
      <x:c r="CW145" s="77" t="str"/>
      <x:c r="CX145" s="77" t="str"/>
      <x:c r="CY145" s="77" t="str"/>
      <x:c r="CZ145" s="77" t="str"/>
      <x:c r="DA145" s="77" t="str"/>
      <x:c r="DB145" s="77" t="str"/>
      <x:c r="DC145" s="77" t="str"/>
      <x:c r="DD145" s="77" t="str"/>
      <x:c r="DE145" s="77" t="str"/>
      <x:c r="DF145" s="78" t="str"/>
      <x:c r="DG145" s="78" t="str"/>
      <x:c r="DH145" s="78" t="str"/>
      <x:c r="DI145" s="78" t="str"/>
      <x:c r="DJ145" s="78" t="str"/>
      <x:c r="DK145" s="78" t="str"/>
      <x:c r="DL145" s="78" t="str"/>
      <x:c r="DM145" s="78" t="str"/>
      <x:c r="DN145" s="78" t="str"/>
      <x:c r="DO145" s="78" t="str"/>
      <x:c r="DP145" s="78" t="str"/>
      <x:c r="DQ145" s="78" t="str"/>
      <x:c r="DR145" s="78" t="str"/>
      <x:c r="DS145" s="78" t="str"/>
      <x:c r="DT145" s="78" t="str"/>
      <x:c r="DU145" s="78" t="str"/>
      <x:c r="DV145" s="78" t="str"/>
      <x:c r="DW145" s="78" t="str"/>
      <x:c r="DX145" s="78" t="str"/>
      <x:c r="DY145" s="78" t="str"/>
      <x:c r="DZ145" s="78" t="str"/>
      <x:c r="EA145" s="117" t="str"/>
      <x:c r="EB145" s="117" t="str"/>
      <x:c r="EC145" s="117" t="str"/>
      <x:c r="ED145" s="117" t="str"/>
      <x:c r="EE145" s="117" t="str"/>
      <x:c r="EF145" s="117" t="str"/>
      <x:c r="EG145" s="117" t="str"/>
      <x:c r="EH145" s="117" t="str"/>
      <x:c r="EI145" s="117" t="str"/>
      <x:c r="EJ145" s="117" t="str"/>
      <x:c r="EK145" s="117" t="str"/>
      <x:c r="EL145" s="117" t="str"/>
      <x:c r="EM145" s="117" t="str"/>
      <x:c r="EN145" s="117" t="str"/>
      <x:c r="EO145" s="34" t="str"/>
      <x:c r="EP145" s="34" t="str"/>
      <x:c r="EQ145" s="36" t="str">
        <x:f>IF(OR($EO145="",$EP145="",$EO145=0),"",$EP145/$EO145)</x:f>
      </x:c>
      <x:c r="ER145" s="38" t="str"/>
      <x:c r="ES145" s="22" t="str">
        <x:v>Unknown</x:v>
      </x:c>
      <x:c r="ET145" s="22" t="str">
        <x:v>Unknown</x:v>
      </x:c>
      <x:c r="EU145" s="40" t="str">
        <x:f>IF(COUNT($DF145,$DG145,$DH145)=0,"",AVERAGE($DF145,$DG145,$DH145))</x:f>
      </x:c>
      <x:c r="EV145" s="40" t="str">
        <x:f>IF(COUNT($DJ145,$DK145,$DL145)=0,"",AVERAGE($DJ145,$DK145,$DL145))</x:f>
      </x:c>
      <x:c r="EW145" s="40" t="str">
        <x:f>IF(OR($EU145="",$EV145=""),"",$EV145-$EU145)</x:f>
      </x:c>
      <x:c r="EX145" s="40" t="str">
        <x:f>IF(COUNT($DM145,$DN145,$DO145)=0,"",AVERAGE($DM145,$DN145,$DO145))</x:f>
      </x:c>
      <x:c r="EY145" s="40" t="str">
        <x:f>IF(COUNT($DQ145,$DR145,$DS145)=0,"",AVERAGE($DQ145,$DR145,$DS145))</x:f>
      </x:c>
      <x:c r="EZ145" s="40" t="str">
        <x:f>IF(OR($EX145="",$EY145=""),"",$EY145-$EX145)</x:f>
      </x:c>
      <x:c r="FA145" s="42" t="str">
        <x:f>IF(COUNT($EA145,$EB145,$EC145)=0,"",AVERAGE($EA145,$EB145,$EC145))</x:f>
      </x:c>
      <x:c r="FB145" s="42" t="str">
        <x:f>IF(COUNT($EE145,$EF145,$EG145)=0,"",AVERAGE($EE145,$EF145,$EG145))</x:f>
      </x:c>
      <x:c r="FC145" s="42" t="str">
        <x:f>IF(OR($FA145="",$FB145=""),"",$FB145-$FA145)</x:f>
      </x:c>
      <x:c r="FD145" s="42" t="str">
        <x:f>IF(COUNT($EH145,$EI145,$EJ145)=0,"",AVERAGE($EH145,$EI145,$EJ145))</x:f>
      </x:c>
      <x:c r="FE145" s="42" t="str">
        <x:f>IF(COUNT($EL145,$EM145,$EN145)=0,"",AVERAGE($EL145,$EM145,$EN145))</x:f>
      </x:c>
      <x:c r="FF145" s="42" t="str">
        <x:f>IF(OR($FD145="",$FE145=""),"",$FE145-$FD145)</x:f>
      </x:c>
      <x:c r="FG145" s="24" t="str">
        <x:f>IF(COUNT($DF145,$DG145,$DH145,$DJ145,$DK145,$DL145,$DM145,$DN145,$DO145,$DQ145,$DR145,$DS145)=12,"Yes","No")</x:f>
        <x:v>No</x:v>
      </x:c>
      <x:c r="FH145" s="24" t="str">
        <x:f>IF(COUNT($EA145,$EB145,$EC145,$EE145,$EF145,$EG145,$EH145,$EI145,$EJ145,$EL145,$EM145,$EN145)=12,"Yes","No")</x:f>
        <x:v>No</x:v>
      </x:c>
      <x:c r="FI145" s="24" t="str">
        <x:f>IF(AND($M145="Include",OR($FG145="Yes",$FH145="Yes")),"Ready","Not ready")</x:f>
        <x:v>Not ready</x:v>
      </x:c>
    </x:row>
    <x:row r="146" ht="24" customHeight="1">
      <x:c r="A146" s="22" t="str">
        <x:v>CTL-0144</x:v>
      </x:c>
      <x:c r="B146" s="22" t="n">
        <x:v>155</x:v>
      </x:c>
      <x:c r="C146" s="22" t="str">
        <x:v>Candidate alternative-rationale group</x:v>
      </x:c>
      <x:c r="D146" s="22" t="n">
        <x:v>0</x:v>
      </x:c>
      <x:c r="E146" s="22" t="str">
        <x:v>DATA non-innovation deals.xlsx</x:v>
      </x:c>
      <x:c r="F146" s="22" t="str">
        <x:v>sienna biopharmaceuticals acquires creabilis</x:v>
      </x:c>
      <x:c r="G146" s="22" t="str">
        <x:v>No</x:v>
      </x:c>
      <x:c r="H146" s="22" t="str">
        <x:v>No</x:v>
      </x:c>
      <x:c r="I146" s="22" t="str">
        <x:v>No</x:v>
      </x:c>
      <x:c r="J146" s="22" t="n">
        <x:v>1</x:v>
      </x:c>
      <x:c r="K146" s="22" t="str">
        <x:v>Not started</x:v>
      </x:c>
      <x:c r="L146" s="22" t="str">
        <x:v>Review - majority</x:v>
      </x:c>
      <x:c r="M146" s="22" t="str">
        <x:v>Review</x:v>
      </x:c>
      <x:c r="N146" s="22" t="str"/>
      <x:c r="O146" s="28" t="n">
        <x:v>42710</x:v>
      </x:c>
      <x:c r="P146" s="28" t="n">
        <x:v>42710</x:v>
      </x:c>
      <x:c r="Q146" s="22" t="n">
        <x:v>2016</x:v>
      </x:c>
      <x:c r="R146" s="22" t="str">
        <x:v>Q4 2016</x:v>
      </x:c>
      <x:c r="S146" s="22" t="str">
        <x:v>Completed</x:v>
      </x:c>
      <x:c r="T146" s="26" t="str">
        <x:v>Sienna Biopharmaceuticals acquires Creabilis</x:v>
      </x:c>
      <x:c r="U146" s="22" t="str">
        <x:v>Mergers &amp; Acquisitions</x:v>
      </x:c>
      <x:c r="V146" s="22" t="str">
        <x:v>Acquisition</x:v>
      </x:c>
      <x:c r="W146" s="22" t="str">
        <x:v>Majority Acquisition</x:v>
      </x:c>
      <x:c r="X146" s="22" t="str">
        <x:v>Italy , New Zealand , United Kingdom , United States</x:v>
      </x:c>
      <x:c r="Y146" s="22" t="str">
        <x:v>Majority Acquisition</x:v>
      </x:c>
      <x:c r="Z146" s="26"/>
      <x:c r="AA146" s="26"/>
      <x:c r="AB146" s="22" t="str">
        <x:v>Sienna Biopharmaceuticals Inc (Inactive)</x:v>
      </x:c>
      <x:c r="AC146" s="22" t="str">
        <x:v>sienna biopharmaceuticals</x:v>
      </x:c>
      <x:c r="AD146" s="22" t="str">
        <x:v>Creabilis plc (Inactive)</x:v>
      </x:c>
      <x:c r="AE146" s="22" t="str">
        <x:v>creabilis</x:v>
      </x:c>
      <x:c r="AF146" s="30" t="n">
        <x:v>150</x:v>
      </x:c>
      <x:c r="AG146" s="22" t="n">
        <x:v>150</x:v>
      </x:c>
      <x:c r="AH146" s="26" t="str">
        <x:v>Sienna Biopharmaceuticals, Inc., a US-based development stage company focused on the discovery, clinical development and commercialization of products in dermatology and aesthetics, has acquired Creabilis plc, a UK-based specialty pharmaceutical company focused on developing topical treatments for common inflammatory skin conditions.
_x000d_Under the terms of the agreement, Sienna will make an undisclosed upfront payment in cash and stock, as well as additional payments contingent upon achieving specific regulatory and commercial milestones, which could exceed $150 million in aggregate.
_x000d_Creabilis was backed by Sofinnova Partners, NeoMed Management AS and AbbVie Biotech Ventures, Inc.</x:v>
      </x:c>
      <x:c r="AI146" s="26" t="str">
        <x:v>The acquisition will allow Sienna to strengthen its medical dermatology and aesthetics pipeline, and also enable it to expand its diversified pipeline.</x:v>
      </x:c>
      <x:c r="AJ146" s="22" t="str"/>
      <x:c r="AK146" s="22" t="str"/>
      <x:c r="AL146" s="22" t="str">
        <x:v>Unknown</x:v>
      </x:c>
      <x:c r="AM146" s="22" t="str">
        <x:v>Unknown</x:v>
      </x:c>
      <x:c r="AN146" s="22" t="str"/>
      <x:c r="AO146" s="22" t="str"/>
      <x:c r="AP146" s="22" t="str"/>
      <x:c r="AQ146" s="22" t="str"/>
      <x:c r="AR146" s="22" t="str"/>
      <x:c r="AS146" s="22" t="str">
        <x:v>Sienna Biopharmaceuticals Inc (Inactive)</x:v>
      </x:c>
      <x:c r="AT146" s="22" t="str">
        <x:v>Creabilis plc (Inactive)</x:v>
      </x:c>
      <x:c r="AU146" s="22" t="str">
        <x:v>Not reviewed</x:v>
      </x:c>
      <x:c r="AV146" s="22" t="str">
        <x:v>Not assessed</x:v>
      </x:c>
      <x:c r="AW146" s="22" t="str">
        <x:v>Unknown</x:v>
      </x:c>
      <x:c r="AX146" s="22" t="str">
        <x:v>Unknown</x:v>
      </x:c>
      <x:c r="AY146" s="22" t="str">
        <x:v>Unknown</x:v>
      </x:c>
      <x:c r="AZ146" s="22" t="str">
        <x:v>Unknown</x:v>
      </x:c>
      <x:c r="BA146" s="22" t="str">
        <x:v>Unknown</x:v>
      </x:c>
      <x:c r="BB146" s="22" t="str">
        <x:v>Unknown</x:v>
      </x:c>
      <x:c r="BC146" s="26" t="str"/>
      <x:c r="BD146" s="22" t="str"/>
      <x:c r="BE146" s="22" t="str"/>
      <x:c r="BF146" s="22" t="str">
        <x:v>Not collected</x:v>
      </x:c>
      <x:c r="BG146" s="22" t="str">
        <x:v>Not collected</x:v>
      </x:c>
      <x:c r="BH146" s="22" t="str">
        <x:v>Not defined</x:v>
      </x:c>
      <x:c r="BI146" s="24" t="n">
        <x:f>IF($Q146="","",$Q146-3)</x:f>
        <x:v>2013</x:v>
      </x:c>
      <x:c r="BJ146" s="24" t="n">
        <x:f>IF($Q146="","",$Q146-2)</x:f>
        <x:v>2014</x:v>
      </x:c>
      <x:c r="BK146" s="24" t="n">
        <x:f>IF($Q146="","",$Q146-1)</x:f>
        <x:v>2015</x:v>
      </x:c>
      <x:c r="BL146" s="24" t="n">
        <x:f>IF($Q146="","",$Q146+0)</x:f>
        <x:v>2016</x:v>
      </x:c>
      <x:c r="BM146" s="24" t="n">
        <x:f>IF($Q146="","",$Q146+1)</x:f>
        <x:v>2017</x:v>
      </x:c>
      <x:c r="BN146" s="24" t="n">
        <x:f>IF($Q146="","",$Q146+2)</x:f>
        <x:v>2018</x:v>
      </x:c>
      <x:c r="BO146" s="24" t="n">
        <x:f>IF($Q146="","",$Q146+3)</x:f>
        <x:v>2019</x:v>
      </x:c>
      <x:c r="BP146" s="77" t="str"/>
      <x:c r="BQ146" s="77" t="str"/>
      <x:c r="BR146" s="77" t="str"/>
      <x:c r="BS146" s="77" t="str"/>
      <x:c r="BT146" s="77" t="str"/>
      <x:c r="BU146" s="77" t="str"/>
      <x:c r="BV146" s="77" t="str"/>
      <x:c r="BW146" s="77" t="str"/>
      <x:c r="BX146" s="77" t="str"/>
      <x:c r="BY146" s="77" t="str"/>
      <x:c r="BZ146" s="77" t="str"/>
      <x:c r="CA146" s="77" t="str"/>
      <x:c r="CB146" s="77" t="str"/>
      <x:c r="CC146" s="77" t="str"/>
      <x:c r="CD146" s="77" t="str"/>
      <x:c r="CE146" s="77" t="str"/>
      <x:c r="CF146" s="77" t="str"/>
      <x:c r="CG146" s="77" t="str"/>
      <x:c r="CH146" s="77" t="str"/>
      <x:c r="CI146" s="77" t="str"/>
      <x:c r="CJ146" s="77" t="str"/>
      <x:c r="CK146" s="77" t="str"/>
      <x:c r="CL146" s="77" t="str"/>
      <x:c r="CM146" s="77" t="str"/>
      <x:c r="CN146" s="77" t="str"/>
      <x:c r="CO146" s="77" t="str"/>
      <x:c r="CP146" s="77" t="str"/>
      <x:c r="CQ146" s="77" t="str"/>
      <x:c r="CR146" s="77" t="str"/>
      <x:c r="CS146" s="77" t="str"/>
      <x:c r="CT146" s="77" t="str"/>
      <x:c r="CU146" s="77" t="str"/>
      <x:c r="CV146" s="77" t="str"/>
      <x:c r="CW146" s="77" t="str"/>
      <x:c r="CX146" s="77" t="str"/>
      <x:c r="CY146" s="77" t="str"/>
      <x:c r="CZ146" s="77" t="str"/>
      <x:c r="DA146" s="77" t="str"/>
      <x:c r="DB146" s="77" t="str"/>
      <x:c r="DC146" s="77" t="str"/>
      <x:c r="DD146" s="77" t="str"/>
      <x:c r="DE146" s="77" t="str"/>
      <x:c r="DF146" s="78" t="str"/>
      <x:c r="DG146" s="78" t="str"/>
      <x:c r="DH146" s="78" t="str"/>
      <x:c r="DI146" s="78" t="str"/>
      <x:c r="DJ146" s="78" t="str"/>
      <x:c r="DK146" s="78" t="str"/>
      <x:c r="DL146" s="78" t="str"/>
      <x:c r="DM146" s="78" t="str"/>
      <x:c r="DN146" s="78" t="str"/>
      <x:c r="DO146" s="78" t="str"/>
      <x:c r="DP146" s="78" t="str"/>
      <x:c r="DQ146" s="78" t="str"/>
      <x:c r="DR146" s="78" t="str"/>
      <x:c r="DS146" s="78" t="str"/>
      <x:c r="DT146" s="78" t="str"/>
      <x:c r="DU146" s="78" t="str"/>
      <x:c r="DV146" s="78" t="str"/>
      <x:c r="DW146" s="78" t="str"/>
      <x:c r="DX146" s="78" t="str"/>
      <x:c r="DY146" s="78" t="str"/>
      <x:c r="DZ146" s="78" t="str"/>
      <x:c r="EA146" s="117" t="str"/>
      <x:c r="EB146" s="117" t="str"/>
      <x:c r="EC146" s="117" t="str"/>
      <x:c r="ED146" s="117" t="str"/>
      <x:c r="EE146" s="117" t="str"/>
      <x:c r="EF146" s="117" t="str"/>
      <x:c r="EG146" s="117" t="str"/>
      <x:c r="EH146" s="117" t="str"/>
      <x:c r="EI146" s="117" t="str"/>
      <x:c r="EJ146" s="117" t="str"/>
      <x:c r="EK146" s="117" t="str"/>
      <x:c r="EL146" s="117" t="str"/>
      <x:c r="EM146" s="117" t="str"/>
      <x:c r="EN146" s="117" t="str"/>
      <x:c r="EO146" s="34" t="str"/>
      <x:c r="EP146" s="34" t="str"/>
      <x:c r="EQ146" s="36" t="str">
        <x:f>IF(OR($EO146="",$EP146="",$EO146=0),"",$EP146/$EO146)</x:f>
      </x:c>
      <x:c r="ER146" s="38" t="str"/>
      <x:c r="ES146" s="22" t="str">
        <x:v>Unknown</x:v>
      </x:c>
      <x:c r="ET146" s="22" t="str">
        <x:v>Unknown</x:v>
      </x:c>
      <x:c r="EU146" s="40" t="str">
        <x:f>IF(COUNT($DF146,$DG146,$DH146)=0,"",AVERAGE($DF146,$DG146,$DH146))</x:f>
      </x:c>
      <x:c r="EV146" s="40" t="str">
        <x:f>IF(COUNT($DJ146,$DK146,$DL146)=0,"",AVERAGE($DJ146,$DK146,$DL146))</x:f>
      </x:c>
      <x:c r="EW146" s="40" t="str">
        <x:f>IF(OR($EU146="",$EV146=""),"",$EV146-$EU146)</x:f>
      </x:c>
      <x:c r="EX146" s="40" t="str">
        <x:f>IF(COUNT($DM146,$DN146,$DO146)=0,"",AVERAGE($DM146,$DN146,$DO146))</x:f>
      </x:c>
      <x:c r="EY146" s="40" t="str">
        <x:f>IF(COUNT($DQ146,$DR146,$DS146)=0,"",AVERAGE($DQ146,$DR146,$DS146))</x:f>
      </x:c>
      <x:c r="EZ146" s="40" t="str">
        <x:f>IF(OR($EX146="",$EY146=""),"",$EY146-$EX146)</x:f>
      </x:c>
      <x:c r="FA146" s="42" t="str">
        <x:f>IF(COUNT($EA146,$EB146,$EC146)=0,"",AVERAGE($EA146,$EB146,$EC146))</x:f>
      </x:c>
      <x:c r="FB146" s="42" t="str">
        <x:f>IF(COUNT($EE146,$EF146,$EG146)=0,"",AVERAGE($EE146,$EF146,$EG146))</x:f>
      </x:c>
      <x:c r="FC146" s="42" t="str">
        <x:f>IF(OR($FA146="",$FB146=""),"",$FB146-$FA146)</x:f>
      </x:c>
      <x:c r="FD146" s="42" t="str">
        <x:f>IF(COUNT($EH146,$EI146,$EJ146)=0,"",AVERAGE($EH146,$EI146,$EJ146))</x:f>
      </x:c>
      <x:c r="FE146" s="42" t="str">
        <x:f>IF(COUNT($EL146,$EM146,$EN146)=0,"",AVERAGE($EL146,$EM146,$EN146))</x:f>
      </x:c>
      <x:c r="FF146" s="42" t="str">
        <x:f>IF(OR($FD146="",$FE146=""),"",$FE146-$FD146)</x:f>
      </x:c>
      <x:c r="FG146" s="24" t="str">
        <x:f>IF(COUNT($DF146,$DG146,$DH146,$DJ146,$DK146,$DL146,$DM146,$DN146,$DO146,$DQ146,$DR146,$DS146)=12,"Yes","No")</x:f>
        <x:v>No</x:v>
      </x:c>
      <x:c r="FH146" s="24" t="str">
        <x:f>IF(COUNT($EA146,$EB146,$EC146,$EE146,$EF146,$EG146,$EH146,$EI146,$EJ146,$EL146,$EM146,$EN146)=12,"Yes","No")</x:f>
        <x:v>No</x:v>
      </x:c>
      <x:c r="FI146" s="24" t="str">
        <x:f>IF(AND($M146="Include",OR($FG146="Yes",$FH146="Yes")),"Ready","Not ready")</x:f>
        <x:v>Not ready</x:v>
      </x:c>
    </x:row>
    <x:row r="147" ht="24" customHeight="1">
      <x:c r="A147" s="22" t="str">
        <x:v>CTL-0145</x:v>
      </x:c>
      <x:c r="B147" s="22" t="n">
        <x:v>156</x:v>
      </x:c>
      <x:c r="C147" s="22" t="str">
        <x:v>Candidate alternative-rationale group</x:v>
      </x:c>
      <x:c r="D147" s="22" t="n">
        <x:v>0</x:v>
      </x:c>
      <x:c r="E147" s="22" t="str">
        <x:v>DATA non-innovation deals.xlsx</x:v>
      </x:c>
      <x:c r="F147" s="22" t="str">
        <x:v>biogaia acquires additional 9 stake in metabogen for</x:v>
      </x:c>
      <x:c r="G147" s="22" t="str">
        <x:v>Yes</x:v>
      </x:c>
      <x:c r="H147" s="22" t="str">
        <x:v>No</x:v>
      </x:c>
      <x:c r="I147" s="22" t="str">
        <x:v>Yes</x:v>
      </x:c>
      <x:c r="J147" s="22" t="n">
        <x:v>2</x:v>
      </x:c>
      <x:c r="K147" s="22" t="str">
        <x:v>Not started</x:v>
      </x:c>
      <x:c r="L147" s="22" t="str">
        <x:v>Exclude - minority</x:v>
      </x:c>
      <x:c r="M147" s="22" t="str">
        <x:v>Review</x:v>
      </x:c>
      <x:c r="N147" s="22" t="str"/>
      <x:c r="O147" s="28" t="n">
        <x:v>42704</x:v>
      </x:c>
      <x:c r="P147" s="28" t="n">
        <x:v>42704</x:v>
      </x:c>
      <x:c r="Q147" s="22" t="n">
        <x:v>2016</x:v>
      </x:c>
      <x:c r="R147" s="22" t="str">
        <x:v>Q4 2016</x:v>
      </x:c>
      <x:c r="S147" s="22" t="str">
        <x:v>Completed</x:v>
      </x:c>
      <x:c r="T147" s="26" t="str">
        <x:v>BioGaia Acquires Additional 9% Stake in MetaboGen for USD0.43 Million</x:v>
      </x:c>
      <x:c r="U147" s="22" t="str">
        <x:v>Mergers &amp; Acquisitions</x:v>
      </x:c>
      <x:c r="V147" s="22" t="str">
        <x:v>Acquisition</x:v>
      </x:c>
      <x:c r="W147" s="22" t="str">
        <x:v>Minority Acquisition</x:v>
      </x:c>
      <x:c r="X147" s="22" t="str">
        <x:v>Sweden</x:v>
      </x:c>
      <x:c r="Y147" s="22" t="str">
        <x:v>Minority Acquisition</x:v>
      </x:c>
      <x:c r="Z147" s="26"/>
      <x:c r="AA147" s="26"/>
      <x:c r="AB147" s="22" t="str">
        <x:v>BioGaia AB</x:v>
      </x:c>
      <x:c r="AC147" s="22" t="str">
        <x:v>biogaia ab</x:v>
      </x:c>
      <x:c r="AD147" s="22" t="str">
        <x:v>MetaboGen AB</x:v>
      </x:c>
      <x:c r="AE147" s="22" t="str">
        <x:v>metabogen ab</x:v>
      </x:c>
      <x:c r="AF147" s="30" t="n">
        <x:v>0</x:v>
      </x:c>
      <x:c r="AG147" s="22" t="n">
        <x:v>0</x:v>
      </x:c>
      <x:c r="AH147" s="26" t="str">
        <x:v>BioGaia AB, a biotechnology company, has acquired additional 9% stake in MetaboGen AB, a research company, for a consideration of SEK4 million (USD0.43 million). In total BioGaia acquired 36%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On December 1, 2015, BioGaia acquired additional 12% stake in MetaboGen, for a consideration of SEK4 million (USD0.46 million).
This acquisition enables BioGaia to strengthen its business and develop the next-generation of probiotic products using new technology.</x:v>
      </x:c>
      <x:c r="AI147" s="26" t="str">
        <x:v>This acquisition enables BioGaia to strengthen its business and develop the next-generation of probiotic products using new technology.</x:v>
      </x:c>
      <x:c r="AJ147" s="22" t="str"/>
      <x:c r="AK147" s="22" t="str"/>
      <x:c r="AL147" s="22" t="str">
        <x:v>Unknown</x:v>
      </x:c>
      <x:c r="AM147" s="22" t="str">
        <x:v>Unknown</x:v>
      </x:c>
      <x:c r="AN147" s="22" t="str"/>
      <x:c r="AO147" s="22" t="str"/>
      <x:c r="AP147" s="22" t="str"/>
      <x:c r="AQ147" s="22" t="str"/>
      <x:c r="AR147" s="22" t="str"/>
      <x:c r="AS147" s="22" t="str">
        <x:v>BioGaia AB</x:v>
      </x:c>
      <x:c r="AT147" s="22" t="str">
        <x:v>MetaboGen AB</x:v>
      </x:c>
      <x:c r="AU147" s="22" t="str">
        <x:v>Not reviewed</x:v>
      </x:c>
      <x:c r="AV147" s="22" t="str">
        <x:v>Not assessed</x:v>
      </x:c>
      <x:c r="AW147" s="22" t="str">
        <x:v>Unknown</x:v>
      </x:c>
      <x:c r="AX147" s="22" t="str">
        <x:v>Unknown</x:v>
      </x:c>
      <x:c r="AY147" s="22" t="str">
        <x:v>Unknown</x:v>
      </x:c>
      <x:c r="AZ147" s="22" t="str">
        <x:v>Unknown</x:v>
      </x:c>
      <x:c r="BA147" s="22" t="str">
        <x:v>Unknown</x:v>
      </x:c>
      <x:c r="BB147" s="22" t="str">
        <x:v>Unknown</x:v>
      </x:c>
      <x:c r="BC147" s="26" t="str"/>
      <x:c r="BD147" s="22" t="str"/>
      <x:c r="BE147" s="22" t="str"/>
      <x:c r="BF147" s="22" t="str">
        <x:v>Not collected</x:v>
      </x:c>
      <x:c r="BG147" s="22" t="str">
        <x:v>Not collected</x:v>
      </x:c>
      <x:c r="BH147" s="22" t="str">
        <x:v>Not defined</x:v>
      </x:c>
      <x:c r="BI147" s="24" t="n">
        <x:f>IF($Q147="","",$Q147-3)</x:f>
        <x:v>2013</x:v>
      </x:c>
      <x:c r="BJ147" s="24" t="n">
        <x:f>IF($Q147="","",$Q147-2)</x:f>
        <x:v>2014</x:v>
      </x:c>
      <x:c r="BK147" s="24" t="n">
        <x:f>IF($Q147="","",$Q147-1)</x:f>
        <x:v>2015</x:v>
      </x:c>
      <x:c r="BL147" s="24" t="n">
        <x:f>IF($Q147="","",$Q147+0)</x:f>
        <x:v>2016</x:v>
      </x:c>
      <x:c r="BM147" s="24" t="n">
        <x:f>IF($Q147="","",$Q147+1)</x:f>
        <x:v>2017</x:v>
      </x:c>
      <x:c r="BN147" s="24" t="n">
        <x:f>IF($Q147="","",$Q147+2)</x:f>
        <x:v>2018</x:v>
      </x:c>
      <x:c r="BO147" s="24" t="n">
        <x:f>IF($Q147="","",$Q147+3)</x:f>
        <x:v>2019</x:v>
      </x:c>
      <x:c r="BP147" s="77" t="str"/>
      <x:c r="BQ147" s="77" t="str"/>
      <x:c r="BR147" s="77" t="str"/>
      <x:c r="BS147" s="77" t="str"/>
      <x:c r="BT147" s="77" t="str"/>
      <x:c r="BU147" s="77" t="str"/>
      <x:c r="BV147" s="77" t="str"/>
      <x:c r="BW147" s="77" t="str"/>
      <x:c r="BX147" s="77" t="str"/>
      <x:c r="BY147" s="77" t="str"/>
      <x:c r="BZ147" s="77" t="str"/>
      <x:c r="CA147" s="77" t="str"/>
      <x:c r="CB147" s="77" t="str"/>
      <x:c r="CC147" s="77" t="str"/>
      <x:c r="CD147" s="77" t="str"/>
      <x:c r="CE147" s="77" t="str"/>
      <x:c r="CF147" s="77" t="str"/>
      <x:c r="CG147" s="77" t="str"/>
      <x:c r="CH147" s="77" t="str"/>
      <x:c r="CI147" s="77" t="str"/>
      <x:c r="CJ147" s="77" t="str"/>
      <x:c r="CK147" s="77" t="str"/>
      <x:c r="CL147" s="77" t="str"/>
      <x:c r="CM147" s="77" t="str"/>
      <x:c r="CN147" s="77" t="str"/>
      <x:c r="CO147" s="77" t="str"/>
      <x:c r="CP147" s="77" t="str"/>
      <x:c r="CQ147" s="77" t="str"/>
      <x:c r="CR147" s="77" t="str"/>
      <x:c r="CS147" s="77" t="str"/>
      <x:c r="CT147" s="77" t="str"/>
      <x:c r="CU147" s="77" t="str"/>
      <x:c r="CV147" s="77" t="str"/>
      <x:c r="CW147" s="77" t="str"/>
      <x:c r="CX147" s="77" t="str"/>
      <x:c r="CY147" s="77" t="str"/>
      <x:c r="CZ147" s="77" t="str"/>
      <x:c r="DA147" s="77" t="str"/>
      <x:c r="DB147" s="77" t="str"/>
      <x:c r="DC147" s="77" t="str"/>
      <x:c r="DD147" s="77" t="str"/>
      <x:c r="DE147" s="77" t="str"/>
      <x:c r="DF147" s="78" t="str"/>
      <x:c r="DG147" s="78" t="str"/>
      <x:c r="DH147" s="78" t="str"/>
      <x:c r="DI147" s="78" t="str"/>
      <x:c r="DJ147" s="78" t="str"/>
      <x:c r="DK147" s="78" t="str"/>
      <x:c r="DL147" s="78" t="str"/>
      <x:c r="DM147" s="78" t="str"/>
      <x:c r="DN147" s="78" t="str"/>
      <x:c r="DO147" s="78" t="str"/>
      <x:c r="DP147" s="78" t="str"/>
      <x:c r="DQ147" s="78" t="str"/>
      <x:c r="DR147" s="78" t="str"/>
      <x:c r="DS147" s="78" t="str"/>
      <x:c r="DT147" s="78" t="str"/>
      <x:c r="DU147" s="78" t="str"/>
      <x:c r="DV147" s="78" t="str"/>
      <x:c r="DW147" s="78" t="str"/>
      <x:c r="DX147" s="78" t="str"/>
      <x:c r="DY147" s="78" t="str"/>
      <x:c r="DZ147" s="78" t="str"/>
      <x:c r="EA147" s="117" t="str"/>
      <x:c r="EB147" s="117" t="str"/>
      <x:c r="EC147" s="117" t="str"/>
      <x:c r="ED147" s="117" t="str"/>
      <x:c r="EE147" s="117" t="str"/>
      <x:c r="EF147" s="117" t="str"/>
      <x:c r="EG147" s="117" t="str"/>
      <x:c r="EH147" s="117" t="str"/>
      <x:c r="EI147" s="117" t="str"/>
      <x:c r="EJ147" s="117" t="str"/>
      <x:c r="EK147" s="117" t="str"/>
      <x:c r="EL147" s="117" t="str"/>
      <x:c r="EM147" s="117" t="str"/>
      <x:c r="EN147" s="117" t="str"/>
      <x:c r="EO147" s="34" t="str"/>
      <x:c r="EP147" s="34" t="str"/>
      <x:c r="EQ147" s="36" t="str">
        <x:f>IF(OR($EO147="",$EP147="",$EO147=0),"",$EP147/$EO147)</x:f>
      </x:c>
      <x:c r="ER147" s="38" t="str"/>
      <x:c r="ES147" s="22" t="str">
        <x:v>Unknown</x:v>
      </x:c>
      <x:c r="ET147" s="22" t="str">
        <x:v>Unknown</x:v>
      </x:c>
      <x:c r="EU147" s="40" t="str">
        <x:f>IF(COUNT($DF147,$DG147,$DH147)=0,"",AVERAGE($DF147,$DG147,$DH147))</x:f>
      </x:c>
      <x:c r="EV147" s="40" t="str">
        <x:f>IF(COUNT($DJ147,$DK147,$DL147)=0,"",AVERAGE($DJ147,$DK147,$DL147))</x:f>
      </x:c>
      <x:c r="EW147" s="40" t="str">
        <x:f>IF(OR($EU147="",$EV147=""),"",$EV147-$EU147)</x:f>
      </x:c>
      <x:c r="EX147" s="40" t="str">
        <x:f>IF(COUNT($DM147,$DN147,$DO147)=0,"",AVERAGE($DM147,$DN147,$DO147))</x:f>
      </x:c>
      <x:c r="EY147" s="40" t="str">
        <x:f>IF(COUNT($DQ147,$DR147,$DS147)=0,"",AVERAGE($DQ147,$DR147,$DS147))</x:f>
      </x:c>
      <x:c r="EZ147" s="40" t="str">
        <x:f>IF(OR($EX147="",$EY147=""),"",$EY147-$EX147)</x:f>
      </x:c>
      <x:c r="FA147" s="42" t="str">
        <x:f>IF(COUNT($EA147,$EB147,$EC147)=0,"",AVERAGE($EA147,$EB147,$EC147))</x:f>
      </x:c>
      <x:c r="FB147" s="42" t="str">
        <x:f>IF(COUNT($EE147,$EF147,$EG147)=0,"",AVERAGE($EE147,$EF147,$EG147))</x:f>
      </x:c>
      <x:c r="FC147" s="42" t="str">
        <x:f>IF(OR($FA147="",$FB147=""),"",$FB147-$FA147)</x:f>
      </x:c>
      <x:c r="FD147" s="42" t="str">
        <x:f>IF(COUNT($EH147,$EI147,$EJ147)=0,"",AVERAGE($EH147,$EI147,$EJ147))</x:f>
      </x:c>
      <x:c r="FE147" s="42" t="str">
        <x:f>IF(COUNT($EL147,$EM147,$EN147)=0,"",AVERAGE($EL147,$EM147,$EN147))</x:f>
      </x:c>
      <x:c r="FF147" s="42" t="str">
        <x:f>IF(OR($FD147="",$FE147=""),"",$FE147-$FD147)</x:f>
      </x:c>
      <x:c r="FG147" s="24" t="str">
        <x:f>IF(COUNT($DF147,$DG147,$DH147,$DJ147,$DK147,$DL147,$DM147,$DN147,$DO147,$DQ147,$DR147,$DS147)=12,"Yes","No")</x:f>
        <x:v>No</x:v>
      </x:c>
      <x:c r="FH147" s="24" t="str">
        <x:f>IF(COUNT($EA147,$EB147,$EC147,$EE147,$EF147,$EG147,$EH147,$EI147,$EJ147,$EL147,$EM147,$EN147)=12,"Yes","No")</x:f>
        <x:v>No</x:v>
      </x:c>
      <x:c r="FI147" s="24" t="str">
        <x:f>IF(AND($M147="Include",OR($FG147="Yes",$FH147="Yes")),"Ready","Not ready")</x:f>
        <x:v>Not ready</x:v>
      </x:c>
    </x:row>
    <x:row r="148" ht="24" customHeight="1">
      <x:c r="A148" s="22" t="str">
        <x:v>CTL-0146</x:v>
      </x:c>
      <x:c r="B148" s="22" t="n">
        <x:v>157</x:v>
      </x:c>
      <x:c r="C148" s="22" t="str">
        <x:v>Candidate alternative-rationale group</x:v>
      </x:c>
      <x:c r="D148" s="22" t="n">
        <x:v>0</x:v>
      </x:c>
      <x:c r="E148" s="22" t="str">
        <x:v>DATA non-innovation deals.xlsx</x:v>
      </x:c>
      <x:c r="F148" s="22" t="str">
        <x:v>heptares therapeutics acquires g7 therapeutics for</x:v>
      </x:c>
      <x:c r="G148" s="22" t="str">
        <x:v>No</x:v>
      </x:c>
      <x:c r="H148" s="22" t="str">
        <x:v>No</x:v>
      </x:c>
      <x:c r="I148" s="22" t="str">
        <x:v>No</x:v>
      </x:c>
      <x:c r="J148" s="22" t="n">
        <x:v>1</x:v>
      </x:c>
      <x:c r="K148" s="22" t="str">
        <x:v>Not started</x:v>
      </x:c>
      <x:c r="L148" s="22" t="str">
        <x:v>Eligible - 100%</x:v>
      </x:c>
      <x:c r="M148" s="22" t="str">
        <x:v>Review</x:v>
      </x:c>
      <x:c r="N148" s="22" t="str"/>
      <x:c r="O148" s="28" t="n">
        <x:v>42703</x:v>
      </x:c>
      <x:c r="P148" s="28" t="n">
        <x:v>42718</x:v>
      </x:c>
      <x:c r="Q148" s="22" t="n">
        <x:v>2016</x:v>
      </x:c>
      <x:c r="R148" s="22" t="str">
        <x:v>Q4 2016</x:v>
      </x:c>
      <x:c r="S148" s="22" t="str">
        <x:v>Completed</x:v>
      </x:c>
      <x:c r="T148" s="26" t="str">
        <x:v>Heptares Therapeutics Acquires G7 Therapeutics for USD11.8 Million</x:v>
      </x:c>
      <x:c r="U148" s="22" t="str">
        <x:v>Mergers &amp; Acquisitions</x:v>
      </x:c>
      <x:c r="V148" s="22" t="str">
        <x:v>Acquisition</x:v>
      </x:c>
      <x:c r="W148" s="22" t="str">
        <x:v>100% Acquisition</x:v>
      </x:c>
      <x:c r="X148" s="22" t="str">
        <x:v>Switzerland</x:v>
      </x:c>
      <x:c r="Y148" s="22" t="str">
        <x:v>100% Acquisition</x:v>
      </x:c>
      <x:c r="Z148" s="26"/>
      <x:c r="AA148" s="26" t="str">
        <x:v>Lenz &amp; Staehelin</x:v>
      </x:c>
      <x:c r="AB148" s="22" t="str">
        <x:v>Heptares Therapeutics Ltd</x:v>
      </x:c>
      <x:c r="AC148" s="22" t="str">
        <x:v>heptares therapeutics</x:v>
      </x:c>
      <x:c r="AD148" s="22" t="str">
        <x:v>G7 Therapeutics AG</x:v>
      </x:c>
      <x:c r="AE148" s="22" t="str">
        <x:v>g7 therapeutics</x:v>
      </x:c>
      <x:c r="AF148" s="30" t="n">
        <x:v>12</x:v>
      </x:c>
      <x:c r="AG148" s="22" t="n">
        <x:v>12</x:v>
      </x:c>
      <x:c r="AH148" s="26" t="str">
        <x:v>Heptares Therapeutics Ltd., a drug discovery company and a subsidiary of Sosei Group Corporation, has completed the acquisition of all shares in G7 Therapeutics AG, a biopharmaceutical company, for purchase consideration of CHF12 million (USD11.83 million) in cash.
Following the transaction, G7 Therapeutics became a wholly owned subsidiary of Heptares Therapeutics and renamed as Heptares THerapeutics Zurich. The subsidiary will be led by Fiona Marshall, Chief Scientific Officer at Heptares Therapeutics and at Sosei.
This acquisition enables Heptares Therapeutics to broaden and strengthen its intellectual property and platform for structure-based drug design and development focused on G protein-coupled receptors (GPCRs), a receptors linked to a wide range of human diseases.
Lenz &amp; Staehelin acted as legal advisor to the sellers and G7 Therapeutics for the transaction.
Deal History:
Announced: On November 29, 2016, Heptares Therapeutics signed a share purchase agreement to acquire G7 Therapeutics, for CHF12 million (USD11.83 million) in cash.</x:v>
      </x:c>
      <x:c r="AI148" s="26" t="str">
        <x:v>This acquisition enables Heptares to broaden and strengthen its intellectual property and platform for structure-based drug design and development focused on G protein-coupled receptors (GPCRs), a receptors linked to a wide range of human diseases.</x:v>
      </x:c>
      <x:c r="AJ148" s="22" t="str"/>
      <x:c r="AK148" s="22" t="str"/>
      <x:c r="AL148" s="22" t="str">
        <x:v>Unknown</x:v>
      </x:c>
      <x:c r="AM148" s="22" t="str">
        <x:v>Unknown</x:v>
      </x:c>
      <x:c r="AN148" s="22" t="str"/>
      <x:c r="AO148" s="22" t="str"/>
      <x:c r="AP148" s="22" t="str"/>
      <x:c r="AQ148" s="22" t="str"/>
      <x:c r="AR148" s="22" t="str"/>
      <x:c r="AS148" s="22" t="str">
        <x:v>Heptares Therapeutics Ltd</x:v>
      </x:c>
      <x:c r="AT148" s="22" t="str">
        <x:v>G7 Therapeutics AG</x:v>
      </x:c>
      <x:c r="AU148" s="22" t="str">
        <x:v>Not reviewed</x:v>
      </x:c>
      <x:c r="AV148" s="22" t="str">
        <x:v>Not assessed</x:v>
      </x:c>
      <x:c r="AW148" s="22" t="str">
        <x:v>Unknown</x:v>
      </x:c>
      <x:c r="AX148" s="22" t="str">
        <x:v>Unknown</x:v>
      </x:c>
      <x:c r="AY148" s="22" t="str">
        <x:v>Unknown</x:v>
      </x:c>
      <x:c r="AZ148" s="22" t="str">
        <x:v>Unknown</x:v>
      </x:c>
      <x:c r="BA148" s="22" t="str">
        <x:v>Unknown</x:v>
      </x:c>
      <x:c r="BB148" s="22" t="str">
        <x:v>Unknown</x:v>
      </x:c>
      <x:c r="BC148" s="26" t="str"/>
      <x:c r="BD148" s="22" t="str"/>
      <x:c r="BE148" s="22" t="str"/>
      <x:c r="BF148" s="22" t="str">
        <x:v>Not collected</x:v>
      </x:c>
      <x:c r="BG148" s="22" t="str">
        <x:v>Not collected</x:v>
      </x:c>
      <x:c r="BH148" s="22" t="str">
        <x:v>Not defined</x:v>
      </x:c>
      <x:c r="BI148" s="24" t="n">
        <x:f>IF($Q148="","",$Q148-3)</x:f>
        <x:v>2013</x:v>
      </x:c>
      <x:c r="BJ148" s="24" t="n">
        <x:f>IF($Q148="","",$Q148-2)</x:f>
        <x:v>2014</x:v>
      </x:c>
      <x:c r="BK148" s="24" t="n">
        <x:f>IF($Q148="","",$Q148-1)</x:f>
        <x:v>2015</x:v>
      </x:c>
      <x:c r="BL148" s="24" t="n">
        <x:f>IF($Q148="","",$Q148+0)</x:f>
        <x:v>2016</x:v>
      </x:c>
      <x:c r="BM148" s="24" t="n">
        <x:f>IF($Q148="","",$Q148+1)</x:f>
        <x:v>2017</x:v>
      </x:c>
      <x:c r="BN148" s="24" t="n">
        <x:f>IF($Q148="","",$Q148+2)</x:f>
        <x:v>2018</x:v>
      </x:c>
      <x:c r="BO148" s="24" t="n">
        <x:f>IF($Q148="","",$Q148+3)</x:f>
        <x:v>2019</x:v>
      </x:c>
      <x:c r="BP148" s="77" t="str"/>
      <x:c r="BQ148" s="77" t="str"/>
      <x:c r="BR148" s="77" t="str"/>
      <x:c r="BS148" s="77" t="str"/>
      <x:c r="BT148" s="77" t="str"/>
      <x:c r="BU148" s="77" t="str"/>
      <x:c r="BV148" s="77" t="str"/>
      <x:c r="BW148" s="77" t="str"/>
      <x:c r="BX148" s="77" t="str"/>
      <x:c r="BY148" s="77" t="str"/>
      <x:c r="BZ148" s="77" t="str"/>
      <x:c r="CA148" s="77" t="str"/>
      <x:c r="CB148" s="77" t="str"/>
      <x:c r="CC148" s="77" t="str"/>
      <x:c r="CD148" s="77" t="str"/>
      <x:c r="CE148" s="77" t="str"/>
      <x:c r="CF148" s="77" t="str"/>
      <x:c r="CG148" s="77" t="str"/>
      <x:c r="CH148" s="77" t="str"/>
      <x:c r="CI148" s="77" t="str"/>
      <x:c r="CJ148" s="77" t="str"/>
      <x:c r="CK148" s="77" t="str"/>
      <x:c r="CL148" s="77" t="str"/>
      <x:c r="CM148" s="77" t="str"/>
      <x:c r="CN148" s="77" t="str"/>
      <x:c r="CO148" s="77" t="str"/>
      <x:c r="CP148" s="77" t="str"/>
      <x:c r="CQ148" s="77" t="str"/>
      <x:c r="CR148" s="77" t="str"/>
      <x:c r="CS148" s="77" t="str"/>
      <x:c r="CT148" s="77" t="str"/>
      <x:c r="CU148" s="77" t="str"/>
      <x:c r="CV148" s="77" t="str"/>
      <x:c r="CW148" s="77" t="str"/>
      <x:c r="CX148" s="77" t="str"/>
      <x:c r="CY148" s="77" t="str"/>
      <x:c r="CZ148" s="77" t="str"/>
      <x:c r="DA148" s="77" t="str"/>
      <x:c r="DB148" s="77" t="str"/>
      <x:c r="DC148" s="77" t="str"/>
      <x:c r="DD148" s="77" t="str"/>
      <x:c r="DE148" s="77" t="str"/>
      <x:c r="DF148" s="78" t="str"/>
      <x:c r="DG148" s="78" t="str"/>
      <x:c r="DH148" s="78" t="str"/>
      <x:c r="DI148" s="78" t="str"/>
      <x:c r="DJ148" s="78" t="str"/>
      <x:c r="DK148" s="78" t="str"/>
      <x:c r="DL148" s="78" t="str"/>
      <x:c r="DM148" s="78" t="str"/>
      <x:c r="DN148" s="78" t="str"/>
      <x:c r="DO148" s="78" t="str"/>
      <x:c r="DP148" s="78" t="str"/>
      <x:c r="DQ148" s="78" t="str"/>
      <x:c r="DR148" s="78" t="str"/>
      <x:c r="DS148" s="78" t="str"/>
      <x:c r="DT148" s="78" t="str"/>
      <x:c r="DU148" s="78" t="str"/>
      <x:c r="DV148" s="78" t="str"/>
      <x:c r="DW148" s="78" t="str"/>
      <x:c r="DX148" s="78" t="str"/>
      <x:c r="DY148" s="78" t="str"/>
      <x:c r="DZ148" s="78" t="str"/>
      <x:c r="EA148" s="117" t="str"/>
      <x:c r="EB148" s="117" t="str"/>
      <x:c r="EC148" s="117" t="str"/>
      <x:c r="ED148" s="117" t="str"/>
      <x:c r="EE148" s="117" t="str"/>
      <x:c r="EF148" s="117" t="str"/>
      <x:c r="EG148" s="117" t="str"/>
      <x:c r="EH148" s="117" t="str"/>
      <x:c r="EI148" s="117" t="str"/>
      <x:c r="EJ148" s="117" t="str"/>
      <x:c r="EK148" s="117" t="str"/>
      <x:c r="EL148" s="117" t="str"/>
      <x:c r="EM148" s="117" t="str"/>
      <x:c r="EN148" s="117" t="str"/>
      <x:c r="EO148" s="34" t="str"/>
      <x:c r="EP148" s="34" t="str"/>
      <x:c r="EQ148" s="36" t="str">
        <x:f>IF(OR($EO148="",$EP148="",$EO148=0),"",$EP148/$EO148)</x:f>
      </x:c>
      <x:c r="ER148" s="38" t="str"/>
      <x:c r="ES148" s="22" t="str">
        <x:v>Unknown</x:v>
      </x:c>
      <x:c r="ET148" s="22" t="str">
        <x:v>Unknown</x:v>
      </x:c>
      <x:c r="EU148" s="40" t="str">
        <x:f>IF(COUNT($DF148,$DG148,$DH148)=0,"",AVERAGE($DF148,$DG148,$DH148))</x:f>
      </x:c>
      <x:c r="EV148" s="40" t="str">
        <x:f>IF(COUNT($DJ148,$DK148,$DL148)=0,"",AVERAGE($DJ148,$DK148,$DL148))</x:f>
      </x:c>
      <x:c r="EW148" s="40" t="str">
        <x:f>IF(OR($EU148="",$EV148=""),"",$EV148-$EU148)</x:f>
      </x:c>
      <x:c r="EX148" s="40" t="str">
        <x:f>IF(COUNT($DM148,$DN148,$DO148)=0,"",AVERAGE($DM148,$DN148,$DO148))</x:f>
      </x:c>
      <x:c r="EY148" s="40" t="str">
        <x:f>IF(COUNT($DQ148,$DR148,$DS148)=0,"",AVERAGE($DQ148,$DR148,$DS148))</x:f>
      </x:c>
      <x:c r="EZ148" s="40" t="str">
        <x:f>IF(OR($EX148="",$EY148=""),"",$EY148-$EX148)</x:f>
      </x:c>
      <x:c r="FA148" s="42" t="str">
        <x:f>IF(COUNT($EA148,$EB148,$EC148)=0,"",AVERAGE($EA148,$EB148,$EC148))</x:f>
      </x:c>
      <x:c r="FB148" s="42" t="str">
        <x:f>IF(COUNT($EE148,$EF148,$EG148)=0,"",AVERAGE($EE148,$EF148,$EG148))</x:f>
      </x:c>
      <x:c r="FC148" s="42" t="str">
        <x:f>IF(OR($FA148="",$FB148=""),"",$FB148-$FA148)</x:f>
      </x:c>
      <x:c r="FD148" s="42" t="str">
        <x:f>IF(COUNT($EH148,$EI148,$EJ148)=0,"",AVERAGE($EH148,$EI148,$EJ148))</x:f>
      </x:c>
      <x:c r="FE148" s="42" t="str">
        <x:f>IF(COUNT($EL148,$EM148,$EN148)=0,"",AVERAGE($EL148,$EM148,$EN148))</x:f>
      </x:c>
      <x:c r="FF148" s="42" t="str">
        <x:f>IF(OR($FD148="",$FE148=""),"",$FE148-$FD148)</x:f>
      </x:c>
      <x:c r="FG148" s="24" t="str">
        <x:f>IF(COUNT($DF148,$DG148,$DH148,$DJ148,$DK148,$DL148,$DM148,$DN148,$DO148,$DQ148,$DR148,$DS148)=12,"Yes","No")</x:f>
        <x:v>No</x:v>
      </x:c>
      <x:c r="FH148" s="24" t="str">
        <x:f>IF(COUNT($EA148,$EB148,$EC148,$EE148,$EF148,$EG148,$EH148,$EI148,$EJ148,$EL148,$EM148,$EN148)=12,"Yes","No")</x:f>
        <x:v>No</x:v>
      </x:c>
      <x:c r="FI148" s="24" t="str">
        <x:f>IF(AND($M148="Include",OR($FG148="Yes",$FH148="Yes")),"Ready","Not ready")</x:f>
        <x:v>Not ready</x:v>
      </x:c>
    </x:row>
    <x:row r="149" ht="24" customHeight="1">
      <x:c r="A149" s="22" t="str">
        <x:v>CTL-0147</x:v>
      </x:c>
      <x:c r="B149" s="22" t="n">
        <x:v>158</x:v>
      </x:c>
      <x:c r="C149" s="22" t="str">
        <x:v>Candidate alternative-rationale group</x:v>
      </x:c>
      <x:c r="D149" s="22" t="n">
        <x:v>0</x:v>
      </x:c>
      <x:c r="E149" s="22" t="str">
        <x:v>DATA non-innovation deals.xlsx</x:v>
      </x:c>
      <x:c r="F149" s="22" t="str">
        <x:v>harvest one capital acquires united greeneries and satipharm from mmj phytotech for</x:v>
      </x:c>
      <x:c r="G149" s="22" t="str">
        <x:v>No</x:v>
      </x:c>
      <x:c r="H149" s="22" t="str">
        <x:v>No</x:v>
      </x:c>
      <x:c r="I149" s="22" t="str">
        <x:v>No</x:v>
      </x:c>
      <x:c r="J149" s="22" t="n">
        <x:v>1</x:v>
      </x:c>
      <x:c r="K149" s="22" t="str">
        <x:v>Not started</x:v>
      </x:c>
      <x:c r="L149" s="22" t="str">
        <x:v>Eligible - 100%</x:v>
      </x:c>
      <x:c r="M149" s="22" t="str">
        <x:v>Review</x:v>
      </x:c>
      <x:c r="N149" s="22" t="str"/>
      <x:c r="O149" s="28" t="n">
        <x:v>42676</x:v>
      </x:c>
      <x:c r="P149" s="28" t="n">
        <x:v>42852</x:v>
      </x:c>
      <x:c r="Q149" s="22" t="n">
        <x:v>2017</x:v>
      </x:c>
      <x:c r="R149" s="22" t="str">
        <x:v>Q4 2016</x:v>
      </x:c>
      <x:c r="S149" s="22" t="str">
        <x:v>Completed</x:v>
      </x:c>
      <x:c r="T149" s="26" t="str">
        <x:v>Harvest One Capital Acquires United Greeneries and Satipharm from MMJ PhytoTech for USD24.8 Million</x:v>
      </x:c>
      <x:c r="U149" s="22" t="str">
        <x:v>Mergers &amp; Acquisitions</x:v>
      </x:c>
      <x:c r="V149" s="22" t="str">
        <x:v>Acquisition</x:v>
      </x:c>
      <x:c r="W149" s="22" t="str">
        <x:v>100% Acquisition</x:v>
      </x:c>
      <x:c r="X149" s="22" t="str">
        <x:v>Canada , Switzerland</x:v>
      </x:c>
      <x:c r="Y149" s="22" t="str">
        <x:v>100% Acquisition</x:v>
      </x:c>
      <x:c r="Z149" s="26"/>
      <x:c r="AA149" s="26"/>
      <x:c r="AB149" s="22" t="str">
        <x:v>Delivra Health Brands Inc</x:v>
      </x:c>
      <x:c r="AC149" s="22" t="str">
        <x:v>delivra health brands</x:v>
      </x:c>
      <x:c r="AD149" s="22" t="str">
        <x:v>Satipharm AG; United Greeneries Holdings Ltd</x:v>
      </x:c>
      <x:c r="AE149" s="22" t="str">
        <x:v>satipharm united greeneries</x:v>
      </x:c>
      <x:c r="AF149" s="30" t="n">
        <x:v>25</x:v>
      </x:c>
      <x:c r="AG149" s="22" t="n">
        <x:v>25</x:v>
      </x:c>
      <x:c r="AH149" s="26" t="str">
        <x:v>Harvest One Capital Corp., a capital pool company, has acquired 100% of issued and outstanding shares of United Greeneries Holdings Ltd (UG) and Satipharm AG (Satipharm), from PhytoTechMedical (UK) Pty Ltd. (Phyto UK), a wholly-owned subsidiary of MMJ PhytoTech Limited (MMJ), a medical cannabis company, for a purchase consideration of CAD33.18 million (USD24.76 million).
Pursuant to the acquisition, Harvest One Capital acquired from Phyto UK all of the United Greeneries and Satipharm shares. In consideration, Phyto UK received CAD33.18 million (USD24.76 million) by way of a combination of CAD2 million (USD1.5 million) in cash and issuance of 41,574,662 common shares at CAD0.75 (USD0.55) per common share. In consideration for the assumption by Harvest One Capital of certain intercorporate debts of United Greeneries and Satipharm owed to MMJ, MMJ received CAD8.82 million (USD6.58 million) by way of issuance of 11,758,671 common shares. As a result of the acquisition of the share consideration, MMJ beneficially owns approximately 59.9% of the issued and outstanding common shares, with approximately 13.2% held directly as a result of the MMJ share consideration, and approximately 46.7% held beneficially through Phyto UK.
The transaction enables Harvest One to strengthen its portfolio of companies; and to expand its business into North America.
The share consideration held by MMJ is subject to a Toronto Stock Venture Exchange (TSXV) tier 1 value security escrow agreement.
Deal History:
Update: On December 8, 2016, Harvest One Capital signed a definitive agreement to acquire 100% of issued and outstanding shares of United Greeneries and Satipharm MMJ PhytoTech.
Announced: On November 2, 2016, Harvest One entered into a binding term sheet to acquire 100% of the issued and outstanding shares of United Greeneries and Satipharm from MMJ Phytotech.</x:v>
      </x:c>
      <x:c r="AI149" s="26" t="str">
        <x:v>The transaction enables Harvest One to strengthen its portfolio of companies; and to expand its business into North America.</x:v>
      </x:c>
      <x:c r="AJ149" s="22" t="str"/>
      <x:c r="AK149" s="22" t="str"/>
      <x:c r="AL149" s="22" t="str">
        <x:v>Unknown</x:v>
      </x:c>
      <x:c r="AM149" s="22" t="str">
        <x:v>Unknown</x:v>
      </x:c>
      <x:c r="AN149" s="22" t="str"/>
      <x:c r="AO149" s="22" t="str"/>
      <x:c r="AP149" s="22" t="str"/>
      <x:c r="AQ149" s="22" t="str"/>
      <x:c r="AR149" s="22" t="str"/>
      <x:c r="AS149" s="22" t="str">
        <x:v>Delivra Health Brands Inc</x:v>
      </x:c>
      <x:c r="AT149" s="22" t="str">
        <x:v>Satipharm AG; United Greeneries Holdings Ltd</x:v>
      </x:c>
      <x:c r="AU149" s="22" t="str">
        <x:v>Not reviewed</x:v>
      </x:c>
      <x:c r="AV149" s="22" t="str">
        <x:v>Not assessed</x:v>
      </x:c>
      <x:c r="AW149" s="22" t="str">
        <x:v>Unknown</x:v>
      </x:c>
      <x:c r="AX149" s="22" t="str">
        <x:v>Unknown</x:v>
      </x:c>
      <x:c r="AY149" s="22" t="str">
        <x:v>Unknown</x:v>
      </x:c>
      <x:c r="AZ149" s="22" t="str">
        <x:v>Unknown</x:v>
      </x:c>
      <x:c r="BA149" s="22" t="str">
        <x:v>Unknown</x:v>
      </x:c>
      <x:c r="BB149" s="22" t="str">
        <x:v>Unknown</x:v>
      </x:c>
      <x:c r="BC149" s="26" t="str"/>
      <x:c r="BD149" s="22" t="str"/>
      <x:c r="BE149" s="22" t="str"/>
      <x:c r="BF149" s="22" t="str">
        <x:v>Not collected</x:v>
      </x:c>
      <x:c r="BG149" s="22" t="str">
        <x:v>Not collected</x:v>
      </x:c>
      <x:c r="BH149" s="22" t="str">
        <x:v>Not defined</x:v>
      </x:c>
      <x:c r="BI149" s="24" t="n">
        <x:f>IF($Q149="","",$Q149-3)</x:f>
        <x:v>2014</x:v>
      </x:c>
      <x:c r="BJ149" s="24" t="n">
        <x:f>IF($Q149="","",$Q149-2)</x:f>
        <x:v>2015</x:v>
      </x:c>
      <x:c r="BK149" s="24" t="n">
        <x:f>IF($Q149="","",$Q149-1)</x:f>
        <x:v>2016</x:v>
      </x:c>
      <x:c r="BL149" s="24" t="n">
        <x:f>IF($Q149="","",$Q149+0)</x:f>
        <x:v>2017</x:v>
      </x:c>
      <x:c r="BM149" s="24" t="n">
        <x:f>IF($Q149="","",$Q149+1)</x:f>
        <x:v>2018</x:v>
      </x:c>
      <x:c r="BN149" s="24" t="n">
        <x:f>IF($Q149="","",$Q149+2)</x:f>
        <x:v>2019</x:v>
      </x:c>
      <x:c r="BO149" s="24" t="n">
        <x:f>IF($Q149="","",$Q149+3)</x:f>
        <x:v>2020</x:v>
      </x:c>
      <x:c r="BP149" s="77" t="str"/>
      <x:c r="BQ149" s="77" t="str"/>
      <x:c r="BR149" s="77" t="str"/>
      <x:c r="BS149" s="77" t="str"/>
      <x:c r="BT149" s="77" t="str"/>
      <x:c r="BU149" s="77" t="str"/>
      <x:c r="BV149" s="77" t="str"/>
      <x:c r="BW149" s="77" t="str"/>
      <x:c r="BX149" s="77" t="str"/>
      <x:c r="BY149" s="77" t="str"/>
      <x:c r="BZ149" s="77" t="str"/>
      <x:c r="CA149" s="77" t="str"/>
      <x:c r="CB149" s="77" t="str"/>
      <x:c r="CC149" s="77" t="str"/>
      <x:c r="CD149" s="77" t="str"/>
      <x:c r="CE149" s="77" t="str"/>
      <x:c r="CF149" s="77" t="str"/>
      <x:c r="CG149" s="77" t="str"/>
      <x:c r="CH149" s="77" t="str"/>
      <x:c r="CI149" s="77" t="str"/>
      <x:c r="CJ149" s="77" t="str"/>
      <x:c r="CK149" s="77" t="str"/>
      <x:c r="CL149" s="77" t="str"/>
      <x:c r="CM149" s="77" t="str"/>
      <x:c r="CN149" s="77" t="str"/>
      <x:c r="CO149" s="77" t="str"/>
      <x:c r="CP149" s="77" t="str"/>
      <x:c r="CQ149" s="77" t="str"/>
      <x:c r="CR149" s="77" t="str"/>
      <x:c r="CS149" s="77" t="str"/>
      <x:c r="CT149" s="77" t="str"/>
      <x:c r="CU149" s="77" t="str"/>
      <x:c r="CV149" s="77" t="str"/>
      <x:c r="CW149" s="77" t="str"/>
      <x:c r="CX149" s="77" t="str"/>
      <x:c r="CY149" s="77" t="str"/>
      <x:c r="CZ149" s="77" t="str"/>
      <x:c r="DA149" s="77" t="str"/>
      <x:c r="DB149" s="77" t="str"/>
      <x:c r="DC149" s="77" t="str"/>
      <x:c r="DD149" s="77" t="str"/>
      <x:c r="DE149" s="77" t="str"/>
      <x:c r="DF149" s="78" t="str"/>
      <x:c r="DG149" s="78" t="str"/>
      <x:c r="DH149" s="78" t="str"/>
      <x:c r="DI149" s="78" t="str"/>
      <x:c r="DJ149" s="78" t="str"/>
      <x:c r="DK149" s="78" t="str"/>
      <x:c r="DL149" s="78" t="str"/>
      <x:c r="DM149" s="78" t="str"/>
      <x:c r="DN149" s="78" t="str"/>
      <x:c r="DO149" s="78" t="str"/>
      <x:c r="DP149" s="78" t="str"/>
      <x:c r="DQ149" s="78" t="str"/>
      <x:c r="DR149" s="78" t="str"/>
      <x:c r="DS149" s="78" t="str"/>
      <x:c r="DT149" s="78" t="str"/>
      <x:c r="DU149" s="78" t="str"/>
      <x:c r="DV149" s="78" t="str"/>
      <x:c r="DW149" s="78" t="str"/>
      <x:c r="DX149" s="78" t="str"/>
      <x:c r="DY149" s="78" t="str"/>
      <x:c r="DZ149" s="78" t="str"/>
      <x:c r="EA149" s="117" t="str"/>
      <x:c r="EB149" s="117" t="str"/>
      <x:c r="EC149" s="117" t="str"/>
      <x:c r="ED149" s="117" t="str"/>
      <x:c r="EE149" s="117" t="str"/>
      <x:c r="EF149" s="117" t="str"/>
      <x:c r="EG149" s="117" t="str"/>
      <x:c r="EH149" s="117" t="str"/>
      <x:c r="EI149" s="117" t="str"/>
      <x:c r="EJ149" s="117" t="str"/>
      <x:c r="EK149" s="117" t="str"/>
      <x:c r="EL149" s="117" t="str"/>
      <x:c r="EM149" s="117" t="str"/>
      <x:c r="EN149" s="117" t="str"/>
      <x:c r="EO149" s="34" t="str"/>
      <x:c r="EP149" s="34" t="str"/>
      <x:c r="EQ149" s="36" t="str">
        <x:f>IF(OR($EO149="",$EP149="",$EO149=0),"",$EP149/$EO149)</x:f>
      </x:c>
      <x:c r="ER149" s="38" t="str"/>
      <x:c r="ES149" s="22" t="str">
        <x:v>Unknown</x:v>
      </x:c>
      <x:c r="ET149" s="22" t="str">
        <x:v>Unknown</x:v>
      </x:c>
      <x:c r="EU149" s="40" t="str">
        <x:f>IF(COUNT($DF149,$DG149,$DH149)=0,"",AVERAGE($DF149,$DG149,$DH149))</x:f>
      </x:c>
      <x:c r="EV149" s="40" t="str">
        <x:f>IF(COUNT($DJ149,$DK149,$DL149)=0,"",AVERAGE($DJ149,$DK149,$DL149))</x:f>
      </x:c>
      <x:c r="EW149" s="40" t="str">
        <x:f>IF(OR($EU149="",$EV149=""),"",$EV149-$EU149)</x:f>
      </x:c>
      <x:c r="EX149" s="40" t="str">
        <x:f>IF(COUNT($DM149,$DN149,$DO149)=0,"",AVERAGE($DM149,$DN149,$DO149))</x:f>
      </x:c>
      <x:c r="EY149" s="40" t="str">
        <x:f>IF(COUNT($DQ149,$DR149,$DS149)=0,"",AVERAGE($DQ149,$DR149,$DS149))</x:f>
      </x:c>
      <x:c r="EZ149" s="40" t="str">
        <x:f>IF(OR($EX149="",$EY149=""),"",$EY149-$EX149)</x:f>
      </x:c>
      <x:c r="FA149" s="42" t="str">
        <x:f>IF(COUNT($EA149,$EB149,$EC149)=0,"",AVERAGE($EA149,$EB149,$EC149))</x:f>
      </x:c>
      <x:c r="FB149" s="42" t="str">
        <x:f>IF(COUNT($EE149,$EF149,$EG149)=0,"",AVERAGE($EE149,$EF149,$EG149))</x:f>
      </x:c>
      <x:c r="FC149" s="42" t="str">
        <x:f>IF(OR($FA149="",$FB149=""),"",$FB149-$FA149)</x:f>
      </x:c>
      <x:c r="FD149" s="42" t="str">
        <x:f>IF(COUNT($EH149,$EI149,$EJ149)=0,"",AVERAGE($EH149,$EI149,$EJ149))</x:f>
      </x:c>
      <x:c r="FE149" s="42" t="str">
        <x:f>IF(COUNT($EL149,$EM149,$EN149)=0,"",AVERAGE($EL149,$EM149,$EN149))</x:f>
      </x:c>
      <x:c r="FF149" s="42" t="str">
        <x:f>IF(OR($FD149="",$FE149=""),"",$FE149-$FD149)</x:f>
      </x:c>
      <x:c r="FG149" s="24" t="str">
        <x:f>IF(COUNT($DF149,$DG149,$DH149,$DJ149,$DK149,$DL149,$DM149,$DN149,$DO149,$DQ149,$DR149,$DS149)=12,"Yes","No")</x:f>
        <x:v>No</x:v>
      </x:c>
      <x:c r="FH149" s="24" t="str">
        <x:f>IF(COUNT($EA149,$EB149,$EC149,$EE149,$EF149,$EG149,$EH149,$EI149,$EJ149,$EL149,$EM149,$EN149)=12,"Yes","No")</x:f>
        <x:v>No</x:v>
      </x:c>
      <x:c r="FI149" s="24" t="str">
        <x:f>IF(AND($M149="Include",OR($FG149="Yes",$FH149="Yes")),"Ready","Not ready")</x:f>
        <x:v>Not ready</x:v>
      </x:c>
    </x:row>
    <x:row r="150" ht="24" customHeight="1">
      <x:c r="A150" s="22" t="str">
        <x:v>CTL-0148</x:v>
      </x:c>
      <x:c r="B150" s="22" t="n">
        <x:v>159</x:v>
      </x:c>
      <x:c r="C150" s="22" t="str">
        <x:v>Candidate alternative-rationale group</x:v>
      </x:c>
      <x:c r="D150" s="22" t="n">
        <x:v>0</x:v>
      </x:c>
      <x:c r="E150" s="22" t="str">
        <x:v>DATA non-innovation deals.xlsx</x:v>
      </x:c>
      <x:c r="F150" s="22" t="str">
        <x:v>genesiscare acquires oncosur</x:v>
      </x:c>
      <x:c r="G150" s="22" t="str">
        <x:v>No</x:v>
      </x:c>
      <x:c r="H150" s="22" t="str">
        <x:v>No</x:v>
      </x:c>
      <x:c r="I150" s="22" t="str">
        <x:v>No</x:v>
      </x:c>
      <x:c r="J150" s="22" t="n">
        <x:v>1</x:v>
      </x:c>
      <x:c r="K150" s="22" t="str">
        <x:v>Not started</x:v>
      </x:c>
      <x:c r="L150" s="22" t="str">
        <x:v>Review - majority</x:v>
      </x:c>
      <x:c r="M150" s="22" t="str">
        <x:v>Review</x:v>
      </x:c>
      <x:c r="N150" s="22" t="str"/>
      <x:c r="O150" s="28" t="n">
        <x:v>42668</x:v>
      </x:c>
      <x:c r="P150" s="28" t="n">
        <x:v>42668</x:v>
      </x:c>
      <x:c r="Q150" s="22" t="n">
        <x:v>2016</x:v>
      </x:c>
      <x:c r="R150" s="22" t="str">
        <x:v>Q4 2016</x:v>
      </x:c>
      <x:c r="S150" s="22" t="str">
        <x:v>Completed</x:v>
      </x:c>
      <x:c r="T150" s="26" t="str">
        <x:v>GenesisCare Acquires Oncosur</x:v>
      </x:c>
      <x:c r="U150" s="22" t="str">
        <x:v>Mergers &amp; Acquisitions</x:v>
      </x:c>
      <x:c r="V150" s="22" t="str">
        <x:v>Acquisition</x:v>
      </x:c>
      <x:c r="W150" s="22" t="str">
        <x:v>Majority Acquisition</x:v>
      </x:c>
      <x:c r="X150" s="22" t="str">
        <x:v>Spain</x:v>
      </x:c>
      <x:c r="Y150" s="22" t="str">
        <x:v>Majority Acquisition</x:v>
      </x:c>
      <x:c r="Z150" s="26"/>
      <x:c r="AA150" s="26"/>
      <x:c r="AB150" s="22" t="str">
        <x:v>Genesis Care Pty Ltd</x:v>
      </x:c>
      <x:c r="AC150" s="22" t="str">
        <x:v>genesis care pty</x:v>
      </x:c>
      <x:c r="AD150" s="22" t="str">
        <x:v>OncoSur Group</x:v>
      </x:c>
      <x:c r="AE150" s="22" t="str">
        <x:v>oncosur</x:v>
      </x:c>
      <x:c r="AF150" s="30"/>
      <x:c r="AG150" s="22" t="str">
        <x:v>n/a</x:v>
      </x:c>
      <x:c r="AH150" s="26" t="str">
        <x:v>GenesisCare Group., an Australia-based provider of radiation oncology, cardiology and sleep treatment services, has acquired Oncosur group, a Spain-based oncological group that provides diagnosis and cancer treatment services.</x:v>
      </x:c>
      <x:c r="AI150" s="26" t="str">
        <x:v>The acquisition will strengthen GenesisCare's position as a provider of cancer treatments in Spain.</x:v>
      </x:c>
      <x:c r="AJ150" s="22" t="str"/>
      <x:c r="AK150" s="22" t="str"/>
      <x:c r="AL150" s="22" t="str">
        <x:v>Unknown</x:v>
      </x:c>
      <x:c r="AM150" s="22" t="str">
        <x:v>Unknown</x:v>
      </x:c>
      <x:c r="AN150" s="22" t="str"/>
      <x:c r="AO150" s="22" t="str"/>
      <x:c r="AP150" s="22" t="str"/>
      <x:c r="AQ150" s="22" t="str"/>
      <x:c r="AR150" s="22" t="str"/>
      <x:c r="AS150" s="22" t="str">
        <x:v>Genesis Care Pty Ltd</x:v>
      </x:c>
      <x:c r="AT150" s="22" t="str">
        <x:v>OncoSur Group</x:v>
      </x:c>
      <x:c r="AU150" s="22" t="str">
        <x:v>Not reviewed</x:v>
      </x:c>
      <x:c r="AV150" s="22" t="str">
        <x:v>Not assessed</x:v>
      </x:c>
      <x:c r="AW150" s="22" t="str">
        <x:v>Unknown</x:v>
      </x:c>
      <x:c r="AX150" s="22" t="str">
        <x:v>Unknown</x:v>
      </x:c>
      <x:c r="AY150" s="22" t="str">
        <x:v>Unknown</x:v>
      </x:c>
      <x:c r="AZ150" s="22" t="str">
        <x:v>Unknown</x:v>
      </x:c>
      <x:c r="BA150" s="22" t="str">
        <x:v>Unknown</x:v>
      </x:c>
      <x:c r="BB150" s="22" t="str">
        <x:v>Unknown</x:v>
      </x:c>
      <x:c r="BC150" s="26" t="str"/>
      <x:c r="BD150" s="22" t="str"/>
      <x:c r="BE150" s="22" t="str"/>
      <x:c r="BF150" s="22" t="str">
        <x:v>Not collected</x:v>
      </x:c>
      <x:c r="BG150" s="22" t="str">
        <x:v>Not collected</x:v>
      </x:c>
      <x:c r="BH150" s="22" t="str">
        <x:v>Not defined</x:v>
      </x:c>
      <x:c r="BI150" s="24" t="n">
        <x:f>IF($Q150="","",$Q150-3)</x:f>
        <x:v>2013</x:v>
      </x:c>
      <x:c r="BJ150" s="24" t="n">
        <x:f>IF($Q150="","",$Q150-2)</x:f>
        <x:v>2014</x:v>
      </x:c>
      <x:c r="BK150" s="24" t="n">
        <x:f>IF($Q150="","",$Q150-1)</x:f>
        <x:v>2015</x:v>
      </x:c>
      <x:c r="BL150" s="24" t="n">
        <x:f>IF($Q150="","",$Q150+0)</x:f>
        <x:v>2016</x:v>
      </x:c>
      <x:c r="BM150" s="24" t="n">
        <x:f>IF($Q150="","",$Q150+1)</x:f>
        <x:v>2017</x:v>
      </x:c>
      <x:c r="BN150" s="24" t="n">
        <x:f>IF($Q150="","",$Q150+2)</x:f>
        <x:v>2018</x:v>
      </x:c>
      <x:c r="BO150" s="24" t="n">
        <x:f>IF($Q150="","",$Q150+3)</x:f>
        <x:v>2019</x:v>
      </x:c>
      <x:c r="BP150" s="77" t="str"/>
      <x:c r="BQ150" s="77" t="str"/>
      <x:c r="BR150" s="77" t="str"/>
      <x:c r="BS150" s="77" t="str"/>
      <x:c r="BT150" s="77" t="str"/>
      <x:c r="BU150" s="77" t="str"/>
      <x:c r="BV150" s="77" t="str"/>
      <x:c r="BW150" s="77" t="str"/>
      <x:c r="BX150" s="77" t="str"/>
      <x:c r="BY150" s="77" t="str"/>
      <x:c r="BZ150" s="77" t="str"/>
      <x:c r="CA150" s="77" t="str"/>
      <x:c r="CB150" s="77" t="str"/>
      <x:c r="CC150" s="77" t="str"/>
      <x:c r="CD150" s="77" t="str"/>
      <x:c r="CE150" s="77" t="str"/>
      <x:c r="CF150" s="77" t="str"/>
      <x:c r="CG150" s="77" t="str"/>
      <x:c r="CH150" s="77" t="str"/>
      <x:c r="CI150" s="77" t="str"/>
      <x:c r="CJ150" s="77" t="str"/>
      <x:c r="CK150" s="77" t="str"/>
      <x:c r="CL150" s="77" t="str"/>
      <x:c r="CM150" s="77" t="str"/>
      <x:c r="CN150" s="77" t="str"/>
      <x:c r="CO150" s="77" t="str"/>
      <x:c r="CP150" s="77" t="str"/>
      <x:c r="CQ150" s="77" t="str"/>
      <x:c r="CR150" s="77" t="str"/>
      <x:c r="CS150" s="77" t="str"/>
      <x:c r="CT150" s="77" t="str"/>
      <x:c r="CU150" s="77" t="str"/>
      <x:c r="CV150" s="77" t="str"/>
      <x:c r="CW150" s="77" t="str"/>
      <x:c r="CX150" s="77" t="str"/>
      <x:c r="CY150" s="77" t="str"/>
      <x:c r="CZ150" s="77" t="str"/>
      <x:c r="DA150" s="77" t="str"/>
      <x:c r="DB150" s="77" t="str"/>
      <x:c r="DC150" s="77" t="str"/>
      <x:c r="DD150" s="77" t="str"/>
      <x:c r="DE150" s="77" t="str"/>
      <x:c r="DF150" s="78" t="str"/>
      <x:c r="DG150" s="78" t="str"/>
      <x:c r="DH150" s="78" t="str"/>
      <x:c r="DI150" s="78" t="str"/>
      <x:c r="DJ150" s="78" t="str"/>
      <x:c r="DK150" s="78" t="str"/>
      <x:c r="DL150" s="78" t="str"/>
      <x:c r="DM150" s="78" t="str"/>
      <x:c r="DN150" s="78" t="str"/>
      <x:c r="DO150" s="78" t="str"/>
      <x:c r="DP150" s="78" t="str"/>
      <x:c r="DQ150" s="78" t="str"/>
      <x:c r="DR150" s="78" t="str"/>
      <x:c r="DS150" s="78" t="str"/>
      <x:c r="DT150" s="78" t="str"/>
      <x:c r="DU150" s="78" t="str"/>
      <x:c r="DV150" s="78" t="str"/>
      <x:c r="DW150" s="78" t="str"/>
      <x:c r="DX150" s="78" t="str"/>
      <x:c r="DY150" s="78" t="str"/>
      <x:c r="DZ150" s="78" t="str"/>
      <x:c r="EA150" s="117" t="str"/>
      <x:c r="EB150" s="117" t="str"/>
      <x:c r="EC150" s="117" t="str"/>
      <x:c r="ED150" s="117" t="str"/>
      <x:c r="EE150" s="117" t="str"/>
      <x:c r="EF150" s="117" t="str"/>
      <x:c r="EG150" s="117" t="str"/>
      <x:c r="EH150" s="117" t="str"/>
      <x:c r="EI150" s="117" t="str"/>
      <x:c r="EJ150" s="117" t="str"/>
      <x:c r="EK150" s="117" t="str"/>
      <x:c r="EL150" s="117" t="str"/>
      <x:c r="EM150" s="117" t="str"/>
      <x:c r="EN150" s="117" t="str"/>
      <x:c r="EO150" s="34" t="str"/>
      <x:c r="EP150" s="34" t="str"/>
      <x:c r="EQ150" s="36" t="str">
        <x:f>IF(OR($EO150="",$EP150="",$EO150=0),"",$EP150/$EO150)</x:f>
      </x:c>
      <x:c r="ER150" s="38" t="str"/>
      <x:c r="ES150" s="22" t="str">
        <x:v>Unknown</x:v>
      </x:c>
      <x:c r="ET150" s="22" t="str">
        <x:v>Unknown</x:v>
      </x:c>
      <x:c r="EU150" s="40" t="str">
        <x:f>IF(COUNT($DF150,$DG150,$DH150)=0,"",AVERAGE($DF150,$DG150,$DH150))</x:f>
      </x:c>
      <x:c r="EV150" s="40" t="str">
        <x:f>IF(COUNT($DJ150,$DK150,$DL150)=0,"",AVERAGE($DJ150,$DK150,$DL150))</x:f>
      </x:c>
      <x:c r="EW150" s="40" t="str">
        <x:f>IF(OR($EU150="",$EV150=""),"",$EV150-$EU150)</x:f>
      </x:c>
      <x:c r="EX150" s="40" t="str">
        <x:f>IF(COUNT($DM150,$DN150,$DO150)=0,"",AVERAGE($DM150,$DN150,$DO150))</x:f>
      </x:c>
      <x:c r="EY150" s="40" t="str">
        <x:f>IF(COUNT($DQ150,$DR150,$DS150)=0,"",AVERAGE($DQ150,$DR150,$DS150))</x:f>
      </x:c>
      <x:c r="EZ150" s="40" t="str">
        <x:f>IF(OR($EX150="",$EY150=""),"",$EY150-$EX150)</x:f>
      </x:c>
      <x:c r="FA150" s="42" t="str">
        <x:f>IF(COUNT($EA150,$EB150,$EC150)=0,"",AVERAGE($EA150,$EB150,$EC150))</x:f>
      </x:c>
      <x:c r="FB150" s="42" t="str">
        <x:f>IF(COUNT($EE150,$EF150,$EG150)=0,"",AVERAGE($EE150,$EF150,$EG150))</x:f>
      </x:c>
      <x:c r="FC150" s="42" t="str">
        <x:f>IF(OR($FA150="",$FB150=""),"",$FB150-$FA150)</x:f>
      </x:c>
      <x:c r="FD150" s="42" t="str">
        <x:f>IF(COUNT($EH150,$EI150,$EJ150)=0,"",AVERAGE($EH150,$EI150,$EJ150))</x:f>
      </x:c>
      <x:c r="FE150" s="42" t="str">
        <x:f>IF(COUNT($EL150,$EM150,$EN150)=0,"",AVERAGE($EL150,$EM150,$EN150))</x:f>
      </x:c>
      <x:c r="FF150" s="42" t="str">
        <x:f>IF(OR($FD150="",$FE150=""),"",$FE150-$FD150)</x:f>
      </x:c>
      <x:c r="FG150" s="24" t="str">
        <x:f>IF(COUNT($DF150,$DG150,$DH150,$DJ150,$DK150,$DL150,$DM150,$DN150,$DO150,$DQ150,$DR150,$DS150)=12,"Yes","No")</x:f>
        <x:v>No</x:v>
      </x:c>
      <x:c r="FH150" s="24" t="str">
        <x:f>IF(COUNT($EA150,$EB150,$EC150,$EE150,$EF150,$EG150,$EH150,$EI150,$EJ150,$EL150,$EM150,$EN150)=12,"Yes","No")</x:f>
        <x:v>No</x:v>
      </x:c>
      <x:c r="FI150" s="24" t="str">
        <x:f>IF(AND($M150="Include",OR($FG150="Yes",$FH150="Yes")),"Ready","Not ready")</x:f>
        <x:v>Not ready</x:v>
      </x:c>
    </x:row>
    <x:row r="151" ht="24" customHeight="1">
      <x:c r="A151" s="22" t="str">
        <x:v>CTL-0149</x:v>
      </x:c>
      <x:c r="B151" s="22" t="n">
        <x:v>160</x:v>
      </x:c>
      <x:c r="C151" s="22" t="str">
        <x:v>Candidate alternative-rationale group</x:v>
      </x:c>
      <x:c r="D151" s="22" t="n">
        <x:v>0</x:v>
      </x:c>
      <x:c r="E151" s="22" t="str">
        <x:v>DATA non-innovation deals.xlsx</x:v>
      </x:c>
      <x:c r="F151" s="22" t="str">
        <x:v>suanfarma acquires cipan</x:v>
      </x:c>
      <x:c r="G151" s="22" t="str">
        <x:v>No</x:v>
      </x:c>
      <x:c r="H151" s="22" t="str">
        <x:v>No</x:v>
      </x:c>
      <x:c r="I151" s="22" t="str">
        <x:v>No</x:v>
      </x:c>
      <x:c r="J151" s="22" t="n">
        <x:v>1</x:v>
      </x:c>
      <x:c r="K151" s="22" t="str">
        <x:v>Not started</x:v>
      </x:c>
      <x:c r="L151" s="22" t="str">
        <x:v>Eligible - 100%</x:v>
      </x:c>
      <x:c r="M151" s="22" t="str">
        <x:v>Review</x:v>
      </x:c>
      <x:c r="N151" s="22" t="str"/>
      <x:c r="O151" s="28" t="n">
        <x:v>42667</x:v>
      </x:c>
      <x:c r="P151" s="28" t="n">
        <x:v>42667</x:v>
      </x:c>
      <x:c r="Q151" s="22" t="n">
        <x:v>2016</x:v>
      </x:c>
      <x:c r="R151" s="22" t="str">
        <x:v>Q4 2016</x:v>
      </x:c>
      <x:c r="S151" s="22" t="str">
        <x:v>Completed</x:v>
      </x:c>
      <x:c r="T151" s="26" t="str">
        <x:v>Suanfarma Acquires CIPAN</x:v>
      </x:c>
      <x:c r="U151" s="22" t="str">
        <x:v>Mergers &amp; Acquisitions</x:v>
      </x:c>
      <x:c r="V151" s="22" t="str">
        <x:v>Acquisition</x:v>
      </x:c>
      <x:c r="W151" s="22" t="str">
        <x:v>100% Acquisition</x:v>
      </x:c>
      <x:c r="X151" s="22" t="str">
        <x:v>Portugal</x:v>
      </x:c>
      <x:c r="Y151" s="22" t="str">
        <x:v>100% Acquisition</x:v>
      </x:c>
      <x:c r="Z151" s="26" t="str">
        <x:v>Haitong Bank SA</x:v>
      </x:c>
      <x:c r="AA151" s="26"/>
      <x:c r="AB151" s="22" t="str">
        <x:v>SuanFarma SA</x:v>
      </x:c>
      <x:c r="AC151" s="22" t="str">
        <x:v>suanfarma</x:v>
      </x:c>
      <x:c r="AD151" s="22" t="str">
        <x:v>Companhia Industrial Produtora de Antibioticos SA</x:v>
      </x:c>
      <x:c r="AE151" s="22" t="str">
        <x:v>companhia industrial produtora de antibioticos</x:v>
      </x:c>
      <x:c r="AF151" s="30"/>
      <x:c r="AG151" s="22" t="str">
        <x:v>n/a</x:v>
      </x:c>
      <x:c r="AH151" s="26" t="str">
        <x:v>Suanfarma S.A, a pharmaceutical company, has acquired CIPAN (Companhia Industrial Productora de Antibioticos SA), a company engaged in the production of antibiotics.
Cipan’s factory is FDA approved and has 800.000 liters of reaction capacity both in fermentation and chemical synthesis processes. Cipan is listed in the EASYNEXT index in Portugal, so Suanfarma has carried out an IPO for a 15% of the free float share capital of the company.</x:v>
      </x:c>
      <x:c r="AI151" s="26" t="str"/>
      <x:c r="AJ151" s="22" t="str"/>
      <x:c r="AK151" s="22" t="str"/>
      <x:c r="AL151" s="22" t="str">
        <x:v>Unknown</x:v>
      </x:c>
      <x:c r="AM151" s="22" t="str">
        <x:v>Unknown</x:v>
      </x:c>
      <x:c r="AN151" s="22" t="str"/>
      <x:c r="AO151" s="22" t="str"/>
      <x:c r="AP151" s="22" t="str"/>
      <x:c r="AQ151" s="22" t="str"/>
      <x:c r="AR151" s="22" t="str"/>
      <x:c r="AS151" s="22" t="str">
        <x:v>SuanFarma SA</x:v>
      </x:c>
      <x:c r="AT151" s="22" t="str">
        <x:v>Companhia Industrial Produtora de Antibioticos SA</x:v>
      </x:c>
      <x:c r="AU151" s="22" t="str">
        <x:v>Not reviewed</x:v>
      </x:c>
      <x:c r="AV151" s="22" t="str">
        <x:v>Not assessed</x:v>
      </x:c>
      <x:c r="AW151" s="22" t="str">
        <x:v>Unknown</x:v>
      </x:c>
      <x:c r="AX151" s="22" t="str">
        <x:v>Unknown</x:v>
      </x:c>
      <x:c r="AY151" s="22" t="str">
        <x:v>Unknown</x:v>
      </x:c>
      <x:c r="AZ151" s="22" t="str">
        <x:v>Unknown</x:v>
      </x:c>
      <x:c r="BA151" s="22" t="str">
        <x:v>Unknown</x:v>
      </x:c>
      <x:c r="BB151" s="22" t="str">
        <x:v>Unknown</x:v>
      </x:c>
      <x:c r="BC151" s="26" t="str"/>
      <x:c r="BD151" s="22" t="str"/>
      <x:c r="BE151" s="22" t="str"/>
      <x:c r="BF151" s="22" t="str">
        <x:v>Not collected</x:v>
      </x:c>
      <x:c r="BG151" s="22" t="str">
        <x:v>Not collected</x:v>
      </x:c>
      <x:c r="BH151" s="22" t="str">
        <x:v>Not defined</x:v>
      </x:c>
      <x:c r="BI151" s="24" t="n">
        <x:f>IF($Q151="","",$Q151-3)</x:f>
        <x:v>2013</x:v>
      </x:c>
      <x:c r="BJ151" s="24" t="n">
        <x:f>IF($Q151="","",$Q151-2)</x:f>
        <x:v>2014</x:v>
      </x:c>
      <x:c r="BK151" s="24" t="n">
        <x:f>IF($Q151="","",$Q151-1)</x:f>
        <x:v>2015</x:v>
      </x:c>
      <x:c r="BL151" s="24" t="n">
        <x:f>IF($Q151="","",$Q151+0)</x:f>
        <x:v>2016</x:v>
      </x:c>
      <x:c r="BM151" s="24" t="n">
        <x:f>IF($Q151="","",$Q151+1)</x:f>
        <x:v>2017</x:v>
      </x:c>
      <x:c r="BN151" s="24" t="n">
        <x:f>IF($Q151="","",$Q151+2)</x:f>
        <x:v>2018</x:v>
      </x:c>
      <x:c r="BO151" s="24" t="n">
        <x:f>IF($Q151="","",$Q151+3)</x:f>
        <x:v>2019</x:v>
      </x:c>
      <x:c r="BP151" s="77" t="str"/>
      <x:c r="BQ151" s="77" t="str"/>
      <x:c r="BR151" s="77" t="str"/>
      <x:c r="BS151" s="77" t="str"/>
      <x:c r="BT151" s="77" t="str"/>
      <x:c r="BU151" s="77" t="str"/>
      <x:c r="BV151" s="77" t="str"/>
      <x:c r="BW151" s="77" t="str"/>
      <x:c r="BX151" s="77" t="str"/>
      <x:c r="BY151" s="77" t="str"/>
      <x:c r="BZ151" s="77" t="str"/>
      <x:c r="CA151" s="77" t="str"/>
      <x:c r="CB151" s="77" t="str"/>
      <x:c r="CC151" s="77" t="str"/>
      <x:c r="CD151" s="77" t="str"/>
      <x:c r="CE151" s="77" t="str"/>
      <x:c r="CF151" s="77" t="str"/>
      <x:c r="CG151" s="77" t="str"/>
      <x:c r="CH151" s="77" t="str"/>
      <x:c r="CI151" s="77" t="str"/>
      <x:c r="CJ151" s="77" t="str"/>
      <x:c r="CK151" s="77" t="str"/>
      <x:c r="CL151" s="77" t="str"/>
      <x:c r="CM151" s="77" t="str"/>
      <x:c r="CN151" s="77" t="str"/>
      <x:c r="CO151" s="77" t="str"/>
      <x:c r="CP151" s="77" t="str"/>
      <x:c r="CQ151" s="77" t="str"/>
      <x:c r="CR151" s="77" t="str"/>
      <x:c r="CS151" s="77" t="str"/>
      <x:c r="CT151" s="77" t="str"/>
      <x:c r="CU151" s="77" t="str"/>
      <x:c r="CV151" s="77" t="str"/>
      <x:c r="CW151" s="77" t="str"/>
      <x:c r="CX151" s="77" t="str"/>
      <x:c r="CY151" s="77" t="str"/>
      <x:c r="CZ151" s="77" t="str"/>
      <x:c r="DA151" s="77" t="str"/>
      <x:c r="DB151" s="77" t="str"/>
      <x:c r="DC151" s="77" t="str"/>
      <x:c r="DD151" s="77" t="str"/>
      <x:c r="DE151" s="77" t="str"/>
      <x:c r="DF151" s="78" t="str"/>
      <x:c r="DG151" s="78" t="str"/>
      <x:c r="DH151" s="78" t="str"/>
      <x:c r="DI151" s="78" t="str"/>
      <x:c r="DJ151" s="78" t="str"/>
      <x:c r="DK151" s="78" t="str"/>
      <x:c r="DL151" s="78" t="str"/>
      <x:c r="DM151" s="78" t="str"/>
      <x:c r="DN151" s="78" t="str"/>
      <x:c r="DO151" s="78" t="str"/>
      <x:c r="DP151" s="78" t="str"/>
      <x:c r="DQ151" s="78" t="str"/>
      <x:c r="DR151" s="78" t="str"/>
      <x:c r="DS151" s="78" t="str"/>
      <x:c r="DT151" s="78" t="str"/>
      <x:c r="DU151" s="78" t="str"/>
      <x:c r="DV151" s="78" t="str"/>
      <x:c r="DW151" s="78" t="str"/>
      <x:c r="DX151" s="78" t="str"/>
      <x:c r="DY151" s="78" t="str"/>
      <x:c r="DZ151" s="78" t="str"/>
      <x:c r="EA151" s="117" t="str"/>
      <x:c r="EB151" s="117" t="str"/>
      <x:c r="EC151" s="117" t="str"/>
      <x:c r="ED151" s="117" t="str"/>
      <x:c r="EE151" s="117" t="str"/>
      <x:c r="EF151" s="117" t="str"/>
      <x:c r="EG151" s="117" t="str"/>
      <x:c r="EH151" s="117" t="str"/>
      <x:c r="EI151" s="117" t="str"/>
      <x:c r="EJ151" s="117" t="str"/>
      <x:c r="EK151" s="117" t="str"/>
      <x:c r="EL151" s="117" t="str"/>
      <x:c r="EM151" s="117" t="str"/>
      <x:c r="EN151" s="117" t="str"/>
      <x:c r="EO151" s="34" t="str"/>
      <x:c r="EP151" s="34" t="str"/>
      <x:c r="EQ151" s="36" t="str">
        <x:f>IF(OR($EO151="",$EP151="",$EO151=0),"",$EP151/$EO151)</x:f>
      </x:c>
      <x:c r="ER151" s="38" t="str"/>
      <x:c r="ES151" s="22" t="str">
        <x:v>Unknown</x:v>
      </x:c>
      <x:c r="ET151" s="22" t="str">
        <x:v>Unknown</x:v>
      </x:c>
      <x:c r="EU151" s="40" t="str">
        <x:f>IF(COUNT($DF151,$DG151,$DH151)=0,"",AVERAGE($DF151,$DG151,$DH151))</x:f>
      </x:c>
      <x:c r="EV151" s="40" t="str">
        <x:f>IF(COUNT($DJ151,$DK151,$DL151)=0,"",AVERAGE($DJ151,$DK151,$DL151))</x:f>
      </x:c>
      <x:c r="EW151" s="40" t="str">
        <x:f>IF(OR($EU151="",$EV151=""),"",$EV151-$EU151)</x:f>
      </x:c>
      <x:c r="EX151" s="40" t="str">
        <x:f>IF(COUNT($DM151,$DN151,$DO151)=0,"",AVERAGE($DM151,$DN151,$DO151))</x:f>
      </x:c>
      <x:c r="EY151" s="40" t="str">
        <x:f>IF(COUNT($DQ151,$DR151,$DS151)=0,"",AVERAGE($DQ151,$DR151,$DS151))</x:f>
      </x:c>
      <x:c r="EZ151" s="40" t="str">
        <x:f>IF(OR($EX151="",$EY151=""),"",$EY151-$EX151)</x:f>
      </x:c>
      <x:c r="FA151" s="42" t="str">
        <x:f>IF(COUNT($EA151,$EB151,$EC151)=0,"",AVERAGE($EA151,$EB151,$EC151))</x:f>
      </x:c>
      <x:c r="FB151" s="42" t="str">
        <x:f>IF(COUNT($EE151,$EF151,$EG151)=0,"",AVERAGE($EE151,$EF151,$EG151))</x:f>
      </x:c>
      <x:c r="FC151" s="42" t="str">
        <x:f>IF(OR($FA151="",$FB151=""),"",$FB151-$FA151)</x:f>
      </x:c>
      <x:c r="FD151" s="42" t="str">
        <x:f>IF(COUNT($EH151,$EI151,$EJ151)=0,"",AVERAGE($EH151,$EI151,$EJ151))</x:f>
      </x:c>
      <x:c r="FE151" s="42" t="str">
        <x:f>IF(COUNT($EL151,$EM151,$EN151)=0,"",AVERAGE($EL151,$EM151,$EN151))</x:f>
      </x:c>
      <x:c r="FF151" s="42" t="str">
        <x:f>IF(OR($FD151="",$FE151=""),"",$FE151-$FD151)</x:f>
      </x:c>
      <x:c r="FG151" s="24" t="str">
        <x:f>IF(COUNT($DF151,$DG151,$DH151,$DJ151,$DK151,$DL151,$DM151,$DN151,$DO151,$DQ151,$DR151,$DS151)=12,"Yes","No")</x:f>
        <x:v>No</x:v>
      </x:c>
      <x:c r="FH151" s="24" t="str">
        <x:f>IF(COUNT($EA151,$EB151,$EC151,$EE151,$EF151,$EG151,$EH151,$EI151,$EJ151,$EL151,$EM151,$EN151)=12,"Yes","No")</x:f>
        <x:v>No</x:v>
      </x:c>
      <x:c r="FI151" s="24" t="str">
        <x:f>IF(AND($M151="Include",OR($FG151="Yes",$FH151="Yes")),"Ready","Not ready")</x:f>
        <x:v>Not ready</x:v>
      </x:c>
    </x:row>
    <x:row r="152" ht="24" customHeight="1">
      <x:c r="A152" s="22" t="str">
        <x:v>CTL-0150</x:v>
      </x:c>
      <x:c r="B152" s="22" t="n">
        <x:v>161</x:v>
      </x:c>
      <x:c r="C152" s="22" t="str">
        <x:v>Candidate alternative-rationale group</x:v>
      </x:c>
      <x:c r="D152" s="22" t="n">
        <x:v>0</x:v>
      </x:c>
      <x:c r="E152" s="22" t="str">
        <x:v>DATA non-innovation deals.xlsx</x:v>
      </x:c>
      <x:c r="F152" s="22" t="str">
        <x:v>allergan acquires akarna therapeutics</x:v>
      </x:c>
      <x:c r="G152" s="22" t="str">
        <x:v>No</x:v>
      </x:c>
      <x:c r="H152" s="22" t="str">
        <x:v>No</x:v>
      </x:c>
      <x:c r="I152" s="22" t="str">
        <x:v>No</x:v>
      </x:c>
      <x:c r="J152" s="22" t="n">
        <x:v>1</x:v>
      </x:c>
      <x:c r="K152" s="22" t="str">
        <x:v>Not started</x:v>
      </x:c>
      <x:c r="L152" s="22" t="str">
        <x:v>Review - majority</x:v>
      </x:c>
      <x:c r="M152" s="22" t="str">
        <x:v>Review</x:v>
      </x:c>
      <x:c r="N152" s="22" t="str"/>
      <x:c r="O152" s="28" t="n">
        <x:v>42633</x:v>
      </x:c>
      <x:c r="P152" s="28" t="n">
        <x:v>42633</x:v>
      </x:c>
      <x:c r="Q152" s="22" t="n">
        <x:v>2016</x:v>
      </x:c>
      <x:c r="R152" s="22" t="str">
        <x:v>Q3 2016</x:v>
      </x:c>
      <x:c r="S152" s="22" t="str">
        <x:v>Completed</x:v>
      </x:c>
      <x:c r="T152" s="26" t="str">
        <x:v>Allergan acquires Akarna Therapeutics</x:v>
      </x:c>
      <x:c r="U152" s="22" t="str">
        <x:v>Mergers &amp; Acquisitions</x:v>
      </x:c>
      <x:c r="V152" s="22" t="str">
        <x:v>Acquisition</x:v>
      </x:c>
      <x:c r="W152" s="22" t="str">
        <x:v>Majority Acquisition</x:v>
      </x:c>
      <x:c r="X152" s="22" t="str">
        <x:v>United Kingdom</x:v>
      </x:c>
      <x:c r="Y152" s="22" t="str">
        <x:v>Majority Acquisition</x:v>
      </x:c>
      <x:c r="Z152" s="26" t="str">
        <x:v>Moelis &amp; Co</x:v>
      </x:c>
      <x:c r="AA152" s="26" t="str">
        <x:v>Wilson Sonsini Goodrich &amp; Rosati Professional Corp</x:v>
      </x:c>
      <x:c r="AB152" s="22" t="str">
        <x:v>Actavis, Inc. (Formerly Purepac Pharmaceutical, Co.)</x:v>
      </x:c>
      <x:c r="AC152" s="22" t="str">
        <x:v>actavis formerly purepac pharmaceutical</x:v>
      </x:c>
      <x:c r="AD152" s="22" t="str">
        <x:v>Akarna Therapeutics Ltd</x:v>
      </x:c>
      <x:c r="AE152" s="22" t="str">
        <x:v>akarna therapeutics</x:v>
      </x:c>
      <x:c r="AF152" s="30" t="n">
        <x:v>50</x:v>
      </x:c>
      <x:c r="AG152" s="22" t="n">
        <x:v>50</x:v>
      </x:c>
      <x:c r="AH152" s="26" t="str">
        <x:v>Allergan plc, an Ireland-based pharmaceutical company that develops, manufactures and commercializes branded pharmaceuticals, devices and biologic products, has acquired Akarna Therapeutics, Ltd., a UK-based biopharmaceutical company that develops small molecule therapeutics for inflammatory and fibrotic diseases, for an up-front payment of $50 million.
_x000d_The purchase consideration is subject to certain adjustments, as well as potential clinical, regulatory and commercial milestone payments related to its lead development compound, AKN-083. In addition to AKN-083, the acquisition also includes a portfolio of additional development-stage FXR compounds. 
_x000d_Akarna Therapeutics was backed by Forbion Capital Partners, New Science Ventures, LLC and Third Point Ventures.
_x000d_ Moelis &amp; Company LLC acted as financial advisor, and Wilson Sonsini Goodrich &amp; Rosati LLP acted as legal counsel to Akarna.</x:v>
      </x:c>
      <x:c r="AI152" s="26" t="str">
        <x:v>The acquisition will enable Allergan to add global rights to AKN-083, a preclinical FRX agonist for the treatment of non-alcoholic steatohepatitis (NASH), and enhance its gastroenterology pipeline and international presence in GI._x000d_
_x000d_
The acquisition also complements Allergan’s previously announced acquisition of Tobira Therapeutics' NASH development compounds.</x:v>
      </x:c>
      <x:c r="AJ152" s="22" t="str"/>
      <x:c r="AK152" s="22" t="str"/>
      <x:c r="AL152" s="22" t="str">
        <x:v>Unknown</x:v>
      </x:c>
      <x:c r="AM152" s="22" t="str">
        <x:v>Unknown</x:v>
      </x:c>
      <x:c r="AN152" s="22" t="str"/>
      <x:c r="AO152" s="22" t="str"/>
      <x:c r="AP152" s="22" t="str"/>
      <x:c r="AQ152" s="22" t="str"/>
      <x:c r="AR152" s="22" t="str"/>
      <x:c r="AS152" s="22" t="str">
        <x:v>Actavis, Inc. (Formerly Purepac Pharmaceutical, Co.)</x:v>
      </x:c>
      <x:c r="AT152" s="22" t="str">
        <x:v>Akarna Therapeutics Ltd</x:v>
      </x:c>
      <x:c r="AU152" s="22" t="str">
        <x:v>Not reviewed</x:v>
      </x:c>
      <x:c r="AV152" s="22" t="str">
        <x:v>Not assessed</x:v>
      </x:c>
      <x:c r="AW152" s="22" t="str">
        <x:v>Unknown</x:v>
      </x:c>
      <x:c r="AX152" s="22" t="str">
        <x:v>Unknown</x:v>
      </x:c>
      <x:c r="AY152" s="22" t="str">
        <x:v>Unknown</x:v>
      </x:c>
      <x:c r="AZ152" s="22" t="str">
        <x:v>Unknown</x:v>
      </x:c>
      <x:c r="BA152" s="22" t="str">
        <x:v>Unknown</x:v>
      </x:c>
      <x:c r="BB152" s="22" t="str">
        <x:v>Unknown</x:v>
      </x:c>
      <x:c r="BC152" s="26" t="str"/>
      <x:c r="BD152" s="22" t="str"/>
      <x:c r="BE152" s="22" t="str"/>
      <x:c r="BF152" s="22" t="str">
        <x:v>Not collected</x:v>
      </x:c>
      <x:c r="BG152" s="22" t="str">
        <x:v>Not collected</x:v>
      </x:c>
      <x:c r="BH152" s="22" t="str">
        <x:v>Not defined</x:v>
      </x:c>
      <x:c r="BI152" s="24" t="n">
        <x:f>IF($Q152="","",$Q152-3)</x:f>
        <x:v>2013</x:v>
      </x:c>
      <x:c r="BJ152" s="24" t="n">
        <x:f>IF($Q152="","",$Q152-2)</x:f>
        <x:v>2014</x:v>
      </x:c>
      <x:c r="BK152" s="24" t="n">
        <x:f>IF($Q152="","",$Q152-1)</x:f>
        <x:v>2015</x:v>
      </x:c>
      <x:c r="BL152" s="24" t="n">
        <x:f>IF($Q152="","",$Q152+0)</x:f>
        <x:v>2016</x:v>
      </x:c>
      <x:c r="BM152" s="24" t="n">
        <x:f>IF($Q152="","",$Q152+1)</x:f>
        <x:v>2017</x:v>
      </x:c>
      <x:c r="BN152" s="24" t="n">
        <x:f>IF($Q152="","",$Q152+2)</x:f>
        <x:v>2018</x:v>
      </x:c>
      <x:c r="BO152" s="24" t="n">
        <x:f>IF($Q152="","",$Q152+3)</x:f>
        <x:v>2019</x:v>
      </x:c>
      <x:c r="BP152" s="77" t="str"/>
      <x:c r="BQ152" s="77" t="str"/>
      <x:c r="BR152" s="77" t="str"/>
      <x:c r="BS152" s="77" t="str"/>
      <x:c r="BT152" s="77" t="str"/>
      <x:c r="BU152" s="77" t="str"/>
      <x:c r="BV152" s="77" t="str"/>
      <x:c r="BW152" s="77" t="str"/>
      <x:c r="BX152" s="77" t="str"/>
      <x:c r="BY152" s="77" t="str"/>
      <x:c r="BZ152" s="77" t="str"/>
      <x:c r="CA152" s="77" t="str"/>
      <x:c r="CB152" s="77" t="str"/>
      <x:c r="CC152" s="77" t="str"/>
      <x:c r="CD152" s="77" t="str"/>
      <x:c r="CE152" s="77" t="str"/>
      <x:c r="CF152" s="77" t="str"/>
      <x:c r="CG152" s="77" t="str"/>
      <x:c r="CH152" s="77" t="str"/>
      <x:c r="CI152" s="77" t="str"/>
      <x:c r="CJ152" s="77" t="str"/>
      <x:c r="CK152" s="77" t="str"/>
      <x:c r="CL152" s="77" t="str"/>
      <x:c r="CM152" s="77" t="str"/>
      <x:c r="CN152" s="77" t="str"/>
      <x:c r="CO152" s="77" t="str"/>
      <x:c r="CP152" s="77" t="str"/>
      <x:c r="CQ152" s="77" t="str"/>
      <x:c r="CR152" s="77" t="str"/>
      <x:c r="CS152" s="77" t="str"/>
      <x:c r="CT152" s="77" t="str"/>
      <x:c r="CU152" s="77" t="str"/>
      <x:c r="CV152" s="77" t="str"/>
      <x:c r="CW152" s="77" t="str"/>
      <x:c r="CX152" s="77" t="str"/>
      <x:c r="CY152" s="77" t="str"/>
      <x:c r="CZ152" s="77" t="str"/>
      <x:c r="DA152" s="77" t="str"/>
      <x:c r="DB152" s="77" t="str"/>
      <x:c r="DC152" s="77" t="str"/>
      <x:c r="DD152" s="77" t="str"/>
      <x:c r="DE152" s="77" t="str"/>
      <x:c r="DF152" s="78" t="str"/>
      <x:c r="DG152" s="78" t="str"/>
      <x:c r="DH152" s="78" t="str"/>
      <x:c r="DI152" s="78" t="str"/>
      <x:c r="DJ152" s="78" t="str"/>
      <x:c r="DK152" s="78" t="str"/>
      <x:c r="DL152" s="78" t="str"/>
      <x:c r="DM152" s="78" t="str"/>
      <x:c r="DN152" s="78" t="str"/>
      <x:c r="DO152" s="78" t="str"/>
      <x:c r="DP152" s="78" t="str"/>
      <x:c r="DQ152" s="78" t="str"/>
      <x:c r="DR152" s="78" t="str"/>
      <x:c r="DS152" s="78" t="str"/>
      <x:c r="DT152" s="78" t="str"/>
      <x:c r="DU152" s="78" t="str"/>
      <x:c r="DV152" s="78" t="str"/>
      <x:c r="DW152" s="78" t="str"/>
      <x:c r="DX152" s="78" t="str"/>
      <x:c r="DY152" s="78" t="str"/>
      <x:c r="DZ152" s="78" t="str"/>
      <x:c r="EA152" s="117" t="str"/>
      <x:c r="EB152" s="117" t="str"/>
      <x:c r="EC152" s="117" t="str"/>
      <x:c r="ED152" s="117" t="str"/>
      <x:c r="EE152" s="117" t="str"/>
      <x:c r="EF152" s="117" t="str"/>
      <x:c r="EG152" s="117" t="str"/>
      <x:c r="EH152" s="117" t="str"/>
      <x:c r="EI152" s="117" t="str"/>
      <x:c r="EJ152" s="117" t="str"/>
      <x:c r="EK152" s="117" t="str"/>
      <x:c r="EL152" s="117" t="str"/>
      <x:c r="EM152" s="117" t="str"/>
      <x:c r="EN152" s="117" t="str"/>
      <x:c r="EO152" s="34" t="str"/>
      <x:c r="EP152" s="34" t="str"/>
      <x:c r="EQ152" s="36" t="str">
        <x:f>IF(OR($EO152="",$EP152="",$EO152=0),"",$EP152/$EO152)</x:f>
      </x:c>
      <x:c r="ER152" s="38" t="str"/>
      <x:c r="ES152" s="22" t="str">
        <x:v>Unknown</x:v>
      </x:c>
      <x:c r="ET152" s="22" t="str">
        <x:v>Unknown</x:v>
      </x:c>
      <x:c r="EU152" s="40" t="str">
        <x:f>IF(COUNT($DF152,$DG152,$DH152)=0,"",AVERAGE($DF152,$DG152,$DH152))</x:f>
      </x:c>
      <x:c r="EV152" s="40" t="str">
        <x:f>IF(COUNT($DJ152,$DK152,$DL152)=0,"",AVERAGE($DJ152,$DK152,$DL152))</x:f>
      </x:c>
      <x:c r="EW152" s="40" t="str">
        <x:f>IF(OR($EU152="",$EV152=""),"",$EV152-$EU152)</x:f>
      </x:c>
      <x:c r="EX152" s="40" t="str">
        <x:f>IF(COUNT($DM152,$DN152,$DO152)=0,"",AVERAGE($DM152,$DN152,$DO152))</x:f>
      </x:c>
      <x:c r="EY152" s="40" t="str">
        <x:f>IF(COUNT($DQ152,$DR152,$DS152)=0,"",AVERAGE($DQ152,$DR152,$DS152))</x:f>
      </x:c>
      <x:c r="EZ152" s="40" t="str">
        <x:f>IF(OR($EX152="",$EY152=""),"",$EY152-$EX152)</x:f>
      </x:c>
      <x:c r="FA152" s="42" t="str">
        <x:f>IF(COUNT($EA152,$EB152,$EC152)=0,"",AVERAGE($EA152,$EB152,$EC152))</x:f>
      </x:c>
      <x:c r="FB152" s="42" t="str">
        <x:f>IF(COUNT($EE152,$EF152,$EG152)=0,"",AVERAGE($EE152,$EF152,$EG152))</x:f>
      </x:c>
      <x:c r="FC152" s="42" t="str">
        <x:f>IF(OR($FA152="",$FB152=""),"",$FB152-$FA152)</x:f>
      </x:c>
      <x:c r="FD152" s="42" t="str">
        <x:f>IF(COUNT($EH152,$EI152,$EJ152)=0,"",AVERAGE($EH152,$EI152,$EJ152))</x:f>
      </x:c>
      <x:c r="FE152" s="42" t="str">
        <x:f>IF(COUNT($EL152,$EM152,$EN152)=0,"",AVERAGE($EL152,$EM152,$EN152))</x:f>
      </x:c>
      <x:c r="FF152" s="42" t="str">
        <x:f>IF(OR($FD152="",$FE152=""),"",$FE152-$FD152)</x:f>
      </x:c>
      <x:c r="FG152" s="24" t="str">
        <x:f>IF(COUNT($DF152,$DG152,$DH152,$DJ152,$DK152,$DL152,$DM152,$DN152,$DO152,$DQ152,$DR152,$DS152)=12,"Yes","No")</x:f>
        <x:v>No</x:v>
      </x:c>
      <x:c r="FH152" s="24" t="str">
        <x:f>IF(COUNT($EA152,$EB152,$EC152,$EE152,$EF152,$EG152,$EH152,$EI152,$EJ152,$EL152,$EM152,$EN152)=12,"Yes","No")</x:f>
        <x:v>No</x:v>
      </x:c>
      <x:c r="FI152" s="24" t="str">
        <x:f>IF(AND($M152="Include",OR($FG152="Yes",$FH152="Yes")),"Ready","Not ready")</x:f>
        <x:v>Not ready</x:v>
      </x:c>
    </x:row>
    <x:row r="153" ht="24" customHeight="1">
      <x:c r="A153" s="22" t="str">
        <x:v>CTL-0151</x:v>
      </x:c>
      <x:c r="B153" s="22" t="n">
        <x:v>162</x:v>
      </x:c>
      <x:c r="C153" s="22" t="str">
        <x:v>Candidate alternative-rationale group</x:v>
      </x:c>
      <x:c r="D153" s="22" t="n">
        <x:v>0</x:v>
      </x:c>
      <x:c r="E153" s="22" t="str">
        <x:v>DATA non-innovation deals.xlsx</x:v>
      </x:c>
      <x:c r="F153" s="22" t="str">
        <x:v>busy bees nurseries acquires teddy bear club nursery</x:v>
      </x:c>
      <x:c r="G153" s="22" t="str">
        <x:v>No</x:v>
      </x:c>
      <x:c r="H153" s="22" t="str">
        <x:v>No</x:v>
      </x:c>
      <x:c r="I153" s="22" t="str">
        <x:v>No</x:v>
      </x:c>
      <x:c r="J153" s="22" t="n">
        <x:v>1</x:v>
      </x:c>
      <x:c r="K153" s="22" t="str">
        <x:v>Not started</x:v>
      </x:c>
      <x:c r="L153" s="22" t="str">
        <x:v>Review - majority</x:v>
      </x:c>
      <x:c r="M153" s="22" t="str">
        <x:v>Review</x:v>
      </x:c>
      <x:c r="N153" s="22" t="str"/>
      <x:c r="O153" s="28" t="n">
        <x:v>42632</x:v>
      </x:c>
      <x:c r="P153" s="28" t="n">
        <x:v>42632</x:v>
      </x:c>
      <x:c r="Q153" s="22" t="n">
        <x:v>2016</x:v>
      </x:c>
      <x:c r="R153" s="22" t="str">
        <x:v>Q3 2016</x:v>
      </x:c>
      <x:c r="S153" s="22" t="str">
        <x:v>Completed</x:v>
      </x:c>
      <x:c r="T153" s="26" t="str">
        <x:v>Busy Bees Nurseries acquires Teddy Bear Club Nursery</x:v>
      </x:c>
      <x:c r="U153" s="22" t="str">
        <x:v>Mergers &amp; Acquisitions</x:v>
      </x:c>
      <x:c r="V153" s="22" t="str">
        <x:v>Acquisition</x:v>
      </x:c>
      <x:c r="W153" s="22" t="str">
        <x:v>Majority Acquisition</x:v>
      </x:c>
      <x:c r="X153" s="22" t="str">
        <x:v>United Kingdom</x:v>
      </x:c>
      <x:c r="Y153" s="22" t="str">
        <x:v>Majority Acquisition</x:v>
      </x:c>
      <x:c r="Z153" s="26"/>
      <x:c r="AA153" s="26"/>
      <x:c r="AB153" s="22" t="str">
        <x:v>Busy Bees Nurseries Ltd</x:v>
      </x:c>
      <x:c r="AC153" s="22" t="str">
        <x:v>busy bees nurseries</x:v>
      </x:c>
      <x:c r="AD153" s="22" t="str">
        <x:v>The Teddy Bear Club Nursery</x:v>
      </x:c>
      <x:c r="AE153" s="22" t="str">
        <x:v>teddy bear club nursery</x:v>
      </x:c>
      <x:c r="AF153" s="30"/>
      <x:c r="AG153" s="22" t="str">
        <x:v>n/a</x:v>
      </x:c>
      <x:c r="AH153" s="26" t="str">
        <x:v>Busy Bees Nurseries Limited has acquired The Teddy Bear Club Nursery (Teddy). Both the companies are UK-based providers of childcare nursery services.
_x000d_ Teddy has 40 employees.</x:v>
      </x:c>
      <x:c r="AI153" s="26" t="str">
        <x:v>The transaction will enable Busy Bees to expand further in Scotland and Dundee, the UK.</x:v>
      </x:c>
      <x:c r="AJ153" s="22" t="str"/>
      <x:c r="AK153" s="22" t="str"/>
      <x:c r="AL153" s="22" t="str">
        <x:v>Unknown</x:v>
      </x:c>
      <x:c r="AM153" s="22" t="str">
        <x:v>Unknown</x:v>
      </x:c>
      <x:c r="AN153" s="22" t="str">
        <x:v>1784209Z LN</x:v>
      </x:c>
      <x:c r="AO153" s="22" t="str"/>
      <x:c r="AP153" s="22" t="str"/>
      <x:c r="AQ153" s="22" t="str"/>
      <x:c r="AR153" s="22" t="str"/>
      <x:c r="AS153" s="22" t="str">
        <x:v>Busy Bees Nurseries Ltd</x:v>
      </x:c>
      <x:c r="AT153" s="22" t="str">
        <x:v>The Teddy Bear Club Nursery</x:v>
      </x:c>
      <x:c r="AU153" s="22" t="str">
        <x:v>Not reviewed</x:v>
      </x:c>
      <x:c r="AV153" s="22" t="str">
        <x:v>Not assessed</x:v>
      </x:c>
      <x:c r="AW153" s="22" t="str">
        <x:v>Unknown</x:v>
      </x:c>
      <x:c r="AX153" s="22" t="str">
        <x:v>Unknown</x:v>
      </x:c>
      <x:c r="AY153" s="22" t="str">
        <x:v>Unknown</x:v>
      </x:c>
      <x:c r="AZ153" s="22" t="str">
        <x:v>Unknown</x:v>
      </x:c>
      <x:c r="BA153" s="22" t="str">
        <x:v>Unknown</x:v>
      </x:c>
      <x:c r="BB153" s="22" t="str">
        <x:v>Unknown</x:v>
      </x:c>
      <x:c r="BC153" s="26" t="str"/>
      <x:c r="BD153" s="22" t="str"/>
      <x:c r="BE153" s="22" t="str">
        <x:v>EUR</x:v>
      </x:c>
      <x:c r="BF153" s="22" t="str">
        <x:v>Complete</x:v>
      </x:c>
      <x:c r="BG153" s="22" t="str">
        <x:v>Not collected</x:v>
      </x:c>
      <x:c r="BH153" s="22" t="str">
        <x:v>Not defined</x:v>
      </x:c>
      <x:c r="BI153" s="24" t="n">
        <x:f>IF($Q153="","",$Q153-3)</x:f>
        <x:v>2013</x:v>
      </x:c>
      <x:c r="BJ153" s="24" t="n">
        <x:f>IF($Q153="","",$Q153-2)</x:f>
        <x:v>2014</x:v>
      </x:c>
      <x:c r="BK153" s="24" t="n">
        <x:f>IF($Q153="","",$Q153-1)</x:f>
        <x:v>2015</x:v>
      </x:c>
      <x:c r="BL153" s="24" t="n">
        <x:f>IF($Q153="","",$Q153+0)</x:f>
        <x:v>2016</x:v>
      </x:c>
      <x:c r="BM153" s="24" t="n">
        <x:f>IF($Q153="","",$Q153+1)</x:f>
        <x:v>2017</x:v>
      </x:c>
      <x:c r="BN153" s="24" t="n">
        <x:f>IF($Q153="","",$Q153+2)</x:f>
        <x:v>2018</x:v>
      </x:c>
      <x:c r="BO153" s="24" t="n">
        <x:f>IF($Q153="","",$Q153+3)</x:f>
        <x:v>2019</x:v>
      </x:c>
      <x:c r="BP153" s="77" t="n">
        <x:v>39.0865</x:v>
      </x:c>
      <x:c r="BQ153" s="77" t="n">
        <x:v>42.2654</x:v>
      </x:c>
      <x:c r="BR153" s="77" t="n">
        <x:v>66.5588</x:v>
      </x:c>
      <x:c r="BS153" s="77" t="n">
        <x:v>59.5564</x:v>
      </x:c>
      <x:c r="BT153" s="77" t="n">
        <x:v>59.7203</x:v>
      </x:c>
      <x:c r="BU153" s="77" t="n">
        <x:v>141.9381</x:v>
      </x:c>
      <x:c r="BV153" s="77" t="n">
        <x:v>227.5603</x:v>
      </x:c>
      <x:c r="BW153" s="77" t="n">
        <x:v>3.1881</x:v>
      </x:c>
      <x:c r="BX153" s="77" t="n">
        <x:v>3.0025</x:v>
      </x:c>
      <x:c r="BY153" s="77" t="n">
        <x:v>4.8848</x:v>
      </x:c>
      <x:c r="BZ153" s="77" t="n">
        <x:v>1.152</x:v>
      </x:c>
      <x:c r="CA153" s="77" t="n">
        <x:v>4.2617</x:v>
      </x:c>
      <x:c r="CB153" s="77" t="n">
        <x:v>17.2763</x:v>
      </x:c>
      <x:c r="CC153" s="77" t="n">
        <x:v>28.8301</x:v>
      </x:c>
      <x:c r="CD153" s="77" t="n">
        <x:v>4.9767</x:v>
      </x:c>
      <x:c r="CE153" s="77" t="n">
        <x:v>5.8876</x:v>
      </x:c>
      <x:c r="CF153" s="77" t="n">
        <x:v>9.4169</x:v>
      </x:c>
      <x:c r="CG153" s="77" t="n">
        <x:v>3.9507</x:v>
      </x:c>
      <x:c r="CH153" s="77" t="n">
        <x:v>6.6409</x:v>
      </x:c>
      <x:c r="CI153" s="77" t="n">
        <x:v>14.3197</x:v>
      </x:c>
      <x:c r="CJ153" s="77" t="n">
        <x:v>26.8388</x:v>
      </x:c>
      <x:c r="CK153" s="77" t="n">
        <x:v>69.0259</x:v>
      </x:c>
      <x:c r="CL153" s="77" t="n">
        <x:v>94.6539</x:v>
      </x:c>
      <x:c r="CM153" s="77" t="n">
        <x:v>126.6872</x:v>
      </x:c>
      <x:c r="CN153" s="77" t="n">
        <x:v>117.9593</x:v>
      </x:c>
      <x:c r="CO153" s="77" t="n">
        <x:v>130.7054</x:v>
      </x:c>
      <x:c r="CP153" s="77" t="n">
        <x:v>213.2206</x:v>
      </x:c>
      <x:c r="CQ153" s="77" t="n">
        <x:v>216.7696</x:v>
      </x:c>
      <x:c r="CR153" s="77"/>
      <x:c r="CS153" s="77"/>
      <x:c r="CT153" s="77"/>
      <x:c r="CU153" s="77"/>
      <x:c r="CV153" s="77"/>
      <x:c r="CW153" s="77"/>
      <x:c r="CX153" s="77"/>
      <x:c r="CY153" s="77"/>
      <x:c r="CZ153" s="77"/>
      <x:c r="DA153" s="77"/>
      <x:c r="DB153" s="77"/>
      <x:c r="DC153" s="77"/>
      <x:c r="DD153" s="77"/>
      <x:c r="DE153" s="77"/>
      <x:c r="DF153" s="78" t="n">
        <x:v>7.6317</x:v>
      </x:c>
      <x:c r="DG153" s="78" t="n">
        <x:v>7.2459</x:v>
      </x:c>
      <x:c r="DH153" s="78" t="n">
        <x:v>8.19</x:v>
      </x:c>
      <x:c r="DI153" s="78" t="n">
        <x:v>3.3232</x:v>
      </x:c>
      <x:c r="DJ153" s="78" t="n">
        <x:v>5.3621</x:v>
      </x:c>
      <x:c r="DK153" s="78" t="n">
        <x:v>8.2336</x:v>
      </x:c>
      <x:c r="DL153" s="78" t="n">
        <x:v>12.5476</x:v>
      </x:c>
      <x:c r="DM153" s="78" t="n">
        <x:v>8.1565</x:v>
      </x:c>
      <x:c r="DN153" s="78" t="n">
        <x:v>7.1039</x:v>
      </x:c>
      <x:c r="DO153" s="78" t="n">
        <x:v>7.339</x:v>
      </x:c>
      <x:c r="DP153" s="78" t="n">
        <x:v>1.9343</x:v>
      </x:c>
      <x:c r="DQ153" s="78" t="n">
        <x:v>7.1362</x:v>
      </x:c>
      <x:c r="DR153" s="78" t="n">
        <x:v>12.1717</x:v>
      </x:c>
      <x:c r="DS153" s="78" t="n">
        <x:v>12.6692</x:v>
      </x:c>
      <x:c r="DT153" s="78"/>
      <x:c r="DU153" s="78"/>
      <x:c r="DV153" s="78"/>
      <x:c r="DW153" s="78"/>
      <x:c r="DX153" s="78"/>
      <x:c r="DY153" s="78"/>
      <x:c r="DZ153" s="78"/>
      <x:c r="EA153" s="117" t="str"/>
      <x:c r="EB153" s="117" t="str"/>
      <x:c r="EC153" s="117" t="str"/>
      <x:c r="ED153" s="117" t="str"/>
      <x:c r="EE153" s="117" t="str"/>
      <x:c r="EF153" s="117" t="str"/>
      <x:c r="EG153" s="117" t="str"/>
      <x:c r="EH153" s="117" t="str"/>
      <x:c r="EI153" s="117" t="str"/>
      <x:c r="EJ153" s="117" t="str"/>
      <x:c r="EK153" s="117" t="str"/>
      <x:c r="EL153" s="117" t="str"/>
      <x:c r="EM153" s="117" t="str"/>
      <x:c r="EN153" s="117" t="str"/>
      <x:c r="EO153" s="34" t="str"/>
      <x:c r="EP153" s="34" t="str"/>
      <x:c r="EQ153" s="36" t="str">
        <x:f>IF(OR($EO153="",$EP153="",$EO153=0),"",$EP153/$EO153)</x:f>
      </x:c>
      <x:c r="ER153" s="38" t="str"/>
      <x:c r="ES153" s="22" t="str">
        <x:v>Unknown</x:v>
      </x:c>
      <x:c r="ET153" s="22" t="str">
        <x:v>Unknown</x:v>
      </x:c>
      <x:c r="EU153" s="40" t="n">
        <x:f>IF(COUNT($DF153,$DG153,$DH153)=0,"",AVERAGE($DF153,$DG153,$DH153))</x:f>
        <x:v>7.6892</x:v>
      </x:c>
      <x:c r="EV153" s="40" t="n">
        <x:f>IF(COUNT($DJ153,$DK153,$DL153)=0,"",AVERAGE($DJ153,$DK153,$DL153))</x:f>
        <x:v>8.714433333333332</x:v>
      </x:c>
      <x:c r="EW153" s="40" t="n">
        <x:f>IF(OR($EU153="",$EV153=""),"",$EV153-$EU153)</x:f>
        <x:v>1.0252333333333326</x:v>
      </x:c>
      <x:c r="EX153" s="40" t="n">
        <x:f>IF(COUNT($DM153,$DN153,$DO153)=0,"",AVERAGE($DM153,$DN153,$DO153))</x:f>
        <x:v>7.533133333333335</x:v>
      </x:c>
      <x:c r="EY153" s="40" t="n">
        <x:f>IF(COUNT($DQ153,$DR153,$DS153)=0,"",AVERAGE($DQ153,$DR153,$DS153))</x:f>
        <x:v>10.659033333333333</x:v>
      </x:c>
      <x:c r="EZ153" s="40" t="n">
        <x:f>IF(OR($EX153="",$EY153=""),"",$EY153-$EX153)</x:f>
        <x:v>3.125899999999999</x:v>
      </x:c>
      <x:c r="FA153" s="42" t="str">
        <x:f>IF(COUNT($EA153,$EB153,$EC153)=0,"",AVERAGE($EA153,$EB153,$EC153))</x:f>
      </x:c>
      <x:c r="FB153" s="42" t="str">
        <x:f>IF(COUNT($EE153,$EF153,$EG153)=0,"",AVERAGE($EE153,$EF153,$EG153))</x:f>
      </x:c>
      <x:c r="FC153" s="42" t="str">
        <x:f>IF(OR($FA153="",$FB153=""),"",$FB153-$FA153)</x:f>
      </x:c>
      <x:c r="FD153" s="42" t="str">
        <x:f>IF(COUNT($EH153,$EI153,$EJ153)=0,"",AVERAGE($EH153,$EI153,$EJ153))</x:f>
      </x:c>
      <x:c r="FE153" s="42" t="str">
        <x:f>IF(COUNT($EL153,$EM153,$EN153)=0,"",AVERAGE($EL153,$EM153,$EN153))</x:f>
      </x:c>
      <x:c r="FF153" s="42" t="str">
        <x:f>IF(OR($FD153="",$FE153=""),"",$FE153-$FD153)</x:f>
      </x:c>
      <x:c r="FG153" s="24" t="str">
        <x:f>IF(COUNT($DF153,$DG153,$DH153,$DJ153,$DK153,$DL153,$DM153,$DN153,$DO153,$DQ153,$DR153,$DS153)=12,"Yes","No")</x:f>
        <x:v>Yes</x:v>
      </x:c>
      <x:c r="FH153" s="24" t="str">
        <x:f>IF(COUNT($EA153,$EB153,$EC153,$EE153,$EF153,$EG153,$EH153,$EI153,$EJ153,$EL153,$EM153,$EN153)=12,"Yes","No")</x:f>
        <x:v>No</x:v>
      </x:c>
      <x:c r="FI153" s="24" t="str">
        <x:f>IF(AND($M153="Include",OR($FG153="Yes",$FH153="Yes")),"Ready","Not ready")</x:f>
        <x:v>Not ready</x:v>
      </x:c>
    </x:row>
    <x:row r="154" ht="24" customHeight="1">
      <x:c r="A154" s="22" t="str">
        <x:v>CTL-0152</x:v>
      </x:c>
      <x:c r="B154" s="22" t="n">
        <x:v>163</x:v>
      </x:c>
      <x:c r="C154" s="22" t="str">
        <x:v>Candidate alternative-rationale group</x:v>
      </x:c>
      <x:c r="D154" s="22" t="n">
        <x:v>0</x:v>
      </x:c>
      <x:c r="E154" s="22" t="str">
        <x:v>DATA non-innovation deals.xlsx</x:v>
      </x:c>
      <x:c r="F154" s="22" t="str">
        <x:v>pharmstandard leksredstva acquires additional 3 05 stake in otcpharm</x:v>
      </x:c>
      <x:c r="G154" s="22" t="str">
        <x:v>No</x:v>
      </x:c>
      <x:c r="H154" s="22" t="str">
        <x:v>No</x:v>
      </x:c>
      <x:c r="I154" s="22" t="str">
        <x:v>No</x:v>
      </x:c>
      <x:c r="J154" s="22" t="n">
        <x:v>1</x:v>
      </x:c>
      <x:c r="K154" s="22" t="str">
        <x:v>Not started</x:v>
      </x:c>
      <x:c r="L154" s="22" t="str">
        <x:v>Exclude - minority</x:v>
      </x:c>
      <x:c r="M154" s="22" t="str">
        <x:v>Review</x:v>
      </x:c>
      <x:c r="N154" s="22" t="str"/>
      <x:c r="O154" s="28" t="n">
        <x:v>42629</x:v>
      </x:c>
      <x:c r="P154" s="28" t="n">
        <x:v>42629</x:v>
      </x:c>
      <x:c r="Q154" s="22" t="n">
        <x:v>2016</x:v>
      </x:c>
      <x:c r="R154" s="22" t="str">
        <x:v>Q3 2016</x:v>
      </x:c>
      <x:c r="S154" s="22" t="str">
        <x:v>Completed</x:v>
      </x:c>
      <x:c r="T154" s="26" t="str">
        <x:v>Pharmstandard-Leksredstva Acquires Additional 3.05% stake in OTCPharm</x:v>
      </x:c>
      <x:c r="U154" s="22" t="str">
        <x:v>Mergers &amp; Acquisitions</x:v>
      </x:c>
      <x:c r="V154" s="22" t="str">
        <x:v>Acquisition</x:v>
      </x:c>
      <x:c r="W154" s="22" t="str">
        <x:v>Minority Acquisition</x:v>
      </x:c>
      <x:c r="X154" s="22" t="str">
        <x:v>Russia</x:v>
      </x:c>
      <x:c r="Y154" s="22" t="str">
        <x:v>Minority Acquisition</x:v>
      </x:c>
      <x:c r="Z154" s="26"/>
      <x:c r="AA154" s="26"/>
      <x:c r="AB154" s="22" t="str">
        <x:v>Pharmstandard-Leksredstva</x:v>
      </x:c>
      <x:c r="AC154" s="22" t="str">
        <x:v>pharmstandard leksredstva</x:v>
      </x:c>
      <x:c r="AD154" s="22" t="str">
        <x:v>OTCPharm</x:v>
      </x:c>
      <x:c r="AE154" s="22" t="str">
        <x:v>otcpharm</x:v>
      </x:c>
      <x:c r="AF154" s="30"/>
      <x:c r="AG154" s="22" t="str">
        <x:v>n/a</x:v>
      </x:c>
      <x:c r="AH154" s="26" t="str">
        <x:v>Pharmstandard-Leksredstva OJSC, a developer, manufacturer and marketer of generic pharmaceutical products, has acquired an additional 3.05% stake in OTCPharm PJSC, a producer, marketer and wholesaler of pharmaceutical products.</x:v>
      </x:c>
      <x:c r="AI154" s="26" t="str"/>
      <x:c r="AJ154" s="22" t="str"/>
      <x:c r="AK154" s="22" t="str"/>
      <x:c r="AL154" s="22" t="str">
        <x:v>Unknown</x:v>
      </x:c>
      <x:c r="AM154" s="22" t="str">
        <x:v>Unknown</x:v>
      </x:c>
      <x:c r="AN154" s="22" t="str"/>
      <x:c r="AO154" s="22" t="str"/>
      <x:c r="AP154" s="22" t="str"/>
      <x:c r="AQ154" s="22" t="str"/>
      <x:c r="AR154" s="22" t="str"/>
      <x:c r="AS154" s="22" t="str">
        <x:v>Pharmstandard-Leksredstva</x:v>
      </x:c>
      <x:c r="AT154" s="22" t="str">
        <x:v>OTCPharm</x:v>
      </x:c>
      <x:c r="AU154" s="22" t="str">
        <x:v>Not reviewed</x:v>
      </x:c>
      <x:c r="AV154" s="22" t="str">
        <x:v>Not assessed</x:v>
      </x:c>
      <x:c r="AW154" s="22" t="str">
        <x:v>Unknown</x:v>
      </x:c>
      <x:c r="AX154" s="22" t="str">
        <x:v>Unknown</x:v>
      </x:c>
      <x:c r="AY154" s="22" t="str">
        <x:v>Unknown</x:v>
      </x:c>
      <x:c r="AZ154" s="22" t="str">
        <x:v>Unknown</x:v>
      </x:c>
      <x:c r="BA154" s="22" t="str">
        <x:v>Unknown</x:v>
      </x:c>
      <x:c r="BB154" s="22" t="str">
        <x:v>Unknown</x:v>
      </x:c>
      <x:c r="BC154" s="26" t="str"/>
      <x:c r="BD154" s="22" t="str"/>
      <x:c r="BE154" s="22" t="str"/>
      <x:c r="BF154" s="22" t="str">
        <x:v>Not collected</x:v>
      </x:c>
      <x:c r="BG154" s="22" t="str">
        <x:v>Not collected</x:v>
      </x:c>
      <x:c r="BH154" s="22" t="str">
        <x:v>Not defined</x:v>
      </x:c>
      <x:c r="BI154" s="24" t="n">
        <x:f>IF($Q154="","",$Q154-3)</x:f>
        <x:v>2013</x:v>
      </x:c>
      <x:c r="BJ154" s="24" t="n">
        <x:f>IF($Q154="","",$Q154-2)</x:f>
        <x:v>2014</x:v>
      </x:c>
      <x:c r="BK154" s="24" t="n">
        <x:f>IF($Q154="","",$Q154-1)</x:f>
        <x:v>2015</x:v>
      </x:c>
      <x:c r="BL154" s="24" t="n">
        <x:f>IF($Q154="","",$Q154+0)</x:f>
        <x:v>2016</x:v>
      </x:c>
      <x:c r="BM154" s="24" t="n">
        <x:f>IF($Q154="","",$Q154+1)</x:f>
        <x:v>2017</x:v>
      </x:c>
      <x:c r="BN154" s="24" t="n">
        <x:f>IF($Q154="","",$Q154+2)</x:f>
        <x:v>2018</x:v>
      </x:c>
      <x:c r="BO154" s="24" t="n">
        <x:f>IF($Q154="","",$Q154+3)</x:f>
        <x:v>2019</x:v>
      </x:c>
      <x:c r="BP154" s="77" t="str"/>
      <x:c r="BQ154" s="77" t="str"/>
      <x:c r="BR154" s="77" t="str"/>
      <x:c r="BS154" s="77" t="str"/>
      <x:c r="BT154" s="77" t="str"/>
      <x:c r="BU154" s="77" t="str"/>
      <x:c r="BV154" s="77" t="str"/>
      <x:c r="BW154" s="77" t="str"/>
      <x:c r="BX154" s="77" t="str"/>
      <x:c r="BY154" s="77" t="str"/>
      <x:c r="BZ154" s="77" t="str"/>
      <x:c r="CA154" s="77" t="str"/>
      <x:c r="CB154" s="77" t="str"/>
      <x:c r="CC154" s="77" t="str"/>
      <x:c r="CD154" s="77" t="str"/>
      <x:c r="CE154" s="77" t="str"/>
      <x:c r="CF154" s="77" t="str"/>
      <x:c r="CG154" s="77" t="str"/>
      <x:c r="CH154" s="77" t="str"/>
      <x:c r="CI154" s="77" t="str"/>
      <x:c r="CJ154" s="77" t="str"/>
      <x:c r="CK154" s="77" t="str"/>
      <x:c r="CL154" s="77" t="str"/>
      <x:c r="CM154" s="77" t="str"/>
      <x:c r="CN154" s="77" t="str"/>
      <x:c r="CO154" s="77" t="str"/>
      <x:c r="CP154" s="77" t="str"/>
      <x:c r="CQ154" s="77" t="str"/>
      <x:c r="CR154" s="77" t="str"/>
      <x:c r="CS154" s="77" t="str"/>
      <x:c r="CT154" s="77" t="str"/>
      <x:c r="CU154" s="77" t="str"/>
      <x:c r="CV154" s="77" t="str"/>
      <x:c r="CW154" s="77" t="str"/>
      <x:c r="CX154" s="77" t="str"/>
      <x:c r="CY154" s="77" t="str"/>
      <x:c r="CZ154" s="77" t="str"/>
      <x:c r="DA154" s="77" t="str"/>
      <x:c r="DB154" s="77" t="str"/>
      <x:c r="DC154" s="77" t="str"/>
      <x:c r="DD154" s="77" t="str"/>
      <x:c r="DE154" s="77" t="str"/>
      <x:c r="DF154" s="78" t="str"/>
      <x:c r="DG154" s="78" t="str"/>
      <x:c r="DH154" s="78" t="str"/>
      <x:c r="DI154" s="78" t="str"/>
      <x:c r="DJ154" s="78" t="str"/>
      <x:c r="DK154" s="78" t="str"/>
      <x:c r="DL154" s="78" t="str"/>
      <x:c r="DM154" s="78" t="str"/>
      <x:c r="DN154" s="78" t="str"/>
      <x:c r="DO154" s="78" t="str"/>
      <x:c r="DP154" s="78" t="str"/>
      <x:c r="DQ154" s="78" t="str"/>
      <x:c r="DR154" s="78" t="str"/>
      <x:c r="DS154" s="78" t="str"/>
      <x:c r="DT154" s="78" t="str"/>
      <x:c r="DU154" s="78" t="str"/>
      <x:c r="DV154" s="78" t="str"/>
      <x:c r="DW154" s="78" t="str"/>
      <x:c r="DX154" s="78" t="str"/>
      <x:c r="DY154" s="78" t="str"/>
      <x:c r="DZ154" s="78" t="str"/>
      <x:c r="EA154" s="117" t="str"/>
      <x:c r="EB154" s="117" t="str"/>
      <x:c r="EC154" s="117" t="str"/>
      <x:c r="ED154" s="117" t="str"/>
      <x:c r="EE154" s="117" t="str"/>
      <x:c r="EF154" s="117" t="str"/>
      <x:c r="EG154" s="117" t="str"/>
      <x:c r="EH154" s="117" t="str"/>
      <x:c r="EI154" s="117" t="str"/>
      <x:c r="EJ154" s="117" t="str"/>
      <x:c r="EK154" s="117" t="str"/>
      <x:c r="EL154" s="117" t="str"/>
      <x:c r="EM154" s="117" t="str"/>
      <x:c r="EN154" s="117" t="str"/>
      <x:c r="EO154" s="34" t="str"/>
      <x:c r="EP154" s="34" t="str"/>
      <x:c r="EQ154" s="36" t="str">
        <x:f>IF(OR($EO154="",$EP154="",$EO154=0),"",$EP154/$EO154)</x:f>
      </x:c>
      <x:c r="ER154" s="38" t="str"/>
      <x:c r="ES154" s="22" t="str">
        <x:v>Unknown</x:v>
      </x:c>
      <x:c r="ET154" s="22" t="str">
        <x:v>Unknown</x:v>
      </x:c>
      <x:c r="EU154" s="40" t="str">
        <x:f>IF(COUNT($DF154,$DG154,$DH154)=0,"",AVERAGE($DF154,$DG154,$DH154))</x:f>
      </x:c>
      <x:c r="EV154" s="40" t="str">
        <x:f>IF(COUNT($DJ154,$DK154,$DL154)=0,"",AVERAGE($DJ154,$DK154,$DL154))</x:f>
      </x:c>
      <x:c r="EW154" s="40" t="str">
        <x:f>IF(OR($EU154="",$EV154=""),"",$EV154-$EU154)</x:f>
      </x:c>
      <x:c r="EX154" s="40" t="str">
        <x:f>IF(COUNT($DM154,$DN154,$DO154)=0,"",AVERAGE($DM154,$DN154,$DO154))</x:f>
      </x:c>
      <x:c r="EY154" s="40" t="str">
        <x:f>IF(COUNT($DQ154,$DR154,$DS154)=0,"",AVERAGE($DQ154,$DR154,$DS154))</x:f>
      </x:c>
      <x:c r="EZ154" s="40" t="str">
        <x:f>IF(OR($EX154="",$EY154=""),"",$EY154-$EX154)</x:f>
      </x:c>
      <x:c r="FA154" s="42" t="str">
        <x:f>IF(COUNT($EA154,$EB154,$EC154)=0,"",AVERAGE($EA154,$EB154,$EC154))</x:f>
      </x:c>
      <x:c r="FB154" s="42" t="str">
        <x:f>IF(COUNT($EE154,$EF154,$EG154)=0,"",AVERAGE($EE154,$EF154,$EG154))</x:f>
      </x:c>
      <x:c r="FC154" s="42" t="str">
        <x:f>IF(OR($FA154="",$FB154=""),"",$FB154-$FA154)</x:f>
      </x:c>
      <x:c r="FD154" s="42" t="str">
        <x:f>IF(COUNT($EH154,$EI154,$EJ154)=0,"",AVERAGE($EH154,$EI154,$EJ154))</x:f>
      </x:c>
      <x:c r="FE154" s="42" t="str">
        <x:f>IF(COUNT($EL154,$EM154,$EN154)=0,"",AVERAGE($EL154,$EM154,$EN154))</x:f>
      </x:c>
      <x:c r="FF154" s="42" t="str">
        <x:f>IF(OR($FD154="",$FE154=""),"",$FE154-$FD154)</x:f>
      </x:c>
      <x:c r="FG154" s="24" t="str">
        <x:f>IF(COUNT($DF154,$DG154,$DH154,$DJ154,$DK154,$DL154,$DM154,$DN154,$DO154,$DQ154,$DR154,$DS154)=12,"Yes","No")</x:f>
        <x:v>No</x:v>
      </x:c>
      <x:c r="FH154" s="24" t="str">
        <x:f>IF(COUNT($EA154,$EB154,$EC154,$EE154,$EF154,$EG154,$EH154,$EI154,$EJ154,$EL154,$EM154,$EN154)=12,"Yes","No")</x:f>
        <x:v>No</x:v>
      </x:c>
      <x:c r="FI154" s="24" t="str">
        <x:f>IF(AND($M154="Include",OR($FG154="Yes",$FH154="Yes")),"Ready","Not ready")</x:f>
        <x:v>Not ready</x:v>
      </x:c>
    </x:row>
    <x:row r="155" ht="24" customHeight="1">
      <x:c r="A155" s="22" t="str">
        <x:v>CTL-0153</x:v>
      </x:c>
      <x:c r="B155" s="22" t="n">
        <x:v>164</x:v>
      </x:c>
      <x:c r="C155" s="22" t="str">
        <x:v>Candidate alternative-rationale group</x:v>
      </x:c>
      <x:c r="D155" s="22" t="n">
        <x:v>0</x:v>
      </x:c>
      <x:c r="E155" s="22" t="str">
        <x:v>DATA non-innovation deals.xlsx</x:v>
      </x:c>
      <x:c r="F155" s="22" t="str">
        <x:v>hocoma merges with dih international</x:v>
      </x:c>
      <x:c r="G155" s="22" t="str">
        <x:v>No</x:v>
      </x:c>
      <x:c r="H155" s="22" t="str">
        <x:v>No</x:v>
      </x:c>
      <x:c r="I155" s="22" t="str">
        <x:v>Yes</x:v>
      </x:c>
      <x:c r="J155" s="22" t="n">
        <x:v>13</x:v>
      </x:c>
      <x:c r="K155" s="22" t="str">
        <x:v>Not started</x:v>
      </x:c>
      <x:c r="L155" s="22" t="str">
        <x:v>Review - merger</x:v>
      </x:c>
      <x:c r="M155" s="22" t="str">
        <x:v>Review</x:v>
      </x:c>
      <x:c r="N155" s="22" t="str"/>
      <x:c r="O155" s="28" t="n">
        <x:v>42614</x:v>
      </x:c>
      <x:c r="P155" s="28" t="n">
        <x:v>42614</x:v>
      </x:c>
      <x:c r="Q155" s="22" t="n">
        <x:v>2016</x:v>
      </x:c>
      <x:c r="R155" s="22" t="str">
        <x:v>Q3 2016</x:v>
      </x:c>
      <x:c r="S155" s="22" t="str">
        <x:v>Completed</x:v>
      </x:c>
      <x:c r="T155" s="26" t="str">
        <x:v>Hocoma Merges with DIH International</x:v>
      </x:c>
      <x:c r="U155" s="22" t="str">
        <x:v>Mergers &amp; Acquisitions</x:v>
      </x:c>
      <x:c r="V155" s="22" t="str">
        <x:v>Merger</x:v>
      </x:c>
      <x:c r="W155" s="22"/>
      <x:c r="X155" s="22" t="str">
        <x:v>Hong Kong , Switzerland</x:v>
      </x:c>
      <x:c r="Y155" s="22"/>
      <x:c r="Z155" s="26"/>
      <x:c r="AA155" s="26"/>
      <x:c r="AB155" s="22" t="str"/>
      <x:c r="AC155" s="22" t="str"/>
      <x:c r="AD155" s="22" t="str">
        <x:v>Hocoma Ag; DIH International</x:v>
      </x:c>
      <x:c r="AE155" s="22" t="str">
        <x:v>hocoma dih international</x:v>
      </x:c>
      <x:c r="AF155" s="30"/>
      <x:c r="AG155" s="22" t="str">
        <x:v>n/a</x:v>
      </x:c>
      <x:c r="AH155" s="26" t="str">
        <x:v>Hocoma, a provider of robotic and sensor-based rehabilitation solutions, has merged with DIH International, a developer of robotics and intelligent systems for rehabilitation. Hocoma and DIH share the same vision as a full solution provider for the entire rehabilitation continuum.
This transaction enables Hocoma and DIH International to provide total solution for modern rehabilitation.</x:v>
      </x:c>
      <x:c r="AI155" s="26" t="str">
        <x:v>This transaction enables Hocoma and DIH International to provide total solution for modern rehabilitation.</x:v>
      </x:c>
      <x:c r="AJ155" s="22" t="str"/>
      <x:c r="AK155" s="22" t="str"/>
      <x:c r="AL155" s="22" t="str">
        <x:v>Unknown</x:v>
      </x:c>
      <x:c r="AM155" s="22" t="str">
        <x:v>Unknown</x:v>
      </x:c>
      <x:c r="AN155" s="22" t="str"/>
      <x:c r="AO155" s="22" t="str"/>
      <x:c r="AP155" s="22" t="str"/>
      <x:c r="AQ155" s="22" t="str"/>
      <x:c r="AR155" s="22" t="str"/>
      <x:c r="AS155" s="22" t="str"/>
      <x:c r="AT155" s="22" t="str">
        <x:v>Hocoma Ag; DIH International</x:v>
      </x:c>
      <x:c r="AU155" s="22" t="str">
        <x:v>Not reviewed</x:v>
      </x:c>
      <x:c r="AV155" s="22" t="str">
        <x:v>Not assessed</x:v>
      </x:c>
      <x:c r="AW155" s="22" t="str">
        <x:v>Unknown</x:v>
      </x:c>
      <x:c r="AX155" s="22" t="str">
        <x:v>Unknown</x:v>
      </x:c>
      <x:c r="AY155" s="22" t="str">
        <x:v>Unknown</x:v>
      </x:c>
      <x:c r="AZ155" s="22" t="str">
        <x:v>Unknown</x:v>
      </x:c>
      <x:c r="BA155" s="22" t="str">
        <x:v>Unknown</x:v>
      </x:c>
      <x:c r="BB155" s="22" t="str">
        <x:v>Unknown</x:v>
      </x:c>
      <x:c r="BC155" s="26" t="str"/>
      <x:c r="BD155" s="22" t="str"/>
      <x:c r="BE155" s="22" t="str"/>
      <x:c r="BF155" s="22" t="str">
        <x:v>Not collected</x:v>
      </x:c>
      <x:c r="BG155" s="22" t="str">
        <x:v>Not collected</x:v>
      </x:c>
      <x:c r="BH155" s="22" t="str">
        <x:v>Not defined</x:v>
      </x:c>
      <x:c r="BI155" s="24" t="n">
        <x:f>IF($Q155="","",$Q155-3)</x:f>
        <x:v>2013</x:v>
      </x:c>
      <x:c r="BJ155" s="24" t="n">
        <x:f>IF($Q155="","",$Q155-2)</x:f>
        <x:v>2014</x:v>
      </x:c>
      <x:c r="BK155" s="24" t="n">
        <x:f>IF($Q155="","",$Q155-1)</x:f>
        <x:v>2015</x:v>
      </x:c>
      <x:c r="BL155" s="24" t="n">
        <x:f>IF($Q155="","",$Q155+0)</x:f>
        <x:v>2016</x:v>
      </x:c>
      <x:c r="BM155" s="24" t="n">
        <x:f>IF($Q155="","",$Q155+1)</x:f>
        <x:v>2017</x:v>
      </x:c>
      <x:c r="BN155" s="24" t="n">
        <x:f>IF($Q155="","",$Q155+2)</x:f>
        <x:v>2018</x:v>
      </x:c>
      <x:c r="BO155" s="24" t="n">
        <x:f>IF($Q155="","",$Q155+3)</x:f>
        <x:v>2019</x:v>
      </x:c>
      <x:c r="BP155" s="77" t="str"/>
      <x:c r="BQ155" s="77" t="str"/>
      <x:c r="BR155" s="77" t="str"/>
      <x:c r="BS155" s="77" t="str"/>
      <x:c r="BT155" s="77" t="str"/>
      <x:c r="BU155" s="77" t="str"/>
      <x:c r="BV155" s="77" t="str"/>
      <x:c r="BW155" s="77" t="str"/>
      <x:c r="BX155" s="77" t="str"/>
      <x:c r="BY155" s="77" t="str"/>
      <x:c r="BZ155" s="77" t="str"/>
      <x:c r="CA155" s="77" t="str"/>
      <x:c r="CB155" s="77" t="str"/>
      <x:c r="CC155" s="77" t="str"/>
      <x:c r="CD155" s="77" t="str"/>
      <x:c r="CE155" s="77" t="str"/>
      <x:c r="CF155" s="77" t="str"/>
      <x:c r="CG155" s="77" t="str"/>
      <x:c r="CH155" s="77" t="str"/>
      <x:c r="CI155" s="77" t="str"/>
      <x:c r="CJ155" s="77" t="str"/>
      <x:c r="CK155" s="77" t="str"/>
      <x:c r="CL155" s="77" t="str"/>
      <x:c r="CM155" s="77" t="str"/>
      <x:c r="CN155" s="77" t="str"/>
      <x:c r="CO155" s="77" t="str"/>
      <x:c r="CP155" s="77" t="str"/>
      <x:c r="CQ155" s="77" t="str"/>
      <x:c r="CR155" s="77" t="str"/>
      <x:c r="CS155" s="77" t="str"/>
      <x:c r="CT155" s="77" t="str"/>
      <x:c r="CU155" s="77" t="str"/>
      <x:c r="CV155" s="77" t="str"/>
      <x:c r="CW155" s="77" t="str"/>
      <x:c r="CX155" s="77" t="str"/>
      <x:c r="CY155" s="77" t="str"/>
      <x:c r="CZ155" s="77" t="str"/>
      <x:c r="DA155" s="77" t="str"/>
      <x:c r="DB155" s="77" t="str"/>
      <x:c r="DC155" s="77" t="str"/>
      <x:c r="DD155" s="77" t="str"/>
      <x:c r="DE155" s="77" t="str"/>
      <x:c r="DF155" s="78" t="str"/>
      <x:c r="DG155" s="78" t="str"/>
      <x:c r="DH155" s="78" t="str"/>
      <x:c r="DI155" s="78" t="str"/>
      <x:c r="DJ155" s="78" t="str"/>
      <x:c r="DK155" s="78" t="str"/>
      <x:c r="DL155" s="78" t="str"/>
      <x:c r="DM155" s="78" t="str"/>
      <x:c r="DN155" s="78" t="str"/>
      <x:c r="DO155" s="78" t="str"/>
      <x:c r="DP155" s="78" t="str"/>
      <x:c r="DQ155" s="78" t="str"/>
      <x:c r="DR155" s="78" t="str"/>
      <x:c r="DS155" s="78" t="str"/>
      <x:c r="DT155" s="78" t="str"/>
      <x:c r="DU155" s="78" t="str"/>
      <x:c r="DV155" s="78" t="str"/>
      <x:c r="DW155" s="78" t="str"/>
      <x:c r="DX155" s="78" t="str"/>
      <x:c r="DY155" s="78" t="str"/>
      <x:c r="DZ155" s="78" t="str"/>
      <x:c r="EA155" s="117" t="str"/>
      <x:c r="EB155" s="117" t="str"/>
      <x:c r="EC155" s="117" t="str"/>
      <x:c r="ED155" s="117" t="str"/>
      <x:c r="EE155" s="117" t="str"/>
      <x:c r="EF155" s="117" t="str"/>
      <x:c r="EG155" s="117" t="str"/>
      <x:c r="EH155" s="117" t="str"/>
      <x:c r="EI155" s="117" t="str"/>
      <x:c r="EJ155" s="117" t="str"/>
      <x:c r="EK155" s="117" t="str"/>
      <x:c r="EL155" s="117" t="str"/>
      <x:c r="EM155" s="117" t="str"/>
      <x:c r="EN155" s="117" t="str"/>
      <x:c r="EO155" s="34" t="str"/>
      <x:c r="EP155" s="34" t="str"/>
      <x:c r="EQ155" s="36" t="str">
        <x:f>IF(OR($EO155="",$EP155="",$EO155=0),"",$EP155/$EO155)</x:f>
      </x:c>
      <x:c r="ER155" s="38" t="str"/>
      <x:c r="ES155" s="22" t="str">
        <x:v>Unknown</x:v>
      </x:c>
      <x:c r="ET155" s="22" t="str">
        <x:v>Unknown</x:v>
      </x:c>
      <x:c r="EU155" s="40" t="str">
        <x:f>IF(COUNT($DF155,$DG155,$DH155)=0,"",AVERAGE($DF155,$DG155,$DH155))</x:f>
      </x:c>
      <x:c r="EV155" s="40" t="str">
        <x:f>IF(COUNT($DJ155,$DK155,$DL155)=0,"",AVERAGE($DJ155,$DK155,$DL155))</x:f>
      </x:c>
      <x:c r="EW155" s="40" t="str">
        <x:f>IF(OR($EU155="",$EV155=""),"",$EV155-$EU155)</x:f>
      </x:c>
      <x:c r="EX155" s="40" t="str">
        <x:f>IF(COUNT($DM155,$DN155,$DO155)=0,"",AVERAGE($DM155,$DN155,$DO155))</x:f>
      </x:c>
      <x:c r="EY155" s="40" t="str">
        <x:f>IF(COUNT($DQ155,$DR155,$DS155)=0,"",AVERAGE($DQ155,$DR155,$DS155))</x:f>
      </x:c>
      <x:c r="EZ155" s="40" t="str">
        <x:f>IF(OR($EX155="",$EY155=""),"",$EY155-$EX155)</x:f>
      </x:c>
      <x:c r="FA155" s="42" t="str">
        <x:f>IF(COUNT($EA155,$EB155,$EC155)=0,"",AVERAGE($EA155,$EB155,$EC155))</x:f>
      </x:c>
      <x:c r="FB155" s="42" t="str">
        <x:f>IF(COUNT($EE155,$EF155,$EG155)=0,"",AVERAGE($EE155,$EF155,$EG155))</x:f>
      </x:c>
      <x:c r="FC155" s="42" t="str">
        <x:f>IF(OR($FA155="",$FB155=""),"",$FB155-$FA155)</x:f>
      </x:c>
      <x:c r="FD155" s="42" t="str">
        <x:f>IF(COUNT($EH155,$EI155,$EJ155)=0,"",AVERAGE($EH155,$EI155,$EJ155))</x:f>
      </x:c>
      <x:c r="FE155" s="42" t="str">
        <x:f>IF(COUNT($EL155,$EM155,$EN155)=0,"",AVERAGE($EL155,$EM155,$EN155))</x:f>
      </x:c>
      <x:c r="FF155" s="42" t="str">
        <x:f>IF(OR($FD155="",$FE155=""),"",$FE155-$FD155)</x:f>
      </x:c>
      <x:c r="FG155" s="24" t="str">
        <x:f>IF(COUNT($DF155,$DG155,$DH155,$DJ155,$DK155,$DL155,$DM155,$DN155,$DO155,$DQ155,$DR155,$DS155)=12,"Yes","No")</x:f>
        <x:v>No</x:v>
      </x:c>
      <x:c r="FH155" s="24" t="str">
        <x:f>IF(COUNT($EA155,$EB155,$EC155,$EE155,$EF155,$EG155,$EH155,$EI155,$EJ155,$EL155,$EM155,$EN155)=12,"Yes","No")</x:f>
        <x:v>No</x:v>
      </x:c>
      <x:c r="FI155" s="24" t="str">
        <x:f>IF(AND($M155="Include",OR($FG155="Yes",$FH155="Yes")),"Ready","Not ready")</x:f>
        <x:v>Not ready</x:v>
      </x:c>
    </x:row>
    <x:row r="156" ht="24" customHeight="1">
      <x:c r="A156" s="22" t="str">
        <x:v>CTL-0154</x:v>
      </x:c>
      <x:c r="B156" s="22" t="n">
        <x:v>165</x:v>
      </x:c>
      <x:c r="C156" s="22" t="str">
        <x:v>Candidate alternative-rationale group</x:v>
      </x:c>
      <x:c r="D156" s="22" t="n">
        <x:v>0</x:v>
      </x:c>
      <x:c r="E156" s="22" t="str">
        <x:v>DATA non-innovation deals.xlsx</x:v>
      </x:c>
      <x:c r="F156" s="22" t="str">
        <x:v>amphastar pharma acquires international medication systems from ucb pharma for</x:v>
      </x:c>
      <x:c r="G156" s="22" t="str">
        <x:v>No</x:v>
      </x:c>
      <x:c r="H156" s="22" t="str">
        <x:v>No</x:v>
      </x:c>
      <x:c r="I156" s="22" t="str">
        <x:v>No</x:v>
      </x:c>
      <x:c r="J156" s="22" t="n">
        <x:v>1</x:v>
      </x:c>
      <x:c r="K156" s="22" t="str">
        <x:v>Not started</x:v>
      </x:c>
      <x:c r="L156" s="22" t="str">
        <x:v>Eligible - 100%</x:v>
      </x:c>
      <x:c r="M156" s="22" t="str">
        <x:v>Review</x:v>
      </x:c>
      <x:c r="N156" s="22" t="str"/>
      <x:c r="O156" s="28" t="n">
        <x:v>42583</x:v>
      </x:c>
      <x:c r="P156" s="28" t="n">
        <x:v>42583</x:v>
      </x:c>
      <x:c r="Q156" s="22" t="n">
        <x:v>2016</x:v>
      </x:c>
      <x:c r="R156" s="22" t="str">
        <x:v>Q3 2016</x:v>
      </x:c>
      <x:c r="S156" s="22" t="str">
        <x:v>Completed</x:v>
      </x:c>
      <x:c r="T156" s="26" t="str">
        <x:v>Amphastar Pharma Acquires International Medication Systems from UCB Pharma for USD7.7 Million</x:v>
      </x:c>
      <x:c r="U156" s="22" t="str">
        <x:v>Mergers &amp; Acquisitions</x:v>
      </x:c>
      <x:c r="V156" s="22" t="str">
        <x:v>Acquisition</x:v>
      </x:c>
      <x:c r="W156" s="22" t="str">
        <x:v>100% Acquisition</x:v>
      </x:c>
      <x:c r="X156" s="22" t="str">
        <x:v>United Kingdom</x:v>
      </x:c>
      <x:c r="Y156" s="22" t="str">
        <x:v>100% Acquisition</x:v>
      </x:c>
      <x:c r="Z156" s="26"/>
      <x:c r="AA156" s="26"/>
      <x:c r="AB156" s="22" t="str">
        <x:v>Amphastar Pharmaceuticals Inc</x:v>
      </x:c>
      <x:c r="AC156" s="22" t="str">
        <x:v>amphastar pharmaceuticals</x:v>
      </x:c>
      <x:c r="AD156" s="22" t="str">
        <x:v>International Medication Systems (UK) Ltd</x:v>
      </x:c>
      <x:c r="AE156" s="22" t="str">
        <x:v>international medication systems uk</x:v>
      </x:c>
      <x:c r="AF156" s="30" t="n">
        <x:v>8</x:v>
      </x:c>
      <x:c r="AG156" s="22" t="n">
        <x:v>8</x:v>
      </x:c>
      <x:c r="AH156" s="26" t="str">
        <x:v>Amphastar Pharmaceuticals, Inc., a pharmaceutical company, through its wholly owned subsidiary Amphastar UK Limited has acquired International Medication Systems (UK) Limited, a pharmaceutical company, from UCB Pharma GmbH, a pharmaceutical company, for USD7.7 million. 
Under the terms of the agreement, Amphastar acquired product trademarks, and other related product assets, as well as marketing authorizations for thirty-three products in the UK, Ireland, Australia, and New Zealand, representing eleven different injectable chemical entities of International Medication. Amphastar plans to transfer the products to its facilities in California, the US.  
The transfer requires UK Medicines and Healthcare products Regulatory Agency (MHRA) and other related regulatory agency approval before the products can be re-launched.
This acquisition enables Amphastar Pharmaceuticals to expand its presence into the international market.</x:v>
      </x:c>
      <x:c r="AI156" s="26" t="str">
        <x:v>This acquisition enables Amphastar Pharmaceuticals to expand its presence into the international market.</x:v>
      </x:c>
      <x:c r="AJ156" s="22" t="str"/>
      <x:c r="AK156" s="22" t="str"/>
      <x:c r="AL156" s="22" t="str">
        <x:v>Unknown</x:v>
      </x:c>
      <x:c r="AM156" s="22" t="str">
        <x:v>Unknown</x:v>
      </x:c>
      <x:c r="AN156" s="22" t="str"/>
      <x:c r="AO156" s="22" t="str"/>
      <x:c r="AP156" s="22" t="str"/>
      <x:c r="AQ156" s="22" t="str"/>
      <x:c r="AR156" s="22" t="str"/>
      <x:c r="AS156" s="22" t="str">
        <x:v>Amphastar Pharmaceuticals Inc</x:v>
      </x:c>
      <x:c r="AT156" s="22" t="str">
        <x:v>International Medication Systems (UK) Ltd</x:v>
      </x:c>
      <x:c r="AU156" s="22" t="str">
        <x:v>Not reviewed</x:v>
      </x:c>
      <x:c r="AV156" s="22" t="str">
        <x:v>Not assessed</x:v>
      </x:c>
      <x:c r="AW156" s="22" t="str">
        <x:v>Unknown</x:v>
      </x:c>
      <x:c r="AX156" s="22" t="str">
        <x:v>Unknown</x:v>
      </x:c>
      <x:c r="AY156" s="22" t="str">
        <x:v>Unknown</x:v>
      </x:c>
      <x:c r="AZ156" s="22" t="str">
        <x:v>Unknown</x:v>
      </x:c>
      <x:c r="BA156" s="22" t="str">
        <x:v>Unknown</x:v>
      </x:c>
      <x:c r="BB156" s="22" t="str">
        <x:v>Unknown</x:v>
      </x:c>
      <x:c r="BC156" s="26" t="str"/>
      <x:c r="BD156" s="22" t="str"/>
      <x:c r="BE156" s="22" t="str"/>
      <x:c r="BF156" s="22" t="str">
        <x:v>Not collected</x:v>
      </x:c>
      <x:c r="BG156" s="22" t="str">
        <x:v>Not collected</x:v>
      </x:c>
      <x:c r="BH156" s="22" t="str">
        <x:v>Not defined</x:v>
      </x:c>
      <x:c r="BI156" s="24" t="n">
        <x:f>IF($Q156="","",$Q156-3)</x:f>
        <x:v>2013</x:v>
      </x:c>
      <x:c r="BJ156" s="24" t="n">
        <x:f>IF($Q156="","",$Q156-2)</x:f>
        <x:v>2014</x:v>
      </x:c>
      <x:c r="BK156" s="24" t="n">
        <x:f>IF($Q156="","",$Q156-1)</x:f>
        <x:v>2015</x:v>
      </x:c>
      <x:c r="BL156" s="24" t="n">
        <x:f>IF($Q156="","",$Q156+0)</x:f>
        <x:v>2016</x:v>
      </x:c>
      <x:c r="BM156" s="24" t="n">
        <x:f>IF($Q156="","",$Q156+1)</x:f>
        <x:v>2017</x:v>
      </x:c>
      <x:c r="BN156" s="24" t="n">
        <x:f>IF($Q156="","",$Q156+2)</x:f>
        <x:v>2018</x:v>
      </x:c>
      <x:c r="BO156" s="24" t="n">
        <x:f>IF($Q156="","",$Q156+3)</x:f>
        <x:v>2019</x:v>
      </x:c>
      <x:c r="BP156" s="77" t="str"/>
      <x:c r="BQ156" s="77" t="str"/>
      <x:c r="BR156" s="77" t="str"/>
      <x:c r="BS156" s="77" t="str"/>
      <x:c r="BT156" s="77" t="str"/>
      <x:c r="BU156" s="77" t="str"/>
      <x:c r="BV156" s="77" t="str"/>
      <x:c r="BW156" s="77" t="str"/>
      <x:c r="BX156" s="77" t="str"/>
      <x:c r="BY156" s="77" t="str"/>
      <x:c r="BZ156" s="77" t="str"/>
      <x:c r="CA156" s="77" t="str"/>
      <x:c r="CB156" s="77" t="str"/>
      <x:c r="CC156" s="77" t="str"/>
      <x:c r="CD156" s="77" t="str"/>
      <x:c r="CE156" s="77" t="str"/>
      <x:c r="CF156" s="77" t="str"/>
      <x:c r="CG156" s="77" t="str"/>
      <x:c r="CH156" s="77" t="str"/>
      <x:c r="CI156" s="77" t="str"/>
      <x:c r="CJ156" s="77" t="str"/>
      <x:c r="CK156" s="77" t="str"/>
      <x:c r="CL156" s="77" t="str"/>
      <x:c r="CM156" s="77" t="str"/>
      <x:c r="CN156" s="77" t="str"/>
      <x:c r="CO156" s="77" t="str"/>
      <x:c r="CP156" s="77" t="str"/>
      <x:c r="CQ156" s="77" t="str"/>
      <x:c r="CR156" s="77" t="str"/>
      <x:c r="CS156" s="77" t="str"/>
      <x:c r="CT156" s="77" t="str"/>
      <x:c r="CU156" s="77" t="str"/>
      <x:c r="CV156" s="77" t="str"/>
      <x:c r="CW156" s="77" t="str"/>
      <x:c r="CX156" s="77" t="str"/>
      <x:c r="CY156" s="77" t="str"/>
      <x:c r="CZ156" s="77" t="str"/>
      <x:c r="DA156" s="77" t="str"/>
      <x:c r="DB156" s="77" t="str"/>
      <x:c r="DC156" s="77" t="str"/>
      <x:c r="DD156" s="77" t="str"/>
      <x:c r="DE156" s="77" t="str"/>
      <x:c r="DF156" s="78" t="str"/>
      <x:c r="DG156" s="78" t="str"/>
      <x:c r="DH156" s="78" t="str"/>
      <x:c r="DI156" s="78" t="str"/>
      <x:c r="DJ156" s="78" t="str"/>
      <x:c r="DK156" s="78" t="str"/>
      <x:c r="DL156" s="78" t="str"/>
      <x:c r="DM156" s="78" t="str"/>
      <x:c r="DN156" s="78" t="str"/>
      <x:c r="DO156" s="78" t="str"/>
      <x:c r="DP156" s="78" t="str"/>
      <x:c r="DQ156" s="78" t="str"/>
      <x:c r="DR156" s="78" t="str"/>
      <x:c r="DS156" s="78" t="str"/>
      <x:c r="DT156" s="78" t="str"/>
      <x:c r="DU156" s="78" t="str"/>
      <x:c r="DV156" s="78" t="str"/>
      <x:c r="DW156" s="78" t="str"/>
      <x:c r="DX156" s="78" t="str"/>
      <x:c r="DY156" s="78" t="str"/>
      <x:c r="DZ156" s="78" t="str"/>
      <x:c r="EA156" s="117" t="str"/>
      <x:c r="EB156" s="117" t="str"/>
      <x:c r="EC156" s="117" t="str"/>
      <x:c r="ED156" s="117" t="str"/>
      <x:c r="EE156" s="117" t="str"/>
      <x:c r="EF156" s="117" t="str"/>
      <x:c r="EG156" s="117" t="str"/>
      <x:c r="EH156" s="117" t="str"/>
      <x:c r="EI156" s="117" t="str"/>
      <x:c r="EJ156" s="117" t="str"/>
      <x:c r="EK156" s="117" t="str"/>
      <x:c r="EL156" s="117" t="str"/>
      <x:c r="EM156" s="117" t="str"/>
      <x:c r="EN156" s="117" t="str"/>
      <x:c r="EO156" s="34" t="str"/>
      <x:c r="EP156" s="34" t="str"/>
      <x:c r="EQ156" s="36" t="str">
        <x:f>IF(OR($EO156="",$EP156="",$EO156=0),"",$EP156/$EO156)</x:f>
      </x:c>
      <x:c r="ER156" s="38" t="str"/>
      <x:c r="ES156" s="22" t="str">
        <x:v>Unknown</x:v>
      </x:c>
      <x:c r="ET156" s="22" t="str">
        <x:v>Unknown</x:v>
      </x:c>
      <x:c r="EU156" s="40" t="str">
        <x:f>IF(COUNT($DF156,$DG156,$DH156)=0,"",AVERAGE($DF156,$DG156,$DH156))</x:f>
      </x:c>
      <x:c r="EV156" s="40" t="str">
        <x:f>IF(COUNT($DJ156,$DK156,$DL156)=0,"",AVERAGE($DJ156,$DK156,$DL156))</x:f>
      </x:c>
      <x:c r="EW156" s="40" t="str">
        <x:f>IF(OR($EU156="",$EV156=""),"",$EV156-$EU156)</x:f>
      </x:c>
      <x:c r="EX156" s="40" t="str">
        <x:f>IF(COUNT($DM156,$DN156,$DO156)=0,"",AVERAGE($DM156,$DN156,$DO156))</x:f>
      </x:c>
      <x:c r="EY156" s="40" t="str">
        <x:f>IF(COUNT($DQ156,$DR156,$DS156)=0,"",AVERAGE($DQ156,$DR156,$DS156))</x:f>
      </x:c>
      <x:c r="EZ156" s="40" t="str">
        <x:f>IF(OR($EX156="",$EY156=""),"",$EY156-$EX156)</x:f>
      </x:c>
      <x:c r="FA156" s="42" t="str">
        <x:f>IF(COUNT($EA156,$EB156,$EC156)=0,"",AVERAGE($EA156,$EB156,$EC156))</x:f>
      </x:c>
      <x:c r="FB156" s="42" t="str">
        <x:f>IF(COUNT($EE156,$EF156,$EG156)=0,"",AVERAGE($EE156,$EF156,$EG156))</x:f>
      </x:c>
      <x:c r="FC156" s="42" t="str">
        <x:f>IF(OR($FA156="",$FB156=""),"",$FB156-$FA156)</x:f>
      </x:c>
      <x:c r="FD156" s="42" t="str">
        <x:f>IF(COUNT($EH156,$EI156,$EJ156)=0,"",AVERAGE($EH156,$EI156,$EJ156))</x:f>
      </x:c>
      <x:c r="FE156" s="42" t="str">
        <x:f>IF(COUNT($EL156,$EM156,$EN156)=0,"",AVERAGE($EL156,$EM156,$EN156))</x:f>
      </x:c>
      <x:c r="FF156" s="42" t="str">
        <x:f>IF(OR($FD156="",$FE156=""),"",$FE156-$FD156)</x:f>
      </x:c>
      <x:c r="FG156" s="24" t="str">
        <x:f>IF(COUNT($DF156,$DG156,$DH156,$DJ156,$DK156,$DL156,$DM156,$DN156,$DO156,$DQ156,$DR156,$DS156)=12,"Yes","No")</x:f>
        <x:v>No</x:v>
      </x:c>
      <x:c r="FH156" s="24" t="str">
        <x:f>IF(COUNT($EA156,$EB156,$EC156,$EE156,$EF156,$EG156,$EH156,$EI156,$EJ156,$EL156,$EM156,$EN156)=12,"Yes","No")</x:f>
        <x:v>No</x:v>
      </x:c>
      <x:c r="FI156" s="24" t="str">
        <x:f>IF(AND($M156="Include",OR($FG156="Yes",$FH156="Yes")),"Ready","Not ready")</x:f>
        <x:v>Not ready</x:v>
      </x:c>
    </x:row>
    <x:row r="157" ht="24" customHeight="1">
      <x:c r="A157" s="22" t="str">
        <x:v>CTL-0155</x:v>
      </x:c>
      <x:c r="B157" s="22" t="n">
        <x:v>166</x:v>
      </x:c>
      <x:c r="C157" s="22" t="str">
        <x:v>Candidate alternative-rationale group</x:v>
      </x:c>
      <x:c r="D157" s="22" t="n">
        <x:v>0</x:v>
      </x:c>
      <x:c r="E157" s="22" t="str">
        <x:v>DATA non-innovation deals.xlsx</x:v>
      </x:c>
      <x:c r="F157" s="22" t="str">
        <x:v>government of bosnia herzegovina sells 19 3 stake in bosnalijek</x:v>
      </x:c>
      <x:c r="G157" s="22" t="str">
        <x:v>No</x:v>
      </x:c>
      <x:c r="H157" s="22" t="str">
        <x:v>No</x:v>
      </x:c>
      <x:c r="I157" s="22" t="str">
        <x:v>Yes</x:v>
      </x:c>
      <x:c r="J157" s="22" t="n">
        <x:v>8</x:v>
      </x:c>
      <x:c r="K157" s="22" t="str">
        <x:v>Not started</x:v>
      </x:c>
      <x:c r="L157" s="22" t="str">
        <x:v>Exclude - minority</x:v>
      </x:c>
      <x:c r="M157" s="22" t="str">
        <x:v>Review</x:v>
      </x:c>
      <x:c r="N157" s="22" t="str"/>
      <x:c r="O157" s="28" t="n">
        <x:v>42570</x:v>
      </x:c>
      <x:c r="P157" s="28" t="n">
        <x:v>42649</x:v>
      </x:c>
      <x:c r="Q157" s="22" t="n">
        <x:v>2016</x:v>
      </x:c>
      <x:c r="R157" s="22" t="str">
        <x:v>Q3 2016</x:v>
      </x:c>
      <x:c r="S157" s="22" t="str">
        <x:v>Completed</x:v>
      </x:c>
      <x:c r="T157" s="26" t="str">
        <x:v>Government of Bosnia-Herzegovina Sells 19.3% Stake in Bosnalijek</x:v>
      </x:c>
      <x:c r="U157" s="22" t="str">
        <x:v>Mergers &amp; Acquisitions</x:v>
      </x:c>
      <x:c r="V157" s="22" t="str">
        <x:v>Acquisition</x:v>
      </x:c>
      <x:c r="W157" s="22" t="str">
        <x:v>Minority Acquisition</x:v>
      </x:c>
      <x:c r="X157" s="22" t="str">
        <x:v>Bosnia and Herzegovina</x:v>
      </x:c>
      <x:c r="Y157" s="22" t="str">
        <x:v>Minority Acquisition</x:v>
      </x:c>
      <x:c r="Z157" s="26"/>
      <x:c r="AA157" s="26"/>
      <x:c r="AB157" s="22" t="str">
        <x:v>Undisclosed</x:v>
      </x:c>
      <x:c r="AC157" s="22" t="str">
        <x:v>undisclosed</x:v>
      </x:c>
      <x:c r="AD157" s="22" t="str">
        <x:v>Bosnalijek dd</x:v>
      </x:c>
      <x:c r="AE157" s="22" t="str">
        <x:v>bosnalijek dd</x:v>
      </x:c>
      <x:c r="AF157" s="30" t="n">
        <x:v>13</x:v>
      </x:c>
      <x:c r="AG157" s="22" t="n">
        <x:v>13</x:v>
      </x:c>
      <x:c r="AH157" s="26" t="str">
        <x:v>Government of Bosnia-Herzegovina, has sold 19.3% stake represents 1.5 million shares in Bosnalijek d.d., a pharmaceutical company, for a purchase consideration of up to BAM23.4 million (USD13.4 million).
Deal history:
Announced (July 19, 2016): Government of Bosnia has agreed to sell 19% stake representing 1.5 million shares in Bosnalijek for a purchase consideration of up to BAM23.4 million (USD13.2 million).
The sale of the 19% stake in Bosnalijek is part of the government's privatization plan for 2016. The auction will be carried out via the Sarajevo Stock Exchange (SASE) at a price of BAM15.50 (USD8.7) per share.
The transaction is expected to be completed on July 28, 2016.
Postponed: On July 15, 2010, Government of Bosnia-Herzegovina, has postponed the planned sale of a 19.26% stake or 1.5 million shares in Bosnalijek d.d., on the Sarajevo Stock Exchange (SASE), till the general elections to be held on October 3, 2010.  
Update: On May 14, 2010, Government of Bosnia-Herzegovina, reported that there have been no purchasing orders for the sale of a 19.26% stake or 1.5 million shares in Bosnalijek d.d. Sarajevo, on the Sarajevo Stock Exchange (SASE), for a consideration of BAM30 million (USD20.4 million).  
Rumor: On May 3, 2010, Government of Bosnia-Herzegovina, were considering the sale of a 19.26% stake or 1.5 million shares in Bosnalijek d.d. Sarajevo, on the Sarajevo Stock Exchange (SASE), to Alvogen, Inc., a pharmaceutical company, for a consideration of BAM30 million (USD20.4 million), reported by a privatization agency of Bosnia.</x:v>
      </x:c>
      <x:c r="AI157" s="26" t="str"/>
      <x:c r="AJ157" s="22" t="str"/>
      <x:c r="AK157" s="22" t="str"/>
      <x:c r="AL157" s="22" t="str">
        <x:v>Unknown</x:v>
      </x:c>
      <x:c r="AM157" s="22" t="str">
        <x:v>Unknown</x:v>
      </x:c>
      <x:c r="AN157" s="22" t="str"/>
      <x:c r="AO157" s="22" t="str"/>
      <x:c r="AP157" s="22" t="str"/>
      <x:c r="AQ157" s="22" t="str"/>
      <x:c r="AR157" s="22" t="str"/>
      <x:c r="AS157" s="22" t="str">
        <x:v>Undisclosed</x:v>
      </x:c>
      <x:c r="AT157" s="22" t="str">
        <x:v>Bosnalijek dd</x:v>
      </x:c>
      <x:c r="AU157" s="22" t="str">
        <x:v>Not reviewed</x:v>
      </x:c>
      <x:c r="AV157" s="22" t="str">
        <x:v>Not assessed</x:v>
      </x:c>
      <x:c r="AW157" s="22" t="str">
        <x:v>Unknown</x:v>
      </x:c>
      <x:c r="AX157" s="22" t="str">
        <x:v>Unknown</x:v>
      </x:c>
      <x:c r="AY157" s="22" t="str">
        <x:v>Unknown</x:v>
      </x:c>
      <x:c r="AZ157" s="22" t="str">
        <x:v>Unknown</x:v>
      </x:c>
      <x:c r="BA157" s="22" t="str">
        <x:v>Unknown</x:v>
      </x:c>
      <x:c r="BB157" s="22" t="str">
        <x:v>Unknown</x:v>
      </x:c>
      <x:c r="BC157" s="26" t="str"/>
      <x:c r="BD157" s="22" t="str"/>
      <x:c r="BE157" s="22" t="str"/>
      <x:c r="BF157" s="22" t="str">
        <x:v>Not collected</x:v>
      </x:c>
      <x:c r="BG157" s="22" t="str">
        <x:v>Not collected</x:v>
      </x:c>
      <x:c r="BH157" s="22" t="str">
        <x:v>Not defined</x:v>
      </x:c>
      <x:c r="BI157" s="24" t="n">
        <x:f>IF($Q157="","",$Q157-3)</x:f>
        <x:v>2013</x:v>
      </x:c>
      <x:c r="BJ157" s="24" t="n">
        <x:f>IF($Q157="","",$Q157-2)</x:f>
        <x:v>2014</x:v>
      </x:c>
      <x:c r="BK157" s="24" t="n">
        <x:f>IF($Q157="","",$Q157-1)</x:f>
        <x:v>2015</x:v>
      </x:c>
      <x:c r="BL157" s="24" t="n">
        <x:f>IF($Q157="","",$Q157+0)</x:f>
        <x:v>2016</x:v>
      </x:c>
      <x:c r="BM157" s="24" t="n">
        <x:f>IF($Q157="","",$Q157+1)</x:f>
        <x:v>2017</x:v>
      </x:c>
      <x:c r="BN157" s="24" t="n">
        <x:f>IF($Q157="","",$Q157+2)</x:f>
        <x:v>2018</x:v>
      </x:c>
      <x:c r="BO157" s="24" t="n">
        <x:f>IF($Q157="","",$Q157+3)</x:f>
        <x:v>2019</x:v>
      </x:c>
      <x:c r="BP157" s="77" t="str"/>
      <x:c r="BQ157" s="77" t="str"/>
      <x:c r="BR157" s="77" t="str"/>
      <x:c r="BS157" s="77" t="str"/>
      <x:c r="BT157" s="77" t="str"/>
      <x:c r="BU157" s="77" t="str"/>
      <x:c r="BV157" s="77" t="str"/>
      <x:c r="BW157" s="77" t="str"/>
      <x:c r="BX157" s="77" t="str"/>
      <x:c r="BY157" s="77" t="str"/>
      <x:c r="BZ157" s="77" t="str"/>
      <x:c r="CA157" s="77" t="str"/>
      <x:c r="CB157" s="77" t="str"/>
      <x:c r="CC157" s="77" t="str"/>
      <x:c r="CD157" s="77" t="str"/>
      <x:c r="CE157" s="77" t="str"/>
      <x:c r="CF157" s="77" t="str"/>
      <x:c r="CG157" s="77" t="str"/>
      <x:c r="CH157" s="77" t="str"/>
      <x:c r="CI157" s="77" t="str"/>
      <x:c r="CJ157" s="77" t="str"/>
      <x:c r="CK157" s="77" t="str"/>
      <x:c r="CL157" s="77" t="str"/>
      <x:c r="CM157" s="77" t="str"/>
      <x:c r="CN157" s="77" t="str"/>
      <x:c r="CO157" s="77" t="str"/>
      <x:c r="CP157" s="77" t="str"/>
      <x:c r="CQ157" s="77" t="str"/>
      <x:c r="CR157" s="77" t="str"/>
      <x:c r="CS157" s="77" t="str"/>
      <x:c r="CT157" s="77" t="str"/>
      <x:c r="CU157" s="77" t="str"/>
      <x:c r="CV157" s="77" t="str"/>
      <x:c r="CW157" s="77" t="str"/>
      <x:c r="CX157" s="77" t="str"/>
      <x:c r="CY157" s="77" t="str"/>
      <x:c r="CZ157" s="77" t="str"/>
      <x:c r="DA157" s="77" t="str"/>
      <x:c r="DB157" s="77" t="str"/>
      <x:c r="DC157" s="77" t="str"/>
      <x:c r="DD157" s="77" t="str"/>
      <x:c r="DE157" s="77" t="str"/>
      <x:c r="DF157" s="78" t="str"/>
      <x:c r="DG157" s="78" t="str"/>
      <x:c r="DH157" s="78" t="str"/>
      <x:c r="DI157" s="78" t="str"/>
      <x:c r="DJ157" s="78" t="str"/>
      <x:c r="DK157" s="78" t="str"/>
      <x:c r="DL157" s="78" t="str"/>
      <x:c r="DM157" s="78" t="str"/>
      <x:c r="DN157" s="78" t="str"/>
      <x:c r="DO157" s="78" t="str"/>
      <x:c r="DP157" s="78" t="str"/>
      <x:c r="DQ157" s="78" t="str"/>
      <x:c r="DR157" s="78" t="str"/>
      <x:c r="DS157" s="78" t="str"/>
      <x:c r="DT157" s="78" t="str"/>
      <x:c r="DU157" s="78" t="str"/>
      <x:c r="DV157" s="78" t="str"/>
      <x:c r="DW157" s="78" t="str"/>
      <x:c r="DX157" s="78" t="str"/>
      <x:c r="DY157" s="78" t="str"/>
      <x:c r="DZ157" s="78" t="str"/>
      <x:c r="EA157" s="117" t="str"/>
      <x:c r="EB157" s="117" t="str"/>
      <x:c r="EC157" s="117" t="str"/>
      <x:c r="ED157" s="117" t="str"/>
      <x:c r="EE157" s="117" t="str"/>
      <x:c r="EF157" s="117" t="str"/>
      <x:c r="EG157" s="117" t="str"/>
      <x:c r="EH157" s="117" t="str"/>
      <x:c r="EI157" s="117" t="str"/>
      <x:c r="EJ157" s="117" t="str"/>
      <x:c r="EK157" s="117" t="str"/>
      <x:c r="EL157" s="117" t="str"/>
      <x:c r="EM157" s="117" t="str"/>
      <x:c r="EN157" s="117" t="str"/>
      <x:c r="EO157" s="34" t="str"/>
      <x:c r="EP157" s="34" t="str"/>
      <x:c r="EQ157" s="36" t="str">
        <x:f>IF(OR($EO157="",$EP157="",$EO157=0),"",$EP157/$EO157)</x:f>
      </x:c>
      <x:c r="ER157" s="38" t="str"/>
      <x:c r="ES157" s="22" t="str">
        <x:v>Unknown</x:v>
      </x:c>
      <x:c r="ET157" s="22" t="str">
        <x:v>Unknown</x:v>
      </x:c>
      <x:c r="EU157" s="40" t="str">
        <x:f>IF(COUNT($DF157,$DG157,$DH157)=0,"",AVERAGE($DF157,$DG157,$DH157))</x:f>
      </x:c>
      <x:c r="EV157" s="40" t="str">
        <x:f>IF(COUNT($DJ157,$DK157,$DL157)=0,"",AVERAGE($DJ157,$DK157,$DL157))</x:f>
      </x:c>
      <x:c r="EW157" s="40" t="str">
        <x:f>IF(OR($EU157="",$EV157=""),"",$EV157-$EU157)</x:f>
      </x:c>
      <x:c r="EX157" s="40" t="str">
        <x:f>IF(COUNT($DM157,$DN157,$DO157)=0,"",AVERAGE($DM157,$DN157,$DO157))</x:f>
      </x:c>
      <x:c r="EY157" s="40" t="str">
        <x:f>IF(COUNT($DQ157,$DR157,$DS157)=0,"",AVERAGE($DQ157,$DR157,$DS157))</x:f>
      </x:c>
      <x:c r="EZ157" s="40" t="str">
        <x:f>IF(OR($EX157="",$EY157=""),"",$EY157-$EX157)</x:f>
      </x:c>
      <x:c r="FA157" s="42" t="str">
        <x:f>IF(COUNT($EA157,$EB157,$EC157)=0,"",AVERAGE($EA157,$EB157,$EC157))</x:f>
      </x:c>
      <x:c r="FB157" s="42" t="str">
        <x:f>IF(COUNT($EE157,$EF157,$EG157)=0,"",AVERAGE($EE157,$EF157,$EG157))</x:f>
      </x:c>
      <x:c r="FC157" s="42" t="str">
        <x:f>IF(OR($FA157="",$FB157=""),"",$FB157-$FA157)</x:f>
      </x:c>
      <x:c r="FD157" s="42" t="str">
        <x:f>IF(COUNT($EH157,$EI157,$EJ157)=0,"",AVERAGE($EH157,$EI157,$EJ157))</x:f>
      </x:c>
      <x:c r="FE157" s="42" t="str">
        <x:f>IF(COUNT($EL157,$EM157,$EN157)=0,"",AVERAGE($EL157,$EM157,$EN157))</x:f>
      </x:c>
      <x:c r="FF157" s="42" t="str">
        <x:f>IF(OR($FD157="",$FE157=""),"",$FE157-$FD157)</x:f>
      </x:c>
      <x:c r="FG157" s="24" t="str">
        <x:f>IF(COUNT($DF157,$DG157,$DH157,$DJ157,$DK157,$DL157,$DM157,$DN157,$DO157,$DQ157,$DR157,$DS157)=12,"Yes","No")</x:f>
        <x:v>No</x:v>
      </x:c>
      <x:c r="FH157" s="24" t="str">
        <x:f>IF(COUNT($EA157,$EB157,$EC157,$EE157,$EF157,$EG157,$EH157,$EI157,$EJ157,$EL157,$EM157,$EN157)=12,"Yes","No")</x:f>
        <x:v>No</x:v>
      </x:c>
      <x:c r="FI157" s="24" t="str">
        <x:f>IF(AND($M157="Include",OR($FG157="Yes",$FH157="Yes")),"Ready","Not ready")</x:f>
        <x:v>Not ready</x:v>
      </x:c>
    </x:row>
    <x:row r="158" ht="24" customHeight="1">
      <x:c r="A158" s="22" t="str">
        <x:v>CTL-0156</x:v>
      </x:c>
      <x:c r="B158" s="22" t="n">
        <x:v>167</x:v>
      </x:c>
      <x:c r="C158" s="22" t="str">
        <x:v>Candidate alternative-rationale group</x:v>
      </x:c>
      <x:c r="D158" s="22" t="n">
        <x:v>0</x:v>
      </x:c>
      <x:c r="E158" s="22" t="str">
        <x:v>DATA non-innovation deals.xlsx</x:v>
      </x:c>
      <x:c r="F158" s="22" t="str">
        <x:v>aurelius acquires hospital group healthcare</x:v>
      </x:c>
      <x:c r="G158" s="22" t="str">
        <x:v>No</x:v>
      </x:c>
      <x:c r="H158" s="22" t="str">
        <x:v>No</x:v>
      </x:c>
      <x:c r="I158" s="22" t="str">
        <x:v>No</x:v>
      </x:c>
      <x:c r="J158" s="22" t="n">
        <x:v>1</x:v>
      </x:c>
      <x:c r="K158" s="22" t="str">
        <x:v>Not started</x:v>
      </x:c>
      <x:c r="L158" s="22" t="str">
        <x:v>Review - majority</x:v>
      </x:c>
      <x:c r="M158" s="22" t="str">
        <x:v>Review</x:v>
      </x:c>
      <x:c r="N158" s="22" t="str"/>
      <x:c r="O158" s="28" t="n">
        <x:v>42566</x:v>
      </x:c>
      <x:c r="P158" s="28" t="n">
        <x:v>42566</x:v>
      </x:c>
      <x:c r="Q158" s="22" t="n">
        <x:v>2016</x:v>
      </x:c>
      <x:c r="R158" s="22" t="str">
        <x:v>Q3 2016</x:v>
      </x:c>
      <x:c r="S158" s="22" t="str">
        <x:v>Completed</x:v>
      </x:c>
      <x:c r="T158" s="26" t="str">
        <x:v>AURELIUS acquires Hospital Group Healthcare</x:v>
      </x:c>
      <x:c r="U158" s="22" t="str">
        <x:v>Mergers &amp; Acquisitions</x:v>
      </x:c>
      <x:c r="V158" s="22" t="str">
        <x:v>Acquisition</x:v>
      </x:c>
      <x:c r="W158" s="22" t="str">
        <x:v>Majority Acquisition</x:v>
      </x:c>
      <x:c r="X158" s="22" t="str">
        <x:v>United Kingdom</x:v>
      </x:c>
      <x:c r="Y158" s="22" t="str">
        <x:v>Majority Acquisition</x:v>
      </x:c>
      <x:c r="Z158" s="26"/>
      <x:c r="AA158" s="26"/>
      <x:c r="AB158" s="22" t="str">
        <x:v>AUR Portfolio III SE &amp; Co KgaA</x:v>
      </x:c>
      <x:c r="AC158" s="22" t="str">
        <x:v>aur portfolio iii kgaa</x:v>
      </x:c>
      <x:c r="AD158" s="22" t="str">
        <x:v>The Hospital Group</x:v>
      </x:c>
      <x:c r="AE158" s="22" t="str">
        <x:v>hospital</x:v>
      </x:c>
      <x:c r="AF158" s="30"/>
      <x:c r="AG158" s="22" t="str">
        <x:v>n/a</x:v>
      </x:c>
      <x:c r="AH158" s="26" t="str">
        <x:v>AURELIUS AG, a Germany-based industrial holding company, has acquired The Hospital Group Healthcare, Ltd., a UK-based provider of surgical and non-surgical cosmetic procedures. 
_x000d_ With 300 employees, The Hospital Group generated revenues of approximately EUR40 million in 2015.</x:v>
      </x:c>
      <x:c r="AI158" s="26" t="str">
        <x:v>The transaction will enable AURELIUS to strengthen its position in the British market for cosmetic surgery and treatment.</x:v>
      </x:c>
      <x:c r="AJ158" s="22" t="str"/>
      <x:c r="AK158" s="22" t="str"/>
      <x:c r="AL158" s="22" t="str">
        <x:v>Unknown</x:v>
      </x:c>
      <x:c r="AM158" s="22" t="str">
        <x:v>Unknown</x:v>
      </x:c>
      <x:c r="AN158" s="22" t="str"/>
      <x:c r="AO158" s="22" t="str"/>
      <x:c r="AP158" s="22" t="str"/>
      <x:c r="AQ158" s="22" t="str"/>
      <x:c r="AR158" s="22" t="str"/>
      <x:c r="AS158" s="22" t="str">
        <x:v>AUR Portfolio III SE &amp; Co KgaA</x:v>
      </x:c>
      <x:c r="AT158" s="22" t="str">
        <x:v>The Hospital Group</x:v>
      </x:c>
      <x:c r="AU158" s="22" t="str">
        <x:v>Not reviewed</x:v>
      </x:c>
      <x:c r="AV158" s="22" t="str">
        <x:v>Not assessed</x:v>
      </x:c>
      <x:c r="AW158" s="22" t="str">
        <x:v>Unknown</x:v>
      </x:c>
      <x:c r="AX158" s="22" t="str">
        <x:v>Unknown</x:v>
      </x:c>
      <x:c r="AY158" s="22" t="str">
        <x:v>Unknown</x:v>
      </x:c>
      <x:c r="AZ158" s="22" t="str">
        <x:v>Unknown</x:v>
      </x:c>
      <x:c r="BA158" s="22" t="str">
        <x:v>Unknown</x:v>
      </x:c>
      <x:c r="BB158" s="22" t="str">
        <x:v>Unknown</x:v>
      </x:c>
      <x:c r="BC158" s="26" t="str"/>
      <x:c r="BD158" s="22" t="str"/>
      <x:c r="BE158" s="22" t="str"/>
      <x:c r="BF158" s="22" t="str">
        <x:v>Not collected</x:v>
      </x:c>
      <x:c r="BG158" s="22" t="str">
        <x:v>Not collected</x:v>
      </x:c>
      <x:c r="BH158" s="22" t="str">
        <x:v>Not defined</x:v>
      </x:c>
      <x:c r="BI158" s="24" t="n">
        <x:f>IF($Q158="","",$Q158-3)</x:f>
        <x:v>2013</x:v>
      </x:c>
      <x:c r="BJ158" s="24" t="n">
        <x:f>IF($Q158="","",$Q158-2)</x:f>
        <x:v>2014</x:v>
      </x:c>
      <x:c r="BK158" s="24" t="n">
        <x:f>IF($Q158="","",$Q158-1)</x:f>
        <x:v>2015</x:v>
      </x:c>
      <x:c r="BL158" s="24" t="n">
        <x:f>IF($Q158="","",$Q158+0)</x:f>
        <x:v>2016</x:v>
      </x:c>
      <x:c r="BM158" s="24" t="n">
        <x:f>IF($Q158="","",$Q158+1)</x:f>
        <x:v>2017</x:v>
      </x:c>
      <x:c r="BN158" s="24" t="n">
        <x:f>IF($Q158="","",$Q158+2)</x:f>
        <x:v>2018</x:v>
      </x:c>
      <x:c r="BO158" s="24" t="n">
        <x:f>IF($Q158="","",$Q158+3)</x:f>
        <x:v>2019</x:v>
      </x:c>
      <x:c r="BP158" s="77" t="str"/>
      <x:c r="BQ158" s="77" t="str"/>
      <x:c r="BR158" s="77" t="str"/>
      <x:c r="BS158" s="77" t="str"/>
      <x:c r="BT158" s="77" t="str"/>
      <x:c r="BU158" s="77" t="str"/>
      <x:c r="BV158" s="77" t="str"/>
      <x:c r="BW158" s="77" t="str"/>
      <x:c r="BX158" s="77" t="str"/>
      <x:c r="BY158" s="77" t="str"/>
      <x:c r="BZ158" s="77" t="str"/>
      <x:c r="CA158" s="77" t="str"/>
      <x:c r="CB158" s="77" t="str"/>
      <x:c r="CC158" s="77" t="str"/>
      <x:c r="CD158" s="77" t="str"/>
      <x:c r="CE158" s="77" t="str"/>
      <x:c r="CF158" s="77" t="str"/>
      <x:c r="CG158" s="77" t="str"/>
      <x:c r="CH158" s="77" t="str"/>
      <x:c r="CI158" s="77" t="str"/>
      <x:c r="CJ158" s="77" t="str"/>
      <x:c r="CK158" s="77" t="str"/>
      <x:c r="CL158" s="77" t="str"/>
      <x:c r="CM158" s="77" t="str"/>
      <x:c r="CN158" s="77" t="str"/>
      <x:c r="CO158" s="77" t="str"/>
      <x:c r="CP158" s="77" t="str"/>
      <x:c r="CQ158" s="77" t="str"/>
      <x:c r="CR158" s="77" t="str"/>
      <x:c r="CS158" s="77" t="str"/>
      <x:c r="CT158" s="77" t="str"/>
      <x:c r="CU158" s="77" t="str"/>
      <x:c r="CV158" s="77" t="str"/>
      <x:c r="CW158" s="77" t="str"/>
      <x:c r="CX158" s="77" t="str"/>
      <x:c r="CY158" s="77" t="str"/>
      <x:c r="CZ158" s="77" t="str"/>
      <x:c r="DA158" s="77" t="str"/>
      <x:c r="DB158" s="77" t="str"/>
      <x:c r="DC158" s="77" t="str"/>
      <x:c r="DD158" s="77" t="str"/>
      <x:c r="DE158" s="77" t="str"/>
      <x:c r="DF158" s="78" t="str"/>
      <x:c r="DG158" s="78" t="str"/>
      <x:c r="DH158" s="78" t="str"/>
      <x:c r="DI158" s="78" t="str"/>
      <x:c r="DJ158" s="78" t="str"/>
      <x:c r="DK158" s="78" t="str"/>
      <x:c r="DL158" s="78" t="str"/>
      <x:c r="DM158" s="78" t="str"/>
      <x:c r="DN158" s="78" t="str"/>
      <x:c r="DO158" s="78" t="str"/>
      <x:c r="DP158" s="78" t="str"/>
      <x:c r="DQ158" s="78" t="str"/>
      <x:c r="DR158" s="78" t="str"/>
      <x:c r="DS158" s="78" t="str"/>
      <x:c r="DT158" s="78" t="str"/>
      <x:c r="DU158" s="78" t="str"/>
      <x:c r="DV158" s="78" t="str"/>
      <x:c r="DW158" s="78" t="str"/>
      <x:c r="DX158" s="78" t="str"/>
      <x:c r="DY158" s="78" t="str"/>
      <x:c r="DZ158" s="78" t="str"/>
      <x:c r="EA158" s="117" t="str"/>
      <x:c r="EB158" s="117" t="str"/>
      <x:c r="EC158" s="117" t="str"/>
      <x:c r="ED158" s="117" t="str"/>
      <x:c r="EE158" s="117" t="str"/>
      <x:c r="EF158" s="117" t="str"/>
      <x:c r="EG158" s="117" t="str"/>
      <x:c r="EH158" s="117" t="str"/>
      <x:c r="EI158" s="117" t="str"/>
      <x:c r="EJ158" s="117" t="str"/>
      <x:c r="EK158" s="117" t="str"/>
      <x:c r="EL158" s="117" t="str"/>
      <x:c r="EM158" s="117" t="str"/>
      <x:c r="EN158" s="117" t="str"/>
      <x:c r="EO158" s="34" t="str"/>
      <x:c r="EP158" s="34" t="str"/>
      <x:c r="EQ158" s="36" t="str">
        <x:f>IF(OR($EO158="",$EP158="",$EO158=0),"",$EP158/$EO158)</x:f>
      </x:c>
      <x:c r="ER158" s="38" t="str"/>
      <x:c r="ES158" s="22" t="str">
        <x:v>Unknown</x:v>
      </x:c>
      <x:c r="ET158" s="22" t="str">
        <x:v>Unknown</x:v>
      </x:c>
      <x:c r="EU158" s="40" t="str">
        <x:f>IF(COUNT($DF158,$DG158,$DH158)=0,"",AVERAGE($DF158,$DG158,$DH158))</x:f>
      </x:c>
      <x:c r="EV158" s="40" t="str">
        <x:f>IF(COUNT($DJ158,$DK158,$DL158)=0,"",AVERAGE($DJ158,$DK158,$DL158))</x:f>
      </x:c>
      <x:c r="EW158" s="40" t="str">
        <x:f>IF(OR($EU158="",$EV158=""),"",$EV158-$EU158)</x:f>
      </x:c>
      <x:c r="EX158" s="40" t="str">
        <x:f>IF(COUNT($DM158,$DN158,$DO158)=0,"",AVERAGE($DM158,$DN158,$DO158))</x:f>
      </x:c>
      <x:c r="EY158" s="40" t="str">
        <x:f>IF(COUNT($DQ158,$DR158,$DS158)=0,"",AVERAGE($DQ158,$DR158,$DS158))</x:f>
      </x:c>
      <x:c r="EZ158" s="40" t="str">
        <x:f>IF(OR($EX158="",$EY158=""),"",$EY158-$EX158)</x:f>
      </x:c>
      <x:c r="FA158" s="42" t="str">
        <x:f>IF(COUNT($EA158,$EB158,$EC158)=0,"",AVERAGE($EA158,$EB158,$EC158))</x:f>
      </x:c>
      <x:c r="FB158" s="42" t="str">
        <x:f>IF(COUNT($EE158,$EF158,$EG158)=0,"",AVERAGE($EE158,$EF158,$EG158))</x:f>
      </x:c>
      <x:c r="FC158" s="42" t="str">
        <x:f>IF(OR($FA158="",$FB158=""),"",$FB158-$FA158)</x:f>
      </x:c>
      <x:c r="FD158" s="42" t="str">
        <x:f>IF(COUNT($EH158,$EI158,$EJ158)=0,"",AVERAGE($EH158,$EI158,$EJ158))</x:f>
      </x:c>
      <x:c r="FE158" s="42" t="str">
        <x:f>IF(COUNT($EL158,$EM158,$EN158)=0,"",AVERAGE($EL158,$EM158,$EN158))</x:f>
      </x:c>
      <x:c r="FF158" s="42" t="str">
        <x:f>IF(OR($FD158="",$FE158=""),"",$FE158-$FD158)</x:f>
      </x:c>
      <x:c r="FG158" s="24" t="str">
        <x:f>IF(COUNT($DF158,$DG158,$DH158,$DJ158,$DK158,$DL158,$DM158,$DN158,$DO158,$DQ158,$DR158,$DS158)=12,"Yes","No")</x:f>
        <x:v>No</x:v>
      </x:c>
      <x:c r="FH158" s="24" t="str">
        <x:f>IF(COUNT($EA158,$EB158,$EC158,$EE158,$EF158,$EG158,$EH158,$EI158,$EJ158,$EL158,$EM158,$EN158)=12,"Yes","No")</x:f>
        <x:v>No</x:v>
      </x:c>
      <x:c r="FI158" s="24" t="str">
        <x:f>IF(AND($M158="Include",OR($FG158="Yes",$FH158="Yes")),"Ready","Not ready")</x:f>
        <x:v>Not ready</x:v>
      </x:c>
    </x:row>
    <x:row r="159" ht="24" customHeight="1">
      <x:c r="A159" s="22" t="str">
        <x:v>CTL-0157</x:v>
      </x:c>
      <x:c r="B159" s="22" t="n">
        <x:v>168</x:v>
      </x:c>
      <x:c r="C159" s="22" t="str">
        <x:v>Candidate alternative-rationale group</x:v>
      </x:c>
      <x:c r="D159" s="22" t="n">
        <x:v>0</x:v>
      </x:c>
      <x:c r="E159" s="22" t="str">
        <x:v>DATA non-innovation deals.xlsx</x:v>
      </x:c>
      <x:c r="F159" s="22" t="str">
        <x:v>cell medica acquires delenex therapeutics</x:v>
      </x:c>
      <x:c r="G159" s="22" t="str">
        <x:v>No</x:v>
      </x:c>
      <x:c r="H159" s="22" t="str">
        <x:v>No</x:v>
      </x:c>
      <x:c r="I159" s="22" t="str">
        <x:v>No</x:v>
      </x:c>
      <x:c r="J159" s="22" t="n">
        <x:v>1</x:v>
      </x:c>
      <x:c r="K159" s="22" t="str">
        <x:v>Not started</x:v>
      </x:c>
      <x:c r="L159" s="22" t="str">
        <x:v>Review - majority</x:v>
      </x:c>
      <x:c r="M159" s="22" t="str">
        <x:v>Review</x:v>
      </x:c>
      <x:c r="N159" s="22" t="str"/>
      <x:c r="O159" s="28" t="n">
        <x:v>42563</x:v>
      </x:c>
      <x:c r="P159" s="28" t="n">
        <x:v>42563</x:v>
      </x:c>
      <x:c r="Q159" s="22" t="n">
        <x:v>2016</x:v>
      </x:c>
      <x:c r="R159" s="22" t="str">
        <x:v>Q3 2016</x:v>
      </x:c>
      <x:c r="S159" s="22" t="str">
        <x:v>Completed</x:v>
      </x:c>
      <x:c r="T159" s="26" t="str">
        <x:v>Cell Medica acquires Delenex Therapeutics</x:v>
      </x:c>
      <x:c r="U159" s="22" t="str">
        <x:v>Mergers &amp; Acquisitions</x:v>
      </x:c>
      <x:c r="V159" s="22" t="str">
        <x:v>Acquisition</x:v>
      </x:c>
      <x:c r="W159" s="22" t="str">
        <x:v>Majority Acquisition</x:v>
      </x:c>
      <x:c r="X159" s="22" t="str">
        <x:v>Switzerland</x:v>
      </x:c>
      <x:c r="Y159" s="22" t="str">
        <x:v>Majority Acquisition</x:v>
      </x:c>
      <x:c r="Z159" s="26"/>
      <x:c r="AA159" s="26"/>
      <x:c r="AB159" s="22" t="str">
        <x:v>Cell Medica Limited</x:v>
      </x:c>
      <x:c r="AC159" s="22" t="str">
        <x:v>cell medica</x:v>
      </x:c>
      <x:c r="AD159" s="22" t="str">
        <x:v>Delenex Therapeutics AG (Inactive)</x:v>
      </x:c>
      <x:c r="AE159" s="22" t="str">
        <x:v>delenex therapeutics</x:v>
      </x:c>
      <x:c r="AF159" s="30"/>
      <x:c r="AG159" s="22" t="str">
        <x:v>n/a</x:v>
      </x:c>
      <x:c r="AH159" s="26" t="str">
        <x:v>Cell Medica Limited, a UK-based company engaged in the development, manufacturing and marketing of cellular immunotherapy, has acquired Delenex Therapeutics AG, a Switzerland-based clinical stage biopharmaceutical company focused on the development of applied antibody therapeutics.
_x000d_Following the transaction, the Delenex Therapeutics technology and expertise will be integrated with Cell Medica’s product development program. Delenex Therapeutics will be renamed to Cell Medica Switzerland AG.
_x000d_ Delenex Therapeutics was backed by Novo A/S, BioMedInvest AG and SV Life Sciences Advisers LLC.</x:v>
      </x:c>
      <x:c r="AI159" s="26" t="str">
        <x:v>The acquisition will enable Cell Medica to accelerate the development of gene-modified immune cell products with enhanced potency for the treatment of cancer.</x:v>
      </x:c>
      <x:c r="AJ159" s="22" t="str"/>
      <x:c r="AK159" s="22" t="str"/>
      <x:c r="AL159" s="22" t="str">
        <x:v>Unknown</x:v>
      </x:c>
      <x:c r="AM159" s="22" t="str">
        <x:v>Unknown</x:v>
      </x:c>
      <x:c r="AN159" s="22" t="str"/>
      <x:c r="AO159" s="22" t="str"/>
      <x:c r="AP159" s="22" t="str"/>
      <x:c r="AQ159" s="22" t="str"/>
      <x:c r="AR159" s="22" t="str"/>
      <x:c r="AS159" s="22" t="str">
        <x:v>Cell Medica Limited</x:v>
      </x:c>
      <x:c r="AT159" s="22" t="str">
        <x:v>Delenex Therapeutics AG (Inactive)</x:v>
      </x:c>
      <x:c r="AU159" s="22" t="str">
        <x:v>Not reviewed</x:v>
      </x:c>
      <x:c r="AV159" s="22" t="str">
        <x:v>Not assessed</x:v>
      </x:c>
      <x:c r="AW159" s="22" t="str">
        <x:v>Unknown</x:v>
      </x:c>
      <x:c r="AX159" s="22" t="str">
        <x:v>Unknown</x:v>
      </x:c>
      <x:c r="AY159" s="22" t="str">
        <x:v>Unknown</x:v>
      </x:c>
      <x:c r="AZ159" s="22" t="str">
        <x:v>Unknown</x:v>
      </x:c>
      <x:c r="BA159" s="22" t="str">
        <x:v>Unknown</x:v>
      </x:c>
      <x:c r="BB159" s="22" t="str">
        <x:v>Unknown</x:v>
      </x:c>
      <x:c r="BC159" s="26" t="str"/>
      <x:c r="BD159" s="22" t="str"/>
      <x:c r="BE159" s="22" t="str"/>
      <x:c r="BF159" s="22" t="str">
        <x:v>Not collected</x:v>
      </x:c>
      <x:c r="BG159" s="22" t="str">
        <x:v>Not collected</x:v>
      </x:c>
      <x:c r="BH159" s="22" t="str">
        <x:v>Not defined</x:v>
      </x:c>
      <x:c r="BI159" s="24" t="n">
        <x:f>IF($Q159="","",$Q159-3)</x:f>
        <x:v>2013</x:v>
      </x:c>
      <x:c r="BJ159" s="24" t="n">
        <x:f>IF($Q159="","",$Q159-2)</x:f>
        <x:v>2014</x:v>
      </x:c>
      <x:c r="BK159" s="24" t="n">
        <x:f>IF($Q159="","",$Q159-1)</x:f>
        <x:v>2015</x:v>
      </x:c>
      <x:c r="BL159" s="24" t="n">
        <x:f>IF($Q159="","",$Q159+0)</x:f>
        <x:v>2016</x:v>
      </x:c>
      <x:c r="BM159" s="24" t="n">
        <x:f>IF($Q159="","",$Q159+1)</x:f>
        <x:v>2017</x:v>
      </x:c>
      <x:c r="BN159" s="24" t="n">
        <x:f>IF($Q159="","",$Q159+2)</x:f>
        <x:v>2018</x:v>
      </x:c>
      <x:c r="BO159" s="24" t="n">
        <x:f>IF($Q159="","",$Q159+3)</x:f>
        <x:v>2019</x:v>
      </x:c>
      <x:c r="BP159" s="77" t="str"/>
      <x:c r="BQ159" s="77" t="str"/>
      <x:c r="BR159" s="77" t="str"/>
      <x:c r="BS159" s="77" t="str"/>
      <x:c r="BT159" s="77" t="str"/>
      <x:c r="BU159" s="77" t="str"/>
      <x:c r="BV159" s="77" t="str"/>
      <x:c r="BW159" s="77" t="str"/>
      <x:c r="BX159" s="77" t="str"/>
      <x:c r="BY159" s="77" t="str"/>
      <x:c r="BZ159" s="77" t="str"/>
      <x:c r="CA159" s="77" t="str"/>
      <x:c r="CB159" s="77" t="str"/>
      <x:c r="CC159" s="77" t="str"/>
      <x:c r="CD159" s="77" t="str"/>
      <x:c r="CE159" s="77" t="str"/>
      <x:c r="CF159" s="77" t="str"/>
      <x:c r="CG159" s="77" t="str"/>
      <x:c r="CH159" s="77" t="str"/>
      <x:c r="CI159" s="77" t="str"/>
      <x:c r="CJ159" s="77" t="str"/>
      <x:c r="CK159" s="77" t="str"/>
      <x:c r="CL159" s="77" t="str"/>
      <x:c r="CM159" s="77" t="str"/>
      <x:c r="CN159" s="77" t="str"/>
      <x:c r="CO159" s="77" t="str"/>
      <x:c r="CP159" s="77" t="str"/>
      <x:c r="CQ159" s="77" t="str"/>
      <x:c r="CR159" s="77" t="str"/>
      <x:c r="CS159" s="77" t="str"/>
      <x:c r="CT159" s="77" t="str"/>
      <x:c r="CU159" s="77" t="str"/>
      <x:c r="CV159" s="77" t="str"/>
      <x:c r="CW159" s="77" t="str"/>
      <x:c r="CX159" s="77" t="str"/>
      <x:c r="CY159" s="77" t="str"/>
      <x:c r="CZ159" s="77" t="str"/>
      <x:c r="DA159" s="77" t="str"/>
      <x:c r="DB159" s="77" t="str"/>
      <x:c r="DC159" s="77" t="str"/>
      <x:c r="DD159" s="77" t="str"/>
      <x:c r="DE159" s="77" t="str"/>
      <x:c r="DF159" s="78" t="str"/>
      <x:c r="DG159" s="78" t="str"/>
      <x:c r="DH159" s="78" t="str"/>
      <x:c r="DI159" s="78" t="str"/>
      <x:c r="DJ159" s="78" t="str"/>
      <x:c r="DK159" s="78" t="str"/>
      <x:c r="DL159" s="78" t="str"/>
      <x:c r="DM159" s="78" t="str"/>
      <x:c r="DN159" s="78" t="str"/>
      <x:c r="DO159" s="78" t="str"/>
      <x:c r="DP159" s="78" t="str"/>
      <x:c r="DQ159" s="78" t="str"/>
      <x:c r="DR159" s="78" t="str"/>
      <x:c r="DS159" s="78" t="str"/>
      <x:c r="DT159" s="78" t="str"/>
      <x:c r="DU159" s="78" t="str"/>
      <x:c r="DV159" s="78" t="str"/>
      <x:c r="DW159" s="78" t="str"/>
      <x:c r="DX159" s="78" t="str"/>
      <x:c r="DY159" s="78" t="str"/>
      <x:c r="DZ159" s="78" t="str"/>
      <x:c r="EA159" s="117" t="str"/>
      <x:c r="EB159" s="117" t="str"/>
      <x:c r="EC159" s="117" t="str"/>
      <x:c r="ED159" s="117" t="str"/>
      <x:c r="EE159" s="117" t="str"/>
      <x:c r="EF159" s="117" t="str"/>
      <x:c r="EG159" s="117" t="str"/>
      <x:c r="EH159" s="117" t="str"/>
      <x:c r="EI159" s="117" t="str"/>
      <x:c r="EJ159" s="117" t="str"/>
      <x:c r="EK159" s="117" t="str"/>
      <x:c r="EL159" s="117" t="str"/>
      <x:c r="EM159" s="117" t="str"/>
      <x:c r="EN159" s="117" t="str"/>
      <x:c r="EO159" s="34" t="str"/>
      <x:c r="EP159" s="34" t="str"/>
      <x:c r="EQ159" s="36" t="str">
        <x:f>IF(OR($EO159="",$EP159="",$EO159=0),"",$EP159/$EO159)</x:f>
      </x:c>
      <x:c r="ER159" s="38" t="str"/>
      <x:c r="ES159" s="22" t="str">
        <x:v>Unknown</x:v>
      </x:c>
      <x:c r="ET159" s="22" t="str">
        <x:v>Unknown</x:v>
      </x:c>
      <x:c r="EU159" s="40" t="str">
        <x:f>IF(COUNT($DF159,$DG159,$DH159)=0,"",AVERAGE($DF159,$DG159,$DH159))</x:f>
      </x:c>
      <x:c r="EV159" s="40" t="str">
        <x:f>IF(COUNT($DJ159,$DK159,$DL159)=0,"",AVERAGE($DJ159,$DK159,$DL159))</x:f>
      </x:c>
      <x:c r="EW159" s="40" t="str">
        <x:f>IF(OR($EU159="",$EV159=""),"",$EV159-$EU159)</x:f>
      </x:c>
      <x:c r="EX159" s="40" t="str">
        <x:f>IF(COUNT($DM159,$DN159,$DO159)=0,"",AVERAGE($DM159,$DN159,$DO159))</x:f>
      </x:c>
      <x:c r="EY159" s="40" t="str">
        <x:f>IF(COUNT($DQ159,$DR159,$DS159)=0,"",AVERAGE($DQ159,$DR159,$DS159))</x:f>
      </x:c>
      <x:c r="EZ159" s="40" t="str">
        <x:f>IF(OR($EX159="",$EY159=""),"",$EY159-$EX159)</x:f>
      </x:c>
      <x:c r="FA159" s="42" t="str">
        <x:f>IF(COUNT($EA159,$EB159,$EC159)=0,"",AVERAGE($EA159,$EB159,$EC159))</x:f>
      </x:c>
      <x:c r="FB159" s="42" t="str">
        <x:f>IF(COUNT($EE159,$EF159,$EG159)=0,"",AVERAGE($EE159,$EF159,$EG159))</x:f>
      </x:c>
      <x:c r="FC159" s="42" t="str">
        <x:f>IF(OR($FA159="",$FB159=""),"",$FB159-$FA159)</x:f>
      </x:c>
      <x:c r="FD159" s="42" t="str">
        <x:f>IF(COUNT($EH159,$EI159,$EJ159)=0,"",AVERAGE($EH159,$EI159,$EJ159))</x:f>
      </x:c>
      <x:c r="FE159" s="42" t="str">
        <x:f>IF(COUNT($EL159,$EM159,$EN159)=0,"",AVERAGE($EL159,$EM159,$EN159))</x:f>
      </x:c>
      <x:c r="FF159" s="42" t="str">
        <x:f>IF(OR($FD159="",$FE159=""),"",$FE159-$FD159)</x:f>
      </x:c>
      <x:c r="FG159" s="24" t="str">
        <x:f>IF(COUNT($DF159,$DG159,$DH159,$DJ159,$DK159,$DL159,$DM159,$DN159,$DO159,$DQ159,$DR159,$DS159)=12,"Yes","No")</x:f>
        <x:v>No</x:v>
      </x:c>
      <x:c r="FH159" s="24" t="str">
        <x:f>IF(COUNT($EA159,$EB159,$EC159,$EE159,$EF159,$EG159,$EH159,$EI159,$EJ159,$EL159,$EM159,$EN159)=12,"Yes","No")</x:f>
        <x:v>No</x:v>
      </x:c>
      <x:c r="FI159" s="24" t="str">
        <x:f>IF(AND($M159="Include",OR($FG159="Yes",$FH159="Yes")),"Ready","Not ready")</x:f>
        <x:v>Not ready</x:v>
      </x:c>
    </x:row>
    <x:row r="160" ht="24" customHeight="1">
      <x:c r="A160" s="22" t="str">
        <x:v>CTL-0158</x:v>
      </x:c>
      <x:c r="B160" s="22" t="n">
        <x:v>169</x:v>
      </x:c>
      <x:c r="C160" s="22" t="str">
        <x:v>Candidate alternative-rationale group</x:v>
      </x:c>
      <x:c r="D160" s="22" t="n">
        <x:v>0</x:v>
      </x:c>
      <x:c r="E160" s="22" t="str">
        <x:v>DATA non-innovation deals.xlsx</x:v>
      </x:c>
      <x:c r="F160" s="22" t="str">
        <x:v>macarthys laboratories martindale pharma acquires viridian pharma</x:v>
      </x:c>
      <x:c r="G160" s="22" t="str">
        <x:v>Yes</x:v>
      </x:c>
      <x:c r="H160" s="22" t="str">
        <x:v>No</x:v>
      </x:c>
      <x:c r="I160" s="22" t="str">
        <x:v>No</x:v>
      </x:c>
      <x:c r="J160" s="22" t="n">
        <x:v>1</x:v>
      </x:c>
      <x:c r="K160" s="22" t="str">
        <x:v>Not started</x:v>
      </x:c>
      <x:c r="L160" s="22" t="str">
        <x:v>Review - majority</x:v>
      </x:c>
      <x:c r="M160" s="22" t="str">
        <x:v>Review</x:v>
      </x:c>
      <x:c r="N160" s="22" t="str"/>
      <x:c r="O160" s="28" t="n">
        <x:v>42562</x:v>
      </x:c>
      <x:c r="P160" s="28" t="n">
        <x:v>42562</x:v>
      </x:c>
      <x:c r="Q160" s="22" t="n">
        <x:v>2016</x:v>
      </x:c>
      <x:c r="R160" s="22" t="str">
        <x:v>Q3 2016</x:v>
      </x:c>
      <x:c r="S160" s="22" t="str">
        <x:v>Completed</x:v>
      </x:c>
      <x:c r="T160" s="26" t="str">
        <x:v>Macarthys Laboratories (Martindale Pharma) acquires Viridian Pharma</x:v>
      </x:c>
      <x:c r="U160" s="22" t="str">
        <x:v>Mergers &amp; Acquisitions</x:v>
      </x:c>
      <x:c r="V160" s="22" t="str">
        <x:v>Acquisition</x:v>
      </x:c>
      <x:c r="W160" s="22" t="str">
        <x:v>Majority Acquisition</x:v>
      </x:c>
      <x:c r="X160" s="22" t="str">
        <x:v>United Kingdom</x:v>
      </x:c>
      <x:c r="Y160" s="22" t="str">
        <x:v>Majority Acquisition</x:v>
      </x:c>
      <x:c r="Z160" s="26"/>
      <x:c r="AA160" s="26"/>
      <x:c r="AB160" s="22" t="str">
        <x:v>Martindale Pharma</x:v>
      </x:c>
      <x:c r="AC160" s="22" t="str">
        <x:v>martindale pharma</x:v>
      </x:c>
      <x:c r="AD160" s="22" t="str">
        <x:v>Viridian Pharma Ltd</x:v>
      </x:c>
      <x:c r="AE160" s="22" t="str">
        <x:v>viridian pharma</x:v>
      </x:c>
      <x:c r="AF160" s="30"/>
      <x:c r="AG160" s="22" t="str">
        <x:v>n/a</x:v>
      </x:c>
      <x:c r="AH160" s="26" t="str">
        <x:v>Macarthys Laboratories Limited (trading as Martindale Pharma), a specialty pharmaceutical company, has acquired Viridian Pharma Limited, a developer and marketer of niche pharmaceutical products. Both the companies are based in the UK.
_x000d_Following the transaction, Viridian Pharma will be combined with Martindale Pharma’s existing business.</x:v>
      </x:c>
      <x:c r="AI160" s="26" t="str">
        <x:v>According to Martindale Pharma, “This acquisition is part of the company’s strategy to expand its product portfolio and actively support further growth of its hospital-initiated medicines product range.”</x:v>
      </x:c>
      <x:c r="AJ160" s="22" t="str"/>
      <x:c r="AK160" s="22" t="str"/>
      <x:c r="AL160" s="22" t="str">
        <x:v>Unknown</x:v>
      </x:c>
      <x:c r="AM160" s="22" t="str">
        <x:v>Unknown</x:v>
      </x:c>
      <x:c r="AN160" s="22" t="str"/>
      <x:c r="AO160" s="22" t="str"/>
      <x:c r="AP160" s="22" t="str"/>
      <x:c r="AQ160" s="22" t="str"/>
      <x:c r="AR160" s="22" t="str"/>
      <x:c r="AS160" s="22" t="str">
        <x:v>Martindale Pharma</x:v>
      </x:c>
      <x:c r="AT160" s="22" t="str">
        <x:v>Viridian Pharma Ltd</x:v>
      </x:c>
      <x:c r="AU160" s="22" t="str">
        <x:v>Not reviewed</x:v>
      </x:c>
      <x:c r="AV160" s="22" t="str">
        <x:v>Not assessed</x:v>
      </x:c>
      <x:c r="AW160" s="22" t="str">
        <x:v>Unknown</x:v>
      </x:c>
      <x:c r="AX160" s="22" t="str">
        <x:v>Unknown</x:v>
      </x:c>
      <x:c r="AY160" s="22" t="str">
        <x:v>Unknown</x:v>
      </x:c>
      <x:c r="AZ160" s="22" t="str">
        <x:v>Unknown</x:v>
      </x:c>
      <x:c r="BA160" s="22" t="str">
        <x:v>Unknown</x:v>
      </x:c>
      <x:c r="BB160" s="22" t="str">
        <x:v>Unknown</x:v>
      </x:c>
      <x:c r="BC160" s="26" t="str"/>
      <x:c r="BD160" s="22" t="str"/>
      <x:c r="BE160" s="22" t="str"/>
      <x:c r="BF160" s="22" t="str">
        <x:v>Not collected</x:v>
      </x:c>
      <x:c r="BG160" s="22" t="str">
        <x:v>Not collected</x:v>
      </x:c>
      <x:c r="BH160" s="22" t="str">
        <x:v>Not defined</x:v>
      </x:c>
      <x:c r="BI160" s="24" t="n">
        <x:f>IF($Q160="","",$Q160-3)</x:f>
        <x:v>2013</x:v>
      </x:c>
      <x:c r="BJ160" s="24" t="n">
        <x:f>IF($Q160="","",$Q160-2)</x:f>
        <x:v>2014</x:v>
      </x:c>
      <x:c r="BK160" s="24" t="n">
        <x:f>IF($Q160="","",$Q160-1)</x:f>
        <x:v>2015</x:v>
      </x:c>
      <x:c r="BL160" s="24" t="n">
        <x:f>IF($Q160="","",$Q160+0)</x:f>
        <x:v>2016</x:v>
      </x:c>
      <x:c r="BM160" s="24" t="n">
        <x:f>IF($Q160="","",$Q160+1)</x:f>
        <x:v>2017</x:v>
      </x:c>
      <x:c r="BN160" s="24" t="n">
        <x:f>IF($Q160="","",$Q160+2)</x:f>
        <x:v>2018</x:v>
      </x:c>
      <x:c r="BO160" s="24" t="n">
        <x:f>IF($Q160="","",$Q160+3)</x:f>
        <x:v>2019</x:v>
      </x:c>
      <x:c r="BP160" s="77" t="str"/>
      <x:c r="BQ160" s="77" t="str"/>
      <x:c r="BR160" s="77" t="str"/>
      <x:c r="BS160" s="77" t="str"/>
      <x:c r="BT160" s="77" t="str"/>
      <x:c r="BU160" s="77" t="str"/>
      <x:c r="BV160" s="77" t="str"/>
      <x:c r="BW160" s="77" t="str"/>
      <x:c r="BX160" s="77" t="str"/>
      <x:c r="BY160" s="77" t="str"/>
      <x:c r="BZ160" s="77" t="str"/>
      <x:c r="CA160" s="77" t="str"/>
      <x:c r="CB160" s="77" t="str"/>
      <x:c r="CC160" s="77" t="str"/>
      <x:c r="CD160" s="77" t="str"/>
      <x:c r="CE160" s="77" t="str"/>
      <x:c r="CF160" s="77" t="str"/>
      <x:c r="CG160" s="77" t="str"/>
      <x:c r="CH160" s="77" t="str"/>
      <x:c r="CI160" s="77" t="str"/>
      <x:c r="CJ160" s="77" t="str"/>
      <x:c r="CK160" s="77" t="str"/>
      <x:c r="CL160" s="77" t="str"/>
      <x:c r="CM160" s="77" t="str"/>
      <x:c r="CN160" s="77" t="str"/>
      <x:c r="CO160" s="77" t="str"/>
      <x:c r="CP160" s="77" t="str"/>
      <x:c r="CQ160" s="77" t="str"/>
      <x:c r="CR160" s="77" t="str"/>
      <x:c r="CS160" s="77" t="str"/>
      <x:c r="CT160" s="77" t="str"/>
      <x:c r="CU160" s="77" t="str"/>
      <x:c r="CV160" s="77" t="str"/>
      <x:c r="CW160" s="77" t="str"/>
      <x:c r="CX160" s="77" t="str"/>
      <x:c r="CY160" s="77" t="str"/>
      <x:c r="CZ160" s="77" t="str"/>
      <x:c r="DA160" s="77" t="str"/>
      <x:c r="DB160" s="77" t="str"/>
      <x:c r="DC160" s="77" t="str"/>
      <x:c r="DD160" s="77" t="str"/>
      <x:c r="DE160" s="77" t="str"/>
      <x:c r="DF160" s="78" t="str"/>
      <x:c r="DG160" s="78" t="str"/>
      <x:c r="DH160" s="78" t="str"/>
      <x:c r="DI160" s="78" t="str"/>
      <x:c r="DJ160" s="78" t="str"/>
      <x:c r="DK160" s="78" t="str"/>
      <x:c r="DL160" s="78" t="str"/>
      <x:c r="DM160" s="78" t="str"/>
      <x:c r="DN160" s="78" t="str"/>
      <x:c r="DO160" s="78" t="str"/>
      <x:c r="DP160" s="78" t="str"/>
      <x:c r="DQ160" s="78" t="str"/>
      <x:c r="DR160" s="78" t="str"/>
      <x:c r="DS160" s="78" t="str"/>
      <x:c r="DT160" s="78" t="str"/>
      <x:c r="DU160" s="78" t="str"/>
      <x:c r="DV160" s="78" t="str"/>
      <x:c r="DW160" s="78" t="str"/>
      <x:c r="DX160" s="78" t="str"/>
      <x:c r="DY160" s="78" t="str"/>
      <x:c r="DZ160" s="78" t="str"/>
      <x:c r="EA160" s="117" t="str"/>
      <x:c r="EB160" s="117" t="str"/>
      <x:c r="EC160" s="117" t="str"/>
      <x:c r="ED160" s="117" t="str"/>
      <x:c r="EE160" s="117" t="str"/>
      <x:c r="EF160" s="117" t="str"/>
      <x:c r="EG160" s="117" t="str"/>
      <x:c r="EH160" s="117" t="str"/>
      <x:c r="EI160" s="117" t="str"/>
      <x:c r="EJ160" s="117" t="str"/>
      <x:c r="EK160" s="117" t="str"/>
      <x:c r="EL160" s="117" t="str"/>
      <x:c r="EM160" s="117" t="str"/>
      <x:c r="EN160" s="117" t="str"/>
      <x:c r="EO160" s="34" t="str"/>
      <x:c r="EP160" s="34" t="str"/>
      <x:c r="EQ160" s="36" t="str">
        <x:f>IF(OR($EO160="",$EP160="",$EO160=0),"",$EP160/$EO160)</x:f>
      </x:c>
      <x:c r="ER160" s="38" t="str"/>
      <x:c r="ES160" s="22" t="str">
        <x:v>Unknown</x:v>
      </x:c>
      <x:c r="ET160" s="22" t="str">
        <x:v>Unknown</x:v>
      </x:c>
      <x:c r="EU160" s="40" t="str">
        <x:f>IF(COUNT($DF160,$DG160,$DH160)=0,"",AVERAGE($DF160,$DG160,$DH160))</x:f>
      </x:c>
      <x:c r="EV160" s="40" t="str">
        <x:f>IF(COUNT($DJ160,$DK160,$DL160)=0,"",AVERAGE($DJ160,$DK160,$DL160))</x:f>
      </x:c>
      <x:c r="EW160" s="40" t="str">
        <x:f>IF(OR($EU160="",$EV160=""),"",$EV160-$EU160)</x:f>
      </x:c>
      <x:c r="EX160" s="40" t="str">
        <x:f>IF(COUNT($DM160,$DN160,$DO160)=0,"",AVERAGE($DM160,$DN160,$DO160))</x:f>
      </x:c>
      <x:c r="EY160" s="40" t="str">
        <x:f>IF(COUNT($DQ160,$DR160,$DS160)=0,"",AVERAGE($DQ160,$DR160,$DS160))</x:f>
      </x:c>
      <x:c r="EZ160" s="40" t="str">
        <x:f>IF(OR($EX160="",$EY160=""),"",$EY160-$EX160)</x:f>
      </x:c>
      <x:c r="FA160" s="42" t="str">
        <x:f>IF(COUNT($EA160,$EB160,$EC160)=0,"",AVERAGE($EA160,$EB160,$EC160))</x:f>
      </x:c>
      <x:c r="FB160" s="42" t="str">
        <x:f>IF(COUNT($EE160,$EF160,$EG160)=0,"",AVERAGE($EE160,$EF160,$EG160))</x:f>
      </x:c>
      <x:c r="FC160" s="42" t="str">
        <x:f>IF(OR($FA160="",$FB160=""),"",$FB160-$FA160)</x:f>
      </x:c>
      <x:c r="FD160" s="42" t="str">
        <x:f>IF(COUNT($EH160,$EI160,$EJ160)=0,"",AVERAGE($EH160,$EI160,$EJ160))</x:f>
      </x:c>
      <x:c r="FE160" s="42" t="str">
        <x:f>IF(COUNT($EL160,$EM160,$EN160)=0,"",AVERAGE($EL160,$EM160,$EN160))</x:f>
      </x:c>
      <x:c r="FF160" s="42" t="str">
        <x:f>IF(OR($FD160="",$FE160=""),"",$FE160-$FD160)</x:f>
      </x:c>
      <x:c r="FG160" s="24" t="str">
        <x:f>IF(COUNT($DF160,$DG160,$DH160,$DJ160,$DK160,$DL160,$DM160,$DN160,$DO160,$DQ160,$DR160,$DS160)=12,"Yes","No")</x:f>
        <x:v>No</x:v>
      </x:c>
      <x:c r="FH160" s="24" t="str">
        <x:f>IF(COUNT($EA160,$EB160,$EC160,$EE160,$EF160,$EG160,$EH160,$EI160,$EJ160,$EL160,$EM160,$EN160)=12,"Yes","No")</x:f>
        <x:v>No</x:v>
      </x:c>
      <x:c r="FI160" s="24" t="str">
        <x:f>IF(AND($M160="Include",OR($FG160="Yes",$FH160="Yes")),"Ready","Not ready")</x:f>
        <x:v>Not ready</x:v>
      </x:c>
    </x:row>
    <x:row r="161" ht="24" customHeight="1">
      <x:c r="A161" s="22" t="str">
        <x:v>CTL-0159</x:v>
      </x:c>
      <x:c r="B161" s="22" t="n">
        <x:v>170</x:v>
      </x:c>
      <x:c r="C161" s="22" t="str">
        <x:v>Candidate alternative-rationale group</x:v>
      </x:c>
      <x:c r="D161" s="22" t="n">
        <x:v>0</x:v>
      </x:c>
      <x:c r="E161" s="22" t="str">
        <x:v>DATA non-innovation deals.xlsx</x:v>
      </x:c>
      <x:c r="F161" s="22" t="str">
        <x:v>pharmalex merges with jacobsen advice jacobsen pharma consultancy</x:v>
      </x:c>
      <x:c r="G161" s="22" t="str">
        <x:v>No</x:v>
      </x:c>
      <x:c r="H161" s="22" t="str">
        <x:v>No</x:v>
      </x:c>
      <x:c r="I161" s="22" t="str">
        <x:v>Yes</x:v>
      </x:c>
      <x:c r="J161" s="22" t="n">
        <x:v>13</x:v>
      </x:c>
      <x:c r="K161" s="22" t="str">
        <x:v>Not started</x:v>
      </x:c>
      <x:c r="L161" s="22" t="str">
        <x:v>Review - merger</x:v>
      </x:c>
      <x:c r="M161" s="22" t="str">
        <x:v>Review</x:v>
      </x:c>
      <x:c r="N161" s="22" t="str"/>
      <x:c r="O161" s="28" t="n">
        <x:v>42556</x:v>
      </x:c>
      <x:c r="P161" s="28" t="n">
        <x:v>42565</x:v>
      </x:c>
      <x:c r="Q161" s="22" t="n">
        <x:v>2016</x:v>
      </x:c>
      <x:c r="R161" s="22" t="str">
        <x:v>Q3 2016</x:v>
      </x:c>
      <x:c r="S161" s="22" t="str">
        <x:v>Completed</x:v>
      </x:c>
      <x:c r="T161" s="26" t="str">
        <x:v>Pharmalex Merges with Jacobsen Advice (Jacobsen Pharma Consultancy)</x:v>
      </x:c>
      <x:c r="U161" s="22" t="str">
        <x:v>Mergers &amp; Acquisitions</x:v>
      </x:c>
      <x:c r="V161" s="22" t="str">
        <x:v>Merger</x:v>
      </x:c>
      <x:c r="W161" s="22"/>
      <x:c r="X161" s="22" t="str">
        <x:v>Denmark , Germany</x:v>
      </x:c>
      <x:c r="Y161" s="22"/>
      <x:c r="Z161" s="26"/>
      <x:c r="AA161" s="26"/>
      <x:c r="AB161" s="22" t="str"/>
      <x:c r="AC161" s="22" t="str"/>
      <x:c r="AD161" s="22" t="str">
        <x:v>Jacobsen Pharma Consultancy AS; PharmaLex GmbH</x:v>
      </x:c>
      <x:c r="AE161" s="22" t="str">
        <x:v>jacobsen pharma consultancy pharmalex</x:v>
      </x:c>
      <x:c r="AF161" s="30"/>
      <x:c r="AG161" s="22" t="str">
        <x:v>n/a</x:v>
      </x:c>
      <x:c r="AH161" s="26" t="str">
        <x:v>PharmaLex GmbH, a provider of specialized services for the pharma, biotech and medtech industries, has merged with Jacobsen Advice (Jacobsen Pharma Consultancy AS), a provider of consultancy services.</x:v>
      </x:c>
      <x:c r="AI161" s="26" t="str">
        <x:v>The merger further expands PharmaLex’s Nordic presence, providing greater capacities and capabilities in regulatory affairs and pharmacovigilance_x000d_
_x000d_</x:v>
      </x:c>
      <x:c r="AJ161" s="22" t="str"/>
      <x:c r="AK161" s="22" t="str"/>
      <x:c r="AL161" s="22" t="str">
        <x:v>Unknown</x:v>
      </x:c>
      <x:c r="AM161" s="22" t="str">
        <x:v>Unknown</x:v>
      </x:c>
      <x:c r="AN161" s="22" t="str"/>
      <x:c r="AO161" s="22" t="str"/>
      <x:c r="AP161" s="22" t="str"/>
      <x:c r="AQ161" s="22" t="str"/>
      <x:c r="AR161" s="22" t="str"/>
      <x:c r="AS161" s="22" t="str"/>
      <x:c r="AT161" s="22" t="str">
        <x:v>Jacobsen Pharma Consultancy AS; PharmaLex GmbH</x:v>
      </x:c>
      <x:c r="AU161" s="22" t="str">
        <x:v>Not reviewed</x:v>
      </x:c>
      <x:c r="AV161" s="22" t="str">
        <x:v>Not assessed</x:v>
      </x:c>
      <x:c r="AW161" s="22" t="str">
        <x:v>Unknown</x:v>
      </x:c>
      <x:c r="AX161" s="22" t="str">
        <x:v>Unknown</x:v>
      </x:c>
      <x:c r="AY161" s="22" t="str">
        <x:v>Unknown</x:v>
      </x:c>
      <x:c r="AZ161" s="22" t="str">
        <x:v>Unknown</x:v>
      </x:c>
      <x:c r="BA161" s="22" t="str">
        <x:v>Unknown</x:v>
      </x:c>
      <x:c r="BB161" s="22" t="str">
        <x:v>Unknown</x:v>
      </x:c>
      <x:c r="BC161" s="26" t="str"/>
      <x:c r="BD161" s="22" t="str"/>
      <x:c r="BE161" s="22" t="str"/>
      <x:c r="BF161" s="22" t="str">
        <x:v>Not collected</x:v>
      </x:c>
      <x:c r="BG161" s="22" t="str">
        <x:v>Not collected</x:v>
      </x:c>
      <x:c r="BH161" s="22" t="str">
        <x:v>Not defined</x:v>
      </x:c>
      <x:c r="BI161" s="24" t="n">
        <x:f>IF($Q161="","",$Q161-3)</x:f>
        <x:v>2013</x:v>
      </x:c>
      <x:c r="BJ161" s="24" t="n">
        <x:f>IF($Q161="","",$Q161-2)</x:f>
        <x:v>2014</x:v>
      </x:c>
      <x:c r="BK161" s="24" t="n">
        <x:f>IF($Q161="","",$Q161-1)</x:f>
        <x:v>2015</x:v>
      </x:c>
      <x:c r="BL161" s="24" t="n">
        <x:f>IF($Q161="","",$Q161+0)</x:f>
        <x:v>2016</x:v>
      </x:c>
      <x:c r="BM161" s="24" t="n">
        <x:f>IF($Q161="","",$Q161+1)</x:f>
        <x:v>2017</x:v>
      </x:c>
      <x:c r="BN161" s="24" t="n">
        <x:f>IF($Q161="","",$Q161+2)</x:f>
        <x:v>2018</x:v>
      </x:c>
      <x:c r="BO161" s="24" t="n">
        <x:f>IF($Q161="","",$Q161+3)</x:f>
        <x:v>2019</x:v>
      </x:c>
      <x:c r="BP161" s="77" t="str"/>
      <x:c r="BQ161" s="77" t="str"/>
      <x:c r="BR161" s="77" t="str"/>
      <x:c r="BS161" s="77" t="str"/>
      <x:c r="BT161" s="77" t="str"/>
      <x:c r="BU161" s="77" t="str"/>
      <x:c r="BV161" s="77" t="str"/>
      <x:c r="BW161" s="77" t="str"/>
      <x:c r="BX161" s="77" t="str"/>
      <x:c r="BY161" s="77" t="str"/>
      <x:c r="BZ161" s="77" t="str"/>
      <x:c r="CA161" s="77" t="str"/>
      <x:c r="CB161" s="77" t="str"/>
      <x:c r="CC161" s="77" t="str"/>
      <x:c r="CD161" s="77" t="str"/>
      <x:c r="CE161" s="77" t="str"/>
      <x:c r="CF161" s="77" t="str"/>
      <x:c r="CG161" s="77" t="str"/>
      <x:c r="CH161" s="77" t="str"/>
      <x:c r="CI161" s="77" t="str"/>
      <x:c r="CJ161" s="77" t="str"/>
      <x:c r="CK161" s="77" t="str"/>
      <x:c r="CL161" s="77" t="str"/>
      <x:c r="CM161" s="77" t="str"/>
      <x:c r="CN161" s="77" t="str"/>
      <x:c r="CO161" s="77" t="str"/>
      <x:c r="CP161" s="77" t="str"/>
      <x:c r="CQ161" s="77" t="str"/>
      <x:c r="CR161" s="77" t="str"/>
      <x:c r="CS161" s="77" t="str"/>
      <x:c r="CT161" s="77" t="str"/>
      <x:c r="CU161" s="77" t="str"/>
      <x:c r="CV161" s="77" t="str"/>
      <x:c r="CW161" s="77" t="str"/>
      <x:c r="CX161" s="77" t="str"/>
      <x:c r="CY161" s="77" t="str"/>
      <x:c r="CZ161" s="77" t="str"/>
      <x:c r="DA161" s="77" t="str"/>
      <x:c r="DB161" s="77" t="str"/>
      <x:c r="DC161" s="77" t="str"/>
      <x:c r="DD161" s="77" t="str"/>
      <x:c r="DE161" s="77" t="str"/>
      <x:c r="DF161" s="78" t="str"/>
      <x:c r="DG161" s="78" t="str"/>
      <x:c r="DH161" s="78" t="str"/>
      <x:c r="DI161" s="78" t="str"/>
      <x:c r="DJ161" s="78" t="str"/>
      <x:c r="DK161" s="78" t="str"/>
      <x:c r="DL161" s="78" t="str"/>
      <x:c r="DM161" s="78" t="str"/>
      <x:c r="DN161" s="78" t="str"/>
      <x:c r="DO161" s="78" t="str"/>
      <x:c r="DP161" s="78" t="str"/>
      <x:c r="DQ161" s="78" t="str"/>
      <x:c r="DR161" s="78" t="str"/>
      <x:c r="DS161" s="78" t="str"/>
      <x:c r="DT161" s="78" t="str"/>
      <x:c r="DU161" s="78" t="str"/>
      <x:c r="DV161" s="78" t="str"/>
      <x:c r="DW161" s="78" t="str"/>
      <x:c r="DX161" s="78" t="str"/>
      <x:c r="DY161" s="78" t="str"/>
      <x:c r="DZ161" s="78" t="str"/>
      <x:c r="EA161" s="117" t="str"/>
      <x:c r="EB161" s="117" t="str"/>
      <x:c r="EC161" s="117" t="str"/>
      <x:c r="ED161" s="117" t="str"/>
      <x:c r="EE161" s="117" t="str"/>
      <x:c r="EF161" s="117" t="str"/>
      <x:c r="EG161" s="117" t="str"/>
      <x:c r="EH161" s="117" t="str"/>
      <x:c r="EI161" s="117" t="str"/>
      <x:c r="EJ161" s="117" t="str"/>
      <x:c r="EK161" s="117" t="str"/>
      <x:c r="EL161" s="117" t="str"/>
      <x:c r="EM161" s="117" t="str"/>
      <x:c r="EN161" s="117" t="str"/>
      <x:c r="EO161" s="34" t="str"/>
      <x:c r="EP161" s="34" t="str"/>
      <x:c r="EQ161" s="36" t="str">
        <x:f>IF(OR($EO161="",$EP161="",$EO161=0),"",$EP161/$EO161)</x:f>
      </x:c>
      <x:c r="ER161" s="38" t="str"/>
      <x:c r="ES161" s="22" t="str">
        <x:v>Unknown</x:v>
      </x:c>
      <x:c r="ET161" s="22" t="str">
        <x:v>Unknown</x:v>
      </x:c>
      <x:c r="EU161" s="40" t="str">
        <x:f>IF(COUNT($DF161,$DG161,$DH161)=0,"",AVERAGE($DF161,$DG161,$DH161))</x:f>
      </x:c>
      <x:c r="EV161" s="40" t="str">
        <x:f>IF(COUNT($DJ161,$DK161,$DL161)=0,"",AVERAGE($DJ161,$DK161,$DL161))</x:f>
      </x:c>
      <x:c r="EW161" s="40" t="str">
        <x:f>IF(OR($EU161="",$EV161=""),"",$EV161-$EU161)</x:f>
      </x:c>
      <x:c r="EX161" s="40" t="str">
        <x:f>IF(COUNT($DM161,$DN161,$DO161)=0,"",AVERAGE($DM161,$DN161,$DO161))</x:f>
      </x:c>
      <x:c r="EY161" s="40" t="str">
        <x:f>IF(COUNT($DQ161,$DR161,$DS161)=0,"",AVERAGE($DQ161,$DR161,$DS161))</x:f>
      </x:c>
      <x:c r="EZ161" s="40" t="str">
        <x:f>IF(OR($EX161="",$EY161=""),"",$EY161-$EX161)</x:f>
      </x:c>
      <x:c r="FA161" s="42" t="str">
        <x:f>IF(COUNT($EA161,$EB161,$EC161)=0,"",AVERAGE($EA161,$EB161,$EC161))</x:f>
      </x:c>
      <x:c r="FB161" s="42" t="str">
        <x:f>IF(COUNT($EE161,$EF161,$EG161)=0,"",AVERAGE($EE161,$EF161,$EG161))</x:f>
      </x:c>
      <x:c r="FC161" s="42" t="str">
        <x:f>IF(OR($FA161="",$FB161=""),"",$FB161-$FA161)</x:f>
      </x:c>
      <x:c r="FD161" s="42" t="str">
        <x:f>IF(COUNT($EH161,$EI161,$EJ161)=0,"",AVERAGE($EH161,$EI161,$EJ161))</x:f>
      </x:c>
      <x:c r="FE161" s="42" t="str">
        <x:f>IF(COUNT($EL161,$EM161,$EN161)=0,"",AVERAGE($EL161,$EM161,$EN161))</x:f>
      </x:c>
      <x:c r="FF161" s="42" t="str">
        <x:f>IF(OR($FD161="",$FE161=""),"",$FE161-$FD161)</x:f>
      </x:c>
      <x:c r="FG161" s="24" t="str">
        <x:f>IF(COUNT($DF161,$DG161,$DH161,$DJ161,$DK161,$DL161,$DM161,$DN161,$DO161,$DQ161,$DR161,$DS161)=12,"Yes","No")</x:f>
        <x:v>No</x:v>
      </x:c>
      <x:c r="FH161" s="24" t="str">
        <x:f>IF(COUNT($EA161,$EB161,$EC161,$EE161,$EF161,$EG161,$EH161,$EI161,$EJ161,$EL161,$EM161,$EN161)=12,"Yes","No")</x:f>
        <x:v>No</x:v>
      </x:c>
      <x:c r="FI161" s="24" t="str">
        <x:f>IF(AND($M161="Include",OR($FG161="Yes",$FH161="Yes")),"Ready","Not ready")</x:f>
        <x:v>Not ready</x:v>
      </x:c>
    </x:row>
    <x:row r="162" ht="24" customHeight="1">
      <x:c r="A162" s="22" t="str">
        <x:v>CTL-0160</x:v>
      </x:c>
      <x:c r="B162" s="22" t="n">
        <x:v>171</x:v>
      </x:c>
      <x:c r="C162" s="22" t="str">
        <x:v>Candidate alternative-rationale group</x:v>
      </x:c>
      <x:c r="D162" s="22" t="n">
        <x:v>0</x:v>
      </x:c>
      <x:c r="E162" s="22" t="str">
        <x:v>DATA non-innovation deals.xlsx</x:v>
      </x:c>
      <x:c r="F162" s="22" t="str">
        <x:v>augment investments acquires 12 stake in pjsc pharmstandard in tender offer</x:v>
      </x:c>
      <x:c r="G162" s="22" t="str">
        <x:v>No</x:v>
      </x:c>
      <x:c r="H162" s="22" t="str">
        <x:v>No</x:v>
      </x:c>
      <x:c r="I162" s="22" t="str">
        <x:v>Yes</x:v>
      </x:c>
      <x:c r="J162" s="22" t="n">
        <x:v>3</x:v>
      </x:c>
      <x:c r="K162" s="22" t="str">
        <x:v>Not started</x:v>
      </x:c>
      <x:c r="L162" s="22" t="str">
        <x:v>Exclude - minority</x:v>
      </x:c>
      <x:c r="M162" s="22" t="str">
        <x:v>Review</x:v>
      </x:c>
      <x:c r="N162" s="22" t="str"/>
      <x:c r="O162" s="28" t="n">
        <x:v>42543</x:v>
      </x:c>
      <x:c r="P162" s="28" t="n">
        <x:v>42627</x:v>
      </x:c>
      <x:c r="Q162" s="22" t="n">
        <x:v>2016</x:v>
      </x:c>
      <x:c r="R162" s="22" t="str">
        <x:v>Q2 2016</x:v>
      </x:c>
      <x:c r="S162" s="22" t="str">
        <x:v>Completed</x:v>
      </x:c>
      <x:c r="T162" s="26" t="str">
        <x:v>Augment Investments Acquires 12% Stake in PJSC Pharmstandard in Tender Offer</x:v>
      </x:c>
      <x:c r="U162" s="22" t="str">
        <x:v>Mergers &amp; Acquisitions</x:v>
      </x:c>
      <x:c r="V162" s="22" t="str">
        <x:v>Acquisition</x:v>
      </x:c>
      <x:c r="W162" s="22" t="str">
        <x:v>Minority Acquisition</x:v>
      </x:c>
      <x:c r="X162" s="22" t="str">
        <x:v>Russia</x:v>
      </x:c>
      <x:c r="Y162" s="22" t="str">
        <x:v>Minority Acquisition</x:v>
      </x:c>
      <x:c r="Z162" s="26"/>
      <x:c r="AA162" s="26"/>
      <x:c r="AB162" s="22" t="str">
        <x:v>Augment Investments Limited (Inactive)</x:v>
      </x:c>
      <x:c r="AC162" s="22" t="str">
        <x:v>augment investments</x:v>
      </x:c>
      <x:c r="AD162" s="22" t="str">
        <x:v>Pharmstandard</x:v>
      </x:c>
      <x:c r="AE162" s="22" t="str">
        <x:v>pharmstandard</x:v>
      </x:c>
      <x:c r="AF162" s="30"/>
      <x:c r="AG162" s="22" t="str">
        <x:v>n/a</x:v>
      </x:c>
      <x:c r="AH162" s="26" t="str">
        <x:v>Augment Investments Limited, has acquired 4,538,675 ordinary shares represents 12% stake of PJSC Pharmstandard, a pharmaceutical company, through tender offer from the remaining shareholders.
As a result, Augment Investments Limited together with its affiliate OJSC Pharmstandard-Leksredsvta holds 37,081,092 ordinary shares, which represents 98.117% of totally issued ordinary shares of PJSC Pharmstandard.
Deal History:
Update: On September 02, 2016 the company received from Augment Investments, the notification on expiration of Russian law governed mandatory tender offer to acquire for cash ordinary shares of the company from the remaining shareholders at a purchase price of RUB1,028 (USD16.02) per ordinary share.
The notification confirms that during the offer Augment Investments received applications from remaining shareholders to sell 4,538,684 ordinary shares. In accordance to the offer terms, the applicants have to enroll ordinary shares stated in the applications to the account of Augment Investments within 15 days from the day of expiration of the offer.
Announced: On June 22, 2016, PJSC Pharmstandard announced that it received a receipt of a mandatory tender offer from its controlling shareholder, Augment Investments Limited, to acquire ordinary shares of the company. Augment Investments Limited together with its affiliate, OJSC Pharmstandard-Leksredstva, controls 86.11% of ordinary shares of the company.</x:v>
      </x:c>
      <x:c r="AI162" s="26" t="str"/>
      <x:c r="AJ162" s="22" t="str"/>
      <x:c r="AK162" s="22" t="str"/>
      <x:c r="AL162" s="22" t="str">
        <x:v>Unknown</x:v>
      </x:c>
      <x:c r="AM162" s="22" t="str">
        <x:v>Unknown</x:v>
      </x:c>
      <x:c r="AN162" s="22" t="str"/>
      <x:c r="AO162" s="22" t="str"/>
      <x:c r="AP162" s="22" t="str"/>
      <x:c r="AQ162" s="22" t="str"/>
      <x:c r="AR162" s="22" t="str"/>
      <x:c r="AS162" s="22" t="str">
        <x:v>Augment Investments Limited (Inactive)</x:v>
      </x:c>
      <x:c r="AT162" s="22" t="str">
        <x:v>Pharmstandard</x:v>
      </x:c>
      <x:c r="AU162" s="22" t="str">
        <x:v>Not reviewed</x:v>
      </x:c>
      <x:c r="AV162" s="22" t="str">
        <x:v>Not assessed</x:v>
      </x:c>
      <x:c r="AW162" s="22" t="str">
        <x:v>Unknown</x:v>
      </x:c>
      <x:c r="AX162" s="22" t="str">
        <x:v>Unknown</x:v>
      </x:c>
      <x:c r="AY162" s="22" t="str">
        <x:v>Unknown</x:v>
      </x:c>
      <x:c r="AZ162" s="22" t="str">
        <x:v>Unknown</x:v>
      </x:c>
      <x:c r="BA162" s="22" t="str">
        <x:v>Unknown</x:v>
      </x:c>
      <x:c r="BB162" s="22" t="str">
        <x:v>Unknown</x:v>
      </x:c>
      <x:c r="BC162" s="26" t="str"/>
      <x:c r="BD162" s="22" t="str"/>
      <x:c r="BE162" s="22" t="str"/>
      <x:c r="BF162" s="22" t="str">
        <x:v>Not collected</x:v>
      </x:c>
      <x:c r="BG162" s="22" t="str">
        <x:v>Not collected</x:v>
      </x:c>
      <x:c r="BH162" s="22" t="str">
        <x:v>Not defined</x:v>
      </x:c>
      <x:c r="BI162" s="24" t="n">
        <x:f>IF($Q162="","",$Q162-3)</x:f>
        <x:v>2013</x:v>
      </x:c>
      <x:c r="BJ162" s="24" t="n">
        <x:f>IF($Q162="","",$Q162-2)</x:f>
        <x:v>2014</x:v>
      </x:c>
      <x:c r="BK162" s="24" t="n">
        <x:f>IF($Q162="","",$Q162-1)</x:f>
        <x:v>2015</x:v>
      </x:c>
      <x:c r="BL162" s="24" t="n">
        <x:f>IF($Q162="","",$Q162+0)</x:f>
        <x:v>2016</x:v>
      </x:c>
      <x:c r="BM162" s="24" t="n">
        <x:f>IF($Q162="","",$Q162+1)</x:f>
        <x:v>2017</x:v>
      </x:c>
      <x:c r="BN162" s="24" t="n">
        <x:f>IF($Q162="","",$Q162+2)</x:f>
        <x:v>2018</x:v>
      </x:c>
      <x:c r="BO162" s="24" t="n">
        <x:f>IF($Q162="","",$Q162+3)</x:f>
        <x:v>2019</x:v>
      </x:c>
      <x:c r="BP162" s="77" t="str"/>
      <x:c r="BQ162" s="77" t="str"/>
      <x:c r="BR162" s="77" t="str"/>
      <x:c r="BS162" s="77" t="str"/>
      <x:c r="BT162" s="77" t="str"/>
      <x:c r="BU162" s="77" t="str"/>
      <x:c r="BV162" s="77" t="str"/>
      <x:c r="BW162" s="77" t="str"/>
      <x:c r="BX162" s="77" t="str"/>
      <x:c r="BY162" s="77" t="str"/>
      <x:c r="BZ162" s="77" t="str"/>
      <x:c r="CA162" s="77" t="str"/>
      <x:c r="CB162" s="77" t="str"/>
      <x:c r="CC162" s="77" t="str"/>
      <x:c r="CD162" s="77" t="str"/>
      <x:c r="CE162" s="77" t="str"/>
      <x:c r="CF162" s="77" t="str"/>
      <x:c r="CG162" s="77" t="str"/>
      <x:c r="CH162" s="77" t="str"/>
      <x:c r="CI162" s="77" t="str"/>
      <x:c r="CJ162" s="77" t="str"/>
      <x:c r="CK162" s="77" t="str"/>
      <x:c r="CL162" s="77" t="str"/>
      <x:c r="CM162" s="77" t="str"/>
      <x:c r="CN162" s="77" t="str"/>
      <x:c r="CO162" s="77" t="str"/>
      <x:c r="CP162" s="77" t="str"/>
      <x:c r="CQ162" s="77" t="str"/>
      <x:c r="CR162" s="77" t="str"/>
      <x:c r="CS162" s="77" t="str"/>
      <x:c r="CT162" s="77" t="str"/>
      <x:c r="CU162" s="77" t="str"/>
      <x:c r="CV162" s="77" t="str"/>
      <x:c r="CW162" s="77" t="str"/>
      <x:c r="CX162" s="77" t="str"/>
      <x:c r="CY162" s="77" t="str"/>
      <x:c r="CZ162" s="77" t="str"/>
      <x:c r="DA162" s="77" t="str"/>
      <x:c r="DB162" s="77" t="str"/>
      <x:c r="DC162" s="77" t="str"/>
      <x:c r="DD162" s="77" t="str"/>
      <x:c r="DE162" s="77" t="str"/>
      <x:c r="DF162" s="78" t="str"/>
      <x:c r="DG162" s="78" t="str"/>
      <x:c r="DH162" s="78" t="str"/>
      <x:c r="DI162" s="78" t="str"/>
      <x:c r="DJ162" s="78" t="str"/>
      <x:c r="DK162" s="78" t="str"/>
      <x:c r="DL162" s="78" t="str"/>
      <x:c r="DM162" s="78" t="str"/>
      <x:c r="DN162" s="78" t="str"/>
      <x:c r="DO162" s="78" t="str"/>
      <x:c r="DP162" s="78" t="str"/>
      <x:c r="DQ162" s="78" t="str"/>
      <x:c r="DR162" s="78" t="str"/>
      <x:c r="DS162" s="78" t="str"/>
      <x:c r="DT162" s="78" t="str"/>
      <x:c r="DU162" s="78" t="str"/>
      <x:c r="DV162" s="78" t="str"/>
      <x:c r="DW162" s="78" t="str"/>
      <x:c r="DX162" s="78" t="str"/>
      <x:c r="DY162" s="78" t="str"/>
      <x:c r="DZ162" s="78" t="str"/>
      <x:c r="EA162" s="117" t="str"/>
      <x:c r="EB162" s="117" t="str"/>
      <x:c r="EC162" s="117" t="str"/>
      <x:c r="ED162" s="117" t="str"/>
      <x:c r="EE162" s="117" t="str"/>
      <x:c r="EF162" s="117" t="str"/>
      <x:c r="EG162" s="117" t="str"/>
      <x:c r="EH162" s="117" t="str"/>
      <x:c r="EI162" s="117" t="str"/>
      <x:c r="EJ162" s="117" t="str"/>
      <x:c r="EK162" s="117" t="str"/>
      <x:c r="EL162" s="117" t="str"/>
      <x:c r="EM162" s="117" t="str"/>
      <x:c r="EN162" s="117" t="str"/>
      <x:c r="EO162" s="34" t="str"/>
      <x:c r="EP162" s="34" t="str"/>
      <x:c r="EQ162" s="36" t="str">
        <x:f>IF(OR($EO162="",$EP162="",$EO162=0),"",$EP162/$EO162)</x:f>
      </x:c>
      <x:c r="ER162" s="38" t="str"/>
      <x:c r="ES162" s="22" t="str">
        <x:v>Unknown</x:v>
      </x:c>
      <x:c r="ET162" s="22" t="str">
        <x:v>Unknown</x:v>
      </x:c>
      <x:c r="EU162" s="40" t="str">
        <x:f>IF(COUNT($DF162,$DG162,$DH162)=0,"",AVERAGE($DF162,$DG162,$DH162))</x:f>
      </x:c>
      <x:c r="EV162" s="40" t="str">
        <x:f>IF(COUNT($DJ162,$DK162,$DL162)=0,"",AVERAGE($DJ162,$DK162,$DL162))</x:f>
      </x:c>
      <x:c r="EW162" s="40" t="str">
        <x:f>IF(OR($EU162="",$EV162=""),"",$EV162-$EU162)</x:f>
      </x:c>
      <x:c r="EX162" s="40" t="str">
        <x:f>IF(COUNT($DM162,$DN162,$DO162)=0,"",AVERAGE($DM162,$DN162,$DO162))</x:f>
      </x:c>
      <x:c r="EY162" s="40" t="str">
        <x:f>IF(COUNT($DQ162,$DR162,$DS162)=0,"",AVERAGE($DQ162,$DR162,$DS162))</x:f>
      </x:c>
      <x:c r="EZ162" s="40" t="str">
        <x:f>IF(OR($EX162="",$EY162=""),"",$EY162-$EX162)</x:f>
      </x:c>
      <x:c r="FA162" s="42" t="str">
        <x:f>IF(COUNT($EA162,$EB162,$EC162)=0,"",AVERAGE($EA162,$EB162,$EC162))</x:f>
      </x:c>
      <x:c r="FB162" s="42" t="str">
        <x:f>IF(COUNT($EE162,$EF162,$EG162)=0,"",AVERAGE($EE162,$EF162,$EG162))</x:f>
      </x:c>
      <x:c r="FC162" s="42" t="str">
        <x:f>IF(OR($FA162="",$FB162=""),"",$FB162-$FA162)</x:f>
      </x:c>
      <x:c r="FD162" s="42" t="str">
        <x:f>IF(COUNT($EH162,$EI162,$EJ162)=0,"",AVERAGE($EH162,$EI162,$EJ162))</x:f>
      </x:c>
      <x:c r="FE162" s="42" t="str">
        <x:f>IF(COUNT($EL162,$EM162,$EN162)=0,"",AVERAGE($EL162,$EM162,$EN162))</x:f>
      </x:c>
      <x:c r="FF162" s="42" t="str">
        <x:f>IF(OR($FD162="",$FE162=""),"",$FE162-$FD162)</x:f>
      </x:c>
      <x:c r="FG162" s="24" t="str">
        <x:f>IF(COUNT($DF162,$DG162,$DH162,$DJ162,$DK162,$DL162,$DM162,$DN162,$DO162,$DQ162,$DR162,$DS162)=12,"Yes","No")</x:f>
        <x:v>No</x:v>
      </x:c>
      <x:c r="FH162" s="24" t="str">
        <x:f>IF(COUNT($EA162,$EB162,$EC162,$EE162,$EF162,$EG162,$EH162,$EI162,$EJ162,$EL162,$EM162,$EN162)=12,"Yes","No")</x:f>
        <x:v>No</x:v>
      </x:c>
      <x:c r="FI162" s="24" t="str">
        <x:f>IF(AND($M162="Include",OR($FG162="Yes",$FH162="Yes")),"Ready","Not ready")</x:f>
        <x:v>Not ready</x:v>
      </x:c>
    </x:row>
    <x:row r="163" ht="24" customHeight="1">
      <x:c r="A163" s="22" t="str">
        <x:v>CTL-0161</x:v>
      </x:c>
      <x:c r="B163" s="22" t="n">
        <x:v>172</x:v>
      </x:c>
      <x:c r="C163" s="22" t="str">
        <x:v>Candidate alternative-rationale group</x:v>
      </x:c>
      <x:c r="D163" s="22" t="n">
        <x:v>0</x:v>
      </x:c>
      <x:c r="E163" s="22" t="str">
        <x:v>DATA non-innovation deals.xlsx</x:v>
      </x:c>
      <x:c r="F163" s="22" t="str">
        <x:v>carbylan therapeutics acquires kalvista pharma</x:v>
      </x:c>
      <x:c r="G163" s="22" t="str">
        <x:v>Yes</x:v>
      </x:c>
      <x:c r="H163" s="22" t="str">
        <x:v>No</x:v>
      </x:c>
      <x:c r="I163" s="22" t="str">
        <x:v>No</x:v>
      </x:c>
      <x:c r="J163" s="22" t="n">
        <x:v>1</x:v>
      </x:c>
      <x:c r="K163" s="22" t="str">
        <x:v>Not started</x:v>
      </x:c>
      <x:c r="L163" s="22" t="str">
        <x:v>Eligible - 100%</x:v>
      </x:c>
      <x:c r="M163" s="22" t="str">
        <x:v>Review</x:v>
      </x:c>
      <x:c r="N163" s="22" t="str"/>
      <x:c r="O163" s="28" t="n">
        <x:v>42536</x:v>
      </x:c>
      <x:c r="P163" s="28" t="n">
        <x:v>42696</x:v>
      </x:c>
      <x:c r="Q163" s="22" t="n">
        <x:v>2016</x:v>
      </x:c>
      <x:c r="R163" s="22" t="str">
        <x:v>Q2 2016</x:v>
      </x:c>
      <x:c r="S163" s="22" t="str">
        <x:v>Completed</x:v>
      </x:c>
      <x:c r="T163" s="26" t="str">
        <x:v>Carbylan Therapeutics Acquires KalVista Pharma</x:v>
      </x:c>
      <x:c r="U163" s="22" t="str">
        <x:v>Mergers &amp; Acquisitions</x:v>
      </x:c>
      <x:c r="V163" s="22" t="str">
        <x:v>Acquisition</x:v>
      </x:c>
      <x:c r="W163" s="22" t="str">
        <x:v>100% Acquisition</x:v>
      </x:c>
      <x:c r="X163" s="22" t="str">
        <x:v>United Kingdom</x:v>
      </x:c>
      <x:c r="Y163" s="22" t="str">
        <x:v>100% Acquisition</x:v>
      </x:c>
      <x:c r="Z163" s="26" t="str">
        <x:v>Wedbush PacGrow Life Sciences , Jefferies LLC</x:v>
      </x:c>
      <x:c r="AA163" s="26" t="str">
        <x:v>Fenwick &amp; West LLP , Cooley LLP , Latham &amp; Watkins LLP</x:v>
      </x:c>
      <x:c r="AB163" s="22" t="str">
        <x:v>Kalvista Pharmaceuticals Inc</x:v>
      </x:c>
      <x:c r="AC163" s="22" t="str">
        <x:v>kalvista pharmaceuticals</x:v>
      </x:c>
      <x:c r="AD163" s="22" t="str">
        <x:v>Kalvista Pharmaceuticals Ltd</x:v>
      </x:c>
      <x:c r="AE163" s="22" t="str">
        <x:v>kalvista pharmaceuticals</x:v>
      </x:c>
      <x:c r="AF163" s="30"/>
      <x:c r="AG163" s="22" t="str">
        <x:v>n/a</x:v>
      </x:c>
      <x:c r="AH163" s="26" t="str">
        <x:v>Carbylan Therapeutics, Inc., a pharmaceutical company, has completed the acquisition of KalVista Pharmaceuticals Ltd., a pharmaceutical company.
Under the terms, Carbylan Therapeutics issued new shares of its common stock to KalVista Pharma shareholders. Following the transaction, Carbylan Therapeutics changed its name to KalVista Pharmaceuticals, Inc. The company will commence trading on November 22, 2016 on the NASDAQ Stock Market under the symbol 'KALV'. Upon the closing of the transaction, existing KalVista Pharma equity holders owned approximately 81% of the combined company, and existing Carbylan stockholders owned approximately 19%, each on a fully-diluted basis. As part of the transaction, the designated equity holders and KalVista Pharma's shareholder each entered into a lock-up agreement with Carbylan Therapeutics pursuant to which such parties have agreed, except in limited circumstances, not to sell or transfer, or engage in swap or similar transactions with respect to, shares of Carbylan Therapeutics’ common stock, including, as applicable, shares received in connection with the transaction, for a period of 180 days following the closing of the transaction.
The total cash balance, net of debt and expected transaction costs, of the combined company upon the closing of the transaction is expected to be minimum of USD35 million and maximum of USD40 million, which is expected to be sufficient to allow the combined company to achieve meaningful clinical data. Following the transaction, KalVista Pharma will become a wholly owned subsidiary of Carbylan Therapeutics.
The transaction has been unanimously approved by the boards of directors of both companies. Carbylan Therapeutics' three largest shareholders, Interwest Partners, LLC, Alta Partners and Vivo Capital, who hold approximately 50% of its voting shares, have entered into agreements in support of the proposed transaction. KalVista Pharma’s existing shareholders, which have unanimously agreed to the proposed transaction, include Longwood Fund, Novo A/S, RA Capital Management, SV Life Sciences and Venrock.
This transaction enables KalVista Pharma to continue the development of its plasma kallikrein inhibitor platform, and advance its programs in hereditary angioedema (HAE) and diabetic macular edema (DME), bringing much-needed treatments to patients.
Wedbush PacGrow Life Sciences acted as advisor, and Latham &amp; Watkins LLP acted as legal advisor to Carbylan Therapeutics; while Jefferies LLC acted as advisor, and Fenwick &amp; West LLP and Cooley LLP acted as legal advisor to KalVista Pharma, for the transaction.
Deal History:
Announced: On June 15, 2016, Carbylan Therapeutics entered into a definitive share purchase agreement to acquire KalVista Pharma.</x:v>
      </x:c>
      <x:c r="AI163" s="26" t="str">
        <x:v>This transaction enables KalVista Pharma to continue the development of its plasma kallikrein inhibitor platform, and advance its programs in hereditary angioedema (HAE) and diabetic macular edema (DME), bringing much-needed treatments to patients.</x:v>
      </x:c>
      <x:c r="AJ163" s="22" t="str"/>
      <x:c r="AK163" s="22" t="str"/>
      <x:c r="AL163" s="22" t="str">
        <x:v>Unknown</x:v>
      </x:c>
      <x:c r="AM163" s="22" t="str">
        <x:v>Unknown</x:v>
      </x:c>
      <x:c r="AN163" s="22" t="str"/>
      <x:c r="AO163" s="22" t="str"/>
      <x:c r="AP163" s="22" t="str"/>
      <x:c r="AQ163" s="22" t="str"/>
      <x:c r="AR163" s="22" t="str"/>
      <x:c r="AS163" s="22" t="str">
        <x:v>Kalvista Pharmaceuticals Inc</x:v>
      </x:c>
      <x:c r="AT163" s="22" t="str">
        <x:v>Kalvista Pharmaceuticals Ltd</x:v>
      </x:c>
      <x:c r="AU163" s="22" t="str">
        <x:v>Not reviewed</x:v>
      </x:c>
      <x:c r="AV163" s="22" t="str">
        <x:v>Not assessed</x:v>
      </x:c>
      <x:c r="AW163" s="22" t="str">
        <x:v>Unknown</x:v>
      </x:c>
      <x:c r="AX163" s="22" t="str">
        <x:v>Unknown</x:v>
      </x:c>
      <x:c r="AY163" s="22" t="str">
        <x:v>Unknown</x:v>
      </x:c>
      <x:c r="AZ163" s="22" t="str">
        <x:v>Unknown</x:v>
      </x:c>
      <x:c r="BA163" s="22" t="str">
        <x:v>Unknown</x:v>
      </x:c>
      <x:c r="BB163" s="22" t="str">
        <x:v>Unknown</x:v>
      </x:c>
      <x:c r="BC163" s="26" t="str"/>
      <x:c r="BD163" s="22" t="str"/>
      <x:c r="BE163" s="22" t="str"/>
      <x:c r="BF163" s="22" t="str">
        <x:v>Not collected</x:v>
      </x:c>
      <x:c r="BG163" s="22" t="str">
        <x:v>Not collected</x:v>
      </x:c>
      <x:c r="BH163" s="22" t="str">
        <x:v>Not defined</x:v>
      </x:c>
      <x:c r="BI163" s="24" t="n">
        <x:f>IF($Q163="","",$Q163-3)</x:f>
        <x:v>2013</x:v>
      </x:c>
      <x:c r="BJ163" s="24" t="n">
        <x:f>IF($Q163="","",$Q163-2)</x:f>
        <x:v>2014</x:v>
      </x:c>
      <x:c r="BK163" s="24" t="n">
        <x:f>IF($Q163="","",$Q163-1)</x:f>
        <x:v>2015</x:v>
      </x:c>
      <x:c r="BL163" s="24" t="n">
        <x:f>IF($Q163="","",$Q163+0)</x:f>
        <x:v>2016</x:v>
      </x:c>
      <x:c r="BM163" s="24" t="n">
        <x:f>IF($Q163="","",$Q163+1)</x:f>
        <x:v>2017</x:v>
      </x:c>
      <x:c r="BN163" s="24" t="n">
        <x:f>IF($Q163="","",$Q163+2)</x:f>
        <x:v>2018</x:v>
      </x:c>
      <x:c r="BO163" s="24" t="n">
        <x:f>IF($Q163="","",$Q163+3)</x:f>
        <x:v>2019</x:v>
      </x:c>
      <x:c r="BP163" s="77" t="str"/>
      <x:c r="BQ163" s="77" t="str"/>
      <x:c r="BR163" s="77" t="str"/>
      <x:c r="BS163" s="77" t="str"/>
      <x:c r="BT163" s="77" t="str"/>
      <x:c r="BU163" s="77" t="str"/>
      <x:c r="BV163" s="77" t="str"/>
      <x:c r="BW163" s="77" t="str"/>
      <x:c r="BX163" s="77" t="str"/>
      <x:c r="BY163" s="77" t="str"/>
      <x:c r="BZ163" s="77" t="str"/>
      <x:c r="CA163" s="77" t="str"/>
      <x:c r="CB163" s="77" t="str"/>
      <x:c r="CC163" s="77" t="str"/>
      <x:c r="CD163" s="77" t="str"/>
      <x:c r="CE163" s="77" t="str"/>
      <x:c r="CF163" s="77" t="str"/>
      <x:c r="CG163" s="77" t="str"/>
      <x:c r="CH163" s="77" t="str"/>
      <x:c r="CI163" s="77" t="str"/>
      <x:c r="CJ163" s="77" t="str"/>
      <x:c r="CK163" s="77" t="str"/>
      <x:c r="CL163" s="77" t="str"/>
      <x:c r="CM163" s="77" t="str"/>
      <x:c r="CN163" s="77" t="str"/>
      <x:c r="CO163" s="77" t="str"/>
      <x:c r="CP163" s="77" t="str"/>
      <x:c r="CQ163" s="77" t="str"/>
      <x:c r="CR163" s="77" t="str"/>
      <x:c r="CS163" s="77" t="str"/>
      <x:c r="CT163" s="77" t="str"/>
      <x:c r="CU163" s="77" t="str"/>
      <x:c r="CV163" s="77" t="str"/>
      <x:c r="CW163" s="77" t="str"/>
      <x:c r="CX163" s="77" t="str"/>
      <x:c r="CY163" s="77" t="str"/>
      <x:c r="CZ163" s="77" t="str"/>
      <x:c r="DA163" s="77" t="str"/>
      <x:c r="DB163" s="77" t="str"/>
      <x:c r="DC163" s="77" t="str"/>
      <x:c r="DD163" s="77" t="str"/>
      <x:c r="DE163" s="77" t="str"/>
      <x:c r="DF163" s="78" t="str"/>
      <x:c r="DG163" s="78" t="str"/>
      <x:c r="DH163" s="78" t="str"/>
      <x:c r="DI163" s="78" t="str"/>
      <x:c r="DJ163" s="78" t="str"/>
      <x:c r="DK163" s="78" t="str"/>
      <x:c r="DL163" s="78" t="str"/>
      <x:c r="DM163" s="78" t="str"/>
      <x:c r="DN163" s="78" t="str"/>
      <x:c r="DO163" s="78" t="str"/>
      <x:c r="DP163" s="78" t="str"/>
      <x:c r="DQ163" s="78" t="str"/>
      <x:c r="DR163" s="78" t="str"/>
      <x:c r="DS163" s="78" t="str"/>
      <x:c r="DT163" s="78" t="str"/>
      <x:c r="DU163" s="78" t="str"/>
      <x:c r="DV163" s="78" t="str"/>
      <x:c r="DW163" s="78" t="str"/>
      <x:c r="DX163" s="78" t="str"/>
      <x:c r="DY163" s="78" t="str"/>
      <x:c r="DZ163" s="78" t="str"/>
      <x:c r="EA163" s="117" t="str"/>
      <x:c r="EB163" s="117" t="str"/>
      <x:c r="EC163" s="117" t="str"/>
      <x:c r="ED163" s="117" t="str"/>
      <x:c r="EE163" s="117" t="str"/>
      <x:c r="EF163" s="117" t="str"/>
      <x:c r="EG163" s="117" t="str"/>
      <x:c r="EH163" s="117" t="str"/>
      <x:c r="EI163" s="117" t="str"/>
      <x:c r="EJ163" s="117" t="str"/>
      <x:c r="EK163" s="117" t="str"/>
      <x:c r="EL163" s="117" t="str"/>
      <x:c r="EM163" s="117" t="str"/>
      <x:c r="EN163" s="117" t="str"/>
      <x:c r="EO163" s="34" t="str"/>
      <x:c r="EP163" s="34" t="str"/>
      <x:c r="EQ163" s="36" t="str">
        <x:f>IF(OR($EO163="",$EP163="",$EO163=0),"",$EP163/$EO163)</x:f>
      </x:c>
      <x:c r="ER163" s="38" t="str"/>
      <x:c r="ES163" s="22" t="str">
        <x:v>Unknown</x:v>
      </x:c>
      <x:c r="ET163" s="22" t="str">
        <x:v>Unknown</x:v>
      </x:c>
      <x:c r="EU163" s="40" t="str">
        <x:f>IF(COUNT($DF163,$DG163,$DH163)=0,"",AVERAGE($DF163,$DG163,$DH163))</x:f>
      </x:c>
      <x:c r="EV163" s="40" t="str">
        <x:f>IF(COUNT($DJ163,$DK163,$DL163)=0,"",AVERAGE($DJ163,$DK163,$DL163))</x:f>
      </x:c>
      <x:c r="EW163" s="40" t="str">
        <x:f>IF(OR($EU163="",$EV163=""),"",$EV163-$EU163)</x:f>
      </x:c>
      <x:c r="EX163" s="40" t="str">
        <x:f>IF(COUNT($DM163,$DN163,$DO163)=0,"",AVERAGE($DM163,$DN163,$DO163))</x:f>
      </x:c>
      <x:c r="EY163" s="40" t="str">
        <x:f>IF(COUNT($DQ163,$DR163,$DS163)=0,"",AVERAGE($DQ163,$DR163,$DS163))</x:f>
      </x:c>
      <x:c r="EZ163" s="40" t="str">
        <x:f>IF(OR($EX163="",$EY163=""),"",$EY163-$EX163)</x:f>
      </x:c>
      <x:c r="FA163" s="42" t="str">
        <x:f>IF(COUNT($EA163,$EB163,$EC163)=0,"",AVERAGE($EA163,$EB163,$EC163))</x:f>
      </x:c>
      <x:c r="FB163" s="42" t="str">
        <x:f>IF(COUNT($EE163,$EF163,$EG163)=0,"",AVERAGE($EE163,$EF163,$EG163))</x:f>
      </x:c>
      <x:c r="FC163" s="42" t="str">
        <x:f>IF(OR($FA163="",$FB163=""),"",$FB163-$FA163)</x:f>
      </x:c>
      <x:c r="FD163" s="42" t="str">
        <x:f>IF(COUNT($EH163,$EI163,$EJ163)=0,"",AVERAGE($EH163,$EI163,$EJ163))</x:f>
      </x:c>
      <x:c r="FE163" s="42" t="str">
        <x:f>IF(COUNT($EL163,$EM163,$EN163)=0,"",AVERAGE($EL163,$EM163,$EN163))</x:f>
      </x:c>
      <x:c r="FF163" s="42" t="str">
        <x:f>IF(OR($FD163="",$FE163=""),"",$FE163-$FD163)</x:f>
      </x:c>
      <x:c r="FG163" s="24" t="str">
        <x:f>IF(COUNT($DF163,$DG163,$DH163,$DJ163,$DK163,$DL163,$DM163,$DN163,$DO163,$DQ163,$DR163,$DS163)=12,"Yes","No")</x:f>
        <x:v>No</x:v>
      </x:c>
      <x:c r="FH163" s="24" t="str">
        <x:f>IF(COUNT($EA163,$EB163,$EC163,$EE163,$EF163,$EG163,$EH163,$EI163,$EJ163,$EL163,$EM163,$EN163)=12,"Yes","No")</x:f>
        <x:v>No</x:v>
      </x:c>
      <x:c r="FI163" s="24" t="str">
        <x:f>IF(AND($M163="Include",OR($FG163="Yes",$FH163="Yes")),"Ready","Not ready")</x:f>
        <x:v>Not ready</x:v>
      </x:c>
    </x:row>
    <x:row r="164" ht="24" customHeight="1">
      <x:c r="A164" s="22" t="str">
        <x:v>CTL-0162</x:v>
      </x:c>
      <x:c r="B164" s="22" t="n">
        <x:v>173</x:v>
      </x:c>
      <x:c r="C164" s="22" t="str">
        <x:v>Candidate alternative-rationale group</x:v>
      </x:c>
      <x:c r="D164" s="22" t="n">
        <x:v>0</x:v>
      </x:c>
      <x:c r="E164" s="22" t="str">
        <x:v>DATA non-innovation deals.xlsx</x:v>
      </x:c>
      <x:c r="F164" s="22" t="str">
        <x:v>polpharma acquires bioceros from epirus biopharma</x:v>
      </x:c>
      <x:c r="G164" s="22" t="str">
        <x:v>No</x:v>
      </x:c>
      <x:c r="H164" s="22" t="str">
        <x:v>No</x:v>
      </x:c>
      <x:c r="I164" s="22" t="str">
        <x:v>No</x:v>
      </x:c>
      <x:c r="J164" s="22" t="n">
        <x:v>1</x:v>
      </x:c>
      <x:c r="K164" s="22" t="str">
        <x:v>Not started</x:v>
      </x:c>
      <x:c r="L164" s="22" t="str">
        <x:v>Eligible - 100%</x:v>
      </x:c>
      <x:c r="M164" s="22" t="str">
        <x:v>Review</x:v>
      </x:c>
      <x:c r="N164" s="22" t="str"/>
      <x:c r="O164" s="28" t="n">
        <x:v>42534</x:v>
      </x:c>
      <x:c r="P164" s="28" t="n">
        <x:v>42547</x:v>
      </x:c>
      <x:c r="Q164" s="22" t="n">
        <x:v>2016</x:v>
      </x:c>
      <x:c r="R164" s="22" t="str">
        <x:v>Q2 2016</x:v>
      </x:c>
      <x:c r="S164" s="22" t="str">
        <x:v>Completed</x:v>
      </x:c>
      <x:c r="T164" s="26" t="str">
        <x:v>Polpharma Acquires Bioceros from EPIRUS Biopharma</x:v>
      </x:c>
      <x:c r="U164" s="22" t="str">
        <x:v>Mergers &amp; Acquisitions</x:v>
      </x:c>
      <x:c r="V164" s="22" t="str">
        <x:v>Acquisition</x:v>
      </x:c>
      <x:c r="W164" s="22" t="str">
        <x:v>100% Acquisition</x:v>
      </x:c>
      <x:c r="X164" s="22" t="str">
        <x:v>The Netherlands</x:v>
      </x:c>
      <x:c r="Y164" s="22" t="str">
        <x:v>100% Acquisition</x:v>
      </x:c>
      <x:c r="Z164" s="26"/>
      <x:c r="AA164" s="26"/>
      <x:c r="AB164" s="22" t="str">
        <x:v>Polpharma SA</x:v>
      </x:c>
      <x:c r="AC164" s="22" t="str">
        <x:v>polpharma</x:v>
      </x:c>
      <x:c r="AD164" s="22" t="str">
        <x:v>Polpharma Biologics Utrecht BV</x:v>
      </x:c>
      <x:c r="AE164" s="22" t="str">
        <x:v>polpharma biologics utrecht</x:v>
      </x:c>
      <x:c r="AF164" s="30" t="n">
        <x:v>4</x:v>
      </x:c>
      <x:c r="AG164" s="22" t="n">
        <x:v>4</x:v>
      </x:c>
      <x:c r="AH164" s="26" t="str">
        <x:v>Polpharma S.A., a manufacturer of drug products and active pharmaceutical ingredients (API), has acquired Bioceros BV, a biopharmaceuticals company, from EPIRUS Biopharmaceuticals, Inc., a biopharmaceutical company.
Pursuant to the transaction, EPIRUS Biopharma entered into a binding term sheet with Polpharma, under which EPIRUS Biopharma will sell to Polpharma all of the outstanding shares of EPIRUS Netherlands, in exchange for a payment of USD3.5 million in cash, subject to adjustment for any remaining outstanding cash or net debt held by EPIRUS Netherlands. EPIRUS Netherlands has been EPIRUS Biopharma’s technical cell-line generation and process development site since its acquisition by EPIRUS Biopharma in September 2015.
At the closing of the EPIRUS Netherlands sale, EPIRUS Biopharma will be obligated to accelerate the final payment of USD1.7 million in cash to the former shareholders of Bioceros pursuant to that certain stock purchase agreement, among EPIRUS Biopharma, Bioceros, the sellers identified therein, and Oscar Schoots and Carine van den Brink as the representatives of the sellers, which final payment was to have been made on September 9, 2016.
In connection with the transactions contemplated by the binding term sheet, Polpharma will acquire ownership of EPIRUS Netherlands’ proprietary CHOBC cell line platform, all related intellectual property rights, a fully equipped laboratory and bioreactor capabilities designed for the development of monoclonal antibodies and protein therapeutics. EPIRUS Biopharma will retain exclusive rights to develop BOW080 (eculizumab; reference biologic Soliris) for the potential treatment of ultra-rare blood disorders and BOW070 (tocilizumab; reference biologic Actemra) for the potential treatment of an uncommon lymphoproliferative disorder known as Castleman’s disease. 
This transaction enables Polpharma to expand its portfolio and will enable EPIRUS Biopharma to continue pursue its restructuring efforts, including the possible creation of a separate company focused on rare disease biological product opportunities.
Deal History:
Announced: On June 13, 2016, Polpharma entered into a binding term sheet to acquire EPIRUS Biopharma, from EPIRUS Biopharmaceuticals.</x:v>
      </x:c>
      <x:c r="AI164" s="26" t="str">
        <x:v>This transaction enables Polpharma to expand its portfolio and will enable EPIRUS Biopharma to continue pursue its restructuring efforts, including the possible creation of a separate company focused on rare disease biological product opportunities.</x:v>
      </x:c>
      <x:c r="AJ164" s="22" t="str"/>
      <x:c r="AK164" s="22" t="str"/>
      <x:c r="AL164" s="22" t="str">
        <x:v>Unknown</x:v>
      </x:c>
      <x:c r="AM164" s="22" t="str">
        <x:v>Unknown</x:v>
      </x:c>
      <x:c r="AN164" s="22" t="str"/>
      <x:c r="AO164" s="22" t="str"/>
      <x:c r="AP164" s="22" t="str"/>
      <x:c r="AQ164" s="22" t="str"/>
      <x:c r="AR164" s="22" t="str"/>
      <x:c r="AS164" s="22" t="str">
        <x:v>Polpharma SA</x:v>
      </x:c>
      <x:c r="AT164" s="22" t="str">
        <x:v>Polpharma Biologics Utrecht BV</x:v>
      </x:c>
      <x:c r="AU164" s="22" t="str">
        <x:v>Not reviewed</x:v>
      </x:c>
      <x:c r="AV164" s="22" t="str">
        <x:v>Not assessed</x:v>
      </x:c>
      <x:c r="AW164" s="22" t="str">
        <x:v>Unknown</x:v>
      </x:c>
      <x:c r="AX164" s="22" t="str">
        <x:v>Unknown</x:v>
      </x:c>
      <x:c r="AY164" s="22" t="str">
        <x:v>Unknown</x:v>
      </x:c>
      <x:c r="AZ164" s="22" t="str">
        <x:v>Unknown</x:v>
      </x:c>
      <x:c r="BA164" s="22" t="str">
        <x:v>Unknown</x:v>
      </x:c>
      <x:c r="BB164" s="22" t="str">
        <x:v>Unknown</x:v>
      </x:c>
      <x:c r="BC164" s="26" t="str"/>
      <x:c r="BD164" s="22" t="str"/>
      <x:c r="BE164" s="22" t="str"/>
      <x:c r="BF164" s="22" t="str">
        <x:v>Not collected</x:v>
      </x:c>
      <x:c r="BG164" s="22" t="str">
        <x:v>Not collected</x:v>
      </x:c>
      <x:c r="BH164" s="22" t="str">
        <x:v>Not defined</x:v>
      </x:c>
      <x:c r="BI164" s="24" t="n">
        <x:f>IF($Q164="","",$Q164-3)</x:f>
        <x:v>2013</x:v>
      </x:c>
      <x:c r="BJ164" s="24" t="n">
        <x:f>IF($Q164="","",$Q164-2)</x:f>
        <x:v>2014</x:v>
      </x:c>
      <x:c r="BK164" s="24" t="n">
        <x:f>IF($Q164="","",$Q164-1)</x:f>
        <x:v>2015</x:v>
      </x:c>
      <x:c r="BL164" s="24" t="n">
        <x:f>IF($Q164="","",$Q164+0)</x:f>
        <x:v>2016</x:v>
      </x:c>
      <x:c r="BM164" s="24" t="n">
        <x:f>IF($Q164="","",$Q164+1)</x:f>
        <x:v>2017</x:v>
      </x:c>
      <x:c r="BN164" s="24" t="n">
        <x:f>IF($Q164="","",$Q164+2)</x:f>
        <x:v>2018</x:v>
      </x:c>
      <x:c r="BO164" s="24" t="n">
        <x:f>IF($Q164="","",$Q164+3)</x:f>
        <x:v>2019</x:v>
      </x:c>
      <x:c r="BP164" s="77" t="str"/>
      <x:c r="BQ164" s="77" t="str"/>
      <x:c r="BR164" s="77" t="str"/>
      <x:c r="BS164" s="77" t="str"/>
      <x:c r="BT164" s="77" t="str"/>
      <x:c r="BU164" s="77" t="str"/>
      <x:c r="BV164" s="77" t="str"/>
      <x:c r="BW164" s="77" t="str"/>
      <x:c r="BX164" s="77" t="str"/>
      <x:c r="BY164" s="77" t="str"/>
      <x:c r="BZ164" s="77" t="str"/>
      <x:c r="CA164" s="77" t="str"/>
      <x:c r="CB164" s="77" t="str"/>
      <x:c r="CC164" s="77" t="str"/>
      <x:c r="CD164" s="77" t="str"/>
      <x:c r="CE164" s="77" t="str"/>
      <x:c r="CF164" s="77" t="str"/>
      <x:c r="CG164" s="77" t="str"/>
      <x:c r="CH164" s="77" t="str"/>
      <x:c r="CI164" s="77" t="str"/>
      <x:c r="CJ164" s="77" t="str"/>
      <x:c r="CK164" s="77" t="str"/>
      <x:c r="CL164" s="77" t="str"/>
      <x:c r="CM164" s="77" t="str"/>
      <x:c r="CN164" s="77" t="str"/>
      <x:c r="CO164" s="77" t="str"/>
      <x:c r="CP164" s="77" t="str"/>
      <x:c r="CQ164" s="77" t="str"/>
      <x:c r="CR164" s="77" t="str"/>
      <x:c r="CS164" s="77" t="str"/>
      <x:c r="CT164" s="77" t="str"/>
      <x:c r="CU164" s="77" t="str"/>
      <x:c r="CV164" s="77" t="str"/>
      <x:c r="CW164" s="77" t="str"/>
      <x:c r="CX164" s="77" t="str"/>
      <x:c r="CY164" s="77" t="str"/>
      <x:c r="CZ164" s="77" t="str"/>
      <x:c r="DA164" s="77" t="str"/>
      <x:c r="DB164" s="77" t="str"/>
      <x:c r="DC164" s="77" t="str"/>
      <x:c r="DD164" s="77" t="str"/>
      <x:c r="DE164" s="77" t="str"/>
      <x:c r="DF164" s="78" t="str"/>
      <x:c r="DG164" s="78" t="str"/>
      <x:c r="DH164" s="78" t="str"/>
      <x:c r="DI164" s="78" t="str"/>
      <x:c r="DJ164" s="78" t="str"/>
      <x:c r="DK164" s="78" t="str"/>
      <x:c r="DL164" s="78" t="str"/>
      <x:c r="DM164" s="78" t="str"/>
      <x:c r="DN164" s="78" t="str"/>
      <x:c r="DO164" s="78" t="str"/>
      <x:c r="DP164" s="78" t="str"/>
      <x:c r="DQ164" s="78" t="str"/>
      <x:c r="DR164" s="78" t="str"/>
      <x:c r="DS164" s="78" t="str"/>
      <x:c r="DT164" s="78" t="str"/>
      <x:c r="DU164" s="78" t="str"/>
      <x:c r="DV164" s="78" t="str"/>
      <x:c r="DW164" s="78" t="str"/>
      <x:c r="DX164" s="78" t="str"/>
      <x:c r="DY164" s="78" t="str"/>
      <x:c r="DZ164" s="78" t="str"/>
      <x:c r="EA164" s="117" t="str"/>
      <x:c r="EB164" s="117" t="str"/>
      <x:c r="EC164" s="117" t="str"/>
      <x:c r="ED164" s="117" t="str"/>
      <x:c r="EE164" s="117" t="str"/>
      <x:c r="EF164" s="117" t="str"/>
      <x:c r="EG164" s="117" t="str"/>
      <x:c r="EH164" s="117" t="str"/>
      <x:c r="EI164" s="117" t="str"/>
      <x:c r="EJ164" s="117" t="str"/>
      <x:c r="EK164" s="117" t="str"/>
      <x:c r="EL164" s="117" t="str"/>
      <x:c r="EM164" s="117" t="str"/>
      <x:c r="EN164" s="117" t="str"/>
      <x:c r="EO164" s="34" t="str"/>
      <x:c r="EP164" s="34" t="str"/>
      <x:c r="EQ164" s="36" t="str">
        <x:f>IF(OR($EO164="",$EP164="",$EO164=0),"",$EP164/$EO164)</x:f>
      </x:c>
      <x:c r="ER164" s="38" t="str"/>
      <x:c r="ES164" s="22" t="str">
        <x:v>Unknown</x:v>
      </x:c>
      <x:c r="ET164" s="22" t="str">
        <x:v>Unknown</x:v>
      </x:c>
      <x:c r="EU164" s="40" t="str">
        <x:f>IF(COUNT($DF164,$DG164,$DH164)=0,"",AVERAGE($DF164,$DG164,$DH164))</x:f>
      </x:c>
      <x:c r="EV164" s="40" t="str">
        <x:f>IF(COUNT($DJ164,$DK164,$DL164)=0,"",AVERAGE($DJ164,$DK164,$DL164))</x:f>
      </x:c>
      <x:c r="EW164" s="40" t="str">
        <x:f>IF(OR($EU164="",$EV164=""),"",$EV164-$EU164)</x:f>
      </x:c>
      <x:c r="EX164" s="40" t="str">
        <x:f>IF(COUNT($DM164,$DN164,$DO164)=0,"",AVERAGE($DM164,$DN164,$DO164))</x:f>
      </x:c>
      <x:c r="EY164" s="40" t="str">
        <x:f>IF(COUNT($DQ164,$DR164,$DS164)=0,"",AVERAGE($DQ164,$DR164,$DS164))</x:f>
      </x:c>
      <x:c r="EZ164" s="40" t="str">
        <x:f>IF(OR($EX164="",$EY164=""),"",$EY164-$EX164)</x:f>
      </x:c>
      <x:c r="FA164" s="42" t="str">
        <x:f>IF(COUNT($EA164,$EB164,$EC164)=0,"",AVERAGE($EA164,$EB164,$EC164))</x:f>
      </x:c>
      <x:c r="FB164" s="42" t="str">
        <x:f>IF(COUNT($EE164,$EF164,$EG164)=0,"",AVERAGE($EE164,$EF164,$EG164))</x:f>
      </x:c>
      <x:c r="FC164" s="42" t="str">
        <x:f>IF(OR($FA164="",$FB164=""),"",$FB164-$FA164)</x:f>
      </x:c>
      <x:c r="FD164" s="42" t="str">
        <x:f>IF(COUNT($EH164,$EI164,$EJ164)=0,"",AVERAGE($EH164,$EI164,$EJ164))</x:f>
      </x:c>
      <x:c r="FE164" s="42" t="str">
        <x:f>IF(COUNT($EL164,$EM164,$EN164)=0,"",AVERAGE($EL164,$EM164,$EN164))</x:f>
      </x:c>
      <x:c r="FF164" s="42" t="str">
        <x:f>IF(OR($FD164="",$FE164=""),"",$FE164-$FD164)</x:f>
      </x:c>
      <x:c r="FG164" s="24" t="str">
        <x:f>IF(COUNT($DF164,$DG164,$DH164,$DJ164,$DK164,$DL164,$DM164,$DN164,$DO164,$DQ164,$DR164,$DS164)=12,"Yes","No")</x:f>
        <x:v>No</x:v>
      </x:c>
      <x:c r="FH164" s="24" t="str">
        <x:f>IF(COUNT($EA164,$EB164,$EC164,$EE164,$EF164,$EG164,$EH164,$EI164,$EJ164,$EL164,$EM164,$EN164)=12,"Yes","No")</x:f>
        <x:v>No</x:v>
      </x:c>
      <x:c r="FI164" s="24" t="str">
        <x:f>IF(AND($M164="Include",OR($FG164="Yes",$FH164="Yes")),"Ready","Not ready")</x:f>
        <x:v>Not ready</x:v>
      </x:c>
    </x:row>
    <x:row r="165" ht="24" customHeight="1">
      <x:c r="A165" s="22" t="str">
        <x:v>CTL-0163</x:v>
      </x:c>
      <x:c r="B165" s="22" t="n">
        <x:v>174</x:v>
      </x:c>
      <x:c r="C165" s="22" t="str">
        <x:v>Candidate alternative-rationale group</x:v>
      </x:c>
      <x:c r="D165" s="22" t="n">
        <x:v>0</x:v>
      </x:c>
      <x:c r="E165" s="22" t="str">
        <x:v>DATA non-innovation deals.xlsx</x:v>
      </x:c>
      <x:c r="F165" s="22" t="str">
        <x:v>nmc health acquires 90 stake in copenhagen fertility center</x:v>
      </x:c>
      <x:c r="G165" s="22" t="str">
        <x:v>No</x:v>
      </x:c>
      <x:c r="H165" s="22" t="str">
        <x:v>No</x:v>
      </x:c>
      <x:c r="I165" s="22" t="str">
        <x:v>No</x:v>
      </x:c>
      <x:c r="J165" s="22" t="n">
        <x:v>1</x:v>
      </x:c>
      <x:c r="K165" s="22" t="str">
        <x:v>Not started</x:v>
      </x:c>
      <x:c r="L165" s="22" t="str">
        <x:v>Review - majority</x:v>
      </x:c>
      <x:c r="M165" s="22" t="str">
        <x:v>Review</x:v>
      </x:c>
      <x:c r="N165" s="22" t="str"/>
      <x:c r="O165" s="28" t="n">
        <x:v>42531</x:v>
      </x:c>
      <x:c r="P165" s="28" t="n">
        <x:v>42531</x:v>
      </x:c>
      <x:c r="Q165" s="22" t="n">
        <x:v>2016</x:v>
      </x:c>
      <x:c r="R165" s="22" t="str">
        <x:v>Q2 2016</x:v>
      </x:c>
      <x:c r="S165" s="22" t="str">
        <x:v>Completed</x:v>
      </x:c>
      <x:c r="T165" s="26" t="str">
        <x:v>NMC Health acquires 90% stake in Copenhagen Fertility Center</x:v>
      </x:c>
      <x:c r="U165" s="22" t="str">
        <x:v>Mergers &amp; Acquisitions</x:v>
      </x:c>
      <x:c r="V165" s="22" t="str">
        <x:v>Acquisition</x:v>
      </x:c>
      <x:c r="W165" s="22" t="str">
        <x:v>Majority Acquisition</x:v>
      </x:c>
      <x:c r="X165" s="22" t="str">
        <x:v>Denmark</x:v>
      </x:c>
      <x:c r="Y165" s="22" t="str">
        <x:v>Majority Acquisition</x:v>
      </x:c>
      <x:c r="Z165" s="26"/>
      <x:c r="AA165" s="26"/>
      <x:c r="AB165" s="22" t="str">
        <x:v>NMC Health Plc</x:v>
      </x:c>
      <x:c r="AC165" s="22" t="str">
        <x:v>nmc health</x:v>
      </x:c>
      <x:c r="AD165" s="22" t="str">
        <x:v>Copenhagen Fertility Center Holding Aps</x:v>
      </x:c>
      <x:c r="AE165" s="22" t="str">
        <x:v>copenhagen fertility center aps</x:v>
      </x:c>
      <x:c r="AF165" s="30"/>
      <x:c r="AG165" s="22" t="str">
        <x:v>n/a</x:v>
      </x:c>
      <x:c r="AH165" s="26" t="str">
        <x:v>NMC Health Plc, a UAE-based provider of integrated healthcare services, has acquired a 90% of the voting shares of Copenhagen Fertility Center, a Denmark-based company specialized in research and medical services in the fields of gynaecology, obstetrics and human reproduction.</x:v>
      </x:c>
      <x:c r="AI165" s="26" t="str">
        <x:v>The transaction will enable NMC Health’s subsidiary Clinica Eugin to reinforce its presence in Denmark and strengthen its brand and positioning in the market.</x:v>
      </x:c>
      <x:c r="AJ165" s="22" t="str"/>
      <x:c r="AK165" s="22" t="str"/>
      <x:c r="AL165" s="22" t="str">
        <x:v>Unknown</x:v>
      </x:c>
      <x:c r="AM165" s="22" t="str">
        <x:v>Unknown</x:v>
      </x:c>
      <x:c r="AN165" s="22" t="str"/>
      <x:c r="AO165" s="22" t="str"/>
      <x:c r="AP165" s="22" t="str"/>
      <x:c r="AQ165" s="22" t="str"/>
      <x:c r="AR165" s="22" t="str"/>
      <x:c r="AS165" s="22" t="str">
        <x:v>NMC Health Plc</x:v>
      </x:c>
      <x:c r="AT165" s="22" t="str">
        <x:v>Copenhagen Fertility Center Holding Aps</x:v>
      </x:c>
      <x:c r="AU165" s="22" t="str">
        <x:v>Not reviewed</x:v>
      </x:c>
      <x:c r="AV165" s="22" t="str">
        <x:v>Not assessed</x:v>
      </x:c>
      <x:c r="AW165" s="22" t="str">
        <x:v>Unknown</x:v>
      </x:c>
      <x:c r="AX165" s="22" t="str">
        <x:v>Unknown</x:v>
      </x:c>
      <x:c r="AY165" s="22" t="str">
        <x:v>Unknown</x:v>
      </x:c>
      <x:c r="AZ165" s="22" t="str">
        <x:v>Unknown</x:v>
      </x:c>
      <x:c r="BA165" s="22" t="str">
        <x:v>Unknown</x:v>
      </x:c>
      <x:c r="BB165" s="22" t="str">
        <x:v>Unknown</x:v>
      </x:c>
      <x:c r="BC165" s="26" t="str"/>
      <x:c r="BD165" s="22" t="str"/>
      <x:c r="BE165" s="22" t="str"/>
      <x:c r="BF165" s="22" t="str">
        <x:v>Not collected</x:v>
      </x:c>
      <x:c r="BG165" s="22" t="str">
        <x:v>Not collected</x:v>
      </x:c>
      <x:c r="BH165" s="22" t="str">
        <x:v>Not defined</x:v>
      </x:c>
      <x:c r="BI165" s="24" t="n">
        <x:f>IF($Q165="","",$Q165-3)</x:f>
        <x:v>2013</x:v>
      </x:c>
      <x:c r="BJ165" s="24" t="n">
        <x:f>IF($Q165="","",$Q165-2)</x:f>
        <x:v>2014</x:v>
      </x:c>
      <x:c r="BK165" s="24" t="n">
        <x:f>IF($Q165="","",$Q165-1)</x:f>
        <x:v>2015</x:v>
      </x:c>
      <x:c r="BL165" s="24" t="n">
        <x:f>IF($Q165="","",$Q165+0)</x:f>
        <x:v>2016</x:v>
      </x:c>
      <x:c r="BM165" s="24" t="n">
        <x:f>IF($Q165="","",$Q165+1)</x:f>
        <x:v>2017</x:v>
      </x:c>
      <x:c r="BN165" s="24" t="n">
        <x:f>IF($Q165="","",$Q165+2)</x:f>
        <x:v>2018</x:v>
      </x:c>
      <x:c r="BO165" s="24" t="n">
        <x:f>IF($Q165="","",$Q165+3)</x:f>
        <x:v>2019</x:v>
      </x:c>
      <x:c r="BP165" s="77" t="str"/>
      <x:c r="BQ165" s="77" t="str"/>
      <x:c r="BR165" s="77" t="str"/>
      <x:c r="BS165" s="77" t="str"/>
      <x:c r="BT165" s="77" t="str"/>
      <x:c r="BU165" s="77" t="str"/>
      <x:c r="BV165" s="77" t="str"/>
      <x:c r="BW165" s="77" t="str"/>
      <x:c r="BX165" s="77" t="str"/>
      <x:c r="BY165" s="77" t="str"/>
      <x:c r="BZ165" s="77" t="str"/>
      <x:c r="CA165" s="77" t="str"/>
      <x:c r="CB165" s="77" t="str"/>
      <x:c r="CC165" s="77" t="str"/>
      <x:c r="CD165" s="77" t="str"/>
      <x:c r="CE165" s="77" t="str"/>
      <x:c r="CF165" s="77" t="str"/>
      <x:c r="CG165" s="77" t="str"/>
      <x:c r="CH165" s="77" t="str"/>
      <x:c r="CI165" s="77" t="str"/>
      <x:c r="CJ165" s="77" t="str"/>
      <x:c r="CK165" s="77" t="str"/>
      <x:c r="CL165" s="77" t="str"/>
      <x:c r="CM165" s="77" t="str"/>
      <x:c r="CN165" s="77" t="str"/>
      <x:c r="CO165" s="77" t="str"/>
      <x:c r="CP165" s="77" t="str"/>
      <x:c r="CQ165" s="77" t="str"/>
      <x:c r="CR165" s="77" t="str"/>
      <x:c r="CS165" s="77" t="str"/>
      <x:c r="CT165" s="77" t="str"/>
      <x:c r="CU165" s="77" t="str"/>
      <x:c r="CV165" s="77" t="str"/>
      <x:c r="CW165" s="77" t="str"/>
      <x:c r="CX165" s="77" t="str"/>
      <x:c r="CY165" s="77" t="str"/>
      <x:c r="CZ165" s="77" t="str"/>
      <x:c r="DA165" s="77" t="str"/>
      <x:c r="DB165" s="77" t="str"/>
      <x:c r="DC165" s="77" t="str"/>
      <x:c r="DD165" s="77" t="str"/>
      <x:c r="DE165" s="77" t="str"/>
      <x:c r="DF165" s="78" t="str"/>
      <x:c r="DG165" s="78" t="str"/>
      <x:c r="DH165" s="78" t="str"/>
      <x:c r="DI165" s="78" t="str"/>
      <x:c r="DJ165" s="78" t="str"/>
      <x:c r="DK165" s="78" t="str"/>
      <x:c r="DL165" s="78" t="str"/>
      <x:c r="DM165" s="78" t="str"/>
      <x:c r="DN165" s="78" t="str"/>
      <x:c r="DO165" s="78" t="str"/>
      <x:c r="DP165" s="78" t="str"/>
      <x:c r="DQ165" s="78" t="str"/>
      <x:c r="DR165" s="78" t="str"/>
      <x:c r="DS165" s="78" t="str"/>
      <x:c r="DT165" s="78" t="str"/>
      <x:c r="DU165" s="78" t="str"/>
      <x:c r="DV165" s="78" t="str"/>
      <x:c r="DW165" s="78" t="str"/>
      <x:c r="DX165" s="78" t="str"/>
      <x:c r="DY165" s="78" t="str"/>
      <x:c r="DZ165" s="78" t="str"/>
      <x:c r="EA165" s="117" t="str"/>
      <x:c r="EB165" s="117" t="str"/>
      <x:c r="EC165" s="117" t="str"/>
      <x:c r="ED165" s="117" t="str"/>
      <x:c r="EE165" s="117" t="str"/>
      <x:c r="EF165" s="117" t="str"/>
      <x:c r="EG165" s="117" t="str"/>
      <x:c r="EH165" s="117" t="str"/>
      <x:c r="EI165" s="117" t="str"/>
      <x:c r="EJ165" s="117" t="str"/>
      <x:c r="EK165" s="117" t="str"/>
      <x:c r="EL165" s="117" t="str"/>
      <x:c r="EM165" s="117" t="str"/>
      <x:c r="EN165" s="117" t="str"/>
      <x:c r="EO165" s="34" t="str"/>
      <x:c r="EP165" s="34" t="str"/>
      <x:c r="EQ165" s="36" t="str">
        <x:f>IF(OR($EO165="",$EP165="",$EO165=0),"",$EP165/$EO165)</x:f>
      </x:c>
      <x:c r="ER165" s="38" t="str"/>
      <x:c r="ES165" s="22" t="str">
        <x:v>Unknown</x:v>
      </x:c>
      <x:c r="ET165" s="22" t="str">
        <x:v>Unknown</x:v>
      </x:c>
      <x:c r="EU165" s="40" t="str">
        <x:f>IF(COUNT($DF165,$DG165,$DH165)=0,"",AVERAGE($DF165,$DG165,$DH165))</x:f>
      </x:c>
      <x:c r="EV165" s="40" t="str">
        <x:f>IF(COUNT($DJ165,$DK165,$DL165)=0,"",AVERAGE($DJ165,$DK165,$DL165))</x:f>
      </x:c>
      <x:c r="EW165" s="40" t="str">
        <x:f>IF(OR($EU165="",$EV165=""),"",$EV165-$EU165)</x:f>
      </x:c>
      <x:c r="EX165" s="40" t="str">
        <x:f>IF(COUNT($DM165,$DN165,$DO165)=0,"",AVERAGE($DM165,$DN165,$DO165))</x:f>
      </x:c>
      <x:c r="EY165" s="40" t="str">
        <x:f>IF(COUNT($DQ165,$DR165,$DS165)=0,"",AVERAGE($DQ165,$DR165,$DS165))</x:f>
      </x:c>
      <x:c r="EZ165" s="40" t="str">
        <x:f>IF(OR($EX165="",$EY165=""),"",$EY165-$EX165)</x:f>
      </x:c>
      <x:c r="FA165" s="42" t="str">
        <x:f>IF(COUNT($EA165,$EB165,$EC165)=0,"",AVERAGE($EA165,$EB165,$EC165))</x:f>
      </x:c>
      <x:c r="FB165" s="42" t="str">
        <x:f>IF(COUNT($EE165,$EF165,$EG165)=0,"",AVERAGE($EE165,$EF165,$EG165))</x:f>
      </x:c>
      <x:c r="FC165" s="42" t="str">
        <x:f>IF(OR($FA165="",$FB165=""),"",$FB165-$FA165)</x:f>
      </x:c>
      <x:c r="FD165" s="42" t="str">
        <x:f>IF(COUNT($EH165,$EI165,$EJ165)=0,"",AVERAGE($EH165,$EI165,$EJ165))</x:f>
      </x:c>
      <x:c r="FE165" s="42" t="str">
        <x:f>IF(COUNT($EL165,$EM165,$EN165)=0,"",AVERAGE($EL165,$EM165,$EN165))</x:f>
      </x:c>
      <x:c r="FF165" s="42" t="str">
        <x:f>IF(OR($FD165="",$FE165=""),"",$FE165-$FD165)</x:f>
      </x:c>
      <x:c r="FG165" s="24" t="str">
        <x:f>IF(COUNT($DF165,$DG165,$DH165,$DJ165,$DK165,$DL165,$DM165,$DN165,$DO165,$DQ165,$DR165,$DS165)=12,"Yes","No")</x:f>
        <x:v>No</x:v>
      </x:c>
      <x:c r="FH165" s="24" t="str">
        <x:f>IF(COUNT($EA165,$EB165,$EC165,$EE165,$EF165,$EG165,$EH165,$EI165,$EJ165,$EL165,$EM165,$EN165)=12,"Yes","No")</x:f>
        <x:v>No</x:v>
      </x:c>
      <x:c r="FI165" s="24" t="str">
        <x:f>IF(AND($M165="Include",OR($FG165="Yes",$FH165="Yes")),"Ready","Not ready")</x:f>
        <x:v>Not ready</x:v>
      </x:c>
    </x:row>
    <x:row r="166" ht="24" customHeight="1">
      <x:c r="A166" s="22" t="str">
        <x:v>CTL-0164</x:v>
      </x:c>
      <x:c r="B166" s="22" t="n">
        <x:v>175</x:v>
      </x:c>
      <x:c r="C166" s="22" t="str">
        <x:v>Candidate alternative-rationale group</x:v>
      </x:c>
      <x:c r="D166" s="22" t="n">
        <x:v>0</x:v>
      </x:c>
      <x:c r="E166" s="22" t="str">
        <x:v>DATA non-innovation deals.xlsx</x:v>
      </x:c>
      <x:c r="F166" s="22" t="str">
        <x:v>augment investments acquires additional 10 stake in pharmstandard</x:v>
      </x:c>
      <x:c r="G166" s="22" t="str">
        <x:v>No</x:v>
      </x:c>
      <x:c r="H166" s="22" t="str">
        <x:v>No</x:v>
      </x:c>
      <x:c r="I166" s="22" t="str">
        <x:v>Yes</x:v>
      </x:c>
      <x:c r="J166" s="22" t="n">
        <x:v>3</x:v>
      </x:c>
      <x:c r="K166" s="22" t="str">
        <x:v>Not started</x:v>
      </x:c>
      <x:c r="L166" s="22" t="str">
        <x:v>Exclude - minority</x:v>
      </x:c>
      <x:c r="M166" s="22" t="str">
        <x:v>Review</x:v>
      </x:c>
      <x:c r="N166" s="22" t="str"/>
      <x:c r="O166" s="28" t="n">
        <x:v>42522</x:v>
      </x:c>
      <x:c r="P166" s="28" t="n">
        <x:v>42716</x:v>
      </x:c>
      <x:c r="Q166" s="22" t="n">
        <x:v>2016</x:v>
      </x:c>
      <x:c r="R166" s="22" t="str">
        <x:v>Q2 2016</x:v>
      </x:c>
      <x:c r="S166" s="22" t="str">
        <x:v>Completed</x:v>
      </x:c>
      <x:c r="T166" s="26" t="str">
        <x:v>Augment Investments Acquires Additional 10% Stake in Pharmstandard</x:v>
      </x:c>
      <x:c r="U166" s="22" t="str">
        <x:v>Mergers &amp; Acquisitions</x:v>
      </x:c>
      <x:c r="V166" s="22" t="str">
        <x:v>Acquisition</x:v>
      </x:c>
      <x:c r="W166" s="22" t="str">
        <x:v>Minority Acquisition</x:v>
      </x:c>
      <x:c r="X166" s="22" t="str">
        <x:v>Russia</x:v>
      </x:c>
      <x:c r="Y166" s="22" t="str">
        <x:v>Minority Acquisition</x:v>
      </x:c>
      <x:c r="Z166" s="26"/>
      <x:c r="AA166" s="26"/>
      <x:c r="AB166" s="22" t="str">
        <x:v>Augment Investments Limited (Inactive)</x:v>
      </x:c>
      <x:c r="AC166" s="22" t="str">
        <x:v>augment investments</x:v>
      </x:c>
      <x:c r="AD166" s="22" t="str">
        <x:v>Pharmstandard</x:v>
      </x:c>
      <x:c r="AE166" s="22" t="str">
        <x:v>pharmstandard</x:v>
      </x:c>
      <x:c r="AF166" s="30"/>
      <x:c r="AG166" s="22" t="str">
        <x:v>n/a</x:v>
      </x:c>
      <x:c r="AH166" s="26" t="str">
        <x:v>Augment Investments Limited, an investment holding company, has acquired additional 10.032% stake in Pharmstandard OJSC, a developer and manufacturer of high-quality modern pharmaceutical products, from Bristley Enterprises Limited, which is owned by Alexander Shuster.
Announced(June1,2016):Augment Investments Limited,has agreed to acquire additional 10.032% stake in Pharmstandard OJSC,from Bristley Enterprises Limited, which is owned by Alexander Shuster.
Pursuant to the transaction, Augment will acquire 15.2 million global depositary receipts (GDS) of  Pharmstandard. Upon completion of the transaction, Augment Investments totally will holds 79.871% of stake in the company.</x:v>
      </x:c>
      <x:c r="AI166" s="26" t="str"/>
      <x:c r="AJ166" s="22" t="str"/>
      <x:c r="AK166" s="22" t="str"/>
      <x:c r="AL166" s="22" t="str">
        <x:v>Unknown</x:v>
      </x:c>
      <x:c r="AM166" s="22" t="str">
        <x:v>Unknown</x:v>
      </x:c>
      <x:c r="AN166" s="22" t="str"/>
      <x:c r="AO166" s="22" t="str"/>
      <x:c r="AP166" s="22" t="str"/>
      <x:c r="AQ166" s="22" t="str"/>
      <x:c r="AR166" s="22" t="str"/>
      <x:c r="AS166" s="22" t="str">
        <x:v>Augment Investments Limited (Inactive)</x:v>
      </x:c>
      <x:c r="AT166" s="22" t="str">
        <x:v>Pharmstandard</x:v>
      </x:c>
      <x:c r="AU166" s="22" t="str">
        <x:v>Not reviewed</x:v>
      </x:c>
      <x:c r="AV166" s="22" t="str">
        <x:v>Not assessed</x:v>
      </x:c>
      <x:c r="AW166" s="22" t="str">
        <x:v>Unknown</x:v>
      </x:c>
      <x:c r="AX166" s="22" t="str">
        <x:v>Unknown</x:v>
      </x:c>
      <x:c r="AY166" s="22" t="str">
        <x:v>Unknown</x:v>
      </x:c>
      <x:c r="AZ166" s="22" t="str">
        <x:v>Unknown</x:v>
      </x:c>
      <x:c r="BA166" s="22" t="str">
        <x:v>Unknown</x:v>
      </x:c>
      <x:c r="BB166" s="22" t="str">
        <x:v>Unknown</x:v>
      </x:c>
      <x:c r="BC166" s="26" t="str"/>
      <x:c r="BD166" s="22" t="str"/>
      <x:c r="BE166" s="22" t="str"/>
      <x:c r="BF166" s="22" t="str">
        <x:v>Not collected</x:v>
      </x:c>
      <x:c r="BG166" s="22" t="str">
        <x:v>Not collected</x:v>
      </x:c>
      <x:c r="BH166" s="22" t="str">
        <x:v>Not defined</x:v>
      </x:c>
      <x:c r="BI166" s="24" t="n">
        <x:f>IF($Q166="","",$Q166-3)</x:f>
        <x:v>2013</x:v>
      </x:c>
      <x:c r="BJ166" s="24" t="n">
        <x:f>IF($Q166="","",$Q166-2)</x:f>
        <x:v>2014</x:v>
      </x:c>
      <x:c r="BK166" s="24" t="n">
        <x:f>IF($Q166="","",$Q166-1)</x:f>
        <x:v>2015</x:v>
      </x:c>
      <x:c r="BL166" s="24" t="n">
        <x:f>IF($Q166="","",$Q166+0)</x:f>
        <x:v>2016</x:v>
      </x:c>
      <x:c r="BM166" s="24" t="n">
        <x:f>IF($Q166="","",$Q166+1)</x:f>
        <x:v>2017</x:v>
      </x:c>
      <x:c r="BN166" s="24" t="n">
        <x:f>IF($Q166="","",$Q166+2)</x:f>
        <x:v>2018</x:v>
      </x:c>
      <x:c r="BO166" s="24" t="n">
        <x:f>IF($Q166="","",$Q166+3)</x:f>
        <x:v>2019</x:v>
      </x:c>
      <x:c r="BP166" s="77" t="str"/>
      <x:c r="BQ166" s="77" t="str"/>
      <x:c r="BR166" s="77" t="str"/>
      <x:c r="BS166" s="77" t="str"/>
      <x:c r="BT166" s="77" t="str"/>
      <x:c r="BU166" s="77" t="str"/>
      <x:c r="BV166" s="77" t="str"/>
      <x:c r="BW166" s="77" t="str"/>
      <x:c r="BX166" s="77" t="str"/>
      <x:c r="BY166" s="77" t="str"/>
      <x:c r="BZ166" s="77" t="str"/>
      <x:c r="CA166" s="77" t="str"/>
      <x:c r="CB166" s="77" t="str"/>
      <x:c r="CC166" s="77" t="str"/>
      <x:c r="CD166" s="77" t="str"/>
      <x:c r="CE166" s="77" t="str"/>
      <x:c r="CF166" s="77" t="str"/>
      <x:c r="CG166" s="77" t="str"/>
      <x:c r="CH166" s="77" t="str"/>
      <x:c r="CI166" s="77" t="str"/>
      <x:c r="CJ166" s="77" t="str"/>
      <x:c r="CK166" s="77" t="str"/>
      <x:c r="CL166" s="77" t="str"/>
      <x:c r="CM166" s="77" t="str"/>
      <x:c r="CN166" s="77" t="str"/>
      <x:c r="CO166" s="77" t="str"/>
      <x:c r="CP166" s="77" t="str"/>
      <x:c r="CQ166" s="77" t="str"/>
      <x:c r="CR166" s="77" t="str"/>
      <x:c r="CS166" s="77" t="str"/>
      <x:c r="CT166" s="77" t="str"/>
      <x:c r="CU166" s="77" t="str"/>
      <x:c r="CV166" s="77" t="str"/>
      <x:c r="CW166" s="77" t="str"/>
      <x:c r="CX166" s="77" t="str"/>
      <x:c r="CY166" s="77" t="str"/>
      <x:c r="CZ166" s="77" t="str"/>
      <x:c r="DA166" s="77" t="str"/>
      <x:c r="DB166" s="77" t="str"/>
      <x:c r="DC166" s="77" t="str"/>
      <x:c r="DD166" s="77" t="str"/>
      <x:c r="DE166" s="77" t="str"/>
      <x:c r="DF166" s="78" t="str"/>
      <x:c r="DG166" s="78" t="str"/>
      <x:c r="DH166" s="78" t="str"/>
      <x:c r="DI166" s="78" t="str"/>
      <x:c r="DJ166" s="78" t="str"/>
      <x:c r="DK166" s="78" t="str"/>
      <x:c r="DL166" s="78" t="str"/>
      <x:c r="DM166" s="78" t="str"/>
      <x:c r="DN166" s="78" t="str"/>
      <x:c r="DO166" s="78" t="str"/>
      <x:c r="DP166" s="78" t="str"/>
      <x:c r="DQ166" s="78" t="str"/>
      <x:c r="DR166" s="78" t="str"/>
      <x:c r="DS166" s="78" t="str"/>
      <x:c r="DT166" s="78" t="str"/>
      <x:c r="DU166" s="78" t="str"/>
      <x:c r="DV166" s="78" t="str"/>
      <x:c r="DW166" s="78" t="str"/>
      <x:c r="DX166" s="78" t="str"/>
      <x:c r="DY166" s="78" t="str"/>
      <x:c r="DZ166" s="78" t="str"/>
      <x:c r="EA166" s="117" t="str"/>
      <x:c r="EB166" s="117" t="str"/>
      <x:c r="EC166" s="117" t="str"/>
      <x:c r="ED166" s="117" t="str"/>
      <x:c r="EE166" s="117" t="str"/>
      <x:c r="EF166" s="117" t="str"/>
      <x:c r="EG166" s="117" t="str"/>
      <x:c r="EH166" s="117" t="str"/>
      <x:c r="EI166" s="117" t="str"/>
      <x:c r="EJ166" s="117" t="str"/>
      <x:c r="EK166" s="117" t="str"/>
      <x:c r="EL166" s="117" t="str"/>
      <x:c r="EM166" s="117" t="str"/>
      <x:c r="EN166" s="117" t="str"/>
      <x:c r="EO166" s="34" t="str"/>
      <x:c r="EP166" s="34" t="str"/>
      <x:c r="EQ166" s="36" t="str">
        <x:f>IF(OR($EO166="",$EP166="",$EO166=0),"",$EP166/$EO166)</x:f>
      </x:c>
      <x:c r="ER166" s="38" t="str"/>
      <x:c r="ES166" s="22" t="str">
        <x:v>Unknown</x:v>
      </x:c>
      <x:c r="ET166" s="22" t="str">
        <x:v>Unknown</x:v>
      </x:c>
      <x:c r="EU166" s="40" t="str">
        <x:f>IF(COUNT($DF166,$DG166,$DH166)=0,"",AVERAGE($DF166,$DG166,$DH166))</x:f>
      </x:c>
      <x:c r="EV166" s="40" t="str">
        <x:f>IF(COUNT($DJ166,$DK166,$DL166)=0,"",AVERAGE($DJ166,$DK166,$DL166))</x:f>
      </x:c>
      <x:c r="EW166" s="40" t="str">
        <x:f>IF(OR($EU166="",$EV166=""),"",$EV166-$EU166)</x:f>
      </x:c>
      <x:c r="EX166" s="40" t="str">
        <x:f>IF(COUNT($DM166,$DN166,$DO166)=0,"",AVERAGE($DM166,$DN166,$DO166))</x:f>
      </x:c>
      <x:c r="EY166" s="40" t="str">
        <x:f>IF(COUNT($DQ166,$DR166,$DS166)=0,"",AVERAGE($DQ166,$DR166,$DS166))</x:f>
      </x:c>
      <x:c r="EZ166" s="40" t="str">
        <x:f>IF(OR($EX166="",$EY166=""),"",$EY166-$EX166)</x:f>
      </x:c>
      <x:c r="FA166" s="42" t="str">
        <x:f>IF(COUNT($EA166,$EB166,$EC166)=0,"",AVERAGE($EA166,$EB166,$EC166))</x:f>
      </x:c>
      <x:c r="FB166" s="42" t="str">
        <x:f>IF(COUNT($EE166,$EF166,$EG166)=0,"",AVERAGE($EE166,$EF166,$EG166))</x:f>
      </x:c>
      <x:c r="FC166" s="42" t="str">
        <x:f>IF(OR($FA166="",$FB166=""),"",$FB166-$FA166)</x:f>
      </x:c>
      <x:c r="FD166" s="42" t="str">
        <x:f>IF(COUNT($EH166,$EI166,$EJ166)=0,"",AVERAGE($EH166,$EI166,$EJ166))</x:f>
      </x:c>
      <x:c r="FE166" s="42" t="str">
        <x:f>IF(COUNT($EL166,$EM166,$EN166)=0,"",AVERAGE($EL166,$EM166,$EN166))</x:f>
      </x:c>
      <x:c r="FF166" s="42" t="str">
        <x:f>IF(OR($FD166="",$FE166=""),"",$FE166-$FD166)</x:f>
      </x:c>
      <x:c r="FG166" s="24" t="str">
        <x:f>IF(COUNT($DF166,$DG166,$DH166,$DJ166,$DK166,$DL166,$DM166,$DN166,$DO166,$DQ166,$DR166,$DS166)=12,"Yes","No")</x:f>
        <x:v>No</x:v>
      </x:c>
      <x:c r="FH166" s="24" t="str">
        <x:f>IF(COUNT($EA166,$EB166,$EC166,$EE166,$EF166,$EG166,$EH166,$EI166,$EJ166,$EL166,$EM166,$EN166)=12,"Yes","No")</x:f>
        <x:v>No</x:v>
      </x:c>
      <x:c r="FI166" s="24" t="str">
        <x:f>IF(AND($M166="Include",OR($FG166="Yes",$FH166="Yes")),"Ready","Not ready")</x:f>
        <x:v>Not ready</x:v>
      </x:c>
    </x:row>
    <x:row r="167" ht="24" customHeight="1">
      <x:c r="A167" s="22" t="str">
        <x:v>CTL-0165</x:v>
      </x:c>
      <x:c r="B167" s="22" t="n">
        <x:v>176</x:v>
      </x:c>
      <x:c r="C167" s="22" t="str">
        <x:v>Candidate alternative-rationale group</x:v>
      </x:c>
      <x:c r="D167" s="22" t="n">
        <x:v>0</x:v>
      </x:c>
      <x:c r="E167" s="22" t="str">
        <x:v>DATA non-innovation deals.xlsx</x:v>
      </x:c>
      <x:c r="F167" s="22" t="str">
        <x:v>flamel technologies merges with avadel pharma</x:v>
      </x:c>
      <x:c r="G167" s="22" t="str">
        <x:v>No</x:v>
      </x:c>
      <x:c r="H167" s="22" t="str">
        <x:v>No</x:v>
      </x:c>
      <x:c r="I167" s="22" t="str">
        <x:v>No</x:v>
      </x:c>
      <x:c r="J167" s="22" t="n">
        <x:v>1</x:v>
      </x:c>
      <x:c r="K167" s="22" t="str">
        <x:v>Not started</x:v>
      </x:c>
      <x:c r="L167" s="22" t="str">
        <x:v>Review - merger</x:v>
      </x:c>
      <x:c r="M167" s="22" t="str">
        <x:v>Review</x:v>
      </x:c>
      <x:c r="N167" s="22" t="str"/>
      <x:c r="O167" s="28" t="n">
        <x:v>42517</x:v>
      </x:c>
      <x:c r="P167" s="28" t="n">
        <x:v>42736</x:v>
      </x:c>
      <x:c r="Q167" s="22" t="n">
        <x:v>2017</x:v>
      </x:c>
      <x:c r="R167" s="22" t="str">
        <x:v>Q2 2016</x:v>
      </x:c>
      <x:c r="S167" s="22" t="str">
        <x:v>Completed</x:v>
      </x:c>
      <x:c r="T167" s="26" t="str">
        <x:v>Flamel Technologies Merges with Avadel Pharma</x:v>
      </x:c>
      <x:c r="U167" s="22" t="str">
        <x:v>Mergers &amp; Acquisitions</x:v>
      </x:c>
      <x:c r="V167" s="22" t="str">
        <x:v>Merger</x:v>
      </x:c>
      <x:c r="W167" s="22"/>
      <x:c r="X167" s="22" t="str">
        <x:v>Ireland</x:v>
      </x:c>
      <x:c r="Y167" s="22"/>
      <x:c r="Z167" s="26"/>
      <x:c r="AA167" s="26"/>
      <x:c r="AB167" s="22" t="str">
        <x:v>Avadel Pharmaceuticals Plc</x:v>
      </x:c>
      <x:c r="AC167" s="22" t="str">
        <x:v>avadel pharmaceuticals</x:v>
      </x:c>
      <x:c r="AD167" s="22" t="str">
        <x:v>Avadel Pharmaceuticals Plc; Flamel Technologies SA (Inactive)</x:v>
      </x:c>
      <x:c r="AE167" s="22" t="str">
        <x:v>avadel pharmaceuticals flamel technologies</x:v>
      </x:c>
      <x:c r="AF167" s="30"/>
      <x:c r="AG167" s="22" t="str">
        <x:v>n/a</x:v>
      </x:c>
      <x:c r="AH167" s="26" t="str">
        <x:v>Flamel Technologies SA, a pharmaceutical company, has completed its cross-border merger with its wholly-owned Irish subsidiary, Avadel Pharmaceuticals Plc, a specialty pharmaceutical company.
Following the merger, Avadel Pharma is surviving as the public holding company. All of Flamel Technologies’s outstanding ordinary and american depository shares (ADSs) were canceled and exchanged on a one-for-one basis for Avadel Pharma ordinary shares and ADSs, respectively. Avadel ADSs will begin trading on the NASDAQ Global Market under trading symbol “AVDL” on January 3, 2017.
Earlier On August 10, 2016, Flamel Technologies received shareholder approval to cross-border merger.
The completion of the cross-border merger from France to Ireland serves as a way to unify subsidiaries under a shared corporate identity, and provides the company with a new set of corporate governance policies that will allow flexibility to grow business and commercialize products.
The transaction enables company to flexibility to grow its business and commercialize products.
Deal History:
Announced: On May 27, 2016, Flamel Technologies and Avadel Pharma entered into the common draft terms of cross-border merger with respect to the proposed merger.</x:v>
      </x:c>
      <x:c r="AI167" s="26" t="str">
        <x:v>The transaction enables company to flexibility to grow its business and commercialize products.</x:v>
      </x:c>
      <x:c r="AJ167" s="22" t="str"/>
      <x:c r="AK167" s="22" t="str"/>
      <x:c r="AL167" s="22" t="str">
        <x:v>Unknown</x:v>
      </x:c>
      <x:c r="AM167" s="22" t="str">
        <x:v>Unknown</x:v>
      </x:c>
      <x:c r="AN167" s="22" t="str"/>
      <x:c r="AO167" s="22" t="str"/>
      <x:c r="AP167" s="22" t="str"/>
      <x:c r="AQ167" s="22" t="str"/>
      <x:c r="AR167" s="22" t="str"/>
      <x:c r="AS167" s="22" t="str">
        <x:v>Avadel Pharmaceuticals Plc</x:v>
      </x:c>
      <x:c r="AT167" s="22" t="str">
        <x:v>Avadel Pharmaceuticals Plc; Flamel Technologies SA (Inactive)</x:v>
      </x:c>
      <x:c r="AU167" s="22" t="str">
        <x:v>Not reviewed</x:v>
      </x:c>
      <x:c r="AV167" s="22" t="str">
        <x:v>Not assessed</x:v>
      </x:c>
      <x:c r="AW167" s="22" t="str">
        <x:v>Unknown</x:v>
      </x:c>
      <x:c r="AX167" s="22" t="str">
        <x:v>Unknown</x:v>
      </x:c>
      <x:c r="AY167" s="22" t="str">
        <x:v>Unknown</x:v>
      </x:c>
      <x:c r="AZ167" s="22" t="str">
        <x:v>Unknown</x:v>
      </x:c>
      <x:c r="BA167" s="22" t="str">
        <x:v>Unknown</x:v>
      </x:c>
      <x:c r="BB167" s="22" t="str">
        <x:v>Unknown</x:v>
      </x:c>
      <x:c r="BC167" s="26" t="str"/>
      <x:c r="BD167" s="22" t="str"/>
      <x:c r="BE167" s="22" t="str"/>
      <x:c r="BF167" s="22" t="str">
        <x:v>Not collected</x:v>
      </x:c>
      <x:c r="BG167" s="22" t="str">
        <x:v>Not collected</x:v>
      </x:c>
      <x:c r="BH167" s="22" t="str">
        <x:v>Not defined</x:v>
      </x:c>
      <x:c r="BI167" s="24" t="n">
        <x:f>IF($Q167="","",$Q167-3)</x:f>
        <x:v>2014</x:v>
      </x:c>
      <x:c r="BJ167" s="24" t="n">
        <x:f>IF($Q167="","",$Q167-2)</x:f>
        <x:v>2015</x:v>
      </x:c>
      <x:c r="BK167" s="24" t="n">
        <x:f>IF($Q167="","",$Q167-1)</x:f>
        <x:v>2016</x:v>
      </x:c>
      <x:c r="BL167" s="24" t="n">
        <x:f>IF($Q167="","",$Q167+0)</x:f>
        <x:v>2017</x:v>
      </x:c>
      <x:c r="BM167" s="24" t="n">
        <x:f>IF($Q167="","",$Q167+1)</x:f>
        <x:v>2018</x:v>
      </x:c>
      <x:c r="BN167" s="24" t="n">
        <x:f>IF($Q167="","",$Q167+2)</x:f>
        <x:v>2019</x:v>
      </x:c>
      <x:c r="BO167" s="24" t="n">
        <x:f>IF($Q167="","",$Q167+3)</x:f>
        <x:v>2020</x:v>
      </x:c>
      <x:c r="BP167" s="77" t="str"/>
      <x:c r="BQ167" s="77" t="str"/>
      <x:c r="BR167" s="77" t="str"/>
      <x:c r="BS167" s="77" t="str"/>
      <x:c r="BT167" s="77" t="str"/>
      <x:c r="BU167" s="77" t="str"/>
      <x:c r="BV167" s="77" t="str"/>
      <x:c r="BW167" s="77" t="str"/>
      <x:c r="BX167" s="77" t="str"/>
      <x:c r="BY167" s="77" t="str"/>
      <x:c r="BZ167" s="77" t="str"/>
      <x:c r="CA167" s="77" t="str"/>
      <x:c r="CB167" s="77" t="str"/>
      <x:c r="CC167" s="77" t="str"/>
      <x:c r="CD167" s="77" t="str"/>
      <x:c r="CE167" s="77" t="str"/>
      <x:c r="CF167" s="77" t="str"/>
      <x:c r="CG167" s="77" t="str"/>
      <x:c r="CH167" s="77" t="str"/>
      <x:c r="CI167" s="77" t="str"/>
      <x:c r="CJ167" s="77" t="str"/>
      <x:c r="CK167" s="77" t="str"/>
      <x:c r="CL167" s="77" t="str"/>
      <x:c r="CM167" s="77" t="str"/>
      <x:c r="CN167" s="77" t="str"/>
      <x:c r="CO167" s="77" t="str"/>
      <x:c r="CP167" s="77" t="str"/>
      <x:c r="CQ167" s="77" t="str"/>
      <x:c r="CR167" s="77" t="str"/>
      <x:c r="CS167" s="77" t="str"/>
      <x:c r="CT167" s="77" t="str"/>
      <x:c r="CU167" s="77" t="str"/>
      <x:c r="CV167" s="77" t="str"/>
      <x:c r="CW167" s="77" t="str"/>
      <x:c r="CX167" s="77" t="str"/>
      <x:c r="CY167" s="77" t="str"/>
      <x:c r="CZ167" s="77" t="str"/>
      <x:c r="DA167" s="77" t="str"/>
      <x:c r="DB167" s="77" t="str"/>
      <x:c r="DC167" s="77" t="str"/>
      <x:c r="DD167" s="77" t="str"/>
      <x:c r="DE167" s="77" t="str"/>
      <x:c r="DF167" s="78" t="str"/>
      <x:c r="DG167" s="78" t="str"/>
      <x:c r="DH167" s="78" t="str"/>
      <x:c r="DI167" s="78" t="str"/>
      <x:c r="DJ167" s="78" t="str"/>
      <x:c r="DK167" s="78" t="str"/>
      <x:c r="DL167" s="78" t="str"/>
      <x:c r="DM167" s="78" t="str"/>
      <x:c r="DN167" s="78" t="str"/>
      <x:c r="DO167" s="78" t="str"/>
      <x:c r="DP167" s="78" t="str"/>
      <x:c r="DQ167" s="78" t="str"/>
      <x:c r="DR167" s="78" t="str"/>
      <x:c r="DS167" s="78" t="str"/>
      <x:c r="DT167" s="78" t="str"/>
      <x:c r="DU167" s="78" t="str"/>
      <x:c r="DV167" s="78" t="str"/>
      <x:c r="DW167" s="78" t="str"/>
      <x:c r="DX167" s="78" t="str"/>
      <x:c r="DY167" s="78" t="str"/>
      <x:c r="DZ167" s="78" t="str"/>
      <x:c r="EA167" s="117" t="str"/>
      <x:c r="EB167" s="117" t="str"/>
      <x:c r="EC167" s="117" t="str"/>
      <x:c r="ED167" s="117" t="str"/>
      <x:c r="EE167" s="117" t="str"/>
      <x:c r="EF167" s="117" t="str"/>
      <x:c r="EG167" s="117" t="str"/>
      <x:c r="EH167" s="117" t="str"/>
      <x:c r="EI167" s="117" t="str"/>
      <x:c r="EJ167" s="117" t="str"/>
      <x:c r="EK167" s="117" t="str"/>
      <x:c r="EL167" s="117" t="str"/>
      <x:c r="EM167" s="117" t="str"/>
      <x:c r="EN167" s="117" t="str"/>
      <x:c r="EO167" s="34" t="str"/>
      <x:c r="EP167" s="34" t="str"/>
      <x:c r="EQ167" s="36" t="str">
        <x:f>IF(OR($EO167="",$EP167="",$EO167=0),"",$EP167/$EO167)</x:f>
      </x:c>
      <x:c r="ER167" s="38" t="str"/>
      <x:c r="ES167" s="22" t="str">
        <x:v>Unknown</x:v>
      </x:c>
      <x:c r="ET167" s="22" t="str">
        <x:v>Unknown</x:v>
      </x:c>
      <x:c r="EU167" s="40" t="str">
        <x:f>IF(COUNT($DF167,$DG167,$DH167)=0,"",AVERAGE($DF167,$DG167,$DH167))</x:f>
      </x:c>
      <x:c r="EV167" s="40" t="str">
        <x:f>IF(COUNT($DJ167,$DK167,$DL167)=0,"",AVERAGE($DJ167,$DK167,$DL167))</x:f>
      </x:c>
      <x:c r="EW167" s="40" t="str">
        <x:f>IF(OR($EU167="",$EV167=""),"",$EV167-$EU167)</x:f>
      </x:c>
      <x:c r="EX167" s="40" t="str">
        <x:f>IF(COUNT($DM167,$DN167,$DO167)=0,"",AVERAGE($DM167,$DN167,$DO167))</x:f>
      </x:c>
      <x:c r="EY167" s="40" t="str">
        <x:f>IF(COUNT($DQ167,$DR167,$DS167)=0,"",AVERAGE($DQ167,$DR167,$DS167))</x:f>
      </x:c>
      <x:c r="EZ167" s="40" t="str">
        <x:f>IF(OR($EX167="",$EY167=""),"",$EY167-$EX167)</x:f>
      </x:c>
      <x:c r="FA167" s="42" t="str">
        <x:f>IF(COUNT($EA167,$EB167,$EC167)=0,"",AVERAGE($EA167,$EB167,$EC167))</x:f>
      </x:c>
      <x:c r="FB167" s="42" t="str">
        <x:f>IF(COUNT($EE167,$EF167,$EG167)=0,"",AVERAGE($EE167,$EF167,$EG167))</x:f>
      </x:c>
      <x:c r="FC167" s="42" t="str">
        <x:f>IF(OR($FA167="",$FB167=""),"",$FB167-$FA167)</x:f>
      </x:c>
      <x:c r="FD167" s="42" t="str">
        <x:f>IF(COUNT($EH167,$EI167,$EJ167)=0,"",AVERAGE($EH167,$EI167,$EJ167))</x:f>
      </x:c>
      <x:c r="FE167" s="42" t="str">
        <x:f>IF(COUNT($EL167,$EM167,$EN167)=0,"",AVERAGE($EL167,$EM167,$EN167))</x:f>
      </x:c>
      <x:c r="FF167" s="42" t="str">
        <x:f>IF(OR($FD167="",$FE167=""),"",$FE167-$FD167)</x:f>
      </x:c>
      <x:c r="FG167" s="24" t="str">
        <x:f>IF(COUNT($DF167,$DG167,$DH167,$DJ167,$DK167,$DL167,$DM167,$DN167,$DO167,$DQ167,$DR167,$DS167)=12,"Yes","No")</x:f>
        <x:v>No</x:v>
      </x:c>
      <x:c r="FH167" s="24" t="str">
        <x:f>IF(COUNT($EA167,$EB167,$EC167,$EE167,$EF167,$EG167,$EH167,$EI167,$EJ167,$EL167,$EM167,$EN167)=12,"Yes","No")</x:f>
        <x:v>No</x:v>
      </x:c>
      <x:c r="FI167" s="24" t="str">
        <x:f>IF(AND($M167="Include",OR($FG167="Yes",$FH167="Yes")),"Ready","Not ready")</x:f>
        <x:v>Not ready</x:v>
      </x:c>
    </x:row>
    <x:row r="168" ht="24" customHeight="1">
      <x:c r="A168" s="22" t="str">
        <x:v>CTL-0166</x:v>
      </x:c>
      <x:c r="B168" s="22" t="n">
        <x:v>177</x:v>
      </x:c>
      <x:c r="C168" s="22" t="str">
        <x:v>Candidate alternative-rationale group</x:v>
      </x:c>
      <x:c r="D168" s="22" t="n">
        <x:v>0</x:v>
      </x:c>
      <x:c r="E168" s="22" t="str">
        <x:v>DATA non-innovation deals.xlsx</x:v>
      </x:c>
      <x:c r="F168" s="22" t="str">
        <x:v>creat group acquires bio products laboratory for</x:v>
      </x:c>
      <x:c r="G168" s="22" t="str">
        <x:v>No</x:v>
      </x:c>
      <x:c r="H168" s="22" t="str">
        <x:v>No</x:v>
      </x:c>
      <x:c r="I168" s="22" t="str">
        <x:v>No</x:v>
      </x:c>
      <x:c r="J168" s="22" t="n">
        <x:v>1</x:v>
      </x:c>
      <x:c r="K168" s="22" t="str">
        <x:v>Not started</x:v>
      </x:c>
      <x:c r="L168" s="22" t="str">
        <x:v>Eligible - 100%</x:v>
      </x:c>
      <x:c r="M168" s="22" t="str">
        <x:v>Review</x:v>
      </x:c>
      <x:c r="N168" s="22" t="str"/>
      <x:c r="O168" s="28" t="n">
        <x:v>42509</x:v>
      </x:c>
      <x:c r="P168" s="28" t="n">
        <x:v>42584</x:v>
      </x:c>
      <x:c r="Q168" s="22" t="n">
        <x:v>2016</x:v>
      </x:c>
      <x:c r="R168" s="22" t="str">
        <x:v>Q2 2016</x:v>
      </x:c>
      <x:c r="S168" s="22" t="str">
        <x:v>Completed</x:v>
      </x:c>
      <x:c r="T168" s="26" t="str">
        <x:v>Creat Group Acquires Bio Products Laboratory for USD1.01 Billion</x:v>
      </x:c>
      <x:c r="U168" s="22" t="str">
        <x:v>Mergers &amp; Acquisitions</x:v>
      </x:c>
      <x:c r="V168" s="22" t="str">
        <x:v>Acquisition</x:v>
      </x:c>
      <x:c r="W168" s="22" t="str">
        <x:v>100% Acquisition</x:v>
      </x:c>
      <x:c r="X168" s="22" t="str">
        <x:v>United Kingdom</x:v>
      </x:c>
      <x:c r="Y168" s="22" t="str">
        <x:v>100% Acquisition</x:v>
      </x:c>
      <x:c r="Z168" s="26"/>
      <x:c r="AA168" s="26"/>
      <x:c r="AB168" s="22" t="str">
        <x:v>Creat Group Corp</x:v>
      </x:c>
      <x:c r="AC168" s="22" t="str">
        <x:v>creat</x:v>
      </x:c>
      <x:c r="AD168" s="22" t="str">
        <x:v>Bio Products Laboratory Ltd</x:v>
      </x:c>
      <x:c r="AE168" s="22" t="str">
        <x:v>bio products laboratory</x:v>
      </x:c>
      <x:c r="AF168" s="30" t="n">
        <x:v>1012</x:v>
      </x:c>
      <x:c r="AG168" s="22" t="n">
        <x:v>1012</x:v>
      </x:c>
      <x:c r="AH168" s="26" t="str">
        <x:v>Creat Group Corporation, an industrial Conglomerate, through its group has acquired Bio Products Laboratory Ltd. (BPL), a biotechnology company that provides research services, from Bain Capital Private Equity and the UK Department of Health for cash consideration of GBP820 million (USD1.01 billion).
Bain Capital Private Equity holds 80% stake, while the remaining 20% is held by Department of Health. Concurrently, Creat will invest GBP100 million (USD123.37 million) in BPL.
This acquisition enables Creat Group Company to expand production capacity of lifesaving therapies, develop new products and access new markets.
Deal History:
Announced: On May 19, 2016, Creat Group Company agreed to acquire BPL.</x:v>
      </x:c>
      <x:c r="AI168" s="26" t="str">
        <x:v>This acquisition enables Creat Group Company to expand production capacity of lifesaving therapies, develop new products and access new markets.</x:v>
      </x:c>
      <x:c r="AJ168" s="22" t="str"/>
      <x:c r="AK168" s="22" t="str"/>
      <x:c r="AL168" s="22" t="str">
        <x:v>Unknown</x:v>
      </x:c>
      <x:c r="AM168" s="22" t="str">
        <x:v>Unknown</x:v>
      </x:c>
      <x:c r="AN168" s="22" t="str"/>
      <x:c r="AO168" s="22" t="str"/>
      <x:c r="AP168" s="22" t="str"/>
      <x:c r="AQ168" s="22" t="str"/>
      <x:c r="AR168" s="22" t="str"/>
      <x:c r="AS168" s="22" t="str">
        <x:v>Creat Group Corp</x:v>
      </x:c>
      <x:c r="AT168" s="22" t="str">
        <x:v>Bio Products Laboratory Ltd</x:v>
      </x:c>
      <x:c r="AU168" s="22" t="str">
        <x:v>Not reviewed</x:v>
      </x:c>
      <x:c r="AV168" s="22" t="str">
        <x:v>Not assessed</x:v>
      </x:c>
      <x:c r="AW168" s="22" t="str">
        <x:v>Unknown</x:v>
      </x:c>
      <x:c r="AX168" s="22" t="str">
        <x:v>Unknown</x:v>
      </x:c>
      <x:c r="AY168" s="22" t="str">
        <x:v>Unknown</x:v>
      </x:c>
      <x:c r="AZ168" s="22" t="str">
        <x:v>Unknown</x:v>
      </x:c>
      <x:c r="BA168" s="22" t="str">
        <x:v>Unknown</x:v>
      </x:c>
      <x:c r="BB168" s="22" t="str">
        <x:v>Unknown</x:v>
      </x:c>
      <x:c r="BC168" s="26" t="str"/>
      <x:c r="BD168" s="22" t="str"/>
      <x:c r="BE168" s="22" t="str"/>
      <x:c r="BF168" s="22" t="str">
        <x:v>Not collected</x:v>
      </x:c>
      <x:c r="BG168" s="22" t="str">
        <x:v>Not collected</x:v>
      </x:c>
      <x:c r="BH168" s="22" t="str">
        <x:v>Not defined</x:v>
      </x:c>
      <x:c r="BI168" s="24" t="n">
        <x:f>IF($Q168="","",$Q168-3)</x:f>
        <x:v>2013</x:v>
      </x:c>
      <x:c r="BJ168" s="24" t="n">
        <x:f>IF($Q168="","",$Q168-2)</x:f>
        <x:v>2014</x:v>
      </x:c>
      <x:c r="BK168" s="24" t="n">
        <x:f>IF($Q168="","",$Q168-1)</x:f>
        <x:v>2015</x:v>
      </x:c>
      <x:c r="BL168" s="24" t="n">
        <x:f>IF($Q168="","",$Q168+0)</x:f>
        <x:v>2016</x:v>
      </x:c>
      <x:c r="BM168" s="24" t="n">
        <x:f>IF($Q168="","",$Q168+1)</x:f>
        <x:v>2017</x:v>
      </x:c>
      <x:c r="BN168" s="24" t="n">
        <x:f>IF($Q168="","",$Q168+2)</x:f>
        <x:v>2018</x:v>
      </x:c>
      <x:c r="BO168" s="24" t="n">
        <x:f>IF($Q168="","",$Q168+3)</x:f>
        <x:v>2019</x:v>
      </x:c>
      <x:c r="BP168" s="77" t="str"/>
      <x:c r="BQ168" s="77" t="str"/>
      <x:c r="BR168" s="77" t="str"/>
      <x:c r="BS168" s="77" t="str"/>
      <x:c r="BT168" s="77" t="str"/>
      <x:c r="BU168" s="77" t="str"/>
      <x:c r="BV168" s="77" t="str"/>
      <x:c r="BW168" s="77" t="str"/>
      <x:c r="BX168" s="77" t="str"/>
      <x:c r="BY168" s="77" t="str"/>
      <x:c r="BZ168" s="77" t="str"/>
      <x:c r="CA168" s="77" t="str"/>
      <x:c r="CB168" s="77" t="str"/>
      <x:c r="CC168" s="77" t="str"/>
      <x:c r="CD168" s="77" t="str"/>
      <x:c r="CE168" s="77" t="str"/>
      <x:c r="CF168" s="77" t="str"/>
      <x:c r="CG168" s="77" t="str"/>
      <x:c r="CH168" s="77" t="str"/>
      <x:c r="CI168" s="77" t="str"/>
      <x:c r="CJ168" s="77" t="str"/>
      <x:c r="CK168" s="77" t="str"/>
      <x:c r="CL168" s="77" t="str"/>
      <x:c r="CM168" s="77" t="str"/>
      <x:c r="CN168" s="77" t="str"/>
      <x:c r="CO168" s="77" t="str"/>
      <x:c r="CP168" s="77" t="str"/>
      <x:c r="CQ168" s="77" t="str"/>
      <x:c r="CR168" s="77" t="str"/>
      <x:c r="CS168" s="77" t="str"/>
      <x:c r="CT168" s="77" t="str"/>
      <x:c r="CU168" s="77" t="str"/>
      <x:c r="CV168" s="77" t="str"/>
      <x:c r="CW168" s="77" t="str"/>
      <x:c r="CX168" s="77" t="str"/>
      <x:c r="CY168" s="77" t="str"/>
      <x:c r="CZ168" s="77" t="str"/>
      <x:c r="DA168" s="77" t="str"/>
      <x:c r="DB168" s="77" t="str"/>
      <x:c r="DC168" s="77" t="str"/>
      <x:c r="DD168" s="77" t="str"/>
      <x:c r="DE168" s="77" t="str"/>
      <x:c r="DF168" s="78" t="str"/>
      <x:c r="DG168" s="78" t="str"/>
      <x:c r="DH168" s="78" t="str"/>
      <x:c r="DI168" s="78" t="str"/>
      <x:c r="DJ168" s="78" t="str"/>
      <x:c r="DK168" s="78" t="str"/>
      <x:c r="DL168" s="78" t="str"/>
      <x:c r="DM168" s="78" t="str"/>
      <x:c r="DN168" s="78" t="str"/>
      <x:c r="DO168" s="78" t="str"/>
      <x:c r="DP168" s="78" t="str"/>
      <x:c r="DQ168" s="78" t="str"/>
      <x:c r="DR168" s="78" t="str"/>
      <x:c r="DS168" s="78" t="str"/>
      <x:c r="DT168" s="78" t="str"/>
      <x:c r="DU168" s="78" t="str"/>
      <x:c r="DV168" s="78" t="str"/>
      <x:c r="DW168" s="78" t="str"/>
      <x:c r="DX168" s="78" t="str"/>
      <x:c r="DY168" s="78" t="str"/>
      <x:c r="DZ168" s="78" t="str"/>
      <x:c r="EA168" s="117" t="str"/>
      <x:c r="EB168" s="117" t="str"/>
      <x:c r="EC168" s="117" t="str"/>
      <x:c r="ED168" s="117" t="str"/>
      <x:c r="EE168" s="117" t="str"/>
      <x:c r="EF168" s="117" t="str"/>
      <x:c r="EG168" s="117" t="str"/>
      <x:c r="EH168" s="117" t="str"/>
      <x:c r="EI168" s="117" t="str"/>
      <x:c r="EJ168" s="117" t="str"/>
      <x:c r="EK168" s="117" t="str"/>
      <x:c r="EL168" s="117" t="str"/>
      <x:c r="EM168" s="117" t="str"/>
      <x:c r="EN168" s="117" t="str"/>
      <x:c r="EO168" s="34" t="str"/>
      <x:c r="EP168" s="34" t="str"/>
      <x:c r="EQ168" s="36" t="str">
        <x:f>IF(OR($EO168="",$EP168="",$EO168=0),"",$EP168/$EO168)</x:f>
      </x:c>
      <x:c r="ER168" s="38" t="str"/>
      <x:c r="ES168" s="22" t="str">
        <x:v>Unknown</x:v>
      </x:c>
      <x:c r="ET168" s="22" t="str">
        <x:v>Unknown</x:v>
      </x:c>
      <x:c r="EU168" s="40" t="str">
        <x:f>IF(COUNT($DF168,$DG168,$DH168)=0,"",AVERAGE($DF168,$DG168,$DH168))</x:f>
      </x:c>
      <x:c r="EV168" s="40" t="str">
        <x:f>IF(COUNT($DJ168,$DK168,$DL168)=0,"",AVERAGE($DJ168,$DK168,$DL168))</x:f>
      </x:c>
      <x:c r="EW168" s="40" t="str">
        <x:f>IF(OR($EU168="",$EV168=""),"",$EV168-$EU168)</x:f>
      </x:c>
      <x:c r="EX168" s="40" t="str">
        <x:f>IF(COUNT($DM168,$DN168,$DO168)=0,"",AVERAGE($DM168,$DN168,$DO168))</x:f>
      </x:c>
      <x:c r="EY168" s="40" t="str">
        <x:f>IF(COUNT($DQ168,$DR168,$DS168)=0,"",AVERAGE($DQ168,$DR168,$DS168))</x:f>
      </x:c>
      <x:c r="EZ168" s="40" t="str">
        <x:f>IF(OR($EX168="",$EY168=""),"",$EY168-$EX168)</x:f>
      </x:c>
      <x:c r="FA168" s="42" t="str">
        <x:f>IF(COUNT($EA168,$EB168,$EC168)=0,"",AVERAGE($EA168,$EB168,$EC168))</x:f>
      </x:c>
      <x:c r="FB168" s="42" t="str">
        <x:f>IF(COUNT($EE168,$EF168,$EG168)=0,"",AVERAGE($EE168,$EF168,$EG168))</x:f>
      </x:c>
      <x:c r="FC168" s="42" t="str">
        <x:f>IF(OR($FA168="",$FB168=""),"",$FB168-$FA168)</x:f>
      </x:c>
      <x:c r="FD168" s="42" t="str">
        <x:f>IF(COUNT($EH168,$EI168,$EJ168)=0,"",AVERAGE($EH168,$EI168,$EJ168))</x:f>
      </x:c>
      <x:c r="FE168" s="42" t="str">
        <x:f>IF(COUNT($EL168,$EM168,$EN168)=0,"",AVERAGE($EL168,$EM168,$EN168))</x:f>
      </x:c>
      <x:c r="FF168" s="42" t="str">
        <x:f>IF(OR($FD168="",$FE168=""),"",$FE168-$FD168)</x:f>
      </x:c>
      <x:c r="FG168" s="24" t="str">
        <x:f>IF(COUNT($DF168,$DG168,$DH168,$DJ168,$DK168,$DL168,$DM168,$DN168,$DO168,$DQ168,$DR168,$DS168)=12,"Yes","No")</x:f>
        <x:v>No</x:v>
      </x:c>
      <x:c r="FH168" s="24" t="str">
        <x:f>IF(COUNT($EA168,$EB168,$EC168,$EE168,$EF168,$EG168,$EH168,$EI168,$EJ168,$EL168,$EM168,$EN168)=12,"Yes","No")</x:f>
        <x:v>No</x:v>
      </x:c>
      <x:c r="FI168" s="24" t="str">
        <x:f>IF(AND($M168="Include",OR($FG168="Yes",$FH168="Yes")),"Ready","Not ready")</x:f>
        <x:v>Not ready</x:v>
      </x:c>
    </x:row>
    <x:row r="169" ht="24" customHeight="1">
      <x:c r="A169" s="22" t="str">
        <x:v>CTL-0167</x:v>
      </x:c>
      <x:c r="B169" s="22" t="n">
        <x:v>178</x:v>
      </x:c>
      <x:c r="C169" s="22" t="str">
        <x:v>Candidate alternative-rationale group</x:v>
      </x:c>
      <x:c r="D169" s="22" t="n">
        <x:v>0</x:v>
      </x:c>
      <x:c r="E169" s="22" t="str">
        <x:v>DATA non-innovation deals.xlsx</x:v>
      </x:c>
      <x:c r="F169" s="22" t="str">
        <x:v>albany molecular research acquires 100 stake of prime european therapeuticals euticals</x:v>
      </x:c>
      <x:c r="G169" s="22" t="str">
        <x:v>Yes</x:v>
      </x:c>
      <x:c r="H169" s="22" t="str">
        <x:v>No</x:v>
      </x:c>
      <x:c r="I169" s="22" t="str">
        <x:v>No</x:v>
      </x:c>
      <x:c r="J169" s="22" t="n">
        <x:v>1</x:v>
      </x:c>
      <x:c r="K169" s="22" t="str">
        <x:v>Not started</x:v>
      </x:c>
      <x:c r="L169" s="22" t="str">
        <x:v>Eligible - 100%</x:v>
      </x:c>
      <x:c r="M169" s="22" t="str">
        <x:v>Review</x:v>
      </x:c>
      <x:c r="N169" s="22" t="str"/>
      <x:c r="O169" s="28" t="n">
        <x:v>42495</x:v>
      </x:c>
      <x:c r="P169" s="28" t="n">
        <x:v>42562</x:v>
      </x:c>
      <x:c r="Q169" s="22" t="n">
        <x:v>2016</x:v>
      </x:c>
      <x:c r="R169" s="22" t="str">
        <x:v>Q2 2016</x:v>
      </x:c>
      <x:c r="S169" s="22" t="str">
        <x:v>Completed</x:v>
      </x:c>
      <x:c r="T169" s="26" t="str">
        <x:v>Albany Molecular Research acquires 100% stake of Prime European Therapeuticals (Euticals)</x:v>
      </x:c>
      <x:c r="U169" s="22" t="str">
        <x:v>Mergers &amp; Acquisitions</x:v>
      </x:c>
      <x:c r="V169" s="22" t="str">
        <x:v>Acquisition</x:v>
      </x:c>
      <x:c r="W169" s="22" t="str">
        <x:v>100% Acquisition</x:v>
      </x:c>
      <x:c r="X169" s="22" t="str">
        <x:v>Italy</x:v>
      </x:c>
      <x:c r="Y169" s="22" t="str">
        <x:v>100% Acquisition</x:v>
      </x:c>
      <x:c r="Z169" s="26" t="str">
        <x:v>Nomura Holdings Inc , Lincoln International LLC</x:v>
      </x:c>
      <x:c r="AA169" s="26" t="str">
        <x:v>LCA Studio Legale , Chiomenti Studio Legale , Debevoise &amp; Plimpton LLP , Goodwin Procter LLP</x:v>
      </x:c>
      <x:c r="AB169" s="22" t="str">
        <x:v>Albany Molecular Research, Inc.</x:v>
      </x:c>
      <x:c r="AC169" s="22" t="str">
        <x:v>albany molecular research</x:v>
      </x:c>
      <x:c r="AD169" s="22" t="str">
        <x:v>Euticals SpA</x:v>
      </x:c>
      <x:c r="AE169" s="22" t="str">
        <x:v>euticals</x:v>
      </x:c>
      <x:c r="AF169" s="30" t="n">
        <x:v>358</x:v>
      </x:c>
      <x:c r="AG169" s="22" t="n">
        <x:v>358</x:v>
      </x:c>
      <x:c r="AH169" s="26" t="str">
        <x:v>Albany Molecular Research, Inc. (AMRI) has acquired all outstanding shares of Prime European Therapeuticals S.p.A. (also known as Euticals S.p.A.), an Italy-based chemical company focused on active pharmaceutical ingredients (APIs), custom synthesis and fine chemicals projects and products, from Lauro Cinquantesette, S.p.A for approximately $358 million, consisting of shares of AMRI common stock, cash, and a seller note. 
_x000d_ AMRI is a US-based provider of contract research and manufacturing services to the pharmaceutical and biotechnology industries, while Lauro is an Italy-based acquisition vehicle of Clessidra Capital Partners II and Mandarin Capital Partner SCA SICAR. 
_x000d_ AMRI financed the transaction through the issuance of approximately 7.1 million shares of AMRI common stock, seller notes totaling EUR55 million, and the remainder in cash. 
_x000d_ Announcement (May 5, 2016): 
_x000d_ AMRI has signed a definitive agreement to acquire all outstanding shares of Euticals from Lauro for approximately $358 million, consisting of shares of AMRI common stock, cash, and a seller note. 
_x000d_ AMRI intends to fund the transaction through the issuance of approximately 7 million shares of its common stock; a seller note of $63 million; and the remainder in cash. 
_x000d_ AMRI has entered into debt financing commitments with JPMorgan Chase &amp; Co. and Barclays Bank PLC for amounts that are expected to be sufficient to provide funds necessary to consummate the transaction. 
_x000d_ Pursuant to the transaction, the 7 million shares of AMRI common stock to be issued in connection with the transaction will be offered and sold outside the US to Lauro. 
_x000d_ Euticals reported a revenue of $245 million and an earnings before interest, taxes, depreciation and amortization (EBITDA) of $27 million respectively for the year ended December 31, 2015. 
_x000d_ Euticals' full year 2016 revenue is forecast to be between $245 million and $255 million, with adjusted EBITDA1 of between $34 million and $38 million, implying a purchase price multiple, prior to anticipated synergies, of approximately 9.9 times 2016 adjusted EBITDA at the midpoint of the range and excluding transaction related costs or purchase accounting impacts. AMRI's 2017 pro forma revenue expected to exceed $750 million, with 2017 adjusted EBITDA margins of 20%. 
_x000d_ Nomura Holdings, Inc. is acting as financial advisor, while Goodwin Procter LLP and LCA Studio Legale are acting as legal advisors to AMRI. Lincoln International LLC is acting as financial advisor, while Chiomenti Studio Legale and Debevoise &amp; Plimpton LLP are acting as legal advisors to Lauro.</x:v>
      </x:c>
      <x:c r="AI169" s="26" t="str">
        <x:v>The transaction will provide AMRI an established custom synthesis presence in Europe and will further build on its capability in complex APIs, positioning AMRI as a preeminent provider of contract research, development and manufacturing services to the pharmaceutical industry._x000d_
_x000d_
It will expand AMRI's capabilities in  multiple areas: sterile API, steroids, generics, fermentation, controlled substances and monobactams._x000d_
_x000d_
It will also provide an opportunity to AMRI to enter into Euticals’s technologies and products, including certain tetracyclines, monobactams, sterile and fermented APIs and controlled substances and to further expand its presence in the European community.</x:v>
      </x:c>
      <x:c r="AJ169" s="22" t="str"/>
      <x:c r="AK169" s="22" t="str"/>
      <x:c r="AL169" s="22" t="str">
        <x:v>Unknown</x:v>
      </x:c>
      <x:c r="AM169" s="22" t="str">
        <x:v>Unknown</x:v>
      </x:c>
      <x:c r="AN169" s="22" t="str"/>
      <x:c r="AO169" s="22" t="str"/>
      <x:c r="AP169" s="22" t="str"/>
      <x:c r="AQ169" s="22" t="str"/>
      <x:c r="AR169" s="22" t="str"/>
      <x:c r="AS169" s="22" t="str">
        <x:v>Albany Molecular Research, Inc.</x:v>
      </x:c>
      <x:c r="AT169" s="22" t="str">
        <x:v>Euticals SpA</x:v>
      </x:c>
      <x:c r="AU169" s="22" t="str">
        <x:v>Not reviewed</x:v>
      </x:c>
      <x:c r="AV169" s="22" t="str">
        <x:v>Not assessed</x:v>
      </x:c>
      <x:c r="AW169" s="22" t="str">
        <x:v>Unknown</x:v>
      </x:c>
      <x:c r="AX169" s="22" t="str">
        <x:v>Unknown</x:v>
      </x:c>
      <x:c r="AY169" s="22" t="str">
        <x:v>Unknown</x:v>
      </x:c>
      <x:c r="AZ169" s="22" t="str">
        <x:v>Unknown</x:v>
      </x:c>
      <x:c r="BA169" s="22" t="str">
        <x:v>Unknown</x:v>
      </x:c>
      <x:c r="BB169" s="22" t="str">
        <x:v>Unknown</x:v>
      </x:c>
      <x:c r="BC169" s="26" t="str"/>
      <x:c r="BD169" s="22" t="str"/>
      <x:c r="BE169" s="22" t="str"/>
      <x:c r="BF169" s="22" t="str">
        <x:v>Not collected</x:v>
      </x:c>
      <x:c r="BG169" s="22" t="str">
        <x:v>Not collected</x:v>
      </x:c>
      <x:c r="BH169" s="22" t="str">
        <x:v>Not defined</x:v>
      </x:c>
      <x:c r="BI169" s="24" t="n">
        <x:f>IF($Q169="","",$Q169-3)</x:f>
        <x:v>2013</x:v>
      </x:c>
      <x:c r="BJ169" s="24" t="n">
        <x:f>IF($Q169="","",$Q169-2)</x:f>
        <x:v>2014</x:v>
      </x:c>
      <x:c r="BK169" s="24" t="n">
        <x:f>IF($Q169="","",$Q169-1)</x:f>
        <x:v>2015</x:v>
      </x:c>
      <x:c r="BL169" s="24" t="n">
        <x:f>IF($Q169="","",$Q169+0)</x:f>
        <x:v>2016</x:v>
      </x:c>
      <x:c r="BM169" s="24" t="n">
        <x:f>IF($Q169="","",$Q169+1)</x:f>
        <x:v>2017</x:v>
      </x:c>
      <x:c r="BN169" s="24" t="n">
        <x:f>IF($Q169="","",$Q169+2)</x:f>
        <x:v>2018</x:v>
      </x:c>
      <x:c r="BO169" s="24" t="n">
        <x:f>IF($Q169="","",$Q169+3)</x:f>
        <x:v>2019</x:v>
      </x:c>
      <x:c r="BP169" s="77" t="str"/>
      <x:c r="BQ169" s="77" t="str"/>
      <x:c r="BR169" s="77" t="str"/>
      <x:c r="BS169" s="77" t="str"/>
      <x:c r="BT169" s="77" t="str"/>
      <x:c r="BU169" s="77" t="str"/>
      <x:c r="BV169" s="77" t="str"/>
      <x:c r="BW169" s="77" t="str"/>
      <x:c r="BX169" s="77" t="str"/>
      <x:c r="BY169" s="77" t="str"/>
      <x:c r="BZ169" s="77" t="str"/>
      <x:c r="CA169" s="77" t="str"/>
      <x:c r="CB169" s="77" t="str"/>
      <x:c r="CC169" s="77" t="str"/>
      <x:c r="CD169" s="77" t="str"/>
      <x:c r="CE169" s="77" t="str"/>
      <x:c r="CF169" s="77" t="str"/>
      <x:c r="CG169" s="77" t="str"/>
      <x:c r="CH169" s="77" t="str"/>
      <x:c r="CI169" s="77" t="str"/>
      <x:c r="CJ169" s="77" t="str"/>
      <x:c r="CK169" s="77" t="str"/>
      <x:c r="CL169" s="77" t="str"/>
      <x:c r="CM169" s="77" t="str"/>
      <x:c r="CN169" s="77" t="str"/>
      <x:c r="CO169" s="77" t="str"/>
      <x:c r="CP169" s="77" t="str"/>
      <x:c r="CQ169" s="77" t="str"/>
      <x:c r="CR169" s="77" t="str"/>
      <x:c r="CS169" s="77" t="str"/>
      <x:c r="CT169" s="77" t="str"/>
      <x:c r="CU169" s="77" t="str"/>
      <x:c r="CV169" s="77" t="str"/>
      <x:c r="CW169" s="77" t="str"/>
      <x:c r="CX169" s="77" t="str"/>
      <x:c r="CY169" s="77" t="str"/>
      <x:c r="CZ169" s="77" t="str"/>
      <x:c r="DA169" s="77" t="str"/>
      <x:c r="DB169" s="77" t="str"/>
      <x:c r="DC169" s="77" t="str"/>
      <x:c r="DD169" s="77" t="str"/>
      <x:c r="DE169" s="77" t="str"/>
      <x:c r="DF169" s="78" t="str"/>
      <x:c r="DG169" s="78" t="str"/>
      <x:c r="DH169" s="78" t="str"/>
      <x:c r="DI169" s="78" t="str"/>
      <x:c r="DJ169" s="78" t="str"/>
      <x:c r="DK169" s="78" t="str"/>
      <x:c r="DL169" s="78" t="str"/>
      <x:c r="DM169" s="78" t="str"/>
      <x:c r="DN169" s="78" t="str"/>
      <x:c r="DO169" s="78" t="str"/>
      <x:c r="DP169" s="78" t="str"/>
      <x:c r="DQ169" s="78" t="str"/>
      <x:c r="DR169" s="78" t="str"/>
      <x:c r="DS169" s="78" t="str"/>
      <x:c r="DT169" s="78" t="str"/>
      <x:c r="DU169" s="78" t="str"/>
      <x:c r="DV169" s="78" t="str"/>
      <x:c r="DW169" s="78" t="str"/>
      <x:c r="DX169" s="78" t="str"/>
      <x:c r="DY169" s="78" t="str"/>
      <x:c r="DZ169" s="78" t="str"/>
      <x:c r="EA169" s="117" t="str"/>
      <x:c r="EB169" s="117" t="str"/>
      <x:c r="EC169" s="117" t="str"/>
      <x:c r="ED169" s="117" t="str"/>
      <x:c r="EE169" s="117" t="str"/>
      <x:c r="EF169" s="117" t="str"/>
      <x:c r="EG169" s="117" t="str"/>
      <x:c r="EH169" s="117" t="str"/>
      <x:c r="EI169" s="117" t="str"/>
      <x:c r="EJ169" s="117" t="str"/>
      <x:c r="EK169" s="117" t="str"/>
      <x:c r="EL169" s="117" t="str"/>
      <x:c r="EM169" s="117" t="str"/>
      <x:c r="EN169" s="117" t="str"/>
      <x:c r="EO169" s="34" t="str"/>
      <x:c r="EP169" s="34" t="str"/>
      <x:c r="EQ169" s="36" t="str">
        <x:f>IF(OR($EO169="",$EP169="",$EO169=0),"",$EP169/$EO169)</x:f>
      </x:c>
      <x:c r="ER169" s="38" t="str"/>
      <x:c r="ES169" s="22" t="str">
        <x:v>Unknown</x:v>
      </x:c>
      <x:c r="ET169" s="22" t="str">
        <x:v>Unknown</x:v>
      </x:c>
      <x:c r="EU169" s="40" t="str">
        <x:f>IF(COUNT($DF169,$DG169,$DH169)=0,"",AVERAGE($DF169,$DG169,$DH169))</x:f>
      </x:c>
      <x:c r="EV169" s="40" t="str">
        <x:f>IF(COUNT($DJ169,$DK169,$DL169)=0,"",AVERAGE($DJ169,$DK169,$DL169))</x:f>
      </x:c>
      <x:c r="EW169" s="40" t="str">
        <x:f>IF(OR($EU169="",$EV169=""),"",$EV169-$EU169)</x:f>
      </x:c>
      <x:c r="EX169" s="40" t="str">
        <x:f>IF(COUNT($DM169,$DN169,$DO169)=0,"",AVERAGE($DM169,$DN169,$DO169))</x:f>
      </x:c>
      <x:c r="EY169" s="40" t="str">
        <x:f>IF(COUNT($DQ169,$DR169,$DS169)=0,"",AVERAGE($DQ169,$DR169,$DS169))</x:f>
      </x:c>
      <x:c r="EZ169" s="40" t="str">
        <x:f>IF(OR($EX169="",$EY169=""),"",$EY169-$EX169)</x:f>
      </x:c>
      <x:c r="FA169" s="42" t="str">
        <x:f>IF(COUNT($EA169,$EB169,$EC169)=0,"",AVERAGE($EA169,$EB169,$EC169))</x:f>
      </x:c>
      <x:c r="FB169" s="42" t="str">
        <x:f>IF(COUNT($EE169,$EF169,$EG169)=0,"",AVERAGE($EE169,$EF169,$EG169))</x:f>
      </x:c>
      <x:c r="FC169" s="42" t="str">
        <x:f>IF(OR($FA169="",$FB169=""),"",$FB169-$FA169)</x:f>
      </x:c>
      <x:c r="FD169" s="42" t="str">
        <x:f>IF(COUNT($EH169,$EI169,$EJ169)=0,"",AVERAGE($EH169,$EI169,$EJ169))</x:f>
      </x:c>
      <x:c r="FE169" s="42" t="str">
        <x:f>IF(COUNT($EL169,$EM169,$EN169)=0,"",AVERAGE($EL169,$EM169,$EN169))</x:f>
      </x:c>
      <x:c r="FF169" s="42" t="str">
        <x:f>IF(OR($FD169="",$FE169=""),"",$FE169-$FD169)</x:f>
      </x:c>
      <x:c r="FG169" s="24" t="str">
        <x:f>IF(COUNT($DF169,$DG169,$DH169,$DJ169,$DK169,$DL169,$DM169,$DN169,$DO169,$DQ169,$DR169,$DS169)=12,"Yes","No")</x:f>
        <x:v>No</x:v>
      </x:c>
      <x:c r="FH169" s="24" t="str">
        <x:f>IF(COUNT($EA169,$EB169,$EC169,$EE169,$EF169,$EG169,$EH169,$EI169,$EJ169,$EL169,$EM169,$EN169)=12,"Yes","No")</x:f>
        <x:v>No</x:v>
      </x:c>
      <x:c r="FI169" s="24" t="str">
        <x:f>IF(AND($M169="Include",OR($FG169="Yes",$FH169="Yes")),"Ready","Not ready")</x:f>
        <x:v>Not ready</x:v>
      </x:c>
    </x:row>
    <x:row r="170" ht="24" customHeight="1">
      <x:c r="A170" s="22" t="str">
        <x:v>CTL-0168</x:v>
      </x:c>
      <x:c r="B170" s="22" t="n">
        <x:v>179</x:v>
      </x:c>
      <x:c r="C170" s="22" t="str">
        <x:v>Candidate alternative-rationale group</x:v>
      </x:c>
      <x:c r="D170" s="22" t="n">
        <x:v>0</x:v>
      </x:c>
      <x:c r="E170" s="22" t="str">
        <x:v>DATA non-innovation deals.xlsx</x:v>
      </x:c>
      <x:c r="F170" s="22" t="str">
        <x:v>texcell acquires vivo science</x:v>
      </x:c>
      <x:c r="G170" s="22" t="str">
        <x:v>No</x:v>
      </x:c>
      <x:c r="H170" s="22" t="str">
        <x:v>No</x:v>
      </x:c>
      <x:c r="I170" s="22" t="str">
        <x:v>No</x:v>
      </x:c>
      <x:c r="J170" s="22" t="n">
        <x:v>1</x:v>
      </x:c>
      <x:c r="K170" s="22" t="str">
        <x:v>Not started</x:v>
      </x:c>
      <x:c r="L170" s="22" t="str">
        <x:v>Eligible - 100%</x:v>
      </x:c>
      <x:c r="M170" s="22" t="str">
        <x:v>Review</x:v>
      </x:c>
      <x:c r="N170" s="22" t="str"/>
      <x:c r="O170" s="28" t="n">
        <x:v>42492</x:v>
      </x:c>
      <x:c r="P170" s="28" t="n">
        <x:v>42492</x:v>
      </x:c>
      <x:c r="Q170" s="22" t="n">
        <x:v>2016</x:v>
      </x:c>
      <x:c r="R170" s="22" t="str">
        <x:v>Q2 2016</x:v>
      </x:c>
      <x:c r="S170" s="22" t="str">
        <x:v>Completed</x:v>
      </x:c>
      <x:c r="T170" s="26" t="str">
        <x:v>Texcell Acquires vivo Science</x:v>
      </x:c>
      <x:c r="U170" s="22" t="str">
        <x:v>Mergers &amp; Acquisitions</x:v>
      </x:c>
      <x:c r="V170" s="22" t="str">
        <x:v>Acquisition</x:v>
      </x:c>
      <x:c r="W170" s="22" t="str">
        <x:v>100% Acquisition</x:v>
      </x:c>
      <x:c r="X170" s="22" t="str">
        <x:v>Germany</x:v>
      </x:c>
      <x:c r="Y170" s="22" t="str">
        <x:v>100% Acquisition</x:v>
      </x:c>
      <x:c r="Z170" s="26"/>
      <x:c r="AA170" s="26"/>
      <x:c r="AB170" s="22" t="str">
        <x:v>Texcell SA</x:v>
      </x:c>
      <x:c r="AC170" s="22" t="str">
        <x:v>texcell</x:v>
      </x:c>
      <x:c r="AD170" s="22" t="str">
        <x:v>vivo Science GmbH</x:v>
      </x:c>
      <x:c r="AE170" s="22" t="str">
        <x:v>vivo science</x:v>
      </x:c>
      <x:c r="AF170" s="30"/>
      <x:c r="AG170" s="22" t="str">
        <x:v>n/a</x:v>
      </x:c>
      <x:c r="AH170" s="26" t="str">
        <x:v>Texcell SA, a provider of pharmaceutical and biotechnology services, has acquired vivo Science GmbH, a contract research organization (CRO).
This transaction enables Texcell to expand its portfolio of services in the areas of preclinical and clinical research.</x:v>
      </x:c>
      <x:c r="AI170" s="26" t="str">
        <x:v>This transaction enables Texcell to expand its portfolio of services in the areas of preclinical and clinical research.</x:v>
      </x:c>
      <x:c r="AJ170" s="22" t="str"/>
      <x:c r="AK170" s="22" t="str"/>
      <x:c r="AL170" s="22" t="str">
        <x:v>Unknown</x:v>
      </x:c>
      <x:c r="AM170" s="22" t="str">
        <x:v>Unknown</x:v>
      </x:c>
      <x:c r="AN170" s="22" t="str"/>
      <x:c r="AO170" s="22" t="str"/>
      <x:c r="AP170" s="22" t="str"/>
      <x:c r="AQ170" s="22" t="str"/>
      <x:c r="AR170" s="22" t="str"/>
      <x:c r="AS170" s="22" t="str">
        <x:v>Texcell SA</x:v>
      </x:c>
      <x:c r="AT170" s="22" t="str">
        <x:v>vivo Science GmbH</x:v>
      </x:c>
      <x:c r="AU170" s="22" t="str">
        <x:v>Not reviewed</x:v>
      </x:c>
      <x:c r="AV170" s="22" t="str">
        <x:v>Not assessed</x:v>
      </x:c>
      <x:c r="AW170" s="22" t="str">
        <x:v>Unknown</x:v>
      </x:c>
      <x:c r="AX170" s="22" t="str">
        <x:v>Unknown</x:v>
      </x:c>
      <x:c r="AY170" s="22" t="str">
        <x:v>Unknown</x:v>
      </x:c>
      <x:c r="AZ170" s="22" t="str">
        <x:v>Unknown</x:v>
      </x:c>
      <x:c r="BA170" s="22" t="str">
        <x:v>Unknown</x:v>
      </x:c>
      <x:c r="BB170" s="22" t="str">
        <x:v>Unknown</x:v>
      </x:c>
      <x:c r="BC170" s="26" t="str"/>
      <x:c r="BD170" s="22" t="str"/>
      <x:c r="BE170" s="22" t="str"/>
      <x:c r="BF170" s="22" t="str">
        <x:v>Not collected</x:v>
      </x:c>
      <x:c r="BG170" s="22" t="str">
        <x:v>Not collected</x:v>
      </x:c>
      <x:c r="BH170" s="22" t="str">
        <x:v>Not defined</x:v>
      </x:c>
      <x:c r="BI170" s="24" t="n">
        <x:f>IF($Q170="","",$Q170-3)</x:f>
        <x:v>2013</x:v>
      </x:c>
      <x:c r="BJ170" s="24" t="n">
        <x:f>IF($Q170="","",$Q170-2)</x:f>
        <x:v>2014</x:v>
      </x:c>
      <x:c r="BK170" s="24" t="n">
        <x:f>IF($Q170="","",$Q170-1)</x:f>
        <x:v>2015</x:v>
      </x:c>
      <x:c r="BL170" s="24" t="n">
        <x:f>IF($Q170="","",$Q170+0)</x:f>
        <x:v>2016</x:v>
      </x:c>
      <x:c r="BM170" s="24" t="n">
        <x:f>IF($Q170="","",$Q170+1)</x:f>
        <x:v>2017</x:v>
      </x:c>
      <x:c r="BN170" s="24" t="n">
        <x:f>IF($Q170="","",$Q170+2)</x:f>
        <x:v>2018</x:v>
      </x:c>
      <x:c r="BO170" s="24" t="n">
        <x:f>IF($Q170="","",$Q170+3)</x:f>
        <x:v>2019</x:v>
      </x:c>
      <x:c r="BP170" s="77" t="str"/>
      <x:c r="BQ170" s="77" t="str"/>
      <x:c r="BR170" s="77" t="str"/>
      <x:c r="BS170" s="77" t="str"/>
      <x:c r="BT170" s="77" t="str"/>
      <x:c r="BU170" s="77" t="str"/>
      <x:c r="BV170" s="77" t="str"/>
      <x:c r="BW170" s="77" t="str"/>
      <x:c r="BX170" s="77" t="str"/>
      <x:c r="BY170" s="77" t="str"/>
      <x:c r="BZ170" s="77" t="str"/>
      <x:c r="CA170" s="77" t="str"/>
      <x:c r="CB170" s="77" t="str"/>
      <x:c r="CC170" s="77" t="str"/>
      <x:c r="CD170" s="77" t="str"/>
      <x:c r="CE170" s="77" t="str"/>
      <x:c r="CF170" s="77" t="str"/>
      <x:c r="CG170" s="77" t="str"/>
      <x:c r="CH170" s="77" t="str"/>
      <x:c r="CI170" s="77" t="str"/>
      <x:c r="CJ170" s="77" t="str"/>
      <x:c r="CK170" s="77" t="str"/>
      <x:c r="CL170" s="77" t="str"/>
      <x:c r="CM170" s="77" t="str"/>
      <x:c r="CN170" s="77" t="str"/>
      <x:c r="CO170" s="77" t="str"/>
      <x:c r="CP170" s="77" t="str"/>
      <x:c r="CQ170" s="77" t="str"/>
      <x:c r="CR170" s="77" t="str"/>
      <x:c r="CS170" s="77" t="str"/>
      <x:c r="CT170" s="77" t="str"/>
      <x:c r="CU170" s="77" t="str"/>
      <x:c r="CV170" s="77" t="str"/>
      <x:c r="CW170" s="77" t="str"/>
      <x:c r="CX170" s="77" t="str"/>
      <x:c r="CY170" s="77" t="str"/>
      <x:c r="CZ170" s="77" t="str"/>
      <x:c r="DA170" s="77" t="str"/>
      <x:c r="DB170" s="77" t="str"/>
      <x:c r="DC170" s="77" t="str"/>
      <x:c r="DD170" s="77" t="str"/>
      <x:c r="DE170" s="77" t="str"/>
      <x:c r="DF170" s="78" t="str"/>
      <x:c r="DG170" s="78" t="str"/>
      <x:c r="DH170" s="78" t="str"/>
      <x:c r="DI170" s="78" t="str"/>
      <x:c r="DJ170" s="78" t="str"/>
      <x:c r="DK170" s="78" t="str"/>
      <x:c r="DL170" s="78" t="str"/>
      <x:c r="DM170" s="78" t="str"/>
      <x:c r="DN170" s="78" t="str"/>
      <x:c r="DO170" s="78" t="str"/>
      <x:c r="DP170" s="78" t="str"/>
      <x:c r="DQ170" s="78" t="str"/>
      <x:c r="DR170" s="78" t="str"/>
      <x:c r="DS170" s="78" t="str"/>
      <x:c r="DT170" s="78" t="str"/>
      <x:c r="DU170" s="78" t="str"/>
      <x:c r="DV170" s="78" t="str"/>
      <x:c r="DW170" s="78" t="str"/>
      <x:c r="DX170" s="78" t="str"/>
      <x:c r="DY170" s="78" t="str"/>
      <x:c r="DZ170" s="78" t="str"/>
      <x:c r="EA170" s="117" t="str"/>
      <x:c r="EB170" s="117" t="str"/>
      <x:c r="EC170" s="117" t="str"/>
      <x:c r="ED170" s="117" t="str"/>
      <x:c r="EE170" s="117" t="str"/>
      <x:c r="EF170" s="117" t="str"/>
      <x:c r="EG170" s="117" t="str"/>
      <x:c r="EH170" s="117" t="str"/>
      <x:c r="EI170" s="117" t="str"/>
      <x:c r="EJ170" s="117" t="str"/>
      <x:c r="EK170" s="117" t="str"/>
      <x:c r="EL170" s="117" t="str"/>
      <x:c r="EM170" s="117" t="str"/>
      <x:c r="EN170" s="117" t="str"/>
      <x:c r="EO170" s="34" t="str"/>
      <x:c r="EP170" s="34" t="str"/>
      <x:c r="EQ170" s="36" t="str">
        <x:f>IF(OR($EO170="",$EP170="",$EO170=0),"",$EP170/$EO170)</x:f>
      </x:c>
      <x:c r="ER170" s="38" t="str"/>
      <x:c r="ES170" s="22" t="str">
        <x:v>Unknown</x:v>
      </x:c>
      <x:c r="ET170" s="22" t="str">
        <x:v>Unknown</x:v>
      </x:c>
      <x:c r="EU170" s="40" t="str">
        <x:f>IF(COUNT($DF170,$DG170,$DH170)=0,"",AVERAGE($DF170,$DG170,$DH170))</x:f>
      </x:c>
      <x:c r="EV170" s="40" t="str">
        <x:f>IF(COUNT($DJ170,$DK170,$DL170)=0,"",AVERAGE($DJ170,$DK170,$DL170))</x:f>
      </x:c>
      <x:c r="EW170" s="40" t="str">
        <x:f>IF(OR($EU170="",$EV170=""),"",$EV170-$EU170)</x:f>
      </x:c>
      <x:c r="EX170" s="40" t="str">
        <x:f>IF(COUNT($DM170,$DN170,$DO170)=0,"",AVERAGE($DM170,$DN170,$DO170))</x:f>
      </x:c>
      <x:c r="EY170" s="40" t="str">
        <x:f>IF(COUNT($DQ170,$DR170,$DS170)=0,"",AVERAGE($DQ170,$DR170,$DS170))</x:f>
      </x:c>
      <x:c r="EZ170" s="40" t="str">
        <x:f>IF(OR($EX170="",$EY170=""),"",$EY170-$EX170)</x:f>
      </x:c>
      <x:c r="FA170" s="42" t="str">
        <x:f>IF(COUNT($EA170,$EB170,$EC170)=0,"",AVERAGE($EA170,$EB170,$EC170))</x:f>
      </x:c>
      <x:c r="FB170" s="42" t="str">
        <x:f>IF(COUNT($EE170,$EF170,$EG170)=0,"",AVERAGE($EE170,$EF170,$EG170))</x:f>
      </x:c>
      <x:c r="FC170" s="42" t="str">
        <x:f>IF(OR($FA170="",$FB170=""),"",$FB170-$FA170)</x:f>
      </x:c>
      <x:c r="FD170" s="42" t="str">
        <x:f>IF(COUNT($EH170,$EI170,$EJ170)=0,"",AVERAGE($EH170,$EI170,$EJ170))</x:f>
      </x:c>
      <x:c r="FE170" s="42" t="str">
        <x:f>IF(COUNT($EL170,$EM170,$EN170)=0,"",AVERAGE($EL170,$EM170,$EN170))</x:f>
      </x:c>
      <x:c r="FF170" s="42" t="str">
        <x:f>IF(OR($FD170="",$FE170=""),"",$FE170-$FD170)</x:f>
      </x:c>
      <x:c r="FG170" s="24" t="str">
        <x:f>IF(COUNT($DF170,$DG170,$DH170,$DJ170,$DK170,$DL170,$DM170,$DN170,$DO170,$DQ170,$DR170,$DS170)=12,"Yes","No")</x:f>
        <x:v>No</x:v>
      </x:c>
      <x:c r="FH170" s="24" t="str">
        <x:f>IF(COUNT($EA170,$EB170,$EC170,$EE170,$EF170,$EG170,$EH170,$EI170,$EJ170,$EL170,$EM170,$EN170)=12,"Yes","No")</x:f>
        <x:v>No</x:v>
      </x:c>
      <x:c r="FI170" s="24" t="str">
        <x:f>IF(AND($M170="Include",OR($FG170="Yes",$FH170="Yes")),"Ready","Not ready")</x:f>
        <x:v>Not ready</x:v>
      </x:c>
    </x:row>
    <x:row r="171" ht="24" customHeight="1">
      <x:c r="A171" s="22" t="str">
        <x:v>CTL-0169</x:v>
      </x:c>
      <x:c r="B171" s="22" t="n">
        <x:v>180</x:v>
      </x:c>
      <x:c r="C171" s="22" t="str">
        <x:v>Candidate alternative-rationale group</x:v>
      </x:c>
      <x:c r="D171" s="22" t="n">
        <x:v>0</x:v>
      </x:c>
      <x:c r="E171" s="22" t="str">
        <x:v>DATA non-innovation deals.xlsx</x:v>
      </x:c>
      <x:c r="F171" s="22" t="str">
        <x:v>bio gate acquires remaining 30 stake in bioepiderm</x:v>
      </x:c>
      <x:c r="G171" s="22" t="str">
        <x:v>No</x:v>
      </x:c>
      <x:c r="H171" s="22" t="str">
        <x:v>No</x:v>
      </x:c>
      <x:c r="I171" s="22" t="str">
        <x:v>No</x:v>
      </x:c>
      <x:c r="J171" s="22" t="n">
        <x:v>1</x:v>
      </x:c>
      <x:c r="K171" s="22" t="str">
        <x:v>Not started</x:v>
      </x:c>
      <x:c r="L171" s="22" t="str">
        <x:v>Exclude - minority</x:v>
      </x:c>
      <x:c r="M171" s="22" t="str">
        <x:v>Review</x:v>
      </x:c>
      <x:c r="N171" s="22" t="str"/>
      <x:c r="O171" s="28" t="n">
        <x:v>42480</x:v>
      </x:c>
      <x:c r="P171" s="28" t="n">
        <x:v>42480</x:v>
      </x:c>
      <x:c r="Q171" s="22" t="n">
        <x:v>2016</x:v>
      </x:c>
      <x:c r="R171" s="22" t="str">
        <x:v>Q2 2016</x:v>
      </x:c>
      <x:c r="S171" s="22" t="str">
        <x:v>Completed</x:v>
      </x:c>
      <x:c r="T171" s="26" t="str">
        <x:v>Bio-Gate Acquires Remaining 30% Stake in BioEpiderm</x:v>
      </x:c>
      <x:c r="U171" s="22" t="str">
        <x:v>Mergers &amp; Acquisitions</x:v>
      </x:c>
      <x:c r="V171" s="22" t="str">
        <x:v>Acquisition</x:v>
      </x:c>
      <x:c r="W171" s="22" t="str">
        <x:v>Minority Acquisition</x:v>
      </x:c>
      <x:c r="X171" s="22" t="str">
        <x:v>Germany</x:v>
      </x:c>
      <x:c r="Y171" s="22" t="str">
        <x:v>Minority Acquisition</x:v>
      </x:c>
      <x:c r="Z171" s="26"/>
      <x:c r="AA171" s="26"/>
      <x:c r="AB171" s="22" t="str">
        <x:v>Bio-Gate Ag</x:v>
      </x:c>
      <x:c r="AC171" s="22" t="str">
        <x:v>bio gate</x:v>
      </x:c>
      <x:c r="AD171" s="22" t="str">
        <x:v>BioEpiderm GmbH</x:v>
      </x:c>
      <x:c r="AE171" s="22" t="str">
        <x:v>bioepiderm</x:v>
      </x:c>
      <x:c r="AF171" s="30"/>
      <x:c r="AG171" s="22" t="str">
        <x:v>n/a</x:v>
      </x:c>
      <x:c r="AH171" s="26" t="str">
        <x:v>Bio-Gate AG, a provider of antimicrobial products and multifunctional surfaces for medical technology, has acquired the remaining 30% stake in BioEpiderm GmbH, a producer of formulations and care products through its anti-inflammatory and antimicrobial materials for the cosmetics industry, in exchange for cash or in kind. 
Pursuant to the transaction, Bio-Gate has issued 214 285 new shares for the purchase of units. Bio-Gate has increased its share capital by EUR0.21 million (USD0.23 million) to EUR4.98 million (USD5.64 million). 
Following the transaction, BioEpiderm will become wholly-owned subsidiary of Bio-Gate. The transfer of the shares of BioEpiderm into Bio-Gate takes economic effect from January 1, 2016. 
The acquisition enables Bio-Gate to expand its products in the cosmetics market.</x:v>
      </x:c>
      <x:c r="AI171" s="26" t="str">
        <x:v>The acquisition enables Bio-Gate to expand its products in the cosmetics market.</x:v>
      </x:c>
      <x:c r="AJ171" s="22" t="str"/>
      <x:c r="AK171" s="22" t="str"/>
      <x:c r="AL171" s="22" t="str">
        <x:v>Unknown</x:v>
      </x:c>
      <x:c r="AM171" s="22" t="str">
        <x:v>Unknown</x:v>
      </x:c>
      <x:c r="AN171" s="22" t="str"/>
      <x:c r="AO171" s="22" t="str"/>
      <x:c r="AP171" s="22" t="str"/>
      <x:c r="AQ171" s="22" t="str"/>
      <x:c r="AR171" s="22" t="str"/>
      <x:c r="AS171" s="22" t="str">
        <x:v>Bio-Gate Ag</x:v>
      </x:c>
      <x:c r="AT171" s="22" t="str">
        <x:v>BioEpiderm GmbH</x:v>
      </x:c>
      <x:c r="AU171" s="22" t="str">
        <x:v>Not reviewed</x:v>
      </x:c>
      <x:c r="AV171" s="22" t="str">
        <x:v>Not assessed</x:v>
      </x:c>
      <x:c r="AW171" s="22" t="str">
        <x:v>Unknown</x:v>
      </x:c>
      <x:c r="AX171" s="22" t="str">
        <x:v>Unknown</x:v>
      </x:c>
      <x:c r="AY171" s="22" t="str">
        <x:v>Unknown</x:v>
      </x:c>
      <x:c r="AZ171" s="22" t="str">
        <x:v>Unknown</x:v>
      </x:c>
      <x:c r="BA171" s="22" t="str">
        <x:v>Unknown</x:v>
      </x:c>
      <x:c r="BB171" s="22" t="str">
        <x:v>Unknown</x:v>
      </x:c>
      <x:c r="BC171" s="26" t="str"/>
      <x:c r="BD171" s="22" t="str"/>
      <x:c r="BE171" s="22" t="str"/>
      <x:c r="BF171" s="22" t="str">
        <x:v>Not collected</x:v>
      </x:c>
      <x:c r="BG171" s="22" t="str">
        <x:v>Not collected</x:v>
      </x:c>
      <x:c r="BH171" s="22" t="str">
        <x:v>Not defined</x:v>
      </x:c>
      <x:c r="BI171" s="24" t="n">
        <x:f>IF($Q171="","",$Q171-3)</x:f>
        <x:v>2013</x:v>
      </x:c>
      <x:c r="BJ171" s="24" t="n">
        <x:f>IF($Q171="","",$Q171-2)</x:f>
        <x:v>2014</x:v>
      </x:c>
      <x:c r="BK171" s="24" t="n">
        <x:f>IF($Q171="","",$Q171-1)</x:f>
        <x:v>2015</x:v>
      </x:c>
      <x:c r="BL171" s="24" t="n">
        <x:f>IF($Q171="","",$Q171+0)</x:f>
        <x:v>2016</x:v>
      </x:c>
      <x:c r="BM171" s="24" t="n">
        <x:f>IF($Q171="","",$Q171+1)</x:f>
        <x:v>2017</x:v>
      </x:c>
      <x:c r="BN171" s="24" t="n">
        <x:f>IF($Q171="","",$Q171+2)</x:f>
        <x:v>2018</x:v>
      </x:c>
      <x:c r="BO171" s="24" t="n">
        <x:f>IF($Q171="","",$Q171+3)</x:f>
        <x:v>2019</x:v>
      </x:c>
      <x:c r="BP171" s="77" t="str"/>
      <x:c r="BQ171" s="77" t="str"/>
      <x:c r="BR171" s="77" t="str"/>
      <x:c r="BS171" s="77" t="str"/>
      <x:c r="BT171" s="77" t="str"/>
      <x:c r="BU171" s="77" t="str"/>
      <x:c r="BV171" s="77" t="str"/>
      <x:c r="BW171" s="77" t="str"/>
      <x:c r="BX171" s="77" t="str"/>
      <x:c r="BY171" s="77" t="str"/>
      <x:c r="BZ171" s="77" t="str"/>
      <x:c r="CA171" s="77" t="str"/>
      <x:c r="CB171" s="77" t="str"/>
      <x:c r="CC171" s="77" t="str"/>
      <x:c r="CD171" s="77" t="str"/>
      <x:c r="CE171" s="77" t="str"/>
      <x:c r="CF171" s="77" t="str"/>
      <x:c r="CG171" s="77" t="str"/>
      <x:c r="CH171" s="77" t="str"/>
      <x:c r="CI171" s="77" t="str"/>
      <x:c r="CJ171" s="77" t="str"/>
      <x:c r="CK171" s="77" t="str"/>
      <x:c r="CL171" s="77" t="str"/>
      <x:c r="CM171" s="77" t="str"/>
      <x:c r="CN171" s="77" t="str"/>
      <x:c r="CO171" s="77" t="str"/>
      <x:c r="CP171" s="77" t="str"/>
      <x:c r="CQ171" s="77" t="str"/>
      <x:c r="CR171" s="77" t="str"/>
      <x:c r="CS171" s="77" t="str"/>
      <x:c r="CT171" s="77" t="str"/>
      <x:c r="CU171" s="77" t="str"/>
      <x:c r="CV171" s="77" t="str"/>
      <x:c r="CW171" s="77" t="str"/>
      <x:c r="CX171" s="77" t="str"/>
      <x:c r="CY171" s="77" t="str"/>
      <x:c r="CZ171" s="77" t="str"/>
      <x:c r="DA171" s="77" t="str"/>
      <x:c r="DB171" s="77" t="str"/>
      <x:c r="DC171" s="77" t="str"/>
      <x:c r="DD171" s="77" t="str"/>
      <x:c r="DE171" s="77" t="str"/>
      <x:c r="DF171" s="78" t="str"/>
      <x:c r="DG171" s="78" t="str"/>
      <x:c r="DH171" s="78" t="str"/>
      <x:c r="DI171" s="78" t="str"/>
      <x:c r="DJ171" s="78" t="str"/>
      <x:c r="DK171" s="78" t="str"/>
      <x:c r="DL171" s="78" t="str"/>
      <x:c r="DM171" s="78" t="str"/>
      <x:c r="DN171" s="78" t="str"/>
      <x:c r="DO171" s="78" t="str"/>
      <x:c r="DP171" s="78" t="str"/>
      <x:c r="DQ171" s="78" t="str"/>
      <x:c r="DR171" s="78" t="str"/>
      <x:c r="DS171" s="78" t="str"/>
      <x:c r="DT171" s="78" t="str"/>
      <x:c r="DU171" s="78" t="str"/>
      <x:c r="DV171" s="78" t="str"/>
      <x:c r="DW171" s="78" t="str"/>
      <x:c r="DX171" s="78" t="str"/>
      <x:c r="DY171" s="78" t="str"/>
      <x:c r="DZ171" s="78" t="str"/>
      <x:c r="EA171" s="117" t="str"/>
      <x:c r="EB171" s="117" t="str"/>
      <x:c r="EC171" s="117" t="str"/>
      <x:c r="ED171" s="117" t="str"/>
      <x:c r="EE171" s="117" t="str"/>
      <x:c r="EF171" s="117" t="str"/>
      <x:c r="EG171" s="117" t="str"/>
      <x:c r="EH171" s="117" t="str"/>
      <x:c r="EI171" s="117" t="str"/>
      <x:c r="EJ171" s="117" t="str"/>
      <x:c r="EK171" s="117" t="str"/>
      <x:c r="EL171" s="117" t="str"/>
      <x:c r="EM171" s="117" t="str"/>
      <x:c r="EN171" s="117" t="str"/>
      <x:c r="EO171" s="34" t="str"/>
      <x:c r="EP171" s="34" t="str"/>
      <x:c r="EQ171" s="36" t="str">
        <x:f>IF(OR($EO171="",$EP171="",$EO171=0),"",$EP171/$EO171)</x:f>
      </x:c>
      <x:c r="ER171" s="38" t="str"/>
      <x:c r="ES171" s="22" t="str">
        <x:v>Unknown</x:v>
      </x:c>
      <x:c r="ET171" s="22" t="str">
        <x:v>Unknown</x:v>
      </x:c>
      <x:c r="EU171" s="40" t="str">
        <x:f>IF(COUNT($DF171,$DG171,$DH171)=0,"",AVERAGE($DF171,$DG171,$DH171))</x:f>
      </x:c>
      <x:c r="EV171" s="40" t="str">
        <x:f>IF(COUNT($DJ171,$DK171,$DL171)=0,"",AVERAGE($DJ171,$DK171,$DL171))</x:f>
      </x:c>
      <x:c r="EW171" s="40" t="str">
        <x:f>IF(OR($EU171="",$EV171=""),"",$EV171-$EU171)</x:f>
      </x:c>
      <x:c r="EX171" s="40" t="str">
        <x:f>IF(COUNT($DM171,$DN171,$DO171)=0,"",AVERAGE($DM171,$DN171,$DO171))</x:f>
      </x:c>
      <x:c r="EY171" s="40" t="str">
        <x:f>IF(COUNT($DQ171,$DR171,$DS171)=0,"",AVERAGE($DQ171,$DR171,$DS171))</x:f>
      </x:c>
      <x:c r="EZ171" s="40" t="str">
        <x:f>IF(OR($EX171="",$EY171=""),"",$EY171-$EX171)</x:f>
      </x:c>
      <x:c r="FA171" s="42" t="str">
        <x:f>IF(COUNT($EA171,$EB171,$EC171)=0,"",AVERAGE($EA171,$EB171,$EC171))</x:f>
      </x:c>
      <x:c r="FB171" s="42" t="str">
        <x:f>IF(COUNT($EE171,$EF171,$EG171)=0,"",AVERAGE($EE171,$EF171,$EG171))</x:f>
      </x:c>
      <x:c r="FC171" s="42" t="str">
        <x:f>IF(OR($FA171="",$FB171=""),"",$FB171-$FA171)</x:f>
      </x:c>
      <x:c r="FD171" s="42" t="str">
        <x:f>IF(COUNT($EH171,$EI171,$EJ171)=0,"",AVERAGE($EH171,$EI171,$EJ171))</x:f>
      </x:c>
      <x:c r="FE171" s="42" t="str">
        <x:f>IF(COUNT($EL171,$EM171,$EN171)=0,"",AVERAGE($EL171,$EM171,$EN171))</x:f>
      </x:c>
      <x:c r="FF171" s="42" t="str">
        <x:f>IF(OR($FD171="",$FE171=""),"",$FE171-$FD171)</x:f>
      </x:c>
      <x:c r="FG171" s="24" t="str">
        <x:f>IF(COUNT($DF171,$DG171,$DH171,$DJ171,$DK171,$DL171,$DM171,$DN171,$DO171,$DQ171,$DR171,$DS171)=12,"Yes","No")</x:f>
        <x:v>No</x:v>
      </x:c>
      <x:c r="FH171" s="24" t="str">
        <x:f>IF(COUNT($EA171,$EB171,$EC171,$EE171,$EF171,$EG171,$EH171,$EI171,$EJ171,$EL171,$EM171,$EN171)=12,"Yes","No")</x:f>
        <x:v>No</x:v>
      </x:c>
      <x:c r="FI171" s="24" t="str">
        <x:f>IF(AND($M171="Include",OR($FG171="Yes",$FH171="Yes")),"Ready","Not ready")</x:f>
        <x:v>Not ready</x:v>
      </x:c>
    </x:row>
    <x:row r="172" ht="24" customHeight="1">
      <x:c r="A172" s="22" t="str">
        <x:v>CTL-0170</x:v>
      </x:c>
      <x:c r="B172" s="22" t="n">
        <x:v>181</x:v>
      </x:c>
      <x:c r="C172" s="22" t="str">
        <x:v>Candidate alternative-rationale group</x:v>
      </x:c>
      <x:c r="D172" s="22" t="n">
        <x:v>0</x:v>
      </x:c>
      <x:c r="E172" s="22" t="str">
        <x:v>DATA non-innovation deals.xlsx</x:v>
      </x:c>
      <x:c r="F172" s="22" t="str">
        <x:v>siemens healthcare acquires neo new oncology</x:v>
      </x:c>
      <x:c r="G172" s="22" t="str">
        <x:v>No</x:v>
      </x:c>
      <x:c r="H172" s="22" t="str">
        <x:v>No</x:v>
      </x:c>
      <x:c r="I172" s="22" t="str">
        <x:v>No</x:v>
      </x:c>
      <x:c r="J172" s="22" t="n">
        <x:v>1</x:v>
      </x:c>
      <x:c r="K172" s="22" t="str">
        <x:v>Not started</x:v>
      </x:c>
      <x:c r="L172" s="22" t="str">
        <x:v>Review - majority</x:v>
      </x:c>
      <x:c r="M172" s="22" t="str">
        <x:v>Review</x:v>
      </x:c>
      <x:c r="N172" s="22" t="str"/>
      <x:c r="O172" s="28" t="n">
        <x:v>42460</x:v>
      </x:c>
      <x:c r="P172" s="28" t="n">
        <x:v>42460</x:v>
      </x:c>
      <x:c r="Q172" s="22" t="n">
        <x:v>2016</x:v>
      </x:c>
      <x:c r="R172" s="22" t="str">
        <x:v>Q1 2016</x:v>
      </x:c>
      <x:c r="S172" s="22" t="str">
        <x:v>Completed</x:v>
      </x:c>
      <x:c r="T172" s="26" t="str">
        <x:v>Siemens Healthcare acquires NEO New Oncology</x:v>
      </x:c>
      <x:c r="U172" s="22" t="str">
        <x:v>Mergers &amp; Acquisitions</x:v>
      </x:c>
      <x:c r="V172" s="22" t="str">
        <x:v>Acquisition</x:v>
      </x:c>
      <x:c r="W172" s="22" t="str">
        <x:v>Majority Acquisition</x:v>
      </x:c>
      <x:c r="X172" s="22" t="str">
        <x:v>Germany</x:v>
      </x:c>
      <x:c r="Y172" s="22" t="str">
        <x:v>Majority Acquisition</x:v>
      </x:c>
      <x:c r="Z172" s="26"/>
      <x:c r="AA172" s="26"/>
      <x:c r="AB172" s="22" t="str">
        <x:v>Siemens Healthineers A.G.</x:v>
      </x:c>
      <x:c r="AC172" s="22" t="str">
        <x:v>siemens healthineers a g</x:v>
      </x:c>
      <x:c r="AD172" s="22" t="str">
        <x:v>NEO New Oncology GmbH</x:v>
      </x:c>
      <x:c r="AE172" s="22" t="str">
        <x:v>neo new oncology</x:v>
      </x:c>
      <x:c r="AF172" s="30"/>
      <x:c r="AG172" s="22" t="str">
        <x:v>n/a</x:v>
      </x:c>
      <x:c r="AH172" s="26" t="str">
        <x:v>Siemens Healthcare GmbH (Siemens Healthineers), a provider of medical technology solutions, has acquired NEO New Oncology GmbH, a developer of molecular diagnostic platform based on next generation sequencing (NGS) for lung cancer patients. Both the companies are based in Germany.
_x000d_NEO has 30 employees.</x:v>
      </x:c>
      <x:c r="AI172" s="26" t="str">
        <x:v>The transaction will allow Siemens to expand its portfolio with molecular testing related services and technologies for oncology and genomics, entry into NGS-based genomic testing and expands its capabilities in precision medicine and companion diagnostics, and further expand its molecular services portfolio and its geographic reach._x000d_
_x000d_
The transaction will allow NEO to expand into new markets and expand its portfolio of tests and offer services.</x:v>
      </x:c>
      <x:c r="AJ172" s="22" t="str"/>
      <x:c r="AK172" s="22" t="str"/>
      <x:c r="AL172" s="22" t="str">
        <x:v>Unknown</x:v>
      </x:c>
      <x:c r="AM172" s="22" t="str">
        <x:v>Unknown</x:v>
      </x:c>
      <x:c r="AN172" s="22" t="str"/>
      <x:c r="AO172" s="22" t="str"/>
      <x:c r="AP172" s="22" t="str"/>
      <x:c r="AQ172" s="22" t="str"/>
      <x:c r="AR172" s="22" t="str"/>
      <x:c r="AS172" s="22" t="str">
        <x:v>Siemens Healthineers A.G.</x:v>
      </x:c>
      <x:c r="AT172" s="22" t="str">
        <x:v>NEO New Oncology GmbH</x:v>
      </x:c>
      <x:c r="AU172" s="22" t="str">
        <x:v>Not reviewed</x:v>
      </x:c>
      <x:c r="AV172" s="22" t="str">
        <x:v>Not assessed</x:v>
      </x:c>
      <x:c r="AW172" s="22" t="str">
        <x:v>Unknown</x:v>
      </x:c>
      <x:c r="AX172" s="22" t="str">
        <x:v>Unknown</x:v>
      </x:c>
      <x:c r="AY172" s="22" t="str">
        <x:v>Unknown</x:v>
      </x:c>
      <x:c r="AZ172" s="22" t="str">
        <x:v>Unknown</x:v>
      </x:c>
      <x:c r="BA172" s="22" t="str">
        <x:v>Unknown</x:v>
      </x:c>
      <x:c r="BB172" s="22" t="str">
        <x:v>Unknown</x:v>
      </x:c>
      <x:c r="BC172" s="26" t="str"/>
      <x:c r="BD172" s="22" t="str"/>
      <x:c r="BE172" s="22" t="str"/>
      <x:c r="BF172" s="22" t="str">
        <x:v>Not collected</x:v>
      </x:c>
      <x:c r="BG172" s="22" t="str">
        <x:v>Not collected</x:v>
      </x:c>
      <x:c r="BH172" s="22" t="str">
        <x:v>Not defined</x:v>
      </x:c>
      <x:c r="BI172" s="24" t="n">
        <x:f>IF($Q172="","",$Q172-3)</x:f>
        <x:v>2013</x:v>
      </x:c>
      <x:c r="BJ172" s="24" t="n">
        <x:f>IF($Q172="","",$Q172-2)</x:f>
        <x:v>2014</x:v>
      </x:c>
      <x:c r="BK172" s="24" t="n">
        <x:f>IF($Q172="","",$Q172-1)</x:f>
        <x:v>2015</x:v>
      </x:c>
      <x:c r="BL172" s="24" t="n">
        <x:f>IF($Q172="","",$Q172+0)</x:f>
        <x:v>2016</x:v>
      </x:c>
      <x:c r="BM172" s="24" t="n">
        <x:f>IF($Q172="","",$Q172+1)</x:f>
        <x:v>2017</x:v>
      </x:c>
      <x:c r="BN172" s="24" t="n">
        <x:f>IF($Q172="","",$Q172+2)</x:f>
        <x:v>2018</x:v>
      </x:c>
      <x:c r="BO172" s="24" t="n">
        <x:f>IF($Q172="","",$Q172+3)</x:f>
        <x:v>2019</x:v>
      </x:c>
      <x:c r="BP172" s="77" t="str"/>
      <x:c r="BQ172" s="77" t="str"/>
      <x:c r="BR172" s="77" t="str"/>
      <x:c r="BS172" s="77" t="str"/>
      <x:c r="BT172" s="77" t="str"/>
      <x:c r="BU172" s="77" t="str"/>
      <x:c r="BV172" s="77" t="str"/>
      <x:c r="BW172" s="77" t="str"/>
      <x:c r="BX172" s="77" t="str"/>
      <x:c r="BY172" s="77" t="str"/>
      <x:c r="BZ172" s="77" t="str"/>
      <x:c r="CA172" s="77" t="str"/>
      <x:c r="CB172" s="77" t="str"/>
      <x:c r="CC172" s="77" t="str"/>
      <x:c r="CD172" s="77" t="str"/>
      <x:c r="CE172" s="77" t="str"/>
      <x:c r="CF172" s="77" t="str"/>
      <x:c r="CG172" s="77" t="str"/>
      <x:c r="CH172" s="77" t="str"/>
      <x:c r="CI172" s="77" t="str"/>
      <x:c r="CJ172" s="77" t="str"/>
      <x:c r="CK172" s="77" t="str"/>
      <x:c r="CL172" s="77" t="str"/>
      <x:c r="CM172" s="77" t="str"/>
      <x:c r="CN172" s="77" t="str"/>
      <x:c r="CO172" s="77" t="str"/>
      <x:c r="CP172" s="77" t="str"/>
      <x:c r="CQ172" s="77" t="str"/>
      <x:c r="CR172" s="77" t="str"/>
      <x:c r="CS172" s="77" t="str"/>
      <x:c r="CT172" s="77" t="str"/>
      <x:c r="CU172" s="77" t="str"/>
      <x:c r="CV172" s="77" t="str"/>
      <x:c r="CW172" s="77" t="str"/>
      <x:c r="CX172" s="77" t="str"/>
      <x:c r="CY172" s="77" t="str"/>
      <x:c r="CZ172" s="77" t="str"/>
      <x:c r="DA172" s="77" t="str"/>
      <x:c r="DB172" s="77" t="str"/>
      <x:c r="DC172" s="77" t="str"/>
      <x:c r="DD172" s="77" t="str"/>
      <x:c r="DE172" s="77" t="str"/>
      <x:c r="DF172" s="78" t="str"/>
      <x:c r="DG172" s="78" t="str"/>
      <x:c r="DH172" s="78" t="str"/>
      <x:c r="DI172" s="78" t="str"/>
      <x:c r="DJ172" s="78" t="str"/>
      <x:c r="DK172" s="78" t="str"/>
      <x:c r="DL172" s="78" t="str"/>
      <x:c r="DM172" s="78" t="str"/>
      <x:c r="DN172" s="78" t="str"/>
      <x:c r="DO172" s="78" t="str"/>
      <x:c r="DP172" s="78" t="str"/>
      <x:c r="DQ172" s="78" t="str"/>
      <x:c r="DR172" s="78" t="str"/>
      <x:c r="DS172" s="78" t="str"/>
      <x:c r="DT172" s="78" t="str"/>
      <x:c r="DU172" s="78" t="str"/>
      <x:c r="DV172" s="78" t="str"/>
      <x:c r="DW172" s="78" t="str"/>
      <x:c r="DX172" s="78" t="str"/>
      <x:c r="DY172" s="78" t="str"/>
      <x:c r="DZ172" s="78" t="str"/>
      <x:c r="EA172" s="117" t="str"/>
      <x:c r="EB172" s="117" t="str"/>
      <x:c r="EC172" s="117" t="str"/>
      <x:c r="ED172" s="117" t="str"/>
      <x:c r="EE172" s="117" t="str"/>
      <x:c r="EF172" s="117" t="str"/>
      <x:c r="EG172" s="117" t="str"/>
      <x:c r="EH172" s="117" t="str"/>
      <x:c r="EI172" s="117" t="str"/>
      <x:c r="EJ172" s="117" t="str"/>
      <x:c r="EK172" s="117" t="str"/>
      <x:c r="EL172" s="117" t="str"/>
      <x:c r="EM172" s="117" t="str"/>
      <x:c r="EN172" s="117" t="str"/>
      <x:c r="EO172" s="34" t="str"/>
      <x:c r="EP172" s="34" t="str"/>
      <x:c r="EQ172" s="36" t="str">
        <x:f>IF(OR($EO172="",$EP172="",$EO172=0),"",$EP172/$EO172)</x:f>
      </x:c>
      <x:c r="ER172" s="38" t="str"/>
      <x:c r="ES172" s="22" t="str">
        <x:v>Unknown</x:v>
      </x:c>
      <x:c r="ET172" s="22" t="str">
        <x:v>Unknown</x:v>
      </x:c>
      <x:c r="EU172" s="40" t="str">
        <x:f>IF(COUNT($DF172,$DG172,$DH172)=0,"",AVERAGE($DF172,$DG172,$DH172))</x:f>
      </x:c>
      <x:c r="EV172" s="40" t="str">
        <x:f>IF(COUNT($DJ172,$DK172,$DL172)=0,"",AVERAGE($DJ172,$DK172,$DL172))</x:f>
      </x:c>
      <x:c r="EW172" s="40" t="str">
        <x:f>IF(OR($EU172="",$EV172=""),"",$EV172-$EU172)</x:f>
      </x:c>
      <x:c r="EX172" s="40" t="str">
        <x:f>IF(COUNT($DM172,$DN172,$DO172)=0,"",AVERAGE($DM172,$DN172,$DO172))</x:f>
      </x:c>
      <x:c r="EY172" s="40" t="str">
        <x:f>IF(COUNT($DQ172,$DR172,$DS172)=0,"",AVERAGE($DQ172,$DR172,$DS172))</x:f>
      </x:c>
      <x:c r="EZ172" s="40" t="str">
        <x:f>IF(OR($EX172="",$EY172=""),"",$EY172-$EX172)</x:f>
      </x:c>
      <x:c r="FA172" s="42" t="str">
        <x:f>IF(COUNT($EA172,$EB172,$EC172)=0,"",AVERAGE($EA172,$EB172,$EC172))</x:f>
      </x:c>
      <x:c r="FB172" s="42" t="str">
        <x:f>IF(COUNT($EE172,$EF172,$EG172)=0,"",AVERAGE($EE172,$EF172,$EG172))</x:f>
      </x:c>
      <x:c r="FC172" s="42" t="str">
        <x:f>IF(OR($FA172="",$FB172=""),"",$FB172-$FA172)</x:f>
      </x:c>
      <x:c r="FD172" s="42" t="str">
        <x:f>IF(COUNT($EH172,$EI172,$EJ172)=0,"",AVERAGE($EH172,$EI172,$EJ172))</x:f>
      </x:c>
      <x:c r="FE172" s="42" t="str">
        <x:f>IF(COUNT($EL172,$EM172,$EN172)=0,"",AVERAGE($EL172,$EM172,$EN172))</x:f>
      </x:c>
      <x:c r="FF172" s="42" t="str">
        <x:f>IF(OR($FD172="",$FE172=""),"",$FE172-$FD172)</x:f>
      </x:c>
      <x:c r="FG172" s="24" t="str">
        <x:f>IF(COUNT($DF172,$DG172,$DH172,$DJ172,$DK172,$DL172,$DM172,$DN172,$DO172,$DQ172,$DR172,$DS172)=12,"Yes","No")</x:f>
        <x:v>No</x:v>
      </x:c>
      <x:c r="FH172" s="24" t="str">
        <x:f>IF(COUNT($EA172,$EB172,$EC172,$EE172,$EF172,$EG172,$EH172,$EI172,$EJ172,$EL172,$EM172,$EN172)=12,"Yes","No")</x:f>
        <x:v>No</x:v>
      </x:c>
      <x:c r="FI172" s="24" t="str">
        <x:f>IF(AND($M172="Include",OR($FG172="Yes",$FH172="Yes")),"Ready","Not ready")</x:f>
        <x:v>Not ready</x:v>
      </x:c>
    </x:row>
    <x:row r="173" ht="24" customHeight="1">
      <x:c r="A173" s="22" t="str">
        <x:v>CTL-0171</x:v>
      </x:c>
      <x:c r="B173" s="22" t="n">
        <x:v>182</x:v>
      </x:c>
      <x:c r="C173" s="22" t="str">
        <x:v>Candidate alternative-rationale group</x:v>
      </x:c>
      <x:c r="D173" s="22" t="n">
        <x:v>0</x:v>
      </x:c>
      <x:c r="E173" s="22" t="str">
        <x:v>DATA non-innovation deals.xlsx</x:v>
      </x:c>
      <x:c r="F173" s="22" t="str">
        <x:v>jazz pharmaceuticals acquires 100 stake in alize pharma</x:v>
      </x:c>
      <x:c r="G173" s="22" t="str">
        <x:v>No</x:v>
      </x:c>
      <x:c r="H173" s="22" t="str">
        <x:v>No</x:v>
      </x:c>
      <x:c r="I173" s="22" t="str">
        <x:v>No</x:v>
      </x:c>
      <x:c r="J173" s="22" t="n">
        <x:v>1</x:v>
      </x:c>
      <x:c r="K173" s="22" t="str">
        <x:v>Not started</x:v>
      </x:c>
      <x:c r="L173" s="22" t="str">
        <x:v>Eligible - 100%</x:v>
      </x:c>
      <x:c r="M173" s="22" t="str">
        <x:v>Review</x:v>
      </x:c>
      <x:c r="N173" s="22" t="str"/>
      <x:c r="O173" s="28" t="n">
        <x:v>42460</x:v>
      </x:c>
      <x:c r="P173" s="28" t="n">
        <x:v>42460</x:v>
      </x:c>
      <x:c r="Q173" s="22" t="n">
        <x:v>2016</x:v>
      </x:c>
      <x:c r="R173" s="22" t="str">
        <x:v>Q1 2016</x:v>
      </x:c>
      <x:c r="S173" s="22" t="str">
        <x:v>Completed</x:v>
      </x:c>
      <x:c r="T173" s="26" t="str">
        <x:v>Jazz Pharmaceuticals acquires 100% stake in Alize Pharma</x:v>
      </x:c>
      <x:c r="U173" s="22" t="str">
        <x:v>Mergers &amp; Acquisitions</x:v>
      </x:c>
      <x:c r="V173" s="22" t="str">
        <x:v>Acquisition</x:v>
      </x:c>
      <x:c r="W173" s="22" t="str">
        <x:v>100% Acquisition</x:v>
      </x:c>
      <x:c r="X173" s="22" t="str">
        <x:v>France</x:v>
      </x:c>
      <x:c r="Y173" s="22" t="str">
        <x:v>100% Acquisition</x:v>
      </x:c>
      <x:c r="Z173" s="26"/>
      <x:c r="AA173" s="26" t="str">
        <x:v>Hogan Lovells International LLP</x:v>
      </x:c>
      <x:c r="AB173" s="22" t="str">
        <x:v>Jazz Pharmaceuticals Plc</x:v>
      </x:c>
      <x:c r="AC173" s="22" t="str">
        <x:v>jazz pharmaceuticals</x:v>
      </x:c>
      <x:c r="AD173" s="22" t="str">
        <x:v>Alize Pharma II SAS</x:v>
      </x:c>
      <x:c r="AE173" s="22" t="str">
        <x:v>alize pharma ii</x:v>
      </x:c>
      <x:c r="AF173" s="30"/>
      <x:c r="AG173" s="22" t="str">
        <x:v>n/a</x:v>
      </x:c>
      <x:c r="AH173" s="26" t="str">
        <x:v>Jazz Pharmaceuticals plc, through its subsidiary, has acquired 100% stake in Alize Pharma II SAS, a France-based drug development company focused on oncology and metabolism.
_x000d_ Jazz Pharmaceuticals is an Ireland-based biopharmaceutical company that develops and commercializes pharmaceutical products.
_x000d_Under terms of the transaction, Jazz Pharmaceuticals has acquired Alize Pharma for EUR18 million in cash, including an upfront payment of EUR8 million and potential payments of up to EUR10 million related to regulatory milestones.</x:v>
      </x:c>
      <x:c r="AI173" s="26" t="str">
        <x:v>The transaction further strengthens Jazz Pharmaceuticals commitment to support the Alize Pharma in its next stage of development.</x:v>
      </x:c>
      <x:c r="AJ173" s="22" t="str"/>
      <x:c r="AK173" s="22" t="str"/>
      <x:c r="AL173" s="22" t="str">
        <x:v>Unknown</x:v>
      </x:c>
      <x:c r="AM173" s="22" t="str">
        <x:v>Unknown</x:v>
      </x:c>
      <x:c r="AN173" s="22" t="str"/>
      <x:c r="AO173" s="22" t="str"/>
      <x:c r="AP173" s="22" t="str"/>
      <x:c r="AQ173" s="22" t="str"/>
      <x:c r="AR173" s="22" t="str"/>
      <x:c r="AS173" s="22" t="str">
        <x:v>Jazz Pharmaceuticals Plc</x:v>
      </x:c>
      <x:c r="AT173" s="22" t="str">
        <x:v>Alize Pharma II SAS</x:v>
      </x:c>
      <x:c r="AU173" s="22" t="str">
        <x:v>Not reviewed</x:v>
      </x:c>
      <x:c r="AV173" s="22" t="str">
        <x:v>Not assessed</x:v>
      </x:c>
      <x:c r="AW173" s="22" t="str">
        <x:v>Unknown</x:v>
      </x:c>
      <x:c r="AX173" s="22" t="str">
        <x:v>Unknown</x:v>
      </x:c>
      <x:c r="AY173" s="22" t="str">
        <x:v>Unknown</x:v>
      </x:c>
      <x:c r="AZ173" s="22" t="str">
        <x:v>Unknown</x:v>
      </x:c>
      <x:c r="BA173" s="22" t="str">
        <x:v>Unknown</x:v>
      </x:c>
      <x:c r="BB173" s="22" t="str">
        <x:v>Unknown</x:v>
      </x:c>
      <x:c r="BC173" s="26" t="str"/>
      <x:c r="BD173" s="22" t="str"/>
      <x:c r="BE173" s="22" t="str"/>
      <x:c r="BF173" s="22" t="str">
        <x:v>Not collected</x:v>
      </x:c>
      <x:c r="BG173" s="22" t="str">
        <x:v>Not collected</x:v>
      </x:c>
      <x:c r="BH173" s="22" t="str">
        <x:v>Not defined</x:v>
      </x:c>
      <x:c r="BI173" s="24" t="n">
        <x:f>IF($Q173="","",$Q173-3)</x:f>
        <x:v>2013</x:v>
      </x:c>
      <x:c r="BJ173" s="24" t="n">
        <x:f>IF($Q173="","",$Q173-2)</x:f>
        <x:v>2014</x:v>
      </x:c>
      <x:c r="BK173" s="24" t="n">
        <x:f>IF($Q173="","",$Q173-1)</x:f>
        <x:v>2015</x:v>
      </x:c>
      <x:c r="BL173" s="24" t="n">
        <x:f>IF($Q173="","",$Q173+0)</x:f>
        <x:v>2016</x:v>
      </x:c>
      <x:c r="BM173" s="24" t="n">
        <x:f>IF($Q173="","",$Q173+1)</x:f>
        <x:v>2017</x:v>
      </x:c>
      <x:c r="BN173" s="24" t="n">
        <x:f>IF($Q173="","",$Q173+2)</x:f>
        <x:v>2018</x:v>
      </x:c>
      <x:c r="BO173" s="24" t="n">
        <x:f>IF($Q173="","",$Q173+3)</x:f>
        <x:v>2019</x:v>
      </x:c>
      <x:c r="BP173" s="77" t="str"/>
      <x:c r="BQ173" s="77" t="str"/>
      <x:c r="BR173" s="77" t="str"/>
      <x:c r="BS173" s="77" t="str"/>
      <x:c r="BT173" s="77" t="str"/>
      <x:c r="BU173" s="77" t="str"/>
      <x:c r="BV173" s="77" t="str"/>
      <x:c r="BW173" s="77" t="str"/>
      <x:c r="BX173" s="77" t="str"/>
      <x:c r="BY173" s="77" t="str"/>
      <x:c r="BZ173" s="77" t="str"/>
      <x:c r="CA173" s="77" t="str"/>
      <x:c r="CB173" s="77" t="str"/>
      <x:c r="CC173" s="77" t="str"/>
      <x:c r="CD173" s="77" t="str"/>
      <x:c r="CE173" s="77" t="str"/>
      <x:c r="CF173" s="77" t="str"/>
      <x:c r="CG173" s="77" t="str"/>
      <x:c r="CH173" s="77" t="str"/>
      <x:c r="CI173" s="77" t="str"/>
      <x:c r="CJ173" s="77" t="str"/>
      <x:c r="CK173" s="77" t="str"/>
      <x:c r="CL173" s="77" t="str"/>
      <x:c r="CM173" s="77" t="str"/>
      <x:c r="CN173" s="77" t="str"/>
      <x:c r="CO173" s="77" t="str"/>
      <x:c r="CP173" s="77" t="str"/>
      <x:c r="CQ173" s="77" t="str"/>
      <x:c r="CR173" s="77" t="str"/>
      <x:c r="CS173" s="77" t="str"/>
      <x:c r="CT173" s="77" t="str"/>
      <x:c r="CU173" s="77" t="str"/>
      <x:c r="CV173" s="77" t="str"/>
      <x:c r="CW173" s="77" t="str"/>
      <x:c r="CX173" s="77" t="str"/>
      <x:c r="CY173" s="77" t="str"/>
      <x:c r="CZ173" s="77" t="str"/>
      <x:c r="DA173" s="77" t="str"/>
      <x:c r="DB173" s="77" t="str"/>
      <x:c r="DC173" s="77" t="str"/>
      <x:c r="DD173" s="77" t="str"/>
      <x:c r="DE173" s="77" t="str"/>
      <x:c r="DF173" s="78" t="str"/>
      <x:c r="DG173" s="78" t="str"/>
      <x:c r="DH173" s="78" t="str"/>
      <x:c r="DI173" s="78" t="str"/>
      <x:c r="DJ173" s="78" t="str"/>
      <x:c r="DK173" s="78" t="str"/>
      <x:c r="DL173" s="78" t="str"/>
      <x:c r="DM173" s="78" t="str"/>
      <x:c r="DN173" s="78" t="str"/>
      <x:c r="DO173" s="78" t="str"/>
      <x:c r="DP173" s="78" t="str"/>
      <x:c r="DQ173" s="78" t="str"/>
      <x:c r="DR173" s="78" t="str"/>
      <x:c r="DS173" s="78" t="str"/>
      <x:c r="DT173" s="78" t="str"/>
      <x:c r="DU173" s="78" t="str"/>
      <x:c r="DV173" s="78" t="str"/>
      <x:c r="DW173" s="78" t="str"/>
      <x:c r="DX173" s="78" t="str"/>
      <x:c r="DY173" s="78" t="str"/>
      <x:c r="DZ173" s="78" t="str"/>
      <x:c r="EA173" s="117" t="str"/>
      <x:c r="EB173" s="117" t="str"/>
      <x:c r="EC173" s="117" t="str"/>
      <x:c r="ED173" s="117" t="str"/>
      <x:c r="EE173" s="117" t="str"/>
      <x:c r="EF173" s="117" t="str"/>
      <x:c r="EG173" s="117" t="str"/>
      <x:c r="EH173" s="117" t="str"/>
      <x:c r="EI173" s="117" t="str"/>
      <x:c r="EJ173" s="117" t="str"/>
      <x:c r="EK173" s="117" t="str"/>
      <x:c r="EL173" s="117" t="str"/>
      <x:c r="EM173" s="117" t="str"/>
      <x:c r="EN173" s="117" t="str"/>
      <x:c r="EO173" s="34" t="str"/>
      <x:c r="EP173" s="34" t="str"/>
      <x:c r="EQ173" s="36" t="str">
        <x:f>IF(OR($EO173="",$EP173="",$EO173=0),"",$EP173/$EO173)</x:f>
      </x:c>
      <x:c r="ER173" s="38" t="str"/>
      <x:c r="ES173" s="22" t="str">
        <x:v>Unknown</x:v>
      </x:c>
      <x:c r="ET173" s="22" t="str">
        <x:v>Unknown</x:v>
      </x:c>
      <x:c r="EU173" s="40" t="str">
        <x:f>IF(COUNT($DF173,$DG173,$DH173)=0,"",AVERAGE($DF173,$DG173,$DH173))</x:f>
      </x:c>
      <x:c r="EV173" s="40" t="str">
        <x:f>IF(COUNT($DJ173,$DK173,$DL173)=0,"",AVERAGE($DJ173,$DK173,$DL173))</x:f>
      </x:c>
      <x:c r="EW173" s="40" t="str">
        <x:f>IF(OR($EU173="",$EV173=""),"",$EV173-$EU173)</x:f>
      </x:c>
      <x:c r="EX173" s="40" t="str">
        <x:f>IF(COUNT($DM173,$DN173,$DO173)=0,"",AVERAGE($DM173,$DN173,$DO173))</x:f>
      </x:c>
      <x:c r="EY173" s="40" t="str">
        <x:f>IF(COUNT($DQ173,$DR173,$DS173)=0,"",AVERAGE($DQ173,$DR173,$DS173))</x:f>
      </x:c>
      <x:c r="EZ173" s="40" t="str">
        <x:f>IF(OR($EX173="",$EY173=""),"",$EY173-$EX173)</x:f>
      </x:c>
      <x:c r="FA173" s="42" t="str">
        <x:f>IF(COUNT($EA173,$EB173,$EC173)=0,"",AVERAGE($EA173,$EB173,$EC173))</x:f>
      </x:c>
      <x:c r="FB173" s="42" t="str">
        <x:f>IF(COUNT($EE173,$EF173,$EG173)=0,"",AVERAGE($EE173,$EF173,$EG173))</x:f>
      </x:c>
      <x:c r="FC173" s="42" t="str">
        <x:f>IF(OR($FA173="",$FB173=""),"",$FB173-$FA173)</x:f>
      </x:c>
      <x:c r="FD173" s="42" t="str">
        <x:f>IF(COUNT($EH173,$EI173,$EJ173)=0,"",AVERAGE($EH173,$EI173,$EJ173))</x:f>
      </x:c>
      <x:c r="FE173" s="42" t="str">
        <x:f>IF(COUNT($EL173,$EM173,$EN173)=0,"",AVERAGE($EL173,$EM173,$EN173))</x:f>
      </x:c>
      <x:c r="FF173" s="42" t="str">
        <x:f>IF(OR($FD173="",$FE173=""),"",$FE173-$FD173)</x:f>
      </x:c>
      <x:c r="FG173" s="24" t="str">
        <x:f>IF(COUNT($DF173,$DG173,$DH173,$DJ173,$DK173,$DL173,$DM173,$DN173,$DO173,$DQ173,$DR173,$DS173)=12,"Yes","No")</x:f>
        <x:v>No</x:v>
      </x:c>
      <x:c r="FH173" s="24" t="str">
        <x:f>IF(COUNT($EA173,$EB173,$EC173,$EE173,$EF173,$EG173,$EH173,$EI173,$EJ173,$EL173,$EM173,$EN173)=12,"Yes","No")</x:f>
        <x:v>No</x:v>
      </x:c>
      <x:c r="FI173" s="24" t="str">
        <x:f>IF(AND($M173="Include",OR($FG173="Yes",$FH173="Yes")),"Ready","Not ready")</x:f>
        <x:v>Not ready</x:v>
      </x:c>
    </x:row>
    <x:row r="174" ht="24" customHeight="1">
      <x:c r="A174" s="22" t="str">
        <x:v>CTL-0172</x:v>
      </x:c>
      <x:c r="B174" s="22" t="n">
        <x:v>183</x:v>
      </x:c>
      <x:c r="C174" s="22" t="str">
        <x:v>Candidate alternative-rationale group</x:v>
      </x:c>
      <x:c r="D174" s="22" t="n">
        <x:v>0</x:v>
      </x:c>
      <x:c r="E174" s="22" t="str">
        <x:v>DATA non-innovation deals.xlsx</x:v>
      </x:c>
      <x:c r="F174" s="22" t="str">
        <x:v>vectura group acquires 100 stake in skyepharma</x:v>
      </x:c>
      <x:c r="G174" s="22" t="str">
        <x:v>Yes</x:v>
      </x:c>
      <x:c r="H174" s="22" t="str">
        <x:v>No</x:v>
      </x:c>
      <x:c r="I174" s="22" t="str">
        <x:v>Yes</x:v>
      </x:c>
      <x:c r="J174" s="22" t="n">
        <x:v>4</x:v>
      </x:c>
      <x:c r="K174" s="22" t="str">
        <x:v>Not started</x:v>
      </x:c>
      <x:c r="L174" s="22" t="str">
        <x:v>Eligible - 100%</x:v>
      </x:c>
      <x:c r="M174" s="22" t="str">
        <x:v>Review</x:v>
      </x:c>
      <x:c r="N174" s="22" t="str"/>
      <x:c r="O174" s="28" t="n">
        <x:v>42445</x:v>
      </x:c>
      <x:c r="P174" s="28" t="n">
        <x:v>42531</x:v>
      </x:c>
      <x:c r="Q174" s="22" t="n">
        <x:v>2016</x:v>
      </x:c>
      <x:c r="R174" s="22" t="str">
        <x:v>Q1 2016</x:v>
      </x:c>
      <x:c r="S174" s="22" t="str">
        <x:v>Completed</x:v>
      </x:c>
      <x:c r="T174" s="26" t="str">
        <x:v>Vectura Group acquires 100% stake in SkyePharma</x:v>
      </x:c>
      <x:c r="U174" s="22" t="str">
        <x:v>Mergers &amp; Acquisitions</x:v>
      </x:c>
      <x:c r="V174" s="22" t="str">
        <x:v>Acquisition</x:v>
      </x:c>
      <x:c r="W174" s="22" t="str">
        <x:v>100% Acquisition</x:v>
      </x:c>
      <x:c r="X174" s="22" t="str">
        <x:v>United Kingdom</x:v>
      </x:c>
      <x:c r="Y174" s="22" t="str">
        <x:v>100% Acquisition</x:v>
      </x:c>
      <x:c r="Z174" s="26" t="str">
        <x:v>N M Rothschild &amp; Sons Limited (Inactive) , N M Rothschild &amp; Sons Limited (Inactive) , N M Rothschild &amp; Sons Limited (Inactive) , Singer Capital Markets Ltd , Lazard &amp; Co Ltd , Lazard &amp; Co Ltd , Lazard &amp; Co Ltd , J.P. Morgan Cazenove Ltd (Inactive) , J.P. Morgan Cazenove Ltd (Inactive) , J.P. Morgan Cazenove Ltd (Inactive) , Peel Hunt LLP</x:v>
      </x:c>
      <x:c r="AA174" s="26"/>
      <x:c r="AB174" s="22" t="str">
        <x:v>Vectura Group Limited</x:v>
      </x:c>
      <x:c r="AC174" s="22" t="str">
        <x:v>vectura</x:v>
      </x:c>
      <x:c r="AD174" s="22" t="str">
        <x:v>Skyepharma PLC</x:v>
      </x:c>
      <x:c r="AE174" s="22" t="str">
        <x:v>skyepharma</x:v>
      </x:c>
      <x:c r="AF174" s="30" t="n">
        <x:v>627</x:v>
      </x:c>
      <x:c r="AG174" s="22" t="n">
        <x:v>627</x:v>
      </x:c>
      <x:c r="AH174" s="26" t="str">
        <x:v>Vectura Group plc, a developer of pharmaceutical therapies for the treatment of airways-related diseases, has acquired the entire issued and to be issued ordinary share capital of Skyepharma Plc, a specialist drug delivery company developing oral and inhalation products, by way of a scheme of arrangement for approximately GBP4.10 per Skyepharma share, or approximately GBP441.3 million. Both the companies are based in the UK.
_x000d_Announcement (March 16, 2016):
_x000d_Vectura has signed an agreement to acquire the entire issued and to be issued ordinary share capital of Skyepharma by way of a scheme of arrangement for approximately GBP4.10 per Skyepharma share, or approximately GBP441.3 million.
_x000d_Under the terms of the transaction, Skyepharma shareholders will be entitled to receive 2.7977 new Vectura shares for every Skyepharma share. 
_x000d_Based on the closing price of GBP1.46 per Vectura share on March 15, 2016, the consideration under the terms of the transaction represents a value of GBP4.10 per Skyepharma share, or approximately GBP441.3 million in aggregate, representing: a premium of approximately 13.6% to the 90 trading day volume weighted average price of GBP3.61 per Skyepharma share on March 15, 2016; and  a premium of approximately 4.2% to the closing price of GBP3.93 per Skyepharma share on  March 15, 2016.
_x000d_There will be a partial cash alternative of a maximum amount of GBP70 million pursuant to which Skyepharma shareholders can elect to receive cash instead of some or all of the new Vectura shares to which they would otherwise be entitled under the transaction (subject to scale-back in accordance with the terms of the partial cash alternative). The maximum amount of cash available under the partial cash alternative of GBP70 million equates to 15.9% of the total value of the consideration offered to Skyepharma shareholders under the terms of the transaction, based on the closing price of GBP1.46 per Vectura share on March 15, 2016.
_x000d_The transaction (excluding the effect of the partial cash alternative) will result in Skyepharma shareholders owning approximately 41.75% of the enlarged group on a fully diluted basis. If the GBP70 million available under the partial cash alternative is paid in full, the transaction will result in Skyepharma shareholders owning approximately 37.62% of the Enlarged Group on a fully diluted basis.
_x000d_Based on closing prices as of March 15, 2016, the enlarged group would have had a pro-forma market capitalization of GBP1,014.3 million and generated pro-forma combined revenues of GBP153.9 million and pro-forma combined EBITDA of GBP50.5 million based on the last reported full-year results for both companies. 
_x000d_ Vectura has received support for the transaction from: the Skyepharma directors who hold Skyepharma shares and who in aggregate hold 0.39% of the issued ordinary share capital of Skyepharma as at March 15, 2016 (being the last business day prior to the date of the announcement); and HBM Healthcare Investments, Ltd., which holds approximately 28.5% of the issued ordinary share capital of Skyepharma as at March 15, 2016 (being the last business day prior to the date of the announcement).
_x000d_ Such Skyepharma directors and HBM have irrevocably undertaken to support the scheme. Frank Condella and Thomas Werner have undertaken not to elect to receive the partial cash alternative in respect of their Skyepharma shares and HBM will elect to receive the partial cash alternative in respect of 15.9% of the consideration due to them.
_x000d_The transaction is expected to close in the third quarter of 2016.
_x000d_J.P. Morgan Cazenove, N M Rothschild &amp; Sons Limited and Peel Hunt LLP are acting as financial advisors, while Citigate Dewe Rogerson is acting as public relations (PR) advisor to Vectura.
_x000d_ Lazard &amp; Co., Limited and N+1 Singer are acting as financial advisors, while FTI Consulting is acting as PR advisor to Skyepharma.</x:v>
      </x:c>
      <x:c r="AI174" s="26" t="str">
        <x:v>The transaction will combine the complementary Vectura and Skyepharma businesses to create airways-related specialty business. _x000d_
_x000d_
Vectura and Skyepharma's complementary inhaled formulation, development regulatory and device capabilities (dry powder inhalers (DPI), pressurized metered dose inhalers (pMDI) and smart nebulisers) will provide a series of enhanced platforms to accelerate growth in the inhaled respiratory market along with providing a broader product and development portfolio._x000d_
_x000d_
The transaction will allow Vectura and Skyepharma to develop and commercialize its own products and progressively build a specialty commercial capability targeting the airways market, with the US as a priority.</x:v>
      </x:c>
      <x:c r="AJ174" s="22" t="str"/>
      <x:c r="AK174" s="22" t="str"/>
      <x:c r="AL174" s="22" t="str">
        <x:v>Unknown</x:v>
      </x:c>
      <x:c r="AM174" s="22" t="str">
        <x:v>Unknown</x:v>
      </x:c>
      <x:c r="AN174" s="22" t="str">
        <x:v>VEC LN</x:v>
      </x:c>
      <x:c r="AO174" s="22" t="str"/>
      <x:c r="AP174" s="22" t="str"/>
      <x:c r="AQ174" s="22" t="str"/>
      <x:c r="AR174" s="22" t="str"/>
      <x:c r="AS174" s="22" t="str">
        <x:v>Vectura Group Limited</x:v>
      </x:c>
      <x:c r="AT174" s="22" t="str">
        <x:v>Skyepharma PLC</x:v>
      </x:c>
      <x:c r="AU174" s="22" t="str">
        <x:v>Not reviewed</x:v>
      </x:c>
      <x:c r="AV174" s="22" t="str">
        <x:v>Not assessed</x:v>
      </x:c>
      <x:c r="AW174" s="22" t="str">
        <x:v>Unknown</x:v>
      </x:c>
      <x:c r="AX174" s="22" t="str">
        <x:v>Unknown</x:v>
      </x:c>
      <x:c r="AY174" s="22" t="str">
        <x:v>Unknown</x:v>
      </x:c>
      <x:c r="AZ174" s="22" t="str">
        <x:v>Unknown</x:v>
      </x:c>
      <x:c r="BA174" s="22" t="str">
        <x:v>Unknown</x:v>
      </x:c>
      <x:c r="BB174" s="22" t="str">
        <x:v>Unknown</x:v>
      </x:c>
      <x:c r="BC174" s="26" t="str"/>
      <x:c r="BD174" s="22" t="str"/>
      <x:c r="BE174" s="22" t="str">
        <x:v>EUR</x:v>
      </x:c>
      <x:c r="BF174" s="22" t="str">
        <x:v>Complete</x:v>
      </x:c>
      <x:c r="BG174" s="22" t="str">
        <x:v>Complete event window — 7/7 years covered</x:v>
      </x:c>
      <x:c r="BH174" s="22" t="str">
        <x:v>Applicant/owner alias match for Vectura group subsidiaries, including Vectura Ltd, Vectura GmbH and Vectura Delivery Devices.</x:v>
      </x:c>
      <x:c r="BI174" s="24" t="n">
        <x:f>IF($Q174="","",$Q174-3)</x:f>
        <x:v>2013</x:v>
      </x:c>
      <x:c r="BJ174" s="24" t="n">
        <x:f>IF($Q174="","",$Q174-2)</x:f>
        <x:v>2014</x:v>
      </x:c>
      <x:c r="BK174" s="24" t="n">
        <x:f>IF($Q174="","",$Q174-1)</x:f>
        <x:v>2015</x:v>
      </x:c>
      <x:c r="BL174" s="24" t="n">
        <x:f>IF($Q174="","",$Q174+0)</x:f>
        <x:v>2016</x:v>
      </x:c>
      <x:c r="BM174" s="24" t="n">
        <x:f>IF($Q174="","",$Q174+1)</x:f>
        <x:v>2017</x:v>
      </x:c>
      <x:c r="BN174" s="24" t="n">
        <x:f>IF($Q174="","",$Q174+2)</x:f>
        <x:v>2018</x:v>
      </x:c>
      <x:c r="BO174" s="24" t="n">
        <x:f>IF($Q174="","",$Q174+3)</x:f>
        <x:v>2019</x:v>
      </x:c>
      <x:c r="BP174" s="77" t="n">
        <x:v>37.4503</x:v>
      </x:c>
      <x:c r="BQ174" s="77" t="n">
        <x:v>43.279</x:v>
      </x:c>
      <x:c r="BR174" s="77" t="n">
        <x:v>73.9317</x:v>
      </x:c>
      <x:c r="BS174" s="77" t="n">
        <x:v>98.322</x:v>
      </x:c>
      <x:c r="BT174" s="77" t="n">
        <x:v>168.9625</x:v>
      </x:c>
      <x:c r="BU174" s="77" t="n">
        <x:v>181.3981</x:v>
      </x:c>
      <x:c r="BV174" s="77" t="n">
        <x:v>203.3469</x:v>
      </x:c>
      <x:c r="BW174" s="77" t="n">
        <x:v>-14.3662</x:v>
      </x:c>
      <x:c r="BX174" s="77" t="n">
        <x:v>-4.3872</x:v>
      </x:c>
      <x:c r="BY174" s="77" t="n">
        <x:v>-8.9228</x:v>
      </x:c>
      <x:c r="BZ174" s="77" t="n">
        <x:v>0.6828</x:v>
      </x:c>
      <x:c r="CA174" s="77" t="n">
        <x:v>-94.756</x:v>
      </x:c>
      <x:c r="CB174" s="77" t="n">
        <x:v>-62.0483</x:v>
      </x:c>
      <x:c r="CC174" s="77" t="n">
        <x:v>-26.8012</x:v>
      </x:c>
      <x:c r="CD174" s="77" t="n">
        <x:v>-7.2445</x:v>
      </x:c>
      <x:c r="CE174" s="77" t="n">
        <x:v>-2.7272</x:v>
      </x:c>
      <x:c r="CF174" s="77" t="n">
        <x:v>4.7163</x:v>
      </x:c>
      <x:c r="CG174" s="77" t="n">
        <x:v>6.8279</x:v>
      </x:c>
      <x:c r="CH174" s="77" t="n">
        <x:v>-97.8384</x:v>
      </x:c>
      <x:c r="CI174" s="77" t="n">
        <x:v>-99.6842</x:v>
      </x:c>
      <x:c r="CJ174" s="77" t="n">
        <x:v>-25.2045</x:v>
      </x:c>
      <x:c r="CK174" s="77" t="n">
        <x:v>185.1516</x:v>
      </x:c>
      <x:c r="CL174" s="77" t="n">
        <x:v>373.6631</x:v>
      </x:c>
      <x:c r="CM174" s="77" t="n">
        <x:v>406.0795</x:v>
      </x:c>
      <x:c r="CN174" s="77" t="n">
        <x:v>361.4625</x:v>
      </x:c>
      <x:c r="CO174" s="77" t="n">
        <x:v>808.2677</x:v>
      </x:c>
      <x:c r="CP174" s="77" t="n">
        <x:v>691.6141</x:v>
      </x:c>
      <x:c r="CQ174" s="77" t="n">
        <x:v>626.83</x:v>
      </x:c>
      <x:c r="CR174" s="77" t="n">
        <x:v>0</x:v>
      </x:c>
      <x:c r="CS174" s="77" t="n">
        <x:v>0</x:v>
      </x:c>
      <x:c r="CT174" s="77" t="n">
        <x:v>0</x:v>
      </x:c>
      <x:c r="CU174" s="77" t="n">
        <x:v>0</x:v>
      </x:c>
      <x:c r="CV174" s="77" t="n">
        <x:v>0</x:v>
      </x:c>
      <x:c r="CW174" s="77" t="n">
        <x:v>0</x:v>
      </x:c>
      <x:c r="CX174" s="77" t="n">
        <x:v>8.9766</x:v>
      </x:c>
      <x:c r="CY174" s="77" t="n">
        <x:v>37.9414</x:v>
      </x:c>
      <x:c r="CZ174" s="77" t="n">
        <x:v>33.2003</x:v>
      </x:c>
      <x:c r="DA174" s="77" t="n">
        <x:v>46.0161</x:v>
      </x:c>
      <x:c r="DB174" s="77" t="n">
        <x:v>57.4911</x:v>
      </x:c>
      <x:c r="DC174" s="77" t="n">
        <x:v>68.8408</x:v>
      </x:c>
      <x:c r="DD174" s="77" t="n">
        <x:v>54.0239</x:v>
      </x:c>
      <x:c r="DE174" s="77" t="n">
        <x:v>53.8305</x:v>
      </x:c>
      <x:c r="DF174" s="78" t="n">
        <x:v>-3.6703</x:v>
      </x:c>
      <x:c r="DG174" s="78" t="n">
        <x:v>-0.9899</x:v>
      </x:c>
      <x:c r="DH174" s="78" t="n">
        <x:v>1.2292</x:v>
      </x:c>
      <x:c r="DI174" s="78" t="n">
        <x:v>1.7262</x:v>
      </x:c>
      <x:c r="DJ174" s="78" t="n">
        <x:v>-17.0666</x:v>
      </x:c>
      <x:c r="DK174" s="78" t="n">
        <x:v>-13.1652</x:v>
      </x:c>
      <x:c r="DL174" s="78" t="n">
        <x:v>-3.8365</x:v>
      </x:c>
      <x:c r="DM174" s="78" t="n">
        <x:v>-38.3607</x:v>
      </x:c>
      <x:c r="DN174" s="78" t="n">
        <x:v>-10.137</x:v>
      </x:c>
      <x:c r="DO174" s="78" t="n">
        <x:v>-12.069</x:v>
      </x:c>
      <x:c r="DP174" s="78" t="n">
        <x:v>0.6944</x:v>
      </x:c>
      <x:c r="DQ174" s="78" t="n">
        <x:v>-56.0811</x:v>
      </x:c>
      <x:c r="DR174" s="78" t="n">
        <x:v>-34.2056</x:v>
      </x:c>
      <x:c r="DS174" s="78" t="n">
        <x:v>-13.18</x:v>
      </x:c>
      <x:c r="DT174" s="78" t="n">
        <x:v>0</x:v>
      </x:c>
      <x:c r="DU174" s="78" t="n">
        <x:v>0</x:v>
      </x:c>
      <x:c r="DV174" s="78" t="n">
        <x:v>0</x:v>
      </x:c>
      <x:c r="DW174" s="78" t="n">
        <x:v>0</x:v>
      </x:c>
      <x:c r="DX174" s="78" t="n">
        <x:v>0</x:v>
      </x:c>
      <x:c r="DY174" s="78" t="n">
        <x:v>0</x:v>
      </x:c>
      <x:c r="DZ174" s="78" t="n">
        <x:v>1.4321</x:v>
      </x:c>
      <x:c r="EA174" s="117" t="n">
        <x:v>5</x:v>
      </x:c>
      <x:c r="EB174" s="117" t="n">
        <x:v>6</x:v>
      </x:c>
      <x:c r="EC174" s="117" t="n">
        <x:v>4</x:v>
      </x:c>
      <x:c r="ED174" s="117" t="n">
        <x:v>3</x:v>
      </x:c>
      <x:c r="EE174" s="117" t="n">
        <x:v>7</x:v>
      </x:c>
      <x:c r="EF174" s="117" t="n">
        <x:v>3</x:v>
      </x:c>
      <x:c r="EG174" s="117" t="n">
        <x:v>4</x:v>
      </x:c>
      <x:c r="EH174" s="117" t="n">
        <x:v>6</x:v>
      </x:c>
      <x:c r="EI174" s="117" t="n">
        <x:v>20</x:v>
      </x:c>
      <x:c r="EJ174" s="117" t="n">
        <x:v>2</x:v>
      </x:c>
      <x:c r="EK174" s="117" t="n">
        <x:v>0</x:v>
      </x:c>
      <x:c r="EL174" s="117" t="n">
        <x:v>25</x:v>
      </x:c>
      <x:c r="EM174" s="117" t="n">
        <x:v>7</x:v>
      </x:c>
      <x:c r="EN174" s="117" t="n">
        <x:v>5</x:v>
      </x:c>
      <x:c r="EO174" s="34" t="str"/>
      <x:c r="EP174" s="34" t="str"/>
      <x:c r="EQ174" s="36" t="str">
        <x:f>IF(OR($EO174="",$EP174="",$EO174=0),"",$EP174/$EO174)</x:f>
      </x:c>
      <x:c r="ER174" s="38" t="str"/>
      <x:c r="ES174" s="22" t="str">
        <x:v>Unknown</x:v>
      </x:c>
      <x:c r="ET174" s="22" t="str">
        <x:v>Unknown</x:v>
      </x:c>
      <x:c r="EU174" s="40" t="n">
        <x:f>IF(COUNT($DF174,$DG174,$DH174)=0,"",AVERAGE($DF174,$DG174,$DH174))</x:f>
        <x:v>-1.1436666666666666</x:v>
      </x:c>
      <x:c r="EV174" s="40" t="n">
        <x:f>IF(COUNT($DJ174,$DK174,$DL174)=0,"",AVERAGE($DJ174,$DK174,$DL174))</x:f>
        <x:v>-11.3561</x:v>
      </x:c>
      <x:c r="EW174" s="40" t="n">
        <x:f>IF(OR($EU174="",$EV174=""),"",$EV174-$EU174)</x:f>
        <x:v>-10.212433333333333</x:v>
      </x:c>
      <x:c r="EX174" s="40" t="n">
        <x:f>IF(COUNT($DM174,$DN174,$DO174)=0,"",AVERAGE($DM174,$DN174,$DO174))</x:f>
        <x:v>-20.1889</x:v>
      </x:c>
      <x:c r="EY174" s="40" t="n">
        <x:f>IF(COUNT($DQ174,$DR174,$DS174)=0,"",AVERAGE($DQ174,$DR174,$DS174))</x:f>
        <x:v>-34.4889</x:v>
      </x:c>
      <x:c r="EZ174" s="40" t="n">
        <x:f>IF(OR($EX174="",$EY174=""),"",$EY174-$EX174)</x:f>
        <x:v>-14.3</x:v>
      </x:c>
      <x:c r="FA174" s="42" t="n">
        <x:f>IF(COUNT($EA174,$EB174,$EC174)=0,"",AVERAGE($EA174,$EB174,$EC174))</x:f>
        <x:v>5</x:v>
      </x:c>
      <x:c r="FB174" s="42" t="n">
        <x:f>IF(COUNT($EE174,$EF174,$EG174)=0,"",AVERAGE($EE174,$EF174,$EG174))</x:f>
        <x:v>4.666666666666667</x:v>
      </x:c>
      <x:c r="FC174" s="42" t="n">
        <x:f>IF(OR($FA174="",$FB174=""),"",$FB174-$FA174)</x:f>
        <x:v>-0.33333333333333304</x:v>
      </x:c>
      <x:c r="FD174" s="42" t="n">
        <x:f>IF(COUNT($EH174,$EI174,$EJ174)=0,"",AVERAGE($EH174,$EI174,$EJ174))</x:f>
        <x:v>9.333333333333334</x:v>
      </x:c>
      <x:c r="FE174" s="42" t="n">
        <x:f>IF(COUNT($EL174,$EM174,$EN174)=0,"",AVERAGE($EL174,$EM174,$EN174))</x:f>
        <x:v>12.333333333333334</x:v>
      </x:c>
      <x:c r="FF174" s="42" t="n">
        <x:f>IF(OR($FD174="",$FE174=""),"",$FE174-$FD174)</x:f>
        <x:v>3</x:v>
      </x:c>
      <x:c r="FG174" s="24" t="str">
        <x:f>IF(COUNT($DF174,$DG174,$DH174,$DJ174,$DK174,$DL174,$DM174,$DN174,$DO174,$DQ174,$DR174,$DS174)=12,"Yes","No")</x:f>
        <x:v>Yes</x:v>
      </x:c>
      <x:c r="FH174" s="24" t="str">
        <x:f>IF(COUNT($EA174,$EB174,$EC174,$EE174,$EF174,$EG174,$EH174,$EI174,$EJ174,$EL174,$EM174,$EN174)=12,"Yes","No")</x:f>
        <x:v>Yes</x:v>
      </x:c>
      <x:c r="FI174" s="24" t="str">
        <x:f>IF(AND($M174="Include",OR($FG174="Yes",$FH174="Yes")),"Ready","Not ready")</x:f>
        <x:v>Not ready</x:v>
      </x:c>
    </x:row>
    <x:row r="175" ht="24" customHeight="1">
      <x:c r="A175" s="22" t="str">
        <x:v>CTL-0173</x:v>
      </x:c>
      <x:c r="B175" s="22" t="n">
        <x:v>184</x:v>
      </x:c>
      <x:c r="C175" s="22" t="str">
        <x:v>Candidate alternative-rationale group</x:v>
      </x:c>
      <x:c r="D175" s="22" t="n">
        <x:v>0</x:v>
      </x:c>
      <x:c r="E175" s="22" t="str">
        <x:v>DATA non-innovation deals.xlsx</x:v>
      </x:c>
      <x:c r="F175" s="22" t="str">
        <x:v>skyepharma merges with vectura</x:v>
      </x:c>
      <x:c r="G175" s="22" t="str">
        <x:v>Yes</x:v>
      </x:c>
      <x:c r="H175" s="22" t="str">
        <x:v>No</x:v>
      </x:c>
      <x:c r="I175" s="22" t="str">
        <x:v>Yes</x:v>
      </x:c>
      <x:c r="J175" s="22" t="n">
        <x:v>4</x:v>
      </x:c>
      <x:c r="K175" s="22" t="str">
        <x:v>Not started</x:v>
      </x:c>
      <x:c r="L175" s="22" t="str">
        <x:v>Review - merger</x:v>
      </x:c>
      <x:c r="M175" s="22" t="str">
        <x:v>Review</x:v>
      </x:c>
      <x:c r="N175" s="22" t="str"/>
      <x:c r="O175" s="28" t="n">
        <x:v>42445</x:v>
      </x:c>
      <x:c r="P175" s="28" t="n">
        <x:v>42531</x:v>
      </x:c>
      <x:c r="Q175" s="22" t="n">
        <x:v>2016</x:v>
      </x:c>
      <x:c r="R175" s="22" t="str">
        <x:v>Q1 2016</x:v>
      </x:c>
      <x:c r="S175" s="22" t="str">
        <x:v>Completed</x:v>
      </x:c>
      <x:c r="T175" s="26" t="str">
        <x:v>SkyePharma Merges with Vectura</x:v>
      </x:c>
      <x:c r="U175" s="22" t="str">
        <x:v>Mergers &amp; Acquisitions</x:v>
      </x:c>
      <x:c r="V175" s="22" t="str">
        <x:v>Merger</x:v>
      </x:c>
      <x:c r="W175" s="22"/>
      <x:c r="X175" s="22" t="str">
        <x:v>United Kingdom</x:v>
      </x:c>
      <x:c r="Y175" s="22"/>
      <x:c r="Z175" s="26" t="str">
        <x:v>Lazard &amp; Co Ltd , J.P. Morgan Cazenove Ltd (Inactive) , N M Rothschild &amp; Sons Ltd</x:v>
      </x:c>
      <x:c r="AA175" s="26"/>
      <x:c r="AB175" s="22" t="str">
        <x:v>Vectura Group Ltd</x:v>
      </x:c>
      <x:c r="AC175" s="22" t="str">
        <x:v>vectura</x:v>
      </x:c>
      <x:c r="AD175" s="22" t="str">
        <x:v>SkyePharma Ltd; Vectura Group Ltd</x:v>
      </x:c>
      <x:c r="AE175" s="22" t="str">
        <x:v>skyepharma vectura</x:v>
      </x:c>
      <x:c r="AF175" s="30" t="n">
        <x:v>627</x:v>
      </x:c>
      <x:c r="AG175" s="22" t="n">
        <x:v>627</x:v>
      </x:c>
      <x:c r="AH175" s="26" t="str">
        <x:v>SkyePharma PLC, a provider of oral and inhalation pharmaceutical products, has merged with Vectura Group plc, a provider of drugs for the treatment of bronchopulmonary diseases. The transaction is valued at GBP4.1 (USD5.83) per SkyePharma share or approximately GBP441.3 million (USD627.45 million), in shares. Following the transaction, the combined company will be Vectura Group.
The purchase consideration represents a premium of approximately 4.2% to the closing price of GBP3.93 (USD5.55) per Skyepharma share on March 15, 2016 and a premium of approximately 13.6% to the 90 trading day volume weighted average price (VWAP) of GBP3.61 (USD5.1) per Skyepharma share on March 15, 2016.
Pursuant to the transaction, SkyePharma shareholders are entitled to receive 2.7977 new shares for each share held, valuing SkyePharma at GBP441.3 million (USD627.45 million). Alternatively, SkyePharma shareholders have an option to receive a part of the offer instead of some or all of the new Vectura shares. If GBP70 million (USD99.53 million) available under the cash alternative is paid in full, SkyePharma shareholders would own about 37.62% of the combined company and an all-stock transaction would result in SkyePharma shareholders owning about 41.75% of the combined company. 
In addtion, Skyepharma shareholders who validly elect to receive the partial cash alternative for up to a basic entitlement of GBP0.23 (USD0.33) in cash and 0.8414 of a new Vectura share for every new Vectura share to which they would otherwise be entitled under the merger, will receive the full amount of cash for which they have elected. Assuming all Skyepharma shareholders elect for their basic entitlement under the partial cash alternative in respect of all of the new Vectura shares to which they would otherwise be entitled under the merger, a Skyepharma shareholder would receive GBP0.65 (USD0.92) in cash and 2.3539 new Vectura shares per Skyepharma share representing consideration of, in aggregate, GBP0.41 (USD0.58) per Skyepharma share. Following the transaction, Skyepharma will operate as a wholly-owned subsidiary of Vectura.
As part of the consideration, Vectura entered into a new five year revolving loan facility with HSBC Bank plc for GBP50 million (USD71.09 million) with the option to extend to GBP75 million (USD106.64 million). Under the terms of the transaction, new Vectura shares will be issued as consideration. The cash payable pursuant to the terms of the partial cash alternative will be funded from Vectura's existing cash resources, together with the proceeds of GBP50 million (USD71.09 million) from the revolving loan facility with HSBC Bank plc which are available to Vectura for the purposes of financing the transaction. 
As part of the transaction, James Ward-Lilley, CEO of Vectura, will join as CEO of the enlarged group. The executive directors of enlarged group consist of Andrew Derodra, CFO of Skyepharma, and Trevor Phillips, COO of Vectura. Bruno Angelici, chairman of Vectura, will join as the chairman of the enlarged group. In addition, Andrew Oakley, CFO of Vectura, will leave the board of directors of Vectura on terms to be agreed and Peter Grant, CEO of Skyepharma, will leave board of directors of Skyepharma on terms to be agreed. Vectura will appoint Frank Condella, chairman of Skyepharma, as the vice-chairman of the enlarged group, and Thomas Werner, a non-executive Skyepharma director, as a non-executive director on the enlarged group board. Andrew Derodra, CFO of Skyepharma , will become the CFO of the enlarged group.
This transaction enables Vectura and SkyePharma to focus on respiratory drug development.
J.P. Morgan Cazenove Limited and N M Rothschild and Sons Limited acted as joint financial advisors to Vectura, while Lazard &amp; Co., Limited acted as financial advisor to SkyePharma.
Deal History:
Announced: On March 16, 2016, SkyePharma entered into an agreement to merge with Vectura. The transaction is valued at GBP4.1 (USD5.83) per SkyePharma share or approximately GBP441.3 million (USD627.45 million), in shares.</x:v>
      </x:c>
      <x:c r="AI175" s="26" t="str">
        <x:v>This transaction enables Vectura and SkyePharma to focus on respiratory drug development.</x:v>
      </x:c>
      <x:c r="AJ175" s="22" t="str"/>
      <x:c r="AK175" s="22" t="str"/>
      <x:c r="AL175" s="22" t="str">
        <x:v>Unknown</x:v>
      </x:c>
      <x:c r="AM175" s="22" t="str">
        <x:v>Unknown</x:v>
      </x:c>
      <x:c r="AN175" s="22" t="str">
        <x:v>VEC LN</x:v>
      </x:c>
      <x:c r="AO175" s="22" t="str"/>
      <x:c r="AP175" s="22" t="str"/>
      <x:c r="AQ175" s="22" t="str"/>
      <x:c r="AR175" s="22" t="str"/>
      <x:c r="AS175" s="22" t="str">
        <x:v>Vectura Group Ltd</x:v>
      </x:c>
      <x:c r="AT175" s="22" t="str">
        <x:v>SkyePharma Ltd; Vectura Group Ltd</x:v>
      </x:c>
      <x:c r="AU175" s="22" t="str">
        <x:v>Not reviewed</x:v>
      </x:c>
      <x:c r="AV175" s="22" t="str">
        <x:v>Not assessed</x:v>
      </x:c>
      <x:c r="AW175" s="22" t="str">
        <x:v>Unknown</x:v>
      </x:c>
      <x:c r="AX175" s="22" t="str">
        <x:v>Unknown</x:v>
      </x:c>
      <x:c r="AY175" s="22" t="str">
        <x:v>Unknown</x:v>
      </x:c>
      <x:c r="AZ175" s="22" t="str">
        <x:v>Unknown</x:v>
      </x:c>
      <x:c r="BA175" s="22" t="str">
        <x:v>Unknown</x:v>
      </x:c>
      <x:c r="BB175" s="22" t="str">
        <x:v>Unknown</x:v>
      </x:c>
      <x:c r="BC175" s="26" t="str"/>
      <x:c r="BD175" s="22" t="str"/>
      <x:c r="BE175" s="22" t="str">
        <x:v>EUR</x:v>
      </x:c>
      <x:c r="BF175" s="22" t="str">
        <x:v>Complete</x:v>
      </x:c>
      <x:c r="BG175" s="22" t="str">
        <x:v>Complete event window — 7/7 years covered</x:v>
      </x:c>
      <x:c r="BH175" s="22" t="str">
        <x:v>Applicant/owner alias match for Vectura group subsidiaries, including Vectura Ltd, Vectura GmbH and Vectura Delivery Devices.</x:v>
      </x:c>
      <x:c r="BI175" s="24" t="n">
        <x:f>IF($Q175="","",$Q175-3)</x:f>
        <x:v>2013</x:v>
      </x:c>
      <x:c r="BJ175" s="24" t="n">
        <x:f>IF($Q175="","",$Q175-2)</x:f>
        <x:v>2014</x:v>
      </x:c>
      <x:c r="BK175" s="24" t="n">
        <x:f>IF($Q175="","",$Q175-1)</x:f>
        <x:v>2015</x:v>
      </x:c>
      <x:c r="BL175" s="24" t="n">
        <x:f>IF($Q175="","",$Q175+0)</x:f>
        <x:v>2016</x:v>
      </x:c>
      <x:c r="BM175" s="24" t="n">
        <x:f>IF($Q175="","",$Q175+1)</x:f>
        <x:v>2017</x:v>
      </x:c>
      <x:c r="BN175" s="24" t="n">
        <x:f>IF($Q175="","",$Q175+2)</x:f>
        <x:v>2018</x:v>
      </x:c>
      <x:c r="BO175" s="24" t="n">
        <x:f>IF($Q175="","",$Q175+3)</x:f>
        <x:v>2019</x:v>
      </x:c>
      <x:c r="BP175" s="77" t="n">
        <x:v>37.4503</x:v>
      </x:c>
      <x:c r="BQ175" s="77" t="n">
        <x:v>43.279</x:v>
      </x:c>
      <x:c r="BR175" s="77" t="n">
        <x:v>73.9317</x:v>
      </x:c>
      <x:c r="BS175" s="77" t="n">
        <x:v>98.322</x:v>
      </x:c>
      <x:c r="BT175" s="77" t="n">
        <x:v>168.9625</x:v>
      </x:c>
      <x:c r="BU175" s="77" t="n">
        <x:v>181.3981</x:v>
      </x:c>
      <x:c r="BV175" s="77" t="n">
        <x:v>203.3469</x:v>
      </x:c>
      <x:c r="BW175" s="77" t="n">
        <x:v>-14.3662</x:v>
      </x:c>
      <x:c r="BX175" s="77" t="n">
        <x:v>-4.3872</x:v>
      </x:c>
      <x:c r="BY175" s="77" t="n">
        <x:v>-8.9228</x:v>
      </x:c>
      <x:c r="BZ175" s="77" t="n">
        <x:v>0.6828</x:v>
      </x:c>
      <x:c r="CA175" s="77" t="n">
        <x:v>-94.756</x:v>
      </x:c>
      <x:c r="CB175" s="77" t="n">
        <x:v>-62.0483</x:v>
      </x:c>
      <x:c r="CC175" s="77" t="n">
        <x:v>-26.8012</x:v>
      </x:c>
      <x:c r="CD175" s="77" t="n">
        <x:v>-7.2445</x:v>
      </x:c>
      <x:c r="CE175" s="77" t="n">
        <x:v>-2.7272</x:v>
      </x:c>
      <x:c r="CF175" s="77" t="n">
        <x:v>4.7163</x:v>
      </x:c>
      <x:c r="CG175" s="77" t="n">
        <x:v>6.8279</x:v>
      </x:c>
      <x:c r="CH175" s="77" t="n">
        <x:v>-97.8384</x:v>
      </x:c>
      <x:c r="CI175" s="77" t="n">
        <x:v>-99.6842</x:v>
      </x:c>
      <x:c r="CJ175" s="77" t="n">
        <x:v>-25.2045</x:v>
      </x:c>
      <x:c r="CK175" s="77" t="n">
        <x:v>185.1516</x:v>
      </x:c>
      <x:c r="CL175" s="77" t="n">
        <x:v>373.6631</x:v>
      </x:c>
      <x:c r="CM175" s="77" t="n">
        <x:v>406.0795</x:v>
      </x:c>
      <x:c r="CN175" s="77" t="n">
        <x:v>361.4625</x:v>
      </x:c>
      <x:c r="CO175" s="77" t="n">
        <x:v>808.2677</x:v>
      </x:c>
      <x:c r="CP175" s="77" t="n">
        <x:v>691.6141</x:v>
      </x:c>
      <x:c r="CQ175" s="77" t="n">
        <x:v>626.83</x:v>
      </x:c>
      <x:c r="CR175" s="77" t="n">
        <x:v>0</x:v>
      </x:c>
      <x:c r="CS175" s="77" t="n">
        <x:v>0</x:v>
      </x:c>
      <x:c r="CT175" s="77" t="n">
        <x:v>0</x:v>
      </x:c>
      <x:c r="CU175" s="77" t="n">
        <x:v>0</x:v>
      </x:c>
      <x:c r="CV175" s="77" t="n">
        <x:v>0</x:v>
      </x:c>
      <x:c r="CW175" s="77" t="n">
        <x:v>0</x:v>
      </x:c>
      <x:c r="CX175" s="77" t="n">
        <x:v>8.9766</x:v>
      </x:c>
      <x:c r="CY175" s="77" t="n">
        <x:v>37.9414</x:v>
      </x:c>
      <x:c r="CZ175" s="77" t="n">
        <x:v>33.2003</x:v>
      </x:c>
      <x:c r="DA175" s="77" t="n">
        <x:v>46.0161</x:v>
      </x:c>
      <x:c r="DB175" s="77" t="n">
        <x:v>57.4911</x:v>
      </x:c>
      <x:c r="DC175" s="77" t="n">
        <x:v>68.8408</x:v>
      </x:c>
      <x:c r="DD175" s="77" t="n">
        <x:v>54.0239</x:v>
      </x:c>
      <x:c r="DE175" s="77" t="n">
        <x:v>53.8305</x:v>
      </x:c>
      <x:c r="DF175" s="78" t="n">
        <x:v>-3.6703</x:v>
      </x:c>
      <x:c r="DG175" s="78" t="n">
        <x:v>-0.9899</x:v>
      </x:c>
      <x:c r="DH175" s="78" t="n">
        <x:v>1.2292</x:v>
      </x:c>
      <x:c r="DI175" s="78" t="n">
        <x:v>1.7262</x:v>
      </x:c>
      <x:c r="DJ175" s="78" t="n">
        <x:v>-17.0666</x:v>
      </x:c>
      <x:c r="DK175" s="78" t="n">
        <x:v>-13.1652</x:v>
      </x:c>
      <x:c r="DL175" s="78" t="n">
        <x:v>-3.8365</x:v>
      </x:c>
      <x:c r="DM175" s="78" t="n">
        <x:v>-38.3607</x:v>
      </x:c>
      <x:c r="DN175" s="78" t="n">
        <x:v>-10.137</x:v>
      </x:c>
      <x:c r="DO175" s="78" t="n">
        <x:v>-12.069</x:v>
      </x:c>
      <x:c r="DP175" s="78" t="n">
        <x:v>0.6944</x:v>
      </x:c>
      <x:c r="DQ175" s="78" t="n">
        <x:v>-56.0811</x:v>
      </x:c>
      <x:c r="DR175" s="78" t="n">
        <x:v>-34.2056</x:v>
      </x:c>
      <x:c r="DS175" s="78" t="n">
        <x:v>-13.18</x:v>
      </x:c>
      <x:c r="DT175" s="78" t="n">
        <x:v>0</x:v>
      </x:c>
      <x:c r="DU175" s="78" t="n">
        <x:v>0</x:v>
      </x:c>
      <x:c r="DV175" s="78" t="n">
        <x:v>0</x:v>
      </x:c>
      <x:c r="DW175" s="78" t="n">
        <x:v>0</x:v>
      </x:c>
      <x:c r="DX175" s="78" t="n">
        <x:v>0</x:v>
      </x:c>
      <x:c r="DY175" s="78" t="n">
        <x:v>0</x:v>
      </x:c>
      <x:c r="DZ175" s="78" t="n">
        <x:v>1.4321</x:v>
      </x:c>
      <x:c r="EA175" s="117" t="n">
        <x:v>5</x:v>
      </x:c>
      <x:c r="EB175" s="117" t="n">
        <x:v>6</x:v>
      </x:c>
      <x:c r="EC175" s="117" t="n">
        <x:v>4</x:v>
      </x:c>
      <x:c r="ED175" s="117" t="n">
        <x:v>3</x:v>
      </x:c>
      <x:c r="EE175" s="117" t="n">
        <x:v>7</x:v>
      </x:c>
      <x:c r="EF175" s="117" t="n">
        <x:v>3</x:v>
      </x:c>
      <x:c r="EG175" s="117" t="n">
        <x:v>4</x:v>
      </x:c>
      <x:c r="EH175" s="117" t="n">
        <x:v>6</x:v>
      </x:c>
      <x:c r="EI175" s="117" t="n">
        <x:v>20</x:v>
      </x:c>
      <x:c r="EJ175" s="117" t="n">
        <x:v>2</x:v>
      </x:c>
      <x:c r="EK175" s="117" t="n">
        <x:v>0</x:v>
      </x:c>
      <x:c r="EL175" s="117" t="n">
        <x:v>25</x:v>
      </x:c>
      <x:c r="EM175" s="117" t="n">
        <x:v>7</x:v>
      </x:c>
      <x:c r="EN175" s="117" t="n">
        <x:v>5</x:v>
      </x:c>
      <x:c r="EO175" s="34" t="str"/>
      <x:c r="EP175" s="34" t="str"/>
      <x:c r="EQ175" s="36" t="str">
        <x:f>IF(OR($EO175="",$EP175="",$EO175=0),"",$EP175/$EO175)</x:f>
      </x:c>
      <x:c r="ER175" s="38" t="str"/>
      <x:c r="ES175" s="22" t="str">
        <x:v>Unknown</x:v>
      </x:c>
      <x:c r="ET175" s="22" t="str">
        <x:v>Unknown</x:v>
      </x:c>
      <x:c r="EU175" s="40" t="n">
        <x:f>IF(COUNT($DF175,$DG175,$DH175)=0,"",AVERAGE($DF175,$DG175,$DH175))</x:f>
        <x:v>-1.1436666666666666</x:v>
      </x:c>
      <x:c r="EV175" s="40" t="n">
        <x:f>IF(COUNT($DJ175,$DK175,$DL175)=0,"",AVERAGE($DJ175,$DK175,$DL175))</x:f>
        <x:v>-11.3561</x:v>
      </x:c>
      <x:c r="EW175" s="40" t="n">
        <x:f>IF(OR($EU175="",$EV175=""),"",$EV175-$EU175)</x:f>
        <x:v>-10.212433333333333</x:v>
      </x:c>
      <x:c r="EX175" s="40" t="n">
        <x:f>IF(COUNT($DM175,$DN175,$DO175)=0,"",AVERAGE($DM175,$DN175,$DO175))</x:f>
        <x:v>-20.1889</x:v>
      </x:c>
      <x:c r="EY175" s="40" t="n">
        <x:f>IF(COUNT($DQ175,$DR175,$DS175)=0,"",AVERAGE($DQ175,$DR175,$DS175))</x:f>
        <x:v>-34.4889</x:v>
      </x:c>
      <x:c r="EZ175" s="40" t="n">
        <x:f>IF(OR($EX175="",$EY175=""),"",$EY175-$EX175)</x:f>
        <x:v>-14.3</x:v>
      </x:c>
      <x:c r="FA175" s="42" t="n">
        <x:f>IF(COUNT($EA175,$EB175,$EC175)=0,"",AVERAGE($EA175,$EB175,$EC175))</x:f>
        <x:v>5</x:v>
      </x:c>
      <x:c r="FB175" s="42" t="n">
        <x:f>IF(COUNT($EE175,$EF175,$EG175)=0,"",AVERAGE($EE175,$EF175,$EG175))</x:f>
        <x:v>4.666666666666667</x:v>
      </x:c>
      <x:c r="FC175" s="42" t="n">
        <x:f>IF(OR($FA175="",$FB175=""),"",$FB175-$FA175)</x:f>
        <x:v>-0.33333333333333304</x:v>
      </x:c>
      <x:c r="FD175" s="42" t="n">
        <x:f>IF(COUNT($EH175,$EI175,$EJ175)=0,"",AVERAGE($EH175,$EI175,$EJ175))</x:f>
        <x:v>9.333333333333334</x:v>
      </x:c>
      <x:c r="FE175" s="42" t="n">
        <x:f>IF(COUNT($EL175,$EM175,$EN175)=0,"",AVERAGE($EL175,$EM175,$EN175))</x:f>
        <x:v>12.333333333333334</x:v>
      </x:c>
      <x:c r="FF175" s="42" t="n">
        <x:f>IF(OR($FD175="",$FE175=""),"",$FE175-$FD175)</x:f>
        <x:v>3</x:v>
      </x:c>
      <x:c r="FG175" s="24" t="str">
        <x:f>IF(COUNT($DF175,$DG175,$DH175,$DJ175,$DK175,$DL175,$DM175,$DN175,$DO175,$DQ175,$DR175,$DS175)=12,"Yes","No")</x:f>
        <x:v>Yes</x:v>
      </x:c>
      <x:c r="FH175" s="24" t="str">
        <x:f>IF(COUNT($EA175,$EB175,$EC175,$EE175,$EF175,$EG175,$EH175,$EI175,$EJ175,$EL175,$EM175,$EN175)=12,"Yes","No")</x:f>
        <x:v>Yes</x:v>
      </x:c>
      <x:c r="FI175" s="24" t="str">
        <x:f>IF(AND($M175="Include",OR($FG175="Yes",$FH175="Yes")),"Ready","Not ready")</x:f>
        <x:v>Not ready</x:v>
      </x:c>
    </x:row>
    <x:row r="176" ht="24" customHeight="1">
      <x:c r="A176" s="22" t="str">
        <x:v>CTL-0174</x:v>
      </x:c>
      <x:c r="B176" s="22" t="n">
        <x:v>185</x:v>
      </x:c>
      <x:c r="C176" s="22" t="str">
        <x:v>Candidate alternative-rationale group</x:v>
      </x:c>
      <x:c r="D176" s="22" t="n">
        <x:v>0</x:v>
      </x:c>
      <x:c r="E176" s="22" t="str">
        <x:v>DATA non-innovation deals.xlsx</x:v>
      </x:c>
      <x:c r="F176" s="22" t="str">
        <x:v>spark therapeutics acquires genable technologies</x:v>
      </x:c>
      <x:c r="G176" s="22" t="str">
        <x:v>No</x:v>
      </x:c>
      <x:c r="H176" s="22" t="str">
        <x:v>No</x:v>
      </x:c>
      <x:c r="I176" s="22" t="str">
        <x:v>No</x:v>
      </x:c>
      <x:c r="J176" s="22" t="n">
        <x:v>1</x:v>
      </x:c>
      <x:c r="K176" s="22" t="str">
        <x:v>Not started</x:v>
      </x:c>
      <x:c r="L176" s="22" t="str">
        <x:v>Review - majority</x:v>
      </x:c>
      <x:c r="M176" s="22" t="str">
        <x:v>Review</x:v>
      </x:c>
      <x:c r="N176" s="22" t="str"/>
      <x:c r="O176" s="28" t="n">
        <x:v>42436</x:v>
      </x:c>
      <x:c r="P176" s="28" t="n">
        <x:v>42436</x:v>
      </x:c>
      <x:c r="Q176" s="22" t="n">
        <x:v>2016</x:v>
      </x:c>
      <x:c r="R176" s="22" t="str">
        <x:v>Q1 2016</x:v>
      </x:c>
      <x:c r="S176" s="22" t="str">
        <x:v>Completed</x:v>
      </x:c>
      <x:c r="T176" s="26" t="str">
        <x:v>Spark Therapeutics acquires Genable Technologies</x:v>
      </x:c>
      <x:c r="U176" s="22" t="str">
        <x:v>Mergers &amp; Acquisitions</x:v>
      </x:c>
      <x:c r="V176" s="22" t="str">
        <x:v>Acquisition</x:v>
      </x:c>
      <x:c r="W176" s="22" t="str">
        <x:v>Majority Acquisition</x:v>
      </x:c>
      <x:c r="X176" s="22" t="str">
        <x:v>Ireland</x:v>
      </x:c>
      <x:c r="Y176" s="22" t="str">
        <x:v>Majority Acquisition</x:v>
      </x:c>
      <x:c r="Z176" s="26"/>
      <x:c r="AA176" s="26"/>
      <x:c r="AB176" s="22" t="str">
        <x:v>Spark Therapeutics Inc</x:v>
      </x:c>
      <x:c r="AC176" s="22" t="str">
        <x:v>spark therapeutics</x:v>
      </x:c>
      <x:c r="AD176" s="22" t="str">
        <x:v>Genable Technologies Ltd</x:v>
      </x:c>
      <x:c r="AE176" s="22" t="str">
        <x:v>genable technologies</x:v>
      </x:c>
      <x:c r="AF176" s="30" t="n">
        <x:v>15</x:v>
      </x:c>
      <x:c r="AG176" s="22" t="n">
        <x:v>15</x:v>
      </x:c>
      <x:c r="AH176" s="26" t="str">
        <x:v>Spark Therapeutics, Inc., a US-based developer of gene therapy products, has acquired Genable Technologies Limited, an Ireland-based gene therapy company that develops gene therapies to treat dominant genetic diseases.
_x000d_The consideration consisted of $6 million in cash and 265,000 shares of Spark Therapeutics common stock. Based on the closing price of Spark Therapeutics' common stock on March 3, 3016, the share consideration is valued at approximately $9.15 million.
_x000d_ Genable Technologies was backed by Fountain Healthcare Partners, Delta Partners Limited, Fighting Blindness, Foundation Fighting Blindness Clinical Research Institute (U.S.), Trinity College Dublin and Enterprise Ireland.</x:v>
      </x:c>
      <x:c r="AI176" s="26" t="str">
        <x:v>The acquisition will enable Spark Therapeutics to leverage its gene therapy platform.</x:v>
      </x:c>
      <x:c r="AJ176" s="22" t="str"/>
      <x:c r="AK176" s="22" t="str"/>
      <x:c r="AL176" s="22" t="str">
        <x:v>Unknown</x:v>
      </x:c>
      <x:c r="AM176" s="22" t="str">
        <x:v>Unknown</x:v>
      </x:c>
      <x:c r="AN176" s="22" t="str"/>
      <x:c r="AO176" s="22" t="str"/>
      <x:c r="AP176" s="22" t="str"/>
      <x:c r="AQ176" s="22" t="str"/>
      <x:c r="AR176" s="22" t="str"/>
      <x:c r="AS176" s="22" t="str">
        <x:v>Spark Therapeutics Inc</x:v>
      </x:c>
      <x:c r="AT176" s="22" t="str">
        <x:v>Genable Technologies Ltd</x:v>
      </x:c>
      <x:c r="AU176" s="22" t="str">
        <x:v>Not reviewed</x:v>
      </x:c>
      <x:c r="AV176" s="22" t="str">
        <x:v>Not assessed</x:v>
      </x:c>
      <x:c r="AW176" s="22" t="str">
        <x:v>Unknown</x:v>
      </x:c>
      <x:c r="AX176" s="22" t="str">
        <x:v>Unknown</x:v>
      </x:c>
      <x:c r="AY176" s="22" t="str">
        <x:v>Unknown</x:v>
      </x:c>
      <x:c r="AZ176" s="22" t="str">
        <x:v>Unknown</x:v>
      </x:c>
      <x:c r="BA176" s="22" t="str">
        <x:v>Unknown</x:v>
      </x:c>
      <x:c r="BB176" s="22" t="str">
        <x:v>Unknown</x:v>
      </x:c>
      <x:c r="BC176" s="26" t="str"/>
      <x:c r="BD176" s="22" t="str"/>
      <x:c r="BE176" s="22" t="str"/>
      <x:c r="BF176" s="22" t="str">
        <x:v>Not collected</x:v>
      </x:c>
      <x:c r="BG176" s="22" t="str">
        <x:v>Not collected</x:v>
      </x:c>
      <x:c r="BH176" s="22" t="str">
        <x:v>Not defined</x:v>
      </x:c>
      <x:c r="BI176" s="24" t="n">
        <x:f>IF($Q176="","",$Q176-3)</x:f>
        <x:v>2013</x:v>
      </x:c>
      <x:c r="BJ176" s="24" t="n">
        <x:f>IF($Q176="","",$Q176-2)</x:f>
        <x:v>2014</x:v>
      </x:c>
      <x:c r="BK176" s="24" t="n">
        <x:f>IF($Q176="","",$Q176-1)</x:f>
        <x:v>2015</x:v>
      </x:c>
      <x:c r="BL176" s="24" t="n">
        <x:f>IF($Q176="","",$Q176+0)</x:f>
        <x:v>2016</x:v>
      </x:c>
      <x:c r="BM176" s="24" t="n">
        <x:f>IF($Q176="","",$Q176+1)</x:f>
        <x:v>2017</x:v>
      </x:c>
      <x:c r="BN176" s="24" t="n">
        <x:f>IF($Q176="","",$Q176+2)</x:f>
        <x:v>2018</x:v>
      </x:c>
      <x:c r="BO176" s="24" t="n">
        <x:f>IF($Q176="","",$Q176+3)</x:f>
        <x:v>2019</x:v>
      </x:c>
      <x:c r="BP176" s="77" t="str"/>
      <x:c r="BQ176" s="77" t="str"/>
      <x:c r="BR176" s="77" t="str"/>
      <x:c r="BS176" s="77" t="str"/>
      <x:c r="BT176" s="77" t="str"/>
      <x:c r="BU176" s="77" t="str"/>
      <x:c r="BV176" s="77" t="str"/>
      <x:c r="BW176" s="77" t="str"/>
      <x:c r="BX176" s="77" t="str"/>
      <x:c r="BY176" s="77" t="str"/>
      <x:c r="BZ176" s="77" t="str"/>
      <x:c r="CA176" s="77" t="str"/>
      <x:c r="CB176" s="77" t="str"/>
      <x:c r="CC176" s="77" t="str"/>
      <x:c r="CD176" s="77" t="str"/>
      <x:c r="CE176" s="77" t="str"/>
      <x:c r="CF176" s="77" t="str"/>
      <x:c r="CG176" s="77" t="str"/>
      <x:c r="CH176" s="77" t="str"/>
      <x:c r="CI176" s="77" t="str"/>
      <x:c r="CJ176" s="77" t="str"/>
      <x:c r="CK176" s="77" t="str"/>
      <x:c r="CL176" s="77" t="str"/>
      <x:c r="CM176" s="77" t="str"/>
      <x:c r="CN176" s="77" t="str"/>
      <x:c r="CO176" s="77" t="str"/>
      <x:c r="CP176" s="77" t="str"/>
      <x:c r="CQ176" s="77" t="str"/>
      <x:c r="CR176" s="77" t="str"/>
      <x:c r="CS176" s="77" t="str"/>
      <x:c r="CT176" s="77" t="str"/>
      <x:c r="CU176" s="77" t="str"/>
      <x:c r="CV176" s="77" t="str"/>
      <x:c r="CW176" s="77" t="str"/>
      <x:c r="CX176" s="77" t="str"/>
      <x:c r="CY176" s="77" t="str"/>
      <x:c r="CZ176" s="77" t="str"/>
      <x:c r="DA176" s="77" t="str"/>
      <x:c r="DB176" s="77" t="str"/>
      <x:c r="DC176" s="77" t="str"/>
      <x:c r="DD176" s="77" t="str"/>
      <x:c r="DE176" s="77" t="str"/>
      <x:c r="DF176" s="78" t="str"/>
      <x:c r="DG176" s="78" t="str"/>
      <x:c r="DH176" s="78" t="str"/>
      <x:c r="DI176" s="78" t="str"/>
      <x:c r="DJ176" s="78" t="str"/>
      <x:c r="DK176" s="78" t="str"/>
      <x:c r="DL176" s="78" t="str"/>
      <x:c r="DM176" s="78" t="str"/>
      <x:c r="DN176" s="78" t="str"/>
      <x:c r="DO176" s="78" t="str"/>
      <x:c r="DP176" s="78" t="str"/>
      <x:c r="DQ176" s="78" t="str"/>
      <x:c r="DR176" s="78" t="str"/>
      <x:c r="DS176" s="78" t="str"/>
      <x:c r="DT176" s="78" t="str"/>
      <x:c r="DU176" s="78" t="str"/>
      <x:c r="DV176" s="78" t="str"/>
      <x:c r="DW176" s="78" t="str"/>
      <x:c r="DX176" s="78" t="str"/>
      <x:c r="DY176" s="78" t="str"/>
      <x:c r="DZ176" s="78" t="str"/>
      <x:c r="EA176" s="117" t="str"/>
      <x:c r="EB176" s="117" t="str"/>
      <x:c r="EC176" s="117" t="str"/>
      <x:c r="ED176" s="117" t="str"/>
      <x:c r="EE176" s="117" t="str"/>
      <x:c r="EF176" s="117" t="str"/>
      <x:c r="EG176" s="117" t="str"/>
      <x:c r="EH176" s="117" t="str"/>
      <x:c r="EI176" s="117" t="str"/>
      <x:c r="EJ176" s="117" t="str"/>
      <x:c r="EK176" s="117" t="str"/>
      <x:c r="EL176" s="117" t="str"/>
      <x:c r="EM176" s="117" t="str"/>
      <x:c r="EN176" s="117" t="str"/>
      <x:c r="EO176" s="34" t="str"/>
      <x:c r="EP176" s="34" t="str"/>
      <x:c r="EQ176" s="36" t="str">
        <x:f>IF(OR($EO176="",$EP176="",$EO176=0),"",$EP176/$EO176)</x:f>
      </x:c>
      <x:c r="ER176" s="38" t="str"/>
      <x:c r="ES176" s="22" t="str">
        <x:v>Unknown</x:v>
      </x:c>
      <x:c r="ET176" s="22" t="str">
        <x:v>Unknown</x:v>
      </x:c>
      <x:c r="EU176" s="40" t="str">
        <x:f>IF(COUNT($DF176,$DG176,$DH176)=0,"",AVERAGE($DF176,$DG176,$DH176))</x:f>
      </x:c>
      <x:c r="EV176" s="40" t="str">
        <x:f>IF(COUNT($DJ176,$DK176,$DL176)=0,"",AVERAGE($DJ176,$DK176,$DL176))</x:f>
      </x:c>
      <x:c r="EW176" s="40" t="str">
        <x:f>IF(OR($EU176="",$EV176=""),"",$EV176-$EU176)</x:f>
      </x:c>
      <x:c r="EX176" s="40" t="str">
        <x:f>IF(COUNT($DM176,$DN176,$DO176)=0,"",AVERAGE($DM176,$DN176,$DO176))</x:f>
      </x:c>
      <x:c r="EY176" s="40" t="str">
        <x:f>IF(COUNT($DQ176,$DR176,$DS176)=0,"",AVERAGE($DQ176,$DR176,$DS176))</x:f>
      </x:c>
      <x:c r="EZ176" s="40" t="str">
        <x:f>IF(OR($EX176="",$EY176=""),"",$EY176-$EX176)</x:f>
      </x:c>
      <x:c r="FA176" s="42" t="str">
        <x:f>IF(COUNT($EA176,$EB176,$EC176)=0,"",AVERAGE($EA176,$EB176,$EC176))</x:f>
      </x:c>
      <x:c r="FB176" s="42" t="str">
        <x:f>IF(COUNT($EE176,$EF176,$EG176)=0,"",AVERAGE($EE176,$EF176,$EG176))</x:f>
      </x:c>
      <x:c r="FC176" s="42" t="str">
        <x:f>IF(OR($FA176="",$FB176=""),"",$FB176-$FA176)</x:f>
      </x:c>
      <x:c r="FD176" s="42" t="str">
        <x:f>IF(COUNT($EH176,$EI176,$EJ176)=0,"",AVERAGE($EH176,$EI176,$EJ176))</x:f>
      </x:c>
      <x:c r="FE176" s="42" t="str">
        <x:f>IF(COUNT($EL176,$EM176,$EN176)=0,"",AVERAGE($EL176,$EM176,$EN176))</x:f>
      </x:c>
      <x:c r="FF176" s="42" t="str">
        <x:f>IF(OR($FD176="",$FE176=""),"",$FE176-$FD176)</x:f>
      </x:c>
      <x:c r="FG176" s="24" t="str">
        <x:f>IF(COUNT($DF176,$DG176,$DH176,$DJ176,$DK176,$DL176,$DM176,$DN176,$DO176,$DQ176,$DR176,$DS176)=12,"Yes","No")</x:f>
        <x:v>No</x:v>
      </x:c>
      <x:c r="FH176" s="24" t="str">
        <x:f>IF(COUNT($EA176,$EB176,$EC176,$EE176,$EF176,$EG176,$EH176,$EI176,$EJ176,$EL176,$EM176,$EN176)=12,"Yes","No")</x:f>
        <x:v>No</x:v>
      </x:c>
      <x:c r="FI176" s="24" t="str">
        <x:f>IF(AND($M176="Include",OR($FG176="Yes",$FH176="Yes")),"Ready","Not ready")</x:f>
        <x:v>Not ready</x:v>
      </x:c>
    </x:row>
    <x:row r="177" ht="24" customHeight="1">
      <x:c r="A177" s="22" t="str">
        <x:v>CTL-0175</x:v>
      </x:c>
      <x:c r="B177" s="22" t="n">
        <x:v>186</x:v>
      </x:c>
      <x:c r="C177" s="22" t="str">
        <x:v>Candidate alternative-rationale group</x:v>
      </x:c>
      <x:c r="D177" s="22" t="n">
        <x:v>0</x:v>
      </x:c>
      <x:c r="E177" s="22" t="str">
        <x:v>DATA non-innovation deals.xlsx</x:v>
      </x:c>
      <x:c r="F177" s="22" t="str">
        <x:v>c4x discovery acquires adorial for</x:v>
      </x:c>
      <x:c r="G177" s="22" t="str">
        <x:v>No</x:v>
      </x:c>
      <x:c r="H177" s="22" t="str">
        <x:v>No</x:v>
      </x:c>
      <x:c r="I177" s="22" t="str">
        <x:v>No</x:v>
      </x:c>
      <x:c r="J177" s="22" t="n">
        <x:v>1</x:v>
      </x:c>
      <x:c r="K177" s="22" t="str">
        <x:v>Not started</x:v>
      </x:c>
      <x:c r="L177" s="22" t="str">
        <x:v>Eligible - 100%</x:v>
      </x:c>
      <x:c r="M177" s="22" t="str">
        <x:v>Review</x:v>
      </x:c>
      <x:c r="N177" s="22" t="str"/>
      <x:c r="O177" s="28" t="n">
        <x:v>42430</x:v>
      </x:c>
      <x:c r="P177" s="28" t="n">
        <x:v>42430</x:v>
      </x:c>
      <x:c r="Q177" s="22" t="n">
        <x:v>2016</x:v>
      </x:c>
      <x:c r="R177" s="22" t="str">
        <x:v>Q1 2016</x:v>
      </x:c>
      <x:c r="S177" s="22" t="str">
        <x:v>Completed</x:v>
      </x:c>
      <x:c r="T177" s="26" t="str">
        <x:v>C4X Discovery Acquires Adorial for USD2.36 Million</x:v>
      </x:c>
      <x:c r="U177" s="22" t="str">
        <x:v>Mergers &amp; Acquisitions</x:v>
      </x:c>
      <x:c r="V177" s="22" t="str">
        <x:v>Acquisition</x:v>
      </x:c>
      <x:c r="W177" s="22" t="str">
        <x:v>100% Acquisition</x:v>
      </x:c>
      <x:c r="X177" s="22" t="str">
        <x:v>United Kingdom</x:v>
      </x:c>
      <x:c r="Y177" s="22" t="str">
        <x:v>100% Acquisition</x:v>
      </x:c>
      <x:c r="Z177" s="26"/>
      <x:c r="AA177" s="26"/>
      <x:c r="AB177" s="22" t="str">
        <x:v>C4X Discovery Holdings Limited</x:v>
      </x:c>
      <x:c r="AC177" s="22" t="str">
        <x:v>c4x discovery</x:v>
      </x:c>
      <x:c r="AD177" s="22" t="str">
        <x:v>Adorial Ltd</x:v>
      </x:c>
      <x:c r="AE177" s="22" t="str">
        <x:v>adorial</x:v>
      </x:c>
      <x:c r="AF177" s="30" t="n">
        <x:v>2</x:v>
      </x:c>
      <x:c r="AG177" s="22" t="n">
        <x:v>2</x:v>
      </x:c>
      <x:c r="AH177" s="26" t="str">
        <x:v>C4X Discovery Holdings plc, a drug discovery and development company, has acquired Adorial Limited together with its subsidiaries (Adorial), a drug discovery company with a proprietary genetic technology platform for the identification of novel drug targets, for a purchase consideration of approximately GBP1.7 million (USD2.36 million). The total consideration will be satisfied by the issue of 1,508,207 new ordinary shares at a price of GBP1.06 (USD1.47) per share, being a 3% premium to the closing mid-market price of a C4X Discovery share on February 29, 2016, and GBP0.072 million (USD0.1 million) cash. 
Adorial's key genetic technology, Taxonomy3, was originally co-developed with academic experts from the universities of Oxford and Lille, with funding support from Innovate UK. Taxonomy3 is a revolutionary and highly sensitive mathematical tool that has the potential to increase the probability of small molecule drug-development success. Adorial has used Taxonomy3 in partnership with several of the pharmaceutical companies, including Takeda and UCB Pharma, and has identified multiple new targets in rheumatoid arthritis, Parkinson’s disease and ophthalmology.
This acquisition enables C4X Discovery to strengthen its small molecule drug discovery and development pipeline.
The acquisition is conditional only on admission of the consideration shares to trading on AIM becoming effective (Admission). Application has been made for Admission and it is expected that this will occur on March 2, 2016. All consideration shares are subject to lock-in agreements of between 6 and 12 months.</x:v>
      </x:c>
      <x:c r="AI177" s="26" t="str">
        <x:v>This acquisition enables C4X Discovery to strengthen its small molecule drug discovery and development pipeline.</x:v>
      </x:c>
      <x:c r="AJ177" s="22" t="str"/>
      <x:c r="AK177" s="22" t="str"/>
      <x:c r="AL177" s="22" t="str">
        <x:v>Unknown</x:v>
      </x:c>
      <x:c r="AM177" s="22" t="str">
        <x:v>Unknown</x:v>
      </x:c>
      <x:c r="AN177" s="22" t="str"/>
      <x:c r="AO177" s="22" t="str"/>
      <x:c r="AP177" s="22" t="str"/>
      <x:c r="AQ177" s="22" t="str"/>
      <x:c r="AR177" s="22" t="str"/>
      <x:c r="AS177" s="22" t="str">
        <x:v>C4X Discovery Holdings Limited</x:v>
      </x:c>
      <x:c r="AT177" s="22" t="str">
        <x:v>Adorial Ltd</x:v>
      </x:c>
      <x:c r="AU177" s="22" t="str">
        <x:v>Not reviewed</x:v>
      </x:c>
      <x:c r="AV177" s="22" t="str">
        <x:v>Not assessed</x:v>
      </x:c>
      <x:c r="AW177" s="22" t="str">
        <x:v>Unknown</x:v>
      </x:c>
      <x:c r="AX177" s="22" t="str">
        <x:v>Unknown</x:v>
      </x:c>
      <x:c r="AY177" s="22" t="str">
        <x:v>Unknown</x:v>
      </x:c>
      <x:c r="AZ177" s="22" t="str">
        <x:v>Unknown</x:v>
      </x:c>
      <x:c r="BA177" s="22" t="str">
        <x:v>Unknown</x:v>
      </x:c>
      <x:c r="BB177" s="22" t="str">
        <x:v>Unknown</x:v>
      </x:c>
      <x:c r="BC177" s="26" t="str"/>
      <x:c r="BD177" s="22" t="str"/>
      <x:c r="BE177" s="22" t="str"/>
      <x:c r="BF177" s="22" t="str">
        <x:v>Not collected</x:v>
      </x:c>
      <x:c r="BG177" s="22" t="str">
        <x:v>Not collected</x:v>
      </x:c>
      <x:c r="BH177" s="22" t="str">
        <x:v>Not defined</x:v>
      </x:c>
      <x:c r="BI177" s="24" t="n">
        <x:f>IF($Q177="","",$Q177-3)</x:f>
        <x:v>2013</x:v>
      </x:c>
      <x:c r="BJ177" s="24" t="n">
        <x:f>IF($Q177="","",$Q177-2)</x:f>
        <x:v>2014</x:v>
      </x:c>
      <x:c r="BK177" s="24" t="n">
        <x:f>IF($Q177="","",$Q177-1)</x:f>
        <x:v>2015</x:v>
      </x:c>
      <x:c r="BL177" s="24" t="n">
        <x:f>IF($Q177="","",$Q177+0)</x:f>
        <x:v>2016</x:v>
      </x:c>
      <x:c r="BM177" s="24" t="n">
        <x:f>IF($Q177="","",$Q177+1)</x:f>
        <x:v>2017</x:v>
      </x:c>
      <x:c r="BN177" s="24" t="n">
        <x:f>IF($Q177="","",$Q177+2)</x:f>
        <x:v>2018</x:v>
      </x:c>
      <x:c r="BO177" s="24" t="n">
        <x:f>IF($Q177="","",$Q177+3)</x:f>
        <x:v>2019</x:v>
      </x:c>
      <x:c r="BP177" s="77" t="str"/>
      <x:c r="BQ177" s="77" t="str"/>
      <x:c r="BR177" s="77" t="str"/>
      <x:c r="BS177" s="77" t="str"/>
      <x:c r="BT177" s="77" t="str"/>
      <x:c r="BU177" s="77" t="str"/>
      <x:c r="BV177" s="77" t="str"/>
      <x:c r="BW177" s="77" t="str"/>
      <x:c r="BX177" s="77" t="str"/>
      <x:c r="BY177" s="77" t="str"/>
      <x:c r="BZ177" s="77" t="str"/>
      <x:c r="CA177" s="77" t="str"/>
      <x:c r="CB177" s="77" t="str"/>
      <x:c r="CC177" s="77" t="str"/>
      <x:c r="CD177" s="77" t="str"/>
      <x:c r="CE177" s="77" t="str"/>
      <x:c r="CF177" s="77" t="str"/>
      <x:c r="CG177" s="77" t="str"/>
      <x:c r="CH177" s="77" t="str"/>
      <x:c r="CI177" s="77" t="str"/>
      <x:c r="CJ177" s="77" t="str"/>
      <x:c r="CK177" s="77" t="str"/>
      <x:c r="CL177" s="77" t="str"/>
      <x:c r="CM177" s="77" t="str"/>
      <x:c r="CN177" s="77" t="str"/>
      <x:c r="CO177" s="77" t="str"/>
      <x:c r="CP177" s="77" t="str"/>
      <x:c r="CQ177" s="77" t="str"/>
      <x:c r="CR177" s="77" t="str"/>
      <x:c r="CS177" s="77" t="str"/>
      <x:c r="CT177" s="77" t="str"/>
      <x:c r="CU177" s="77" t="str"/>
      <x:c r="CV177" s="77" t="str"/>
      <x:c r="CW177" s="77" t="str"/>
      <x:c r="CX177" s="77" t="str"/>
      <x:c r="CY177" s="77" t="str"/>
      <x:c r="CZ177" s="77" t="str"/>
      <x:c r="DA177" s="77" t="str"/>
      <x:c r="DB177" s="77" t="str"/>
      <x:c r="DC177" s="77" t="str"/>
      <x:c r="DD177" s="77" t="str"/>
      <x:c r="DE177" s="77" t="str"/>
      <x:c r="DF177" s="78" t="str"/>
      <x:c r="DG177" s="78" t="str"/>
      <x:c r="DH177" s="78" t="str"/>
      <x:c r="DI177" s="78" t="str"/>
      <x:c r="DJ177" s="78" t="str"/>
      <x:c r="DK177" s="78" t="str"/>
      <x:c r="DL177" s="78" t="str"/>
      <x:c r="DM177" s="78" t="str"/>
      <x:c r="DN177" s="78" t="str"/>
      <x:c r="DO177" s="78" t="str"/>
      <x:c r="DP177" s="78" t="str"/>
      <x:c r="DQ177" s="78" t="str"/>
      <x:c r="DR177" s="78" t="str"/>
      <x:c r="DS177" s="78" t="str"/>
      <x:c r="DT177" s="78" t="str"/>
      <x:c r="DU177" s="78" t="str"/>
      <x:c r="DV177" s="78" t="str"/>
      <x:c r="DW177" s="78" t="str"/>
      <x:c r="DX177" s="78" t="str"/>
      <x:c r="DY177" s="78" t="str"/>
      <x:c r="DZ177" s="78" t="str"/>
      <x:c r="EA177" s="117" t="str"/>
      <x:c r="EB177" s="117" t="str"/>
      <x:c r="EC177" s="117" t="str"/>
      <x:c r="ED177" s="117" t="str"/>
      <x:c r="EE177" s="117" t="str"/>
      <x:c r="EF177" s="117" t="str"/>
      <x:c r="EG177" s="117" t="str"/>
      <x:c r="EH177" s="117" t="str"/>
      <x:c r="EI177" s="117" t="str"/>
      <x:c r="EJ177" s="117" t="str"/>
      <x:c r="EK177" s="117" t="str"/>
      <x:c r="EL177" s="117" t="str"/>
      <x:c r="EM177" s="117" t="str"/>
      <x:c r="EN177" s="117" t="str"/>
      <x:c r="EO177" s="34" t="str"/>
      <x:c r="EP177" s="34" t="str"/>
      <x:c r="EQ177" s="36" t="str">
        <x:f>IF(OR($EO177="",$EP177="",$EO177=0),"",$EP177/$EO177)</x:f>
      </x:c>
      <x:c r="ER177" s="38" t="str"/>
      <x:c r="ES177" s="22" t="str">
        <x:v>Unknown</x:v>
      </x:c>
      <x:c r="ET177" s="22" t="str">
        <x:v>Unknown</x:v>
      </x:c>
      <x:c r="EU177" s="40" t="str">
        <x:f>IF(COUNT($DF177,$DG177,$DH177)=0,"",AVERAGE($DF177,$DG177,$DH177))</x:f>
      </x:c>
      <x:c r="EV177" s="40" t="str">
        <x:f>IF(COUNT($DJ177,$DK177,$DL177)=0,"",AVERAGE($DJ177,$DK177,$DL177))</x:f>
      </x:c>
      <x:c r="EW177" s="40" t="str">
        <x:f>IF(OR($EU177="",$EV177=""),"",$EV177-$EU177)</x:f>
      </x:c>
      <x:c r="EX177" s="40" t="str">
        <x:f>IF(COUNT($DM177,$DN177,$DO177)=0,"",AVERAGE($DM177,$DN177,$DO177))</x:f>
      </x:c>
      <x:c r="EY177" s="40" t="str">
        <x:f>IF(COUNT($DQ177,$DR177,$DS177)=0,"",AVERAGE($DQ177,$DR177,$DS177))</x:f>
      </x:c>
      <x:c r="EZ177" s="40" t="str">
        <x:f>IF(OR($EX177="",$EY177=""),"",$EY177-$EX177)</x:f>
      </x:c>
      <x:c r="FA177" s="42" t="str">
        <x:f>IF(COUNT($EA177,$EB177,$EC177)=0,"",AVERAGE($EA177,$EB177,$EC177))</x:f>
      </x:c>
      <x:c r="FB177" s="42" t="str">
        <x:f>IF(COUNT($EE177,$EF177,$EG177)=0,"",AVERAGE($EE177,$EF177,$EG177))</x:f>
      </x:c>
      <x:c r="FC177" s="42" t="str">
        <x:f>IF(OR($FA177="",$FB177=""),"",$FB177-$FA177)</x:f>
      </x:c>
      <x:c r="FD177" s="42" t="str">
        <x:f>IF(COUNT($EH177,$EI177,$EJ177)=0,"",AVERAGE($EH177,$EI177,$EJ177))</x:f>
      </x:c>
      <x:c r="FE177" s="42" t="str">
        <x:f>IF(COUNT($EL177,$EM177,$EN177)=0,"",AVERAGE($EL177,$EM177,$EN177))</x:f>
      </x:c>
      <x:c r="FF177" s="42" t="str">
        <x:f>IF(OR($FD177="",$FE177=""),"",$FE177-$FD177)</x:f>
      </x:c>
      <x:c r="FG177" s="24" t="str">
        <x:f>IF(COUNT($DF177,$DG177,$DH177,$DJ177,$DK177,$DL177,$DM177,$DN177,$DO177,$DQ177,$DR177,$DS177)=12,"Yes","No")</x:f>
        <x:v>No</x:v>
      </x:c>
      <x:c r="FH177" s="24" t="str">
        <x:f>IF(COUNT($EA177,$EB177,$EC177,$EE177,$EF177,$EG177,$EH177,$EI177,$EJ177,$EL177,$EM177,$EN177)=12,"Yes","No")</x:f>
        <x:v>No</x:v>
      </x:c>
      <x:c r="FI177" s="24" t="str">
        <x:f>IF(AND($M177="Include",OR($FG177="Yes",$FH177="Yes")),"Ready","Not ready")</x:f>
        <x:v>Not ready</x:v>
      </x:c>
    </x:row>
    <x:row r="178" ht="24" customHeight="1">
      <x:c r="A178" s="22" t="str">
        <x:v>CTL-0176</x:v>
      </x:c>
      <x:c r="B178" s="22" t="n">
        <x:v>187</x:v>
      </x:c>
      <x:c r="C178" s="22" t="str">
        <x:v>Candidate alternative-rationale group</x:v>
      </x:c>
      <x:c r="D178" s="22" t="n">
        <x:v>0</x:v>
      </x:c>
      <x:c r="E178" s="22" t="str">
        <x:v>DATA non-innovation deals.xlsx</x:v>
      </x:c>
      <x:c r="F178" s="22" t="str">
        <x:v>onzima ventures acquires 49 stake in n4 pharma</x:v>
      </x:c>
      <x:c r="G178" s="22" t="str">
        <x:v>No</x:v>
      </x:c>
      <x:c r="H178" s="22" t="str">
        <x:v>No</x:v>
      </x:c>
      <x:c r="I178" s="22" t="str">
        <x:v>No</x:v>
      </x:c>
      <x:c r="J178" s="22" t="n">
        <x:v>1</x:v>
      </x:c>
      <x:c r="K178" s="22" t="str">
        <x:v>Not started</x:v>
      </x:c>
      <x:c r="L178" s="22" t="str">
        <x:v>Exclude - minority</x:v>
      </x:c>
      <x:c r="M178" s="22" t="str">
        <x:v>Review</x:v>
      </x:c>
      <x:c r="N178" s="22" t="str"/>
      <x:c r="O178" s="28" t="n">
        <x:v>42430</x:v>
      </x:c>
      <x:c r="P178" s="28" t="n">
        <x:v>42430</x:v>
      </x:c>
      <x:c r="Q178" s="22" t="n">
        <x:v>2016</x:v>
      </x:c>
      <x:c r="R178" s="22" t="str">
        <x:v>Q1 2016</x:v>
      </x:c>
      <x:c r="S178" s="22" t="str">
        <x:v>Completed</x:v>
      </x:c>
      <x:c r="T178" s="26" t="str">
        <x:v>Onzima Ventures Acquires 49% Stake in N4 Pharma</x:v>
      </x:c>
      <x:c r="U178" s="22" t="str">
        <x:v>Mergers &amp; Acquisitions</x:v>
      </x:c>
      <x:c r="V178" s="22" t="str">
        <x:v>Acquisition</x:v>
      </x:c>
      <x:c r="W178" s="22" t="str">
        <x:v>Minority Acquisition</x:v>
      </x:c>
      <x:c r="X178" s="22" t="str">
        <x:v>United Kingdom</x:v>
      </x:c>
      <x:c r="Y178" s="22" t="str">
        <x:v>Minority Acquisition</x:v>
      </x:c>
      <x:c r="Z178" s="26"/>
      <x:c r="AA178" s="26"/>
      <x:c r="AB178" s="22" t="str">
        <x:v>N4 Pharma Plc</x:v>
      </x:c>
      <x:c r="AC178" s="22" t="str">
        <x:v>n4 pharma</x:v>
      </x:c>
      <x:c r="AD178" s="22" t="str">
        <x:v>N4 Pharma UK Ltd</x:v>
      </x:c>
      <x:c r="AE178" s="22" t="str">
        <x:v>n4 pharma uk</x:v>
      </x:c>
      <x:c r="AF178" s="30" t="n">
        <x:v>0</x:v>
      </x:c>
      <x:c r="AG178" s="22" t="n">
        <x:v>0</x:v>
      </x:c>
      <x:c r="AH178" s="26" t="str">
        <x:v>Onzima Ventures plc (formerly Ultima Networks Plc), a investment holding company, has acquired 49% of the issued share capital of N4 Pharma Limited, a pharmaceutical company, for a consideration of GBP0.041 million (USD0.057 million) in cash and 24,272,807 new ordinary shares in Onzima Ventures, representing 14.95 of Onzima Ventures’ enlarged share capital.</x:v>
      </x:c>
      <x:c r="AI178" s="26" t="str"/>
      <x:c r="AJ178" s="22" t="str"/>
      <x:c r="AK178" s="22" t="str"/>
      <x:c r="AL178" s="22" t="str">
        <x:v>Unknown</x:v>
      </x:c>
      <x:c r="AM178" s="22" t="str">
        <x:v>Unknown</x:v>
      </x:c>
      <x:c r="AN178" s="22" t="str"/>
      <x:c r="AO178" s="22" t="str"/>
      <x:c r="AP178" s="22" t="str"/>
      <x:c r="AQ178" s="22" t="str"/>
      <x:c r="AR178" s="22" t="str"/>
      <x:c r="AS178" s="22" t="str">
        <x:v>N4 Pharma Plc</x:v>
      </x:c>
      <x:c r="AT178" s="22" t="str">
        <x:v>N4 Pharma UK Ltd</x:v>
      </x:c>
      <x:c r="AU178" s="22" t="str">
        <x:v>Not reviewed</x:v>
      </x:c>
      <x:c r="AV178" s="22" t="str">
        <x:v>Not assessed</x:v>
      </x:c>
      <x:c r="AW178" s="22" t="str">
        <x:v>Unknown</x:v>
      </x:c>
      <x:c r="AX178" s="22" t="str">
        <x:v>Unknown</x:v>
      </x:c>
      <x:c r="AY178" s="22" t="str">
        <x:v>Unknown</x:v>
      </x:c>
      <x:c r="AZ178" s="22" t="str">
        <x:v>Unknown</x:v>
      </x:c>
      <x:c r="BA178" s="22" t="str">
        <x:v>Unknown</x:v>
      </x:c>
      <x:c r="BB178" s="22" t="str">
        <x:v>Unknown</x:v>
      </x:c>
      <x:c r="BC178" s="26" t="str"/>
      <x:c r="BD178" s="22" t="str"/>
      <x:c r="BE178" s="22" t="str"/>
      <x:c r="BF178" s="22" t="str">
        <x:v>Not collected</x:v>
      </x:c>
      <x:c r="BG178" s="22" t="str">
        <x:v>Not collected</x:v>
      </x:c>
      <x:c r="BH178" s="22" t="str">
        <x:v>Not defined</x:v>
      </x:c>
      <x:c r="BI178" s="24" t="n">
        <x:f>IF($Q178="","",$Q178-3)</x:f>
        <x:v>2013</x:v>
      </x:c>
      <x:c r="BJ178" s="24" t="n">
        <x:f>IF($Q178="","",$Q178-2)</x:f>
        <x:v>2014</x:v>
      </x:c>
      <x:c r="BK178" s="24" t="n">
        <x:f>IF($Q178="","",$Q178-1)</x:f>
        <x:v>2015</x:v>
      </x:c>
      <x:c r="BL178" s="24" t="n">
        <x:f>IF($Q178="","",$Q178+0)</x:f>
        <x:v>2016</x:v>
      </x:c>
      <x:c r="BM178" s="24" t="n">
        <x:f>IF($Q178="","",$Q178+1)</x:f>
        <x:v>2017</x:v>
      </x:c>
      <x:c r="BN178" s="24" t="n">
        <x:f>IF($Q178="","",$Q178+2)</x:f>
        <x:v>2018</x:v>
      </x:c>
      <x:c r="BO178" s="24" t="n">
        <x:f>IF($Q178="","",$Q178+3)</x:f>
        <x:v>2019</x:v>
      </x:c>
      <x:c r="BP178" s="77" t="str"/>
      <x:c r="BQ178" s="77" t="str"/>
      <x:c r="BR178" s="77" t="str"/>
      <x:c r="BS178" s="77" t="str"/>
      <x:c r="BT178" s="77" t="str"/>
      <x:c r="BU178" s="77" t="str"/>
      <x:c r="BV178" s="77" t="str"/>
      <x:c r="BW178" s="77" t="str"/>
      <x:c r="BX178" s="77" t="str"/>
      <x:c r="BY178" s="77" t="str"/>
      <x:c r="BZ178" s="77" t="str"/>
      <x:c r="CA178" s="77" t="str"/>
      <x:c r="CB178" s="77" t="str"/>
      <x:c r="CC178" s="77" t="str"/>
      <x:c r="CD178" s="77" t="str"/>
      <x:c r="CE178" s="77" t="str"/>
      <x:c r="CF178" s="77" t="str"/>
      <x:c r="CG178" s="77" t="str"/>
      <x:c r="CH178" s="77" t="str"/>
      <x:c r="CI178" s="77" t="str"/>
      <x:c r="CJ178" s="77" t="str"/>
      <x:c r="CK178" s="77" t="str"/>
      <x:c r="CL178" s="77" t="str"/>
      <x:c r="CM178" s="77" t="str"/>
      <x:c r="CN178" s="77" t="str"/>
      <x:c r="CO178" s="77" t="str"/>
      <x:c r="CP178" s="77" t="str"/>
      <x:c r="CQ178" s="77" t="str"/>
      <x:c r="CR178" s="77" t="str"/>
      <x:c r="CS178" s="77" t="str"/>
      <x:c r="CT178" s="77" t="str"/>
      <x:c r="CU178" s="77" t="str"/>
      <x:c r="CV178" s="77" t="str"/>
      <x:c r="CW178" s="77" t="str"/>
      <x:c r="CX178" s="77" t="str"/>
      <x:c r="CY178" s="77" t="str"/>
      <x:c r="CZ178" s="77" t="str"/>
      <x:c r="DA178" s="77" t="str"/>
      <x:c r="DB178" s="77" t="str"/>
      <x:c r="DC178" s="77" t="str"/>
      <x:c r="DD178" s="77" t="str"/>
      <x:c r="DE178" s="77" t="str"/>
      <x:c r="DF178" s="78" t="str"/>
      <x:c r="DG178" s="78" t="str"/>
      <x:c r="DH178" s="78" t="str"/>
      <x:c r="DI178" s="78" t="str"/>
      <x:c r="DJ178" s="78" t="str"/>
      <x:c r="DK178" s="78" t="str"/>
      <x:c r="DL178" s="78" t="str"/>
      <x:c r="DM178" s="78" t="str"/>
      <x:c r="DN178" s="78" t="str"/>
      <x:c r="DO178" s="78" t="str"/>
      <x:c r="DP178" s="78" t="str"/>
      <x:c r="DQ178" s="78" t="str"/>
      <x:c r="DR178" s="78" t="str"/>
      <x:c r="DS178" s="78" t="str"/>
      <x:c r="DT178" s="78" t="str"/>
      <x:c r="DU178" s="78" t="str"/>
      <x:c r="DV178" s="78" t="str"/>
      <x:c r="DW178" s="78" t="str"/>
      <x:c r="DX178" s="78" t="str"/>
      <x:c r="DY178" s="78" t="str"/>
      <x:c r="DZ178" s="78" t="str"/>
      <x:c r="EA178" s="117" t="str"/>
      <x:c r="EB178" s="117" t="str"/>
      <x:c r="EC178" s="117" t="str"/>
      <x:c r="ED178" s="117" t="str"/>
      <x:c r="EE178" s="117" t="str"/>
      <x:c r="EF178" s="117" t="str"/>
      <x:c r="EG178" s="117" t="str"/>
      <x:c r="EH178" s="117" t="str"/>
      <x:c r="EI178" s="117" t="str"/>
      <x:c r="EJ178" s="117" t="str"/>
      <x:c r="EK178" s="117" t="str"/>
      <x:c r="EL178" s="117" t="str"/>
      <x:c r="EM178" s="117" t="str"/>
      <x:c r="EN178" s="117" t="str"/>
      <x:c r="EO178" s="34" t="str"/>
      <x:c r="EP178" s="34" t="str"/>
      <x:c r="EQ178" s="36" t="str">
        <x:f>IF(OR($EO178="",$EP178="",$EO178=0),"",$EP178/$EO178)</x:f>
      </x:c>
      <x:c r="ER178" s="38" t="str"/>
      <x:c r="ES178" s="22" t="str">
        <x:v>Unknown</x:v>
      </x:c>
      <x:c r="ET178" s="22" t="str">
        <x:v>Unknown</x:v>
      </x:c>
      <x:c r="EU178" s="40" t="str">
        <x:f>IF(COUNT($DF178,$DG178,$DH178)=0,"",AVERAGE($DF178,$DG178,$DH178))</x:f>
      </x:c>
      <x:c r="EV178" s="40" t="str">
        <x:f>IF(COUNT($DJ178,$DK178,$DL178)=0,"",AVERAGE($DJ178,$DK178,$DL178))</x:f>
      </x:c>
      <x:c r="EW178" s="40" t="str">
        <x:f>IF(OR($EU178="",$EV178=""),"",$EV178-$EU178)</x:f>
      </x:c>
      <x:c r="EX178" s="40" t="str">
        <x:f>IF(COUNT($DM178,$DN178,$DO178)=0,"",AVERAGE($DM178,$DN178,$DO178))</x:f>
      </x:c>
      <x:c r="EY178" s="40" t="str">
        <x:f>IF(COUNT($DQ178,$DR178,$DS178)=0,"",AVERAGE($DQ178,$DR178,$DS178))</x:f>
      </x:c>
      <x:c r="EZ178" s="40" t="str">
        <x:f>IF(OR($EX178="",$EY178=""),"",$EY178-$EX178)</x:f>
      </x:c>
      <x:c r="FA178" s="42" t="str">
        <x:f>IF(COUNT($EA178,$EB178,$EC178)=0,"",AVERAGE($EA178,$EB178,$EC178))</x:f>
      </x:c>
      <x:c r="FB178" s="42" t="str">
        <x:f>IF(COUNT($EE178,$EF178,$EG178)=0,"",AVERAGE($EE178,$EF178,$EG178))</x:f>
      </x:c>
      <x:c r="FC178" s="42" t="str">
        <x:f>IF(OR($FA178="",$FB178=""),"",$FB178-$FA178)</x:f>
      </x:c>
      <x:c r="FD178" s="42" t="str">
        <x:f>IF(COUNT($EH178,$EI178,$EJ178)=0,"",AVERAGE($EH178,$EI178,$EJ178))</x:f>
      </x:c>
      <x:c r="FE178" s="42" t="str">
        <x:f>IF(COUNT($EL178,$EM178,$EN178)=0,"",AVERAGE($EL178,$EM178,$EN178))</x:f>
      </x:c>
      <x:c r="FF178" s="42" t="str">
        <x:f>IF(OR($FD178="",$FE178=""),"",$FE178-$FD178)</x:f>
      </x:c>
      <x:c r="FG178" s="24" t="str">
        <x:f>IF(COUNT($DF178,$DG178,$DH178,$DJ178,$DK178,$DL178,$DM178,$DN178,$DO178,$DQ178,$DR178,$DS178)=12,"Yes","No")</x:f>
        <x:v>No</x:v>
      </x:c>
      <x:c r="FH178" s="24" t="str">
        <x:f>IF(COUNT($EA178,$EB178,$EC178,$EE178,$EF178,$EG178,$EH178,$EI178,$EJ178,$EL178,$EM178,$EN178)=12,"Yes","No")</x:f>
        <x:v>No</x:v>
      </x:c>
      <x:c r="FI178" s="24" t="str">
        <x:f>IF(AND($M178="Include",OR($FG178="Yes",$FH178="Yes")),"Ready","Not ready")</x:f>
        <x:v>Not ready</x:v>
      </x:c>
    </x:row>
    <x:row r="179" ht="24" customHeight="1">
      <x:c r="A179" s="22" t="str">
        <x:v>CTL-0177</x:v>
      </x:c>
      <x:c r="B179" s="22" t="n">
        <x:v>188</x:v>
      </x:c>
      <x:c r="C179" s="22" t="str">
        <x:v>Candidate alternative-rationale group</x:v>
      </x:c>
      <x:c r="D179" s="22" t="n">
        <x:v>0</x:v>
      </x:c>
      <x:c r="E179" s="22" t="str">
        <x:v>DATA non-innovation deals.xlsx</x:v>
      </x:c>
      <x:c r="F179" s="22" t="str">
        <x:v>mylan acquires meda for</x:v>
      </x:c>
      <x:c r="G179" s="22" t="str">
        <x:v>No</x:v>
      </x:c>
      <x:c r="H179" s="22" t="str">
        <x:v>No</x:v>
      </x:c>
      <x:c r="I179" s="22" t="str">
        <x:v>No</x:v>
      </x:c>
      <x:c r="J179" s="22" t="n">
        <x:v>1</x:v>
      </x:c>
      <x:c r="K179" s="22" t="str">
        <x:v>Not started</x:v>
      </x:c>
      <x:c r="L179" s="22" t="str">
        <x:v>Eligible - 100%</x:v>
      </x:c>
      <x:c r="M179" s="22" t="str">
        <x:v>Review</x:v>
      </x:c>
      <x:c r="N179" s="22" t="str"/>
      <x:c r="O179" s="28" t="n">
        <x:v>42410</x:v>
      </x:c>
      <x:c r="P179" s="28" t="n">
        <x:v>42587</x:v>
      </x:c>
      <x:c r="Q179" s="22" t="n">
        <x:v>2016</x:v>
      </x:c>
      <x:c r="R179" s="22" t="str">
        <x:v>Q1 2016</x:v>
      </x:c>
      <x:c r="S179" s="22" t="str">
        <x:v>Completed</x:v>
      </x:c>
      <x:c r="T179" s="26" t="str">
        <x:v>Mylan Acquires Meda for USD9.9 Billion</x:v>
      </x:c>
      <x:c r="U179" s="22" t="str">
        <x:v>Mergers &amp; Acquisitions</x:v>
      </x:c>
      <x:c r="V179" s="22" t="str">
        <x:v>Acquisition</x:v>
      </x:c>
      <x:c r="W179" s="22" t="str">
        <x:v>100% Acquisition</x:v>
      </x:c>
      <x:c r="X179" s="22" t="str">
        <x:v>Sweden</x:v>
      </x:c>
      <x:c r="Y179" s="22" t="str">
        <x:v>100% Acquisition</x:v>
      </x:c>
      <x:c r="Z179" s="26" t="str">
        <x:v>Centerview Partners LLC , Rothschild Nordic AB</x:v>
      </x:c>
      <x:c r="AA179" s="26" t="str">
        <x:v>Mannheimer Swartling Advokatbyra AB , Cravath, Swaine &amp; Moore LLP , Advokatfirman Vinge KB , NautaDutilh NV</x:v>
      </x:c>
      <x:c r="AB179" s="22" t="str">
        <x:v>Viatris Inc</x:v>
      </x:c>
      <x:c r="AC179" s="22" t="str">
        <x:v>viatris</x:v>
      </x:c>
      <x:c r="AD179" s="22" t="str">
        <x:v>Meda AB</x:v>
      </x:c>
      <x:c r="AE179" s="22" t="str">
        <x:v>meda ab</x:v>
      </x:c>
      <x:c r="AF179" s="30" t="n">
        <x:v>9904</x:v>
      </x:c>
      <x:c r="AG179" s="22" t="n">
        <x:v>9904</x:v>
      </x:c>
      <x:c r="AH179" s="26" t="str">
        <x:v>Mylan N.V., a pharmaceutical company, has acquired Meda AB (Meda Aktiebolag), a manufacturer of specialty pharmaceuticals, branded generics, and over-the-counter (OTC) drugs, for a purchase consideration of SEK83.6 billion (USD9.9 billion) including debt or SEK165 (USD19.55) per Meda share. The transaction represents a multiple of approximately 12.9x 2015 adjusted EBITDA and 8.9x 2015 adjusted EBITDA with synergies. Mylan financed the cash portion of the offer consideration through a new bridge credit facility arranged by Deutsche Bank Securities Inc. and Goldman Sachs Bank USA.
Under the terms of the agreement, Meda became controlled subsidiary of Mylan. Mylan intends to initiate compulsory acquisition proceedings for the remaining shares in Meda in accordance with the Swedish Companies Act and Mylan is acting to have the Meda shares delisted from Nasdaq Stockholm.
The offer represents a premium of: approximately 9% compared to the 52-week intraday high of SEK152 (USD17.2) per Meda share on Nasdaq Stockholm on April 13, 2015 for the 52-week period up to and including February 10, 2016, the last trading day prior to the announcement of the offer; approximately 68% compared to the 90 calendar day volume-weighted average share price of SEK98.5 (USD11.15) per Meda share on Nasdaq Stockholm, up to and including February 10, 2016, the last trading day prior to the announcement of the offer; and approximately 92% compared to the closing share price of SEK86.05 (USD10.19) per Meda share on Nasdaq Stockholm on February 10, 2016, the last trading day prior to the announcement of the offer.
This transaction enables Mylan to strengthens its position as a diversified global pharmaceutical with an expansive and growing portfolio of specialty, generic and OTC products and a complementary therapeutic presence.
Centerview Partners LLC acted as financial advisor, Cravath, Swaine &amp; Moore LLP acted as legal advisor, Vinge KB acted as legal advisor in Sweden and NautaDutilh N.V. acted as legal advisor in the Netherlands to Mylan; while Rothschild Nordic AB acted as financial advisor and Mannheimer Swartling Advokatbyra AB acted as legal advisor to Meda for the transaction.
Deal History: 
Update: On August 2, 2016, Mylan announced that its recommended public offer to the shareholders of Meda to tender all their shares in Meda to Mylan has been accepted by shareholders holding an aggregate of 342,578,694 shares, corresponding to approximately 94% of the total number of outstanding shares and votes in Meda, as of July 29, 2016. As all conditions to the offer have been fulfilled, including the condition with respect to the 90% acceptance level, Mylan has declared the offer unconditional and will complete the offer. Settlement in respect of the Meda shares duly tendered by July 29, 2016 is expected to occur on or around August 5, 2016. 
Update: On July 27, 2016, Mylan announced that the US Federal Trade Commission (FTC) has cleared its proposed transaction to acquire Meda, subject to Mylan's divestiture of certain products not significant to Mylan's earnings following the consummation of its recommended public offer to the shareholders of Meda to tender all their shares in Meda to Mylan.
The FTC clearance represents the final regulatory clearance required to complete the offer and Mylan has now received all antitrust regulatory clearances required to acquire Meda. As a result, completion of the offer is no longer conditional upon receipt of further regulatory or government clearances.
Update: On July 20, 2016, The European Commission (EC) has approved under the EU Merger Regulation the proposed acquisition of Meda by Mylan, subject to conditions. The decision is conditional upon the divestment of a number of Mylan's or Meda's businesses in Austria, Belgium, Estonia, France, Luxembourg, Ireland, Italy, Norway, Portugal, Spain and the UK. The Commission had concerns that the transaction, as initially notified, would have reduced competition on the markets for several pharmaceutical products. The commitments offered by Mylan address these concerns.
Update: On June 16, 2016, Swedish Financial Supervisory Authority (Sw: Finans-inspektionen) has approved the tender of all Meda shares in Meda to Mylan. The acceptance period for the offer runs from and including June 17, 2016 up to and including July 29, 2016. Settlement is expected to commence around August 10, 2016. Mylan reserves the right to extend the acceptance period and, to the extent necessary and permissible, will do so in order for the acceptance period to cover applicable decision-making procedures at relevant authorities. Mylan also reserves the right to postpone the settlement date.
Announced: On February 10, 2016, Mylan agreed to acquire Meda for a purchase consideration of SEK83.6 billion (USD9.9 billion) including debt or SEK165 (USD19.55) per Meda share.
Rumor: On Aug 27, 2015, Meda is exploring options including a sale of its US operations amid a boom in health care deals, according to people with knowledge of the matter. Reportedly, the deal could be worth about USD1 billion and may attract interest from pharmaceutical companies with an interest in respiratory treatments.
Rejected: On April 4, 2014, Meda rejected the takeover offer by Mylan.
Planned: On April 3, 2014, Mylan made a takeover offer to acquire Meda for a purchase consideration of approximately USD4.5 billion.</x:v>
      </x:c>
      <x:c r="AI179" s="26" t="str">
        <x:v>This transaction enables Mylan to strengthens its position as a diversified global pharmaceutical with an expansive and growing portfolio of specialty, generic and OTC products and a complementary therapeutic presence.</x:v>
      </x:c>
      <x:c r="AJ179" s="22" t="str"/>
      <x:c r="AK179" s="22" t="str"/>
      <x:c r="AL179" s="22" t="str">
        <x:v>Unknown</x:v>
      </x:c>
      <x:c r="AM179" s="22" t="str">
        <x:v>Unknown</x:v>
      </x:c>
      <x:c r="AN179" s="22" t="str"/>
      <x:c r="AO179" s="22" t="str"/>
      <x:c r="AP179" s="22" t="str"/>
      <x:c r="AQ179" s="22" t="str"/>
      <x:c r="AR179" s="22" t="str"/>
      <x:c r="AS179" s="22" t="str">
        <x:v>Viatris Inc</x:v>
      </x:c>
      <x:c r="AT179" s="22" t="str">
        <x:v>Meda AB</x:v>
      </x:c>
      <x:c r="AU179" s="22" t="str">
        <x:v>Not reviewed</x:v>
      </x:c>
      <x:c r="AV179" s="22" t="str">
        <x:v>Not assessed</x:v>
      </x:c>
      <x:c r="AW179" s="22" t="str">
        <x:v>Unknown</x:v>
      </x:c>
      <x:c r="AX179" s="22" t="str">
        <x:v>Unknown</x:v>
      </x:c>
      <x:c r="AY179" s="22" t="str">
        <x:v>Unknown</x:v>
      </x:c>
      <x:c r="AZ179" s="22" t="str">
        <x:v>Unknown</x:v>
      </x:c>
      <x:c r="BA179" s="22" t="str">
        <x:v>Unknown</x:v>
      </x:c>
      <x:c r="BB179" s="22" t="str">
        <x:v>Unknown</x:v>
      </x:c>
      <x:c r="BC179" s="26" t="str"/>
      <x:c r="BD179" s="22" t="str"/>
      <x:c r="BE179" s="22" t="str"/>
      <x:c r="BF179" s="22" t="str">
        <x:v>Not collected</x:v>
      </x:c>
      <x:c r="BG179" s="22" t="str">
        <x:v>Not collected</x:v>
      </x:c>
      <x:c r="BH179" s="22" t="str">
        <x:v>Not defined</x:v>
      </x:c>
      <x:c r="BI179" s="24" t="n">
        <x:f>IF($Q179="","",$Q179-3)</x:f>
        <x:v>2013</x:v>
      </x:c>
      <x:c r="BJ179" s="24" t="n">
        <x:f>IF($Q179="","",$Q179-2)</x:f>
        <x:v>2014</x:v>
      </x:c>
      <x:c r="BK179" s="24" t="n">
        <x:f>IF($Q179="","",$Q179-1)</x:f>
        <x:v>2015</x:v>
      </x:c>
      <x:c r="BL179" s="24" t="n">
        <x:f>IF($Q179="","",$Q179+0)</x:f>
        <x:v>2016</x:v>
      </x:c>
      <x:c r="BM179" s="24" t="n">
        <x:f>IF($Q179="","",$Q179+1)</x:f>
        <x:v>2017</x:v>
      </x:c>
      <x:c r="BN179" s="24" t="n">
        <x:f>IF($Q179="","",$Q179+2)</x:f>
        <x:v>2018</x:v>
      </x:c>
      <x:c r="BO179" s="24" t="n">
        <x:f>IF($Q179="","",$Q179+3)</x:f>
        <x:v>2019</x:v>
      </x:c>
      <x:c r="BP179" s="77" t="str"/>
      <x:c r="BQ179" s="77" t="str"/>
      <x:c r="BR179" s="77" t="str"/>
      <x:c r="BS179" s="77" t="str"/>
      <x:c r="BT179" s="77" t="str"/>
      <x:c r="BU179" s="77" t="str"/>
      <x:c r="BV179" s="77" t="str"/>
      <x:c r="BW179" s="77" t="str"/>
      <x:c r="BX179" s="77" t="str"/>
      <x:c r="BY179" s="77" t="str"/>
      <x:c r="BZ179" s="77" t="str"/>
      <x:c r="CA179" s="77" t="str"/>
      <x:c r="CB179" s="77" t="str"/>
      <x:c r="CC179" s="77" t="str"/>
      <x:c r="CD179" s="77" t="str"/>
      <x:c r="CE179" s="77" t="str"/>
      <x:c r="CF179" s="77" t="str"/>
      <x:c r="CG179" s="77" t="str"/>
      <x:c r="CH179" s="77" t="str"/>
      <x:c r="CI179" s="77" t="str"/>
      <x:c r="CJ179" s="77" t="str"/>
      <x:c r="CK179" s="77" t="str"/>
      <x:c r="CL179" s="77" t="str"/>
      <x:c r="CM179" s="77" t="str"/>
      <x:c r="CN179" s="77" t="str"/>
      <x:c r="CO179" s="77" t="str"/>
      <x:c r="CP179" s="77" t="str"/>
      <x:c r="CQ179" s="77" t="str"/>
      <x:c r="CR179" s="77" t="str"/>
      <x:c r="CS179" s="77" t="str"/>
      <x:c r="CT179" s="77" t="str"/>
      <x:c r="CU179" s="77" t="str"/>
      <x:c r="CV179" s="77" t="str"/>
      <x:c r="CW179" s="77" t="str"/>
      <x:c r="CX179" s="77" t="str"/>
      <x:c r="CY179" s="77" t="str"/>
      <x:c r="CZ179" s="77" t="str"/>
      <x:c r="DA179" s="77" t="str"/>
      <x:c r="DB179" s="77" t="str"/>
      <x:c r="DC179" s="77" t="str"/>
      <x:c r="DD179" s="77" t="str"/>
      <x:c r="DE179" s="77" t="str"/>
      <x:c r="DF179" s="78" t="str"/>
      <x:c r="DG179" s="78" t="str"/>
      <x:c r="DH179" s="78" t="str"/>
      <x:c r="DI179" s="78" t="str"/>
      <x:c r="DJ179" s="78" t="str"/>
      <x:c r="DK179" s="78" t="str"/>
      <x:c r="DL179" s="78" t="str"/>
      <x:c r="DM179" s="78" t="str"/>
      <x:c r="DN179" s="78" t="str"/>
      <x:c r="DO179" s="78" t="str"/>
      <x:c r="DP179" s="78" t="str"/>
      <x:c r="DQ179" s="78" t="str"/>
      <x:c r="DR179" s="78" t="str"/>
      <x:c r="DS179" s="78" t="str"/>
      <x:c r="DT179" s="78" t="str"/>
      <x:c r="DU179" s="78" t="str"/>
      <x:c r="DV179" s="78" t="str"/>
      <x:c r="DW179" s="78" t="str"/>
      <x:c r="DX179" s="78" t="str"/>
      <x:c r="DY179" s="78" t="str"/>
      <x:c r="DZ179" s="78" t="str"/>
      <x:c r="EA179" s="117" t="str"/>
      <x:c r="EB179" s="117" t="str"/>
      <x:c r="EC179" s="117" t="str"/>
      <x:c r="ED179" s="117" t="str"/>
      <x:c r="EE179" s="117" t="str"/>
      <x:c r="EF179" s="117" t="str"/>
      <x:c r="EG179" s="117" t="str"/>
      <x:c r="EH179" s="117" t="str"/>
      <x:c r="EI179" s="117" t="str"/>
      <x:c r="EJ179" s="117" t="str"/>
      <x:c r="EK179" s="117" t="str"/>
      <x:c r="EL179" s="117" t="str"/>
      <x:c r="EM179" s="117" t="str"/>
      <x:c r="EN179" s="117" t="str"/>
      <x:c r="EO179" s="34" t="str"/>
      <x:c r="EP179" s="34" t="str"/>
      <x:c r="EQ179" s="36" t="str">
        <x:f>IF(OR($EO179="",$EP179="",$EO179=0),"",$EP179/$EO179)</x:f>
      </x:c>
      <x:c r="ER179" s="38" t="str"/>
      <x:c r="ES179" s="22" t="str">
        <x:v>Unknown</x:v>
      </x:c>
      <x:c r="ET179" s="22" t="str">
        <x:v>Unknown</x:v>
      </x:c>
      <x:c r="EU179" s="40" t="str">
        <x:f>IF(COUNT($DF179,$DG179,$DH179)=0,"",AVERAGE($DF179,$DG179,$DH179))</x:f>
      </x:c>
      <x:c r="EV179" s="40" t="str">
        <x:f>IF(COUNT($DJ179,$DK179,$DL179)=0,"",AVERAGE($DJ179,$DK179,$DL179))</x:f>
      </x:c>
      <x:c r="EW179" s="40" t="str">
        <x:f>IF(OR($EU179="",$EV179=""),"",$EV179-$EU179)</x:f>
      </x:c>
      <x:c r="EX179" s="40" t="str">
        <x:f>IF(COUNT($DM179,$DN179,$DO179)=0,"",AVERAGE($DM179,$DN179,$DO179))</x:f>
      </x:c>
      <x:c r="EY179" s="40" t="str">
        <x:f>IF(COUNT($DQ179,$DR179,$DS179)=0,"",AVERAGE($DQ179,$DR179,$DS179))</x:f>
      </x:c>
      <x:c r="EZ179" s="40" t="str">
        <x:f>IF(OR($EX179="",$EY179=""),"",$EY179-$EX179)</x:f>
      </x:c>
      <x:c r="FA179" s="42" t="str">
        <x:f>IF(COUNT($EA179,$EB179,$EC179)=0,"",AVERAGE($EA179,$EB179,$EC179))</x:f>
      </x:c>
      <x:c r="FB179" s="42" t="str">
        <x:f>IF(COUNT($EE179,$EF179,$EG179)=0,"",AVERAGE($EE179,$EF179,$EG179))</x:f>
      </x:c>
      <x:c r="FC179" s="42" t="str">
        <x:f>IF(OR($FA179="",$FB179=""),"",$FB179-$FA179)</x:f>
      </x:c>
      <x:c r="FD179" s="42" t="str">
        <x:f>IF(COUNT($EH179,$EI179,$EJ179)=0,"",AVERAGE($EH179,$EI179,$EJ179))</x:f>
      </x:c>
      <x:c r="FE179" s="42" t="str">
        <x:f>IF(COUNT($EL179,$EM179,$EN179)=0,"",AVERAGE($EL179,$EM179,$EN179))</x:f>
      </x:c>
      <x:c r="FF179" s="42" t="str">
        <x:f>IF(OR($FD179="",$FE179=""),"",$FE179-$FD179)</x:f>
      </x:c>
      <x:c r="FG179" s="24" t="str">
        <x:f>IF(COUNT($DF179,$DG179,$DH179,$DJ179,$DK179,$DL179,$DM179,$DN179,$DO179,$DQ179,$DR179,$DS179)=12,"Yes","No")</x:f>
        <x:v>No</x:v>
      </x:c>
      <x:c r="FH179" s="24" t="str">
        <x:f>IF(COUNT($EA179,$EB179,$EC179,$EE179,$EF179,$EG179,$EH179,$EI179,$EJ179,$EL179,$EM179,$EN179)=12,"Yes","No")</x:f>
        <x:v>No</x:v>
      </x:c>
      <x:c r="FI179" s="24" t="str">
        <x:f>IF(AND($M179="Include",OR($FG179="Yes",$FH179="Yes")),"Ready","Not ready")</x:f>
        <x:v>Not ready</x:v>
      </x:c>
    </x:row>
    <x:row r="180" ht="24" customHeight="1">
      <x:c r="A180" s="22" t="str">
        <x:v>CTL-0178</x:v>
      </x:c>
      <x:c r="B180" s="22" t="n">
        <x:v>189</x:v>
      </x:c>
      <x:c r="C180" s="22" t="str">
        <x:v>Candidate alternative-rationale group</x:v>
      </x:c>
      <x:c r="D180" s="22" t="n">
        <x:v>0</x:v>
      </x:c>
      <x:c r="E180" s="22" t="str">
        <x:v>DATA non-innovation deals.xlsx</x:v>
      </x:c>
      <x:c r="F180" s="22" t="str">
        <x:v>avalanche biotechnologies acquires 100 stake of annapurna therapeutics</x:v>
      </x:c>
      <x:c r="G180" s="22" t="str">
        <x:v>No</x:v>
      </x:c>
      <x:c r="H180" s="22" t="str">
        <x:v>No</x:v>
      </x:c>
      <x:c r="I180" s="22" t="str">
        <x:v>No</x:v>
      </x:c>
      <x:c r="J180" s="22" t="n">
        <x:v>1</x:v>
      </x:c>
      <x:c r="K180" s="22" t="str">
        <x:v>Not started</x:v>
      </x:c>
      <x:c r="L180" s="22" t="str">
        <x:v>Eligible - 100%</x:v>
      </x:c>
      <x:c r="M180" s="22" t="str">
        <x:v>Review</x:v>
      </x:c>
      <x:c r="N180" s="22" t="str"/>
      <x:c r="O180" s="28" t="n">
        <x:v>42401</x:v>
      </x:c>
      <x:c r="P180" s="28" t="n">
        <x:v>42502</x:v>
      </x:c>
      <x:c r="Q180" s="22" t="n">
        <x:v>2016</x:v>
      </x:c>
      <x:c r="R180" s="22" t="str">
        <x:v>Q1 2016</x:v>
      </x:c>
      <x:c r="S180" s="22" t="str">
        <x:v>Completed</x:v>
      </x:c>
      <x:c r="T180" s="26" t="str">
        <x:v>Avalanche Biotechnologies acquires 100% stake of Annapurna Therapeutics</x:v>
      </x:c>
      <x:c r="U180" s="22" t="str">
        <x:v>Mergers &amp; Acquisitions</x:v>
      </x:c>
      <x:c r="V180" s="22" t="str">
        <x:v>Acquisition</x:v>
      </x:c>
      <x:c r="W180" s="22" t="str">
        <x:v>100% Acquisition</x:v>
      </x:c>
      <x:c r="X180" s="22" t="str">
        <x:v>France</x:v>
      </x:c>
      <x:c r="Y180" s="22" t="str">
        <x:v>100% Acquisition</x:v>
      </x:c>
      <x:c r="Z180" s="26" t="str">
        <x:v>Cowen and Company, LLC (Inactive)</x:v>
      </x:c>
      <x:c r="AA180" s="26" t="str">
        <x:v>Skadden, Arps, Slate, Meagher &amp; Flom LLP and Affiliates , Munger, Tolles &amp; Olson LLP , Cooley LLP , Gide Loyrette Nouel AARPI , Fieldfisher France LLP</x:v>
      </x:c>
      <x:c r="AB180" s="22" t="str">
        <x:v>Adverum Biotechnologies</x:v>
      </x:c>
      <x:c r="AC180" s="22" t="str">
        <x:v>adverum biotechnologies</x:v>
      </x:c>
      <x:c r="AD180" s="22" t="str">
        <x:v>Annapurna Therapeutics SAS (Inactive)</x:v>
      </x:c>
      <x:c r="AE180" s="22" t="str">
        <x:v>annapurna therapeutics</x:v>
      </x:c>
      <x:c r="AF180" s="30" t="n">
        <x:v>106</x:v>
      </x:c>
      <x:c r="AG180" s="22" t="n">
        <x:v>106</x:v>
      </x:c>
      <x:c r="AH180" s="26" t="str">
        <x:v>Avalanche Biotechnologies, Inc., a US-based biopharmaceutical company, has acquired all the outstanding shares of Annapurna Therapeutics SAS, a France-based gene therapy company focused on discovering and developing therapeutic products, in exchange for approximately 17.6 million newly issued shares of Avalanche common stock. 
_x000d_ The combined company has been renamed as Adverum Biotechnologies, Inc. and its common stock will begin trading on NASDAQ Global Market under the symbol ‘ADVM’. 
_x000d_ Announcement (February 1, 2016): 
_x000d_ Avalanche has entered into a definitive agreement to acquire all the outstanding shares of Annapurna Therapeutics in exchange for approximately 17.6 million newly issued shares of Avalanche common stock. 
_x000d_ The transaction is expected to be valued at approximately $105.6 million based on Avalanche’s closing share price of $6 on Jan 29, 2016. 
_x000d_ Upon completion of the transaction, existing Avalanche shareholders will own 62.5% of the combined company and Annapurna shareholders will own 37.5% of the combined company. 
_x000d_ The combined company’s common stock will continue to trade on NASDAQ under the symbol “AAVL.” 
_x000d_ Annapurna Therapeutics is backed by Versant Ventures, Inc., Inserm Transfert Initiative and Biotherapies Innovantes et Maladies Rares. 
_x000d_ The proposed transaction has been approved unanimously by the boards of directors of both companies. 
_x000d_ Cowen and Company, LLC is acting as financial advisor, while Munger, Tolles &amp; Olson LLP, Fieldfisher France LLP and Cooley LLP are acting as legal advisors to Avalanche. Skadden, Arps, Slate, Meagher &amp; Flom LLP and Gide Loyrette Nouel A.A.R.P.I. (France) are acting as legal advisors to Annapurna Therapeutics. 
_x000d_ The transaction is expected to close in the second quarter of 2016.</x:v>
      </x:c>
      <x:c r="AI180" s="26" t="str">
        <x:v>The acquisition will allow Avalanche to strengthen its position as a gene therapy company with a pipeline and significant scientific, financial and human resources.</x:v>
      </x:c>
      <x:c r="AJ180" s="22" t="str"/>
      <x:c r="AK180" s="22" t="str"/>
      <x:c r="AL180" s="22" t="str">
        <x:v>Unknown</x:v>
      </x:c>
      <x:c r="AM180" s="22" t="str">
        <x:v>Unknown</x:v>
      </x:c>
      <x:c r="AN180" s="22" t="str"/>
      <x:c r="AO180" s="22" t="str"/>
      <x:c r="AP180" s="22" t="str"/>
      <x:c r="AQ180" s="22" t="str"/>
      <x:c r="AR180" s="22" t="str"/>
      <x:c r="AS180" s="22" t="str">
        <x:v>Adverum Biotechnologies</x:v>
      </x:c>
      <x:c r="AT180" s="22" t="str">
        <x:v>Annapurna Therapeutics SAS (Inactive)</x:v>
      </x:c>
      <x:c r="AU180" s="22" t="str">
        <x:v>Not reviewed</x:v>
      </x:c>
      <x:c r="AV180" s="22" t="str">
        <x:v>Not assessed</x:v>
      </x:c>
      <x:c r="AW180" s="22" t="str">
        <x:v>Unknown</x:v>
      </x:c>
      <x:c r="AX180" s="22" t="str">
        <x:v>Unknown</x:v>
      </x:c>
      <x:c r="AY180" s="22" t="str">
        <x:v>Unknown</x:v>
      </x:c>
      <x:c r="AZ180" s="22" t="str">
        <x:v>Unknown</x:v>
      </x:c>
      <x:c r="BA180" s="22" t="str">
        <x:v>Unknown</x:v>
      </x:c>
      <x:c r="BB180" s="22" t="str">
        <x:v>Unknown</x:v>
      </x:c>
      <x:c r="BC180" s="26" t="str"/>
      <x:c r="BD180" s="22" t="str"/>
      <x:c r="BE180" s="22" t="str"/>
      <x:c r="BF180" s="22" t="str">
        <x:v>Not collected</x:v>
      </x:c>
      <x:c r="BG180" s="22" t="str">
        <x:v>Not collected</x:v>
      </x:c>
      <x:c r="BH180" s="22" t="str">
        <x:v>Not defined</x:v>
      </x:c>
      <x:c r="BI180" s="24" t="n">
        <x:f>IF($Q180="","",$Q180-3)</x:f>
        <x:v>2013</x:v>
      </x:c>
      <x:c r="BJ180" s="24" t="n">
        <x:f>IF($Q180="","",$Q180-2)</x:f>
        <x:v>2014</x:v>
      </x:c>
      <x:c r="BK180" s="24" t="n">
        <x:f>IF($Q180="","",$Q180-1)</x:f>
        <x:v>2015</x:v>
      </x:c>
      <x:c r="BL180" s="24" t="n">
        <x:f>IF($Q180="","",$Q180+0)</x:f>
        <x:v>2016</x:v>
      </x:c>
      <x:c r="BM180" s="24" t="n">
        <x:f>IF($Q180="","",$Q180+1)</x:f>
        <x:v>2017</x:v>
      </x:c>
      <x:c r="BN180" s="24" t="n">
        <x:f>IF($Q180="","",$Q180+2)</x:f>
        <x:v>2018</x:v>
      </x:c>
      <x:c r="BO180" s="24" t="n">
        <x:f>IF($Q180="","",$Q180+3)</x:f>
        <x:v>2019</x:v>
      </x:c>
      <x:c r="BP180" s="77" t="str"/>
      <x:c r="BQ180" s="77" t="str"/>
      <x:c r="BR180" s="77" t="str"/>
      <x:c r="BS180" s="77" t="str"/>
      <x:c r="BT180" s="77" t="str"/>
      <x:c r="BU180" s="77" t="str"/>
      <x:c r="BV180" s="77" t="str"/>
      <x:c r="BW180" s="77" t="str"/>
      <x:c r="BX180" s="77" t="str"/>
      <x:c r="BY180" s="77" t="str"/>
      <x:c r="BZ180" s="77" t="str"/>
      <x:c r="CA180" s="77" t="str"/>
      <x:c r="CB180" s="77" t="str"/>
      <x:c r="CC180" s="77" t="str"/>
      <x:c r="CD180" s="77" t="str"/>
      <x:c r="CE180" s="77" t="str"/>
      <x:c r="CF180" s="77" t="str"/>
      <x:c r="CG180" s="77" t="str"/>
      <x:c r="CH180" s="77" t="str"/>
      <x:c r="CI180" s="77" t="str"/>
      <x:c r="CJ180" s="77" t="str"/>
      <x:c r="CK180" s="77" t="str"/>
      <x:c r="CL180" s="77" t="str"/>
      <x:c r="CM180" s="77" t="str"/>
      <x:c r="CN180" s="77" t="str"/>
      <x:c r="CO180" s="77" t="str"/>
      <x:c r="CP180" s="77" t="str"/>
      <x:c r="CQ180" s="77" t="str"/>
      <x:c r="CR180" s="77" t="str"/>
      <x:c r="CS180" s="77" t="str"/>
      <x:c r="CT180" s="77" t="str"/>
      <x:c r="CU180" s="77" t="str"/>
      <x:c r="CV180" s="77" t="str"/>
      <x:c r="CW180" s="77" t="str"/>
      <x:c r="CX180" s="77" t="str"/>
      <x:c r="CY180" s="77" t="str"/>
      <x:c r="CZ180" s="77" t="str"/>
      <x:c r="DA180" s="77" t="str"/>
      <x:c r="DB180" s="77" t="str"/>
      <x:c r="DC180" s="77" t="str"/>
      <x:c r="DD180" s="77" t="str"/>
      <x:c r="DE180" s="77" t="str"/>
      <x:c r="DF180" s="78" t="str"/>
      <x:c r="DG180" s="78" t="str"/>
      <x:c r="DH180" s="78" t="str"/>
      <x:c r="DI180" s="78" t="str"/>
      <x:c r="DJ180" s="78" t="str"/>
      <x:c r="DK180" s="78" t="str"/>
      <x:c r="DL180" s="78" t="str"/>
      <x:c r="DM180" s="78" t="str"/>
      <x:c r="DN180" s="78" t="str"/>
      <x:c r="DO180" s="78" t="str"/>
      <x:c r="DP180" s="78" t="str"/>
      <x:c r="DQ180" s="78" t="str"/>
      <x:c r="DR180" s="78" t="str"/>
      <x:c r="DS180" s="78" t="str"/>
      <x:c r="DT180" s="78" t="str"/>
      <x:c r="DU180" s="78" t="str"/>
      <x:c r="DV180" s="78" t="str"/>
      <x:c r="DW180" s="78" t="str"/>
      <x:c r="DX180" s="78" t="str"/>
      <x:c r="DY180" s="78" t="str"/>
      <x:c r="DZ180" s="78" t="str"/>
      <x:c r="EA180" s="117" t="str"/>
      <x:c r="EB180" s="117" t="str"/>
      <x:c r="EC180" s="117" t="str"/>
      <x:c r="ED180" s="117" t="str"/>
      <x:c r="EE180" s="117" t="str"/>
      <x:c r="EF180" s="117" t="str"/>
      <x:c r="EG180" s="117" t="str"/>
      <x:c r="EH180" s="117" t="str"/>
      <x:c r="EI180" s="117" t="str"/>
      <x:c r="EJ180" s="117" t="str"/>
      <x:c r="EK180" s="117" t="str"/>
      <x:c r="EL180" s="117" t="str"/>
      <x:c r="EM180" s="117" t="str"/>
      <x:c r="EN180" s="117" t="str"/>
      <x:c r="EO180" s="34" t="str"/>
      <x:c r="EP180" s="34" t="str"/>
      <x:c r="EQ180" s="36" t="str">
        <x:f>IF(OR($EO180="",$EP180="",$EO180=0),"",$EP180/$EO180)</x:f>
      </x:c>
      <x:c r="ER180" s="38" t="str"/>
      <x:c r="ES180" s="22" t="str">
        <x:v>Unknown</x:v>
      </x:c>
      <x:c r="ET180" s="22" t="str">
        <x:v>Unknown</x:v>
      </x:c>
      <x:c r="EU180" s="40" t="str">
        <x:f>IF(COUNT($DF180,$DG180,$DH180)=0,"",AVERAGE($DF180,$DG180,$DH180))</x:f>
      </x:c>
      <x:c r="EV180" s="40" t="str">
        <x:f>IF(COUNT($DJ180,$DK180,$DL180)=0,"",AVERAGE($DJ180,$DK180,$DL180))</x:f>
      </x:c>
      <x:c r="EW180" s="40" t="str">
        <x:f>IF(OR($EU180="",$EV180=""),"",$EV180-$EU180)</x:f>
      </x:c>
      <x:c r="EX180" s="40" t="str">
        <x:f>IF(COUNT($DM180,$DN180,$DO180)=0,"",AVERAGE($DM180,$DN180,$DO180))</x:f>
      </x:c>
      <x:c r="EY180" s="40" t="str">
        <x:f>IF(COUNT($DQ180,$DR180,$DS180)=0,"",AVERAGE($DQ180,$DR180,$DS180))</x:f>
      </x:c>
      <x:c r="EZ180" s="40" t="str">
        <x:f>IF(OR($EX180="",$EY180=""),"",$EY180-$EX180)</x:f>
      </x:c>
      <x:c r="FA180" s="42" t="str">
        <x:f>IF(COUNT($EA180,$EB180,$EC180)=0,"",AVERAGE($EA180,$EB180,$EC180))</x:f>
      </x:c>
      <x:c r="FB180" s="42" t="str">
        <x:f>IF(COUNT($EE180,$EF180,$EG180)=0,"",AVERAGE($EE180,$EF180,$EG180))</x:f>
      </x:c>
      <x:c r="FC180" s="42" t="str">
        <x:f>IF(OR($FA180="",$FB180=""),"",$FB180-$FA180)</x:f>
      </x:c>
      <x:c r="FD180" s="42" t="str">
        <x:f>IF(COUNT($EH180,$EI180,$EJ180)=0,"",AVERAGE($EH180,$EI180,$EJ180))</x:f>
      </x:c>
      <x:c r="FE180" s="42" t="str">
        <x:f>IF(COUNT($EL180,$EM180,$EN180)=0,"",AVERAGE($EL180,$EM180,$EN180))</x:f>
      </x:c>
      <x:c r="FF180" s="42" t="str">
        <x:f>IF(OR($FD180="",$FE180=""),"",$FE180-$FD180)</x:f>
      </x:c>
      <x:c r="FG180" s="24" t="str">
        <x:f>IF(COUNT($DF180,$DG180,$DH180,$DJ180,$DK180,$DL180,$DM180,$DN180,$DO180,$DQ180,$DR180,$DS180)=12,"Yes","No")</x:f>
        <x:v>No</x:v>
      </x:c>
      <x:c r="FH180" s="24" t="str">
        <x:f>IF(COUNT($EA180,$EB180,$EC180,$EE180,$EF180,$EG180,$EH180,$EI180,$EJ180,$EL180,$EM180,$EN180)=12,"Yes","No")</x:f>
        <x:v>No</x:v>
      </x:c>
      <x:c r="FI180" s="24" t="str">
        <x:f>IF(AND($M180="Include",OR($FG180="Yes",$FH180="Yes")),"Ready","Not ready")</x:f>
        <x:v>Not ready</x:v>
      </x:c>
    </x:row>
    <x:row r="181" ht="24" customHeight="1">
      <x:c r="A181" s="22" t="str">
        <x:v>CTL-0179</x:v>
      </x:c>
      <x:c r="B181" s="22" t="n">
        <x:v>190</x:v>
      </x:c>
      <x:c r="C181" s="22" t="str">
        <x:v>Candidate alternative-rationale group</x:v>
      </x:c>
      <x:c r="D181" s="22" t="n">
        <x:v>0</x:v>
      </x:c>
      <x:c r="E181" s="22" t="str">
        <x:v>DATA non-innovation deals.xlsx</x:v>
      </x:c>
      <x:c r="F181" s="22" t="str">
        <x:v>iuct empren sells biodan sciences for</x:v>
      </x:c>
      <x:c r="G181" s="22" t="str">
        <x:v>No</x:v>
      </x:c>
      <x:c r="H181" s="22" t="str">
        <x:v>No</x:v>
      </x:c>
      <x:c r="I181" s="22" t="str">
        <x:v>Yes</x:v>
      </x:c>
      <x:c r="J181" s="22" t="n">
        <x:v>8</x:v>
      </x:c>
      <x:c r="K181" s="22" t="str">
        <x:v>Not started</x:v>
      </x:c>
      <x:c r="L181" s="22" t="str">
        <x:v>Eligible - 100%</x:v>
      </x:c>
      <x:c r="M181" s="22" t="str">
        <x:v>Review</x:v>
      </x:c>
      <x:c r="N181" s="22" t="str"/>
      <x:c r="O181" s="28" t="n">
        <x:v>42390</x:v>
      </x:c>
      <x:c r="P181" s="28" t="n">
        <x:v>42390</x:v>
      </x:c>
      <x:c r="Q181" s="22" t="n">
        <x:v>2016</x:v>
      </x:c>
      <x:c r="R181" s="22" t="str">
        <x:v>Q1 2016</x:v>
      </x:c>
      <x:c r="S181" s="22" t="str">
        <x:v>Completed</x:v>
      </x:c>
      <x:c r="T181" s="26" t="str">
        <x:v>IUCT Empren Sells BioDan Sciences for USD0.2 Million</x:v>
      </x:c>
      <x:c r="U181" s="22" t="str">
        <x:v>Mergers &amp; Acquisitions</x:v>
      </x:c>
      <x:c r="V181" s="22" t="str">
        <x:v>Acquisition</x:v>
      </x:c>
      <x:c r="W181" s="22" t="str">
        <x:v>100% Acquisition</x:v>
      </x:c>
      <x:c r="X181" s="22" t="str">
        <x:v>Spain</x:v>
      </x:c>
      <x:c r="Y181" s="22" t="str">
        <x:v>100% Acquisition</x:v>
      </x:c>
      <x:c r="Z181" s="26"/>
      <x:c r="AA181" s="26"/>
      <x:c r="AB181" s="22" t="str">
        <x:v>Undisclosed</x:v>
      </x:c>
      <x:c r="AC181" s="22" t="str">
        <x:v>undisclosed</x:v>
      </x:c>
      <x:c r="AD181" s="22" t="str">
        <x:v>BioDan Sciences SL</x:v>
      </x:c>
      <x:c r="AE181" s="22" t="str">
        <x:v>biodan sciences</x:v>
      </x:c>
      <x:c r="AF181" s="30" t="n">
        <x:v>0</x:v>
      </x:c>
      <x:c r="AG181" s="22" t="n">
        <x:v>0</x:v>
      </x:c>
      <x:c r="AH181" s="26" t="str">
        <x:v>IUCT Empren SL, a subsidiary of 1kemia IUCT Group SA, has sold BioDan Sciences, SL, a biotechnology company, for a purchase consideration of EUR0.2 million (USD0.21 million).
This transaction enables IUCT Empren to focus on the treatment of psoriasis.</x:v>
      </x:c>
      <x:c r="AI181" s="26" t="str">
        <x:v>This transaction enables IUCT Empren to focus on the treatment of psoriasis.</x:v>
      </x:c>
      <x:c r="AJ181" s="22" t="str"/>
      <x:c r="AK181" s="22" t="str"/>
      <x:c r="AL181" s="22" t="str">
        <x:v>Unknown</x:v>
      </x:c>
      <x:c r="AM181" s="22" t="str">
        <x:v>Unknown</x:v>
      </x:c>
      <x:c r="AN181" s="22" t="str"/>
      <x:c r="AO181" s="22" t="str"/>
      <x:c r="AP181" s="22" t="str"/>
      <x:c r="AQ181" s="22" t="str"/>
      <x:c r="AR181" s="22" t="str"/>
      <x:c r="AS181" s="22" t="str">
        <x:v>Undisclosed</x:v>
      </x:c>
      <x:c r="AT181" s="22" t="str">
        <x:v>BioDan Sciences SL</x:v>
      </x:c>
      <x:c r="AU181" s="22" t="str">
        <x:v>Not reviewed</x:v>
      </x:c>
      <x:c r="AV181" s="22" t="str">
        <x:v>Not assessed</x:v>
      </x:c>
      <x:c r="AW181" s="22" t="str">
        <x:v>Unknown</x:v>
      </x:c>
      <x:c r="AX181" s="22" t="str">
        <x:v>Unknown</x:v>
      </x:c>
      <x:c r="AY181" s="22" t="str">
        <x:v>Unknown</x:v>
      </x:c>
      <x:c r="AZ181" s="22" t="str">
        <x:v>Unknown</x:v>
      </x:c>
      <x:c r="BA181" s="22" t="str">
        <x:v>Unknown</x:v>
      </x:c>
      <x:c r="BB181" s="22" t="str">
        <x:v>Unknown</x:v>
      </x:c>
      <x:c r="BC181" s="26" t="str"/>
      <x:c r="BD181" s="22" t="str"/>
      <x:c r="BE181" s="22" t="str"/>
      <x:c r="BF181" s="22" t="str">
        <x:v>Not collected</x:v>
      </x:c>
      <x:c r="BG181" s="22" t="str">
        <x:v>Not collected</x:v>
      </x:c>
      <x:c r="BH181" s="22" t="str">
        <x:v>Not defined</x:v>
      </x:c>
      <x:c r="BI181" s="24" t="n">
        <x:f>IF($Q181="","",$Q181-3)</x:f>
        <x:v>2013</x:v>
      </x:c>
      <x:c r="BJ181" s="24" t="n">
        <x:f>IF($Q181="","",$Q181-2)</x:f>
        <x:v>2014</x:v>
      </x:c>
      <x:c r="BK181" s="24" t="n">
        <x:f>IF($Q181="","",$Q181-1)</x:f>
        <x:v>2015</x:v>
      </x:c>
      <x:c r="BL181" s="24" t="n">
        <x:f>IF($Q181="","",$Q181+0)</x:f>
        <x:v>2016</x:v>
      </x:c>
      <x:c r="BM181" s="24" t="n">
        <x:f>IF($Q181="","",$Q181+1)</x:f>
        <x:v>2017</x:v>
      </x:c>
      <x:c r="BN181" s="24" t="n">
        <x:f>IF($Q181="","",$Q181+2)</x:f>
        <x:v>2018</x:v>
      </x:c>
      <x:c r="BO181" s="24" t="n">
        <x:f>IF($Q181="","",$Q181+3)</x:f>
        <x:v>2019</x:v>
      </x:c>
      <x:c r="BP181" s="77" t="str"/>
      <x:c r="BQ181" s="77" t="str"/>
      <x:c r="BR181" s="77" t="str"/>
      <x:c r="BS181" s="77" t="str"/>
      <x:c r="BT181" s="77" t="str"/>
      <x:c r="BU181" s="77" t="str"/>
      <x:c r="BV181" s="77" t="str"/>
      <x:c r="BW181" s="77" t="str"/>
      <x:c r="BX181" s="77" t="str"/>
      <x:c r="BY181" s="77" t="str"/>
      <x:c r="BZ181" s="77" t="str"/>
      <x:c r="CA181" s="77" t="str"/>
      <x:c r="CB181" s="77" t="str"/>
      <x:c r="CC181" s="77" t="str"/>
      <x:c r="CD181" s="77" t="str"/>
      <x:c r="CE181" s="77" t="str"/>
      <x:c r="CF181" s="77" t="str"/>
      <x:c r="CG181" s="77" t="str"/>
      <x:c r="CH181" s="77" t="str"/>
      <x:c r="CI181" s="77" t="str"/>
      <x:c r="CJ181" s="77" t="str"/>
      <x:c r="CK181" s="77" t="str"/>
      <x:c r="CL181" s="77" t="str"/>
      <x:c r="CM181" s="77" t="str"/>
      <x:c r="CN181" s="77" t="str"/>
      <x:c r="CO181" s="77" t="str"/>
      <x:c r="CP181" s="77" t="str"/>
      <x:c r="CQ181" s="77" t="str"/>
      <x:c r="CR181" s="77" t="str"/>
      <x:c r="CS181" s="77" t="str"/>
      <x:c r="CT181" s="77" t="str"/>
      <x:c r="CU181" s="77" t="str"/>
      <x:c r="CV181" s="77" t="str"/>
      <x:c r="CW181" s="77" t="str"/>
      <x:c r="CX181" s="77" t="str"/>
      <x:c r="CY181" s="77" t="str"/>
      <x:c r="CZ181" s="77" t="str"/>
      <x:c r="DA181" s="77" t="str"/>
      <x:c r="DB181" s="77" t="str"/>
      <x:c r="DC181" s="77" t="str"/>
      <x:c r="DD181" s="77" t="str"/>
      <x:c r="DE181" s="77" t="str"/>
      <x:c r="DF181" s="78" t="str"/>
      <x:c r="DG181" s="78" t="str"/>
      <x:c r="DH181" s="78" t="str"/>
      <x:c r="DI181" s="78" t="str"/>
      <x:c r="DJ181" s="78" t="str"/>
      <x:c r="DK181" s="78" t="str"/>
      <x:c r="DL181" s="78" t="str"/>
      <x:c r="DM181" s="78" t="str"/>
      <x:c r="DN181" s="78" t="str"/>
      <x:c r="DO181" s="78" t="str"/>
      <x:c r="DP181" s="78" t="str"/>
      <x:c r="DQ181" s="78" t="str"/>
      <x:c r="DR181" s="78" t="str"/>
      <x:c r="DS181" s="78" t="str"/>
      <x:c r="DT181" s="78" t="str"/>
      <x:c r="DU181" s="78" t="str"/>
      <x:c r="DV181" s="78" t="str"/>
      <x:c r="DW181" s="78" t="str"/>
      <x:c r="DX181" s="78" t="str"/>
      <x:c r="DY181" s="78" t="str"/>
      <x:c r="DZ181" s="78" t="str"/>
      <x:c r="EA181" s="117" t="str"/>
      <x:c r="EB181" s="117" t="str"/>
      <x:c r="EC181" s="117" t="str"/>
      <x:c r="ED181" s="117" t="str"/>
      <x:c r="EE181" s="117" t="str"/>
      <x:c r="EF181" s="117" t="str"/>
      <x:c r="EG181" s="117" t="str"/>
      <x:c r="EH181" s="117" t="str"/>
      <x:c r="EI181" s="117" t="str"/>
      <x:c r="EJ181" s="117" t="str"/>
      <x:c r="EK181" s="117" t="str"/>
      <x:c r="EL181" s="117" t="str"/>
      <x:c r="EM181" s="117" t="str"/>
      <x:c r="EN181" s="117" t="str"/>
      <x:c r="EO181" s="34" t="str"/>
      <x:c r="EP181" s="34" t="str"/>
      <x:c r="EQ181" s="36" t="str">
        <x:f>IF(OR($EO181="",$EP181="",$EO181=0),"",$EP181/$EO181)</x:f>
      </x:c>
      <x:c r="ER181" s="38" t="str"/>
      <x:c r="ES181" s="22" t="str">
        <x:v>Unknown</x:v>
      </x:c>
      <x:c r="ET181" s="22" t="str">
        <x:v>Unknown</x:v>
      </x:c>
      <x:c r="EU181" s="40" t="str">
        <x:f>IF(COUNT($DF181,$DG181,$DH181)=0,"",AVERAGE($DF181,$DG181,$DH181))</x:f>
      </x:c>
      <x:c r="EV181" s="40" t="str">
        <x:f>IF(COUNT($DJ181,$DK181,$DL181)=0,"",AVERAGE($DJ181,$DK181,$DL181))</x:f>
      </x:c>
      <x:c r="EW181" s="40" t="str">
        <x:f>IF(OR($EU181="",$EV181=""),"",$EV181-$EU181)</x:f>
      </x:c>
      <x:c r="EX181" s="40" t="str">
        <x:f>IF(COUNT($DM181,$DN181,$DO181)=0,"",AVERAGE($DM181,$DN181,$DO181))</x:f>
      </x:c>
      <x:c r="EY181" s="40" t="str">
        <x:f>IF(COUNT($DQ181,$DR181,$DS181)=0,"",AVERAGE($DQ181,$DR181,$DS181))</x:f>
      </x:c>
      <x:c r="EZ181" s="40" t="str">
        <x:f>IF(OR($EX181="",$EY181=""),"",$EY181-$EX181)</x:f>
      </x:c>
      <x:c r="FA181" s="42" t="str">
        <x:f>IF(COUNT($EA181,$EB181,$EC181)=0,"",AVERAGE($EA181,$EB181,$EC181))</x:f>
      </x:c>
      <x:c r="FB181" s="42" t="str">
        <x:f>IF(COUNT($EE181,$EF181,$EG181)=0,"",AVERAGE($EE181,$EF181,$EG181))</x:f>
      </x:c>
      <x:c r="FC181" s="42" t="str">
        <x:f>IF(OR($FA181="",$FB181=""),"",$FB181-$FA181)</x:f>
      </x:c>
      <x:c r="FD181" s="42" t="str">
        <x:f>IF(COUNT($EH181,$EI181,$EJ181)=0,"",AVERAGE($EH181,$EI181,$EJ181))</x:f>
      </x:c>
      <x:c r="FE181" s="42" t="str">
        <x:f>IF(COUNT($EL181,$EM181,$EN181)=0,"",AVERAGE($EL181,$EM181,$EN181))</x:f>
      </x:c>
      <x:c r="FF181" s="42" t="str">
        <x:f>IF(OR($FD181="",$FE181=""),"",$FE181-$FD181)</x:f>
      </x:c>
      <x:c r="FG181" s="24" t="str">
        <x:f>IF(COUNT($DF181,$DG181,$DH181,$DJ181,$DK181,$DL181,$DM181,$DN181,$DO181,$DQ181,$DR181,$DS181)=12,"Yes","No")</x:f>
        <x:v>No</x:v>
      </x:c>
      <x:c r="FH181" s="24" t="str">
        <x:f>IF(COUNT($EA181,$EB181,$EC181,$EE181,$EF181,$EG181,$EH181,$EI181,$EJ181,$EL181,$EM181,$EN181)=12,"Yes","No")</x:f>
        <x:v>No</x:v>
      </x:c>
      <x:c r="FI181" s="24" t="str">
        <x:f>IF(AND($M181="Include",OR($FG181="Yes",$FH181="Yes")),"Ready","Not ready")</x:f>
        <x:v>Not ready</x:v>
      </x:c>
    </x:row>
    <x:row r="182" ht="24" customHeight="1">
      <x:c r="A182" s="22" t="str">
        <x:v>CTL-0180</x:v>
      </x:c>
      <x:c r="B182" s="22" t="n">
        <x:v>191</x:v>
      </x:c>
      <x:c r="C182" s="22" t="str">
        <x:v>Candidate alternative-rationale group</x:v>
      </x:c>
      <x:c r="D182" s="22" t="n">
        <x:v>0</x:v>
      </x:c>
      <x:c r="E182" s="22" t="str">
        <x:v>DATA non-innovation deals.xlsx</x:v>
      </x:c>
      <x:c r="F182" s="22" t="str">
        <x:v>sbi holdings acquires remaining 80 stake in photonamic</x:v>
      </x:c>
      <x:c r="G182" s="22" t="str">
        <x:v>No</x:v>
      </x:c>
      <x:c r="H182" s="22" t="str">
        <x:v>Yes</x:v>
      </x:c>
      <x:c r="I182" s="22" t="str">
        <x:v>Yes</x:v>
      </x:c>
      <x:c r="J182" s="22" t="n">
        <x:v>2</x:v>
      </x:c>
      <x:c r="K182" s="22" t="str">
        <x:v>Not started</x:v>
      </x:c>
      <x:c r="L182" s="22" t="str">
        <x:v>Review - majority</x:v>
      </x:c>
      <x:c r="M182" s="22" t="str">
        <x:v>Review</x:v>
      </x:c>
      <x:c r="N182" s="22" t="str"/>
      <x:c r="O182" s="28" t="n">
        <x:v>42384</x:v>
      </x:c>
      <x:c r="P182" s="28" t="n">
        <x:v>42384</x:v>
      </x:c>
      <x:c r="Q182" s="22" t="n">
        <x:v>2016</x:v>
      </x:c>
      <x:c r="R182" s="22" t="str">
        <x:v>Q1 2016</x:v>
      </x:c>
      <x:c r="S182" s="22" t="str">
        <x:v>Completed</x:v>
      </x:c>
      <x:c r="T182" s="26" t="str">
        <x:v>SBI Holdings Acquires Remaining 80% stake in photonamic</x:v>
      </x:c>
      <x:c r="U182" s="22" t="str">
        <x:v>Mergers &amp; Acquisitions</x:v>
      </x:c>
      <x:c r="V182" s="22" t="str">
        <x:v>Acquisition</x:v>
      </x:c>
      <x:c r="W182" s="22" t="str">
        <x:v>Majority Acquisition</x:v>
      </x:c>
      <x:c r="X182" s="22" t="str">
        <x:v>Germany</x:v>
      </x:c>
      <x:c r="Y182" s="22" t="str">
        <x:v>Majority Acquisition</x:v>
      </x:c>
      <x:c r="Z182" s="26"/>
      <x:c r="AA182" s="26"/>
      <x:c r="AB182" s="22" t="str">
        <x:v>SBI Holdings Inc</x:v>
      </x:c>
      <x:c r="AC182" s="22" t="str">
        <x:v>sbi</x:v>
      </x:c>
      <x:c r="AD182" s="22" t="str">
        <x:v>Photonamic GmbH &amp; Co KG</x:v>
      </x:c>
      <x:c r="AE182" s="22" t="str">
        <x:v>photonamic kg</x:v>
      </x:c>
      <x:c r="AF182" s="30"/>
      <x:c r="AG182" s="22" t="str">
        <x:v>n/a</x:v>
      </x:c>
      <x:c r="AH182" s="26" t="str">
        <x:v>SBI Holdings, Inc., a Japan-based financial services company, has acquired entire equity stake in photonamic GmbH &amp; Co. KG, a Germany-based company engaged in the development and sale of diagnostic and therapeutic drugs, from medac GmbH.
In 2012, SBI Group has acquired 20% equity interest in photonamic.</x:v>
      </x:c>
      <x:c r="AI182" s="26" t="str">
        <x:v>The transaction will allow SBI Holdings to accelerate its operations of the 5-aminolevulinic-related business in Japan and abroad.</x:v>
      </x:c>
      <x:c r="AJ182" s="22" t="str"/>
      <x:c r="AK182" s="22" t="str"/>
      <x:c r="AL182" s="22" t="str">
        <x:v>Unknown</x:v>
      </x:c>
      <x:c r="AM182" s="22" t="str">
        <x:v>Unknown</x:v>
      </x:c>
      <x:c r="AN182" s="22" t="str"/>
      <x:c r="AO182" s="22" t="str"/>
      <x:c r="AP182" s="22" t="str"/>
      <x:c r="AQ182" s="22" t="str"/>
      <x:c r="AR182" s="22" t="str"/>
      <x:c r="AS182" s="22" t="str">
        <x:v>SBI Holdings Inc</x:v>
      </x:c>
      <x:c r="AT182" s="22" t="str">
        <x:v>Photonamic GmbH &amp; Co KG</x:v>
      </x:c>
      <x:c r="AU182" s="22" t="str">
        <x:v>Not reviewed</x:v>
      </x:c>
      <x:c r="AV182" s="22" t="str">
        <x:v>Not assessed</x:v>
      </x:c>
      <x:c r="AW182" s="22" t="str">
        <x:v>Unknown</x:v>
      </x:c>
      <x:c r="AX182" s="22" t="str">
        <x:v>Unknown</x:v>
      </x:c>
      <x:c r="AY182" s="22" t="str">
        <x:v>Unknown</x:v>
      </x:c>
      <x:c r="AZ182" s="22" t="str">
        <x:v>Unknown</x:v>
      </x:c>
      <x:c r="BA182" s="22" t="str">
        <x:v>Unknown</x:v>
      </x:c>
      <x:c r="BB182" s="22" t="str">
        <x:v>Unknown</x:v>
      </x:c>
      <x:c r="BC182" s="26" t="str"/>
      <x:c r="BD182" s="22" t="str"/>
      <x:c r="BE182" s="22" t="str"/>
      <x:c r="BF182" s="22" t="str">
        <x:v>Not collected</x:v>
      </x:c>
      <x:c r="BG182" s="22" t="str">
        <x:v>Not collected</x:v>
      </x:c>
      <x:c r="BH182" s="22" t="str">
        <x:v>Not defined</x:v>
      </x:c>
      <x:c r="BI182" s="24" t="n">
        <x:f>IF($Q182="","",$Q182-3)</x:f>
        <x:v>2013</x:v>
      </x:c>
      <x:c r="BJ182" s="24" t="n">
        <x:f>IF($Q182="","",$Q182-2)</x:f>
        <x:v>2014</x:v>
      </x:c>
      <x:c r="BK182" s="24" t="n">
        <x:f>IF($Q182="","",$Q182-1)</x:f>
        <x:v>2015</x:v>
      </x:c>
      <x:c r="BL182" s="24" t="n">
        <x:f>IF($Q182="","",$Q182+0)</x:f>
        <x:v>2016</x:v>
      </x:c>
      <x:c r="BM182" s="24" t="n">
        <x:f>IF($Q182="","",$Q182+1)</x:f>
        <x:v>2017</x:v>
      </x:c>
      <x:c r="BN182" s="24" t="n">
        <x:f>IF($Q182="","",$Q182+2)</x:f>
        <x:v>2018</x:v>
      </x:c>
      <x:c r="BO182" s="24" t="n">
        <x:f>IF($Q182="","",$Q182+3)</x:f>
        <x:v>2019</x:v>
      </x:c>
      <x:c r="BP182" s="77" t="str"/>
      <x:c r="BQ182" s="77" t="str"/>
      <x:c r="BR182" s="77" t="str"/>
      <x:c r="BS182" s="77" t="str"/>
      <x:c r="BT182" s="77" t="str"/>
      <x:c r="BU182" s="77" t="str"/>
      <x:c r="BV182" s="77" t="str"/>
      <x:c r="BW182" s="77" t="str"/>
      <x:c r="BX182" s="77" t="str"/>
      <x:c r="BY182" s="77" t="str"/>
      <x:c r="BZ182" s="77" t="str"/>
      <x:c r="CA182" s="77" t="str"/>
      <x:c r="CB182" s="77" t="str"/>
      <x:c r="CC182" s="77" t="str"/>
      <x:c r="CD182" s="77" t="str"/>
      <x:c r="CE182" s="77" t="str"/>
      <x:c r="CF182" s="77" t="str"/>
      <x:c r="CG182" s="77" t="str"/>
      <x:c r="CH182" s="77" t="str"/>
      <x:c r="CI182" s="77" t="str"/>
      <x:c r="CJ182" s="77" t="str"/>
      <x:c r="CK182" s="77" t="str"/>
      <x:c r="CL182" s="77" t="str"/>
      <x:c r="CM182" s="77" t="str"/>
      <x:c r="CN182" s="77" t="str"/>
      <x:c r="CO182" s="77" t="str"/>
      <x:c r="CP182" s="77" t="str"/>
      <x:c r="CQ182" s="77" t="str"/>
      <x:c r="CR182" s="77" t="str"/>
      <x:c r="CS182" s="77" t="str"/>
      <x:c r="CT182" s="77" t="str"/>
      <x:c r="CU182" s="77" t="str"/>
      <x:c r="CV182" s="77" t="str"/>
      <x:c r="CW182" s="77" t="str"/>
      <x:c r="CX182" s="77" t="str"/>
      <x:c r="CY182" s="77" t="str"/>
      <x:c r="CZ182" s="77" t="str"/>
      <x:c r="DA182" s="77" t="str"/>
      <x:c r="DB182" s="77" t="str"/>
      <x:c r="DC182" s="77" t="str"/>
      <x:c r="DD182" s="77" t="str"/>
      <x:c r="DE182" s="77" t="str"/>
      <x:c r="DF182" s="78" t="str"/>
      <x:c r="DG182" s="78" t="str"/>
      <x:c r="DH182" s="78" t="str"/>
      <x:c r="DI182" s="78" t="str"/>
      <x:c r="DJ182" s="78" t="str"/>
      <x:c r="DK182" s="78" t="str"/>
      <x:c r="DL182" s="78" t="str"/>
      <x:c r="DM182" s="78" t="str"/>
      <x:c r="DN182" s="78" t="str"/>
      <x:c r="DO182" s="78" t="str"/>
      <x:c r="DP182" s="78" t="str"/>
      <x:c r="DQ182" s="78" t="str"/>
      <x:c r="DR182" s="78" t="str"/>
      <x:c r="DS182" s="78" t="str"/>
      <x:c r="DT182" s="78" t="str"/>
      <x:c r="DU182" s="78" t="str"/>
      <x:c r="DV182" s="78" t="str"/>
      <x:c r="DW182" s="78" t="str"/>
      <x:c r="DX182" s="78" t="str"/>
      <x:c r="DY182" s="78" t="str"/>
      <x:c r="DZ182" s="78" t="str"/>
      <x:c r="EA182" s="117" t="str"/>
      <x:c r="EB182" s="117" t="str"/>
      <x:c r="EC182" s="117" t="str"/>
      <x:c r="ED182" s="117" t="str"/>
      <x:c r="EE182" s="117" t="str"/>
      <x:c r="EF182" s="117" t="str"/>
      <x:c r="EG182" s="117" t="str"/>
      <x:c r="EH182" s="117" t="str"/>
      <x:c r="EI182" s="117" t="str"/>
      <x:c r="EJ182" s="117" t="str"/>
      <x:c r="EK182" s="117" t="str"/>
      <x:c r="EL182" s="117" t="str"/>
      <x:c r="EM182" s="117" t="str"/>
      <x:c r="EN182" s="117" t="str"/>
      <x:c r="EO182" s="34" t="str"/>
      <x:c r="EP182" s="34" t="str"/>
      <x:c r="EQ182" s="36" t="str">
        <x:f>IF(OR($EO182="",$EP182="",$EO182=0),"",$EP182/$EO182)</x:f>
      </x:c>
      <x:c r="ER182" s="38" t="str"/>
      <x:c r="ES182" s="22" t="str">
        <x:v>Unknown</x:v>
      </x:c>
      <x:c r="ET182" s="22" t="str">
        <x:v>Unknown</x:v>
      </x:c>
      <x:c r="EU182" s="40" t="str">
        <x:f>IF(COUNT($DF182,$DG182,$DH182)=0,"",AVERAGE($DF182,$DG182,$DH182))</x:f>
      </x:c>
      <x:c r="EV182" s="40" t="str">
        <x:f>IF(COUNT($DJ182,$DK182,$DL182)=0,"",AVERAGE($DJ182,$DK182,$DL182))</x:f>
      </x:c>
      <x:c r="EW182" s="40" t="str">
        <x:f>IF(OR($EU182="",$EV182=""),"",$EV182-$EU182)</x:f>
      </x:c>
      <x:c r="EX182" s="40" t="str">
        <x:f>IF(COUNT($DM182,$DN182,$DO182)=0,"",AVERAGE($DM182,$DN182,$DO182))</x:f>
      </x:c>
      <x:c r="EY182" s="40" t="str">
        <x:f>IF(COUNT($DQ182,$DR182,$DS182)=0,"",AVERAGE($DQ182,$DR182,$DS182))</x:f>
      </x:c>
      <x:c r="EZ182" s="40" t="str">
        <x:f>IF(OR($EX182="",$EY182=""),"",$EY182-$EX182)</x:f>
      </x:c>
      <x:c r="FA182" s="42" t="str">
        <x:f>IF(COUNT($EA182,$EB182,$EC182)=0,"",AVERAGE($EA182,$EB182,$EC182))</x:f>
      </x:c>
      <x:c r="FB182" s="42" t="str">
        <x:f>IF(COUNT($EE182,$EF182,$EG182)=0,"",AVERAGE($EE182,$EF182,$EG182))</x:f>
      </x:c>
      <x:c r="FC182" s="42" t="str">
        <x:f>IF(OR($FA182="",$FB182=""),"",$FB182-$FA182)</x:f>
      </x:c>
      <x:c r="FD182" s="42" t="str">
        <x:f>IF(COUNT($EH182,$EI182,$EJ182)=0,"",AVERAGE($EH182,$EI182,$EJ182))</x:f>
      </x:c>
      <x:c r="FE182" s="42" t="str">
        <x:f>IF(COUNT($EL182,$EM182,$EN182)=0,"",AVERAGE($EL182,$EM182,$EN182))</x:f>
      </x:c>
      <x:c r="FF182" s="42" t="str">
        <x:f>IF(OR($FD182="",$FE182=""),"",$FE182-$FD182)</x:f>
      </x:c>
      <x:c r="FG182" s="24" t="str">
        <x:f>IF(COUNT($DF182,$DG182,$DH182,$DJ182,$DK182,$DL182,$DM182,$DN182,$DO182,$DQ182,$DR182,$DS182)=12,"Yes","No")</x:f>
        <x:v>No</x:v>
      </x:c>
      <x:c r="FH182" s="24" t="str">
        <x:f>IF(COUNT($EA182,$EB182,$EC182,$EE182,$EF182,$EG182,$EH182,$EI182,$EJ182,$EL182,$EM182,$EN182)=12,"Yes","No")</x:f>
        <x:v>No</x:v>
      </x:c>
      <x:c r="FI182" s="24" t="str">
        <x:f>IF(AND($M182="Include",OR($FG182="Yes",$FH182="Yes")),"Ready","Not ready")</x:f>
        <x:v>Not ready</x:v>
      </x:c>
    </x:row>
    <x:row r="183" ht="24" customHeight="1">
      <x:c r="A183" s="22" t="str">
        <x:v>CTL-0181</x:v>
      </x:c>
      <x:c r="B183" s="22" t="n">
        <x:v>192</x:v>
      </x:c>
      <x:c r="C183" s="22" t="str">
        <x:v>Candidate alternative-rationale group</x:v>
      </x:c>
      <x:c r="D183" s="22" t="n">
        <x:v>0</x:v>
      </x:c>
      <x:c r="E183" s="22" t="str">
        <x:v>DATA non-innovation deals.xlsx</x:v>
      </x:c>
      <x:c r="F183" s="22" t="str">
        <x:v>sbi holdings acquires remaining 80 stake in photonamic</x:v>
      </x:c>
      <x:c r="G183" s="22" t="str">
        <x:v>No</x:v>
      </x:c>
      <x:c r="H183" s="22" t="str">
        <x:v>Yes</x:v>
      </x:c>
      <x:c r="I183" s="22" t="str">
        <x:v>Yes</x:v>
      </x:c>
      <x:c r="J183" s="22" t="n">
        <x:v>2</x:v>
      </x:c>
      <x:c r="K183" s="22" t="str">
        <x:v>Not started</x:v>
      </x:c>
      <x:c r="L183" s="22" t="str">
        <x:v>Eligible - 100%</x:v>
      </x:c>
      <x:c r="M183" s="22" t="str">
        <x:v>Review</x:v>
      </x:c>
      <x:c r="N183" s="22" t="str"/>
      <x:c r="O183" s="28" t="n">
        <x:v>42384</x:v>
      </x:c>
      <x:c r="P183" s="28" t="n">
        <x:v>42384</x:v>
      </x:c>
      <x:c r="Q183" s="22" t="n">
        <x:v>2016</x:v>
      </x:c>
      <x:c r="R183" s="22" t="str">
        <x:v>Q1 2016</x:v>
      </x:c>
      <x:c r="S183" s="22" t="str">
        <x:v>Completed</x:v>
      </x:c>
      <x:c r="T183" s="26" t="str">
        <x:v>SBI Holdings acquires remaining 80% stake in photonamic</x:v>
      </x:c>
      <x:c r="U183" s="22" t="str">
        <x:v>Mergers &amp; Acquisitions</x:v>
      </x:c>
      <x:c r="V183" s="22" t="str">
        <x:v>Acquisition</x:v>
      </x:c>
      <x:c r="W183" s="22" t="str">
        <x:v>100% Acquisition</x:v>
      </x:c>
      <x:c r="X183" s="22" t="str">
        <x:v>Germany</x:v>
      </x:c>
      <x:c r="Y183" s="22" t="str">
        <x:v>100% Acquisition</x:v>
      </x:c>
      <x:c r="Z183" s="26"/>
      <x:c r="AA183" s="26"/>
      <x:c r="AB183" s="22" t="str">
        <x:v>SBI Holdings, Inc.</x:v>
      </x:c>
      <x:c r="AC183" s="22" t="str">
        <x:v>sbi</x:v>
      </x:c>
      <x:c r="AD183" s="22" t="str">
        <x:v>Photonamic GmbH &amp; Co KG</x:v>
      </x:c>
      <x:c r="AE183" s="22" t="str">
        <x:v>photonamic kg</x:v>
      </x:c>
      <x:c r="AF183" s="30"/>
      <x:c r="AG183" s="22" t="str">
        <x:v>n/a</x:v>
      </x:c>
      <x:c r="AH183" s="26" t="str">
        <x:v>SBI Holdings, Inc., a Japan-based financial services company, has acquired entire equity stake in photonamic GmbH &amp; Co. KG, a Germany-based company engaged in the development and sale of diagnostic and therapeutic drugs, from medac GmbH.
_x000d_ photonamic is a wholly-owned subsidiary of medac, a pharmaceutical company specialized in the treatment of malignant diseases and manufactures oncology products.
_x000d_In 2012, SBI Group has acquired 20% equity interest in photonamic.</x:v>
      </x:c>
      <x:c r="AI183" s="26" t="str">
        <x:v>The transaction will help SBI Holdings to accelerate its operations of the 5-aminolevulinic-related business in Japan and abroad.</x:v>
      </x:c>
      <x:c r="AJ183" s="22" t="str"/>
      <x:c r="AK183" s="22" t="str"/>
      <x:c r="AL183" s="22" t="str">
        <x:v>Unknown</x:v>
      </x:c>
      <x:c r="AM183" s="22" t="str">
        <x:v>Unknown</x:v>
      </x:c>
      <x:c r="AN183" s="22" t="str"/>
      <x:c r="AO183" s="22" t="str"/>
      <x:c r="AP183" s="22" t="str"/>
      <x:c r="AQ183" s="22" t="str"/>
      <x:c r="AR183" s="22" t="str"/>
      <x:c r="AS183" s="22" t="str">
        <x:v>SBI Holdings, Inc.</x:v>
      </x:c>
      <x:c r="AT183" s="22" t="str">
        <x:v>Photonamic GmbH &amp; Co KG</x:v>
      </x:c>
      <x:c r="AU183" s="22" t="str">
        <x:v>Not reviewed</x:v>
      </x:c>
      <x:c r="AV183" s="22" t="str">
        <x:v>Not assessed</x:v>
      </x:c>
      <x:c r="AW183" s="22" t="str">
        <x:v>Unknown</x:v>
      </x:c>
      <x:c r="AX183" s="22" t="str">
        <x:v>Unknown</x:v>
      </x:c>
      <x:c r="AY183" s="22" t="str">
        <x:v>Unknown</x:v>
      </x:c>
      <x:c r="AZ183" s="22" t="str">
        <x:v>Unknown</x:v>
      </x:c>
      <x:c r="BA183" s="22" t="str">
        <x:v>Unknown</x:v>
      </x:c>
      <x:c r="BB183" s="22" t="str">
        <x:v>Unknown</x:v>
      </x:c>
      <x:c r="BC183" s="26" t="str"/>
      <x:c r="BD183" s="22" t="str"/>
      <x:c r="BE183" s="22" t="str"/>
      <x:c r="BF183" s="22" t="str">
        <x:v>Not collected</x:v>
      </x:c>
      <x:c r="BG183" s="22" t="str">
        <x:v>Not collected</x:v>
      </x:c>
      <x:c r="BH183" s="22" t="str">
        <x:v>Not defined</x:v>
      </x:c>
      <x:c r="BI183" s="24" t="n">
        <x:f>IF($Q183="","",$Q183-3)</x:f>
        <x:v>2013</x:v>
      </x:c>
      <x:c r="BJ183" s="24" t="n">
        <x:f>IF($Q183="","",$Q183-2)</x:f>
        <x:v>2014</x:v>
      </x:c>
      <x:c r="BK183" s="24" t="n">
        <x:f>IF($Q183="","",$Q183-1)</x:f>
        <x:v>2015</x:v>
      </x:c>
      <x:c r="BL183" s="24" t="n">
        <x:f>IF($Q183="","",$Q183+0)</x:f>
        <x:v>2016</x:v>
      </x:c>
      <x:c r="BM183" s="24" t="n">
        <x:f>IF($Q183="","",$Q183+1)</x:f>
        <x:v>2017</x:v>
      </x:c>
      <x:c r="BN183" s="24" t="n">
        <x:f>IF($Q183="","",$Q183+2)</x:f>
        <x:v>2018</x:v>
      </x:c>
      <x:c r="BO183" s="24" t="n">
        <x:f>IF($Q183="","",$Q183+3)</x:f>
        <x:v>2019</x:v>
      </x:c>
      <x:c r="BP183" s="77" t="str"/>
      <x:c r="BQ183" s="77" t="str"/>
      <x:c r="BR183" s="77" t="str"/>
      <x:c r="BS183" s="77" t="str"/>
      <x:c r="BT183" s="77" t="str"/>
      <x:c r="BU183" s="77" t="str"/>
      <x:c r="BV183" s="77" t="str"/>
      <x:c r="BW183" s="77" t="str"/>
      <x:c r="BX183" s="77" t="str"/>
      <x:c r="BY183" s="77" t="str"/>
      <x:c r="BZ183" s="77" t="str"/>
      <x:c r="CA183" s="77" t="str"/>
      <x:c r="CB183" s="77" t="str"/>
      <x:c r="CC183" s="77" t="str"/>
      <x:c r="CD183" s="77" t="str"/>
      <x:c r="CE183" s="77" t="str"/>
      <x:c r="CF183" s="77" t="str"/>
      <x:c r="CG183" s="77" t="str"/>
      <x:c r="CH183" s="77" t="str"/>
      <x:c r="CI183" s="77" t="str"/>
      <x:c r="CJ183" s="77" t="str"/>
      <x:c r="CK183" s="77" t="str"/>
      <x:c r="CL183" s="77" t="str"/>
      <x:c r="CM183" s="77" t="str"/>
      <x:c r="CN183" s="77" t="str"/>
      <x:c r="CO183" s="77" t="str"/>
      <x:c r="CP183" s="77" t="str"/>
      <x:c r="CQ183" s="77" t="str"/>
      <x:c r="CR183" s="77" t="str"/>
      <x:c r="CS183" s="77" t="str"/>
      <x:c r="CT183" s="77" t="str"/>
      <x:c r="CU183" s="77" t="str"/>
      <x:c r="CV183" s="77" t="str"/>
      <x:c r="CW183" s="77" t="str"/>
      <x:c r="CX183" s="77" t="str"/>
      <x:c r="CY183" s="77" t="str"/>
      <x:c r="CZ183" s="77" t="str"/>
      <x:c r="DA183" s="77" t="str"/>
      <x:c r="DB183" s="77" t="str"/>
      <x:c r="DC183" s="77" t="str"/>
      <x:c r="DD183" s="77" t="str"/>
      <x:c r="DE183" s="77" t="str"/>
      <x:c r="DF183" s="78" t="str"/>
      <x:c r="DG183" s="78" t="str"/>
      <x:c r="DH183" s="78" t="str"/>
      <x:c r="DI183" s="78" t="str"/>
      <x:c r="DJ183" s="78" t="str"/>
      <x:c r="DK183" s="78" t="str"/>
      <x:c r="DL183" s="78" t="str"/>
      <x:c r="DM183" s="78" t="str"/>
      <x:c r="DN183" s="78" t="str"/>
      <x:c r="DO183" s="78" t="str"/>
      <x:c r="DP183" s="78" t="str"/>
      <x:c r="DQ183" s="78" t="str"/>
      <x:c r="DR183" s="78" t="str"/>
      <x:c r="DS183" s="78" t="str"/>
      <x:c r="DT183" s="78" t="str"/>
      <x:c r="DU183" s="78" t="str"/>
      <x:c r="DV183" s="78" t="str"/>
      <x:c r="DW183" s="78" t="str"/>
      <x:c r="DX183" s="78" t="str"/>
      <x:c r="DY183" s="78" t="str"/>
      <x:c r="DZ183" s="78" t="str"/>
      <x:c r="EA183" s="117" t="str"/>
      <x:c r="EB183" s="117" t="str"/>
      <x:c r="EC183" s="117" t="str"/>
      <x:c r="ED183" s="117" t="str"/>
      <x:c r="EE183" s="117" t="str"/>
      <x:c r="EF183" s="117" t="str"/>
      <x:c r="EG183" s="117" t="str"/>
      <x:c r="EH183" s="117" t="str"/>
      <x:c r="EI183" s="117" t="str"/>
      <x:c r="EJ183" s="117" t="str"/>
      <x:c r="EK183" s="117" t="str"/>
      <x:c r="EL183" s="117" t="str"/>
      <x:c r="EM183" s="117" t="str"/>
      <x:c r="EN183" s="117" t="str"/>
      <x:c r="EO183" s="34" t="str"/>
      <x:c r="EP183" s="34" t="str"/>
      <x:c r="EQ183" s="36" t="str">
        <x:f>IF(OR($EO183="",$EP183="",$EO183=0),"",$EP183/$EO183)</x:f>
      </x:c>
      <x:c r="ER183" s="38" t="str"/>
      <x:c r="ES183" s="22" t="str">
        <x:v>Unknown</x:v>
      </x:c>
      <x:c r="ET183" s="22" t="str">
        <x:v>Unknown</x:v>
      </x:c>
      <x:c r="EU183" s="40" t="str">
        <x:f>IF(COUNT($DF183,$DG183,$DH183)=0,"",AVERAGE($DF183,$DG183,$DH183))</x:f>
      </x:c>
      <x:c r="EV183" s="40" t="str">
        <x:f>IF(COUNT($DJ183,$DK183,$DL183)=0,"",AVERAGE($DJ183,$DK183,$DL183))</x:f>
      </x:c>
      <x:c r="EW183" s="40" t="str">
        <x:f>IF(OR($EU183="",$EV183=""),"",$EV183-$EU183)</x:f>
      </x:c>
      <x:c r="EX183" s="40" t="str">
        <x:f>IF(COUNT($DM183,$DN183,$DO183)=0,"",AVERAGE($DM183,$DN183,$DO183))</x:f>
      </x:c>
      <x:c r="EY183" s="40" t="str">
        <x:f>IF(COUNT($DQ183,$DR183,$DS183)=0,"",AVERAGE($DQ183,$DR183,$DS183))</x:f>
      </x:c>
      <x:c r="EZ183" s="40" t="str">
        <x:f>IF(OR($EX183="",$EY183=""),"",$EY183-$EX183)</x:f>
      </x:c>
      <x:c r="FA183" s="42" t="str">
        <x:f>IF(COUNT($EA183,$EB183,$EC183)=0,"",AVERAGE($EA183,$EB183,$EC183))</x:f>
      </x:c>
      <x:c r="FB183" s="42" t="str">
        <x:f>IF(COUNT($EE183,$EF183,$EG183)=0,"",AVERAGE($EE183,$EF183,$EG183))</x:f>
      </x:c>
      <x:c r="FC183" s="42" t="str">
        <x:f>IF(OR($FA183="",$FB183=""),"",$FB183-$FA183)</x:f>
      </x:c>
      <x:c r="FD183" s="42" t="str">
        <x:f>IF(COUNT($EH183,$EI183,$EJ183)=0,"",AVERAGE($EH183,$EI183,$EJ183))</x:f>
      </x:c>
      <x:c r="FE183" s="42" t="str">
        <x:f>IF(COUNT($EL183,$EM183,$EN183)=0,"",AVERAGE($EL183,$EM183,$EN183))</x:f>
      </x:c>
      <x:c r="FF183" s="42" t="str">
        <x:f>IF(OR($FD183="",$FE183=""),"",$FE183-$FD183)</x:f>
      </x:c>
      <x:c r="FG183" s="24" t="str">
        <x:f>IF(COUNT($DF183,$DG183,$DH183,$DJ183,$DK183,$DL183,$DM183,$DN183,$DO183,$DQ183,$DR183,$DS183)=12,"Yes","No")</x:f>
        <x:v>No</x:v>
      </x:c>
      <x:c r="FH183" s="24" t="str">
        <x:f>IF(COUNT($EA183,$EB183,$EC183,$EE183,$EF183,$EG183,$EH183,$EI183,$EJ183,$EL183,$EM183,$EN183)=12,"Yes","No")</x:f>
        <x:v>No</x:v>
      </x:c>
      <x:c r="FI183" s="24" t="str">
        <x:f>IF(AND($M183="Include",OR($FG183="Yes",$FH183="Yes")),"Ready","Not ready")</x:f>
        <x:v>Not ready</x:v>
      </x:c>
    </x:row>
    <x:row r="184" ht="24" customHeight="1">
      <x:c r="A184" s="22" t="str">
        <x:v>CTL-0182</x:v>
      </x:c>
      <x:c r="B184" s="22" t="n">
        <x:v>193</x:v>
      </x:c>
      <x:c r="C184" s="22" t="str">
        <x:v>Candidate alternative-rationale group</x:v>
      </x:c>
      <x:c r="D184" s="22" t="n">
        <x:v>0</x:v>
      </x:c>
      <x:c r="E184" s="22" t="str">
        <x:v>DATA non-innovation deals.xlsx</x:v>
      </x:c>
      <x:c r="F184" s="22" t="str">
        <x:v>neurovive pharma acquires 5 stake in isomerase therapeutics for</x:v>
      </x:c>
      <x:c r="G184" s="22" t="str">
        <x:v>No</x:v>
      </x:c>
      <x:c r="H184" s="22" t="str">
        <x:v>No</x:v>
      </x:c>
      <x:c r="I184" s="22" t="str">
        <x:v>Yes</x:v>
      </x:c>
      <x:c r="J184" s="22" t="n">
        <x:v>2</x:v>
      </x:c>
      <x:c r="K184" s="22" t="str">
        <x:v>Not started</x:v>
      </x:c>
      <x:c r="L184" s="22" t="str">
        <x:v>Exclude - minority</x:v>
      </x:c>
      <x:c r="M184" s="22" t="str">
        <x:v>Review</x:v>
      </x:c>
      <x:c r="N184" s="22" t="str"/>
      <x:c r="O184" s="28" t="n">
        <x:v>42383</x:v>
      </x:c>
      <x:c r="P184" s="28" t="n">
        <x:v>42383</x:v>
      </x:c>
      <x:c r="Q184" s="22" t="n">
        <x:v>2016</x:v>
      </x:c>
      <x:c r="R184" s="22" t="str">
        <x:v>Q1 2016</x:v>
      </x:c>
      <x:c r="S184" s="22" t="str">
        <x:v>Completed</x:v>
      </x:c>
      <x:c r="T184" s="26" t="str">
        <x:v>NeuroVive Pharma Acquires 5% Stake in Isomerase Therapeutics for USD0.8 Million</x:v>
      </x:c>
      <x:c r="U184" s="22" t="str">
        <x:v>Mergers &amp; Acquisitions</x:v>
      </x:c>
      <x:c r="V184" s="22" t="str">
        <x:v>Acquisition</x:v>
      </x:c>
      <x:c r="W184" s="22" t="str">
        <x:v>Minority Acquisition</x:v>
      </x:c>
      <x:c r="X184" s="22" t="str">
        <x:v>United Kingdom</x:v>
      </x:c>
      <x:c r="Y184" s="22" t="str">
        <x:v>Minority Acquisition</x:v>
      </x:c>
      <x:c r="Z184" s="26"/>
      <x:c r="AA184" s="26"/>
      <x:c r="AB184" s="22" t="str">
        <x:v>Abliva AB</x:v>
      </x:c>
      <x:c r="AC184" s="22" t="str">
        <x:v>abliva ab</x:v>
      </x:c>
      <x:c r="AD184" s="22" t="str">
        <x:v>Isomerase Therapeutics Ltd</x:v>
      </x:c>
      <x:c r="AE184" s="22" t="str">
        <x:v>isomerase therapeutics</x:v>
      </x:c>
      <x:c r="AF184" s="30" t="n">
        <x:v>1</x:v>
      </x:c>
      <x:c r="AG184" s="22" t="n">
        <x:v>1</x:v>
      </x:c>
      <x:c r="AH184" s="26" t="str">
        <x:v>NeuroVive Pharmaceutical AB, a pharmaceutical company, has acquired 5% shares representing 738,533 shares of Isomerase Therapeutics Ltd., a drug discovery and development company, for a purchase consideration of approximately SEK6.8 million (USD0.79 million).
NeuroVive Pharma also agreed to acquire additional 5% of the shares in Isomerase Therapeutics, for a purchase consideration of GBP0.55 million (USD0.79 million) in cash.
This acquisition enables NeuroVive Pharma to accelerate its R&amp;D program.</x:v>
      </x:c>
      <x:c r="AI184" s="26" t="str">
        <x:v>This agreement enables NeuroVive Pharma to accelerate its R&amp;D program.</x:v>
      </x:c>
      <x:c r="AJ184" s="22" t="str"/>
      <x:c r="AK184" s="22" t="str"/>
      <x:c r="AL184" s="22" t="str">
        <x:v>Unknown</x:v>
      </x:c>
      <x:c r="AM184" s="22" t="str">
        <x:v>Unknown</x:v>
      </x:c>
      <x:c r="AN184" s="22" t="str"/>
      <x:c r="AO184" s="22" t="str"/>
      <x:c r="AP184" s="22" t="str"/>
      <x:c r="AQ184" s="22" t="str"/>
      <x:c r="AR184" s="22" t="str"/>
      <x:c r="AS184" s="22" t="str">
        <x:v>Abliva AB</x:v>
      </x:c>
      <x:c r="AT184" s="22" t="str">
        <x:v>Isomerase Therapeutics Ltd</x:v>
      </x:c>
      <x:c r="AU184" s="22" t="str">
        <x:v>Not reviewed</x:v>
      </x:c>
      <x:c r="AV184" s="22" t="str">
        <x:v>Not assessed</x:v>
      </x:c>
      <x:c r="AW184" s="22" t="str">
        <x:v>Unknown</x:v>
      </x:c>
      <x:c r="AX184" s="22" t="str">
        <x:v>Unknown</x:v>
      </x:c>
      <x:c r="AY184" s="22" t="str">
        <x:v>Unknown</x:v>
      </x:c>
      <x:c r="AZ184" s="22" t="str">
        <x:v>Unknown</x:v>
      </x:c>
      <x:c r="BA184" s="22" t="str">
        <x:v>Unknown</x:v>
      </x:c>
      <x:c r="BB184" s="22" t="str">
        <x:v>Unknown</x:v>
      </x:c>
      <x:c r="BC184" s="26" t="str"/>
      <x:c r="BD184" s="22" t="str"/>
      <x:c r="BE184" s="22" t="str"/>
      <x:c r="BF184" s="22" t="str">
        <x:v>Not collected</x:v>
      </x:c>
      <x:c r="BG184" s="22" t="str">
        <x:v>Not collected</x:v>
      </x:c>
      <x:c r="BH184" s="22" t="str">
        <x:v>Not defined</x:v>
      </x:c>
      <x:c r="BI184" s="24" t="n">
        <x:f>IF($Q184="","",$Q184-3)</x:f>
        <x:v>2013</x:v>
      </x:c>
      <x:c r="BJ184" s="24" t="n">
        <x:f>IF($Q184="","",$Q184-2)</x:f>
        <x:v>2014</x:v>
      </x:c>
      <x:c r="BK184" s="24" t="n">
        <x:f>IF($Q184="","",$Q184-1)</x:f>
        <x:v>2015</x:v>
      </x:c>
      <x:c r="BL184" s="24" t="n">
        <x:f>IF($Q184="","",$Q184+0)</x:f>
        <x:v>2016</x:v>
      </x:c>
      <x:c r="BM184" s="24" t="n">
        <x:f>IF($Q184="","",$Q184+1)</x:f>
        <x:v>2017</x:v>
      </x:c>
      <x:c r="BN184" s="24" t="n">
        <x:f>IF($Q184="","",$Q184+2)</x:f>
        <x:v>2018</x:v>
      </x:c>
      <x:c r="BO184" s="24" t="n">
        <x:f>IF($Q184="","",$Q184+3)</x:f>
        <x:v>2019</x:v>
      </x:c>
      <x:c r="BP184" s="77" t="str"/>
      <x:c r="BQ184" s="77" t="str"/>
      <x:c r="BR184" s="77" t="str"/>
      <x:c r="BS184" s="77" t="str"/>
      <x:c r="BT184" s="77" t="str"/>
      <x:c r="BU184" s="77" t="str"/>
      <x:c r="BV184" s="77" t="str"/>
      <x:c r="BW184" s="77" t="str"/>
      <x:c r="BX184" s="77" t="str"/>
      <x:c r="BY184" s="77" t="str"/>
      <x:c r="BZ184" s="77" t="str"/>
      <x:c r="CA184" s="77" t="str"/>
      <x:c r="CB184" s="77" t="str"/>
      <x:c r="CC184" s="77" t="str"/>
      <x:c r="CD184" s="77" t="str"/>
      <x:c r="CE184" s="77" t="str"/>
      <x:c r="CF184" s="77" t="str"/>
      <x:c r="CG184" s="77" t="str"/>
      <x:c r="CH184" s="77" t="str"/>
      <x:c r="CI184" s="77" t="str"/>
      <x:c r="CJ184" s="77" t="str"/>
      <x:c r="CK184" s="77" t="str"/>
      <x:c r="CL184" s="77" t="str"/>
      <x:c r="CM184" s="77" t="str"/>
      <x:c r="CN184" s="77" t="str"/>
      <x:c r="CO184" s="77" t="str"/>
      <x:c r="CP184" s="77" t="str"/>
      <x:c r="CQ184" s="77" t="str"/>
      <x:c r="CR184" s="77" t="str"/>
      <x:c r="CS184" s="77" t="str"/>
      <x:c r="CT184" s="77" t="str"/>
      <x:c r="CU184" s="77" t="str"/>
      <x:c r="CV184" s="77" t="str"/>
      <x:c r="CW184" s="77" t="str"/>
      <x:c r="CX184" s="77" t="str"/>
      <x:c r="CY184" s="77" t="str"/>
      <x:c r="CZ184" s="77" t="str"/>
      <x:c r="DA184" s="77" t="str"/>
      <x:c r="DB184" s="77" t="str"/>
      <x:c r="DC184" s="77" t="str"/>
      <x:c r="DD184" s="77" t="str"/>
      <x:c r="DE184" s="77" t="str"/>
      <x:c r="DF184" s="78" t="str"/>
      <x:c r="DG184" s="78" t="str"/>
      <x:c r="DH184" s="78" t="str"/>
      <x:c r="DI184" s="78" t="str"/>
      <x:c r="DJ184" s="78" t="str"/>
      <x:c r="DK184" s="78" t="str"/>
      <x:c r="DL184" s="78" t="str"/>
      <x:c r="DM184" s="78" t="str"/>
      <x:c r="DN184" s="78" t="str"/>
      <x:c r="DO184" s="78" t="str"/>
      <x:c r="DP184" s="78" t="str"/>
      <x:c r="DQ184" s="78" t="str"/>
      <x:c r="DR184" s="78" t="str"/>
      <x:c r="DS184" s="78" t="str"/>
      <x:c r="DT184" s="78" t="str"/>
      <x:c r="DU184" s="78" t="str"/>
      <x:c r="DV184" s="78" t="str"/>
      <x:c r="DW184" s="78" t="str"/>
      <x:c r="DX184" s="78" t="str"/>
      <x:c r="DY184" s="78" t="str"/>
      <x:c r="DZ184" s="78" t="str"/>
      <x:c r="EA184" s="117" t="str"/>
      <x:c r="EB184" s="117" t="str"/>
      <x:c r="EC184" s="117" t="str"/>
      <x:c r="ED184" s="117" t="str"/>
      <x:c r="EE184" s="117" t="str"/>
      <x:c r="EF184" s="117" t="str"/>
      <x:c r="EG184" s="117" t="str"/>
      <x:c r="EH184" s="117" t="str"/>
      <x:c r="EI184" s="117" t="str"/>
      <x:c r="EJ184" s="117" t="str"/>
      <x:c r="EK184" s="117" t="str"/>
      <x:c r="EL184" s="117" t="str"/>
      <x:c r="EM184" s="117" t="str"/>
      <x:c r="EN184" s="117" t="str"/>
      <x:c r="EO184" s="34" t="str"/>
      <x:c r="EP184" s="34" t="str"/>
      <x:c r="EQ184" s="36" t="str">
        <x:f>IF(OR($EO184="",$EP184="",$EO184=0),"",$EP184/$EO184)</x:f>
      </x:c>
      <x:c r="ER184" s="38" t="str"/>
      <x:c r="ES184" s="22" t="str">
        <x:v>Unknown</x:v>
      </x:c>
      <x:c r="ET184" s="22" t="str">
        <x:v>Unknown</x:v>
      </x:c>
      <x:c r="EU184" s="40" t="str">
        <x:f>IF(COUNT($DF184,$DG184,$DH184)=0,"",AVERAGE($DF184,$DG184,$DH184))</x:f>
      </x:c>
      <x:c r="EV184" s="40" t="str">
        <x:f>IF(COUNT($DJ184,$DK184,$DL184)=0,"",AVERAGE($DJ184,$DK184,$DL184))</x:f>
      </x:c>
      <x:c r="EW184" s="40" t="str">
        <x:f>IF(OR($EU184="",$EV184=""),"",$EV184-$EU184)</x:f>
      </x:c>
      <x:c r="EX184" s="40" t="str">
        <x:f>IF(COUNT($DM184,$DN184,$DO184)=0,"",AVERAGE($DM184,$DN184,$DO184))</x:f>
      </x:c>
      <x:c r="EY184" s="40" t="str">
        <x:f>IF(COUNT($DQ184,$DR184,$DS184)=0,"",AVERAGE($DQ184,$DR184,$DS184))</x:f>
      </x:c>
      <x:c r="EZ184" s="40" t="str">
        <x:f>IF(OR($EX184="",$EY184=""),"",$EY184-$EX184)</x:f>
      </x:c>
      <x:c r="FA184" s="42" t="str">
        <x:f>IF(COUNT($EA184,$EB184,$EC184)=0,"",AVERAGE($EA184,$EB184,$EC184))</x:f>
      </x:c>
      <x:c r="FB184" s="42" t="str">
        <x:f>IF(COUNT($EE184,$EF184,$EG184)=0,"",AVERAGE($EE184,$EF184,$EG184))</x:f>
      </x:c>
      <x:c r="FC184" s="42" t="str">
        <x:f>IF(OR($FA184="",$FB184=""),"",$FB184-$FA184)</x:f>
      </x:c>
      <x:c r="FD184" s="42" t="str">
        <x:f>IF(COUNT($EH184,$EI184,$EJ184)=0,"",AVERAGE($EH184,$EI184,$EJ184))</x:f>
      </x:c>
      <x:c r="FE184" s="42" t="str">
        <x:f>IF(COUNT($EL184,$EM184,$EN184)=0,"",AVERAGE($EL184,$EM184,$EN184))</x:f>
      </x:c>
      <x:c r="FF184" s="42" t="str">
        <x:f>IF(OR($FD184="",$FE184=""),"",$FE184-$FD184)</x:f>
      </x:c>
      <x:c r="FG184" s="24" t="str">
        <x:f>IF(COUNT($DF184,$DG184,$DH184,$DJ184,$DK184,$DL184,$DM184,$DN184,$DO184,$DQ184,$DR184,$DS184)=12,"Yes","No")</x:f>
        <x:v>No</x:v>
      </x:c>
      <x:c r="FH184" s="24" t="str">
        <x:f>IF(COUNT($EA184,$EB184,$EC184,$EE184,$EF184,$EG184,$EH184,$EI184,$EJ184,$EL184,$EM184,$EN184)=12,"Yes","No")</x:f>
        <x:v>No</x:v>
      </x:c>
      <x:c r="FI184" s="24" t="str">
        <x:f>IF(AND($M184="Include",OR($FG184="Yes",$FH184="Yes")),"Ready","Not ready")</x:f>
        <x:v>Not ready</x:v>
      </x:c>
    </x:row>
    <x:row r="185" ht="24" customHeight="1">
      <x:c r="A185" s="22" t="str">
        <x:v>CTL-0183</x:v>
      </x:c>
      <x:c r="B185" s="22" t="n">
        <x:v>194</x:v>
      </x:c>
      <x:c r="C185" s="22" t="str">
        <x:v>Candidate alternative-rationale group</x:v>
      </x:c>
      <x:c r="D185" s="22" t="n">
        <x:v>0</x:v>
      </x:c>
      <x:c r="E185" s="22" t="str">
        <x:v>DATA non-innovation deals.xlsx</x:v>
      </x:c>
      <x:c r="F185" s="22" t="str">
        <x:v>neurovive pharma acquires additional 5 stake in isomerase therapeutics for</x:v>
      </x:c>
      <x:c r="G185" s="22" t="str">
        <x:v>No</x:v>
      </x:c>
      <x:c r="H185" s="22" t="str">
        <x:v>No</x:v>
      </x:c>
      <x:c r="I185" s="22" t="str">
        <x:v>Yes</x:v>
      </x:c>
      <x:c r="J185" s="22" t="n">
        <x:v>2</x:v>
      </x:c>
      <x:c r="K185" s="22" t="str">
        <x:v>Not started</x:v>
      </x:c>
      <x:c r="L185" s="22" t="str">
        <x:v>Exclude - minority</x:v>
      </x:c>
      <x:c r="M185" s="22" t="str">
        <x:v>Review</x:v>
      </x:c>
      <x:c r="N185" s="22" t="str"/>
      <x:c r="O185" s="28" t="n">
        <x:v>42383</x:v>
      </x:c>
      <x:c r="P185" s="28" t="n">
        <x:v>42597</x:v>
      </x:c>
      <x:c r="Q185" s="22" t="n">
        <x:v>2016</x:v>
      </x:c>
      <x:c r="R185" s="22" t="str">
        <x:v>Q1 2016</x:v>
      </x:c>
      <x:c r="S185" s="22" t="str">
        <x:v>Completed</x:v>
      </x:c>
      <x:c r="T185" s="26" t="str">
        <x:v>NeuroVive Pharma Acquires Additional 5% Stake in Isomerase Therapeutics for USD0.8 Million</x:v>
      </x:c>
      <x:c r="U185" s="22" t="str">
        <x:v>Mergers &amp; Acquisitions</x:v>
      </x:c>
      <x:c r="V185" s="22" t="str">
        <x:v>Acquisition</x:v>
      </x:c>
      <x:c r="W185" s="22" t="str">
        <x:v>Minority Acquisition</x:v>
      </x:c>
      <x:c r="X185" s="22" t="str">
        <x:v>United Kingdom</x:v>
      </x:c>
      <x:c r="Y185" s="22" t="str">
        <x:v>Minority Acquisition</x:v>
      </x:c>
      <x:c r="Z185" s="26"/>
      <x:c r="AA185" s="26"/>
      <x:c r="AB185" s="22" t="str">
        <x:v>Abliva AB</x:v>
      </x:c>
      <x:c r="AC185" s="22" t="str">
        <x:v>abliva ab</x:v>
      </x:c>
      <x:c r="AD185" s="22" t="str">
        <x:v>Isomerase Therapeutics Ltd</x:v>
      </x:c>
      <x:c r="AE185" s="22" t="str">
        <x:v>isomerase therapeutics</x:v>
      </x:c>
      <x:c r="AF185" s="30" t="n">
        <x:v>1</x:v>
      </x:c>
      <x:c r="AG185" s="22" t="n">
        <x:v>1</x:v>
      </x:c>
      <x:c r="AH185" s="26" t="str">
        <x:v>NeuroVive Pharmaceutical AB, a pharmaceutical company, has acquired additional 5% stake in Isomerase Therapeutics Ltd., a drug discovery and development company, for a purchase consideration of GBP0.55 million (USD0.79 million) in cash. 
Earlier, on January 14, 2016, NeuroVive Pharma acquired 5% stake representing 738,533 shares of Isomerase Therapeutics with payment in own shares. NeuroVive now holds approximately 10% of the shares in Isomerase.
This acquisition enables NeuroVive Pharma to accelerate its R&amp;D program with Isomerase Therapeutics. 
Deal History:
Announced: On January 14, 2016, NeuroVive Pharma agreed to acquire additional 5% stake in Isomerase Therapeutics, for a purchase consideration of GBP0.55 million (USD0.79 million) in cash.</x:v>
      </x:c>
      <x:c r="AI185" s="26" t="str">
        <x:v>This acquisition enables NeuroVive Pharma to accelerate its R&amp;D program with Isomerase Therapeutics.</x:v>
      </x:c>
      <x:c r="AJ185" s="22" t="str"/>
      <x:c r="AK185" s="22" t="str"/>
      <x:c r="AL185" s="22" t="str">
        <x:v>Unknown</x:v>
      </x:c>
      <x:c r="AM185" s="22" t="str">
        <x:v>Unknown</x:v>
      </x:c>
      <x:c r="AN185" s="22" t="str"/>
      <x:c r="AO185" s="22" t="str"/>
      <x:c r="AP185" s="22" t="str"/>
      <x:c r="AQ185" s="22" t="str"/>
      <x:c r="AR185" s="22" t="str"/>
      <x:c r="AS185" s="22" t="str">
        <x:v>Abliva AB</x:v>
      </x:c>
      <x:c r="AT185" s="22" t="str">
        <x:v>Isomerase Therapeutics Ltd</x:v>
      </x:c>
      <x:c r="AU185" s="22" t="str">
        <x:v>Not reviewed</x:v>
      </x:c>
      <x:c r="AV185" s="22" t="str">
        <x:v>Not assessed</x:v>
      </x:c>
      <x:c r="AW185" s="22" t="str">
        <x:v>Unknown</x:v>
      </x:c>
      <x:c r="AX185" s="22" t="str">
        <x:v>Unknown</x:v>
      </x:c>
      <x:c r="AY185" s="22" t="str">
        <x:v>Unknown</x:v>
      </x:c>
      <x:c r="AZ185" s="22" t="str">
        <x:v>Unknown</x:v>
      </x:c>
      <x:c r="BA185" s="22" t="str">
        <x:v>Unknown</x:v>
      </x:c>
      <x:c r="BB185" s="22" t="str">
        <x:v>Unknown</x:v>
      </x:c>
      <x:c r="BC185" s="26" t="str"/>
      <x:c r="BD185" s="22" t="str"/>
      <x:c r="BE185" s="22" t="str"/>
      <x:c r="BF185" s="22" t="str">
        <x:v>Not collected</x:v>
      </x:c>
      <x:c r="BG185" s="22" t="str">
        <x:v>Not collected</x:v>
      </x:c>
      <x:c r="BH185" s="22" t="str">
        <x:v>Not defined</x:v>
      </x:c>
      <x:c r="BI185" s="24" t="n">
        <x:f>IF($Q185="","",$Q185-3)</x:f>
        <x:v>2013</x:v>
      </x:c>
      <x:c r="BJ185" s="24" t="n">
        <x:f>IF($Q185="","",$Q185-2)</x:f>
        <x:v>2014</x:v>
      </x:c>
      <x:c r="BK185" s="24" t="n">
        <x:f>IF($Q185="","",$Q185-1)</x:f>
        <x:v>2015</x:v>
      </x:c>
      <x:c r="BL185" s="24" t="n">
        <x:f>IF($Q185="","",$Q185+0)</x:f>
        <x:v>2016</x:v>
      </x:c>
      <x:c r="BM185" s="24" t="n">
        <x:f>IF($Q185="","",$Q185+1)</x:f>
        <x:v>2017</x:v>
      </x:c>
      <x:c r="BN185" s="24" t="n">
        <x:f>IF($Q185="","",$Q185+2)</x:f>
        <x:v>2018</x:v>
      </x:c>
      <x:c r="BO185" s="24" t="n">
        <x:f>IF($Q185="","",$Q185+3)</x:f>
        <x:v>2019</x:v>
      </x:c>
      <x:c r="BP185" s="77" t="str"/>
      <x:c r="BQ185" s="77" t="str"/>
      <x:c r="BR185" s="77" t="str"/>
      <x:c r="BS185" s="77" t="str"/>
      <x:c r="BT185" s="77" t="str"/>
      <x:c r="BU185" s="77" t="str"/>
      <x:c r="BV185" s="77" t="str"/>
      <x:c r="BW185" s="77" t="str"/>
      <x:c r="BX185" s="77" t="str"/>
      <x:c r="BY185" s="77" t="str"/>
      <x:c r="BZ185" s="77" t="str"/>
      <x:c r="CA185" s="77" t="str"/>
      <x:c r="CB185" s="77" t="str"/>
      <x:c r="CC185" s="77" t="str"/>
      <x:c r="CD185" s="77" t="str"/>
      <x:c r="CE185" s="77" t="str"/>
      <x:c r="CF185" s="77" t="str"/>
      <x:c r="CG185" s="77" t="str"/>
      <x:c r="CH185" s="77" t="str"/>
      <x:c r="CI185" s="77" t="str"/>
      <x:c r="CJ185" s="77" t="str"/>
      <x:c r="CK185" s="77" t="str"/>
      <x:c r="CL185" s="77" t="str"/>
      <x:c r="CM185" s="77" t="str"/>
      <x:c r="CN185" s="77" t="str"/>
      <x:c r="CO185" s="77" t="str"/>
      <x:c r="CP185" s="77" t="str"/>
      <x:c r="CQ185" s="77" t="str"/>
      <x:c r="CR185" s="77" t="str"/>
      <x:c r="CS185" s="77" t="str"/>
      <x:c r="CT185" s="77" t="str"/>
      <x:c r="CU185" s="77" t="str"/>
      <x:c r="CV185" s="77" t="str"/>
      <x:c r="CW185" s="77" t="str"/>
      <x:c r="CX185" s="77" t="str"/>
      <x:c r="CY185" s="77" t="str"/>
      <x:c r="CZ185" s="77" t="str"/>
      <x:c r="DA185" s="77" t="str"/>
      <x:c r="DB185" s="77" t="str"/>
      <x:c r="DC185" s="77" t="str"/>
      <x:c r="DD185" s="77" t="str"/>
      <x:c r="DE185" s="77" t="str"/>
      <x:c r="DF185" s="78" t="str"/>
      <x:c r="DG185" s="78" t="str"/>
      <x:c r="DH185" s="78" t="str"/>
      <x:c r="DI185" s="78" t="str"/>
      <x:c r="DJ185" s="78" t="str"/>
      <x:c r="DK185" s="78" t="str"/>
      <x:c r="DL185" s="78" t="str"/>
      <x:c r="DM185" s="78" t="str"/>
      <x:c r="DN185" s="78" t="str"/>
      <x:c r="DO185" s="78" t="str"/>
      <x:c r="DP185" s="78" t="str"/>
      <x:c r="DQ185" s="78" t="str"/>
      <x:c r="DR185" s="78" t="str"/>
      <x:c r="DS185" s="78" t="str"/>
      <x:c r="DT185" s="78" t="str"/>
      <x:c r="DU185" s="78" t="str"/>
      <x:c r="DV185" s="78" t="str"/>
      <x:c r="DW185" s="78" t="str"/>
      <x:c r="DX185" s="78" t="str"/>
      <x:c r="DY185" s="78" t="str"/>
      <x:c r="DZ185" s="78" t="str"/>
      <x:c r="EA185" s="117" t="str"/>
      <x:c r="EB185" s="117" t="str"/>
      <x:c r="EC185" s="117" t="str"/>
      <x:c r="ED185" s="117" t="str"/>
      <x:c r="EE185" s="117" t="str"/>
      <x:c r="EF185" s="117" t="str"/>
      <x:c r="EG185" s="117" t="str"/>
      <x:c r="EH185" s="117" t="str"/>
      <x:c r="EI185" s="117" t="str"/>
      <x:c r="EJ185" s="117" t="str"/>
      <x:c r="EK185" s="117" t="str"/>
      <x:c r="EL185" s="117" t="str"/>
      <x:c r="EM185" s="117" t="str"/>
      <x:c r="EN185" s="117" t="str"/>
      <x:c r="EO185" s="34" t="str"/>
      <x:c r="EP185" s="34" t="str"/>
      <x:c r="EQ185" s="36" t="str">
        <x:f>IF(OR($EO185="",$EP185="",$EO185=0),"",$EP185/$EO185)</x:f>
      </x:c>
      <x:c r="ER185" s="38" t="str"/>
      <x:c r="ES185" s="22" t="str">
        <x:v>Unknown</x:v>
      </x:c>
      <x:c r="ET185" s="22" t="str">
        <x:v>Unknown</x:v>
      </x:c>
      <x:c r="EU185" s="40" t="str">
        <x:f>IF(COUNT($DF185,$DG185,$DH185)=0,"",AVERAGE($DF185,$DG185,$DH185))</x:f>
      </x:c>
      <x:c r="EV185" s="40" t="str">
        <x:f>IF(COUNT($DJ185,$DK185,$DL185)=0,"",AVERAGE($DJ185,$DK185,$DL185))</x:f>
      </x:c>
      <x:c r="EW185" s="40" t="str">
        <x:f>IF(OR($EU185="",$EV185=""),"",$EV185-$EU185)</x:f>
      </x:c>
      <x:c r="EX185" s="40" t="str">
        <x:f>IF(COUNT($DM185,$DN185,$DO185)=0,"",AVERAGE($DM185,$DN185,$DO185))</x:f>
      </x:c>
      <x:c r="EY185" s="40" t="str">
        <x:f>IF(COUNT($DQ185,$DR185,$DS185)=0,"",AVERAGE($DQ185,$DR185,$DS185))</x:f>
      </x:c>
      <x:c r="EZ185" s="40" t="str">
        <x:f>IF(OR($EX185="",$EY185=""),"",$EY185-$EX185)</x:f>
      </x:c>
      <x:c r="FA185" s="42" t="str">
        <x:f>IF(COUNT($EA185,$EB185,$EC185)=0,"",AVERAGE($EA185,$EB185,$EC185))</x:f>
      </x:c>
      <x:c r="FB185" s="42" t="str">
        <x:f>IF(COUNT($EE185,$EF185,$EG185)=0,"",AVERAGE($EE185,$EF185,$EG185))</x:f>
      </x:c>
      <x:c r="FC185" s="42" t="str">
        <x:f>IF(OR($FA185="",$FB185=""),"",$FB185-$FA185)</x:f>
      </x:c>
      <x:c r="FD185" s="42" t="str">
        <x:f>IF(COUNT($EH185,$EI185,$EJ185)=0,"",AVERAGE($EH185,$EI185,$EJ185))</x:f>
      </x:c>
      <x:c r="FE185" s="42" t="str">
        <x:f>IF(COUNT($EL185,$EM185,$EN185)=0,"",AVERAGE($EL185,$EM185,$EN185))</x:f>
      </x:c>
      <x:c r="FF185" s="42" t="str">
        <x:f>IF(OR($FD185="",$FE185=""),"",$FE185-$FD185)</x:f>
      </x:c>
      <x:c r="FG185" s="24" t="str">
        <x:f>IF(COUNT($DF185,$DG185,$DH185,$DJ185,$DK185,$DL185,$DM185,$DN185,$DO185,$DQ185,$DR185,$DS185)=12,"Yes","No")</x:f>
        <x:v>No</x:v>
      </x:c>
      <x:c r="FH185" s="24" t="str">
        <x:f>IF(COUNT($EA185,$EB185,$EC185,$EE185,$EF185,$EG185,$EH185,$EI185,$EJ185,$EL185,$EM185,$EN185)=12,"Yes","No")</x:f>
        <x:v>No</x:v>
      </x:c>
      <x:c r="FI185" s="24" t="str">
        <x:f>IF(AND($M185="Include",OR($FG185="Yes",$FH185="Yes")),"Ready","Not ready")</x:f>
        <x:v>Not ready</x:v>
      </x:c>
    </x:row>
    <x:row r="186" ht="24" customHeight="1">
      <x:c r="A186" s="22" t="str">
        <x:v>CTL-0184</x:v>
      </x:c>
      <x:c r="B186" s="22" t="n">
        <x:v>195</x:v>
      </x:c>
      <x:c r="C186" s="22" t="str">
        <x:v>Candidate alternative-rationale group</x:v>
      </x:c>
      <x:c r="D186" s="22" t="n">
        <x:v>0</x:v>
      </x:c>
      <x:c r="E186" s="22" t="str">
        <x:v>DATA non-innovation deals.xlsx</x:v>
      </x:c>
      <x:c r="F186" s="22" t="str">
        <x:v>therametrics merges with relief therapeutics</x:v>
      </x:c>
      <x:c r="G186" s="22" t="str">
        <x:v>Yes</x:v>
      </x:c>
      <x:c r="H186" s="22" t="str">
        <x:v>No</x:v>
      </x:c>
      <x:c r="I186" s="22" t="str">
        <x:v>No</x:v>
      </x:c>
      <x:c r="J186" s="22" t="n">
        <x:v>1</x:v>
      </x:c>
      <x:c r="K186" s="22" t="str">
        <x:v>Not started</x:v>
      </x:c>
      <x:c r="L186" s="22" t="str">
        <x:v>Review - merger</x:v>
      </x:c>
      <x:c r="M186" s="22" t="str">
        <x:v>Review</x:v>
      </x:c>
      <x:c r="N186" s="22" t="str"/>
      <x:c r="O186" s="28" t="n">
        <x:v>42359</x:v>
      </x:c>
      <x:c r="P186" s="28" t="n">
        <x:v>42569</x:v>
      </x:c>
      <x:c r="Q186" s="22" t="n">
        <x:v>2016</x:v>
      </x:c>
      <x:c r="R186" s="22" t="str">
        <x:v>Q4 2015</x:v>
      </x:c>
      <x:c r="S186" s="22" t="str">
        <x:v>Completed</x:v>
      </x:c>
      <x:c r="T186" s="26" t="str">
        <x:v>Therametrics Merges with Relief Therapeutics</x:v>
      </x:c>
      <x:c r="U186" s="22" t="str">
        <x:v>Mergers &amp; Acquisitions</x:v>
      </x:c>
      <x:c r="V186" s="22" t="str">
        <x:v>Merger</x:v>
      </x:c>
      <x:c r="W186" s="22"/>
      <x:c r="X186" s="22" t="str">
        <x:v>Switzerland</x:v>
      </x:c>
      <x:c r="Y186" s="22"/>
      <x:c r="Z186" s="26" t="str">
        <x:v>ACXIT Capital Partners</x:v>
      </x:c>
      <x:c r="AA186" s="26" t="str">
        <x:v>Bar &amp; Karrer AG , CPV Partners , Froriep &amp; Renggli</x:v>
      </x:c>
      <x:c r="AB186" s="22" t="str">
        <x:v>Relief Therapeutics Holding AG; Sonnet BioTherapeutics CH SA</x:v>
      </x:c>
      <x:c r="AC186" s="22" t="str">
        <x:v>relief therapeutics sonnet biotherapeutics ch</x:v>
      </x:c>
      <x:c r="AD186" s="22" t="str">
        <x:v>THERAMetrics holding AG (Inactive); Sonnet BioTherapeutics CH SA</x:v>
      </x:c>
      <x:c r="AE186" s="22" t="str">
        <x:v>therametrics sonnet biotherapeutics ch</x:v>
      </x:c>
      <x:c r="AF186" s="30"/>
      <x:c r="AG186" s="22" t="str">
        <x:v>n/a</x:v>
      </x:c>
      <x:c r="AH186" s="26" t="str">
        <x:v>Therametrics holding AG (formerly mondoBIOTECH holding AG), a provider of drugs for rare diseases, has merged with Relief Therapeutics S.A., a biotechnology company. 
Following the transaction, the combined entity changed its name from Therametrics holding AG to Relief Therapeutics Holding AG, Relief Therapeutics become the majority owners of the combined company. The business combination was carried out by way of 5,750 Therametrics shares for each outstanding share of Relief Therapeutics SA common stock. As a result, the company issued 1,196,937,250  new shares against contribution in kind of 208,163 shares of Relief Therapeutics SA.
Concurrently, all 1,936,627,375 Relief Therapeutics Holding shares are listed and freely tradable on the SIX Swiss Exchange under the International Reporting Standard, under the ticker symbol of 'RLF'.
In addition, Relief Therapeutics Holding announced that a CHF3.3 million (USD3.32 million) shareholder loan with all accrued interest has been mandatorily converted, with effect as of completion of the business combination with Relief Therapeutics SA, into shares of the company. Thereby, 84,906,473 new shares of Relief Therapeutics Holding have been issued out of conditional capital.
This transaction enables the combined company to advance the possibility of demonstrating the potential of Low Dose IL-6 to treat neuropathies.
ACXIT Capital Partners acted as sole financial advisor, Bar &amp; Karrer Rechtsanwalte and Froriep &amp; Renggli acted as legal advisors to Therametrics and CPV Partners (Geneva) acted as legal advisor to Relief Therapeutics for the transaction.
Deal History:
Announced: On December 21, 2015, Therametrics and Relief Therapeutics entered into a binding agreement to combine their businesses by way of an exchange of Relief Therapeutics’ shares for new Therametrics shares, subject to shareholder approval and other customary conditions.</x:v>
      </x:c>
      <x:c r="AI186" s="26" t="str">
        <x:v>This transaction enables the combined company to advance the possibility of demonstrating the potential of Low Dose IL-6 to treat neuropathies.</x:v>
      </x:c>
      <x:c r="AJ186" s="22" t="str"/>
      <x:c r="AK186" s="22" t="str"/>
      <x:c r="AL186" s="22" t="str">
        <x:v>Unknown</x:v>
      </x:c>
      <x:c r="AM186" s="22" t="str">
        <x:v>Unknown</x:v>
      </x:c>
      <x:c r="AN186" s="22" t="str"/>
      <x:c r="AO186" s="22" t="str"/>
      <x:c r="AP186" s="22" t="str"/>
      <x:c r="AQ186" s="22" t="str"/>
      <x:c r="AR186" s="22" t="str"/>
      <x:c r="AS186" s="22" t="str">
        <x:v>Relief Therapeutics Holding AG; Sonnet BioTherapeutics CH SA</x:v>
      </x:c>
      <x:c r="AT186" s="22" t="str">
        <x:v>THERAMetrics holding AG (Inactive); Sonnet BioTherapeutics CH SA</x:v>
      </x:c>
      <x:c r="AU186" s="22" t="str">
        <x:v>Not reviewed</x:v>
      </x:c>
      <x:c r="AV186" s="22" t="str">
        <x:v>Not assessed</x:v>
      </x:c>
      <x:c r="AW186" s="22" t="str">
        <x:v>Unknown</x:v>
      </x:c>
      <x:c r="AX186" s="22" t="str">
        <x:v>Unknown</x:v>
      </x:c>
      <x:c r="AY186" s="22" t="str">
        <x:v>Unknown</x:v>
      </x:c>
      <x:c r="AZ186" s="22" t="str">
        <x:v>Unknown</x:v>
      </x:c>
      <x:c r="BA186" s="22" t="str">
        <x:v>Unknown</x:v>
      </x:c>
      <x:c r="BB186" s="22" t="str">
        <x:v>Unknown</x:v>
      </x:c>
      <x:c r="BC186" s="26" t="str"/>
      <x:c r="BD186" s="22" t="str"/>
      <x:c r="BE186" s="22" t="str"/>
      <x:c r="BF186" s="22" t="str">
        <x:v>Not collected</x:v>
      </x:c>
      <x:c r="BG186" s="22" t="str">
        <x:v>Not collected</x:v>
      </x:c>
      <x:c r="BH186" s="22" t="str">
        <x:v>Not defined</x:v>
      </x:c>
      <x:c r="BI186" s="24" t="n">
        <x:f>IF($Q186="","",$Q186-3)</x:f>
        <x:v>2013</x:v>
      </x:c>
      <x:c r="BJ186" s="24" t="n">
        <x:f>IF($Q186="","",$Q186-2)</x:f>
        <x:v>2014</x:v>
      </x:c>
      <x:c r="BK186" s="24" t="n">
        <x:f>IF($Q186="","",$Q186-1)</x:f>
        <x:v>2015</x:v>
      </x:c>
      <x:c r="BL186" s="24" t="n">
        <x:f>IF($Q186="","",$Q186+0)</x:f>
        <x:v>2016</x:v>
      </x:c>
      <x:c r="BM186" s="24" t="n">
        <x:f>IF($Q186="","",$Q186+1)</x:f>
        <x:v>2017</x:v>
      </x:c>
      <x:c r="BN186" s="24" t="n">
        <x:f>IF($Q186="","",$Q186+2)</x:f>
        <x:v>2018</x:v>
      </x:c>
      <x:c r="BO186" s="24" t="n">
        <x:f>IF($Q186="","",$Q186+3)</x:f>
        <x:v>2019</x:v>
      </x:c>
      <x:c r="BP186" s="77" t="str"/>
      <x:c r="BQ186" s="77" t="str"/>
      <x:c r="BR186" s="77" t="str"/>
      <x:c r="BS186" s="77" t="str"/>
      <x:c r="BT186" s="77" t="str"/>
      <x:c r="BU186" s="77" t="str"/>
      <x:c r="BV186" s="77" t="str"/>
      <x:c r="BW186" s="77" t="str"/>
      <x:c r="BX186" s="77" t="str"/>
      <x:c r="BY186" s="77" t="str"/>
      <x:c r="BZ186" s="77" t="str"/>
      <x:c r="CA186" s="77" t="str"/>
      <x:c r="CB186" s="77" t="str"/>
      <x:c r="CC186" s="77" t="str"/>
      <x:c r="CD186" s="77" t="str"/>
      <x:c r="CE186" s="77" t="str"/>
      <x:c r="CF186" s="77" t="str"/>
      <x:c r="CG186" s="77" t="str"/>
      <x:c r="CH186" s="77" t="str"/>
      <x:c r="CI186" s="77" t="str"/>
      <x:c r="CJ186" s="77" t="str"/>
      <x:c r="CK186" s="77" t="str"/>
      <x:c r="CL186" s="77" t="str"/>
      <x:c r="CM186" s="77" t="str"/>
      <x:c r="CN186" s="77" t="str"/>
      <x:c r="CO186" s="77" t="str"/>
      <x:c r="CP186" s="77" t="str"/>
      <x:c r="CQ186" s="77" t="str"/>
      <x:c r="CR186" s="77" t="str"/>
      <x:c r="CS186" s="77" t="str"/>
      <x:c r="CT186" s="77" t="str"/>
      <x:c r="CU186" s="77" t="str"/>
      <x:c r="CV186" s="77" t="str"/>
      <x:c r="CW186" s="77" t="str"/>
      <x:c r="CX186" s="77" t="str"/>
      <x:c r="CY186" s="77" t="str"/>
      <x:c r="CZ186" s="77" t="str"/>
      <x:c r="DA186" s="77" t="str"/>
      <x:c r="DB186" s="77" t="str"/>
      <x:c r="DC186" s="77" t="str"/>
      <x:c r="DD186" s="77" t="str"/>
      <x:c r="DE186" s="77" t="str"/>
      <x:c r="DF186" s="78" t="str"/>
      <x:c r="DG186" s="78" t="str"/>
      <x:c r="DH186" s="78" t="str"/>
      <x:c r="DI186" s="78" t="str"/>
      <x:c r="DJ186" s="78" t="str"/>
      <x:c r="DK186" s="78" t="str"/>
      <x:c r="DL186" s="78" t="str"/>
      <x:c r="DM186" s="78" t="str"/>
      <x:c r="DN186" s="78" t="str"/>
      <x:c r="DO186" s="78" t="str"/>
      <x:c r="DP186" s="78" t="str"/>
      <x:c r="DQ186" s="78" t="str"/>
      <x:c r="DR186" s="78" t="str"/>
      <x:c r="DS186" s="78" t="str"/>
      <x:c r="DT186" s="78" t="str"/>
      <x:c r="DU186" s="78" t="str"/>
      <x:c r="DV186" s="78" t="str"/>
      <x:c r="DW186" s="78" t="str"/>
      <x:c r="DX186" s="78" t="str"/>
      <x:c r="DY186" s="78" t="str"/>
      <x:c r="DZ186" s="78" t="str"/>
      <x:c r="EA186" s="117" t="str"/>
      <x:c r="EB186" s="117" t="str"/>
      <x:c r="EC186" s="117" t="str"/>
      <x:c r="ED186" s="117" t="str"/>
      <x:c r="EE186" s="117" t="str"/>
      <x:c r="EF186" s="117" t="str"/>
      <x:c r="EG186" s="117" t="str"/>
      <x:c r="EH186" s="117" t="str"/>
      <x:c r="EI186" s="117" t="str"/>
      <x:c r="EJ186" s="117" t="str"/>
      <x:c r="EK186" s="117" t="str"/>
      <x:c r="EL186" s="117" t="str"/>
      <x:c r="EM186" s="117" t="str"/>
      <x:c r="EN186" s="117" t="str"/>
      <x:c r="EO186" s="34" t="str"/>
      <x:c r="EP186" s="34" t="str"/>
      <x:c r="EQ186" s="36" t="str">
        <x:f>IF(OR($EO186="",$EP186="",$EO186=0),"",$EP186/$EO186)</x:f>
      </x:c>
      <x:c r="ER186" s="38" t="str"/>
      <x:c r="ES186" s="22" t="str">
        <x:v>Unknown</x:v>
      </x:c>
      <x:c r="ET186" s="22" t="str">
        <x:v>Unknown</x:v>
      </x:c>
      <x:c r="EU186" s="40" t="str">
        <x:f>IF(COUNT($DF186,$DG186,$DH186)=0,"",AVERAGE($DF186,$DG186,$DH186))</x:f>
      </x:c>
      <x:c r="EV186" s="40" t="str">
        <x:f>IF(COUNT($DJ186,$DK186,$DL186)=0,"",AVERAGE($DJ186,$DK186,$DL186))</x:f>
      </x:c>
      <x:c r="EW186" s="40" t="str">
        <x:f>IF(OR($EU186="",$EV186=""),"",$EV186-$EU186)</x:f>
      </x:c>
      <x:c r="EX186" s="40" t="str">
        <x:f>IF(COUNT($DM186,$DN186,$DO186)=0,"",AVERAGE($DM186,$DN186,$DO186))</x:f>
      </x:c>
      <x:c r="EY186" s="40" t="str">
        <x:f>IF(COUNT($DQ186,$DR186,$DS186)=0,"",AVERAGE($DQ186,$DR186,$DS186))</x:f>
      </x:c>
      <x:c r="EZ186" s="40" t="str">
        <x:f>IF(OR($EX186="",$EY186=""),"",$EY186-$EX186)</x:f>
      </x:c>
      <x:c r="FA186" s="42" t="str">
        <x:f>IF(COUNT($EA186,$EB186,$EC186)=0,"",AVERAGE($EA186,$EB186,$EC186))</x:f>
      </x:c>
      <x:c r="FB186" s="42" t="str">
        <x:f>IF(COUNT($EE186,$EF186,$EG186)=0,"",AVERAGE($EE186,$EF186,$EG186))</x:f>
      </x:c>
      <x:c r="FC186" s="42" t="str">
        <x:f>IF(OR($FA186="",$FB186=""),"",$FB186-$FA186)</x:f>
      </x:c>
      <x:c r="FD186" s="42" t="str">
        <x:f>IF(COUNT($EH186,$EI186,$EJ186)=0,"",AVERAGE($EH186,$EI186,$EJ186))</x:f>
      </x:c>
      <x:c r="FE186" s="42" t="str">
        <x:f>IF(COUNT($EL186,$EM186,$EN186)=0,"",AVERAGE($EL186,$EM186,$EN186))</x:f>
      </x:c>
      <x:c r="FF186" s="42" t="str">
        <x:f>IF(OR($FD186="",$FE186=""),"",$FE186-$FD186)</x:f>
      </x:c>
      <x:c r="FG186" s="24" t="str">
        <x:f>IF(COUNT($DF186,$DG186,$DH186,$DJ186,$DK186,$DL186,$DM186,$DN186,$DO186,$DQ186,$DR186,$DS186)=12,"Yes","No")</x:f>
        <x:v>No</x:v>
      </x:c>
      <x:c r="FH186" s="24" t="str">
        <x:f>IF(COUNT($EA186,$EB186,$EC186,$EE186,$EF186,$EG186,$EH186,$EI186,$EJ186,$EL186,$EM186,$EN186)=12,"Yes","No")</x:f>
        <x:v>No</x:v>
      </x:c>
      <x:c r="FI186" s="24" t="str">
        <x:f>IF(AND($M186="Include",OR($FG186="Yes",$FH186="Yes")),"Ready","Not ready")</x:f>
        <x:v>Not ready</x:v>
      </x:c>
    </x:row>
    <x:row r="187" ht="24" customHeight="1">
      <x:c r="A187" s="22" t="str">
        <x:v>CTL-0185</x:v>
      </x:c>
      <x:c r="B187" s="22" t="n">
        <x:v>196</x:v>
      </x:c>
      <x:c r="C187" s="22" t="str">
        <x:v>Candidate alternative-rationale group</x:v>
      </x:c>
      <x:c r="D187" s="22" t="n">
        <x:v>0</x:v>
      </x:c>
      <x:c r="E187" s="22" t="str">
        <x:v>DATA non-innovation deals.xlsx</x:v>
      </x:c>
      <x:c r="F187" s="22" t="str">
        <x:v>mithra pharmaceuticals acquires remaining 50 stake in novalon</x:v>
      </x:c>
      <x:c r="G187" s="22" t="str">
        <x:v>No</x:v>
      </x:c>
      <x:c r="H187" s="22" t="str">
        <x:v>No</x:v>
      </x:c>
      <x:c r="I187" s="22" t="str">
        <x:v>No</x:v>
      </x:c>
      <x:c r="J187" s="22" t="n">
        <x:v>1</x:v>
      </x:c>
      <x:c r="K187" s="22" t="str">
        <x:v>Not started</x:v>
      </x:c>
      <x:c r="L187" s="22" t="str">
        <x:v>Exclude - minority</x:v>
      </x:c>
      <x:c r="M187" s="22" t="str">
        <x:v>Review</x:v>
      </x:c>
      <x:c r="N187" s="22" t="str"/>
      <x:c r="O187" s="28" t="n">
        <x:v>42346</x:v>
      </x:c>
      <x:c r="P187" s="28" t="n">
        <x:v>42346</x:v>
      </x:c>
      <x:c r="Q187" s="22" t="n">
        <x:v>2015</x:v>
      </x:c>
      <x:c r="R187" s="22" t="str">
        <x:v>Q4 2015</x:v>
      </x:c>
      <x:c r="S187" s="22" t="str">
        <x:v>Completed</x:v>
      </x:c>
      <x:c r="T187" s="26" t="str">
        <x:v>Mithra Pharmaceuticals acquires remaining 50% stake in Novalon</x:v>
      </x:c>
      <x:c r="U187" s="22" t="str">
        <x:v>Mergers &amp; Acquisitions</x:v>
      </x:c>
      <x:c r="V187" s="22" t="str">
        <x:v>Acquisition</x:v>
      </x:c>
      <x:c r="W187" s="22" t="str">
        <x:v>Minority Acquisition</x:v>
      </x:c>
      <x:c r="X187" s="22" t="str">
        <x:v>Belgium</x:v>
      </x:c>
      <x:c r="Y187" s="22" t="str">
        <x:v>Minority Acquisition</x:v>
      </x:c>
      <x:c r="Z187" s="26"/>
      <x:c r="AA187" s="26"/>
      <x:c r="AB187" s="22" t="str">
        <x:v>S.A. Mithra pharmaceutical N.V.</x:v>
      </x:c>
      <x:c r="AC187" s="22" t="str">
        <x:v>s a mithra pharmaceutical n v</x:v>
      </x:c>
      <x:c r="AD187" s="22" t="str">
        <x:v>Novalon SA</x:v>
      </x:c>
      <x:c r="AE187" s="22" t="str">
        <x:v>novalon</x:v>
      </x:c>
      <x:c r="AF187" s="30"/>
      <x:c r="AG187" s="22" t="str">
        <x:v>n/a</x:v>
      </x:c>
      <x:c r="AH187" s="26" t="str">
        <x:v>Mithra Pharmaceuticals SA, a pharmaceutical company focused on women’s health, has acquired the remaining 50% stake in Novalon SA, a developer of therapeutically equivalent (generic) products that are complex to develop and manufacture, for EUR9.4 million. Both the companies are based in Belgium. 
_x000d_ Mithra currently holds a 50% stake in Novalon. 
_x000d_ Earlier in 2012, Novalon sold rights relating to its two product developments Zoreline and Myring to Generic Specialty Pharma Limited (GSP). Mithra has also acquired the rights owned by GSP. 
_x000d_ Novalon generated EUR1,600 million of revenues in 2014.</x:v>
      </x:c>
      <x:c r="AI187" s="26" t="str">
        <x:v>The transaction will enable Mithra to strengthen its position in the cancer market and to enter into further distribution deals for the Zoreline and Myring products out of its portfolio.</x:v>
      </x:c>
      <x:c r="AJ187" s="22" t="str"/>
      <x:c r="AK187" s="22" t="str"/>
      <x:c r="AL187" s="22" t="str">
        <x:v>Unknown</x:v>
      </x:c>
      <x:c r="AM187" s="22" t="str">
        <x:v>Unknown</x:v>
      </x:c>
      <x:c r="AN187" s="22" t="str"/>
      <x:c r="AO187" s="22" t="str"/>
      <x:c r="AP187" s="22" t="str"/>
      <x:c r="AQ187" s="22" t="str"/>
      <x:c r="AR187" s="22" t="str"/>
      <x:c r="AS187" s="22" t="str">
        <x:v>S.A. Mithra pharmaceutical N.V.</x:v>
      </x:c>
      <x:c r="AT187" s="22" t="str">
        <x:v>Novalon SA</x:v>
      </x:c>
      <x:c r="AU187" s="22" t="str">
        <x:v>Not reviewed</x:v>
      </x:c>
      <x:c r="AV187" s="22" t="str">
        <x:v>Not assessed</x:v>
      </x:c>
      <x:c r="AW187" s="22" t="str">
        <x:v>Unknown</x:v>
      </x:c>
      <x:c r="AX187" s="22" t="str">
        <x:v>Unknown</x:v>
      </x:c>
      <x:c r="AY187" s="22" t="str">
        <x:v>Unknown</x:v>
      </x:c>
      <x:c r="AZ187" s="22" t="str">
        <x:v>Unknown</x:v>
      </x:c>
      <x:c r="BA187" s="22" t="str">
        <x:v>Unknown</x:v>
      </x:c>
      <x:c r="BB187" s="22" t="str">
        <x:v>Unknown</x:v>
      </x:c>
      <x:c r="BC187" s="26" t="str"/>
      <x:c r="BD187" s="22" t="str"/>
      <x:c r="BE187" s="22" t="str"/>
      <x:c r="BF187" s="22" t="str">
        <x:v>Not collected</x:v>
      </x:c>
      <x:c r="BG187" s="22" t="str">
        <x:v>Not collected</x:v>
      </x:c>
      <x:c r="BH187" s="22" t="str">
        <x:v>Not defined</x:v>
      </x:c>
      <x:c r="BI187" s="24" t="n">
        <x:f>IF($Q187="","",$Q187-3)</x:f>
        <x:v>2012</x:v>
      </x:c>
      <x:c r="BJ187" s="24" t="n">
        <x:f>IF($Q187="","",$Q187-2)</x:f>
        <x:v>2013</x:v>
      </x:c>
      <x:c r="BK187" s="24" t="n">
        <x:f>IF($Q187="","",$Q187-1)</x:f>
        <x:v>2014</x:v>
      </x:c>
      <x:c r="BL187" s="24" t="n">
        <x:f>IF($Q187="","",$Q187+0)</x:f>
        <x:v>2015</x:v>
      </x:c>
      <x:c r="BM187" s="24" t="n">
        <x:f>IF($Q187="","",$Q187+1)</x:f>
        <x:v>2016</x:v>
      </x:c>
      <x:c r="BN187" s="24" t="n">
        <x:f>IF($Q187="","",$Q187+2)</x:f>
        <x:v>2017</x:v>
      </x:c>
      <x:c r="BO187" s="24" t="n">
        <x:f>IF($Q187="","",$Q187+3)</x:f>
        <x:v>2018</x:v>
      </x:c>
      <x:c r="BP187" s="77" t="str"/>
      <x:c r="BQ187" s="77" t="str"/>
      <x:c r="BR187" s="77" t="str"/>
      <x:c r="BS187" s="77" t="str"/>
      <x:c r="BT187" s="77" t="str"/>
      <x:c r="BU187" s="77" t="str"/>
      <x:c r="BV187" s="77" t="str"/>
      <x:c r="BW187" s="77" t="str"/>
      <x:c r="BX187" s="77" t="str"/>
      <x:c r="BY187" s="77" t="str"/>
      <x:c r="BZ187" s="77" t="str"/>
      <x:c r="CA187" s="77" t="str"/>
      <x:c r="CB187" s="77" t="str"/>
      <x:c r="CC187" s="77" t="str"/>
      <x:c r="CD187" s="77" t="str"/>
      <x:c r="CE187" s="77" t="str"/>
      <x:c r="CF187" s="77" t="str"/>
      <x:c r="CG187" s="77" t="str"/>
      <x:c r="CH187" s="77" t="str"/>
      <x:c r="CI187" s="77" t="str"/>
      <x:c r="CJ187" s="77" t="str"/>
      <x:c r="CK187" s="77" t="str"/>
      <x:c r="CL187" s="77" t="str"/>
      <x:c r="CM187" s="77" t="str"/>
      <x:c r="CN187" s="77" t="str"/>
      <x:c r="CO187" s="77" t="str"/>
      <x:c r="CP187" s="77" t="str"/>
      <x:c r="CQ187" s="77" t="str"/>
      <x:c r="CR187" s="77" t="str"/>
      <x:c r="CS187" s="77" t="str"/>
      <x:c r="CT187" s="77" t="str"/>
      <x:c r="CU187" s="77" t="str"/>
      <x:c r="CV187" s="77" t="str"/>
      <x:c r="CW187" s="77" t="str"/>
      <x:c r="CX187" s="77" t="str"/>
      <x:c r="CY187" s="77" t="str"/>
      <x:c r="CZ187" s="77" t="str"/>
      <x:c r="DA187" s="77" t="str"/>
      <x:c r="DB187" s="77" t="str"/>
      <x:c r="DC187" s="77" t="str"/>
      <x:c r="DD187" s="77" t="str"/>
      <x:c r="DE187" s="77" t="str"/>
      <x:c r="DF187" s="78" t="str"/>
      <x:c r="DG187" s="78" t="str"/>
      <x:c r="DH187" s="78" t="str"/>
      <x:c r="DI187" s="78" t="str"/>
      <x:c r="DJ187" s="78" t="str"/>
      <x:c r="DK187" s="78" t="str"/>
      <x:c r="DL187" s="78" t="str"/>
      <x:c r="DM187" s="78" t="str"/>
      <x:c r="DN187" s="78" t="str"/>
      <x:c r="DO187" s="78" t="str"/>
      <x:c r="DP187" s="78" t="str"/>
      <x:c r="DQ187" s="78" t="str"/>
      <x:c r="DR187" s="78" t="str"/>
      <x:c r="DS187" s="78" t="str"/>
      <x:c r="DT187" s="78" t="str"/>
      <x:c r="DU187" s="78" t="str"/>
      <x:c r="DV187" s="78" t="str"/>
      <x:c r="DW187" s="78" t="str"/>
      <x:c r="DX187" s="78" t="str"/>
      <x:c r="DY187" s="78" t="str"/>
      <x:c r="DZ187" s="78" t="str"/>
      <x:c r="EA187" s="117" t="str"/>
      <x:c r="EB187" s="117" t="str"/>
      <x:c r="EC187" s="117" t="str"/>
      <x:c r="ED187" s="117" t="str"/>
      <x:c r="EE187" s="117" t="str"/>
      <x:c r="EF187" s="117" t="str"/>
      <x:c r="EG187" s="117" t="str"/>
      <x:c r="EH187" s="117" t="str"/>
      <x:c r="EI187" s="117" t="str"/>
      <x:c r="EJ187" s="117" t="str"/>
      <x:c r="EK187" s="117" t="str"/>
      <x:c r="EL187" s="117" t="str"/>
      <x:c r="EM187" s="117" t="str"/>
      <x:c r="EN187" s="117" t="str"/>
      <x:c r="EO187" s="34" t="str"/>
      <x:c r="EP187" s="34" t="str"/>
      <x:c r="EQ187" s="36" t="str">
        <x:f>IF(OR($EO187="",$EP187="",$EO187=0),"",$EP187/$EO187)</x:f>
      </x:c>
      <x:c r="ER187" s="38" t="str"/>
      <x:c r="ES187" s="22" t="str">
        <x:v>Unknown</x:v>
      </x:c>
      <x:c r="ET187" s="22" t="str">
        <x:v>Unknown</x:v>
      </x:c>
      <x:c r="EU187" s="40" t="str">
        <x:f>IF(COUNT($DF187,$DG187,$DH187)=0,"",AVERAGE($DF187,$DG187,$DH187))</x:f>
      </x:c>
      <x:c r="EV187" s="40" t="str">
        <x:f>IF(COUNT($DJ187,$DK187,$DL187)=0,"",AVERAGE($DJ187,$DK187,$DL187))</x:f>
      </x:c>
      <x:c r="EW187" s="40" t="str">
        <x:f>IF(OR($EU187="",$EV187=""),"",$EV187-$EU187)</x:f>
      </x:c>
      <x:c r="EX187" s="40" t="str">
        <x:f>IF(COUNT($DM187,$DN187,$DO187)=0,"",AVERAGE($DM187,$DN187,$DO187))</x:f>
      </x:c>
      <x:c r="EY187" s="40" t="str">
        <x:f>IF(COUNT($DQ187,$DR187,$DS187)=0,"",AVERAGE($DQ187,$DR187,$DS187))</x:f>
      </x:c>
      <x:c r="EZ187" s="40" t="str">
        <x:f>IF(OR($EX187="",$EY187=""),"",$EY187-$EX187)</x:f>
      </x:c>
      <x:c r="FA187" s="42" t="str">
        <x:f>IF(COUNT($EA187,$EB187,$EC187)=0,"",AVERAGE($EA187,$EB187,$EC187))</x:f>
      </x:c>
      <x:c r="FB187" s="42" t="str">
        <x:f>IF(COUNT($EE187,$EF187,$EG187)=0,"",AVERAGE($EE187,$EF187,$EG187))</x:f>
      </x:c>
      <x:c r="FC187" s="42" t="str">
        <x:f>IF(OR($FA187="",$FB187=""),"",$FB187-$FA187)</x:f>
      </x:c>
      <x:c r="FD187" s="42" t="str">
        <x:f>IF(COUNT($EH187,$EI187,$EJ187)=0,"",AVERAGE($EH187,$EI187,$EJ187))</x:f>
      </x:c>
      <x:c r="FE187" s="42" t="str">
        <x:f>IF(COUNT($EL187,$EM187,$EN187)=0,"",AVERAGE($EL187,$EM187,$EN187))</x:f>
      </x:c>
      <x:c r="FF187" s="42" t="str">
        <x:f>IF(OR($FD187="",$FE187=""),"",$FE187-$FD187)</x:f>
      </x:c>
      <x:c r="FG187" s="24" t="str">
        <x:f>IF(COUNT($DF187,$DG187,$DH187,$DJ187,$DK187,$DL187,$DM187,$DN187,$DO187,$DQ187,$DR187,$DS187)=12,"Yes","No")</x:f>
        <x:v>No</x:v>
      </x:c>
      <x:c r="FH187" s="24" t="str">
        <x:f>IF(COUNT($EA187,$EB187,$EC187,$EE187,$EF187,$EG187,$EH187,$EI187,$EJ187,$EL187,$EM187,$EN187)=12,"Yes","No")</x:f>
        <x:v>No</x:v>
      </x:c>
      <x:c r="FI187" s="24" t="str">
        <x:f>IF(AND($M187="Include",OR($FG187="Yes",$FH187="Yes")),"Ready","Not ready")</x:f>
        <x:v>Not ready</x:v>
      </x:c>
    </x:row>
    <x:row r="188" ht="24" customHeight="1">
      <x:c r="A188" s="22" t="str">
        <x:v>CTL-0186</x:v>
      </x:c>
      <x:c r="B188" s="22" t="n">
        <x:v>197</x:v>
      </x:c>
      <x:c r="C188" s="22" t="str">
        <x:v>Candidate alternative-rationale group</x:v>
      </x:c>
      <x:c r="D188" s="22" t="n">
        <x:v>0</x:v>
      </x:c>
      <x:c r="E188" s="22" t="str">
        <x:v>DATA non-innovation deals.xlsx</x:v>
      </x:c>
      <x:c r="F188" s="22" t="str">
        <x:v>swedbank robur fonder acquires 8 31 stake in camurus</x:v>
      </x:c>
      <x:c r="G188" s="22" t="str">
        <x:v>No</x:v>
      </x:c>
      <x:c r="H188" s="22" t="str">
        <x:v>No</x:v>
      </x:c>
      <x:c r="I188" s="22" t="str">
        <x:v>No</x:v>
      </x:c>
      <x:c r="J188" s="22" t="n">
        <x:v>1</x:v>
      </x:c>
      <x:c r="K188" s="22" t="str">
        <x:v>Not started</x:v>
      </x:c>
      <x:c r="L188" s="22" t="str">
        <x:v>Exclude - minority</x:v>
      </x:c>
      <x:c r="M188" s="22" t="str">
        <x:v>Review</x:v>
      </x:c>
      <x:c r="N188" s="22" t="str"/>
      <x:c r="O188" s="28" t="n">
        <x:v>42342</x:v>
      </x:c>
      <x:c r="P188" s="28" t="n">
        <x:v>42342</x:v>
      </x:c>
      <x:c r="Q188" s="22" t="n">
        <x:v>2015</x:v>
      </x:c>
      <x:c r="R188" s="22" t="str">
        <x:v>Q4 2015</x:v>
      </x:c>
      <x:c r="S188" s="22" t="str">
        <x:v>Completed</x:v>
      </x:c>
      <x:c r="T188" s="26" t="str">
        <x:v>Swedbank Robur Fonder Acquires 8.31% Stake in Camurus</x:v>
      </x:c>
      <x:c r="U188" s="22" t="str">
        <x:v>Mergers &amp; Acquisitions</x:v>
      </x:c>
      <x:c r="V188" s="22" t="str">
        <x:v>Acquisition</x:v>
      </x:c>
      <x:c r="W188" s="22" t="str">
        <x:v>Minority Acquisition</x:v>
      </x:c>
      <x:c r="X188" s="22" t="str">
        <x:v>Sweden</x:v>
      </x:c>
      <x:c r="Y188" s="22" t="str">
        <x:v>Minority Acquisition</x:v>
      </x:c>
      <x:c r="Z188" s="26"/>
      <x:c r="AA188" s="26"/>
      <x:c r="AB188" s="22" t="str">
        <x:v>Swedbank Robur Fonder AB</x:v>
      </x:c>
      <x:c r="AC188" s="22" t="str">
        <x:v>swedbank robur fonder ab</x:v>
      </x:c>
      <x:c r="AD188" s="22" t="str">
        <x:v>Camurus AB</x:v>
      </x:c>
      <x:c r="AE188" s="22" t="str">
        <x:v>camurus ab</x:v>
      </x:c>
      <x:c r="AF188" s="30"/>
      <x:c r="AG188" s="22" t="str">
        <x:v>n/a</x:v>
      </x:c>
      <x:c r="AH188" s="26" t="str">
        <x:v>Swedbank Robur Fonder AB, an investment company and subsidiary of Swedbank Robur AB, has acquired 8.31% stake representing 3,098,344 shares in Camurus AB, a pharmaceutical company.</x:v>
      </x:c>
      <x:c r="AI188" s="26" t="str"/>
      <x:c r="AJ188" s="22" t="str"/>
      <x:c r="AK188" s="22" t="str"/>
      <x:c r="AL188" s="22" t="str">
        <x:v>Unknown</x:v>
      </x:c>
      <x:c r="AM188" s="22" t="str">
        <x:v>Unknown</x:v>
      </x:c>
      <x:c r="AN188" s="22" t="str">
        <x:v>7527492Z SS</x:v>
      </x:c>
      <x:c r="AO188" s="22" t="str"/>
      <x:c r="AP188" s="22" t="str"/>
      <x:c r="AQ188" s="22" t="str"/>
      <x:c r="AR188" s="22" t="str"/>
      <x:c r="AS188" s="22" t="str">
        <x:v>Swedbank Robur Fonder AB</x:v>
      </x:c>
      <x:c r="AT188" s="22" t="str">
        <x:v>Camurus AB</x:v>
      </x:c>
      <x:c r="AU188" s="22" t="str">
        <x:v>Not reviewed</x:v>
      </x:c>
      <x:c r="AV188" s="22" t="str">
        <x:v>Not assessed</x:v>
      </x:c>
      <x:c r="AW188" s="22" t="str">
        <x:v>Unknown</x:v>
      </x:c>
      <x:c r="AX188" s="22" t="str">
        <x:v>Unknown</x:v>
      </x:c>
      <x:c r="AY188" s="22" t="str">
        <x:v>Unknown</x:v>
      </x:c>
      <x:c r="AZ188" s="22" t="str">
        <x:v>Unknown</x:v>
      </x:c>
      <x:c r="BA188" s="22" t="str">
        <x:v>Unknown</x:v>
      </x:c>
      <x:c r="BB188" s="22" t="str">
        <x:v>Unknown</x:v>
      </x:c>
      <x:c r="BC188" s="26" t="str"/>
      <x:c r="BD188" s="22" t="str"/>
      <x:c r="BE188" s="22" t="str">
        <x:v>EUR</x:v>
      </x:c>
      <x:c r="BF188" s="22" t="str">
        <x:v>Partial</x:v>
      </x:c>
      <x:c r="BG188" s="22" t="str">
        <x:v>Not collected</x:v>
      </x:c>
      <x:c r="BH188" s="22" t="str">
        <x:v>Not defined</x:v>
      </x:c>
      <x:c r="BI188" s="24" t="n">
        <x:f>IF($Q188="","",$Q188-3)</x:f>
        <x:v>2012</x:v>
      </x:c>
      <x:c r="BJ188" s="24" t="n">
        <x:f>IF($Q188="","",$Q188-2)</x:f>
        <x:v>2013</x:v>
      </x:c>
      <x:c r="BK188" s="24" t="n">
        <x:f>IF($Q188="","",$Q188-1)</x:f>
        <x:v>2014</x:v>
      </x:c>
      <x:c r="BL188" s="24" t="n">
        <x:f>IF($Q188="","",$Q188+0)</x:f>
        <x:v>2015</x:v>
      </x:c>
      <x:c r="BM188" s="24" t="n">
        <x:f>IF($Q188="","",$Q188+1)</x:f>
        <x:v>2016</x:v>
      </x:c>
      <x:c r="BN188" s="24" t="n">
        <x:f>IF($Q188="","",$Q188+2)</x:f>
        <x:v>2017</x:v>
      </x:c>
      <x:c r="BO188" s="24" t="n">
        <x:f>IF($Q188="","",$Q188+3)</x:f>
        <x:v>2018</x:v>
      </x:c>
      <x:c r="BP188" s="77" t="n">
        <x:v>167.2438</x:v>
      </x:c>
      <x:c r="BQ188" s="77" t="n">
        <x:v>196.8764</x:v>
      </x:c>
      <x:c r="BR188" s="77" t="n">
        <x:v>205.7777</x:v>
      </x:c>
      <x:c r="BS188" s="77" t="n">
        <x:v>195.0318</x:v>
      </x:c>
      <x:c r="BT188" s="77" t="n">
        <x:v>182.6237</x:v>
      </x:c>
      <x:c r="BU188" s="77" t="n">
        <x:v>202.317</x:v>
      </x:c>
      <x:c r="BV188" s="77" t="n">
        <x:v>242.6511</x:v>
      </x:c>
      <x:c r="BW188" s="77"/>
      <x:c r="BX188" s="77"/>
      <x:c r="BY188" s="77"/>
      <x:c r="BZ188" s="77"/>
      <x:c r="CA188" s="77"/>
      <x:c r="CB188" s="77"/>
      <x:c r="CC188" s="77"/>
      <x:c r="CD188" s="77" t="n">
        <x:v>67.8918</x:v>
      </x:c>
      <x:c r="CE188" s="77" t="n">
        <x:v>95.8084</x:v>
      </x:c>
      <x:c r="CF188" s="77" t="n">
        <x:v>4.23</x:v>
      </x:c>
      <x:c r="CG188" s="77" t="n">
        <x:v>3.9221</x:v>
      </x:c>
      <x:c r="CH188" s="77" t="n">
        <x:v>4.9761</x:v>
      </x:c>
      <x:c r="CI188" s="77" t="n">
        <x:v>1.39</x:v>
      </x:c>
      <x:c r="CJ188" s="77" t="n">
        <x:v>1.8638</x:v>
      </x:c>
      <x:c r="CK188" s="77" t="n">
        <x:v>168.292</x:v>
      </x:c>
      <x:c r="CL188" s="77" t="n">
        <x:v>260.6994</x:v>
      </x:c>
      <x:c r="CM188" s="77" t="n">
        <x:v>215.8943</x:v>
      </x:c>
      <x:c r="CN188" s="77" t="n">
        <x:v>209.5323</x:v>
      </x:c>
      <x:c r="CO188" s="77" t="n">
        <x:v>192.6005</x:v>
      </x:c>
      <x:c r="CP188" s="77" t="n">
        <x:v>242.7621</x:v>
      </x:c>
      <x:c r="CQ188" s="77" t="n">
        <x:v>275.2399</x:v>
      </x:c>
      <x:c r="CR188" s="77"/>
      <x:c r="CS188" s="77"/>
      <x:c r="CT188" s="77"/>
      <x:c r="CU188" s="77"/>
      <x:c r="CV188" s="77"/>
      <x:c r="CW188" s="77"/>
      <x:c r="CX188" s="77"/>
      <x:c r="CY188" s="77"/>
      <x:c r="CZ188" s="77"/>
      <x:c r="DA188" s="77"/>
      <x:c r="DB188" s="77"/>
      <x:c r="DC188" s="77"/>
      <x:c r="DD188" s="77"/>
      <x:c r="DE188" s="77"/>
      <x:c r="DF188" s="78"/>
      <x:c r="DG188" s="78"/>
      <x:c r="DH188" s="78"/>
      <x:c r="DI188" s="78"/>
      <x:c r="DJ188" s="78"/>
      <x:c r="DK188" s="78"/>
      <x:c r="DL188" s="78"/>
      <x:c r="DM188" s="78"/>
      <x:c r="DN188" s="78"/>
      <x:c r="DO188" s="78"/>
      <x:c r="DP188" s="78"/>
      <x:c r="DQ188" s="78"/>
      <x:c r="DR188" s="78"/>
      <x:c r="DS188" s="78"/>
      <x:c r="DT188" s="78"/>
      <x:c r="DU188" s="78"/>
      <x:c r="DV188" s="78"/>
      <x:c r="DW188" s="78"/>
      <x:c r="DX188" s="78"/>
      <x:c r="DY188" s="78"/>
      <x:c r="DZ188" s="78"/>
      <x:c r="EA188" s="117" t="str"/>
      <x:c r="EB188" s="117" t="str"/>
      <x:c r="EC188" s="117" t="str"/>
      <x:c r="ED188" s="117" t="str"/>
      <x:c r="EE188" s="117" t="str"/>
      <x:c r="EF188" s="117" t="str"/>
      <x:c r="EG188" s="117" t="str"/>
      <x:c r="EH188" s="117" t="str"/>
      <x:c r="EI188" s="117" t="str"/>
      <x:c r="EJ188" s="117" t="str"/>
      <x:c r="EK188" s="117" t="str"/>
      <x:c r="EL188" s="117" t="str"/>
      <x:c r="EM188" s="117" t="str"/>
      <x:c r="EN188" s="117" t="str"/>
      <x:c r="EO188" s="34" t="str"/>
      <x:c r="EP188" s="34" t="str"/>
      <x:c r="EQ188" s="36" t="str">
        <x:f>IF(OR($EO188="",$EP188="",$EO188=0),"",$EP188/$EO188)</x:f>
      </x:c>
      <x:c r="ER188" s="38" t="str"/>
      <x:c r="ES188" s="22" t="str">
        <x:v>Unknown</x:v>
      </x:c>
      <x:c r="ET188" s="22" t="str">
        <x:v>Unknown</x:v>
      </x:c>
      <x:c r="EU188" s="40" t="str">
        <x:f>IF(COUNT($DF188,$DG188,$DH188)=0,"",AVERAGE($DF188,$DG188,$DH188))</x:f>
      </x:c>
      <x:c r="EV188" s="40" t="str">
        <x:f>IF(COUNT($DJ188,$DK188,$DL188)=0,"",AVERAGE($DJ188,$DK188,$DL188))</x:f>
      </x:c>
      <x:c r="EW188" s="40" t="str">
        <x:f>IF(OR($EU188="",$EV188=""),"",$EV188-$EU188)</x:f>
      </x:c>
      <x:c r="EX188" s="40" t="str">
        <x:f>IF(COUNT($DM188,$DN188,$DO188)=0,"",AVERAGE($DM188,$DN188,$DO188))</x:f>
      </x:c>
      <x:c r="EY188" s="40" t="str">
        <x:f>IF(COUNT($DQ188,$DR188,$DS188)=0,"",AVERAGE($DQ188,$DR188,$DS188))</x:f>
      </x:c>
      <x:c r="EZ188" s="40" t="str">
        <x:f>IF(OR($EX188="",$EY188=""),"",$EY188-$EX188)</x:f>
      </x:c>
      <x:c r="FA188" s="42" t="str">
        <x:f>IF(COUNT($EA188,$EB188,$EC188)=0,"",AVERAGE($EA188,$EB188,$EC188))</x:f>
      </x:c>
      <x:c r="FB188" s="42" t="str">
        <x:f>IF(COUNT($EE188,$EF188,$EG188)=0,"",AVERAGE($EE188,$EF188,$EG188))</x:f>
      </x:c>
      <x:c r="FC188" s="42" t="str">
        <x:f>IF(OR($FA188="",$FB188=""),"",$FB188-$FA188)</x:f>
      </x:c>
      <x:c r="FD188" s="42" t="str">
        <x:f>IF(COUNT($EH188,$EI188,$EJ188)=0,"",AVERAGE($EH188,$EI188,$EJ188))</x:f>
      </x:c>
      <x:c r="FE188" s="42" t="str">
        <x:f>IF(COUNT($EL188,$EM188,$EN188)=0,"",AVERAGE($EL188,$EM188,$EN188))</x:f>
      </x:c>
      <x:c r="FF188" s="42" t="str">
        <x:f>IF(OR($FD188="",$FE188=""),"",$FE188-$FD188)</x:f>
      </x:c>
      <x:c r="FG188" s="24" t="str">
        <x:f>IF(COUNT($DF188,$DG188,$DH188,$DJ188,$DK188,$DL188,$DM188,$DN188,$DO188,$DQ188,$DR188,$DS188)=12,"Yes","No")</x:f>
        <x:v>No</x:v>
      </x:c>
      <x:c r="FH188" s="24" t="str">
        <x:f>IF(COUNT($EA188,$EB188,$EC188,$EE188,$EF188,$EG188,$EH188,$EI188,$EJ188,$EL188,$EM188,$EN188)=12,"Yes","No")</x:f>
        <x:v>No</x:v>
      </x:c>
      <x:c r="FI188" s="24" t="str">
        <x:f>IF(AND($M188="Include",OR($FG188="Yes",$FH188="Yes")),"Ready","Not ready")</x:f>
        <x:v>Not ready</x:v>
      </x:c>
    </x:row>
    <x:row r="189" ht="24" customHeight="1">
      <x:c r="A189" s="22" t="str">
        <x:v>CTL-0187</x:v>
      </x:c>
      <x:c r="B189" s="22" t="n">
        <x:v>198</x:v>
      </x:c>
      <x:c r="C189" s="22" t="str">
        <x:v>Candidate alternative-rationale group</x:v>
      </x:c>
      <x:c r="D189" s="22" t="n">
        <x:v>0</x:v>
      </x:c>
      <x:c r="E189" s="22" t="str">
        <x:v>DATA non-innovation deals.xlsx</x:v>
      </x:c>
      <x:c r="F189" s="22" t="str">
        <x:v>biogaia acquires additional 12 stake in metabogen for</x:v>
      </x:c>
      <x:c r="G189" s="22" t="str">
        <x:v>Yes</x:v>
      </x:c>
      <x:c r="H189" s="22" t="str">
        <x:v>No</x:v>
      </x:c>
      <x:c r="I189" s="22" t="str">
        <x:v>Yes</x:v>
      </x:c>
      <x:c r="J189" s="22" t="n">
        <x:v>2</x:v>
      </x:c>
      <x:c r="K189" s="22" t="str">
        <x:v>Not started</x:v>
      </x:c>
      <x:c r="L189" s="22" t="str">
        <x:v>Exclude - minority</x:v>
      </x:c>
      <x:c r="M189" s="22" t="str">
        <x:v>Review</x:v>
      </x:c>
      <x:c r="N189" s="22" t="str"/>
      <x:c r="O189" s="28" t="n">
        <x:v>42339</x:v>
      </x:c>
      <x:c r="P189" s="28" t="n">
        <x:v>42339</x:v>
      </x:c>
      <x:c r="Q189" s="22" t="n">
        <x:v>2015</x:v>
      </x:c>
      <x:c r="R189" s="22" t="str">
        <x:v>Q4 2015</x:v>
      </x:c>
      <x:c r="S189" s="22" t="str">
        <x:v>Completed</x:v>
      </x:c>
      <x:c r="T189" s="26" t="str">
        <x:v>BioGaia Acquires Additional 12% Stake in MetaboGen for USD0.5 Million</x:v>
      </x:c>
      <x:c r="U189" s="22" t="str">
        <x:v>Mergers &amp; Acquisitions</x:v>
      </x:c>
      <x:c r="V189" s="22" t="str">
        <x:v>Acquisition</x:v>
      </x:c>
      <x:c r="W189" s="22" t="str">
        <x:v>Minority Acquisition</x:v>
      </x:c>
      <x:c r="X189" s="22" t="str">
        <x:v>Sweden</x:v>
      </x:c>
      <x:c r="Y189" s="22" t="str">
        <x:v>Minority Acquisition</x:v>
      </x:c>
      <x:c r="Z189" s="26"/>
      <x:c r="AA189" s="26"/>
      <x:c r="AB189" s="22" t="str">
        <x:v>BioGaia AB</x:v>
      </x:c>
      <x:c r="AC189" s="22" t="str">
        <x:v>biogaia ab</x:v>
      </x:c>
      <x:c r="AD189" s="22" t="str">
        <x:v>MetaboGen AB</x:v>
      </x:c>
      <x:c r="AE189" s="22" t="str">
        <x:v>metabogen ab</x:v>
      </x:c>
      <x:c r="AF189" s="30" t="n">
        <x:v>0</x:v>
      </x:c>
      <x:c r="AG189" s="22" t="n">
        <x:v>0</x:v>
      </x:c>
      <x:c r="AH189" s="26" t="str">
        <x:v>BioGaia AB, a biotechnology company, has acquired additional 12% stake in MetaboGen AB, a research company, for a consideration of SEK4 million (USD0.46 million). In total BioGaia acquired 27%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This acquisition enables BioGaia to strengthen its business and develop the next-generation of probiotic products using new technology.</x:v>
      </x:c>
      <x:c r="AI189" s="26" t="str">
        <x:v>This acquisition enables BioGaia to strengthen its business and develop the next-generation of probiotic products using new technology.</x:v>
      </x:c>
      <x:c r="AJ189" s="22" t="str"/>
      <x:c r="AK189" s="22" t="str"/>
      <x:c r="AL189" s="22" t="str">
        <x:v>Unknown</x:v>
      </x:c>
      <x:c r="AM189" s="22" t="str">
        <x:v>Unknown</x:v>
      </x:c>
      <x:c r="AN189" s="22" t="str"/>
      <x:c r="AO189" s="22" t="str"/>
      <x:c r="AP189" s="22" t="str"/>
      <x:c r="AQ189" s="22" t="str"/>
      <x:c r="AR189" s="22" t="str"/>
      <x:c r="AS189" s="22" t="str">
        <x:v>BioGaia AB</x:v>
      </x:c>
      <x:c r="AT189" s="22" t="str">
        <x:v>MetaboGen AB</x:v>
      </x:c>
      <x:c r="AU189" s="22" t="str">
        <x:v>Not reviewed</x:v>
      </x:c>
      <x:c r="AV189" s="22" t="str">
        <x:v>Not assessed</x:v>
      </x:c>
      <x:c r="AW189" s="22" t="str">
        <x:v>Unknown</x:v>
      </x:c>
      <x:c r="AX189" s="22" t="str">
        <x:v>Unknown</x:v>
      </x:c>
      <x:c r="AY189" s="22" t="str">
        <x:v>Unknown</x:v>
      </x:c>
      <x:c r="AZ189" s="22" t="str">
        <x:v>Unknown</x:v>
      </x:c>
      <x:c r="BA189" s="22" t="str">
        <x:v>Unknown</x:v>
      </x:c>
      <x:c r="BB189" s="22" t="str">
        <x:v>Unknown</x:v>
      </x:c>
      <x:c r="BC189" s="26" t="str"/>
      <x:c r="BD189" s="22" t="str"/>
      <x:c r="BE189" s="22" t="str"/>
      <x:c r="BF189" s="22" t="str">
        <x:v>Not collected</x:v>
      </x:c>
      <x:c r="BG189" s="22" t="str">
        <x:v>Not collected</x:v>
      </x:c>
      <x:c r="BH189" s="22" t="str">
        <x:v>Not defined</x:v>
      </x:c>
      <x:c r="BI189" s="24" t="n">
        <x:f>IF($Q189="","",$Q189-3)</x:f>
        <x:v>2012</x:v>
      </x:c>
      <x:c r="BJ189" s="24" t="n">
        <x:f>IF($Q189="","",$Q189-2)</x:f>
        <x:v>2013</x:v>
      </x:c>
      <x:c r="BK189" s="24" t="n">
        <x:f>IF($Q189="","",$Q189-1)</x:f>
        <x:v>2014</x:v>
      </x:c>
      <x:c r="BL189" s="24" t="n">
        <x:f>IF($Q189="","",$Q189+0)</x:f>
        <x:v>2015</x:v>
      </x:c>
      <x:c r="BM189" s="24" t="n">
        <x:f>IF($Q189="","",$Q189+1)</x:f>
        <x:v>2016</x:v>
      </x:c>
      <x:c r="BN189" s="24" t="n">
        <x:f>IF($Q189="","",$Q189+2)</x:f>
        <x:v>2017</x:v>
      </x:c>
      <x:c r="BO189" s="24" t="n">
        <x:f>IF($Q189="","",$Q189+3)</x:f>
        <x:v>2018</x:v>
      </x:c>
      <x:c r="BP189" s="77" t="str"/>
      <x:c r="BQ189" s="77" t="str"/>
      <x:c r="BR189" s="77" t="str"/>
      <x:c r="BS189" s="77" t="str"/>
      <x:c r="BT189" s="77" t="str"/>
      <x:c r="BU189" s="77" t="str"/>
      <x:c r="BV189" s="77" t="str"/>
      <x:c r="BW189" s="77" t="str"/>
      <x:c r="BX189" s="77" t="str"/>
      <x:c r="BY189" s="77" t="str"/>
      <x:c r="BZ189" s="77" t="str"/>
      <x:c r="CA189" s="77" t="str"/>
      <x:c r="CB189" s="77" t="str"/>
      <x:c r="CC189" s="77" t="str"/>
      <x:c r="CD189" s="77" t="str"/>
      <x:c r="CE189" s="77" t="str"/>
      <x:c r="CF189" s="77" t="str"/>
      <x:c r="CG189" s="77" t="str"/>
      <x:c r="CH189" s="77" t="str"/>
      <x:c r="CI189" s="77" t="str"/>
      <x:c r="CJ189" s="77" t="str"/>
      <x:c r="CK189" s="77" t="str"/>
      <x:c r="CL189" s="77" t="str"/>
      <x:c r="CM189" s="77" t="str"/>
      <x:c r="CN189" s="77" t="str"/>
      <x:c r="CO189" s="77" t="str"/>
      <x:c r="CP189" s="77" t="str"/>
      <x:c r="CQ189" s="77" t="str"/>
      <x:c r="CR189" s="77" t="str"/>
      <x:c r="CS189" s="77" t="str"/>
      <x:c r="CT189" s="77" t="str"/>
      <x:c r="CU189" s="77" t="str"/>
      <x:c r="CV189" s="77" t="str"/>
      <x:c r="CW189" s="77" t="str"/>
      <x:c r="CX189" s="77" t="str"/>
      <x:c r="CY189" s="77" t="str"/>
      <x:c r="CZ189" s="77" t="str"/>
      <x:c r="DA189" s="77" t="str"/>
      <x:c r="DB189" s="77" t="str"/>
      <x:c r="DC189" s="77" t="str"/>
      <x:c r="DD189" s="77" t="str"/>
      <x:c r="DE189" s="77" t="str"/>
      <x:c r="DF189" s="78" t="str"/>
      <x:c r="DG189" s="78" t="str"/>
      <x:c r="DH189" s="78" t="str"/>
      <x:c r="DI189" s="78" t="str"/>
      <x:c r="DJ189" s="78" t="str"/>
      <x:c r="DK189" s="78" t="str"/>
      <x:c r="DL189" s="78" t="str"/>
      <x:c r="DM189" s="78" t="str"/>
      <x:c r="DN189" s="78" t="str"/>
      <x:c r="DO189" s="78" t="str"/>
      <x:c r="DP189" s="78" t="str"/>
      <x:c r="DQ189" s="78" t="str"/>
      <x:c r="DR189" s="78" t="str"/>
      <x:c r="DS189" s="78" t="str"/>
      <x:c r="DT189" s="78" t="str"/>
      <x:c r="DU189" s="78" t="str"/>
      <x:c r="DV189" s="78" t="str"/>
      <x:c r="DW189" s="78" t="str"/>
      <x:c r="DX189" s="78" t="str"/>
      <x:c r="DY189" s="78" t="str"/>
      <x:c r="DZ189" s="78" t="str"/>
      <x:c r="EA189" s="117" t="str"/>
      <x:c r="EB189" s="117" t="str"/>
      <x:c r="EC189" s="117" t="str"/>
      <x:c r="ED189" s="117" t="str"/>
      <x:c r="EE189" s="117" t="str"/>
      <x:c r="EF189" s="117" t="str"/>
      <x:c r="EG189" s="117" t="str"/>
      <x:c r="EH189" s="117" t="str"/>
      <x:c r="EI189" s="117" t="str"/>
      <x:c r="EJ189" s="117" t="str"/>
      <x:c r="EK189" s="117" t="str"/>
      <x:c r="EL189" s="117" t="str"/>
      <x:c r="EM189" s="117" t="str"/>
      <x:c r="EN189" s="117" t="str"/>
      <x:c r="EO189" s="34" t="str"/>
      <x:c r="EP189" s="34" t="str"/>
      <x:c r="EQ189" s="36" t="str">
        <x:f>IF(OR($EO189="",$EP189="",$EO189=0),"",$EP189/$EO189)</x:f>
      </x:c>
      <x:c r="ER189" s="38" t="str"/>
      <x:c r="ES189" s="22" t="str">
        <x:v>Unknown</x:v>
      </x:c>
      <x:c r="ET189" s="22" t="str">
        <x:v>Unknown</x:v>
      </x:c>
      <x:c r="EU189" s="40" t="str">
        <x:f>IF(COUNT($DF189,$DG189,$DH189)=0,"",AVERAGE($DF189,$DG189,$DH189))</x:f>
      </x:c>
      <x:c r="EV189" s="40" t="str">
        <x:f>IF(COUNT($DJ189,$DK189,$DL189)=0,"",AVERAGE($DJ189,$DK189,$DL189))</x:f>
      </x:c>
      <x:c r="EW189" s="40" t="str">
        <x:f>IF(OR($EU189="",$EV189=""),"",$EV189-$EU189)</x:f>
      </x:c>
      <x:c r="EX189" s="40" t="str">
        <x:f>IF(COUNT($DM189,$DN189,$DO189)=0,"",AVERAGE($DM189,$DN189,$DO189))</x:f>
      </x:c>
      <x:c r="EY189" s="40" t="str">
        <x:f>IF(COUNT($DQ189,$DR189,$DS189)=0,"",AVERAGE($DQ189,$DR189,$DS189))</x:f>
      </x:c>
      <x:c r="EZ189" s="40" t="str">
        <x:f>IF(OR($EX189="",$EY189=""),"",$EY189-$EX189)</x:f>
      </x:c>
      <x:c r="FA189" s="42" t="str">
        <x:f>IF(COUNT($EA189,$EB189,$EC189)=0,"",AVERAGE($EA189,$EB189,$EC189))</x:f>
      </x:c>
      <x:c r="FB189" s="42" t="str">
        <x:f>IF(COUNT($EE189,$EF189,$EG189)=0,"",AVERAGE($EE189,$EF189,$EG189))</x:f>
      </x:c>
      <x:c r="FC189" s="42" t="str">
        <x:f>IF(OR($FA189="",$FB189=""),"",$FB189-$FA189)</x:f>
      </x:c>
      <x:c r="FD189" s="42" t="str">
        <x:f>IF(COUNT($EH189,$EI189,$EJ189)=0,"",AVERAGE($EH189,$EI189,$EJ189))</x:f>
      </x:c>
      <x:c r="FE189" s="42" t="str">
        <x:f>IF(COUNT($EL189,$EM189,$EN189)=0,"",AVERAGE($EL189,$EM189,$EN189))</x:f>
      </x:c>
      <x:c r="FF189" s="42" t="str">
        <x:f>IF(OR($FD189="",$FE189=""),"",$FE189-$FD189)</x:f>
      </x:c>
      <x:c r="FG189" s="24" t="str">
        <x:f>IF(COUNT($DF189,$DG189,$DH189,$DJ189,$DK189,$DL189,$DM189,$DN189,$DO189,$DQ189,$DR189,$DS189)=12,"Yes","No")</x:f>
        <x:v>No</x:v>
      </x:c>
      <x:c r="FH189" s="24" t="str">
        <x:f>IF(COUNT($EA189,$EB189,$EC189,$EE189,$EF189,$EG189,$EH189,$EI189,$EJ189,$EL189,$EM189,$EN189)=12,"Yes","No")</x:f>
        <x:v>No</x:v>
      </x:c>
      <x:c r="FI189" s="24" t="str">
        <x:f>IF(AND($M189="Include",OR($FG189="Yes",$FH189="Yes")),"Ready","Not ready")</x:f>
        <x:v>Not ready</x:v>
      </x:c>
    </x:row>
    <x:row r="190" ht="24" customHeight="1">
      <x:c r="A190" s="22" t="str">
        <x:v>CTL-0188</x:v>
      </x:c>
      <x:c r="B190" s="22" t="n">
        <x:v>199</x:v>
      </x:c>
      <x:c r="C190" s="22" t="str">
        <x:v>Candidate alternative-rationale group</x:v>
      </x:c>
      <x:c r="D190" s="22" t="n">
        <x:v>0</x:v>
      </x:c>
      <x:c r="E190" s="22" t="str">
        <x:v>DATA non-innovation deals.xlsx</x:v>
      </x:c>
      <x:c r="F190" s="22" t="str">
        <x:v>reprocell acquires 100 stake in biopta</x:v>
      </x:c>
      <x:c r="G190" s="22" t="str">
        <x:v>No</x:v>
      </x:c>
      <x:c r="H190" s="22" t="str">
        <x:v>No</x:v>
      </x:c>
      <x:c r="I190" s="22" t="str">
        <x:v>No</x:v>
      </x:c>
      <x:c r="J190" s="22" t="n">
        <x:v>1</x:v>
      </x:c>
      <x:c r="K190" s="22" t="str">
        <x:v>Not started</x:v>
      </x:c>
      <x:c r="L190" s="22" t="str">
        <x:v>Eligible - 100%</x:v>
      </x:c>
      <x:c r="M190" s="22" t="str">
        <x:v>Review</x:v>
      </x:c>
      <x:c r="N190" s="22" t="str"/>
      <x:c r="O190" s="28" t="n">
        <x:v>42332</x:v>
      </x:c>
      <x:c r="P190" s="28" t="n">
        <x:v>42334</x:v>
      </x:c>
      <x:c r="Q190" s="22" t="n">
        <x:v>2015</x:v>
      </x:c>
      <x:c r="R190" s="22" t="str">
        <x:v>Q4 2015</x:v>
      </x:c>
      <x:c r="S190" s="22" t="str">
        <x:v>Completed</x:v>
      </x:c>
      <x:c r="T190" s="26" t="str">
        <x:v>ReproCELL acquires 100% stake in Biopta</x:v>
      </x:c>
      <x:c r="U190" s="22" t="str">
        <x:v>Mergers &amp; Acquisitions</x:v>
      </x:c>
      <x:c r="V190" s="22" t="str">
        <x:v>Acquisition</x:v>
      </x:c>
      <x:c r="W190" s="22" t="str">
        <x:v>100% Acquisition</x:v>
      </x:c>
      <x:c r="X190" s="22" t="str">
        <x:v>United Kingdom</x:v>
      </x:c>
      <x:c r="Y190" s="22" t="str">
        <x:v>100% Acquisition</x:v>
      </x:c>
      <x:c r="Z190" s="26"/>
      <x:c r="AA190" s="26"/>
      <x:c r="AB190" s="22" t="str">
        <x:v>ReproCELL Inc</x:v>
      </x:c>
      <x:c r="AC190" s="22" t="str">
        <x:v>reprocell</x:v>
      </x:c>
      <x:c r="AD190" s="22" t="str">
        <x:v>Biopta Ltd</x:v>
      </x:c>
      <x:c r="AE190" s="22" t="str">
        <x:v>biopta</x:v>
      </x:c>
      <x:c r="AF190" s="30" t="n">
        <x:v>8</x:v>
      </x:c>
      <x:c r="AG190" s="22" t="n">
        <x:v>8</x:v>
      </x:c>
      <x:c r="AH190" s="26" t="str">
        <x:v>ReproCELL, Inc., a Japan-based biotechnology company that develops stem cell technologies, has acquired 100% stake of Biopta, Ltd., a UK-based provider of contract research services focusing on human tissue, for about GBP5.5 million in a cash and share transaction.  
_x000d_ 
_x000d_Announcement (November 24, 2015):  
_x000d_ReproCELL has agreed to acquire 100% stake of Biopta for approximately GBP5.5 million in a cash and share transaction.  
_x000d_ 
_x000d_Of the 100% stake of Biopta's ordinary shares, 49.74% stake will be acquired by ReproCELL through the new issuance of ordinary shares, invested in kind at an accepted value, and the remaining 50.26% stake will be acquired as cash. 
_x000d_ 
_x000d_Biopta was backed by Braveheart Investment Group plc, Scottish Co-Investment Fund and Tweed Renaissance Investors Capital (TRI Capital, Ltd.).  
_x000d_ 
_x000d_Biopta employs 18 people.  
_x000d_ 
_x000d_The transaction is expected to close on December 10, 2015.</x:v>
      </x:c>
      <x:c r="AI190" s="26" t="str">
        <x:v>The transaction will allow ReproCELL to increase its market share by expanding its lineup of drug discovery support products aimed at the pharmaceutical industry and accelerate the development of the company's new products and services.</x:v>
      </x:c>
      <x:c r="AJ190" s="22" t="str"/>
      <x:c r="AK190" s="22" t="str"/>
      <x:c r="AL190" s="22" t="str">
        <x:v>Unknown</x:v>
      </x:c>
      <x:c r="AM190" s="22" t="str">
        <x:v>Unknown</x:v>
      </x:c>
      <x:c r="AN190" s="22" t="str"/>
      <x:c r="AO190" s="22" t="str"/>
      <x:c r="AP190" s="22" t="str"/>
      <x:c r="AQ190" s="22" t="str"/>
      <x:c r="AR190" s="22" t="str"/>
      <x:c r="AS190" s="22" t="str">
        <x:v>ReproCELL Inc</x:v>
      </x:c>
      <x:c r="AT190" s="22" t="str">
        <x:v>Biopta Ltd</x:v>
      </x:c>
      <x:c r="AU190" s="22" t="str">
        <x:v>Not reviewed</x:v>
      </x:c>
      <x:c r="AV190" s="22" t="str">
        <x:v>Not assessed</x:v>
      </x:c>
      <x:c r="AW190" s="22" t="str">
        <x:v>Unknown</x:v>
      </x:c>
      <x:c r="AX190" s="22" t="str">
        <x:v>Unknown</x:v>
      </x:c>
      <x:c r="AY190" s="22" t="str">
        <x:v>Unknown</x:v>
      </x:c>
      <x:c r="AZ190" s="22" t="str">
        <x:v>Unknown</x:v>
      </x:c>
      <x:c r="BA190" s="22" t="str">
        <x:v>Unknown</x:v>
      </x:c>
      <x:c r="BB190" s="22" t="str">
        <x:v>Unknown</x:v>
      </x:c>
      <x:c r="BC190" s="26" t="str"/>
      <x:c r="BD190" s="22" t="str"/>
      <x:c r="BE190" s="22" t="str"/>
      <x:c r="BF190" s="22" t="str">
        <x:v>Not collected</x:v>
      </x:c>
      <x:c r="BG190" s="22" t="str">
        <x:v>Not collected</x:v>
      </x:c>
      <x:c r="BH190" s="22" t="str">
        <x:v>Not defined</x:v>
      </x:c>
      <x:c r="BI190" s="24" t="n">
        <x:f>IF($Q190="","",$Q190-3)</x:f>
        <x:v>2012</x:v>
      </x:c>
      <x:c r="BJ190" s="24" t="n">
        <x:f>IF($Q190="","",$Q190-2)</x:f>
        <x:v>2013</x:v>
      </x:c>
      <x:c r="BK190" s="24" t="n">
        <x:f>IF($Q190="","",$Q190-1)</x:f>
        <x:v>2014</x:v>
      </x:c>
      <x:c r="BL190" s="24" t="n">
        <x:f>IF($Q190="","",$Q190+0)</x:f>
        <x:v>2015</x:v>
      </x:c>
      <x:c r="BM190" s="24" t="n">
        <x:f>IF($Q190="","",$Q190+1)</x:f>
        <x:v>2016</x:v>
      </x:c>
      <x:c r="BN190" s="24" t="n">
        <x:f>IF($Q190="","",$Q190+2)</x:f>
        <x:v>2017</x:v>
      </x:c>
      <x:c r="BO190" s="24" t="n">
        <x:f>IF($Q190="","",$Q190+3)</x:f>
        <x:v>2018</x:v>
      </x:c>
      <x:c r="BP190" s="77" t="str"/>
      <x:c r="BQ190" s="77" t="str"/>
      <x:c r="BR190" s="77" t="str"/>
      <x:c r="BS190" s="77" t="str"/>
      <x:c r="BT190" s="77" t="str"/>
      <x:c r="BU190" s="77" t="str"/>
      <x:c r="BV190" s="77" t="str"/>
      <x:c r="BW190" s="77" t="str"/>
      <x:c r="BX190" s="77" t="str"/>
      <x:c r="BY190" s="77" t="str"/>
      <x:c r="BZ190" s="77" t="str"/>
      <x:c r="CA190" s="77" t="str"/>
      <x:c r="CB190" s="77" t="str"/>
      <x:c r="CC190" s="77" t="str"/>
      <x:c r="CD190" s="77" t="str"/>
      <x:c r="CE190" s="77" t="str"/>
      <x:c r="CF190" s="77" t="str"/>
      <x:c r="CG190" s="77" t="str"/>
      <x:c r="CH190" s="77" t="str"/>
      <x:c r="CI190" s="77" t="str"/>
      <x:c r="CJ190" s="77" t="str"/>
      <x:c r="CK190" s="77" t="str"/>
      <x:c r="CL190" s="77" t="str"/>
      <x:c r="CM190" s="77" t="str"/>
      <x:c r="CN190" s="77" t="str"/>
      <x:c r="CO190" s="77" t="str"/>
      <x:c r="CP190" s="77" t="str"/>
      <x:c r="CQ190" s="77" t="str"/>
      <x:c r="CR190" s="77" t="str"/>
      <x:c r="CS190" s="77" t="str"/>
      <x:c r="CT190" s="77" t="str"/>
      <x:c r="CU190" s="77" t="str"/>
      <x:c r="CV190" s="77" t="str"/>
      <x:c r="CW190" s="77" t="str"/>
      <x:c r="CX190" s="77" t="str"/>
      <x:c r="CY190" s="77" t="str"/>
      <x:c r="CZ190" s="77" t="str"/>
      <x:c r="DA190" s="77" t="str"/>
      <x:c r="DB190" s="77" t="str"/>
      <x:c r="DC190" s="77" t="str"/>
      <x:c r="DD190" s="77" t="str"/>
      <x:c r="DE190" s="77" t="str"/>
      <x:c r="DF190" s="78" t="str"/>
      <x:c r="DG190" s="78" t="str"/>
      <x:c r="DH190" s="78" t="str"/>
      <x:c r="DI190" s="78" t="str"/>
      <x:c r="DJ190" s="78" t="str"/>
      <x:c r="DK190" s="78" t="str"/>
      <x:c r="DL190" s="78" t="str"/>
      <x:c r="DM190" s="78" t="str"/>
      <x:c r="DN190" s="78" t="str"/>
      <x:c r="DO190" s="78" t="str"/>
      <x:c r="DP190" s="78" t="str"/>
      <x:c r="DQ190" s="78" t="str"/>
      <x:c r="DR190" s="78" t="str"/>
      <x:c r="DS190" s="78" t="str"/>
      <x:c r="DT190" s="78" t="str"/>
      <x:c r="DU190" s="78" t="str"/>
      <x:c r="DV190" s="78" t="str"/>
      <x:c r="DW190" s="78" t="str"/>
      <x:c r="DX190" s="78" t="str"/>
      <x:c r="DY190" s="78" t="str"/>
      <x:c r="DZ190" s="78" t="str"/>
      <x:c r="EA190" s="117" t="str"/>
      <x:c r="EB190" s="117" t="str"/>
      <x:c r="EC190" s="117" t="str"/>
      <x:c r="ED190" s="117" t="str"/>
      <x:c r="EE190" s="117" t="str"/>
      <x:c r="EF190" s="117" t="str"/>
      <x:c r="EG190" s="117" t="str"/>
      <x:c r="EH190" s="117" t="str"/>
      <x:c r="EI190" s="117" t="str"/>
      <x:c r="EJ190" s="117" t="str"/>
      <x:c r="EK190" s="117" t="str"/>
      <x:c r="EL190" s="117" t="str"/>
      <x:c r="EM190" s="117" t="str"/>
      <x:c r="EN190" s="117" t="str"/>
      <x:c r="EO190" s="34" t="str"/>
      <x:c r="EP190" s="34" t="str"/>
      <x:c r="EQ190" s="36" t="str">
        <x:f>IF(OR($EO190="",$EP190="",$EO190=0),"",$EP190/$EO190)</x:f>
      </x:c>
      <x:c r="ER190" s="38" t="str"/>
      <x:c r="ES190" s="22" t="str">
        <x:v>Unknown</x:v>
      </x:c>
      <x:c r="ET190" s="22" t="str">
        <x:v>Unknown</x:v>
      </x:c>
      <x:c r="EU190" s="40" t="str">
        <x:f>IF(COUNT($DF190,$DG190,$DH190)=0,"",AVERAGE($DF190,$DG190,$DH190))</x:f>
      </x:c>
      <x:c r="EV190" s="40" t="str">
        <x:f>IF(COUNT($DJ190,$DK190,$DL190)=0,"",AVERAGE($DJ190,$DK190,$DL190))</x:f>
      </x:c>
      <x:c r="EW190" s="40" t="str">
        <x:f>IF(OR($EU190="",$EV190=""),"",$EV190-$EU190)</x:f>
      </x:c>
      <x:c r="EX190" s="40" t="str">
        <x:f>IF(COUNT($DM190,$DN190,$DO190)=0,"",AVERAGE($DM190,$DN190,$DO190))</x:f>
      </x:c>
      <x:c r="EY190" s="40" t="str">
        <x:f>IF(COUNT($DQ190,$DR190,$DS190)=0,"",AVERAGE($DQ190,$DR190,$DS190))</x:f>
      </x:c>
      <x:c r="EZ190" s="40" t="str">
        <x:f>IF(OR($EX190="",$EY190=""),"",$EY190-$EX190)</x:f>
      </x:c>
      <x:c r="FA190" s="42" t="str">
        <x:f>IF(COUNT($EA190,$EB190,$EC190)=0,"",AVERAGE($EA190,$EB190,$EC190))</x:f>
      </x:c>
      <x:c r="FB190" s="42" t="str">
        <x:f>IF(COUNT($EE190,$EF190,$EG190)=0,"",AVERAGE($EE190,$EF190,$EG190))</x:f>
      </x:c>
      <x:c r="FC190" s="42" t="str">
        <x:f>IF(OR($FA190="",$FB190=""),"",$FB190-$FA190)</x:f>
      </x:c>
      <x:c r="FD190" s="42" t="str">
        <x:f>IF(COUNT($EH190,$EI190,$EJ190)=0,"",AVERAGE($EH190,$EI190,$EJ190))</x:f>
      </x:c>
      <x:c r="FE190" s="42" t="str">
        <x:f>IF(COUNT($EL190,$EM190,$EN190)=0,"",AVERAGE($EL190,$EM190,$EN190))</x:f>
      </x:c>
      <x:c r="FF190" s="42" t="str">
        <x:f>IF(OR($FD190="",$FE190=""),"",$FE190-$FD190)</x:f>
      </x:c>
      <x:c r="FG190" s="24" t="str">
        <x:f>IF(COUNT($DF190,$DG190,$DH190,$DJ190,$DK190,$DL190,$DM190,$DN190,$DO190,$DQ190,$DR190,$DS190)=12,"Yes","No")</x:f>
        <x:v>No</x:v>
      </x:c>
      <x:c r="FH190" s="24" t="str">
        <x:f>IF(COUNT($EA190,$EB190,$EC190,$EE190,$EF190,$EG190,$EH190,$EI190,$EJ190,$EL190,$EM190,$EN190)=12,"Yes","No")</x:f>
        <x:v>No</x:v>
      </x:c>
      <x:c r="FI190" s="24" t="str">
        <x:f>IF(AND($M190="Include",OR($FG190="Yes",$FH190="Yes")),"Ready","Not ready")</x:f>
        <x:v>Not ready</x:v>
      </x:c>
    </x:row>
    <x:row r="191" ht="24" customHeight="1">
      <x:c r="A191" s="22" t="str">
        <x:v>CTL-0189</x:v>
      </x:c>
      <x:c r="B191" s="22" t="n">
        <x:v>200</x:v>
      </x:c>
      <x:c r="C191" s="22" t="str">
        <x:v>Candidate alternative-rationale group</x:v>
      </x:c>
      <x:c r="D191" s="22" t="n">
        <x:v>0</x:v>
      </x:c>
      <x:c r="E191" s="22" t="str">
        <x:v>DATA non-innovation deals.xlsx</x:v>
      </x:c>
      <x:c r="F191" s="22" t="str">
        <x:v>synerlab acquires laboratorios alcala farma</x:v>
      </x:c>
      <x:c r="G191" s="22" t="str">
        <x:v>No</x:v>
      </x:c>
      <x:c r="H191" s="22" t="str">
        <x:v>No</x:v>
      </x:c>
      <x:c r="I191" s="22" t="str">
        <x:v>No</x:v>
      </x:c>
      <x:c r="J191" s="22" t="n">
        <x:v>1</x:v>
      </x:c>
      <x:c r="K191" s="22" t="str">
        <x:v>Not started</x:v>
      </x:c>
      <x:c r="L191" s="22" t="str">
        <x:v>Review - majority</x:v>
      </x:c>
      <x:c r="M191" s="22" t="str">
        <x:v>Review</x:v>
      </x:c>
      <x:c r="N191" s="22" t="str"/>
      <x:c r="O191" s="28" t="n">
        <x:v>42328</x:v>
      </x:c>
      <x:c r="P191" s="28" t="n">
        <x:v>42328</x:v>
      </x:c>
      <x:c r="Q191" s="22" t="n">
        <x:v>2015</x:v>
      </x:c>
      <x:c r="R191" s="22" t="str">
        <x:v>Q4 2015</x:v>
      </x:c>
      <x:c r="S191" s="22" t="str">
        <x:v>Completed</x:v>
      </x:c>
      <x:c r="T191" s="26" t="str">
        <x:v>SYNERLAB acquires Laboratorios ALCALA FARMA</x:v>
      </x:c>
      <x:c r="U191" s="22" t="str">
        <x:v>Mergers &amp; Acquisitions</x:v>
      </x:c>
      <x:c r="V191" s="22" t="str">
        <x:v>Acquisition</x:v>
      </x:c>
      <x:c r="W191" s="22" t="str">
        <x:v>Majority Acquisition</x:v>
      </x:c>
      <x:c r="X191" s="22" t="str">
        <x:v>Spain</x:v>
      </x:c>
      <x:c r="Y191" s="22" t="str">
        <x:v>Majority Acquisition</x:v>
      </x:c>
      <x:c r="Z191" s="26"/>
      <x:c r="AA191" s="26"/>
      <x:c r="AB191" s="22" t="str">
        <x:v>GROUPE SYNERLAB</x:v>
      </x:c>
      <x:c r="AC191" s="22" t="str">
        <x:v>groupe synerlab</x:v>
      </x:c>
      <x:c r="AD191" s="22" t="str">
        <x:v>Synerlab Group</x:v>
      </x:c>
      <x:c r="AE191" s="22" t="str">
        <x:v>synerlab</x:v>
      </x:c>
      <x:c r="AF191" s="30"/>
      <x:c r="AG191" s="22" t="str">
        <x:v>n/a</x:v>
      </x:c>
      <x:c r="AH191" s="26" t="str">
        <x:v>GROUPE SYNERLAB, a France-based contract development and manufacturing organization, has acquired Laboratorios ALCALA FARMA, SL (ALCALA), a Spain-based manufacturer and marketer of own and in-licensed pharmaceuticals, branded generics and over-the-counter products. 
_x000d_ SYNERLAB’s shareholders, 21 Partners S.p.A and Ardian (formerly AXA Investment Managers Private Equity SA) are provided financing for the transaction. 
_x000d_ ALCALA is a portfolio company for Advent International Corporation, a US-based private equity firm.</x:v>
      </x:c>
      <x:c r="AI191" s="26" t="str">
        <x:v>The transaction will enable SYNERLAB to grow its business in CDMO market in Spain.</x:v>
      </x:c>
      <x:c r="AJ191" s="22" t="str"/>
      <x:c r="AK191" s="22" t="str"/>
      <x:c r="AL191" s="22" t="str">
        <x:v>Unknown</x:v>
      </x:c>
      <x:c r="AM191" s="22" t="str">
        <x:v>Unknown</x:v>
      </x:c>
      <x:c r="AN191" s="22" t="str"/>
      <x:c r="AO191" s="22" t="str"/>
      <x:c r="AP191" s="22" t="str"/>
      <x:c r="AQ191" s="22" t="str"/>
      <x:c r="AR191" s="22" t="str"/>
      <x:c r="AS191" s="22" t="str">
        <x:v>GROUPE SYNERLAB</x:v>
      </x:c>
      <x:c r="AT191" s="22" t="str">
        <x:v>Synerlab Group</x:v>
      </x:c>
      <x:c r="AU191" s="22" t="str">
        <x:v>Not reviewed</x:v>
      </x:c>
      <x:c r="AV191" s="22" t="str">
        <x:v>Not assessed</x:v>
      </x:c>
      <x:c r="AW191" s="22" t="str">
        <x:v>Unknown</x:v>
      </x:c>
      <x:c r="AX191" s="22" t="str">
        <x:v>Unknown</x:v>
      </x:c>
      <x:c r="AY191" s="22" t="str">
        <x:v>Unknown</x:v>
      </x:c>
      <x:c r="AZ191" s="22" t="str">
        <x:v>Unknown</x:v>
      </x:c>
      <x:c r="BA191" s="22" t="str">
        <x:v>Unknown</x:v>
      </x:c>
      <x:c r="BB191" s="22" t="str">
        <x:v>Unknown</x:v>
      </x:c>
      <x:c r="BC191" s="26" t="str"/>
      <x:c r="BD191" s="22" t="str"/>
      <x:c r="BE191" s="22" t="str"/>
      <x:c r="BF191" s="22" t="str">
        <x:v>Not collected</x:v>
      </x:c>
      <x:c r="BG191" s="22" t="str">
        <x:v>Not collected</x:v>
      </x:c>
      <x:c r="BH191" s="22" t="str">
        <x:v>Not defined</x:v>
      </x:c>
      <x:c r="BI191" s="24" t="n">
        <x:f>IF($Q191="","",$Q191-3)</x:f>
        <x:v>2012</x:v>
      </x:c>
      <x:c r="BJ191" s="24" t="n">
        <x:f>IF($Q191="","",$Q191-2)</x:f>
        <x:v>2013</x:v>
      </x:c>
      <x:c r="BK191" s="24" t="n">
        <x:f>IF($Q191="","",$Q191-1)</x:f>
        <x:v>2014</x:v>
      </x:c>
      <x:c r="BL191" s="24" t="n">
        <x:f>IF($Q191="","",$Q191+0)</x:f>
        <x:v>2015</x:v>
      </x:c>
      <x:c r="BM191" s="24" t="n">
        <x:f>IF($Q191="","",$Q191+1)</x:f>
        <x:v>2016</x:v>
      </x:c>
      <x:c r="BN191" s="24" t="n">
        <x:f>IF($Q191="","",$Q191+2)</x:f>
        <x:v>2017</x:v>
      </x:c>
      <x:c r="BO191" s="24" t="n">
        <x:f>IF($Q191="","",$Q191+3)</x:f>
        <x:v>2018</x:v>
      </x:c>
      <x:c r="BP191" s="77" t="str"/>
      <x:c r="BQ191" s="77" t="str"/>
      <x:c r="BR191" s="77" t="str"/>
      <x:c r="BS191" s="77" t="str"/>
      <x:c r="BT191" s="77" t="str"/>
      <x:c r="BU191" s="77" t="str"/>
      <x:c r="BV191" s="77" t="str"/>
      <x:c r="BW191" s="77" t="str"/>
      <x:c r="BX191" s="77" t="str"/>
      <x:c r="BY191" s="77" t="str"/>
      <x:c r="BZ191" s="77" t="str"/>
      <x:c r="CA191" s="77" t="str"/>
      <x:c r="CB191" s="77" t="str"/>
      <x:c r="CC191" s="77" t="str"/>
      <x:c r="CD191" s="77" t="str"/>
      <x:c r="CE191" s="77" t="str"/>
      <x:c r="CF191" s="77" t="str"/>
      <x:c r="CG191" s="77" t="str"/>
      <x:c r="CH191" s="77" t="str"/>
      <x:c r="CI191" s="77" t="str"/>
      <x:c r="CJ191" s="77" t="str"/>
      <x:c r="CK191" s="77" t="str"/>
      <x:c r="CL191" s="77" t="str"/>
      <x:c r="CM191" s="77" t="str"/>
      <x:c r="CN191" s="77" t="str"/>
      <x:c r="CO191" s="77" t="str"/>
      <x:c r="CP191" s="77" t="str"/>
      <x:c r="CQ191" s="77" t="str"/>
      <x:c r="CR191" s="77" t="str"/>
      <x:c r="CS191" s="77" t="str"/>
      <x:c r="CT191" s="77" t="str"/>
      <x:c r="CU191" s="77" t="str"/>
      <x:c r="CV191" s="77" t="str"/>
      <x:c r="CW191" s="77" t="str"/>
      <x:c r="CX191" s="77" t="str"/>
      <x:c r="CY191" s="77" t="str"/>
      <x:c r="CZ191" s="77" t="str"/>
      <x:c r="DA191" s="77" t="str"/>
      <x:c r="DB191" s="77" t="str"/>
      <x:c r="DC191" s="77" t="str"/>
      <x:c r="DD191" s="77" t="str"/>
      <x:c r="DE191" s="77" t="str"/>
      <x:c r="DF191" s="78" t="str"/>
      <x:c r="DG191" s="78" t="str"/>
      <x:c r="DH191" s="78" t="str"/>
      <x:c r="DI191" s="78" t="str"/>
      <x:c r="DJ191" s="78" t="str"/>
      <x:c r="DK191" s="78" t="str"/>
      <x:c r="DL191" s="78" t="str"/>
      <x:c r="DM191" s="78" t="str"/>
      <x:c r="DN191" s="78" t="str"/>
      <x:c r="DO191" s="78" t="str"/>
      <x:c r="DP191" s="78" t="str"/>
      <x:c r="DQ191" s="78" t="str"/>
      <x:c r="DR191" s="78" t="str"/>
      <x:c r="DS191" s="78" t="str"/>
      <x:c r="DT191" s="78" t="str"/>
      <x:c r="DU191" s="78" t="str"/>
      <x:c r="DV191" s="78" t="str"/>
      <x:c r="DW191" s="78" t="str"/>
      <x:c r="DX191" s="78" t="str"/>
      <x:c r="DY191" s="78" t="str"/>
      <x:c r="DZ191" s="78" t="str"/>
      <x:c r="EA191" s="117" t="str"/>
      <x:c r="EB191" s="117" t="str"/>
      <x:c r="EC191" s="117" t="str"/>
      <x:c r="ED191" s="117" t="str"/>
      <x:c r="EE191" s="117" t="str"/>
      <x:c r="EF191" s="117" t="str"/>
      <x:c r="EG191" s="117" t="str"/>
      <x:c r="EH191" s="117" t="str"/>
      <x:c r="EI191" s="117" t="str"/>
      <x:c r="EJ191" s="117" t="str"/>
      <x:c r="EK191" s="117" t="str"/>
      <x:c r="EL191" s="117" t="str"/>
      <x:c r="EM191" s="117" t="str"/>
      <x:c r="EN191" s="117" t="str"/>
      <x:c r="EO191" s="34" t="str"/>
      <x:c r="EP191" s="34" t="str"/>
      <x:c r="EQ191" s="36" t="str">
        <x:f>IF(OR($EO191="",$EP191="",$EO191=0),"",$EP191/$EO191)</x:f>
      </x:c>
      <x:c r="ER191" s="38" t="str"/>
      <x:c r="ES191" s="22" t="str">
        <x:v>Unknown</x:v>
      </x:c>
      <x:c r="ET191" s="22" t="str">
        <x:v>Unknown</x:v>
      </x:c>
      <x:c r="EU191" s="40" t="str">
        <x:f>IF(COUNT($DF191,$DG191,$DH191)=0,"",AVERAGE($DF191,$DG191,$DH191))</x:f>
      </x:c>
      <x:c r="EV191" s="40" t="str">
        <x:f>IF(COUNT($DJ191,$DK191,$DL191)=0,"",AVERAGE($DJ191,$DK191,$DL191))</x:f>
      </x:c>
      <x:c r="EW191" s="40" t="str">
        <x:f>IF(OR($EU191="",$EV191=""),"",$EV191-$EU191)</x:f>
      </x:c>
      <x:c r="EX191" s="40" t="str">
        <x:f>IF(COUNT($DM191,$DN191,$DO191)=0,"",AVERAGE($DM191,$DN191,$DO191))</x:f>
      </x:c>
      <x:c r="EY191" s="40" t="str">
        <x:f>IF(COUNT($DQ191,$DR191,$DS191)=0,"",AVERAGE($DQ191,$DR191,$DS191))</x:f>
      </x:c>
      <x:c r="EZ191" s="40" t="str">
        <x:f>IF(OR($EX191="",$EY191=""),"",$EY191-$EX191)</x:f>
      </x:c>
      <x:c r="FA191" s="42" t="str">
        <x:f>IF(COUNT($EA191,$EB191,$EC191)=0,"",AVERAGE($EA191,$EB191,$EC191))</x:f>
      </x:c>
      <x:c r="FB191" s="42" t="str">
        <x:f>IF(COUNT($EE191,$EF191,$EG191)=0,"",AVERAGE($EE191,$EF191,$EG191))</x:f>
      </x:c>
      <x:c r="FC191" s="42" t="str">
        <x:f>IF(OR($FA191="",$FB191=""),"",$FB191-$FA191)</x:f>
      </x:c>
      <x:c r="FD191" s="42" t="str">
        <x:f>IF(COUNT($EH191,$EI191,$EJ191)=0,"",AVERAGE($EH191,$EI191,$EJ191))</x:f>
      </x:c>
      <x:c r="FE191" s="42" t="str">
        <x:f>IF(COUNT($EL191,$EM191,$EN191)=0,"",AVERAGE($EL191,$EM191,$EN191))</x:f>
      </x:c>
      <x:c r="FF191" s="42" t="str">
        <x:f>IF(OR($FD191="",$FE191=""),"",$FE191-$FD191)</x:f>
      </x:c>
      <x:c r="FG191" s="24" t="str">
        <x:f>IF(COUNT($DF191,$DG191,$DH191,$DJ191,$DK191,$DL191,$DM191,$DN191,$DO191,$DQ191,$DR191,$DS191)=12,"Yes","No")</x:f>
        <x:v>No</x:v>
      </x:c>
      <x:c r="FH191" s="24" t="str">
        <x:f>IF(COUNT($EA191,$EB191,$EC191,$EE191,$EF191,$EG191,$EH191,$EI191,$EJ191,$EL191,$EM191,$EN191)=12,"Yes","No")</x:f>
        <x:v>No</x:v>
      </x:c>
      <x:c r="FI191" s="24" t="str">
        <x:f>IF(AND($M191="Include",OR($FG191="Yes",$FH191="Yes")),"Ready","Not ready")</x:f>
        <x:v>Not ready</x:v>
      </x:c>
    </x:row>
    <x:row r="192" ht="24" customHeight="1">
      <x:c r="A192" s="22" t="str">
        <x:v>CTL-0190</x:v>
      </x:c>
      <x:c r="B192" s="22" t="n">
        <x:v>201</x:v>
      </x:c>
      <x:c r="C192" s="22" t="str">
        <x:v>Candidate alternative-rationale group</x:v>
      </x:c>
      <x:c r="D192" s="22" t="n">
        <x:v>0</x:v>
      </x:c>
      <x:c r="E192" s="22" t="str">
        <x:v>DATA non-innovation deals.xlsx</x:v>
      </x:c>
      <x:c r="F192" s="22" t="str">
        <x:v>ixico acquires optimal medicine for</x:v>
      </x:c>
      <x:c r="G192" s="22" t="str">
        <x:v>No</x:v>
      </x:c>
      <x:c r="H192" s="22" t="str">
        <x:v>No</x:v>
      </x:c>
      <x:c r="I192" s="22" t="str">
        <x:v>No</x:v>
      </x:c>
      <x:c r="J192" s="22" t="n">
        <x:v>1</x:v>
      </x:c>
      <x:c r="K192" s="22" t="str">
        <x:v>Not started</x:v>
      </x:c>
      <x:c r="L192" s="22" t="str">
        <x:v>Eligible - 100%</x:v>
      </x:c>
      <x:c r="M192" s="22" t="str">
        <x:v>Review</x:v>
      </x:c>
      <x:c r="N192" s="22" t="str"/>
      <x:c r="O192" s="28" t="n">
        <x:v>42326</x:v>
      </x:c>
      <x:c r="P192" s="28" t="n">
        <x:v>42346</x:v>
      </x:c>
      <x:c r="Q192" s="22" t="n">
        <x:v>2015</x:v>
      </x:c>
      <x:c r="R192" s="22" t="str">
        <x:v>Q4 2015</x:v>
      </x:c>
      <x:c r="S192" s="22" t="str">
        <x:v>Completed</x:v>
      </x:c>
      <x:c r="T192" s="26" t="str">
        <x:v>Ixico Acquires Optimal Medicine for USD2.3 Million</x:v>
      </x:c>
      <x:c r="U192" s="22" t="str">
        <x:v>Mergers &amp; Acquisitions</x:v>
      </x:c>
      <x:c r="V192" s="22" t="str">
        <x:v>Acquisition</x:v>
      </x:c>
      <x:c r="W192" s="22" t="str">
        <x:v>100% Acquisition</x:v>
      </x:c>
      <x:c r="X192" s="22" t="str">
        <x:v>United Kingdom</x:v>
      </x:c>
      <x:c r="Y192" s="22" t="str">
        <x:v>100% Acquisition</x:v>
      </x:c>
      <x:c r="Z192" s="26"/>
      <x:c r="AA192" s="26"/>
      <x:c r="AB192" s="22" t="str">
        <x:v>IXICO Plc</x:v>
      </x:c>
      <x:c r="AC192" s="22" t="str">
        <x:v>ixico</x:v>
      </x:c>
      <x:c r="AD192" s="22" t="str">
        <x:v>Optimal Medicine Ltd</x:v>
      </x:c>
      <x:c r="AE192" s="22" t="str">
        <x:v>optimal medicine</x:v>
      </x:c>
      <x:c r="AF192" s="30" t="n">
        <x:v>2</x:v>
      </x:c>
      <x:c r="AG192" s="22" t="n">
        <x:v>2</x:v>
      </x:c>
      <x:c r="AH192" s="26" t="str">
        <x:v>Ixico plc (formerly Phytopharm plc), a brain health company, has agreed to conditionally acquire the entire issued share capital of Optimal Medicine Ltd, a company engaged in digital healthcare products for clinical decision support in brain disorders, for a purchase consideration of up to GBP1.5 million (USD 2.28 million) worth of shares at a price of GBP0.49 (USD 0.74) per share. The per share price represents a 53.1% premium to the closing mid-market price of GBP0.32(USD 0.48) on November 17, 2015, being the last dealing day prior to announcement of the proposals. 
Concurrently, Ixico intends to issue 8,852,459 shares at a price of GBP0.3 (USD0.46) per share in the private placement, to raise gross proceeds of GBP2.66 million (USD4.04 million). 
Following the acquisition, Optimal Medicine will operate as a wholly-owned subsidiary of IXICO's wholly owned subsidiary, IXICO Technologies. IXICO has also entered into the Put and Call Option Letters to acquire the shares issued by Optimal Medicine following any future exercise of the Optimal Medicine options in consideration for the issue of the Optimal Medicine option shares at a price of GBP0.49 (USD0.74) per share. 
This acquisition will enable Ixico to broaden its product offering and expands its expertise into new disease areas
On 8 December 2015, Ixico acquired the entire issued share capital of Optimal Medicine Limited. The aggregate consideration for the acquisition was £1,498,000 in consideration shares at a consideration share price of 49 pence comprising; 
•	the initial issue of 2,355,295 new ordinary shares upon completion of the acquisition; 
•	the issue of 590,093 deferred consideration shares on 31 December 2016, subject to the satisfaction of any claims made against warranties given by the sellers; and 
•	call options over 111,401 shares which in substance reflect replacement awards issued by IXICO plc to satisfy outstanding share options under the Optimal Medicine Limited unapproved share option scheme.</x:v>
      </x:c>
      <x:c r="AI192" s="26" t="str">
        <x:v>This acquisition will enable Ixico to broaden its product offering and expands its expertise into new disease areas.</x:v>
      </x:c>
      <x:c r="AJ192" s="22" t="str"/>
      <x:c r="AK192" s="22" t="str"/>
      <x:c r="AL192" s="22" t="str">
        <x:v>Unknown</x:v>
      </x:c>
      <x:c r="AM192" s="22" t="str">
        <x:v>Unknown</x:v>
      </x:c>
      <x:c r="AN192" s="22" t="str"/>
      <x:c r="AO192" s="22" t="str"/>
      <x:c r="AP192" s="22" t="str"/>
      <x:c r="AQ192" s="22" t="str"/>
      <x:c r="AR192" s="22" t="str"/>
      <x:c r="AS192" s="22" t="str">
        <x:v>IXICO Plc</x:v>
      </x:c>
      <x:c r="AT192" s="22" t="str">
        <x:v>Optimal Medicine Ltd</x:v>
      </x:c>
      <x:c r="AU192" s="22" t="str">
        <x:v>Not reviewed</x:v>
      </x:c>
      <x:c r="AV192" s="22" t="str">
        <x:v>Not assessed</x:v>
      </x:c>
      <x:c r="AW192" s="22" t="str">
        <x:v>Unknown</x:v>
      </x:c>
      <x:c r="AX192" s="22" t="str">
        <x:v>Unknown</x:v>
      </x:c>
      <x:c r="AY192" s="22" t="str">
        <x:v>Unknown</x:v>
      </x:c>
      <x:c r="AZ192" s="22" t="str">
        <x:v>Unknown</x:v>
      </x:c>
      <x:c r="BA192" s="22" t="str">
        <x:v>Unknown</x:v>
      </x:c>
      <x:c r="BB192" s="22" t="str">
        <x:v>Unknown</x:v>
      </x:c>
      <x:c r="BC192" s="26" t="str"/>
      <x:c r="BD192" s="22" t="str"/>
      <x:c r="BE192" s="22" t="str"/>
      <x:c r="BF192" s="22" t="str">
        <x:v>Not collected</x:v>
      </x:c>
      <x:c r="BG192" s="22" t="str">
        <x:v>Not collected</x:v>
      </x:c>
      <x:c r="BH192" s="22" t="str">
        <x:v>Not defined</x:v>
      </x:c>
      <x:c r="BI192" s="24" t="n">
        <x:f>IF($Q192="","",$Q192-3)</x:f>
        <x:v>2012</x:v>
      </x:c>
      <x:c r="BJ192" s="24" t="n">
        <x:f>IF($Q192="","",$Q192-2)</x:f>
        <x:v>2013</x:v>
      </x:c>
      <x:c r="BK192" s="24" t="n">
        <x:f>IF($Q192="","",$Q192-1)</x:f>
        <x:v>2014</x:v>
      </x:c>
      <x:c r="BL192" s="24" t="n">
        <x:f>IF($Q192="","",$Q192+0)</x:f>
        <x:v>2015</x:v>
      </x:c>
      <x:c r="BM192" s="24" t="n">
        <x:f>IF($Q192="","",$Q192+1)</x:f>
        <x:v>2016</x:v>
      </x:c>
      <x:c r="BN192" s="24" t="n">
        <x:f>IF($Q192="","",$Q192+2)</x:f>
        <x:v>2017</x:v>
      </x:c>
      <x:c r="BO192" s="24" t="n">
        <x:f>IF($Q192="","",$Q192+3)</x:f>
        <x:v>2018</x:v>
      </x:c>
      <x:c r="BP192" s="77" t="str"/>
      <x:c r="BQ192" s="77" t="str"/>
      <x:c r="BR192" s="77" t="str"/>
      <x:c r="BS192" s="77" t="str"/>
      <x:c r="BT192" s="77" t="str"/>
      <x:c r="BU192" s="77" t="str"/>
      <x:c r="BV192" s="77" t="str"/>
      <x:c r="BW192" s="77" t="str"/>
      <x:c r="BX192" s="77" t="str"/>
      <x:c r="BY192" s="77" t="str"/>
      <x:c r="BZ192" s="77" t="str"/>
      <x:c r="CA192" s="77" t="str"/>
      <x:c r="CB192" s="77" t="str"/>
      <x:c r="CC192" s="77" t="str"/>
      <x:c r="CD192" s="77" t="str"/>
      <x:c r="CE192" s="77" t="str"/>
      <x:c r="CF192" s="77" t="str"/>
      <x:c r="CG192" s="77" t="str"/>
      <x:c r="CH192" s="77" t="str"/>
      <x:c r="CI192" s="77" t="str"/>
      <x:c r="CJ192" s="77" t="str"/>
      <x:c r="CK192" s="77" t="str"/>
      <x:c r="CL192" s="77" t="str"/>
      <x:c r="CM192" s="77" t="str"/>
      <x:c r="CN192" s="77" t="str"/>
      <x:c r="CO192" s="77" t="str"/>
      <x:c r="CP192" s="77" t="str"/>
      <x:c r="CQ192" s="77" t="str"/>
      <x:c r="CR192" s="77" t="str"/>
      <x:c r="CS192" s="77" t="str"/>
      <x:c r="CT192" s="77" t="str"/>
      <x:c r="CU192" s="77" t="str"/>
      <x:c r="CV192" s="77" t="str"/>
      <x:c r="CW192" s="77" t="str"/>
      <x:c r="CX192" s="77" t="str"/>
      <x:c r="CY192" s="77" t="str"/>
      <x:c r="CZ192" s="77" t="str"/>
      <x:c r="DA192" s="77" t="str"/>
      <x:c r="DB192" s="77" t="str"/>
      <x:c r="DC192" s="77" t="str"/>
      <x:c r="DD192" s="77" t="str"/>
      <x:c r="DE192" s="77" t="str"/>
      <x:c r="DF192" s="78" t="str"/>
      <x:c r="DG192" s="78" t="str"/>
      <x:c r="DH192" s="78" t="str"/>
      <x:c r="DI192" s="78" t="str"/>
      <x:c r="DJ192" s="78" t="str"/>
      <x:c r="DK192" s="78" t="str"/>
      <x:c r="DL192" s="78" t="str"/>
      <x:c r="DM192" s="78" t="str"/>
      <x:c r="DN192" s="78" t="str"/>
      <x:c r="DO192" s="78" t="str"/>
      <x:c r="DP192" s="78" t="str"/>
      <x:c r="DQ192" s="78" t="str"/>
      <x:c r="DR192" s="78" t="str"/>
      <x:c r="DS192" s="78" t="str"/>
      <x:c r="DT192" s="78" t="str"/>
      <x:c r="DU192" s="78" t="str"/>
      <x:c r="DV192" s="78" t="str"/>
      <x:c r="DW192" s="78" t="str"/>
      <x:c r="DX192" s="78" t="str"/>
      <x:c r="DY192" s="78" t="str"/>
      <x:c r="DZ192" s="78" t="str"/>
      <x:c r="EA192" s="117" t="str"/>
      <x:c r="EB192" s="117" t="str"/>
      <x:c r="EC192" s="117" t="str"/>
      <x:c r="ED192" s="117" t="str"/>
      <x:c r="EE192" s="117" t="str"/>
      <x:c r="EF192" s="117" t="str"/>
      <x:c r="EG192" s="117" t="str"/>
      <x:c r="EH192" s="117" t="str"/>
      <x:c r="EI192" s="117" t="str"/>
      <x:c r="EJ192" s="117" t="str"/>
      <x:c r="EK192" s="117" t="str"/>
      <x:c r="EL192" s="117" t="str"/>
      <x:c r="EM192" s="117" t="str"/>
      <x:c r="EN192" s="117" t="str"/>
      <x:c r="EO192" s="34" t="str"/>
      <x:c r="EP192" s="34" t="str"/>
      <x:c r="EQ192" s="36" t="str">
        <x:f>IF(OR($EO192="",$EP192="",$EO192=0),"",$EP192/$EO192)</x:f>
      </x:c>
      <x:c r="ER192" s="38" t="str"/>
      <x:c r="ES192" s="22" t="str">
        <x:v>Unknown</x:v>
      </x:c>
      <x:c r="ET192" s="22" t="str">
        <x:v>Unknown</x:v>
      </x:c>
      <x:c r="EU192" s="40" t="str">
        <x:f>IF(COUNT($DF192,$DG192,$DH192)=0,"",AVERAGE($DF192,$DG192,$DH192))</x:f>
      </x:c>
      <x:c r="EV192" s="40" t="str">
        <x:f>IF(COUNT($DJ192,$DK192,$DL192)=0,"",AVERAGE($DJ192,$DK192,$DL192))</x:f>
      </x:c>
      <x:c r="EW192" s="40" t="str">
        <x:f>IF(OR($EU192="",$EV192=""),"",$EV192-$EU192)</x:f>
      </x:c>
      <x:c r="EX192" s="40" t="str">
        <x:f>IF(COUNT($DM192,$DN192,$DO192)=0,"",AVERAGE($DM192,$DN192,$DO192))</x:f>
      </x:c>
      <x:c r="EY192" s="40" t="str">
        <x:f>IF(COUNT($DQ192,$DR192,$DS192)=0,"",AVERAGE($DQ192,$DR192,$DS192))</x:f>
      </x:c>
      <x:c r="EZ192" s="40" t="str">
        <x:f>IF(OR($EX192="",$EY192=""),"",$EY192-$EX192)</x:f>
      </x:c>
      <x:c r="FA192" s="42" t="str">
        <x:f>IF(COUNT($EA192,$EB192,$EC192)=0,"",AVERAGE($EA192,$EB192,$EC192))</x:f>
      </x:c>
      <x:c r="FB192" s="42" t="str">
        <x:f>IF(COUNT($EE192,$EF192,$EG192)=0,"",AVERAGE($EE192,$EF192,$EG192))</x:f>
      </x:c>
      <x:c r="FC192" s="42" t="str">
        <x:f>IF(OR($FA192="",$FB192=""),"",$FB192-$FA192)</x:f>
      </x:c>
      <x:c r="FD192" s="42" t="str">
        <x:f>IF(COUNT($EH192,$EI192,$EJ192)=0,"",AVERAGE($EH192,$EI192,$EJ192))</x:f>
      </x:c>
      <x:c r="FE192" s="42" t="str">
        <x:f>IF(COUNT($EL192,$EM192,$EN192)=0,"",AVERAGE($EL192,$EM192,$EN192))</x:f>
      </x:c>
      <x:c r="FF192" s="42" t="str">
        <x:f>IF(OR($FD192="",$FE192=""),"",$FE192-$FD192)</x:f>
      </x:c>
      <x:c r="FG192" s="24" t="str">
        <x:f>IF(COUNT($DF192,$DG192,$DH192,$DJ192,$DK192,$DL192,$DM192,$DN192,$DO192,$DQ192,$DR192,$DS192)=12,"Yes","No")</x:f>
        <x:v>No</x:v>
      </x:c>
      <x:c r="FH192" s="24" t="str">
        <x:f>IF(COUNT($EA192,$EB192,$EC192,$EE192,$EF192,$EG192,$EH192,$EI192,$EJ192,$EL192,$EM192,$EN192)=12,"Yes","No")</x:f>
        <x:v>No</x:v>
      </x:c>
      <x:c r="FI192" s="24" t="str">
        <x:f>IF(AND($M192="Include",OR($FG192="Yes",$FH192="Yes")),"Ready","Not ready")</x:f>
        <x:v>Not ready</x:v>
      </x:c>
    </x:row>
    <x:row r="193" ht="24" customHeight="1">
      <x:c r="A193" s="22" t="str">
        <x:v>CTL-0191</x:v>
      </x:c>
      <x:c r="B193" s="22" t="n">
        <x:v>202</x:v>
      </x:c>
      <x:c r="C193" s="22" t="str">
        <x:v>Candidate alternative-rationale group</x:v>
      </x:c>
      <x:c r="D193" s="22" t="n">
        <x:v>0</x:v>
      </x:c>
      <x:c r="E193" s="22" t="str">
        <x:v>DATA non-innovation deals.xlsx</x:v>
      </x:c>
      <x:c r="F193" s="22" t="str">
        <x:v>charles river laboratories acquires oncotest</x:v>
      </x:c>
      <x:c r="G193" s="22" t="str">
        <x:v>No</x:v>
      </x:c>
      <x:c r="H193" s="22" t="str">
        <x:v>No</x:v>
      </x:c>
      <x:c r="I193" s="22" t="str">
        <x:v>Yes</x:v>
      </x:c>
      <x:c r="J193" s="22" t="n">
        <x:v>4</x:v>
      </x:c>
      <x:c r="K193" s="22" t="str">
        <x:v>Not started</x:v>
      </x:c>
      <x:c r="L193" s="22" t="str">
        <x:v>Review - majority</x:v>
      </x:c>
      <x:c r="M193" s="22" t="str">
        <x:v>Review</x:v>
      </x:c>
      <x:c r="N193" s="22" t="str"/>
      <x:c r="O193" s="28" t="n">
        <x:v>42326</x:v>
      </x:c>
      <x:c r="P193" s="28" t="n">
        <x:v>42326</x:v>
      </x:c>
      <x:c r="Q193" s="22" t="n">
        <x:v>2015</x:v>
      </x:c>
      <x:c r="R193" s="22" t="str">
        <x:v>Q4 2015</x:v>
      </x:c>
      <x:c r="S193" s="22" t="str">
        <x:v>Completed</x:v>
      </x:c>
      <x:c r="T193" s="26" t="str">
        <x:v>Charles River Laboratories acquires Oncotest</x:v>
      </x:c>
      <x:c r="U193" s="22" t="str">
        <x:v>Mergers &amp; Acquisitions</x:v>
      </x:c>
      <x:c r="V193" s="22" t="str">
        <x:v>Acquisition</x:v>
      </x:c>
      <x:c r="W193" s="22" t="str">
        <x:v>Majority Acquisition</x:v>
      </x:c>
      <x:c r="X193" s="22" t="str">
        <x:v>Germany</x:v>
      </x:c>
      <x:c r="Y193" s="22" t="str">
        <x:v>Majority Acquisition</x:v>
      </x:c>
      <x:c r="Z193" s="26"/>
      <x:c r="AA193" s="26"/>
      <x:c r="AB193" s="22" t="str">
        <x:v>Charles River Laboratories International, Inc.</x:v>
      </x:c>
      <x:c r="AC193" s="22" t="str">
        <x:v>charles river laboratories international</x:v>
      </x:c>
      <x:c r="AD193" s="22" t="str">
        <x:v>Oncotest GmbH</x:v>
      </x:c>
      <x:c r="AE193" s="22" t="str">
        <x:v>oncotest</x:v>
      </x:c>
      <x:c r="AF193" s="30" t="n">
        <x:v>38</x:v>
      </x:c>
      <x:c r="AG193" s="22" t="n">
        <x:v>38</x:v>
      </x:c>
      <x:c r="AH193" s="26" t="str">
        <x:v>Charles River Laboratories International, Inc. (CRLI), a US-based provider of solutions that accelerate the drug discovery and development process, has acquired Oncotest GmbH, a Germany-based contract research organization (CRO) providing discovery services for oncology, for a consideration of approximately EUR34 million in cash. 
_x000d_ The consideration also includes a potential additional payment of EUR2 million based on future performance. 
_x000d_ Pursuant to the transaction, Oncotest will become a part of CRLI’s In Vivo Discovery business.</x:v>
      </x:c>
      <x:c r="AI193" s="26" t="str">
        <x:v>The transaction will enable CRLI to expand the oncology capabilities of its discovery services.</x:v>
      </x:c>
      <x:c r="AJ193" s="22" t="str"/>
      <x:c r="AK193" s="22" t="str"/>
      <x:c r="AL193" s="22" t="str">
        <x:v>Unknown</x:v>
      </x:c>
      <x:c r="AM193" s="22" t="str">
        <x:v>Unknown</x:v>
      </x:c>
      <x:c r="AN193" s="22" t="str"/>
      <x:c r="AO193" s="22" t="str"/>
      <x:c r="AP193" s="22" t="str"/>
      <x:c r="AQ193" s="22" t="str"/>
      <x:c r="AR193" s="22" t="str"/>
      <x:c r="AS193" s="22" t="str">
        <x:v>Charles River Laboratories International, Inc.</x:v>
      </x:c>
      <x:c r="AT193" s="22" t="str">
        <x:v>Oncotest GmbH</x:v>
      </x:c>
      <x:c r="AU193" s="22" t="str">
        <x:v>Not reviewed</x:v>
      </x:c>
      <x:c r="AV193" s="22" t="str">
        <x:v>Not assessed</x:v>
      </x:c>
      <x:c r="AW193" s="22" t="str">
        <x:v>Unknown</x:v>
      </x:c>
      <x:c r="AX193" s="22" t="str">
        <x:v>Unknown</x:v>
      </x:c>
      <x:c r="AY193" s="22" t="str">
        <x:v>Unknown</x:v>
      </x:c>
      <x:c r="AZ193" s="22" t="str">
        <x:v>Unknown</x:v>
      </x:c>
      <x:c r="BA193" s="22" t="str">
        <x:v>Unknown</x:v>
      </x:c>
      <x:c r="BB193" s="22" t="str">
        <x:v>Unknown</x:v>
      </x:c>
      <x:c r="BC193" s="26" t="str"/>
      <x:c r="BD193" s="22" t="str"/>
      <x:c r="BE193" s="22" t="str"/>
      <x:c r="BF193" s="22" t="str">
        <x:v>Not collected</x:v>
      </x:c>
      <x:c r="BG193" s="22" t="str">
        <x:v>Not collected</x:v>
      </x:c>
      <x:c r="BH193" s="22" t="str">
        <x:v>Not defined</x:v>
      </x:c>
      <x:c r="BI193" s="24" t="n">
        <x:f>IF($Q193="","",$Q193-3)</x:f>
        <x:v>2012</x:v>
      </x:c>
      <x:c r="BJ193" s="24" t="n">
        <x:f>IF($Q193="","",$Q193-2)</x:f>
        <x:v>2013</x:v>
      </x:c>
      <x:c r="BK193" s="24" t="n">
        <x:f>IF($Q193="","",$Q193-1)</x:f>
        <x:v>2014</x:v>
      </x:c>
      <x:c r="BL193" s="24" t="n">
        <x:f>IF($Q193="","",$Q193+0)</x:f>
        <x:v>2015</x:v>
      </x:c>
      <x:c r="BM193" s="24" t="n">
        <x:f>IF($Q193="","",$Q193+1)</x:f>
        <x:v>2016</x:v>
      </x:c>
      <x:c r="BN193" s="24" t="n">
        <x:f>IF($Q193="","",$Q193+2)</x:f>
        <x:v>2017</x:v>
      </x:c>
      <x:c r="BO193" s="24" t="n">
        <x:f>IF($Q193="","",$Q193+3)</x:f>
        <x:v>2018</x:v>
      </x:c>
      <x:c r="BP193" s="77" t="str"/>
      <x:c r="BQ193" s="77" t="str"/>
      <x:c r="BR193" s="77" t="str"/>
      <x:c r="BS193" s="77" t="str"/>
      <x:c r="BT193" s="77" t="str"/>
      <x:c r="BU193" s="77" t="str"/>
      <x:c r="BV193" s="77" t="str"/>
      <x:c r="BW193" s="77" t="str"/>
      <x:c r="BX193" s="77" t="str"/>
      <x:c r="BY193" s="77" t="str"/>
      <x:c r="BZ193" s="77" t="str"/>
      <x:c r="CA193" s="77" t="str"/>
      <x:c r="CB193" s="77" t="str"/>
      <x:c r="CC193" s="77" t="str"/>
      <x:c r="CD193" s="77" t="str"/>
      <x:c r="CE193" s="77" t="str"/>
      <x:c r="CF193" s="77" t="str"/>
      <x:c r="CG193" s="77" t="str"/>
      <x:c r="CH193" s="77" t="str"/>
      <x:c r="CI193" s="77" t="str"/>
      <x:c r="CJ193" s="77" t="str"/>
      <x:c r="CK193" s="77" t="str"/>
      <x:c r="CL193" s="77" t="str"/>
      <x:c r="CM193" s="77" t="str"/>
      <x:c r="CN193" s="77" t="str"/>
      <x:c r="CO193" s="77" t="str"/>
      <x:c r="CP193" s="77" t="str"/>
      <x:c r="CQ193" s="77" t="str"/>
      <x:c r="CR193" s="77" t="str"/>
      <x:c r="CS193" s="77" t="str"/>
      <x:c r="CT193" s="77" t="str"/>
      <x:c r="CU193" s="77" t="str"/>
      <x:c r="CV193" s="77" t="str"/>
      <x:c r="CW193" s="77" t="str"/>
      <x:c r="CX193" s="77" t="str"/>
      <x:c r="CY193" s="77" t="str"/>
      <x:c r="CZ193" s="77" t="str"/>
      <x:c r="DA193" s="77" t="str"/>
      <x:c r="DB193" s="77" t="str"/>
      <x:c r="DC193" s="77" t="str"/>
      <x:c r="DD193" s="77" t="str"/>
      <x:c r="DE193" s="77" t="str"/>
      <x:c r="DF193" s="78" t="str"/>
      <x:c r="DG193" s="78" t="str"/>
      <x:c r="DH193" s="78" t="str"/>
      <x:c r="DI193" s="78" t="str"/>
      <x:c r="DJ193" s="78" t="str"/>
      <x:c r="DK193" s="78" t="str"/>
      <x:c r="DL193" s="78" t="str"/>
      <x:c r="DM193" s="78" t="str"/>
      <x:c r="DN193" s="78" t="str"/>
      <x:c r="DO193" s="78" t="str"/>
      <x:c r="DP193" s="78" t="str"/>
      <x:c r="DQ193" s="78" t="str"/>
      <x:c r="DR193" s="78" t="str"/>
      <x:c r="DS193" s="78" t="str"/>
      <x:c r="DT193" s="78" t="str"/>
      <x:c r="DU193" s="78" t="str"/>
      <x:c r="DV193" s="78" t="str"/>
      <x:c r="DW193" s="78" t="str"/>
      <x:c r="DX193" s="78" t="str"/>
      <x:c r="DY193" s="78" t="str"/>
      <x:c r="DZ193" s="78" t="str"/>
      <x:c r="EA193" s="117" t="str"/>
      <x:c r="EB193" s="117" t="str"/>
      <x:c r="EC193" s="117" t="str"/>
      <x:c r="ED193" s="117" t="str"/>
      <x:c r="EE193" s="117" t="str"/>
      <x:c r="EF193" s="117" t="str"/>
      <x:c r="EG193" s="117" t="str"/>
      <x:c r="EH193" s="117" t="str"/>
      <x:c r="EI193" s="117" t="str"/>
      <x:c r="EJ193" s="117" t="str"/>
      <x:c r="EK193" s="117" t="str"/>
      <x:c r="EL193" s="117" t="str"/>
      <x:c r="EM193" s="117" t="str"/>
      <x:c r="EN193" s="117" t="str"/>
      <x:c r="EO193" s="34" t="str"/>
      <x:c r="EP193" s="34" t="str"/>
      <x:c r="EQ193" s="36" t="str">
        <x:f>IF(OR($EO193="",$EP193="",$EO193=0),"",$EP193/$EO193)</x:f>
      </x:c>
      <x:c r="ER193" s="38" t="str"/>
      <x:c r="ES193" s="22" t="str">
        <x:v>Unknown</x:v>
      </x:c>
      <x:c r="ET193" s="22" t="str">
        <x:v>Unknown</x:v>
      </x:c>
      <x:c r="EU193" s="40" t="str">
        <x:f>IF(COUNT($DF193,$DG193,$DH193)=0,"",AVERAGE($DF193,$DG193,$DH193))</x:f>
      </x:c>
      <x:c r="EV193" s="40" t="str">
        <x:f>IF(COUNT($DJ193,$DK193,$DL193)=0,"",AVERAGE($DJ193,$DK193,$DL193))</x:f>
      </x:c>
      <x:c r="EW193" s="40" t="str">
        <x:f>IF(OR($EU193="",$EV193=""),"",$EV193-$EU193)</x:f>
      </x:c>
      <x:c r="EX193" s="40" t="str">
        <x:f>IF(COUNT($DM193,$DN193,$DO193)=0,"",AVERAGE($DM193,$DN193,$DO193))</x:f>
      </x:c>
      <x:c r="EY193" s="40" t="str">
        <x:f>IF(COUNT($DQ193,$DR193,$DS193)=0,"",AVERAGE($DQ193,$DR193,$DS193))</x:f>
      </x:c>
      <x:c r="EZ193" s="40" t="str">
        <x:f>IF(OR($EX193="",$EY193=""),"",$EY193-$EX193)</x:f>
      </x:c>
      <x:c r="FA193" s="42" t="str">
        <x:f>IF(COUNT($EA193,$EB193,$EC193)=0,"",AVERAGE($EA193,$EB193,$EC193))</x:f>
      </x:c>
      <x:c r="FB193" s="42" t="str">
        <x:f>IF(COUNT($EE193,$EF193,$EG193)=0,"",AVERAGE($EE193,$EF193,$EG193))</x:f>
      </x:c>
      <x:c r="FC193" s="42" t="str">
        <x:f>IF(OR($FA193="",$FB193=""),"",$FB193-$FA193)</x:f>
      </x:c>
      <x:c r="FD193" s="42" t="str">
        <x:f>IF(COUNT($EH193,$EI193,$EJ193)=0,"",AVERAGE($EH193,$EI193,$EJ193))</x:f>
      </x:c>
      <x:c r="FE193" s="42" t="str">
        <x:f>IF(COUNT($EL193,$EM193,$EN193)=0,"",AVERAGE($EL193,$EM193,$EN193))</x:f>
      </x:c>
      <x:c r="FF193" s="42" t="str">
        <x:f>IF(OR($FD193="",$FE193=""),"",$FE193-$FD193)</x:f>
      </x:c>
      <x:c r="FG193" s="24" t="str">
        <x:f>IF(COUNT($DF193,$DG193,$DH193,$DJ193,$DK193,$DL193,$DM193,$DN193,$DO193,$DQ193,$DR193,$DS193)=12,"Yes","No")</x:f>
        <x:v>No</x:v>
      </x:c>
      <x:c r="FH193" s="24" t="str">
        <x:f>IF(COUNT($EA193,$EB193,$EC193,$EE193,$EF193,$EG193,$EH193,$EI193,$EJ193,$EL193,$EM193,$EN193)=12,"Yes","No")</x:f>
        <x:v>No</x:v>
      </x:c>
      <x:c r="FI193" s="24" t="str">
        <x:f>IF(AND($M193="Include",OR($FG193="Yes",$FH193="Yes")),"Ready","Not ready")</x:f>
        <x:v>Not ready</x:v>
      </x:c>
    </x:row>
    <x:row r="194" ht="24" customHeight="1">
      <x:c r="A194" s="22" t="str">
        <x:v>CTL-0192</x:v>
      </x:c>
      <x:c r="B194" s="22" t="n">
        <x:v>203</x:v>
      </x:c>
      <x:c r="C194" s="22" t="str">
        <x:v>Candidate alternative-rationale group</x:v>
      </x:c>
      <x:c r="D194" s="22" t="n">
        <x:v>0</x:v>
      </x:c>
      <x:c r="E194" s="22" t="str">
        <x:v>DATA non-innovation deals.xlsx</x:v>
      </x:c>
      <x:c r="F194" s="22" t="str">
        <x:v>kronos capital sells 7 interest in biomax</x:v>
      </x:c>
      <x:c r="G194" s="22" t="str">
        <x:v>No</x:v>
      </x:c>
      <x:c r="H194" s="22" t="str">
        <x:v>No</x:v>
      </x:c>
      <x:c r="I194" s="22" t="str">
        <x:v>Yes</x:v>
      </x:c>
      <x:c r="J194" s="22" t="n">
        <x:v>8</x:v>
      </x:c>
      <x:c r="K194" s="22" t="str">
        <x:v>Not started</x:v>
      </x:c>
      <x:c r="L194" s="22" t="str">
        <x:v>Exclude - minority</x:v>
      </x:c>
      <x:c r="M194" s="22" t="str">
        <x:v>Review</x:v>
      </x:c>
      <x:c r="N194" s="22" t="str"/>
      <x:c r="O194" s="28" t="n">
        <x:v>42321</x:v>
      </x:c>
      <x:c r="P194" s="28" t="n">
        <x:v>42321</x:v>
      </x:c>
      <x:c r="Q194" s="22" t="n">
        <x:v>2015</x:v>
      </x:c>
      <x:c r="R194" s="22" t="str">
        <x:v>Q4 2015</x:v>
      </x:c>
      <x:c r="S194" s="22" t="str">
        <x:v>Completed</x:v>
      </x:c>
      <x:c r="T194" s="26" t="str">
        <x:v>Kronos Capital Sells 7% Interest in Biomax</x:v>
      </x:c>
      <x:c r="U194" s="22" t="str">
        <x:v>Mergers &amp; Acquisitions</x:v>
      </x:c>
      <x:c r="V194" s="22" t="str">
        <x:v>Acquisition</x:v>
      </x:c>
      <x:c r="W194" s="22" t="str">
        <x:v>Minority Acquisition</x:v>
      </x:c>
      <x:c r="X194" s="22" t="str">
        <x:v>Poland</x:v>
      </x:c>
      <x:c r="Y194" s="22" t="str">
        <x:v>Minority Acquisition</x:v>
      </x:c>
      <x:c r="Z194" s="26"/>
      <x:c r="AA194" s="26"/>
      <x:c r="AB194" s="22" t="str">
        <x:v>Undisclosed</x:v>
      </x:c>
      <x:c r="AC194" s="22" t="str">
        <x:v>undisclosed</x:v>
      </x:c>
      <x:c r="AD194" s="22" t="str">
        <x:v>Biomax SA</x:v>
      </x:c>
      <x:c r="AE194" s="22" t="str">
        <x:v>biomax</x:v>
      </x:c>
      <x:c r="AF194" s="30"/>
      <x:c r="AG194" s="22" t="str">
        <x:v>n/a</x:v>
      </x:c>
      <x:c r="AH194" s="26" t="str">
        <x:v>Kronos Capital Sp. z o.o., a diversified investment firm, has sold its 7% interest representing 3,200,300 shares in Biomax SA., a biotechnology company. In connection to the transaction, Kronos Capital lowers its stake in the company to 61.38% from 68.38%.</x:v>
      </x:c>
      <x:c r="AI194" s="26" t="str"/>
      <x:c r="AJ194" s="22" t="str"/>
      <x:c r="AK194" s="22" t="str"/>
      <x:c r="AL194" s="22" t="str">
        <x:v>Unknown</x:v>
      </x:c>
      <x:c r="AM194" s="22" t="str">
        <x:v>Unknown</x:v>
      </x:c>
      <x:c r="AN194" s="22" t="str"/>
      <x:c r="AO194" s="22" t="str"/>
      <x:c r="AP194" s="22" t="str"/>
      <x:c r="AQ194" s="22" t="str"/>
      <x:c r="AR194" s="22" t="str"/>
      <x:c r="AS194" s="22" t="str">
        <x:v>Undisclosed</x:v>
      </x:c>
      <x:c r="AT194" s="22" t="str">
        <x:v>Biomax SA</x:v>
      </x:c>
      <x:c r="AU194" s="22" t="str">
        <x:v>Not reviewed</x:v>
      </x:c>
      <x:c r="AV194" s="22" t="str">
        <x:v>Not assessed</x:v>
      </x:c>
      <x:c r="AW194" s="22" t="str">
        <x:v>Unknown</x:v>
      </x:c>
      <x:c r="AX194" s="22" t="str">
        <x:v>Unknown</x:v>
      </x:c>
      <x:c r="AY194" s="22" t="str">
        <x:v>Unknown</x:v>
      </x:c>
      <x:c r="AZ194" s="22" t="str">
        <x:v>Unknown</x:v>
      </x:c>
      <x:c r="BA194" s="22" t="str">
        <x:v>Unknown</x:v>
      </x:c>
      <x:c r="BB194" s="22" t="str">
        <x:v>Unknown</x:v>
      </x:c>
      <x:c r="BC194" s="26" t="str"/>
      <x:c r="BD194" s="22" t="str"/>
      <x:c r="BE194" s="22" t="str"/>
      <x:c r="BF194" s="22" t="str">
        <x:v>Not collected</x:v>
      </x:c>
      <x:c r="BG194" s="22" t="str">
        <x:v>Not collected</x:v>
      </x:c>
      <x:c r="BH194" s="22" t="str">
        <x:v>Not defined</x:v>
      </x:c>
      <x:c r="BI194" s="24" t="n">
        <x:f>IF($Q194="","",$Q194-3)</x:f>
        <x:v>2012</x:v>
      </x:c>
      <x:c r="BJ194" s="24" t="n">
        <x:f>IF($Q194="","",$Q194-2)</x:f>
        <x:v>2013</x:v>
      </x:c>
      <x:c r="BK194" s="24" t="n">
        <x:f>IF($Q194="","",$Q194-1)</x:f>
        <x:v>2014</x:v>
      </x:c>
      <x:c r="BL194" s="24" t="n">
        <x:f>IF($Q194="","",$Q194+0)</x:f>
        <x:v>2015</x:v>
      </x:c>
      <x:c r="BM194" s="24" t="n">
        <x:f>IF($Q194="","",$Q194+1)</x:f>
        <x:v>2016</x:v>
      </x:c>
      <x:c r="BN194" s="24" t="n">
        <x:f>IF($Q194="","",$Q194+2)</x:f>
        <x:v>2017</x:v>
      </x:c>
      <x:c r="BO194" s="24" t="n">
        <x:f>IF($Q194="","",$Q194+3)</x:f>
        <x:v>2018</x:v>
      </x:c>
      <x:c r="BP194" s="77" t="str"/>
      <x:c r="BQ194" s="77" t="str"/>
      <x:c r="BR194" s="77" t="str"/>
      <x:c r="BS194" s="77" t="str"/>
      <x:c r="BT194" s="77" t="str"/>
      <x:c r="BU194" s="77" t="str"/>
      <x:c r="BV194" s="77" t="str"/>
      <x:c r="BW194" s="77" t="str"/>
      <x:c r="BX194" s="77" t="str"/>
      <x:c r="BY194" s="77" t="str"/>
      <x:c r="BZ194" s="77" t="str"/>
      <x:c r="CA194" s="77" t="str"/>
      <x:c r="CB194" s="77" t="str"/>
      <x:c r="CC194" s="77" t="str"/>
      <x:c r="CD194" s="77" t="str"/>
      <x:c r="CE194" s="77" t="str"/>
      <x:c r="CF194" s="77" t="str"/>
      <x:c r="CG194" s="77" t="str"/>
      <x:c r="CH194" s="77" t="str"/>
      <x:c r="CI194" s="77" t="str"/>
      <x:c r="CJ194" s="77" t="str"/>
      <x:c r="CK194" s="77" t="str"/>
      <x:c r="CL194" s="77" t="str"/>
      <x:c r="CM194" s="77" t="str"/>
      <x:c r="CN194" s="77" t="str"/>
      <x:c r="CO194" s="77" t="str"/>
      <x:c r="CP194" s="77" t="str"/>
      <x:c r="CQ194" s="77" t="str"/>
      <x:c r="CR194" s="77" t="str"/>
      <x:c r="CS194" s="77" t="str"/>
      <x:c r="CT194" s="77" t="str"/>
      <x:c r="CU194" s="77" t="str"/>
      <x:c r="CV194" s="77" t="str"/>
      <x:c r="CW194" s="77" t="str"/>
      <x:c r="CX194" s="77" t="str"/>
      <x:c r="CY194" s="77" t="str"/>
      <x:c r="CZ194" s="77" t="str"/>
      <x:c r="DA194" s="77" t="str"/>
      <x:c r="DB194" s="77" t="str"/>
      <x:c r="DC194" s="77" t="str"/>
      <x:c r="DD194" s="77" t="str"/>
      <x:c r="DE194" s="77" t="str"/>
      <x:c r="DF194" s="78" t="str"/>
      <x:c r="DG194" s="78" t="str"/>
      <x:c r="DH194" s="78" t="str"/>
      <x:c r="DI194" s="78" t="str"/>
      <x:c r="DJ194" s="78" t="str"/>
      <x:c r="DK194" s="78" t="str"/>
      <x:c r="DL194" s="78" t="str"/>
      <x:c r="DM194" s="78" t="str"/>
      <x:c r="DN194" s="78" t="str"/>
      <x:c r="DO194" s="78" t="str"/>
      <x:c r="DP194" s="78" t="str"/>
      <x:c r="DQ194" s="78" t="str"/>
      <x:c r="DR194" s="78" t="str"/>
      <x:c r="DS194" s="78" t="str"/>
      <x:c r="DT194" s="78" t="str"/>
      <x:c r="DU194" s="78" t="str"/>
      <x:c r="DV194" s="78" t="str"/>
      <x:c r="DW194" s="78" t="str"/>
      <x:c r="DX194" s="78" t="str"/>
      <x:c r="DY194" s="78" t="str"/>
      <x:c r="DZ194" s="78" t="str"/>
      <x:c r="EA194" s="117" t="str"/>
      <x:c r="EB194" s="117" t="str"/>
      <x:c r="EC194" s="117" t="str"/>
      <x:c r="ED194" s="117" t="str"/>
      <x:c r="EE194" s="117" t="str"/>
      <x:c r="EF194" s="117" t="str"/>
      <x:c r="EG194" s="117" t="str"/>
      <x:c r="EH194" s="117" t="str"/>
      <x:c r="EI194" s="117" t="str"/>
      <x:c r="EJ194" s="117" t="str"/>
      <x:c r="EK194" s="117" t="str"/>
      <x:c r="EL194" s="117" t="str"/>
      <x:c r="EM194" s="117" t="str"/>
      <x:c r="EN194" s="117" t="str"/>
      <x:c r="EO194" s="34" t="str"/>
      <x:c r="EP194" s="34" t="str"/>
      <x:c r="EQ194" s="36" t="str">
        <x:f>IF(OR($EO194="",$EP194="",$EO194=0),"",$EP194/$EO194)</x:f>
      </x:c>
      <x:c r="ER194" s="38" t="str"/>
      <x:c r="ES194" s="22" t="str">
        <x:v>Unknown</x:v>
      </x:c>
      <x:c r="ET194" s="22" t="str">
        <x:v>Unknown</x:v>
      </x:c>
      <x:c r="EU194" s="40" t="str">
        <x:f>IF(COUNT($DF194,$DG194,$DH194)=0,"",AVERAGE($DF194,$DG194,$DH194))</x:f>
      </x:c>
      <x:c r="EV194" s="40" t="str">
        <x:f>IF(COUNT($DJ194,$DK194,$DL194)=0,"",AVERAGE($DJ194,$DK194,$DL194))</x:f>
      </x:c>
      <x:c r="EW194" s="40" t="str">
        <x:f>IF(OR($EU194="",$EV194=""),"",$EV194-$EU194)</x:f>
      </x:c>
      <x:c r="EX194" s="40" t="str">
        <x:f>IF(COUNT($DM194,$DN194,$DO194)=0,"",AVERAGE($DM194,$DN194,$DO194))</x:f>
      </x:c>
      <x:c r="EY194" s="40" t="str">
        <x:f>IF(COUNT($DQ194,$DR194,$DS194)=0,"",AVERAGE($DQ194,$DR194,$DS194))</x:f>
      </x:c>
      <x:c r="EZ194" s="40" t="str">
        <x:f>IF(OR($EX194="",$EY194=""),"",$EY194-$EX194)</x:f>
      </x:c>
      <x:c r="FA194" s="42" t="str">
        <x:f>IF(COUNT($EA194,$EB194,$EC194)=0,"",AVERAGE($EA194,$EB194,$EC194))</x:f>
      </x:c>
      <x:c r="FB194" s="42" t="str">
        <x:f>IF(COUNT($EE194,$EF194,$EG194)=0,"",AVERAGE($EE194,$EF194,$EG194))</x:f>
      </x:c>
      <x:c r="FC194" s="42" t="str">
        <x:f>IF(OR($FA194="",$FB194=""),"",$FB194-$FA194)</x:f>
      </x:c>
      <x:c r="FD194" s="42" t="str">
        <x:f>IF(COUNT($EH194,$EI194,$EJ194)=0,"",AVERAGE($EH194,$EI194,$EJ194))</x:f>
      </x:c>
      <x:c r="FE194" s="42" t="str">
        <x:f>IF(COUNT($EL194,$EM194,$EN194)=0,"",AVERAGE($EL194,$EM194,$EN194))</x:f>
      </x:c>
      <x:c r="FF194" s="42" t="str">
        <x:f>IF(OR($FD194="",$FE194=""),"",$FE194-$FD194)</x:f>
      </x:c>
      <x:c r="FG194" s="24" t="str">
        <x:f>IF(COUNT($DF194,$DG194,$DH194,$DJ194,$DK194,$DL194,$DM194,$DN194,$DO194,$DQ194,$DR194,$DS194)=12,"Yes","No")</x:f>
        <x:v>No</x:v>
      </x:c>
      <x:c r="FH194" s="24" t="str">
        <x:f>IF(COUNT($EA194,$EB194,$EC194,$EE194,$EF194,$EG194,$EH194,$EI194,$EJ194,$EL194,$EM194,$EN194)=12,"Yes","No")</x:f>
        <x:v>No</x:v>
      </x:c>
      <x:c r="FI194" s="24" t="str">
        <x:f>IF(AND($M194="Include",OR($FG194="Yes",$FH194="Yes")),"Ready","Not ready")</x:f>
        <x:v>Not ready</x:v>
      </x:c>
    </x:row>
    <x:row r="195" ht="24" customHeight="1">
      <x:c r="A195" s="22" t="str">
        <x:v>CTL-0193</x:v>
      </x:c>
      <x:c r="B195" s="22" t="n">
        <x:v>204</x:v>
      </x:c>
      <x:c r="C195" s="22" t="str">
        <x:v>Candidate alternative-rationale group</x:v>
      </x:c>
      <x:c r="D195" s="22" t="n">
        <x:v>0</x:v>
      </x:c>
      <x:c r="E195" s="22" t="str">
        <x:v>DATA non-innovation deals.xlsx</x:v>
      </x:c>
      <x:c r="F195" s="22" t="str">
        <x:v>3legs resources acquires remaining 88 9 stake in salvarx in reverse takeover transaction</x:v>
      </x:c>
      <x:c r="G195" s="22" t="str">
        <x:v>No</x:v>
      </x:c>
      <x:c r="H195" s="22" t="str">
        <x:v>No</x:v>
      </x:c>
      <x:c r="I195" s="22" t="str">
        <x:v>No</x:v>
      </x:c>
      <x:c r="J195" s="22" t="n">
        <x:v>1</x:v>
      </x:c>
      <x:c r="K195" s="22" t="str">
        <x:v>Not started</x:v>
      </x:c>
      <x:c r="L195" s="22" t="str">
        <x:v>Review - majority</x:v>
      </x:c>
      <x:c r="M195" s="22" t="str">
        <x:v>Review</x:v>
      </x:c>
      <x:c r="N195" s="22" t="str"/>
      <x:c r="O195" s="28" t="n">
        <x:v>42312</x:v>
      </x:c>
      <x:c r="P195" s="28" t="n">
        <x:v>42451</x:v>
      </x:c>
      <x:c r="Q195" s="22" t="n">
        <x:v>2016</x:v>
      </x:c>
      <x:c r="R195" s="22" t="str">
        <x:v>Q4 2015</x:v>
      </x:c>
      <x:c r="S195" s="22" t="str">
        <x:v>Completed</x:v>
      </x:c>
      <x:c r="T195" s="26" t="str">
        <x:v>3Legs Resources Acquires Remaining 88.9% Stake in SalvaRx in Reverse Takeover Transaction</x:v>
      </x:c>
      <x:c r="U195" s="22" t="str">
        <x:v>Mergers &amp; Acquisitions</x:v>
      </x:c>
      <x:c r="V195" s="22" t="str">
        <x:v>Acquisition</x:v>
      </x:c>
      <x:c r="W195" s="22" t="str">
        <x:v>Majority Acquisition</x:v>
      </x:c>
      <x:c r="X195" s="22" t="str">
        <x:v>United Kingdom</x:v>
      </x:c>
      <x:c r="Y195" s="22" t="str">
        <x:v>Majority Acquisition</x:v>
      </x:c>
      <x:c r="Z195" s="26" t="str">
        <x:v>PharmaVentures Ltd</x:v>
      </x:c>
      <x:c r="AA195" s="26"/>
      <x:c r="AB195" s="22" t="str">
        <x:v>SalvaRx Group Plc</x:v>
      </x:c>
      <x:c r="AC195" s="22" t="str">
        <x:v>salvarx</x:v>
      </x:c>
      <x:c r="AD195" s="22" t="str">
        <x:v>SalvaRx Ltd</x:v>
      </x:c>
      <x:c r="AE195" s="22" t="str">
        <x:v>salvarx</x:v>
      </x:c>
      <x:c r="AF195" s="30" t="n">
        <x:v>12</x:v>
      </x:c>
      <x:c r="AG195" s="22" t="n">
        <x:v>12</x:v>
      </x:c>
      <x:c r="AH195" s="26" t="str">
        <x:v>3Legs Resources plc, an oil and gas company, has acquired the issued share capital not already owned by it in SalvaRx Limited, a cancer immunotherapy development company, for a purchase consideration of GBP8.8 million, in a  reverse takeover transaction. Earlier, 3Legs Resources holds 11.14% of SalvaRx. Following the transaction, 3Legs Resources changed its name to SalvaRx Group PLC, to reflect 3Legs Resources’ new underlying business, and 3Legs Resources’ AIM symbol will be changed to 'SALV'. 
SalvaRx owns a 60.49% stake in a company called iOx Therapeutics Limited, which is developing under license a series of compounds for cancer immunotherapy.
This transaction enables 3Legs Resources to exposure to the cancer immunotherapy market. 
PharmaVentures, Ltd acted as financial advisor to 3Legs Resources for the transaction.</x:v>
      </x:c>
      <x:c r="AI195" s="26" t="str">
        <x:v>This transaction enables 3Legs Resources to exposure to the cancer immunotherapy market.</x:v>
      </x:c>
      <x:c r="AJ195" s="22" t="str"/>
      <x:c r="AK195" s="22" t="str"/>
      <x:c r="AL195" s="22" t="str">
        <x:v>Unknown</x:v>
      </x:c>
      <x:c r="AM195" s="22" t="str">
        <x:v>Unknown</x:v>
      </x:c>
      <x:c r="AN195" s="22" t="str"/>
      <x:c r="AO195" s="22" t="str"/>
      <x:c r="AP195" s="22" t="str"/>
      <x:c r="AQ195" s="22" t="str"/>
      <x:c r="AR195" s="22" t="str"/>
      <x:c r="AS195" s="22" t="str">
        <x:v>SalvaRx Group Plc</x:v>
      </x:c>
      <x:c r="AT195" s="22" t="str">
        <x:v>SalvaRx Ltd</x:v>
      </x:c>
      <x:c r="AU195" s="22" t="str">
        <x:v>Not reviewed</x:v>
      </x:c>
      <x:c r="AV195" s="22" t="str">
        <x:v>Not assessed</x:v>
      </x:c>
      <x:c r="AW195" s="22" t="str">
        <x:v>Unknown</x:v>
      </x:c>
      <x:c r="AX195" s="22" t="str">
        <x:v>Unknown</x:v>
      </x:c>
      <x:c r="AY195" s="22" t="str">
        <x:v>Unknown</x:v>
      </x:c>
      <x:c r="AZ195" s="22" t="str">
        <x:v>Unknown</x:v>
      </x:c>
      <x:c r="BA195" s="22" t="str">
        <x:v>Unknown</x:v>
      </x:c>
      <x:c r="BB195" s="22" t="str">
        <x:v>Unknown</x:v>
      </x:c>
      <x:c r="BC195" s="26" t="str"/>
      <x:c r="BD195" s="22" t="str"/>
      <x:c r="BE195" s="22" t="str"/>
      <x:c r="BF195" s="22" t="str">
        <x:v>Not collected</x:v>
      </x:c>
      <x:c r="BG195" s="22" t="str">
        <x:v>Not collected</x:v>
      </x:c>
      <x:c r="BH195" s="22" t="str">
        <x:v>Not defined</x:v>
      </x:c>
      <x:c r="BI195" s="24" t="n">
        <x:f>IF($Q195="","",$Q195-3)</x:f>
        <x:v>2013</x:v>
      </x:c>
      <x:c r="BJ195" s="24" t="n">
        <x:f>IF($Q195="","",$Q195-2)</x:f>
        <x:v>2014</x:v>
      </x:c>
      <x:c r="BK195" s="24" t="n">
        <x:f>IF($Q195="","",$Q195-1)</x:f>
        <x:v>2015</x:v>
      </x:c>
      <x:c r="BL195" s="24" t="n">
        <x:f>IF($Q195="","",$Q195+0)</x:f>
        <x:v>2016</x:v>
      </x:c>
      <x:c r="BM195" s="24" t="n">
        <x:f>IF($Q195="","",$Q195+1)</x:f>
        <x:v>2017</x:v>
      </x:c>
      <x:c r="BN195" s="24" t="n">
        <x:f>IF($Q195="","",$Q195+2)</x:f>
        <x:v>2018</x:v>
      </x:c>
      <x:c r="BO195" s="24" t="n">
        <x:f>IF($Q195="","",$Q195+3)</x:f>
        <x:v>2019</x:v>
      </x:c>
      <x:c r="BP195" s="77" t="str"/>
      <x:c r="BQ195" s="77" t="str"/>
      <x:c r="BR195" s="77" t="str"/>
      <x:c r="BS195" s="77" t="str"/>
      <x:c r="BT195" s="77" t="str"/>
      <x:c r="BU195" s="77" t="str"/>
      <x:c r="BV195" s="77" t="str"/>
      <x:c r="BW195" s="77" t="str"/>
      <x:c r="BX195" s="77" t="str"/>
      <x:c r="BY195" s="77" t="str"/>
      <x:c r="BZ195" s="77" t="str"/>
      <x:c r="CA195" s="77" t="str"/>
      <x:c r="CB195" s="77" t="str"/>
      <x:c r="CC195" s="77" t="str"/>
      <x:c r="CD195" s="77" t="str"/>
      <x:c r="CE195" s="77" t="str"/>
      <x:c r="CF195" s="77" t="str"/>
      <x:c r="CG195" s="77" t="str"/>
      <x:c r="CH195" s="77" t="str"/>
      <x:c r="CI195" s="77" t="str"/>
      <x:c r="CJ195" s="77" t="str"/>
      <x:c r="CK195" s="77" t="str"/>
      <x:c r="CL195" s="77" t="str"/>
      <x:c r="CM195" s="77" t="str"/>
      <x:c r="CN195" s="77" t="str"/>
      <x:c r="CO195" s="77" t="str"/>
      <x:c r="CP195" s="77" t="str"/>
      <x:c r="CQ195" s="77" t="str"/>
      <x:c r="CR195" s="77" t="str"/>
      <x:c r="CS195" s="77" t="str"/>
      <x:c r="CT195" s="77" t="str"/>
      <x:c r="CU195" s="77" t="str"/>
      <x:c r="CV195" s="77" t="str"/>
      <x:c r="CW195" s="77" t="str"/>
      <x:c r="CX195" s="77" t="str"/>
      <x:c r="CY195" s="77" t="str"/>
      <x:c r="CZ195" s="77" t="str"/>
      <x:c r="DA195" s="77" t="str"/>
      <x:c r="DB195" s="77" t="str"/>
      <x:c r="DC195" s="77" t="str"/>
      <x:c r="DD195" s="77" t="str"/>
      <x:c r="DE195" s="77" t="str"/>
      <x:c r="DF195" s="78" t="str"/>
      <x:c r="DG195" s="78" t="str"/>
      <x:c r="DH195" s="78" t="str"/>
      <x:c r="DI195" s="78" t="str"/>
      <x:c r="DJ195" s="78" t="str"/>
      <x:c r="DK195" s="78" t="str"/>
      <x:c r="DL195" s="78" t="str"/>
      <x:c r="DM195" s="78" t="str"/>
      <x:c r="DN195" s="78" t="str"/>
      <x:c r="DO195" s="78" t="str"/>
      <x:c r="DP195" s="78" t="str"/>
      <x:c r="DQ195" s="78" t="str"/>
      <x:c r="DR195" s="78" t="str"/>
      <x:c r="DS195" s="78" t="str"/>
      <x:c r="DT195" s="78" t="str"/>
      <x:c r="DU195" s="78" t="str"/>
      <x:c r="DV195" s="78" t="str"/>
      <x:c r="DW195" s="78" t="str"/>
      <x:c r="DX195" s="78" t="str"/>
      <x:c r="DY195" s="78" t="str"/>
      <x:c r="DZ195" s="78" t="str"/>
      <x:c r="EA195" s="117" t="str"/>
      <x:c r="EB195" s="117" t="str"/>
      <x:c r="EC195" s="117" t="str"/>
      <x:c r="ED195" s="117" t="str"/>
      <x:c r="EE195" s="117" t="str"/>
      <x:c r="EF195" s="117" t="str"/>
      <x:c r="EG195" s="117" t="str"/>
      <x:c r="EH195" s="117" t="str"/>
      <x:c r="EI195" s="117" t="str"/>
      <x:c r="EJ195" s="117" t="str"/>
      <x:c r="EK195" s="117" t="str"/>
      <x:c r="EL195" s="117" t="str"/>
      <x:c r="EM195" s="117" t="str"/>
      <x:c r="EN195" s="117" t="str"/>
      <x:c r="EO195" s="34" t="str"/>
      <x:c r="EP195" s="34" t="str"/>
      <x:c r="EQ195" s="36" t="str">
        <x:f>IF(OR($EO195="",$EP195="",$EO195=0),"",$EP195/$EO195)</x:f>
      </x:c>
      <x:c r="ER195" s="38" t="str"/>
      <x:c r="ES195" s="22" t="str">
        <x:v>Unknown</x:v>
      </x:c>
      <x:c r="ET195" s="22" t="str">
        <x:v>Unknown</x:v>
      </x:c>
      <x:c r="EU195" s="40" t="str">
        <x:f>IF(COUNT($DF195,$DG195,$DH195)=0,"",AVERAGE($DF195,$DG195,$DH195))</x:f>
      </x:c>
      <x:c r="EV195" s="40" t="str">
        <x:f>IF(COUNT($DJ195,$DK195,$DL195)=0,"",AVERAGE($DJ195,$DK195,$DL195))</x:f>
      </x:c>
      <x:c r="EW195" s="40" t="str">
        <x:f>IF(OR($EU195="",$EV195=""),"",$EV195-$EU195)</x:f>
      </x:c>
      <x:c r="EX195" s="40" t="str">
        <x:f>IF(COUNT($DM195,$DN195,$DO195)=0,"",AVERAGE($DM195,$DN195,$DO195))</x:f>
      </x:c>
      <x:c r="EY195" s="40" t="str">
        <x:f>IF(COUNT($DQ195,$DR195,$DS195)=0,"",AVERAGE($DQ195,$DR195,$DS195))</x:f>
      </x:c>
      <x:c r="EZ195" s="40" t="str">
        <x:f>IF(OR($EX195="",$EY195=""),"",$EY195-$EX195)</x:f>
      </x:c>
      <x:c r="FA195" s="42" t="str">
        <x:f>IF(COUNT($EA195,$EB195,$EC195)=0,"",AVERAGE($EA195,$EB195,$EC195))</x:f>
      </x:c>
      <x:c r="FB195" s="42" t="str">
        <x:f>IF(COUNT($EE195,$EF195,$EG195)=0,"",AVERAGE($EE195,$EF195,$EG195))</x:f>
      </x:c>
      <x:c r="FC195" s="42" t="str">
        <x:f>IF(OR($FA195="",$FB195=""),"",$FB195-$FA195)</x:f>
      </x:c>
      <x:c r="FD195" s="42" t="str">
        <x:f>IF(COUNT($EH195,$EI195,$EJ195)=0,"",AVERAGE($EH195,$EI195,$EJ195))</x:f>
      </x:c>
      <x:c r="FE195" s="42" t="str">
        <x:f>IF(COUNT($EL195,$EM195,$EN195)=0,"",AVERAGE($EL195,$EM195,$EN195))</x:f>
      </x:c>
      <x:c r="FF195" s="42" t="str">
        <x:f>IF(OR($FD195="",$FE195=""),"",$FE195-$FD195)</x:f>
      </x:c>
      <x:c r="FG195" s="24" t="str">
        <x:f>IF(COUNT($DF195,$DG195,$DH195,$DJ195,$DK195,$DL195,$DM195,$DN195,$DO195,$DQ195,$DR195,$DS195)=12,"Yes","No")</x:f>
        <x:v>No</x:v>
      </x:c>
      <x:c r="FH195" s="24" t="str">
        <x:f>IF(COUNT($EA195,$EB195,$EC195,$EE195,$EF195,$EG195,$EH195,$EI195,$EJ195,$EL195,$EM195,$EN195)=12,"Yes","No")</x:f>
        <x:v>No</x:v>
      </x:c>
      <x:c r="FI195" s="24" t="str">
        <x:f>IF(AND($M195="Include",OR($FG195="Yes",$FH195="Yes")),"Ready","Not ready")</x:f>
        <x:v>Not ready</x:v>
      </x:c>
    </x:row>
    <x:row r="196" ht="24" customHeight="1">
      <x:c r="A196" s="22" t="str">
        <x:v>CTL-0194</x:v>
      </x:c>
      <x:c r="B196" s="22" t="n">
        <x:v>205</x:v>
      </x:c>
      <x:c r="C196" s="22" t="str">
        <x:v>Candidate alternative-rationale group</x:v>
      </x:c>
      <x:c r="D196" s="22" t="n">
        <x:v>0</x:v>
      </x:c>
      <x:c r="E196" s="22" t="str">
        <x:v>DATA non-innovation deals.xlsx</x:v>
      </x:c>
      <x:c r="F196" s="22" t="str">
        <x:v>tarrex biopharma acquires 33 stake in aranda pharma</x:v>
      </x:c>
      <x:c r="G196" s="22" t="str">
        <x:v>No</x:v>
      </x:c>
      <x:c r="H196" s="22" t="str">
        <x:v>No</x:v>
      </x:c>
      <x:c r="I196" s="22" t="str">
        <x:v>No</x:v>
      </x:c>
      <x:c r="J196" s="22" t="n">
        <x:v>1</x:v>
      </x:c>
      <x:c r="K196" s="22" t="str">
        <x:v>Not started</x:v>
      </x:c>
      <x:c r="L196" s="22" t="str">
        <x:v>Exclude - minority</x:v>
      </x:c>
      <x:c r="M196" s="22" t="str">
        <x:v>Review</x:v>
      </x:c>
      <x:c r="N196" s="22" t="str"/>
      <x:c r="O196" s="28" t="n">
        <x:v>42311</x:v>
      </x:c>
      <x:c r="P196" s="28" t="n">
        <x:v>42311</x:v>
      </x:c>
      <x:c r="Q196" s="22" t="n">
        <x:v>2015</x:v>
      </x:c>
      <x:c r="R196" s="22" t="str">
        <x:v>Q4 2015</x:v>
      </x:c>
      <x:c r="S196" s="22" t="str">
        <x:v>Completed</x:v>
      </x:c>
      <x:c r="T196" s="26" t="str">
        <x:v>Tarrex Biopharma Acquires 33% Stake in Aranda Pharma</x:v>
      </x:c>
      <x:c r="U196" s="22" t="str">
        <x:v>Mergers &amp; Acquisitions</x:v>
      </x:c>
      <x:c r="V196" s="22" t="str">
        <x:v>Acquisition</x:v>
      </x:c>
      <x:c r="W196" s="22" t="str">
        <x:v>Minority Acquisition</x:v>
      </x:c>
      <x:c r="X196" s="22" t="str">
        <x:v>Finland</x:v>
      </x:c>
      <x:c r="Y196" s="22" t="str">
        <x:v>Minority Acquisition</x:v>
      </x:c>
      <x:c r="Z196" s="26"/>
      <x:c r="AA196" s="26"/>
      <x:c r="AB196" s="22" t="str">
        <x:v>Tarrex Biopharma Ltd</x:v>
      </x:c>
      <x:c r="AC196" s="22" t="str">
        <x:v>tarrex biopharma</x:v>
      </x:c>
      <x:c r="AD196" s="22" t="str">
        <x:v>Aranda Pharma Ltd</x:v>
      </x:c>
      <x:c r="AE196" s="22" t="str">
        <x:v>aranda pharma</x:v>
      </x:c>
      <x:c r="AF196" s="30"/>
      <x:c r="AG196" s="22" t="str">
        <x:v>n/a</x:v>
      </x:c>
      <x:c r="AH196" s="26" t="str">
        <x:v>Tarrex Biopharma Ltd., a drug discovery company, has acquired a 33% stake in Aranda Pharma Ltd., a drug discovery company focused on novel small molecules to combat prostate cancer and neurodegenerative diseases.
Concurrently, the two companies entered into co-development agreement to develop Aranda Pharma’s androgen receptor antagonist as a treatment for Castration Resistant Prostate Cancer (CRPC). Aranda Pharma’s AR antagonist has demonstrated efficacy in prostate cancer models that are resistant to current treatments. The two companies intend to advance the program through preclinical and early clinical development for the global market.</x:v>
      </x:c>
      <x:c r="AI196" s="26" t="str"/>
      <x:c r="AJ196" s="22" t="str"/>
      <x:c r="AK196" s="22" t="str"/>
      <x:c r="AL196" s="22" t="str">
        <x:v>Unknown</x:v>
      </x:c>
      <x:c r="AM196" s="22" t="str">
        <x:v>Unknown</x:v>
      </x:c>
      <x:c r="AN196" s="22" t="str"/>
      <x:c r="AO196" s="22" t="str"/>
      <x:c r="AP196" s="22" t="str"/>
      <x:c r="AQ196" s="22" t="str"/>
      <x:c r="AR196" s="22" t="str"/>
      <x:c r="AS196" s="22" t="str">
        <x:v>Tarrex Biopharma Ltd</x:v>
      </x:c>
      <x:c r="AT196" s="22" t="str">
        <x:v>Aranda Pharma Ltd</x:v>
      </x:c>
      <x:c r="AU196" s="22" t="str">
        <x:v>Not reviewed</x:v>
      </x:c>
      <x:c r="AV196" s="22" t="str">
        <x:v>Not assessed</x:v>
      </x:c>
      <x:c r="AW196" s="22" t="str">
        <x:v>Unknown</x:v>
      </x:c>
      <x:c r="AX196" s="22" t="str">
        <x:v>Unknown</x:v>
      </x:c>
      <x:c r="AY196" s="22" t="str">
        <x:v>Unknown</x:v>
      </x:c>
      <x:c r="AZ196" s="22" t="str">
        <x:v>Unknown</x:v>
      </x:c>
      <x:c r="BA196" s="22" t="str">
        <x:v>Unknown</x:v>
      </x:c>
      <x:c r="BB196" s="22" t="str">
        <x:v>Unknown</x:v>
      </x:c>
      <x:c r="BC196" s="26" t="str"/>
      <x:c r="BD196" s="22" t="str"/>
      <x:c r="BE196" s="22" t="str"/>
      <x:c r="BF196" s="22" t="str">
        <x:v>Not collected</x:v>
      </x:c>
      <x:c r="BG196" s="22" t="str">
        <x:v>Not collected</x:v>
      </x:c>
      <x:c r="BH196" s="22" t="str">
        <x:v>Not defined</x:v>
      </x:c>
      <x:c r="BI196" s="24" t="n">
        <x:f>IF($Q196="","",$Q196-3)</x:f>
        <x:v>2012</x:v>
      </x:c>
      <x:c r="BJ196" s="24" t="n">
        <x:f>IF($Q196="","",$Q196-2)</x:f>
        <x:v>2013</x:v>
      </x:c>
      <x:c r="BK196" s="24" t="n">
        <x:f>IF($Q196="","",$Q196-1)</x:f>
        <x:v>2014</x:v>
      </x:c>
      <x:c r="BL196" s="24" t="n">
        <x:f>IF($Q196="","",$Q196+0)</x:f>
        <x:v>2015</x:v>
      </x:c>
      <x:c r="BM196" s="24" t="n">
        <x:f>IF($Q196="","",$Q196+1)</x:f>
        <x:v>2016</x:v>
      </x:c>
      <x:c r="BN196" s="24" t="n">
        <x:f>IF($Q196="","",$Q196+2)</x:f>
        <x:v>2017</x:v>
      </x:c>
      <x:c r="BO196" s="24" t="n">
        <x:f>IF($Q196="","",$Q196+3)</x:f>
        <x:v>2018</x:v>
      </x:c>
      <x:c r="BP196" s="77" t="str"/>
      <x:c r="BQ196" s="77" t="str"/>
      <x:c r="BR196" s="77" t="str"/>
      <x:c r="BS196" s="77" t="str"/>
      <x:c r="BT196" s="77" t="str"/>
      <x:c r="BU196" s="77" t="str"/>
      <x:c r="BV196" s="77" t="str"/>
      <x:c r="BW196" s="77" t="str"/>
      <x:c r="BX196" s="77" t="str"/>
      <x:c r="BY196" s="77" t="str"/>
      <x:c r="BZ196" s="77" t="str"/>
      <x:c r="CA196" s="77" t="str"/>
      <x:c r="CB196" s="77" t="str"/>
      <x:c r="CC196" s="77" t="str"/>
      <x:c r="CD196" s="77" t="str"/>
      <x:c r="CE196" s="77" t="str"/>
      <x:c r="CF196" s="77" t="str"/>
      <x:c r="CG196" s="77" t="str"/>
      <x:c r="CH196" s="77" t="str"/>
      <x:c r="CI196" s="77" t="str"/>
      <x:c r="CJ196" s="77" t="str"/>
      <x:c r="CK196" s="77" t="str"/>
      <x:c r="CL196" s="77" t="str"/>
      <x:c r="CM196" s="77" t="str"/>
      <x:c r="CN196" s="77" t="str"/>
      <x:c r="CO196" s="77" t="str"/>
      <x:c r="CP196" s="77" t="str"/>
      <x:c r="CQ196" s="77" t="str"/>
      <x:c r="CR196" s="77" t="str"/>
      <x:c r="CS196" s="77" t="str"/>
      <x:c r="CT196" s="77" t="str"/>
      <x:c r="CU196" s="77" t="str"/>
      <x:c r="CV196" s="77" t="str"/>
      <x:c r="CW196" s="77" t="str"/>
      <x:c r="CX196" s="77" t="str"/>
      <x:c r="CY196" s="77" t="str"/>
      <x:c r="CZ196" s="77" t="str"/>
      <x:c r="DA196" s="77" t="str"/>
      <x:c r="DB196" s="77" t="str"/>
      <x:c r="DC196" s="77" t="str"/>
      <x:c r="DD196" s="77" t="str"/>
      <x:c r="DE196" s="77" t="str"/>
      <x:c r="DF196" s="78" t="str"/>
      <x:c r="DG196" s="78" t="str"/>
      <x:c r="DH196" s="78" t="str"/>
      <x:c r="DI196" s="78" t="str"/>
      <x:c r="DJ196" s="78" t="str"/>
      <x:c r="DK196" s="78" t="str"/>
      <x:c r="DL196" s="78" t="str"/>
      <x:c r="DM196" s="78" t="str"/>
      <x:c r="DN196" s="78" t="str"/>
      <x:c r="DO196" s="78" t="str"/>
      <x:c r="DP196" s="78" t="str"/>
      <x:c r="DQ196" s="78" t="str"/>
      <x:c r="DR196" s="78" t="str"/>
      <x:c r="DS196" s="78" t="str"/>
      <x:c r="DT196" s="78" t="str"/>
      <x:c r="DU196" s="78" t="str"/>
      <x:c r="DV196" s="78" t="str"/>
      <x:c r="DW196" s="78" t="str"/>
      <x:c r="DX196" s="78" t="str"/>
      <x:c r="DY196" s="78" t="str"/>
      <x:c r="DZ196" s="78" t="str"/>
      <x:c r="EA196" s="117" t="str"/>
      <x:c r="EB196" s="117" t="str"/>
      <x:c r="EC196" s="117" t="str"/>
      <x:c r="ED196" s="117" t="str"/>
      <x:c r="EE196" s="117" t="str"/>
      <x:c r="EF196" s="117" t="str"/>
      <x:c r="EG196" s="117" t="str"/>
      <x:c r="EH196" s="117" t="str"/>
      <x:c r="EI196" s="117" t="str"/>
      <x:c r="EJ196" s="117" t="str"/>
      <x:c r="EK196" s="117" t="str"/>
      <x:c r="EL196" s="117" t="str"/>
      <x:c r="EM196" s="117" t="str"/>
      <x:c r="EN196" s="117" t="str"/>
      <x:c r="EO196" s="34" t="str"/>
      <x:c r="EP196" s="34" t="str"/>
      <x:c r="EQ196" s="36" t="str">
        <x:f>IF(OR($EO196="",$EP196="",$EO196=0),"",$EP196/$EO196)</x:f>
      </x:c>
      <x:c r="ER196" s="38" t="str"/>
      <x:c r="ES196" s="22" t="str">
        <x:v>Unknown</x:v>
      </x:c>
      <x:c r="ET196" s="22" t="str">
        <x:v>Unknown</x:v>
      </x:c>
      <x:c r="EU196" s="40" t="str">
        <x:f>IF(COUNT($DF196,$DG196,$DH196)=0,"",AVERAGE($DF196,$DG196,$DH196))</x:f>
      </x:c>
      <x:c r="EV196" s="40" t="str">
        <x:f>IF(COUNT($DJ196,$DK196,$DL196)=0,"",AVERAGE($DJ196,$DK196,$DL196))</x:f>
      </x:c>
      <x:c r="EW196" s="40" t="str">
        <x:f>IF(OR($EU196="",$EV196=""),"",$EV196-$EU196)</x:f>
      </x:c>
      <x:c r="EX196" s="40" t="str">
        <x:f>IF(COUNT($DM196,$DN196,$DO196)=0,"",AVERAGE($DM196,$DN196,$DO196))</x:f>
      </x:c>
      <x:c r="EY196" s="40" t="str">
        <x:f>IF(COUNT($DQ196,$DR196,$DS196)=0,"",AVERAGE($DQ196,$DR196,$DS196))</x:f>
      </x:c>
      <x:c r="EZ196" s="40" t="str">
        <x:f>IF(OR($EX196="",$EY196=""),"",$EY196-$EX196)</x:f>
      </x:c>
      <x:c r="FA196" s="42" t="str">
        <x:f>IF(COUNT($EA196,$EB196,$EC196)=0,"",AVERAGE($EA196,$EB196,$EC196))</x:f>
      </x:c>
      <x:c r="FB196" s="42" t="str">
        <x:f>IF(COUNT($EE196,$EF196,$EG196)=0,"",AVERAGE($EE196,$EF196,$EG196))</x:f>
      </x:c>
      <x:c r="FC196" s="42" t="str">
        <x:f>IF(OR($FA196="",$FB196=""),"",$FB196-$FA196)</x:f>
      </x:c>
      <x:c r="FD196" s="42" t="str">
        <x:f>IF(COUNT($EH196,$EI196,$EJ196)=0,"",AVERAGE($EH196,$EI196,$EJ196))</x:f>
      </x:c>
      <x:c r="FE196" s="42" t="str">
        <x:f>IF(COUNT($EL196,$EM196,$EN196)=0,"",AVERAGE($EL196,$EM196,$EN196))</x:f>
      </x:c>
      <x:c r="FF196" s="42" t="str">
        <x:f>IF(OR($FD196="",$FE196=""),"",$FE196-$FD196)</x:f>
      </x:c>
      <x:c r="FG196" s="24" t="str">
        <x:f>IF(COUNT($DF196,$DG196,$DH196,$DJ196,$DK196,$DL196,$DM196,$DN196,$DO196,$DQ196,$DR196,$DS196)=12,"Yes","No")</x:f>
        <x:v>No</x:v>
      </x:c>
      <x:c r="FH196" s="24" t="str">
        <x:f>IF(COUNT($EA196,$EB196,$EC196,$EE196,$EF196,$EG196,$EH196,$EI196,$EJ196,$EL196,$EM196,$EN196)=12,"Yes","No")</x:f>
        <x:v>No</x:v>
      </x:c>
      <x:c r="FI196" s="24" t="str">
        <x:f>IF(AND($M196="Include",OR($FG196="Yes",$FH196="Yes")),"Ready","Not ready")</x:f>
        <x:v>Not ready</x:v>
      </x:c>
    </x:row>
    <x:row r="197" ht="24" customHeight="1">
      <x:c r="A197" s="22" t="str">
        <x:v>CTL-0195</x:v>
      </x:c>
      <x:c r="B197" s="22" t="n">
        <x:v>206</x:v>
      </x:c>
      <x:c r="C197" s="22" t="str">
        <x:v>Candidate alternative-rationale group</x:v>
      </x:c>
      <x:c r="D197" s="22" t="n">
        <x:v>0</x:v>
      </x:c>
      <x:c r="E197" s="22" t="str">
        <x:v>DATA non-innovation deals.xlsx</x:v>
      </x:c>
      <x:c r="F197" s="22" t="str">
        <x:v>biogenes completes management buy out</x:v>
      </x:c>
      <x:c r="G197" s="22" t="str">
        <x:v>No</x:v>
      </x:c>
      <x:c r="H197" s="22" t="str">
        <x:v>No</x:v>
      </x:c>
      <x:c r="I197" s="22" t="str">
        <x:v>No</x:v>
      </x:c>
      <x:c r="J197" s="22" t="n">
        <x:v>1</x:v>
      </x:c>
      <x:c r="K197" s="22" t="str">
        <x:v>Not started</x:v>
      </x:c>
      <x:c r="L197" s="22" t="str">
        <x:v>Eligible - 100%</x:v>
      </x:c>
      <x:c r="M197" s="22" t="str">
        <x:v>Review</x:v>
      </x:c>
      <x:c r="N197" s="22" t="str"/>
      <x:c r="O197" s="28" t="n">
        <x:v>42308</x:v>
      </x:c>
      <x:c r="P197" s="28" t="n">
        <x:v>42308</x:v>
      </x:c>
      <x:c r="Q197" s="22" t="n">
        <x:v>2015</x:v>
      </x:c>
      <x:c r="R197" s="22" t="str">
        <x:v>Q4 2015</x:v>
      </x:c>
      <x:c r="S197" s="22" t="str">
        <x:v>Completed</x:v>
      </x:c>
      <x:c r="T197" s="26" t="str">
        <x:v>BioGenes Completes Management Buy-out</x:v>
      </x:c>
      <x:c r="U197" s="22" t="str">
        <x:v>Mergers &amp; Acquisitions</x:v>
      </x:c>
      <x:c r="V197" s="22" t="str">
        <x:v>Acquisition</x:v>
      </x:c>
      <x:c r="W197" s="22" t="str">
        <x:v>100% Acquisition</x:v>
      </x:c>
      <x:c r="X197" s="22" t="str">
        <x:v>Germany</x:v>
      </x:c>
      <x:c r="Y197" s="22" t="str">
        <x:v>100% Acquisition</x:v>
      </x:c>
      <x:c r="Z197" s="26"/>
      <x:c r="AA197" s="26"/>
      <x:c r="AB197" s="22" t="str">
        <x:v>Sergej Ovodov; Alexander Knoll</x:v>
      </x:c>
      <x:c r="AC197" s="22" t="str">
        <x:v>sergej ovodov alexander knoll</x:v>
      </x:c>
      <x:c r="AD197" s="22" t="str">
        <x:v>BioGenes GmbH</x:v>
      </x:c>
      <x:c r="AE197" s="22" t="str">
        <x:v>biogenes</x:v>
      </x:c>
      <x:c r="AF197" s="30"/>
      <x:c r="AG197" s="22" t="str">
        <x:v>n/a</x:v>
      </x:c>
      <x:c r="AH197" s="26" t="str">
        <x:v>The management of BioGenes GmbH, an antibody and immunoassay development company, has acquired all outstanding shares of BioGenes, from GUB Unternehmensbeteiligungen GmbH &amp; Co. KGaA and VC Fonds Technologie Berlin GmbH, in a management buy-out (MBO).
The management team consisting of the two founders Dr. Alexander Knoll and Dr. Sergej Ovodov.
This transaction enables BioGenes to further expand its market position.</x:v>
      </x:c>
      <x:c r="AI197" s="26" t="str">
        <x:v>This transaction enables BioGenes to further expand its market position.</x:v>
      </x:c>
      <x:c r="AJ197" s="22" t="str"/>
      <x:c r="AK197" s="22" t="str"/>
      <x:c r="AL197" s="22" t="str">
        <x:v>Unknown</x:v>
      </x:c>
      <x:c r="AM197" s="22" t="str">
        <x:v>Unknown</x:v>
      </x:c>
      <x:c r="AN197" s="22" t="str"/>
      <x:c r="AO197" s="22" t="str"/>
      <x:c r="AP197" s="22" t="str"/>
      <x:c r="AQ197" s="22" t="str"/>
      <x:c r="AR197" s="22" t="str"/>
      <x:c r="AS197" s="22" t="str">
        <x:v>Sergej Ovodov; Alexander Knoll</x:v>
      </x:c>
      <x:c r="AT197" s="22" t="str">
        <x:v>BioGenes GmbH</x:v>
      </x:c>
      <x:c r="AU197" s="22" t="str">
        <x:v>Not reviewed</x:v>
      </x:c>
      <x:c r="AV197" s="22" t="str">
        <x:v>Not assessed</x:v>
      </x:c>
      <x:c r="AW197" s="22" t="str">
        <x:v>Unknown</x:v>
      </x:c>
      <x:c r="AX197" s="22" t="str">
        <x:v>Unknown</x:v>
      </x:c>
      <x:c r="AY197" s="22" t="str">
        <x:v>Unknown</x:v>
      </x:c>
      <x:c r="AZ197" s="22" t="str">
        <x:v>Unknown</x:v>
      </x:c>
      <x:c r="BA197" s="22" t="str">
        <x:v>Unknown</x:v>
      </x:c>
      <x:c r="BB197" s="22" t="str">
        <x:v>Unknown</x:v>
      </x:c>
      <x:c r="BC197" s="26" t="str"/>
      <x:c r="BD197" s="22" t="str"/>
      <x:c r="BE197" s="22" t="str"/>
      <x:c r="BF197" s="22" t="str">
        <x:v>Not collected</x:v>
      </x:c>
      <x:c r="BG197" s="22" t="str">
        <x:v>Not collected</x:v>
      </x:c>
      <x:c r="BH197" s="22" t="str">
        <x:v>Not defined</x:v>
      </x:c>
      <x:c r="BI197" s="24" t="n">
        <x:f>IF($Q197="","",$Q197-3)</x:f>
        <x:v>2012</x:v>
      </x:c>
      <x:c r="BJ197" s="24" t="n">
        <x:f>IF($Q197="","",$Q197-2)</x:f>
        <x:v>2013</x:v>
      </x:c>
      <x:c r="BK197" s="24" t="n">
        <x:f>IF($Q197="","",$Q197-1)</x:f>
        <x:v>2014</x:v>
      </x:c>
      <x:c r="BL197" s="24" t="n">
        <x:f>IF($Q197="","",$Q197+0)</x:f>
        <x:v>2015</x:v>
      </x:c>
      <x:c r="BM197" s="24" t="n">
        <x:f>IF($Q197="","",$Q197+1)</x:f>
        <x:v>2016</x:v>
      </x:c>
      <x:c r="BN197" s="24" t="n">
        <x:f>IF($Q197="","",$Q197+2)</x:f>
        <x:v>2017</x:v>
      </x:c>
      <x:c r="BO197" s="24" t="n">
        <x:f>IF($Q197="","",$Q197+3)</x:f>
        <x:v>2018</x:v>
      </x:c>
      <x:c r="BP197" s="77" t="str"/>
      <x:c r="BQ197" s="77" t="str"/>
      <x:c r="BR197" s="77" t="str"/>
      <x:c r="BS197" s="77" t="str"/>
      <x:c r="BT197" s="77" t="str"/>
      <x:c r="BU197" s="77" t="str"/>
      <x:c r="BV197" s="77" t="str"/>
      <x:c r="BW197" s="77" t="str"/>
      <x:c r="BX197" s="77" t="str"/>
      <x:c r="BY197" s="77" t="str"/>
      <x:c r="BZ197" s="77" t="str"/>
      <x:c r="CA197" s="77" t="str"/>
      <x:c r="CB197" s="77" t="str"/>
      <x:c r="CC197" s="77" t="str"/>
      <x:c r="CD197" s="77" t="str"/>
      <x:c r="CE197" s="77" t="str"/>
      <x:c r="CF197" s="77" t="str"/>
      <x:c r="CG197" s="77" t="str"/>
      <x:c r="CH197" s="77" t="str"/>
      <x:c r="CI197" s="77" t="str"/>
      <x:c r="CJ197" s="77" t="str"/>
      <x:c r="CK197" s="77" t="str"/>
      <x:c r="CL197" s="77" t="str"/>
      <x:c r="CM197" s="77" t="str"/>
      <x:c r="CN197" s="77" t="str"/>
      <x:c r="CO197" s="77" t="str"/>
      <x:c r="CP197" s="77" t="str"/>
      <x:c r="CQ197" s="77" t="str"/>
      <x:c r="CR197" s="77" t="str"/>
      <x:c r="CS197" s="77" t="str"/>
      <x:c r="CT197" s="77" t="str"/>
      <x:c r="CU197" s="77" t="str"/>
      <x:c r="CV197" s="77" t="str"/>
      <x:c r="CW197" s="77" t="str"/>
      <x:c r="CX197" s="77" t="str"/>
      <x:c r="CY197" s="77" t="str"/>
      <x:c r="CZ197" s="77" t="str"/>
      <x:c r="DA197" s="77" t="str"/>
      <x:c r="DB197" s="77" t="str"/>
      <x:c r="DC197" s="77" t="str"/>
      <x:c r="DD197" s="77" t="str"/>
      <x:c r="DE197" s="77" t="str"/>
      <x:c r="DF197" s="78" t="str"/>
      <x:c r="DG197" s="78" t="str"/>
      <x:c r="DH197" s="78" t="str"/>
      <x:c r="DI197" s="78" t="str"/>
      <x:c r="DJ197" s="78" t="str"/>
      <x:c r="DK197" s="78" t="str"/>
      <x:c r="DL197" s="78" t="str"/>
      <x:c r="DM197" s="78" t="str"/>
      <x:c r="DN197" s="78" t="str"/>
      <x:c r="DO197" s="78" t="str"/>
      <x:c r="DP197" s="78" t="str"/>
      <x:c r="DQ197" s="78" t="str"/>
      <x:c r="DR197" s="78" t="str"/>
      <x:c r="DS197" s="78" t="str"/>
      <x:c r="DT197" s="78" t="str"/>
      <x:c r="DU197" s="78" t="str"/>
      <x:c r="DV197" s="78" t="str"/>
      <x:c r="DW197" s="78" t="str"/>
      <x:c r="DX197" s="78" t="str"/>
      <x:c r="DY197" s="78" t="str"/>
      <x:c r="DZ197" s="78" t="str"/>
      <x:c r="EA197" s="117" t="str"/>
      <x:c r="EB197" s="117" t="str"/>
      <x:c r="EC197" s="117" t="str"/>
      <x:c r="ED197" s="117" t="str"/>
      <x:c r="EE197" s="117" t="str"/>
      <x:c r="EF197" s="117" t="str"/>
      <x:c r="EG197" s="117" t="str"/>
      <x:c r="EH197" s="117" t="str"/>
      <x:c r="EI197" s="117" t="str"/>
      <x:c r="EJ197" s="117" t="str"/>
      <x:c r="EK197" s="117" t="str"/>
      <x:c r="EL197" s="117" t="str"/>
      <x:c r="EM197" s="117" t="str"/>
      <x:c r="EN197" s="117" t="str"/>
      <x:c r="EO197" s="34" t="str"/>
      <x:c r="EP197" s="34" t="str"/>
      <x:c r="EQ197" s="36" t="str">
        <x:f>IF(OR($EO197="",$EP197="",$EO197=0),"",$EP197/$EO197)</x:f>
      </x:c>
      <x:c r="ER197" s="38" t="str"/>
      <x:c r="ES197" s="22" t="str">
        <x:v>Unknown</x:v>
      </x:c>
      <x:c r="ET197" s="22" t="str">
        <x:v>Unknown</x:v>
      </x:c>
      <x:c r="EU197" s="40" t="str">
        <x:f>IF(COUNT($DF197,$DG197,$DH197)=0,"",AVERAGE($DF197,$DG197,$DH197))</x:f>
      </x:c>
      <x:c r="EV197" s="40" t="str">
        <x:f>IF(COUNT($DJ197,$DK197,$DL197)=0,"",AVERAGE($DJ197,$DK197,$DL197))</x:f>
      </x:c>
      <x:c r="EW197" s="40" t="str">
        <x:f>IF(OR($EU197="",$EV197=""),"",$EV197-$EU197)</x:f>
      </x:c>
      <x:c r="EX197" s="40" t="str">
        <x:f>IF(COUNT($DM197,$DN197,$DO197)=0,"",AVERAGE($DM197,$DN197,$DO197))</x:f>
      </x:c>
      <x:c r="EY197" s="40" t="str">
        <x:f>IF(COUNT($DQ197,$DR197,$DS197)=0,"",AVERAGE($DQ197,$DR197,$DS197))</x:f>
      </x:c>
      <x:c r="EZ197" s="40" t="str">
        <x:f>IF(OR($EX197="",$EY197=""),"",$EY197-$EX197)</x:f>
      </x:c>
      <x:c r="FA197" s="42" t="str">
        <x:f>IF(COUNT($EA197,$EB197,$EC197)=0,"",AVERAGE($EA197,$EB197,$EC197))</x:f>
      </x:c>
      <x:c r="FB197" s="42" t="str">
        <x:f>IF(COUNT($EE197,$EF197,$EG197)=0,"",AVERAGE($EE197,$EF197,$EG197))</x:f>
      </x:c>
      <x:c r="FC197" s="42" t="str">
        <x:f>IF(OR($FA197="",$FB197=""),"",$FB197-$FA197)</x:f>
      </x:c>
      <x:c r="FD197" s="42" t="str">
        <x:f>IF(COUNT($EH197,$EI197,$EJ197)=0,"",AVERAGE($EH197,$EI197,$EJ197))</x:f>
      </x:c>
      <x:c r="FE197" s="42" t="str">
        <x:f>IF(COUNT($EL197,$EM197,$EN197)=0,"",AVERAGE($EL197,$EM197,$EN197))</x:f>
      </x:c>
      <x:c r="FF197" s="42" t="str">
        <x:f>IF(OR($FD197="",$FE197=""),"",$FE197-$FD197)</x:f>
      </x:c>
      <x:c r="FG197" s="24" t="str">
        <x:f>IF(COUNT($DF197,$DG197,$DH197,$DJ197,$DK197,$DL197,$DM197,$DN197,$DO197,$DQ197,$DR197,$DS197)=12,"Yes","No")</x:f>
        <x:v>No</x:v>
      </x:c>
      <x:c r="FH197" s="24" t="str">
        <x:f>IF(COUNT($EA197,$EB197,$EC197,$EE197,$EF197,$EG197,$EH197,$EI197,$EJ197,$EL197,$EM197,$EN197)=12,"Yes","No")</x:f>
        <x:v>No</x:v>
      </x:c>
      <x:c r="FI197" s="24" t="str">
        <x:f>IF(AND($M197="Include",OR($FG197="Yes",$FH197="Yes")),"Ready","Not ready")</x:f>
        <x:v>Not ready</x:v>
      </x:c>
    </x:row>
    <x:row r="198" ht="24" customHeight="1">
      <x:c r="A198" s="22" t="str">
        <x:v>CTL-0196</x:v>
      </x:c>
      <x:c r="B198" s="22" t="n">
        <x:v>207</x:v>
      </x:c>
      <x:c r="C198" s="22" t="str">
        <x:v>Candidate alternative-rationale group</x:v>
      </x:c>
      <x:c r="D198" s="22" t="n">
        <x:v>0</x:v>
      </x:c>
      <x:c r="E198" s="22" t="str">
        <x:v>DATA non-innovation deals.xlsx</x:v>
      </x:c>
      <x:c r="F198" s="22" t="str">
        <x:v>amryt pharma acquires birken</x:v>
      </x:c>
      <x:c r="G198" s="22" t="str">
        <x:v>No</x:v>
      </x:c>
      <x:c r="H198" s="22" t="str">
        <x:v>No</x:v>
      </x:c>
      <x:c r="I198" s="22" t="str">
        <x:v>No</x:v>
      </x:c>
      <x:c r="J198" s="22" t="n">
        <x:v>1</x:v>
      </x:c>
      <x:c r="K198" s="22" t="str">
        <x:v>Not started</x:v>
      </x:c>
      <x:c r="L198" s="22" t="str">
        <x:v>Eligible - 100%</x:v>
      </x:c>
      <x:c r="M198" s="22" t="str">
        <x:v>Review</x:v>
      </x:c>
      <x:c r="N198" s="22" t="str"/>
      <x:c r="O198" s="28" t="n">
        <x:v>42293</x:v>
      </x:c>
      <x:c r="P198" s="28" t="n">
        <x:v>42479</x:v>
      </x:c>
      <x:c r="Q198" s="22" t="n">
        <x:v>2016</x:v>
      </x:c>
      <x:c r="R198" s="22" t="str">
        <x:v>Q4 2015</x:v>
      </x:c>
      <x:c r="S198" s="22" t="str">
        <x:v>Completed</x:v>
      </x:c>
      <x:c r="T198" s="26" t="str">
        <x:v>Amryt Pharma Acquires Birken</x:v>
      </x:c>
      <x:c r="U198" s="22" t="str">
        <x:v>Mergers &amp; Acquisitions</x:v>
      </x:c>
      <x:c r="V198" s="22" t="str">
        <x:v>Acquisition</x:v>
      </x:c>
      <x:c r="W198" s="22" t="str">
        <x:v>100% Acquisition</x:v>
      </x:c>
      <x:c r="X198" s="22" t="str">
        <x:v>Germany</x:v>
      </x:c>
      <x:c r="Y198" s="22" t="str">
        <x:v>100% Acquisition</x:v>
      </x:c>
      <x:c r="Z198" s="26"/>
      <x:c r="AA198" s="26"/>
      <x:c r="AB198" s="22" t="str">
        <x:v>Amryt Pharma Plc</x:v>
      </x:c>
      <x:c r="AC198" s="22" t="str">
        <x:v>amryt pharma</x:v>
      </x:c>
      <x:c r="AD198" s="22" t="str">
        <x:v>Amryt GmbH</x:v>
      </x:c>
      <x:c r="AE198" s="22" t="str">
        <x:v>amryt</x:v>
      </x:c>
      <x:c r="AF198" s="30" t="n">
        <x:v>59</x:v>
      </x:c>
      <x:c r="AG198" s="22" t="n">
        <x:v>59</x:v>
      </x:c>
      <x:c r="AH198" s="26" t="str">
        <x:v>Amryt Pharma plc (formerly, Fastnet Equity plc), a pharmaceutical company, has acquired Birken AG, a pharmaceutical development and manufacturing company.
As part of the transaction, Birken has become wholly-owned subsidiary of Amryt Pharma. Birken sellers holds in aggregate 43,656,955 new ordinary shares, representing 21% of the enlarged share capital of Amryt Pharma. Sellers of Birken will receive an initial payment of EUR1 million (USD1.14 million), which was settled on signature of Birken SPA; EUR0.15 million (USD0.17 million) for completion of the transaction; milestone payments totaling up to EUR50 million (USD57.18 million) payable on achieving certain regulatory approvals and sales targets in relation to Episalvan, of which EUR10 million (USD11.43 million) is payable on Admission following the receipt of approval of Episalvan by the European Commission; and royalties of 6% to 9% on sales of Episalvan for ten years from first commercial sale. In addition, Birken Sellers are issued with new ordinary shares in Amryt Pharma representing 30% of the fully diluted issued share capital of Amryt Pharma following the issue of consideration shares issued in Amryt Pharma in relation to the Som SPAs and shares issued in Amryt Pharma as a result of the conversion of the B ordinary shares and Convertible Debenture Securities (CDS), prior to any dilution resulting from the transaction.
Concurrently, Amryt Pharma has acquired SomPharmaceuticals S.A.
Deal History: 
Announced: On October 16, 2015, Amryt Pharma agreed to acquire Birken.</x:v>
      </x:c>
      <x:c r="AI198" s="26" t="str"/>
      <x:c r="AJ198" s="22" t="str"/>
      <x:c r="AK198" s="22" t="str"/>
      <x:c r="AL198" s="22" t="str">
        <x:v>Unknown</x:v>
      </x:c>
      <x:c r="AM198" s="22" t="str">
        <x:v>Unknown</x:v>
      </x:c>
      <x:c r="AN198" s="22" t="str"/>
      <x:c r="AO198" s="22" t="str"/>
      <x:c r="AP198" s="22" t="str"/>
      <x:c r="AQ198" s="22" t="str"/>
      <x:c r="AR198" s="22" t="str"/>
      <x:c r="AS198" s="22" t="str">
        <x:v>Amryt Pharma Plc</x:v>
      </x:c>
      <x:c r="AT198" s="22" t="str">
        <x:v>Amryt GmbH</x:v>
      </x:c>
      <x:c r="AU198" s="22" t="str">
        <x:v>Not reviewed</x:v>
      </x:c>
      <x:c r="AV198" s="22" t="str">
        <x:v>Not assessed</x:v>
      </x:c>
      <x:c r="AW198" s="22" t="str">
        <x:v>Unknown</x:v>
      </x:c>
      <x:c r="AX198" s="22" t="str">
        <x:v>Unknown</x:v>
      </x:c>
      <x:c r="AY198" s="22" t="str">
        <x:v>Unknown</x:v>
      </x:c>
      <x:c r="AZ198" s="22" t="str">
        <x:v>Unknown</x:v>
      </x:c>
      <x:c r="BA198" s="22" t="str">
        <x:v>Unknown</x:v>
      </x:c>
      <x:c r="BB198" s="22" t="str">
        <x:v>Unknown</x:v>
      </x:c>
      <x:c r="BC198" s="26" t="str"/>
      <x:c r="BD198" s="22" t="str"/>
      <x:c r="BE198" s="22" t="str"/>
      <x:c r="BF198" s="22" t="str">
        <x:v>Not collected</x:v>
      </x:c>
      <x:c r="BG198" s="22" t="str">
        <x:v>Not collected</x:v>
      </x:c>
      <x:c r="BH198" s="22" t="str">
        <x:v>Not defined</x:v>
      </x:c>
      <x:c r="BI198" s="24" t="n">
        <x:f>IF($Q198="","",$Q198-3)</x:f>
        <x:v>2013</x:v>
      </x:c>
      <x:c r="BJ198" s="24" t="n">
        <x:f>IF($Q198="","",$Q198-2)</x:f>
        <x:v>2014</x:v>
      </x:c>
      <x:c r="BK198" s="24" t="n">
        <x:f>IF($Q198="","",$Q198-1)</x:f>
        <x:v>2015</x:v>
      </x:c>
      <x:c r="BL198" s="24" t="n">
        <x:f>IF($Q198="","",$Q198+0)</x:f>
        <x:v>2016</x:v>
      </x:c>
      <x:c r="BM198" s="24" t="n">
        <x:f>IF($Q198="","",$Q198+1)</x:f>
        <x:v>2017</x:v>
      </x:c>
      <x:c r="BN198" s="24" t="n">
        <x:f>IF($Q198="","",$Q198+2)</x:f>
        <x:v>2018</x:v>
      </x:c>
      <x:c r="BO198" s="24" t="n">
        <x:f>IF($Q198="","",$Q198+3)</x:f>
        <x:v>2019</x:v>
      </x:c>
      <x:c r="BP198" s="77" t="str"/>
      <x:c r="BQ198" s="77" t="str"/>
      <x:c r="BR198" s="77" t="str"/>
      <x:c r="BS198" s="77" t="str"/>
      <x:c r="BT198" s="77" t="str"/>
      <x:c r="BU198" s="77" t="str"/>
      <x:c r="BV198" s="77" t="str"/>
      <x:c r="BW198" s="77" t="str"/>
      <x:c r="BX198" s="77" t="str"/>
      <x:c r="BY198" s="77" t="str"/>
      <x:c r="BZ198" s="77" t="str"/>
      <x:c r="CA198" s="77" t="str"/>
      <x:c r="CB198" s="77" t="str"/>
      <x:c r="CC198" s="77" t="str"/>
      <x:c r="CD198" s="77" t="str"/>
      <x:c r="CE198" s="77" t="str"/>
      <x:c r="CF198" s="77" t="str"/>
      <x:c r="CG198" s="77" t="str"/>
      <x:c r="CH198" s="77" t="str"/>
      <x:c r="CI198" s="77" t="str"/>
      <x:c r="CJ198" s="77" t="str"/>
      <x:c r="CK198" s="77" t="str"/>
      <x:c r="CL198" s="77" t="str"/>
      <x:c r="CM198" s="77" t="str"/>
      <x:c r="CN198" s="77" t="str"/>
      <x:c r="CO198" s="77" t="str"/>
      <x:c r="CP198" s="77" t="str"/>
      <x:c r="CQ198" s="77" t="str"/>
      <x:c r="CR198" s="77" t="str"/>
      <x:c r="CS198" s="77" t="str"/>
      <x:c r="CT198" s="77" t="str"/>
      <x:c r="CU198" s="77" t="str"/>
      <x:c r="CV198" s="77" t="str"/>
      <x:c r="CW198" s="77" t="str"/>
      <x:c r="CX198" s="77" t="str"/>
      <x:c r="CY198" s="77" t="str"/>
      <x:c r="CZ198" s="77" t="str"/>
      <x:c r="DA198" s="77" t="str"/>
      <x:c r="DB198" s="77" t="str"/>
      <x:c r="DC198" s="77" t="str"/>
      <x:c r="DD198" s="77" t="str"/>
      <x:c r="DE198" s="77" t="str"/>
      <x:c r="DF198" s="78" t="str"/>
      <x:c r="DG198" s="78" t="str"/>
      <x:c r="DH198" s="78" t="str"/>
      <x:c r="DI198" s="78" t="str"/>
      <x:c r="DJ198" s="78" t="str"/>
      <x:c r="DK198" s="78" t="str"/>
      <x:c r="DL198" s="78" t="str"/>
      <x:c r="DM198" s="78" t="str"/>
      <x:c r="DN198" s="78" t="str"/>
      <x:c r="DO198" s="78" t="str"/>
      <x:c r="DP198" s="78" t="str"/>
      <x:c r="DQ198" s="78" t="str"/>
      <x:c r="DR198" s="78" t="str"/>
      <x:c r="DS198" s="78" t="str"/>
      <x:c r="DT198" s="78" t="str"/>
      <x:c r="DU198" s="78" t="str"/>
      <x:c r="DV198" s="78" t="str"/>
      <x:c r="DW198" s="78" t="str"/>
      <x:c r="DX198" s="78" t="str"/>
      <x:c r="DY198" s="78" t="str"/>
      <x:c r="DZ198" s="78" t="str"/>
      <x:c r="EA198" s="117" t="str"/>
      <x:c r="EB198" s="117" t="str"/>
      <x:c r="EC198" s="117" t="str"/>
      <x:c r="ED198" s="117" t="str"/>
      <x:c r="EE198" s="117" t="str"/>
      <x:c r="EF198" s="117" t="str"/>
      <x:c r="EG198" s="117" t="str"/>
      <x:c r="EH198" s="117" t="str"/>
      <x:c r="EI198" s="117" t="str"/>
      <x:c r="EJ198" s="117" t="str"/>
      <x:c r="EK198" s="117" t="str"/>
      <x:c r="EL198" s="117" t="str"/>
      <x:c r="EM198" s="117" t="str"/>
      <x:c r="EN198" s="117" t="str"/>
      <x:c r="EO198" s="34" t="str"/>
      <x:c r="EP198" s="34" t="str"/>
      <x:c r="EQ198" s="36" t="str">
        <x:f>IF(OR($EO198="",$EP198="",$EO198=0),"",$EP198/$EO198)</x:f>
      </x:c>
      <x:c r="ER198" s="38" t="str"/>
      <x:c r="ES198" s="22" t="str">
        <x:v>Unknown</x:v>
      </x:c>
      <x:c r="ET198" s="22" t="str">
        <x:v>Unknown</x:v>
      </x:c>
      <x:c r="EU198" s="40" t="str">
        <x:f>IF(COUNT($DF198,$DG198,$DH198)=0,"",AVERAGE($DF198,$DG198,$DH198))</x:f>
      </x:c>
      <x:c r="EV198" s="40" t="str">
        <x:f>IF(COUNT($DJ198,$DK198,$DL198)=0,"",AVERAGE($DJ198,$DK198,$DL198))</x:f>
      </x:c>
      <x:c r="EW198" s="40" t="str">
        <x:f>IF(OR($EU198="",$EV198=""),"",$EV198-$EU198)</x:f>
      </x:c>
      <x:c r="EX198" s="40" t="str">
        <x:f>IF(COUNT($DM198,$DN198,$DO198)=0,"",AVERAGE($DM198,$DN198,$DO198))</x:f>
      </x:c>
      <x:c r="EY198" s="40" t="str">
        <x:f>IF(COUNT($DQ198,$DR198,$DS198)=0,"",AVERAGE($DQ198,$DR198,$DS198))</x:f>
      </x:c>
      <x:c r="EZ198" s="40" t="str">
        <x:f>IF(OR($EX198="",$EY198=""),"",$EY198-$EX198)</x:f>
      </x:c>
      <x:c r="FA198" s="42" t="str">
        <x:f>IF(COUNT($EA198,$EB198,$EC198)=0,"",AVERAGE($EA198,$EB198,$EC198))</x:f>
      </x:c>
      <x:c r="FB198" s="42" t="str">
        <x:f>IF(COUNT($EE198,$EF198,$EG198)=0,"",AVERAGE($EE198,$EF198,$EG198))</x:f>
      </x:c>
      <x:c r="FC198" s="42" t="str">
        <x:f>IF(OR($FA198="",$FB198=""),"",$FB198-$FA198)</x:f>
      </x:c>
      <x:c r="FD198" s="42" t="str">
        <x:f>IF(COUNT($EH198,$EI198,$EJ198)=0,"",AVERAGE($EH198,$EI198,$EJ198))</x:f>
      </x:c>
      <x:c r="FE198" s="42" t="str">
        <x:f>IF(COUNT($EL198,$EM198,$EN198)=0,"",AVERAGE($EL198,$EM198,$EN198))</x:f>
      </x:c>
      <x:c r="FF198" s="42" t="str">
        <x:f>IF(OR($FD198="",$FE198=""),"",$FE198-$FD198)</x:f>
      </x:c>
      <x:c r="FG198" s="24" t="str">
        <x:f>IF(COUNT($DF198,$DG198,$DH198,$DJ198,$DK198,$DL198,$DM198,$DN198,$DO198,$DQ198,$DR198,$DS198)=12,"Yes","No")</x:f>
        <x:v>No</x:v>
      </x:c>
      <x:c r="FH198" s="24" t="str">
        <x:f>IF(COUNT($EA198,$EB198,$EC198,$EE198,$EF198,$EG198,$EH198,$EI198,$EJ198,$EL198,$EM198,$EN198)=12,"Yes","No")</x:f>
        <x:v>No</x:v>
      </x:c>
      <x:c r="FI198" s="24" t="str">
        <x:f>IF(AND($M198="Include",OR($FG198="Yes",$FH198="Yes")),"Ready","Not ready")</x:f>
        <x:v>Not ready</x:v>
      </x:c>
    </x:row>
    <x:row r="199" ht="24" customHeight="1">
      <x:c r="A199" s="22" t="str">
        <x:v>CTL-0197</x:v>
      </x:c>
      <x:c r="B199" s="22" t="n">
        <x:v>208</x:v>
      </x:c>
      <x:c r="C199" s="22" t="str">
        <x:v>Candidate alternative-rationale group</x:v>
      </x:c>
      <x:c r="D199" s="22" t="n">
        <x:v>0</x:v>
      </x:c>
      <x:c r="E199" s="22" t="str">
        <x:v>DATA non-innovation deals.xlsx</x:v>
      </x:c>
      <x:c r="F199" s="22" t="str">
        <x:v>omnicare merges with megapharm</x:v>
      </x:c>
      <x:c r="G199" s="22" t="str">
        <x:v>No</x:v>
      </x:c>
      <x:c r="H199" s="22" t="str">
        <x:v>No</x:v>
      </x:c>
      <x:c r="I199" s="22" t="str">
        <x:v>No</x:v>
      </x:c>
      <x:c r="J199" s="22" t="n">
        <x:v>1</x:v>
      </x:c>
      <x:c r="K199" s="22" t="str">
        <x:v>Not started</x:v>
      </x:c>
      <x:c r="L199" s="22" t="str">
        <x:v>Review - merger</x:v>
      </x:c>
      <x:c r="M199" s="22" t="str">
        <x:v>Review</x:v>
      </x:c>
      <x:c r="N199" s="22" t="str"/>
      <x:c r="O199" s="28" t="n">
        <x:v>42279</x:v>
      </x:c>
      <x:c r="P199" s="28" t="n">
        <x:v>42279</x:v>
      </x:c>
      <x:c r="Q199" s="22" t="n">
        <x:v>2015</x:v>
      </x:c>
      <x:c r="R199" s="22" t="str">
        <x:v>Q4 2015</x:v>
      </x:c>
      <x:c r="S199" s="22" t="str">
        <x:v>Completed</x:v>
      </x:c>
      <x:c r="T199" s="26" t="str">
        <x:v>Omnicare Merges with Megapharm</x:v>
      </x:c>
      <x:c r="U199" s="22" t="str">
        <x:v>Mergers &amp; Acquisitions</x:v>
      </x:c>
      <x:c r="V199" s="22" t="str">
        <x:v>Merger</x:v>
      </x:c>
      <x:c r="W199" s="22"/>
      <x:c r="X199" s="22" t="str">
        <x:v>Germany</x:v>
      </x:c>
      <x:c r="Y199" s="22"/>
      <x:c r="Z199" s="26"/>
      <x:c r="AA199" s="26"/>
      <x:c r="AB199" s="22" t="str">
        <x:v>Omnicare Holding GmbH &amp; Co KG</x:v>
      </x:c>
      <x:c r="AC199" s="22" t="str">
        <x:v>omnicare kg</x:v>
      </x:c>
      <x:c r="AD199" s="22" t="str">
        <x:v>Omnicare Holding GmbH &amp; Co KG; Megapharm GmbH</x:v>
      </x:c>
      <x:c r="AE199" s="22" t="str">
        <x:v>omnicare kg megapharm</x:v>
      </x:c>
      <x:c r="AF199" s="30"/>
      <x:c r="AG199" s="22" t="str">
        <x:v>n/a</x:v>
      </x:c>
      <x:c r="AH199" s="26" t="str">
        <x:v>Omnicare Holding GmbH &amp; Co. KG (Omnicare Pharma Gmbh), a pharmaceutical company, has merged with Megapharm GmbH, a provider of oncology products.
Under the terms, Omnicare and Megapharm will initially continue to operate under its established name in the market. The combined company is headquartered in Unterfohring near Munich.
This transaction enables Omnicare to enhance outpatient oncology care for patients, oncologists and pharmacists.</x:v>
      </x:c>
      <x:c r="AI199" s="26" t="str">
        <x:v>This transaction enables Omnicare to enhance outpatient oncology care for patients, oncologists and pharmacists.</x:v>
      </x:c>
      <x:c r="AJ199" s="22" t="str"/>
      <x:c r="AK199" s="22" t="str"/>
      <x:c r="AL199" s="22" t="str">
        <x:v>Unknown</x:v>
      </x:c>
      <x:c r="AM199" s="22" t="str">
        <x:v>Unknown</x:v>
      </x:c>
      <x:c r="AN199" s="22" t="str"/>
      <x:c r="AO199" s="22" t="str"/>
      <x:c r="AP199" s="22" t="str"/>
      <x:c r="AQ199" s="22" t="str"/>
      <x:c r="AR199" s="22" t="str"/>
      <x:c r="AS199" s="22" t="str">
        <x:v>Omnicare Holding GmbH &amp; Co KG</x:v>
      </x:c>
      <x:c r="AT199" s="22" t="str">
        <x:v>Omnicare Holding GmbH &amp; Co KG; Megapharm GmbH</x:v>
      </x:c>
      <x:c r="AU199" s="22" t="str">
        <x:v>Not reviewed</x:v>
      </x:c>
      <x:c r="AV199" s="22" t="str">
        <x:v>Not assessed</x:v>
      </x:c>
      <x:c r="AW199" s="22" t="str">
        <x:v>Unknown</x:v>
      </x:c>
      <x:c r="AX199" s="22" t="str">
        <x:v>Unknown</x:v>
      </x:c>
      <x:c r="AY199" s="22" t="str">
        <x:v>Unknown</x:v>
      </x:c>
      <x:c r="AZ199" s="22" t="str">
        <x:v>Unknown</x:v>
      </x:c>
      <x:c r="BA199" s="22" t="str">
        <x:v>Unknown</x:v>
      </x:c>
      <x:c r="BB199" s="22" t="str">
        <x:v>Unknown</x:v>
      </x:c>
      <x:c r="BC199" s="26" t="str"/>
      <x:c r="BD199" s="22" t="str"/>
      <x:c r="BE199" s="22" t="str"/>
      <x:c r="BF199" s="22" t="str">
        <x:v>Not collected</x:v>
      </x:c>
      <x:c r="BG199" s="22" t="str">
        <x:v>Not collected</x:v>
      </x:c>
      <x:c r="BH199" s="22" t="str">
        <x:v>Not defined</x:v>
      </x:c>
      <x:c r="BI199" s="24" t="n">
        <x:f>IF($Q199="","",$Q199-3)</x:f>
        <x:v>2012</x:v>
      </x:c>
      <x:c r="BJ199" s="24" t="n">
        <x:f>IF($Q199="","",$Q199-2)</x:f>
        <x:v>2013</x:v>
      </x:c>
      <x:c r="BK199" s="24" t="n">
        <x:f>IF($Q199="","",$Q199-1)</x:f>
        <x:v>2014</x:v>
      </x:c>
      <x:c r="BL199" s="24" t="n">
        <x:f>IF($Q199="","",$Q199+0)</x:f>
        <x:v>2015</x:v>
      </x:c>
      <x:c r="BM199" s="24" t="n">
        <x:f>IF($Q199="","",$Q199+1)</x:f>
        <x:v>2016</x:v>
      </x:c>
      <x:c r="BN199" s="24" t="n">
        <x:f>IF($Q199="","",$Q199+2)</x:f>
        <x:v>2017</x:v>
      </x:c>
      <x:c r="BO199" s="24" t="n">
        <x:f>IF($Q199="","",$Q199+3)</x:f>
        <x:v>2018</x:v>
      </x:c>
      <x:c r="BP199" s="77" t="str"/>
      <x:c r="BQ199" s="77" t="str"/>
      <x:c r="BR199" s="77" t="str"/>
      <x:c r="BS199" s="77" t="str"/>
      <x:c r="BT199" s="77" t="str"/>
      <x:c r="BU199" s="77" t="str"/>
      <x:c r="BV199" s="77" t="str"/>
      <x:c r="BW199" s="77" t="str"/>
      <x:c r="BX199" s="77" t="str"/>
      <x:c r="BY199" s="77" t="str"/>
      <x:c r="BZ199" s="77" t="str"/>
      <x:c r="CA199" s="77" t="str"/>
      <x:c r="CB199" s="77" t="str"/>
      <x:c r="CC199" s="77" t="str"/>
      <x:c r="CD199" s="77" t="str"/>
      <x:c r="CE199" s="77" t="str"/>
      <x:c r="CF199" s="77" t="str"/>
      <x:c r="CG199" s="77" t="str"/>
      <x:c r="CH199" s="77" t="str"/>
      <x:c r="CI199" s="77" t="str"/>
      <x:c r="CJ199" s="77" t="str"/>
      <x:c r="CK199" s="77" t="str"/>
      <x:c r="CL199" s="77" t="str"/>
      <x:c r="CM199" s="77" t="str"/>
      <x:c r="CN199" s="77" t="str"/>
      <x:c r="CO199" s="77" t="str"/>
      <x:c r="CP199" s="77" t="str"/>
      <x:c r="CQ199" s="77" t="str"/>
      <x:c r="CR199" s="77" t="str"/>
      <x:c r="CS199" s="77" t="str"/>
      <x:c r="CT199" s="77" t="str"/>
      <x:c r="CU199" s="77" t="str"/>
      <x:c r="CV199" s="77" t="str"/>
      <x:c r="CW199" s="77" t="str"/>
      <x:c r="CX199" s="77" t="str"/>
      <x:c r="CY199" s="77" t="str"/>
      <x:c r="CZ199" s="77" t="str"/>
      <x:c r="DA199" s="77" t="str"/>
      <x:c r="DB199" s="77" t="str"/>
      <x:c r="DC199" s="77" t="str"/>
      <x:c r="DD199" s="77" t="str"/>
      <x:c r="DE199" s="77" t="str"/>
      <x:c r="DF199" s="78" t="str"/>
      <x:c r="DG199" s="78" t="str"/>
      <x:c r="DH199" s="78" t="str"/>
      <x:c r="DI199" s="78" t="str"/>
      <x:c r="DJ199" s="78" t="str"/>
      <x:c r="DK199" s="78" t="str"/>
      <x:c r="DL199" s="78" t="str"/>
      <x:c r="DM199" s="78" t="str"/>
      <x:c r="DN199" s="78" t="str"/>
      <x:c r="DO199" s="78" t="str"/>
      <x:c r="DP199" s="78" t="str"/>
      <x:c r="DQ199" s="78" t="str"/>
      <x:c r="DR199" s="78" t="str"/>
      <x:c r="DS199" s="78" t="str"/>
      <x:c r="DT199" s="78" t="str"/>
      <x:c r="DU199" s="78" t="str"/>
      <x:c r="DV199" s="78" t="str"/>
      <x:c r="DW199" s="78" t="str"/>
      <x:c r="DX199" s="78" t="str"/>
      <x:c r="DY199" s="78" t="str"/>
      <x:c r="DZ199" s="78" t="str"/>
      <x:c r="EA199" s="117" t="str"/>
      <x:c r="EB199" s="117" t="str"/>
      <x:c r="EC199" s="117" t="str"/>
      <x:c r="ED199" s="117" t="str"/>
      <x:c r="EE199" s="117" t="str"/>
      <x:c r="EF199" s="117" t="str"/>
      <x:c r="EG199" s="117" t="str"/>
      <x:c r="EH199" s="117" t="str"/>
      <x:c r="EI199" s="117" t="str"/>
      <x:c r="EJ199" s="117" t="str"/>
      <x:c r="EK199" s="117" t="str"/>
      <x:c r="EL199" s="117" t="str"/>
      <x:c r="EM199" s="117" t="str"/>
      <x:c r="EN199" s="117" t="str"/>
      <x:c r="EO199" s="34" t="str"/>
      <x:c r="EP199" s="34" t="str"/>
      <x:c r="EQ199" s="36" t="str">
        <x:f>IF(OR($EO199="",$EP199="",$EO199=0),"",$EP199/$EO199)</x:f>
      </x:c>
      <x:c r="ER199" s="38" t="str"/>
      <x:c r="ES199" s="22" t="str">
        <x:v>Unknown</x:v>
      </x:c>
      <x:c r="ET199" s="22" t="str">
        <x:v>Unknown</x:v>
      </x:c>
      <x:c r="EU199" s="40" t="str">
        <x:f>IF(COUNT($DF199,$DG199,$DH199)=0,"",AVERAGE($DF199,$DG199,$DH199))</x:f>
      </x:c>
      <x:c r="EV199" s="40" t="str">
        <x:f>IF(COUNT($DJ199,$DK199,$DL199)=0,"",AVERAGE($DJ199,$DK199,$DL199))</x:f>
      </x:c>
      <x:c r="EW199" s="40" t="str">
        <x:f>IF(OR($EU199="",$EV199=""),"",$EV199-$EU199)</x:f>
      </x:c>
      <x:c r="EX199" s="40" t="str">
        <x:f>IF(COUNT($DM199,$DN199,$DO199)=0,"",AVERAGE($DM199,$DN199,$DO199))</x:f>
      </x:c>
      <x:c r="EY199" s="40" t="str">
        <x:f>IF(COUNT($DQ199,$DR199,$DS199)=0,"",AVERAGE($DQ199,$DR199,$DS199))</x:f>
      </x:c>
      <x:c r="EZ199" s="40" t="str">
        <x:f>IF(OR($EX199="",$EY199=""),"",$EY199-$EX199)</x:f>
      </x:c>
      <x:c r="FA199" s="42" t="str">
        <x:f>IF(COUNT($EA199,$EB199,$EC199)=0,"",AVERAGE($EA199,$EB199,$EC199))</x:f>
      </x:c>
      <x:c r="FB199" s="42" t="str">
        <x:f>IF(COUNT($EE199,$EF199,$EG199)=0,"",AVERAGE($EE199,$EF199,$EG199))</x:f>
      </x:c>
      <x:c r="FC199" s="42" t="str">
        <x:f>IF(OR($FA199="",$FB199=""),"",$FB199-$FA199)</x:f>
      </x:c>
      <x:c r="FD199" s="42" t="str">
        <x:f>IF(COUNT($EH199,$EI199,$EJ199)=0,"",AVERAGE($EH199,$EI199,$EJ199))</x:f>
      </x:c>
      <x:c r="FE199" s="42" t="str">
        <x:f>IF(COUNT($EL199,$EM199,$EN199)=0,"",AVERAGE($EL199,$EM199,$EN199))</x:f>
      </x:c>
      <x:c r="FF199" s="42" t="str">
        <x:f>IF(OR($FD199="",$FE199=""),"",$FE199-$FD199)</x:f>
      </x:c>
      <x:c r="FG199" s="24" t="str">
        <x:f>IF(COUNT($DF199,$DG199,$DH199,$DJ199,$DK199,$DL199,$DM199,$DN199,$DO199,$DQ199,$DR199,$DS199)=12,"Yes","No")</x:f>
        <x:v>No</x:v>
      </x:c>
      <x:c r="FH199" s="24" t="str">
        <x:f>IF(COUNT($EA199,$EB199,$EC199,$EE199,$EF199,$EG199,$EH199,$EI199,$EJ199,$EL199,$EM199,$EN199)=12,"Yes","No")</x:f>
        <x:v>No</x:v>
      </x:c>
      <x:c r="FI199" s="24" t="str">
        <x:f>IF(AND($M199="Include",OR($FG199="Yes",$FH199="Yes")),"Ready","Not ready")</x:f>
        <x:v>Not ready</x:v>
      </x:c>
    </x:row>
    <x:row r="200" ht="24" customHeight="1">
      <x:c r="A200" s="22" t="str">
        <x:v>CTL-0198</x:v>
      </x:c>
      <x:c r="B200" s="22" t="n">
        <x:v>209</x:v>
      </x:c>
      <x:c r="C200" s="22" t="str">
        <x:v>Candidate alternative-rationale group</x:v>
      </x:c>
      <x:c r="D200" s="22" t="n">
        <x:v>0</x:v>
      </x:c>
      <x:c r="E200" s="22" t="str">
        <x:v>DATA non-innovation deals.xlsx</x:v>
      </x:c>
      <x:c r="F200" s="22" t="str">
        <x:v>ethypharm acquires 100 stake of db ashbourne dba group</x:v>
      </x:c>
      <x:c r="G200" s="22" t="str">
        <x:v>No</x:v>
      </x:c>
      <x:c r="H200" s="22" t="str">
        <x:v>No</x:v>
      </x:c>
      <x:c r="I200" s="22" t="str">
        <x:v>No</x:v>
      </x:c>
      <x:c r="J200" s="22" t="n">
        <x:v>1</x:v>
      </x:c>
      <x:c r="K200" s="22" t="str">
        <x:v>Not started</x:v>
      </x:c>
      <x:c r="L200" s="22" t="str">
        <x:v>Eligible - 100%</x:v>
      </x:c>
      <x:c r="M200" s="22" t="str">
        <x:v>Review</x:v>
      </x:c>
      <x:c r="N200" s="22" t="str"/>
      <x:c r="O200" s="28" t="n">
        <x:v>42278</x:v>
      </x:c>
      <x:c r="P200" s="28" t="n">
        <x:v>42278</x:v>
      </x:c>
      <x:c r="Q200" s="22" t="n">
        <x:v>2015</x:v>
      </x:c>
      <x:c r="R200" s="22" t="str">
        <x:v>Q4 2015</x:v>
      </x:c>
      <x:c r="S200" s="22" t="str">
        <x:v>Completed</x:v>
      </x:c>
      <x:c r="T200" s="26" t="str">
        <x:v>Ethypharm acquires 100% stake of DB Ashbourne (DBA Group)</x:v>
      </x:c>
      <x:c r="U200" s="22" t="str">
        <x:v>Mergers &amp; Acquisitions</x:v>
      </x:c>
      <x:c r="V200" s="22" t="str">
        <x:v>Acquisition</x:v>
      </x:c>
      <x:c r="W200" s="22" t="str">
        <x:v>100% Acquisition</x:v>
      </x:c>
      <x:c r="X200" s="22" t="str">
        <x:v>United Kingdom</x:v>
      </x:c>
      <x:c r="Y200" s="22" t="str">
        <x:v>100% Acquisition</x:v>
      </x:c>
      <x:c r="Z200" s="26"/>
      <x:c r="AA200" s="26"/>
      <x:c r="AB200" s="22" t="str">
        <x:v>Ethypharm S.A</x:v>
      </x:c>
      <x:c r="AC200" s="22" t="str">
        <x:v>ethypharm s a</x:v>
      </x:c>
      <x:c r="AD200" s="22" t="str">
        <x:v>Ethypharm UK Ltd</x:v>
      </x:c>
      <x:c r="AE200" s="22" t="str">
        <x:v>ethypharm uk</x:v>
      </x:c>
      <x:c r="AF200" s="30"/>
      <x:c r="AG200" s="22" t="str">
        <x:v>n/a</x:v>
      </x:c>
      <x:c r="AH200" s="26" t="str">
        <x:v>Ethypharm S.A., a France-based pharmaceutical company specializing in the treatment of pain and addiction, has acquired 100% stake in DB Ashbourne, Ltd. (DBA Group), a UK-based manufacturer and supplier of a range of prescription only medicines.</x:v>
      </x:c>
      <x:c r="AI200" s="26" t="str">
        <x:v>The transaction will enable Ethypharm to develop a direct commercial presence in territories in Europe to market central nervous system products.</x:v>
      </x:c>
      <x:c r="AJ200" s="22" t="str"/>
      <x:c r="AK200" s="22" t="str"/>
      <x:c r="AL200" s="22" t="str">
        <x:v>Unknown</x:v>
      </x:c>
      <x:c r="AM200" s="22" t="str">
        <x:v>Unknown</x:v>
      </x:c>
      <x:c r="AN200" s="22" t="str">
        <x:v>49927Z FP</x:v>
      </x:c>
      <x:c r="AO200" s="22" t="str"/>
      <x:c r="AP200" s="22" t="str"/>
      <x:c r="AQ200" s="22" t="str"/>
      <x:c r="AR200" s="22" t="str"/>
      <x:c r="AS200" s="22" t="str">
        <x:v>Ethypharm S.A</x:v>
      </x:c>
      <x:c r="AT200" s="22" t="str">
        <x:v>Ethypharm UK Ltd</x:v>
      </x:c>
      <x:c r="AU200" s="22" t="str">
        <x:v>Not reviewed</x:v>
      </x:c>
      <x:c r="AV200" s="22" t="str">
        <x:v>Not assessed</x:v>
      </x:c>
      <x:c r="AW200" s="22" t="str">
        <x:v>Unknown</x:v>
      </x:c>
      <x:c r="AX200" s="22" t="str">
        <x:v>Unknown</x:v>
      </x:c>
      <x:c r="AY200" s="22" t="str">
        <x:v>Unknown</x:v>
      </x:c>
      <x:c r="AZ200" s="22" t="str">
        <x:v>Unknown</x:v>
      </x:c>
      <x:c r="BA200" s="22" t="str">
        <x:v>Unknown</x:v>
      </x:c>
      <x:c r="BB200" s="22" t="str">
        <x:v>Unknown</x:v>
      </x:c>
      <x:c r="BC200" s="26" t="str"/>
      <x:c r="BD200" s="22" t="str"/>
      <x:c r="BE200" s="22" t="str">
        <x:v>EUR</x:v>
      </x:c>
      <x:c r="BF200" s="22" t="str">
        <x:v>Partial</x:v>
      </x:c>
      <x:c r="BG200" s="22" t="str">
        <x:v>Complete event window — 7/7 years covered</x:v>
      </x:c>
      <x:c r="BH200" s="22" t="str">
        <x:v>Applicant/owner alias match for Ethypharm. Rows labelled ERYPHARM are excluded.</x:v>
      </x:c>
      <x:c r="BI200" s="24" t="n">
        <x:f>IF($Q200="","",$Q200-3)</x:f>
        <x:v>2012</x:v>
      </x:c>
      <x:c r="BJ200" s="24" t="n">
        <x:f>IF($Q200="","",$Q200-2)</x:f>
        <x:v>2013</x:v>
      </x:c>
      <x:c r="BK200" s="24" t="n">
        <x:f>IF($Q200="","",$Q200-1)</x:f>
        <x:v>2014</x:v>
      </x:c>
      <x:c r="BL200" s="24" t="n">
        <x:f>IF($Q200="","",$Q200+0)</x:f>
        <x:v>2015</x:v>
      </x:c>
      <x:c r="BM200" s="24" t="n">
        <x:f>IF($Q200="","",$Q200+1)</x:f>
        <x:v>2016</x:v>
      </x:c>
      <x:c r="BN200" s="24" t="n">
        <x:f>IF($Q200="","",$Q200+2)</x:f>
        <x:v>2017</x:v>
      </x:c>
      <x:c r="BO200" s="24" t="n">
        <x:f>IF($Q200="","",$Q200+3)</x:f>
        <x:v>2018</x:v>
      </x:c>
      <x:c r="BP200" s="77" t="n">
        <x:v>155.9248</x:v>
      </x:c>
      <x:c r="BQ200" s="77" t="n">
        <x:v>164.7155</x:v>
      </x:c>
      <x:c r="BR200" s="77"/>
      <x:c r="BS200" s="77"/>
      <x:c r="BT200" s="77"/>
      <x:c r="BU200" s="77"/>
      <x:c r="BV200" s="77"/>
      <x:c r="BW200" s="77" t="n">
        <x:v>24.7636</x:v>
      </x:c>
      <x:c r="BX200" s="77" t="n">
        <x:v>26.1085</x:v>
      </x:c>
      <x:c r="BY200" s="77"/>
      <x:c r="BZ200" s="77"/>
      <x:c r="CA200" s="77"/>
      <x:c r="CB200" s="77"/>
      <x:c r="CC200" s="77"/>
      <x:c r="CD200" s="77" t="n">
        <x:v>24.8551</x:v>
      </x:c>
      <x:c r="CE200" s="77" t="n">
        <x:v>19.5453</x:v>
      </x:c>
      <x:c r="CF200" s="77"/>
      <x:c r="CG200" s="77"/>
      <x:c r="CH200" s="77"/>
      <x:c r="CI200" s="77"/>
      <x:c r="CJ200" s="77"/>
      <x:c r="CK200" s="77" t="n">
        <x:v>174.7173</x:v>
      </x:c>
      <x:c r="CL200" s="77" t="n">
        <x:v>175.9696</x:v>
      </x:c>
      <x:c r="CM200" s="77"/>
      <x:c r="CN200" s="77"/>
      <x:c r="CO200" s="77"/>
      <x:c r="CP200" s="77"/>
      <x:c r="CQ200" s="77"/>
      <x:c r="CR200" s="77"/>
      <x:c r="CS200" s="77"/>
      <x:c r="CT200" s="77"/>
      <x:c r="CU200" s="77"/>
      <x:c r="CV200" s="77"/>
      <x:c r="CW200" s="77"/>
      <x:c r="CX200" s="77"/>
      <x:c r="CY200" s="77"/>
      <x:c r="CZ200" s="77"/>
      <x:c r="DA200" s="77"/>
      <x:c r="DB200" s="77"/>
      <x:c r="DC200" s="77"/>
      <x:c r="DD200" s="77"/>
      <x:c r="DE200" s="77"/>
      <x:c r="DF200" s="78" t="n">
        <x:v>15.4618</x:v>
      </x:c>
      <x:c r="DG200" s="78" t="n">
        <x:v>11.1469</x:v>
      </x:c>
      <x:c r="DH200" s="78"/>
      <x:c r="DI200" s="78"/>
      <x:c r="DJ200" s="78"/>
      <x:c r="DK200" s="78"/>
      <x:c r="DL200" s="78"/>
      <x:c r="DM200" s="78" t="n">
        <x:v>15.8817</x:v>
      </x:c>
      <x:c r="DN200" s="78" t="n">
        <x:v>15.8506</x:v>
      </x:c>
      <x:c r="DO200" s="78"/>
      <x:c r="DP200" s="78"/>
      <x:c r="DQ200" s="78"/>
      <x:c r="DR200" s="78"/>
      <x:c r="DS200" s="78"/>
      <x:c r="DT200" s="78"/>
      <x:c r="DU200" s="78"/>
      <x:c r="DV200" s="78"/>
      <x:c r="DW200" s="78"/>
      <x:c r="DX200" s="78"/>
      <x:c r="DY200" s="78"/>
      <x:c r="DZ200" s="78"/>
      <x:c r="EA200" s="117" t="n">
        <x:v>3</x:v>
      </x:c>
      <x:c r="EB200" s="117" t="n">
        <x:v>1</x:v>
      </x:c>
      <x:c r="EC200" s="117" t="n">
        <x:v>1</x:v>
      </x:c>
      <x:c r="ED200" s="117" t="n">
        <x:v>0</x:v>
      </x:c>
      <x:c r="EE200" s="117" t="n">
        <x:v>0</x:v>
      </x:c>
      <x:c r="EF200" s="117" t="n">
        <x:v>0</x:v>
      </x:c>
      <x:c r="EG200" s="117" t="n">
        <x:v>0</x:v>
      </x:c>
      <x:c r="EH200" s="117" t="n">
        <x:v>0</x:v>
      </x:c>
      <x:c r="EI200" s="117" t="n">
        <x:v>3</x:v>
      </x:c>
      <x:c r="EJ200" s="117" t="n">
        <x:v>0</x:v>
      </x:c>
      <x:c r="EK200" s="117" t="n">
        <x:v>0</x:v>
      </x:c>
      <x:c r="EL200" s="117" t="n">
        <x:v>0</x:v>
      </x:c>
      <x:c r="EM200" s="117" t="n">
        <x:v>0</x:v>
      </x:c>
      <x:c r="EN200" s="117" t="n">
        <x:v>0</x:v>
      </x:c>
      <x:c r="EO200" s="34" t="str"/>
      <x:c r="EP200" s="34" t="str"/>
      <x:c r="EQ200" s="36" t="str">
        <x:f>IF(OR($EO200="",$EP200="",$EO200=0),"",$EP200/$EO200)</x:f>
      </x:c>
      <x:c r="ER200" s="38" t="str"/>
      <x:c r="ES200" s="22" t="str">
        <x:v>Unknown</x:v>
      </x:c>
      <x:c r="ET200" s="22" t="str">
        <x:v>Unknown</x:v>
      </x:c>
      <x:c r="EU200" s="40" t="n">
        <x:f>IF(COUNT($DF200,$DG200,$DH200)=0,"",AVERAGE($DF200,$DG200,$DH200))</x:f>
        <x:v>13.30435</x:v>
      </x:c>
      <x:c r="EV200" s="40" t="str">
        <x:f>IF(COUNT($DJ200,$DK200,$DL200)=0,"",AVERAGE($DJ200,$DK200,$DL200))</x:f>
      </x:c>
      <x:c r="EW200" s="40" t="str">
        <x:f>IF(OR($EU200="",$EV200=""),"",$EV200-$EU200)</x:f>
      </x:c>
      <x:c r="EX200" s="40" t="n">
        <x:f>IF(COUNT($DM200,$DN200,$DO200)=0,"",AVERAGE($DM200,$DN200,$DO200))</x:f>
        <x:v>15.866150000000001</x:v>
      </x:c>
      <x:c r="EY200" s="40" t="str">
        <x:f>IF(COUNT($DQ200,$DR200,$DS200)=0,"",AVERAGE($DQ200,$DR200,$DS200))</x:f>
      </x:c>
      <x:c r="EZ200" s="40" t="str">
        <x:f>IF(OR($EX200="",$EY200=""),"",$EY200-$EX200)</x:f>
      </x:c>
      <x:c r="FA200" s="42" t="n">
        <x:f>IF(COUNT($EA200,$EB200,$EC200)=0,"",AVERAGE($EA200,$EB200,$EC200))</x:f>
        <x:v>1.6666666666666667</x:v>
      </x:c>
      <x:c r="FB200" s="42" t="n">
        <x:f>IF(COUNT($EE200,$EF200,$EG200)=0,"",AVERAGE($EE200,$EF200,$EG200))</x:f>
        <x:v>0</x:v>
      </x:c>
      <x:c r="FC200" s="42" t="str">
        <x:f>IF(OR($FA200="",$FB200=""),"",$FB200-$FA200)</x:f>
      </x:c>
      <x:c r="FD200" s="42" t="n">
        <x:f>IF(COUNT($EH200,$EI200,$EJ200)=0,"",AVERAGE($EH200,$EI200,$EJ200))</x:f>
        <x:v>1</x:v>
      </x:c>
      <x:c r="FE200" s="42" t="n">
        <x:f>IF(COUNT($EL200,$EM200,$EN200)=0,"",AVERAGE($EL200,$EM200,$EN200))</x:f>
        <x:v>0</x:v>
      </x:c>
      <x:c r="FF200" s="42" t="str">
        <x:f>IF(OR($FD200="",$FE200=""),"",$FE200-$FD200)</x:f>
      </x:c>
      <x:c r="FG200" s="24" t="str">
        <x:f>IF(COUNT($DF200,$DG200,$DH200,$DJ200,$DK200,$DL200,$DM200,$DN200,$DO200,$DQ200,$DR200,$DS200)=12,"Yes","No")</x:f>
        <x:v>No</x:v>
      </x:c>
      <x:c r="FH200" s="24" t="str">
        <x:f>IF(COUNT($EA200,$EB200,$EC200,$EE200,$EF200,$EG200,$EH200,$EI200,$EJ200,$EL200,$EM200,$EN200)=12,"Yes","No")</x:f>
        <x:v>Yes</x:v>
      </x:c>
      <x:c r="FI200" s="24" t="str">
        <x:f>IF(AND($M200="Include",OR($FG200="Yes",$FH200="Yes")),"Ready","Not ready")</x:f>
        <x:v>Not ready</x:v>
      </x:c>
    </x:row>
    <x:row r="201" ht="24" customHeight="1">
      <x:c r="A201" s="22" t="str">
        <x:v>CTL-0199</x:v>
      </x:c>
      <x:c r="B201" s="22" t="n">
        <x:v>210</x:v>
      </x:c>
      <x:c r="C201" s="22" t="str">
        <x:v>Candidate alternative-rationale group</x:v>
      </x:c>
      <x:c r="D201" s="22" t="n">
        <x:v>0</x:v>
      </x:c>
      <x:c r="E201" s="22" t="str">
        <x:v>DATA non-innovation deals.xlsx</x:v>
      </x:c>
      <x:c r="F201" s="22" t="str">
        <x:v>aduro biotech acquires bionovion holding</x:v>
      </x:c>
      <x:c r="G201" s="22" t="str">
        <x:v>Yes</x:v>
      </x:c>
      <x:c r="H201" s="22" t="str">
        <x:v>No</x:v>
      </x:c>
      <x:c r="I201" s="22" t="str">
        <x:v>No</x:v>
      </x:c>
      <x:c r="J201" s="22" t="n">
        <x:v>1</x:v>
      </x:c>
      <x:c r="K201" s="22" t="str">
        <x:v>Not started</x:v>
      </x:c>
      <x:c r="L201" s="22" t="str">
        <x:v>Eligible - 100%</x:v>
      </x:c>
      <x:c r="M201" s="22" t="str">
        <x:v>Review</x:v>
      </x:c>
      <x:c r="N201" s="22" t="str"/>
      <x:c r="O201" s="28" t="n">
        <x:v>42271</x:v>
      </x:c>
      <x:c r="P201" s="28" t="n">
        <x:v>42307</x:v>
      </x:c>
      <x:c r="Q201" s="22" t="n">
        <x:v>2015</x:v>
      </x:c>
      <x:c r="R201" s="22" t="str">
        <x:v>Q3 2015</x:v>
      </x:c>
      <x:c r="S201" s="22" t="str">
        <x:v>Completed</x:v>
      </x:c>
      <x:c r="T201" s="26" t="str">
        <x:v>Aduro BioTech acquires BioNovion Holding</x:v>
      </x:c>
      <x:c r="U201" s="22" t="str">
        <x:v>Mergers &amp; Acquisitions</x:v>
      </x:c>
      <x:c r="V201" s="22" t="str">
        <x:v>Acquisition</x:v>
      </x:c>
      <x:c r="W201" s="22" t="str">
        <x:v>100% Acquisition</x:v>
      </x:c>
      <x:c r="X201" s="22" t="str">
        <x:v>The Netherlands</x:v>
      </x:c>
      <x:c r="Y201" s="22" t="str">
        <x:v>100% Acquisition</x:v>
      </x:c>
      <x:c r="Z201" s="26"/>
      <x:c r="AA201" s="26" t="str">
        <x:v>Van Campen &amp; Partners NV , Van Campen &amp; Partners NV , Van Campen &amp; Partners NV</x:v>
      </x:c>
      <x:c r="AB201" s="22" t="str">
        <x:v>Chinook Therapeutics Inc</x:v>
      </x:c>
      <x:c r="AC201" s="22" t="str">
        <x:v>chinook therapeutics</x:v>
      </x:c>
      <x:c r="AD201" s="22" t="str">
        <x:v>BioNovion Holding B.V.</x:v>
      </x:c>
      <x:c r="AE201" s="22" t="str">
        <x:v>bionovion b v</x:v>
      </x:c>
      <x:c r="AF201" s="30" t="n">
        <x:v>32</x:v>
      </x:c>
      <x:c r="AG201" s="22" t="n">
        <x:v>32</x:v>
      </x:c>
      <x:c r="AH201" s="26" t="str">
        <x:v>Aduro BioTech, Inc., a US-based cancer immunotherapy company, has acquired all of the issued and outstanding shares of BioNovion Holding B.V., a Netherlands-based monoclonal antibody discovery and development company. 
_x000d_ Announcement (September 24, 2015):
_x000d_Aduro has entered into a definitive agreement to acquire BioNovion.
_x000d_ Under the terms of the agreement, Aduro will acquire BioNovion for EUR14.5 million in cash and EUR14.5 million in stock.
_x000d_Following the transaction, Aduro plans to maintain BioNovion's current 24-person operations as a subsidiary of Aduro. 
_x000d_ Van Campen Liem is acting as legal advisor to Aduro.
_x000d_The transaction is expected to complete in October 2015.</x:v>
      </x:c>
      <x:c r="AI201" s="26" t="str">
        <x:v>The transaction will strengthen and expand Aduro's immunotherapy capabilities to now encompass monoclonal antibodies, including preclinical assets that inhibit clinically validated immune checkpoint pathways.</x:v>
      </x:c>
      <x:c r="AJ201" s="22" t="str"/>
      <x:c r="AK201" s="22" t="str"/>
      <x:c r="AL201" s="22" t="str">
        <x:v>Unknown</x:v>
      </x:c>
      <x:c r="AM201" s="22" t="str">
        <x:v>Unknown</x:v>
      </x:c>
      <x:c r="AN201" s="22" t="str"/>
      <x:c r="AO201" s="22" t="str"/>
      <x:c r="AP201" s="22" t="str"/>
      <x:c r="AQ201" s="22" t="str"/>
      <x:c r="AR201" s="22" t="str"/>
      <x:c r="AS201" s="22" t="str">
        <x:v>Chinook Therapeutics Inc</x:v>
      </x:c>
      <x:c r="AT201" s="22" t="str">
        <x:v>BioNovion Holding B.V.</x:v>
      </x:c>
      <x:c r="AU201" s="22" t="str">
        <x:v>Not reviewed</x:v>
      </x:c>
      <x:c r="AV201" s="22" t="str">
        <x:v>Not assessed</x:v>
      </x:c>
      <x:c r="AW201" s="22" t="str">
        <x:v>Unknown</x:v>
      </x:c>
      <x:c r="AX201" s="22" t="str">
        <x:v>Unknown</x:v>
      </x:c>
      <x:c r="AY201" s="22" t="str">
        <x:v>Unknown</x:v>
      </x:c>
      <x:c r="AZ201" s="22" t="str">
        <x:v>Unknown</x:v>
      </x:c>
      <x:c r="BA201" s="22" t="str">
        <x:v>Unknown</x:v>
      </x:c>
      <x:c r="BB201" s="22" t="str">
        <x:v>Unknown</x:v>
      </x:c>
      <x:c r="BC201" s="26" t="str"/>
      <x:c r="BD201" s="22" t="str"/>
      <x:c r="BE201" s="22" t="str"/>
      <x:c r="BF201" s="22" t="str">
        <x:v>Not collected</x:v>
      </x:c>
      <x:c r="BG201" s="22" t="str">
        <x:v>Not collected</x:v>
      </x:c>
      <x:c r="BH201" s="22" t="str">
        <x:v>Not defined</x:v>
      </x:c>
      <x:c r="BI201" s="24" t="n">
        <x:f>IF($Q201="","",$Q201-3)</x:f>
        <x:v>2012</x:v>
      </x:c>
      <x:c r="BJ201" s="24" t="n">
        <x:f>IF($Q201="","",$Q201-2)</x:f>
        <x:v>2013</x:v>
      </x:c>
      <x:c r="BK201" s="24" t="n">
        <x:f>IF($Q201="","",$Q201-1)</x:f>
        <x:v>2014</x:v>
      </x:c>
      <x:c r="BL201" s="24" t="n">
        <x:f>IF($Q201="","",$Q201+0)</x:f>
        <x:v>2015</x:v>
      </x:c>
      <x:c r="BM201" s="24" t="n">
        <x:f>IF($Q201="","",$Q201+1)</x:f>
        <x:v>2016</x:v>
      </x:c>
      <x:c r="BN201" s="24" t="n">
        <x:f>IF($Q201="","",$Q201+2)</x:f>
        <x:v>2017</x:v>
      </x:c>
      <x:c r="BO201" s="24" t="n">
        <x:f>IF($Q201="","",$Q201+3)</x:f>
        <x:v>2018</x:v>
      </x:c>
      <x:c r="BP201" s="77" t="str"/>
      <x:c r="BQ201" s="77" t="str"/>
      <x:c r="BR201" s="77" t="str"/>
      <x:c r="BS201" s="77" t="str"/>
      <x:c r="BT201" s="77" t="str"/>
      <x:c r="BU201" s="77" t="str"/>
      <x:c r="BV201" s="77" t="str"/>
      <x:c r="BW201" s="77" t="str"/>
      <x:c r="BX201" s="77" t="str"/>
      <x:c r="BY201" s="77" t="str"/>
      <x:c r="BZ201" s="77" t="str"/>
      <x:c r="CA201" s="77" t="str"/>
      <x:c r="CB201" s="77" t="str"/>
      <x:c r="CC201" s="77" t="str"/>
      <x:c r="CD201" s="77" t="str"/>
      <x:c r="CE201" s="77" t="str"/>
      <x:c r="CF201" s="77" t="str"/>
      <x:c r="CG201" s="77" t="str"/>
      <x:c r="CH201" s="77" t="str"/>
      <x:c r="CI201" s="77" t="str"/>
      <x:c r="CJ201" s="77" t="str"/>
      <x:c r="CK201" s="77" t="str"/>
      <x:c r="CL201" s="77" t="str"/>
      <x:c r="CM201" s="77" t="str"/>
      <x:c r="CN201" s="77" t="str"/>
      <x:c r="CO201" s="77" t="str"/>
      <x:c r="CP201" s="77" t="str"/>
      <x:c r="CQ201" s="77" t="str"/>
      <x:c r="CR201" s="77" t="str"/>
      <x:c r="CS201" s="77" t="str"/>
      <x:c r="CT201" s="77" t="str"/>
      <x:c r="CU201" s="77" t="str"/>
      <x:c r="CV201" s="77" t="str"/>
      <x:c r="CW201" s="77" t="str"/>
      <x:c r="CX201" s="77" t="str"/>
      <x:c r="CY201" s="77" t="str"/>
      <x:c r="CZ201" s="77" t="str"/>
      <x:c r="DA201" s="77" t="str"/>
      <x:c r="DB201" s="77" t="str"/>
      <x:c r="DC201" s="77" t="str"/>
      <x:c r="DD201" s="77" t="str"/>
      <x:c r="DE201" s="77" t="str"/>
      <x:c r="DF201" s="78" t="str"/>
      <x:c r="DG201" s="78" t="str"/>
      <x:c r="DH201" s="78" t="str"/>
      <x:c r="DI201" s="78" t="str"/>
      <x:c r="DJ201" s="78" t="str"/>
      <x:c r="DK201" s="78" t="str"/>
      <x:c r="DL201" s="78" t="str"/>
      <x:c r="DM201" s="78" t="str"/>
      <x:c r="DN201" s="78" t="str"/>
      <x:c r="DO201" s="78" t="str"/>
      <x:c r="DP201" s="78" t="str"/>
      <x:c r="DQ201" s="78" t="str"/>
      <x:c r="DR201" s="78" t="str"/>
      <x:c r="DS201" s="78" t="str"/>
      <x:c r="DT201" s="78" t="str"/>
      <x:c r="DU201" s="78" t="str"/>
      <x:c r="DV201" s="78" t="str"/>
      <x:c r="DW201" s="78" t="str"/>
      <x:c r="DX201" s="78" t="str"/>
      <x:c r="DY201" s="78" t="str"/>
      <x:c r="DZ201" s="78" t="str"/>
      <x:c r="EA201" s="117" t="str"/>
      <x:c r="EB201" s="117" t="str"/>
      <x:c r="EC201" s="117" t="str"/>
      <x:c r="ED201" s="117" t="str"/>
      <x:c r="EE201" s="117" t="str"/>
      <x:c r="EF201" s="117" t="str"/>
      <x:c r="EG201" s="117" t="str"/>
      <x:c r="EH201" s="117" t="str"/>
      <x:c r="EI201" s="117" t="str"/>
      <x:c r="EJ201" s="117" t="str"/>
      <x:c r="EK201" s="117" t="str"/>
      <x:c r="EL201" s="117" t="str"/>
      <x:c r="EM201" s="117" t="str"/>
      <x:c r="EN201" s="117" t="str"/>
      <x:c r="EO201" s="34" t="str"/>
      <x:c r="EP201" s="34" t="str"/>
      <x:c r="EQ201" s="36" t="str">
        <x:f>IF(OR($EO201="",$EP201="",$EO201=0),"",$EP201/$EO201)</x:f>
      </x:c>
      <x:c r="ER201" s="38" t="str"/>
      <x:c r="ES201" s="22" t="str">
        <x:v>Unknown</x:v>
      </x:c>
      <x:c r="ET201" s="22" t="str">
        <x:v>Unknown</x:v>
      </x:c>
      <x:c r="EU201" s="40" t="str">
        <x:f>IF(COUNT($DF201,$DG201,$DH201)=0,"",AVERAGE($DF201,$DG201,$DH201))</x:f>
      </x:c>
      <x:c r="EV201" s="40" t="str">
        <x:f>IF(COUNT($DJ201,$DK201,$DL201)=0,"",AVERAGE($DJ201,$DK201,$DL201))</x:f>
      </x:c>
      <x:c r="EW201" s="40" t="str">
        <x:f>IF(OR($EU201="",$EV201=""),"",$EV201-$EU201)</x:f>
      </x:c>
      <x:c r="EX201" s="40" t="str">
        <x:f>IF(COUNT($DM201,$DN201,$DO201)=0,"",AVERAGE($DM201,$DN201,$DO201))</x:f>
      </x:c>
      <x:c r="EY201" s="40" t="str">
        <x:f>IF(COUNT($DQ201,$DR201,$DS201)=0,"",AVERAGE($DQ201,$DR201,$DS201))</x:f>
      </x:c>
      <x:c r="EZ201" s="40" t="str">
        <x:f>IF(OR($EX201="",$EY201=""),"",$EY201-$EX201)</x:f>
      </x:c>
      <x:c r="FA201" s="42" t="str">
        <x:f>IF(COUNT($EA201,$EB201,$EC201)=0,"",AVERAGE($EA201,$EB201,$EC201))</x:f>
      </x:c>
      <x:c r="FB201" s="42" t="str">
        <x:f>IF(COUNT($EE201,$EF201,$EG201)=0,"",AVERAGE($EE201,$EF201,$EG201))</x:f>
      </x:c>
      <x:c r="FC201" s="42" t="str">
        <x:f>IF(OR($FA201="",$FB201=""),"",$FB201-$FA201)</x:f>
      </x:c>
      <x:c r="FD201" s="42" t="str">
        <x:f>IF(COUNT($EH201,$EI201,$EJ201)=0,"",AVERAGE($EH201,$EI201,$EJ201))</x:f>
      </x:c>
      <x:c r="FE201" s="42" t="str">
        <x:f>IF(COUNT($EL201,$EM201,$EN201)=0,"",AVERAGE($EL201,$EM201,$EN201))</x:f>
      </x:c>
      <x:c r="FF201" s="42" t="str">
        <x:f>IF(OR($FD201="",$FE201=""),"",$FE201-$FD201)</x:f>
      </x:c>
      <x:c r="FG201" s="24" t="str">
        <x:f>IF(COUNT($DF201,$DG201,$DH201,$DJ201,$DK201,$DL201,$DM201,$DN201,$DO201,$DQ201,$DR201,$DS201)=12,"Yes","No")</x:f>
        <x:v>No</x:v>
      </x:c>
      <x:c r="FH201" s="24" t="str">
        <x:f>IF(COUNT($EA201,$EB201,$EC201,$EE201,$EF201,$EG201,$EH201,$EI201,$EJ201,$EL201,$EM201,$EN201)=12,"Yes","No")</x:f>
        <x:v>No</x:v>
      </x:c>
      <x:c r="FI201" s="24" t="str">
        <x:f>IF(AND($M201="Include",OR($FG201="Yes",$FH201="Yes")),"Ready","Not ready")</x:f>
        <x:v>Not ready</x:v>
      </x:c>
    </x:row>
    <x:row r="202" ht="24" customHeight="1">
      <x:c r="A202" s="22" t="str">
        <x:v>CTL-0200</x:v>
      </x:c>
      <x:c r="B202" s="22" t="n">
        <x:v>211</x:v>
      </x:c>
      <x:c r="C202" s="22" t="str">
        <x:v>Candidate alternative-rationale group</x:v>
      </x:c>
      <x:c r="D202" s="22" t="n">
        <x:v>0</x:v>
      </x:c>
      <x:c r="E202" s="22" t="str">
        <x:v>DATA non-innovation deals.xlsx</x:v>
      </x:c>
      <x:c r="F202" s="22" t="str">
        <x:v>ares allergy stallergenes and greer labs merge</x:v>
      </x:c>
      <x:c r="G202" s="22" t="str">
        <x:v>Yes</x:v>
      </x:c>
      <x:c r="H202" s="22" t="str">
        <x:v>No</x:v>
      </x:c>
      <x:c r="I202" s="22" t="str">
        <x:v>No</x:v>
      </x:c>
      <x:c r="J202" s="22" t="n">
        <x:v>1</x:v>
      </x:c>
      <x:c r="K202" s="22" t="str">
        <x:v>Not started</x:v>
      </x:c>
      <x:c r="L202" s="22" t="str">
        <x:v>Review - merger</x:v>
      </x:c>
      <x:c r="M202" s="22" t="str">
        <x:v>Review</x:v>
      </x:c>
      <x:c r="N202" s="22" t="str"/>
      <x:c r="O202" s="28" t="n">
        <x:v>42255</x:v>
      </x:c>
      <x:c r="P202" s="28" t="n">
        <x:v>42255</x:v>
      </x:c>
      <x:c r="Q202" s="22" t="n">
        <x:v>2015</x:v>
      </x:c>
      <x:c r="R202" s="22" t="str">
        <x:v>Q3 2015</x:v>
      </x:c>
      <x:c r="S202" s="22" t="str">
        <x:v>Completed</x:v>
      </x:c>
      <x:c r="T202" s="26" t="str">
        <x:v>Ares Allergy, Stallergenes and Greer Labs Merge</x:v>
      </x:c>
      <x:c r="U202" s="22" t="str">
        <x:v>Mergers &amp; Acquisitions</x:v>
      </x:c>
      <x:c r="V202" s="22" t="str">
        <x:v>Merger</x:v>
      </x:c>
      <x:c r="W202" s="22"/>
      <x:c r="X202" s="22" t="str">
        <x:v>France , United Kingdom , United States</x:v>
      </x:c>
      <x:c r="Y202" s="22"/>
      <x:c r="Z202" s="26"/>
      <x:c r="AA202" s="26"/>
      <x:c r="AB202" s="22" t="str">
        <x:v>Stallergenes Greer Ltd</x:v>
      </x:c>
      <x:c r="AC202" s="22" t="str">
        <x:v>stallergenes greer</x:v>
      </x:c>
      <x:c r="AD202" s="22" t="str">
        <x:v>Greer Laboratories Inc; Stallergenes SA; Stallergenes Greer Ltd</x:v>
      </x:c>
      <x:c r="AE202" s="22" t="str">
        <x:v>greer laboratories stallergenes stallergenes greer</x:v>
      </x:c>
      <x:c r="AF202" s="30"/>
      <x:c r="AG202" s="22" t="str">
        <x:v>n/a</x:v>
      </x:c>
      <x:c r="AH202" s="26" t="str">
        <x:v>Ares Allergy Holdings plc, a healthcare company, Stallergenes SA, a biopharmaceutical company, and Greer Laboratories Inc., a developer of allergy immunotherapy, have merged.
Under the transaction, Ares Allergy, Stallergenes and Greer Labs will join their forces to strengthen its allergy immunotherapy; and combines sales of EUR312.5 million (USD344 million) in 2014 and 1,434 employees. The merger was approved by the shareholders of Stallergenes and Ares Allergy.
Following the transaction, Ares Allergy changed its name to Stallergenes Greer plc. The exchange ratio that was approved by the Stallergenes shareholders provides for the issuance of one new Ares Allergy share for each existing Stallergenes share (excluding treasury shares) held on September 8, 2015. Trading in Stallergenes shares on Euronext Paris was suspended after the stock exchange closed on September 7, 2015. Ares Allergy shares will be admitted to trading on the Euronext Paris regulated market on September 8, 2015, and settlement and delivery of the shares will take place on September 10, 2015. 
This transaction enables Ares Allergy to develop and market allergy immunotherapy treatments.</x:v>
      </x:c>
      <x:c r="AI202" s="26" t="str">
        <x:v>This transaction enables Ares Allergy to develop and market allergy immunotherapy treatments.</x:v>
      </x:c>
      <x:c r="AJ202" s="22" t="str"/>
      <x:c r="AK202" s="22" t="str"/>
      <x:c r="AL202" s="22" t="str">
        <x:v>Unknown</x:v>
      </x:c>
      <x:c r="AM202" s="22" t="str">
        <x:v>Unknown</x:v>
      </x:c>
      <x:c r="AN202" s="22" t="str"/>
      <x:c r="AO202" s="22" t="str"/>
      <x:c r="AP202" s="22" t="str"/>
      <x:c r="AQ202" s="22" t="str"/>
      <x:c r="AR202" s="22" t="str"/>
      <x:c r="AS202" s="22" t="str">
        <x:v>Stallergenes Greer Ltd</x:v>
      </x:c>
      <x:c r="AT202" s="22" t="str">
        <x:v>Greer Laboratories Inc; Stallergenes SA; Stallergenes Greer Ltd</x:v>
      </x:c>
      <x:c r="AU202" s="22" t="str">
        <x:v>Not reviewed</x:v>
      </x:c>
      <x:c r="AV202" s="22" t="str">
        <x:v>Not assessed</x:v>
      </x:c>
      <x:c r="AW202" s="22" t="str">
        <x:v>Unknown</x:v>
      </x:c>
      <x:c r="AX202" s="22" t="str">
        <x:v>Unknown</x:v>
      </x:c>
      <x:c r="AY202" s="22" t="str">
        <x:v>Unknown</x:v>
      </x:c>
      <x:c r="AZ202" s="22" t="str">
        <x:v>Unknown</x:v>
      </x:c>
      <x:c r="BA202" s="22" t="str">
        <x:v>Unknown</x:v>
      </x:c>
      <x:c r="BB202" s="22" t="str">
        <x:v>Unknown</x:v>
      </x:c>
      <x:c r="BC202" s="26" t="str"/>
      <x:c r="BD202" s="22" t="str"/>
      <x:c r="BE202" s="22" t="str"/>
      <x:c r="BF202" s="22" t="str">
        <x:v>Not collected</x:v>
      </x:c>
      <x:c r="BG202" s="22" t="str">
        <x:v>Not collected</x:v>
      </x:c>
      <x:c r="BH202" s="22" t="str">
        <x:v>Not defined</x:v>
      </x:c>
      <x:c r="BI202" s="24" t="n">
        <x:f>IF($Q202="","",$Q202-3)</x:f>
        <x:v>2012</x:v>
      </x:c>
      <x:c r="BJ202" s="24" t="n">
        <x:f>IF($Q202="","",$Q202-2)</x:f>
        <x:v>2013</x:v>
      </x:c>
      <x:c r="BK202" s="24" t="n">
        <x:f>IF($Q202="","",$Q202-1)</x:f>
        <x:v>2014</x:v>
      </x:c>
      <x:c r="BL202" s="24" t="n">
        <x:f>IF($Q202="","",$Q202+0)</x:f>
        <x:v>2015</x:v>
      </x:c>
      <x:c r="BM202" s="24" t="n">
        <x:f>IF($Q202="","",$Q202+1)</x:f>
        <x:v>2016</x:v>
      </x:c>
      <x:c r="BN202" s="24" t="n">
        <x:f>IF($Q202="","",$Q202+2)</x:f>
        <x:v>2017</x:v>
      </x:c>
      <x:c r="BO202" s="24" t="n">
        <x:f>IF($Q202="","",$Q202+3)</x:f>
        <x:v>2018</x:v>
      </x:c>
      <x:c r="BP202" s="77" t="str"/>
      <x:c r="BQ202" s="77" t="str"/>
      <x:c r="BR202" s="77" t="str"/>
      <x:c r="BS202" s="77" t="str"/>
      <x:c r="BT202" s="77" t="str"/>
      <x:c r="BU202" s="77" t="str"/>
      <x:c r="BV202" s="77" t="str"/>
      <x:c r="BW202" s="77" t="str"/>
      <x:c r="BX202" s="77" t="str"/>
      <x:c r="BY202" s="77" t="str"/>
      <x:c r="BZ202" s="77" t="str"/>
      <x:c r="CA202" s="77" t="str"/>
      <x:c r="CB202" s="77" t="str"/>
      <x:c r="CC202" s="77" t="str"/>
      <x:c r="CD202" s="77" t="str"/>
      <x:c r="CE202" s="77" t="str"/>
      <x:c r="CF202" s="77" t="str"/>
      <x:c r="CG202" s="77" t="str"/>
      <x:c r="CH202" s="77" t="str"/>
      <x:c r="CI202" s="77" t="str"/>
      <x:c r="CJ202" s="77" t="str"/>
      <x:c r="CK202" s="77" t="str"/>
      <x:c r="CL202" s="77" t="str"/>
      <x:c r="CM202" s="77" t="str"/>
      <x:c r="CN202" s="77" t="str"/>
      <x:c r="CO202" s="77" t="str"/>
      <x:c r="CP202" s="77" t="str"/>
      <x:c r="CQ202" s="77" t="str"/>
      <x:c r="CR202" s="77" t="str"/>
      <x:c r="CS202" s="77" t="str"/>
      <x:c r="CT202" s="77" t="str"/>
      <x:c r="CU202" s="77" t="str"/>
      <x:c r="CV202" s="77" t="str"/>
      <x:c r="CW202" s="77" t="str"/>
      <x:c r="CX202" s="77" t="str"/>
      <x:c r="CY202" s="77" t="str"/>
      <x:c r="CZ202" s="77" t="str"/>
      <x:c r="DA202" s="77" t="str"/>
      <x:c r="DB202" s="77" t="str"/>
      <x:c r="DC202" s="77" t="str"/>
      <x:c r="DD202" s="77" t="str"/>
      <x:c r="DE202" s="77" t="str"/>
      <x:c r="DF202" s="78" t="str"/>
      <x:c r="DG202" s="78" t="str"/>
      <x:c r="DH202" s="78" t="str"/>
      <x:c r="DI202" s="78" t="str"/>
      <x:c r="DJ202" s="78" t="str"/>
      <x:c r="DK202" s="78" t="str"/>
      <x:c r="DL202" s="78" t="str"/>
      <x:c r="DM202" s="78" t="str"/>
      <x:c r="DN202" s="78" t="str"/>
      <x:c r="DO202" s="78" t="str"/>
      <x:c r="DP202" s="78" t="str"/>
      <x:c r="DQ202" s="78" t="str"/>
      <x:c r="DR202" s="78" t="str"/>
      <x:c r="DS202" s="78" t="str"/>
      <x:c r="DT202" s="78" t="str"/>
      <x:c r="DU202" s="78" t="str"/>
      <x:c r="DV202" s="78" t="str"/>
      <x:c r="DW202" s="78" t="str"/>
      <x:c r="DX202" s="78" t="str"/>
      <x:c r="DY202" s="78" t="str"/>
      <x:c r="DZ202" s="78" t="str"/>
      <x:c r="EA202" s="117" t="str"/>
      <x:c r="EB202" s="117" t="str"/>
      <x:c r="EC202" s="117" t="str"/>
      <x:c r="ED202" s="117" t="str"/>
      <x:c r="EE202" s="117" t="str"/>
      <x:c r="EF202" s="117" t="str"/>
      <x:c r="EG202" s="117" t="str"/>
      <x:c r="EH202" s="117" t="str"/>
      <x:c r="EI202" s="117" t="str"/>
      <x:c r="EJ202" s="117" t="str"/>
      <x:c r="EK202" s="117" t="str"/>
      <x:c r="EL202" s="117" t="str"/>
      <x:c r="EM202" s="117" t="str"/>
      <x:c r="EN202" s="117" t="str"/>
      <x:c r="EO202" s="34" t="str"/>
      <x:c r="EP202" s="34" t="str"/>
      <x:c r="EQ202" s="36" t="str">
        <x:f>IF(OR($EO202="",$EP202="",$EO202=0),"",$EP202/$EO202)</x:f>
      </x:c>
      <x:c r="ER202" s="38" t="str"/>
      <x:c r="ES202" s="22" t="str">
        <x:v>Unknown</x:v>
      </x:c>
      <x:c r="ET202" s="22" t="str">
        <x:v>Unknown</x:v>
      </x:c>
      <x:c r="EU202" s="40" t="str">
        <x:f>IF(COUNT($DF202,$DG202,$DH202)=0,"",AVERAGE($DF202,$DG202,$DH202))</x:f>
      </x:c>
      <x:c r="EV202" s="40" t="str">
        <x:f>IF(COUNT($DJ202,$DK202,$DL202)=0,"",AVERAGE($DJ202,$DK202,$DL202))</x:f>
      </x:c>
      <x:c r="EW202" s="40" t="str">
        <x:f>IF(OR($EU202="",$EV202=""),"",$EV202-$EU202)</x:f>
      </x:c>
      <x:c r="EX202" s="40" t="str">
        <x:f>IF(COUNT($DM202,$DN202,$DO202)=0,"",AVERAGE($DM202,$DN202,$DO202))</x:f>
      </x:c>
      <x:c r="EY202" s="40" t="str">
        <x:f>IF(COUNT($DQ202,$DR202,$DS202)=0,"",AVERAGE($DQ202,$DR202,$DS202))</x:f>
      </x:c>
      <x:c r="EZ202" s="40" t="str">
        <x:f>IF(OR($EX202="",$EY202=""),"",$EY202-$EX202)</x:f>
      </x:c>
      <x:c r="FA202" s="42" t="str">
        <x:f>IF(COUNT($EA202,$EB202,$EC202)=0,"",AVERAGE($EA202,$EB202,$EC202))</x:f>
      </x:c>
      <x:c r="FB202" s="42" t="str">
        <x:f>IF(COUNT($EE202,$EF202,$EG202)=0,"",AVERAGE($EE202,$EF202,$EG202))</x:f>
      </x:c>
      <x:c r="FC202" s="42" t="str">
        <x:f>IF(OR($FA202="",$FB202=""),"",$FB202-$FA202)</x:f>
      </x:c>
      <x:c r="FD202" s="42" t="str">
        <x:f>IF(COUNT($EH202,$EI202,$EJ202)=0,"",AVERAGE($EH202,$EI202,$EJ202))</x:f>
      </x:c>
      <x:c r="FE202" s="42" t="str">
        <x:f>IF(COUNT($EL202,$EM202,$EN202)=0,"",AVERAGE($EL202,$EM202,$EN202))</x:f>
      </x:c>
      <x:c r="FF202" s="42" t="str">
        <x:f>IF(OR($FD202="",$FE202=""),"",$FE202-$FD202)</x:f>
      </x:c>
      <x:c r="FG202" s="24" t="str">
        <x:f>IF(COUNT($DF202,$DG202,$DH202,$DJ202,$DK202,$DL202,$DM202,$DN202,$DO202,$DQ202,$DR202,$DS202)=12,"Yes","No")</x:f>
        <x:v>No</x:v>
      </x:c>
      <x:c r="FH202" s="24" t="str">
        <x:f>IF(COUNT($EA202,$EB202,$EC202,$EE202,$EF202,$EG202,$EH202,$EI202,$EJ202,$EL202,$EM202,$EN202)=12,"Yes","No")</x:f>
        <x:v>No</x:v>
      </x:c>
      <x:c r="FI202" s="24" t="str">
        <x:f>IF(AND($M202="Include",OR($FG202="Yes",$FH202="Yes")),"Ready","Not ready")</x:f>
        <x:v>Not ready</x:v>
      </x:c>
    </x:row>
    <x:row r="203" ht="24" customHeight="1">
      <x:c r="A203" s="22" t="str">
        <x:v>CTL-0201</x:v>
      </x:c>
      <x:c r="B203" s="22" t="n">
        <x:v>212</x:v>
      </x:c>
      <x:c r="C203" s="22" t="str">
        <x:v>Candidate alternative-rationale group</x:v>
      </x:c>
      <x:c r="D203" s="22" t="n">
        <x:v>0</x:v>
      </x:c>
      <x:c r="E203" s="22" t="str">
        <x:v>DATA non-innovation deals.xlsx</x:v>
      </x:c>
      <x:c r="F203" s="22" t="str">
        <x:v>stada arzneimittel acquires sciotec diagnostic technologies for</x:v>
      </x:c>
      <x:c r="G203" s="22" t="str">
        <x:v>Yes</x:v>
      </x:c>
      <x:c r="H203" s="22" t="str">
        <x:v>No</x:v>
      </x:c>
      <x:c r="I203" s="22" t="str">
        <x:v>Yes</x:v>
      </x:c>
      <x:c r="J203" s="22" t="n">
        <x:v>2</x:v>
      </x:c>
      <x:c r="K203" s="22" t="str">
        <x:v>Not started</x:v>
      </x:c>
      <x:c r="L203" s="22" t="str">
        <x:v>Eligible - 100%</x:v>
      </x:c>
      <x:c r="M203" s="22" t="str">
        <x:v>Review</x:v>
      </x:c>
      <x:c r="N203" s="22" t="str"/>
      <x:c r="O203" s="28" t="n">
        <x:v>42242</x:v>
      </x:c>
      <x:c r="P203" s="28" t="n">
        <x:v>42242</x:v>
      </x:c>
      <x:c r="Q203" s="22" t="n">
        <x:v>2015</x:v>
      </x:c>
      <x:c r="R203" s="22" t="str">
        <x:v>Q3 2015</x:v>
      </x:c>
      <x:c r="S203" s="22" t="str">
        <x:v>Completed</x:v>
      </x:c>
      <x:c r="T203" s="26" t="str">
        <x:v>STADA Arzneimittel Acquires SCIOTEC Diagnostic Technologies for USD19.8 Million</x:v>
      </x:c>
      <x:c r="U203" s="22" t="str">
        <x:v>Mergers &amp; Acquisitions</x:v>
      </x:c>
      <x:c r="V203" s="22" t="str">
        <x:v>Acquisition</x:v>
      </x:c>
      <x:c r="W203" s="22" t="str">
        <x:v>100% Acquisition</x:v>
      </x:c>
      <x:c r="X203" s="22" t="str">
        <x:v>Austria</x:v>
      </x:c>
      <x:c r="Y203" s="22" t="str">
        <x:v>100% Acquisition</x:v>
      </x:c>
      <x:c r="Z203" s="26"/>
      <x:c r="AA203" s="26"/>
      <x:c r="AB203" s="22" t="str">
        <x:v>Stada Arzneimittel AG</x:v>
      </x:c>
      <x:c r="AC203" s="22" t="str">
        <x:v>stada arzneimittel</x:v>
      </x:c>
      <x:c r="AD203" s="22" t="str">
        <x:v>SCIOTEC Diagnostic Technologies GmbH</x:v>
      </x:c>
      <x:c r="AE203" s="22" t="str">
        <x:v>sciotec diagnostic technologies</x:v>
      </x:c>
      <x:c r="AF203" s="30" t="n">
        <x:v>20</x:v>
      </x:c>
      <x:c r="AG203" s="22" t="n">
        <x:v>20</x:v>
      </x:c>
      <x:c r="AH203" s="26" t="str">
        <x:v>STADA Arzneimittel AG, a pharmaceutical company, has acquired SCIOTEC Diagnostic Technologies GmbH, a company engaged in developing, manufactureing, and marketing diagnostic kits, health systems, nutritional supplements and cosmetics, from a number of private owners, a sales company as well as an investment company, for purchase consideration of EUR17.2 million (USD19.8 million) in cash.
The transaction includes acquisition of SCIOTEC Diagnostic Technologies' relevant sales structures, that is primarily focused on the development and marketing of prescription-free OTC products against enzymatic food intolerances (histamine, fructose and lactose intolerance) and take over of its 17 employees.
Sales expectations for the products acquired within the scope of the transaction for 2015 are approximately EUR5.8 million (USD6.68 million), whereby the current sales are, for the most part, generated in equal parts in Germany and Austria as well as about 20% internationally through distributors.
This transaction enables STADA Arzneimittel to expand its branded product activities into the area of food intolerances in order to position appropriately in the lucrative market with strong global growth.</x:v>
      </x:c>
      <x:c r="AI203" s="26" t="str">
        <x:v>This transaction enables STADA Arzneimittel to expand its branded product activities into the area of food intolerances in order to position appropriately in the lucrative market with strong global growth.</x:v>
      </x:c>
      <x:c r="AJ203" s="22" t="str"/>
      <x:c r="AK203" s="22" t="str"/>
      <x:c r="AL203" s="22" t="str">
        <x:v>Unknown</x:v>
      </x:c>
      <x:c r="AM203" s="22" t="str">
        <x:v>Unknown</x:v>
      </x:c>
      <x:c r="AN203" s="22" t="str"/>
      <x:c r="AO203" s="22" t="str"/>
      <x:c r="AP203" s="22" t="str"/>
      <x:c r="AQ203" s="22" t="str"/>
      <x:c r="AR203" s="22" t="str"/>
      <x:c r="AS203" s="22" t="str">
        <x:v>Stada Arzneimittel AG</x:v>
      </x:c>
      <x:c r="AT203" s="22" t="str">
        <x:v>SCIOTEC Diagnostic Technologies GmbH</x:v>
      </x:c>
      <x:c r="AU203" s="22" t="str">
        <x:v>Not reviewed</x:v>
      </x:c>
      <x:c r="AV203" s="22" t="str">
        <x:v>Not assessed</x:v>
      </x:c>
      <x:c r="AW203" s="22" t="str">
        <x:v>Unknown</x:v>
      </x:c>
      <x:c r="AX203" s="22" t="str">
        <x:v>Unknown</x:v>
      </x:c>
      <x:c r="AY203" s="22" t="str">
        <x:v>Unknown</x:v>
      </x:c>
      <x:c r="AZ203" s="22" t="str">
        <x:v>Unknown</x:v>
      </x:c>
      <x:c r="BA203" s="22" t="str">
        <x:v>Unknown</x:v>
      </x:c>
      <x:c r="BB203" s="22" t="str">
        <x:v>Unknown</x:v>
      </x:c>
      <x:c r="BC203" s="26" t="str"/>
      <x:c r="BD203" s="22" t="str"/>
      <x:c r="BE203" s="22" t="str"/>
      <x:c r="BF203" s="22" t="str">
        <x:v>Not collected</x:v>
      </x:c>
      <x:c r="BG203" s="22" t="str">
        <x:v>Not collected</x:v>
      </x:c>
      <x:c r="BH203" s="22" t="str">
        <x:v>Not defined</x:v>
      </x:c>
      <x:c r="BI203" s="24" t="n">
        <x:f>IF($Q203="","",$Q203-3)</x:f>
        <x:v>2012</x:v>
      </x:c>
      <x:c r="BJ203" s="24" t="n">
        <x:f>IF($Q203="","",$Q203-2)</x:f>
        <x:v>2013</x:v>
      </x:c>
      <x:c r="BK203" s="24" t="n">
        <x:f>IF($Q203="","",$Q203-1)</x:f>
        <x:v>2014</x:v>
      </x:c>
      <x:c r="BL203" s="24" t="n">
        <x:f>IF($Q203="","",$Q203+0)</x:f>
        <x:v>2015</x:v>
      </x:c>
      <x:c r="BM203" s="24" t="n">
        <x:f>IF($Q203="","",$Q203+1)</x:f>
        <x:v>2016</x:v>
      </x:c>
      <x:c r="BN203" s="24" t="n">
        <x:f>IF($Q203="","",$Q203+2)</x:f>
        <x:v>2017</x:v>
      </x:c>
      <x:c r="BO203" s="24" t="n">
        <x:f>IF($Q203="","",$Q203+3)</x:f>
        <x:v>2018</x:v>
      </x:c>
      <x:c r="BP203" s="77" t="str"/>
      <x:c r="BQ203" s="77" t="str"/>
      <x:c r="BR203" s="77" t="str"/>
      <x:c r="BS203" s="77" t="str"/>
      <x:c r="BT203" s="77" t="str"/>
      <x:c r="BU203" s="77" t="str"/>
      <x:c r="BV203" s="77" t="str"/>
      <x:c r="BW203" s="77" t="str"/>
      <x:c r="BX203" s="77" t="str"/>
      <x:c r="BY203" s="77" t="str"/>
      <x:c r="BZ203" s="77" t="str"/>
      <x:c r="CA203" s="77" t="str"/>
      <x:c r="CB203" s="77" t="str"/>
      <x:c r="CC203" s="77" t="str"/>
      <x:c r="CD203" s="77" t="str"/>
      <x:c r="CE203" s="77" t="str"/>
      <x:c r="CF203" s="77" t="str"/>
      <x:c r="CG203" s="77" t="str"/>
      <x:c r="CH203" s="77" t="str"/>
      <x:c r="CI203" s="77" t="str"/>
      <x:c r="CJ203" s="77" t="str"/>
      <x:c r="CK203" s="77" t="str"/>
      <x:c r="CL203" s="77" t="str"/>
      <x:c r="CM203" s="77" t="str"/>
      <x:c r="CN203" s="77" t="str"/>
      <x:c r="CO203" s="77" t="str"/>
      <x:c r="CP203" s="77" t="str"/>
      <x:c r="CQ203" s="77" t="str"/>
      <x:c r="CR203" s="77" t="str"/>
      <x:c r="CS203" s="77" t="str"/>
      <x:c r="CT203" s="77" t="str"/>
      <x:c r="CU203" s="77" t="str"/>
      <x:c r="CV203" s="77" t="str"/>
      <x:c r="CW203" s="77" t="str"/>
      <x:c r="CX203" s="77" t="str"/>
      <x:c r="CY203" s="77" t="str"/>
      <x:c r="CZ203" s="77" t="str"/>
      <x:c r="DA203" s="77" t="str"/>
      <x:c r="DB203" s="77" t="str"/>
      <x:c r="DC203" s="77" t="str"/>
      <x:c r="DD203" s="77" t="str"/>
      <x:c r="DE203" s="77" t="str"/>
      <x:c r="DF203" s="78" t="str"/>
      <x:c r="DG203" s="78" t="str"/>
      <x:c r="DH203" s="78" t="str"/>
      <x:c r="DI203" s="78" t="str"/>
      <x:c r="DJ203" s="78" t="str"/>
      <x:c r="DK203" s="78" t="str"/>
      <x:c r="DL203" s="78" t="str"/>
      <x:c r="DM203" s="78" t="str"/>
      <x:c r="DN203" s="78" t="str"/>
      <x:c r="DO203" s="78" t="str"/>
      <x:c r="DP203" s="78" t="str"/>
      <x:c r="DQ203" s="78" t="str"/>
      <x:c r="DR203" s="78" t="str"/>
      <x:c r="DS203" s="78" t="str"/>
      <x:c r="DT203" s="78" t="str"/>
      <x:c r="DU203" s="78" t="str"/>
      <x:c r="DV203" s="78" t="str"/>
      <x:c r="DW203" s="78" t="str"/>
      <x:c r="DX203" s="78" t="str"/>
      <x:c r="DY203" s="78" t="str"/>
      <x:c r="DZ203" s="78" t="str"/>
      <x:c r="EA203" s="117" t="str"/>
      <x:c r="EB203" s="117" t="str"/>
      <x:c r="EC203" s="117" t="str"/>
      <x:c r="ED203" s="117" t="str"/>
      <x:c r="EE203" s="117" t="str"/>
      <x:c r="EF203" s="117" t="str"/>
      <x:c r="EG203" s="117" t="str"/>
      <x:c r="EH203" s="117" t="str"/>
      <x:c r="EI203" s="117" t="str"/>
      <x:c r="EJ203" s="117" t="str"/>
      <x:c r="EK203" s="117" t="str"/>
      <x:c r="EL203" s="117" t="str"/>
      <x:c r="EM203" s="117" t="str"/>
      <x:c r="EN203" s="117" t="str"/>
      <x:c r="EO203" s="34" t="str"/>
      <x:c r="EP203" s="34" t="str"/>
      <x:c r="EQ203" s="36" t="str">
        <x:f>IF(OR($EO203="",$EP203="",$EO203=0),"",$EP203/$EO203)</x:f>
      </x:c>
      <x:c r="ER203" s="38" t="str"/>
      <x:c r="ES203" s="22" t="str">
        <x:v>Unknown</x:v>
      </x:c>
      <x:c r="ET203" s="22" t="str">
        <x:v>Unknown</x:v>
      </x:c>
      <x:c r="EU203" s="40" t="str">
        <x:f>IF(COUNT($DF203,$DG203,$DH203)=0,"",AVERAGE($DF203,$DG203,$DH203))</x:f>
      </x:c>
      <x:c r="EV203" s="40" t="str">
        <x:f>IF(COUNT($DJ203,$DK203,$DL203)=0,"",AVERAGE($DJ203,$DK203,$DL203))</x:f>
      </x:c>
      <x:c r="EW203" s="40" t="str">
        <x:f>IF(OR($EU203="",$EV203=""),"",$EV203-$EU203)</x:f>
      </x:c>
      <x:c r="EX203" s="40" t="str">
        <x:f>IF(COUNT($DM203,$DN203,$DO203)=0,"",AVERAGE($DM203,$DN203,$DO203))</x:f>
      </x:c>
      <x:c r="EY203" s="40" t="str">
        <x:f>IF(COUNT($DQ203,$DR203,$DS203)=0,"",AVERAGE($DQ203,$DR203,$DS203))</x:f>
      </x:c>
      <x:c r="EZ203" s="40" t="str">
        <x:f>IF(OR($EX203="",$EY203=""),"",$EY203-$EX203)</x:f>
      </x:c>
      <x:c r="FA203" s="42" t="str">
        <x:f>IF(COUNT($EA203,$EB203,$EC203)=0,"",AVERAGE($EA203,$EB203,$EC203))</x:f>
      </x:c>
      <x:c r="FB203" s="42" t="str">
        <x:f>IF(COUNT($EE203,$EF203,$EG203)=0,"",AVERAGE($EE203,$EF203,$EG203))</x:f>
      </x:c>
      <x:c r="FC203" s="42" t="str">
        <x:f>IF(OR($FA203="",$FB203=""),"",$FB203-$FA203)</x:f>
      </x:c>
      <x:c r="FD203" s="42" t="str">
        <x:f>IF(COUNT($EH203,$EI203,$EJ203)=0,"",AVERAGE($EH203,$EI203,$EJ203))</x:f>
      </x:c>
      <x:c r="FE203" s="42" t="str">
        <x:f>IF(COUNT($EL203,$EM203,$EN203)=0,"",AVERAGE($EL203,$EM203,$EN203))</x:f>
      </x:c>
      <x:c r="FF203" s="42" t="str">
        <x:f>IF(OR($FD203="",$FE203=""),"",$FE203-$FD203)</x:f>
      </x:c>
      <x:c r="FG203" s="24" t="str">
        <x:f>IF(COUNT($DF203,$DG203,$DH203,$DJ203,$DK203,$DL203,$DM203,$DN203,$DO203,$DQ203,$DR203,$DS203)=12,"Yes","No")</x:f>
        <x:v>No</x:v>
      </x:c>
      <x:c r="FH203" s="24" t="str">
        <x:f>IF(COUNT($EA203,$EB203,$EC203,$EE203,$EF203,$EG203,$EH203,$EI203,$EJ203,$EL203,$EM203,$EN203)=12,"Yes","No")</x:f>
        <x:v>No</x:v>
      </x:c>
      <x:c r="FI203" s="24" t="str">
        <x:f>IF(AND($M203="Include",OR($FG203="Yes",$FH203="Yes")),"Ready","Not ready")</x:f>
        <x:v>Not ready</x:v>
      </x:c>
    </x:row>
    <x:row r="204" ht="24" customHeight="1">
      <x:c r="A204" s="22" t="str">
        <x:v>CTL-0202</x:v>
      </x:c>
      <x:c r="B204" s="22" t="n">
        <x:v>213</x:v>
      </x:c>
      <x:c r="C204" s="22" t="str">
        <x:v>Candidate alternative-rationale group</x:v>
      </x:c>
      <x:c r="D204" s="22" t="n">
        <x:v>0</x:v>
      </x:c>
      <x:c r="E204" s="22" t="str">
        <x:v>DATA non-innovation deals.xlsx</x:v>
      </x:c>
      <x:c r="F204" s="22" t="str">
        <x:v>tigenix acquires coretherapix</x:v>
      </x:c>
      <x:c r="G204" s="22" t="str">
        <x:v>Yes</x:v>
      </x:c>
      <x:c r="H204" s="22" t="str">
        <x:v>No</x:v>
      </x:c>
      <x:c r="I204" s="22" t="str">
        <x:v>No</x:v>
      </x:c>
      <x:c r="J204" s="22" t="n">
        <x:v>1</x:v>
      </x:c>
      <x:c r="K204" s="22" t="str">
        <x:v>Not started</x:v>
      </x:c>
      <x:c r="L204" s="22" t="str">
        <x:v>Review - majority</x:v>
      </x:c>
      <x:c r="M204" s="22" t="str">
        <x:v>Review</x:v>
      </x:c>
      <x:c r="N204" s="22" t="str"/>
      <x:c r="O204" s="28" t="n">
        <x:v>42215</x:v>
      </x:c>
      <x:c r="P204" s="28" t="n">
        <x:v>42216</x:v>
      </x:c>
      <x:c r="Q204" s="22" t="n">
        <x:v>2015</x:v>
      </x:c>
      <x:c r="R204" s="22" t="str">
        <x:v>Q3 2015</x:v>
      </x:c>
      <x:c r="S204" s="22" t="str">
        <x:v>Completed</x:v>
      </x:c>
      <x:c r="T204" s="26" t="str">
        <x:v>TiGenix acquires Coretherapix</x:v>
      </x:c>
      <x:c r="U204" s="22" t="str">
        <x:v>Mergers &amp; Acquisitions</x:v>
      </x:c>
      <x:c r="V204" s="22" t="str">
        <x:v>Acquisition</x:v>
      </x:c>
      <x:c r="W204" s="22" t="str">
        <x:v>Majority Acquisition</x:v>
      </x:c>
      <x:c r="X204" s="22" t="str">
        <x:v>Spain</x:v>
      </x:c>
      <x:c r="Y204" s="22" t="str">
        <x:v>Majority Acquisition</x:v>
      </x:c>
      <x:c r="Z204" s="26"/>
      <x:c r="AA204" s="26"/>
      <x:c r="AB204" s="22" t="str">
        <x:v>TiGenix NV</x:v>
      </x:c>
      <x:c r="AC204" s="22" t="str">
        <x:v>tigenix</x:v>
      </x:c>
      <x:c r="AD204" s="22" t="str">
        <x:v>Coretherapix SLU</x:v>
      </x:c>
      <x:c r="AE204" s="22" t="str">
        <x:v>coretherapix slu</x:v>
      </x:c>
      <x:c r="AF204" s="30" t="n">
        <x:v>7</x:v>
      </x:c>
      <x:c r="AG204" s="22" t="n">
        <x:v>7</x:v>
      </x:c>
      <x:c r="AH204" s="26" t="str">
        <x:v>TiGenix N.V., a Belgium-based cell therapy company, has acquired Coretherapix S.L., a cardiology-focused cell therapy company, from Genetrix S.L., a biotechnology company. Coretherapix and Genetrix are based in Spain.
_x000d_Announcement (July 30, 2015):
_x000d_TiGenix has agreed to acquire Coretherapix from Genetrix.
_x000d_The consideration includes an upfront payment of approximately EUR1.2 million in cash and approximately EUR5.5 million in new TiGenix shares. Additionally, Genetrix may receive up to EUR15 million in new TiGenix shares depending on the results of the ongoing clinical trial of Coretherapix. 
_x000d_Based on and subject to future sales milestones, Genetrix may receive in addition up to EUR245 million plus certain percentages of the direct net sales of the first product, or certain percentages of any third party royalties and sales milestones for the first product. Sales milestones start when annual net sales reach EUR150 million and the last one will be payable once annual net sales are above EUR750 million. Also, Genetrix will receive a EUR25 million milestone payment per additional product reaching the market. The new shares to be issued on closing of the transaction will be subject to lock-up undertakings for up to 12 months, part of which will be gradually released from the lock-up over the 12-months period. 
_x000d_ The transaction is expected to be closed on July 31, 2015.</x:v>
      </x:c>
      <x:c r="AI204" s="26" t="str">
        <x:v>The acquisition will allow TiGenix to expand its pipeline into cardiology indications.</x:v>
      </x:c>
      <x:c r="AJ204" s="22" t="str"/>
      <x:c r="AK204" s="22" t="str"/>
      <x:c r="AL204" s="22" t="str">
        <x:v>Unknown</x:v>
      </x:c>
      <x:c r="AM204" s="22" t="str">
        <x:v>Unknown</x:v>
      </x:c>
      <x:c r="AN204" s="22" t="str">
        <x:v>TIG BB</x:v>
      </x:c>
      <x:c r="AO204" s="22" t="str"/>
      <x:c r="AP204" s="22" t="str"/>
      <x:c r="AQ204" s="22" t="str"/>
      <x:c r="AR204" s="22" t="str"/>
      <x:c r="AS204" s="22" t="str">
        <x:v>TiGenix NV</x:v>
      </x:c>
      <x:c r="AT204" s="22" t="str">
        <x:v>Coretherapix SLU</x:v>
      </x:c>
      <x:c r="AU204" s="22" t="str">
        <x:v>Not reviewed</x:v>
      </x:c>
      <x:c r="AV204" s="22" t="str">
        <x:v>Not assessed</x:v>
      </x:c>
      <x:c r="AW204" s="22" t="str">
        <x:v>Unknown</x:v>
      </x:c>
      <x:c r="AX204" s="22" t="str">
        <x:v>Unknown</x:v>
      </x:c>
      <x:c r="AY204" s="22" t="str">
        <x:v>Unknown</x:v>
      </x:c>
      <x:c r="AZ204" s="22" t="str">
        <x:v>Unknown</x:v>
      </x:c>
      <x:c r="BA204" s="22" t="str">
        <x:v>Unknown</x:v>
      </x:c>
      <x:c r="BB204" s="22" t="str">
        <x:v>Unknown</x:v>
      </x:c>
      <x:c r="BC204" s="26" t="str"/>
      <x:c r="BD204" s="22" t="str"/>
      <x:c r="BE204" s="22" t="str">
        <x:v>EUR</x:v>
      </x:c>
      <x:c r="BF204" s="22" t="str">
        <x:v>Partial</x:v>
      </x:c>
      <x:c r="BG204" s="22" t="str">
        <x:v>Partial event window — 2/7 years covered</x:v>
      </x:c>
      <x:c r="BH204" s="22" t="str">
        <x:v>Applicant/owner alias match for TiGenix; observed coverage is limited to 2011–2013.</x:v>
      </x:c>
      <x:c r="BI204" s="24" t="n">
        <x:f>IF($Q204="","",$Q204-3)</x:f>
        <x:v>2012</x:v>
      </x:c>
      <x:c r="BJ204" s="24" t="n">
        <x:f>IF($Q204="","",$Q204-2)</x:f>
        <x:v>2013</x:v>
      </x:c>
      <x:c r="BK204" s="24" t="n">
        <x:f>IF($Q204="","",$Q204-1)</x:f>
        <x:v>2014</x:v>
      </x:c>
      <x:c r="BL204" s="24" t="n">
        <x:f>IF($Q204="","",$Q204+0)</x:f>
        <x:v>2015</x:v>
      </x:c>
      <x:c r="BM204" s="24" t="n">
        <x:f>IF($Q204="","",$Q204+1)</x:f>
        <x:v>2016</x:v>
      </x:c>
      <x:c r="BN204" s="24" t="n">
        <x:f>IF($Q204="","",$Q204+2)</x:f>
        <x:v>2017</x:v>
      </x:c>
      <x:c r="BO204" s="24" t="n">
        <x:f>IF($Q204="","",$Q204+3)</x:f>
        <x:v>2018</x:v>
      </x:c>
      <x:c r="BP204" s="77" t="n">
        <x:v>4.084</x:v>
      </x:c>
      <x:c r="BQ204" s="77" t="n">
        <x:v>0.883</x:v>
      </x:c>
      <x:c r="BR204" s="77" t="n">
        <x:v>6.286</x:v>
      </x:c>
      <x:c r="BS204" s="77" t="n">
        <x:v>2.24</x:v>
      </x:c>
      <x:c r="BT204" s="77" t="n">
        <x:v>26.79</x:v>
      </x:c>
      <x:c r="BU204" s="77" t="n">
        <x:v>0.906</x:v>
      </x:c>
      <x:c r="BV204" s="77"/>
      <x:c r="BW204" s="77" t="n">
        <x:v>-17.414</x:v>
      </x:c>
      <x:c r="BX204" s="77" t="n">
        <x:v>-13.809</x:v>
      </x:c>
      <x:c r="BY204" s="77" t="n">
        <x:v>-12.476</x:v>
      </x:c>
      <x:c r="BZ204" s="77" t="n">
        <x:v>-22.955</x:v>
      </x:c>
      <x:c r="CA204" s="77" t="n">
        <x:v>-2.849</x:v>
      </x:c>
      <x:c r="CB204" s="77" t="n">
        <x:v>-42.544</x:v>
      </x:c>
      <x:c r="CC204" s="77"/>
      <x:c r="CD204" s="77" t="n">
        <x:v>-20.393</x:v>
      </x:c>
      <x:c r="CE204" s="77" t="n">
        <x:v>-18.39</x:v>
      </x:c>
      <x:c r="CF204" s="77" t="n">
        <x:v>-12.99</x:v>
      </x:c>
      <x:c r="CG204" s="77" t="n">
        <x:v>-35.069</x:v>
      </x:c>
      <x:c r="CH204" s="77" t="n">
        <x:v>3.802</x:v>
      </x:c>
      <x:c r="CI204" s="77" t="n">
        <x:v>-74.826</x:v>
      </x:c>
      <x:c r="CJ204" s="77"/>
      <x:c r="CK204" s="77" t="n">
        <x:v>63.957</x:v>
      </x:c>
      <x:c r="CL204" s="77" t="n">
        <x:v>63.043</x:v>
      </x:c>
      <x:c r="CM204" s="77" t="n">
        <x:v>53.921</x:v>
      </x:c>
      <x:c r="CN204" s="77" t="n">
        <x:v>79.171</x:v>
      </x:c>
      <x:c r="CO204" s="77" t="n">
        <x:v>136.201</x:v>
      </x:c>
      <x:c r="CP204" s="77" t="n">
        <x:v>81.898</x:v>
      </x:c>
      <x:c r="CQ204" s="77"/>
      <x:c r="CR204" s="77" t="n">
        <x:v>6.572</x:v>
      </x:c>
      <x:c r="CS204" s="77" t="n">
        <x:v>8.606</x:v>
      </x:c>
      <x:c r="CT204" s="77" t="n">
        <x:v>12.908</x:v>
      </x:c>
      <x:c r="CU204" s="77" t="n">
        <x:v>44.695</x:v>
      </x:c>
      <x:c r="CV204" s="77" t="n">
        <x:v>34.496</x:v>
      </x:c>
      <x:c r="CW204" s="77" t="n">
        <x:v>25.41</x:v>
      </x:c>
      <x:c r="CX204" s="77"/>
      <x:c r="CY204" s="77" t="n">
        <x:v>13.264</x:v>
      </x:c>
      <x:c r="CZ204" s="77" t="n">
        <x:v>9.843</x:v>
      </x:c>
      <x:c r="DA204" s="77" t="n">
        <x:v>11.356</x:v>
      </x:c>
      <x:c r="DB204" s="77" t="n">
        <x:v>18.512</x:v>
      </x:c>
      <x:c r="DC204" s="77" t="n">
        <x:v>21.454</x:v>
      </x:c>
      <x:c r="DD204" s="77" t="n">
        <x:v>33.577</x:v>
      </x:c>
      <x:c r="DE204" s="77"/>
      <x:c r="DF204" s="78" t="n">
        <x:v>-29.2845</x:v>
      </x:c>
      <x:c r="DG204" s="78" t="n">
        <x:v>-28.9606</x:v>
      </x:c>
      <x:c r="DH204" s="78" t="n">
        <x:v>-22.212</x:v>
      </x:c>
      <x:c r="DI204" s="78" t="n">
        <x:v>-52.6989</x:v>
      </x:c>
      <x:c r="DJ204" s="78" t="n">
        <x:v>3.5306</x:v>
      </x:c>
      <x:c r="DK204" s="78" t="n">
        <x:v>-68.6165</x:v>
      </x:c>
      <x:c r="DL204" s="78"/>
      <x:c r="DM204" s="78" t="n">
        <x:v>-426.3957</x:v>
      </x:c>
      <x:c r="DN204" s="78" t="n">
        <x:v>-1563.8732</x:v>
      </x:c>
      <x:c r="DO204" s="78" t="n">
        <x:v>-198.4728</x:v>
      </x:c>
      <x:c r="DP204" s="78" t="n">
        <x:v>-1024.7768</x:v>
      </x:c>
      <x:c r="DQ204" s="78" t="n">
        <x:v>-10.6346</x:v>
      </x:c>
      <x:c r="DR204" s="78" t="n">
        <x:v>-4695.8057</x:v>
      </x:c>
      <x:c r="DS204" s="78"/>
      <x:c r="DT204" s="78" t="n">
        <x:v>10.2757</x:v>
      </x:c>
      <x:c r="DU204" s="78" t="n">
        <x:v>13.651</x:v>
      </x:c>
      <x:c r="DV204" s="78" t="n">
        <x:v>23.9387</x:v>
      </x:c>
      <x:c r="DW204" s="78" t="n">
        <x:v>56.4538</x:v>
      </x:c>
      <x:c r="DX204" s="78" t="n">
        <x:v>25.3273</x:v>
      </x:c>
      <x:c r="DY204" s="78" t="n">
        <x:v>31.0264</x:v>
      </x:c>
      <x:c r="DZ204" s="78"/>
      <x:c r="EA204" s="117" t="n">
        <x:v>0</x:v>
      </x:c>
      <x:c r="EB204" s="117" t="n">
        <x:v>1</x:v>
      </x:c>
      <x:c r="EC204" s="117"/>
      <x:c r="ED204" s="117"/>
      <x:c r="EE204" s="117"/>
      <x:c r="EF204" s="117"/>
      <x:c r="EG204" s="117"/>
      <x:c r="EH204" s="117" t="n">
        <x:v>0</x:v>
      </x:c>
      <x:c r="EI204" s="117" t="n">
        <x:v>1</x:v>
      </x:c>
      <x:c r="EJ204" s="117"/>
      <x:c r="EK204" s="117"/>
      <x:c r="EL204" s="117"/>
      <x:c r="EM204" s="117"/>
      <x:c r="EN204" s="117"/>
      <x:c r="EO204" s="34" t="str"/>
      <x:c r="EP204" s="34" t="str"/>
      <x:c r="EQ204" s="36" t="str">
        <x:f>IF(OR($EO204="",$EP204="",$EO204=0),"",$EP204/$EO204)</x:f>
      </x:c>
      <x:c r="ER204" s="38" t="str"/>
      <x:c r="ES204" s="22" t="str">
        <x:v>Unknown</x:v>
      </x:c>
      <x:c r="ET204" s="22" t="str">
        <x:v>Unknown</x:v>
      </x:c>
      <x:c r="EU204" s="40" t="n">
        <x:f>IF(COUNT($DF204,$DG204,$DH204)=0,"",AVERAGE($DF204,$DG204,$DH204))</x:f>
        <x:v>-26.819033333333334</x:v>
      </x:c>
      <x:c r="EV204" s="40" t="n">
        <x:f>IF(COUNT($DJ204,$DK204,$DL204)=0,"",AVERAGE($DJ204,$DK204,$DL204))</x:f>
        <x:v>-32.54295</x:v>
      </x:c>
      <x:c r="EW204" s="40" t="n">
        <x:f>IF(OR($EU204="",$EV204=""),"",$EV204-$EU204)</x:f>
        <x:v>-5.723916666666664</x:v>
      </x:c>
      <x:c r="EX204" s="40" t="n">
        <x:f>IF(COUNT($DM204,$DN204,$DO204)=0,"",AVERAGE($DM204,$DN204,$DO204))</x:f>
        <x:v>-729.5805666666666</x:v>
      </x:c>
      <x:c r="EY204" s="40" t="n">
        <x:f>IF(COUNT($DQ204,$DR204,$DS204)=0,"",AVERAGE($DQ204,$DR204,$DS204))</x:f>
        <x:v>-2353.22015</x:v>
      </x:c>
      <x:c r="EZ204" s="40" t="n">
        <x:f>IF(OR($EX204="",$EY204=""),"",$EY204-$EX204)</x:f>
        <x:v>-1623.6395833333336</x:v>
      </x:c>
      <x:c r="FA204" s="42" t="n">
        <x:f>IF(COUNT($EA204,$EB204,$EC204)=0,"",AVERAGE($EA204,$EB204,$EC204))</x:f>
        <x:v>0.5</x:v>
      </x:c>
      <x:c r="FB204" s="42" t="str">
        <x:f>IF(COUNT($EE204,$EF204,$EG204)=0,"",AVERAGE($EE204,$EF204,$EG204))</x:f>
      </x:c>
      <x:c r="FC204" s="42" t="str">
        <x:f>IF(OR($FA204="",$FB204=""),"",$FB204-$FA204)</x:f>
      </x:c>
      <x:c r="FD204" s="42" t="n">
        <x:f>IF(COUNT($EH204,$EI204,$EJ204)=0,"",AVERAGE($EH204,$EI204,$EJ204))</x:f>
        <x:v>0.5</x:v>
      </x:c>
      <x:c r="FE204" s="42" t="str">
        <x:f>IF(COUNT($EL204,$EM204,$EN204)=0,"",AVERAGE($EL204,$EM204,$EN204))</x:f>
      </x:c>
      <x:c r="FF204" s="42" t="str">
        <x:f>IF(OR($FD204="",$FE204=""),"",$FE204-$FD204)</x:f>
      </x:c>
      <x:c r="FG204" s="24" t="str">
        <x:f>IF(COUNT($DF204,$DG204,$DH204,$DJ204,$DK204,$DL204,$DM204,$DN204,$DO204,$DQ204,$DR204,$DS204)=12,"Yes","No")</x:f>
        <x:v>No</x:v>
      </x:c>
      <x:c r="FH204" s="24" t="str">
        <x:f>IF(COUNT($EA204,$EB204,$EC204,$EE204,$EF204,$EG204,$EH204,$EI204,$EJ204,$EL204,$EM204,$EN204)=12,"Yes","No")</x:f>
        <x:v>No</x:v>
      </x:c>
      <x:c r="FI204" s="24" t="str">
        <x:f>IF(AND($M204="Include",OR($FG204="Yes",$FH204="Yes")),"Ready","Not ready")</x:f>
        <x:v>Not ready</x:v>
      </x:c>
    </x:row>
    <x:row r="205" ht="24" customHeight="1">
      <x:c r="A205" s="22" t="str">
        <x:v>CTL-0203</x:v>
      </x:c>
      <x:c r="B205" s="22" t="n">
        <x:v>214</x:v>
      </x:c>
      <x:c r="C205" s="22" t="str">
        <x:v>Candidate alternative-rationale group</x:v>
      </x:c>
      <x:c r="D205" s="22" t="n">
        <x:v>0</x:v>
      </x:c>
      <x:c r="E205" s="22" t="str">
        <x:v>DATA non-innovation deals.xlsx</x:v>
      </x:c>
      <x:c r="F205" s="22" t="str">
        <x:v>hikma pharmaceuticals acquires 100 stake in roxane laboratories and boehringer ingelheim roxane</x:v>
      </x:c>
      <x:c r="G205" s="22" t="str">
        <x:v>No</x:v>
      </x:c>
      <x:c r="H205" s="22" t="str">
        <x:v>No</x:v>
      </x:c>
      <x:c r="I205" s="22" t="str">
        <x:v>No</x:v>
      </x:c>
      <x:c r="J205" s="22" t="n">
        <x:v>1</x:v>
      </x:c>
      <x:c r="K205" s="22" t="str">
        <x:v>Not started</x:v>
      </x:c>
      <x:c r="L205" s="22" t="str">
        <x:v>Eligible - 100%</x:v>
      </x:c>
      <x:c r="M205" s="22" t="str">
        <x:v>Review</x:v>
      </x:c>
      <x:c r="N205" s="22" t="str"/>
      <x:c r="O205" s="28" t="n">
        <x:v>42213</x:v>
      </x:c>
      <x:c r="P205" s="28" t="n">
        <x:v>42429</x:v>
      </x:c>
      <x:c r="Q205" s="22" t="n">
        <x:v>2016</x:v>
      </x:c>
      <x:c r="R205" s="22" t="str">
        <x:v>Q3 2015</x:v>
      </x:c>
      <x:c r="S205" s="22" t="str">
        <x:v>Completed</x:v>
      </x:c>
      <x:c r="T205" s="26" t="str">
        <x:v>Hikma Pharmaceuticals acquires 100% stake in Roxane Laboratories and Boehringer Ingelheim Roxane</x:v>
      </x:c>
      <x:c r="U205" s="22" t="str">
        <x:v>Mergers &amp; Acquisitions</x:v>
      </x:c>
      <x:c r="V205" s="22" t="str">
        <x:v>Acquisition</x:v>
      </x:c>
      <x:c r="W205" s="22" t="str">
        <x:v>100% Acquisition</x:v>
      </x:c>
      <x:c r="X205" s="22" t="str">
        <x:v>United Kingdom , United States</x:v>
      </x:c>
      <x:c r="Y205" s="22" t="str">
        <x:v>100% Acquisition</x:v>
      </x:c>
      <x:c r="Z205" s="26" t="str">
        <x:v>Morgan Stanley , Centerview Partners LLC , Citigroup Global Markets Limited</x:v>
      </x:c>
      <x:c r="AA205" s="26" t="str">
        <x:v>Slaughter and May , White &amp; Case LLP , Kirkland &amp; Ellis International LLP</x:v>
      </x:c>
      <x:c r="AB205" s="22" t="str">
        <x:v>Hikma Pharmaceuticals PLC</x:v>
      </x:c>
      <x:c r="AC205" s="22" t="str">
        <x:v>hikma pharmaceuticals</x:v>
      </x:c>
      <x:c r="AD205" s="22" t="str">
        <x:v>Roxane Laboratories, Inc. (formerly Philips Roxane); Boehringer Ingelheim Roxane, Inc.</x:v>
      </x:c>
      <x:c r="AE205" s="22" t="str">
        <x:v>roxane laboratories formerly philips roxane boehringer ingelheim roxane</x:v>
      </x:c>
      <x:c r="AF205" s="30" t="n">
        <x:v>2650</x:v>
      </x:c>
      <x:c r="AG205" s="22" t="n">
        <x:v>2650</x:v>
      </x:c>
      <x:c r="AH205" s="26" t="str">
        <x:v>Hikma Pharmaceuticals PLC has acquired the entire issued and outstanding capital stock of Roxane Laboratories, Inc. and Boehringer Ingelheim Roxane, Inc. (together, Roxane) from Boehringer Ingelheim GmbH. Hikma is based in the UK, while Boehringer is based in Germany. 
_x000d_ 
_x000d_Roxane Laboratories is a US-based pharmaceutical manufacturer specialized in oral liquids, tablets and capsules. 
_x000d_ 
_x000d_Hikma Pharmaceuticals, Boehringer Ingelheim and Boehringer Ingelheim are pharmaceutical companies. 
_x000d_ 
_x000d_Announcement (July 28, 2015): 
_x000d_Hikma has agreed to acquire the entire issued and outstanding capital stock of Roxane Laboratories and Boehringer Ingelheim from Boehringer Ingelheim. 
_x000d_ 
_x000d_Under the terms of the acquisition, on closing of the transaction Hikma will pay gross consideration of $1,180 million in cash and will issue 40 million new Hikma shares to Boehringer (representing approximately 16.71% of Hikma's issued share capital immediately following closing and admission).  
_x000d_ 
_x000d_Based on an agreed issue price for the new Hikma shares of GBP23.5 per share and the US:GBP exchange rate of 1.56:1, the aggregate value of the gross consideration payable on closing is approximately $2,650 million. 
_x000d_ 
_x000d_Hikma proposes to finance the acquisition through a combination of cash, utilization of existing and new bank facilities, and through the issuance of 40 million new Hikma shares to Boehringer, which represents approximately 16.71% of Hikma's issued share capital immediately following the admission to listing of the new shares at closing of the acquisition (assuming no issues or cancellations of Hikma shares after the date of this announcement).  
_x000d_ 
_x000d_Centerview Partners, LLC and Citigroup Global Markets Limited are acting as financial advisers to Hikma. White &amp; Case LLP and Slaughter and May are acting as lead counsel to Hikma. 
_x000d_ 
_x000d_Morgan Stanley is acting as financial adviser and Kirkland &amp; Ellis International LLP is acting as lead counsel to Boeringher Ingelheim.  
_x000d_ 
_x000d_The transaction is expected to close in the fourth quarter of 2015.  
_x000d_ 
_x000d_Rumor (June 29, 2015):  
_x000d_According to Reuters, Bloomberg reported that Hikma is planning to acquire Roxane Laboratories from Boehringer Ingelheim. 
_x000d_ 
_x000d_Reportedly, the transaction is valued at approximately EUR2,000 million ($2,300 million). 
_x000d_ 
_x000d_Reportedly, Mallinckrodt Plc and Perrigo Company Limited are also in the race to acquire Roxane.</x:v>
      </x:c>
      <x:c r="AI205" s="26" t="str">
        <x:v>The acquisition will enable Hikma Pharmaceuticals to expand its manufacturing capacity and capabilities.</x:v>
      </x:c>
      <x:c r="AJ205" s="22" t="str"/>
      <x:c r="AK205" s="22" t="str"/>
      <x:c r="AL205" s="22" t="str">
        <x:v>Unknown</x:v>
      </x:c>
      <x:c r="AM205" s="22" t="str">
        <x:v>Unknown</x:v>
      </x:c>
      <x:c r="AN205" s="22" t="str"/>
      <x:c r="AO205" s="22" t="str"/>
      <x:c r="AP205" s="22" t="str"/>
      <x:c r="AQ205" s="22" t="str"/>
      <x:c r="AR205" s="22" t="str"/>
      <x:c r="AS205" s="22" t="str">
        <x:v>Hikma Pharmaceuticals PLC</x:v>
      </x:c>
      <x:c r="AT205" s="22" t="str">
        <x:v>Roxane Laboratories, Inc. (formerly Philips Roxane); Boehringer Ingelheim Roxane, Inc.</x:v>
      </x:c>
      <x:c r="AU205" s="22" t="str">
        <x:v>Not reviewed</x:v>
      </x:c>
      <x:c r="AV205" s="22" t="str">
        <x:v>Not assessed</x:v>
      </x:c>
      <x:c r="AW205" s="22" t="str">
        <x:v>Unknown</x:v>
      </x:c>
      <x:c r="AX205" s="22" t="str">
        <x:v>Unknown</x:v>
      </x:c>
      <x:c r="AY205" s="22" t="str">
        <x:v>Unknown</x:v>
      </x:c>
      <x:c r="AZ205" s="22" t="str">
        <x:v>Unknown</x:v>
      </x:c>
      <x:c r="BA205" s="22" t="str">
        <x:v>Unknown</x:v>
      </x:c>
      <x:c r="BB205" s="22" t="str">
        <x:v>Unknown</x:v>
      </x:c>
      <x:c r="BC205" s="26" t="str"/>
      <x:c r="BD205" s="22" t="str"/>
      <x:c r="BE205" s="22" t="str"/>
      <x:c r="BF205" s="22" t="str">
        <x:v>Not collected</x:v>
      </x:c>
      <x:c r="BG205" s="22" t="str">
        <x:v>Not collected</x:v>
      </x:c>
      <x:c r="BH205" s="22" t="str">
        <x:v>Not defined</x:v>
      </x:c>
      <x:c r="BI205" s="24" t="n">
        <x:f>IF($Q205="","",$Q205-3)</x:f>
        <x:v>2013</x:v>
      </x:c>
      <x:c r="BJ205" s="24" t="n">
        <x:f>IF($Q205="","",$Q205-2)</x:f>
        <x:v>2014</x:v>
      </x:c>
      <x:c r="BK205" s="24" t="n">
        <x:f>IF($Q205="","",$Q205-1)</x:f>
        <x:v>2015</x:v>
      </x:c>
      <x:c r="BL205" s="24" t="n">
        <x:f>IF($Q205="","",$Q205+0)</x:f>
        <x:v>2016</x:v>
      </x:c>
      <x:c r="BM205" s="24" t="n">
        <x:f>IF($Q205="","",$Q205+1)</x:f>
        <x:v>2017</x:v>
      </x:c>
      <x:c r="BN205" s="24" t="n">
        <x:f>IF($Q205="","",$Q205+2)</x:f>
        <x:v>2018</x:v>
      </x:c>
      <x:c r="BO205" s="24" t="n">
        <x:f>IF($Q205="","",$Q205+3)</x:f>
        <x:v>2019</x:v>
      </x:c>
      <x:c r="BP205" s="77" t="str"/>
      <x:c r="BQ205" s="77" t="str"/>
      <x:c r="BR205" s="77" t="str"/>
      <x:c r="BS205" s="77" t="str"/>
      <x:c r="BT205" s="77" t="str"/>
      <x:c r="BU205" s="77" t="str"/>
      <x:c r="BV205" s="77" t="str"/>
      <x:c r="BW205" s="77" t="str"/>
      <x:c r="BX205" s="77" t="str"/>
      <x:c r="BY205" s="77" t="str"/>
      <x:c r="BZ205" s="77" t="str"/>
      <x:c r="CA205" s="77" t="str"/>
      <x:c r="CB205" s="77" t="str"/>
      <x:c r="CC205" s="77" t="str"/>
      <x:c r="CD205" s="77" t="str"/>
      <x:c r="CE205" s="77" t="str"/>
      <x:c r="CF205" s="77" t="str"/>
      <x:c r="CG205" s="77" t="str"/>
      <x:c r="CH205" s="77" t="str"/>
      <x:c r="CI205" s="77" t="str"/>
      <x:c r="CJ205" s="77" t="str"/>
      <x:c r="CK205" s="77" t="str"/>
      <x:c r="CL205" s="77" t="str"/>
      <x:c r="CM205" s="77" t="str"/>
      <x:c r="CN205" s="77" t="str"/>
      <x:c r="CO205" s="77" t="str"/>
      <x:c r="CP205" s="77" t="str"/>
      <x:c r="CQ205" s="77" t="str"/>
      <x:c r="CR205" s="77" t="str"/>
      <x:c r="CS205" s="77" t="str"/>
      <x:c r="CT205" s="77" t="str"/>
      <x:c r="CU205" s="77" t="str"/>
      <x:c r="CV205" s="77" t="str"/>
      <x:c r="CW205" s="77" t="str"/>
      <x:c r="CX205" s="77" t="str"/>
      <x:c r="CY205" s="77" t="str"/>
      <x:c r="CZ205" s="77" t="str"/>
      <x:c r="DA205" s="77" t="str"/>
      <x:c r="DB205" s="77" t="str"/>
      <x:c r="DC205" s="77" t="str"/>
      <x:c r="DD205" s="77" t="str"/>
      <x:c r="DE205" s="77" t="str"/>
      <x:c r="DF205" s="78" t="str"/>
      <x:c r="DG205" s="78" t="str"/>
      <x:c r="DH205" s="78" t="str"/>
      <x:c r="DI205" s="78" t="str"/>
      <x:c r="DJ205" s="78" t="str"/>
      <x:c r="DK205" s="78" t="str"/>
      <x:c r="DL205" s="78" t="str"/>
      <x:c r="DM205" s="78" t="str"/>
      <x:c r="DN205" s="78" t="str"/>
      <x:c r="DO205" s="78" t="str"/>
      <x:c r="DP205" s="78" t="str"/>
      <x:c r="DQ205" s="78" t="str"/>
      <x:c r="DR205" s="78" t="str"/>
      <x:c r="DS205" s="78" t="str"/>
      <x:c r="DT205" s="78" t="str"/>
      <x:c r="DU205" s="78" t="str"/>
      <x:c r="DV205" s="78" t="str"/>
      <x:c r="DW205" s="78" t="str"/>
      <x:c r="DX205" s="78" t="str"/>
      <x:c r="DY205" s="78" t="str"/>
      <x:c r="DZ205" s="78" t="str"/>
      <x:c r="EA205" s="117" t="str"/>
      <x:c r="EB205" s="117" t="str"/>
      <x:c r="EC205" s="117" t="str"/>
      <x:c r="ED205" s="117" t="str"/>
      <x:c r="EE205" s="117" t="str"/>
      <x:c r="EF205" s="117" t="str"/>
      <x:c r="EG205" s="117" t="str"/>
      <x:c r="EH205" s="117" t="str"/>
      <x:c r="EI205" s="117" t="str"/>
      <x:c r="EJ205" s="117" t="str"/>
      <x:c r="EK205" s="117" t="str"/>
      <x:c r="EL205" s="117" t="str"/>
      <x:c r="EM205" s="117" t="str"/>
      <x:c r="EN205" s="117" t="str"/>
      <x:c r="EO205" s="34" t="str"/>
      <x:c r="EP205" s="34" t="str"/>
      <x:c r="EQ205" s="36" t="str">
        <x:f>IF(OR($EO205="",$EP205="",$EO205=0),"",$EP205/$EO205)</x:f>
      </x:c>
      <x:c r="ER205" s="38" t="str"/>
      <x:c r="ES205" s="22" t="str">
        <x:v>Unknown</x:v>
      </x:c>
      <x:c r="ET205" s="22" t="str">
        <x:v>Unknown</x:v>
      </x:c>
      <x:c r="EU205" s="40" t="str">
        <x:f>IF(COUNT($DF205,$DG205,$DH205)=0,"",AVERAGE($DF205,$DG205,$DH205))</x:f>
      </x:c>
      <x:c r="EV205" s="40" t="str">
        <x:f>IF(COUNT($DJ205,$DK205,$DL205)=0,"",AVERAGE($DJ205,$DK205,$DL205))</x:f>
      </x:c>
      <x:c r="EW205" s="40" t="str">
        <x:f>IF(OR($EU205="",$EV205=""),"",$EV205-$EU205)</x:f>
      </x:c>
      <x:c r="EX205" s="40" t="str">
        <x:f>IF(COUNT($DM205,$DN205,$DO205)=0,"",AVERAGE($DM205,$DN205,$DO205))</x:f>
      </x:c>
      <x:c r="EY205" s="40" t="str">
        <x:f>IF(COUNT($DQ205,$DR205,$DS205)=0,"",AVERAGE($DQ205,$DR205,$DS205))</x:f>
      </x:c>
      <x:c r="EZ205" s="40" t="str">
        <x:f>IF(OR($EX205="",$EY205=""),"",$EY205-$EX205)</x:f>
      </x:c>
      <x:c r="FA205" s="42" t="str">
        <x:f>IF(COUNT($EA205,$EB205,$EC205)=0,"",AVERAGE($EA205,$EB205,$EC205))</x:f>
      </x:c>
      <x:c r="FB205" s="42" t="str">
        <x:f>IF(COUNT($EE205,$EF205,$EG205)=0,"",AVERAGE($EE205,$EF205,$EG205))</x:f>
      </x:c>
      <x:c r="FC205" s="42" t="str">
        <x:f>IF(OR($FA205="",$FB205=""),"",$FB205-$FA205)</x:f>
      </x:c>
      <x:c r="FD205" s="42" t="str">
        <x:f>IF(COUNT($EH205,$EI205,$EJ205)=0,"",AVERAGE($EH205,$EI205,$EJ205))</x:f>
      </x:c>
      <x:c r="FE205" s="42" t="str">
        <x:f>IF(COUNT($EL205,$EM205,$EN205)=0,"",AVERAGE($EL205,$EM205,$EN205))</x:f>
      </x:c>
      <x:c r="FF205" s="42" t="str">
        <x:f>IF(OR($FD205="",$FE205=""),"",$FE205-$FD205)</x:f>
      </x:c>
      <x:c r="FG205" s="24" t="str">
        <x:f>IF(COUNT($DF205,$DG205,$DH205,$DJ205,$DK205,$DL205,$DM205,$DN205,$DO205,$DQ205,$DR205,$DS205)=12,"Yes","No")</x:f>
        <x:v>No</x:v>
      </x:c>
      <x:c r="FH205" s="24" t="str">
        <x:f>IF(COUNT($EA205,$EB205,$EC205,$EE205,$EF205,$EG205,$EH205,$EI205,$EJ205,$EL205,$EM205,$EN205)=12,"Yes","No")</x:f>
        <x:v>No</x:v>
      </x:c>
      <x:c r="FI205" s="24" t="str">
        <x:f>IF(AND($M205="Include",OR($FG205="Yes",$FH205="Yes")),"Ready","Not ready")</x:f>
        <x:v>Not ready</x:v>
      </x:c>
    </x:row>
    <x:row r="206" ht="24" customHeight="1">
      <x:c r="A206" s="22" t="str">
        <x:v>CTL-0204</x:v>
      </x:c>
      <x:c r="B206" s="22" t="n">
        <x:v>215</x:v>
      </x:c>
      <x:c r="C206" s="22" t="str">
        <x:v>Candidate alternative-rationale group</x:v>
      </x:c>
      <x:c r="D206" s="22" t="n">
        <x:v>0</x:v>
      </x:c>
      <x:c r="E206" s="22" t="str">
        <x:v>DATA non-innovation deals.xlsx</x:v>
      </x:c>
      <x:c r="F206" s="22" t="str">
        <x:v>innokeys acquires oncoscience</x:v>
      </x:c>
      <x:c r="G206" s="22" t="str">
        <x:v>No</x:v>
      </x:c>
      <x:c r="H206" s="22" t="str">
        <x:v>No</x:v>
      </x:c>
      <x:c r="I206" s="22" t="str">
        <x:v>No</x:v>
      </x:c>
      <x:c r="J206" s="22" t="n">
        <x:v>1</x:v>
      </x:c>
      <x:c r="K206" s="22" t="str">
        <x:v>Not started</x:v>
      </x:c>
      <x:c r="L206" s="22" t="str">
        <x:v>Eligible - 100%</x:v>
      </x:c>
      <x:c r="M206" s="22" t="str">
        <x:v>Review</x:v>
      </x:c>
      <x:c r="N206" s="22" t="str"/>
      <x:c r="O206" s="28" t="n">
        <x:v>42207</x:v>
      </x:c>
      <x:c r="P206" s="28" t="n">
        <x:v>42207</x:v>
      </x:c>
      <x:c r="Q206" s="22" t="n">
        <x:v>2015</x:v>
      </x:c>
      <x:c r="R206" s="22" t="str">
        <x:v>Q3 2015</x:v>
      </x:c>
      <x:c r="S206" s="22" t="str">
        <x:v>Completed</x:v>
      </x:c>
      <x:c r="T206" s="26" t="str">
        <x:v>Innokeys Acquires Oncoscience</x:v>
      </x:c>
      <x:c r="U206" s="22" t="str">
        <x:v>Mergers &amp; Acquisitions</x:v>
      </x:c>
      <x:c r="V206" s="22" t="str">
        <x:v>Acquisition</x:v>
      </x:c>
      <x:c r="W206" s="22" t="str">
        <x:v>100% Acquisition</x:v>
      </x:c>
      <x:c r="X206" s="22" t="str">
        <x:v>Germany</x:v>
      </x:c>
      <x:c r="Y206" s="22" t="str">
        <x:v>100% Acquisition</x:v>
      </x:c>
      <x:c r="Z206" s="26"/>
      <x:c r="AA206" s="26"/>
      <x:c r="AB206" s="22" t="str">
        <x:v>Innokeys Pte Ltd</x:v>
      </x:c>
      <x:c r="AC206" s="22" t="str">
        <x:v>innokeys pte</x:v>
      </x:c>
      <x:c r="AD206" s="22" t="str">
        <x:v>Oncoscience GmbH</x:v>
      </x:c>
      <x:c r="AE206" s="22" t="str">
        <x:v>oncoscience</x:v>
      </x:c>
      <x:c r="AF206" s="30"/>
      <x:c r="AG206" s="22" t="str">
        <x:v>n/a</x:v>
      </x:c>
      <x:c r="AH206" s="26" t="str">
        <x:v>Innokeys Pte. Ltd, a biotechnology company, has acquired Oncoscience AG, a biotechnology company focused on oncology. The acquisition is effective from July 16, 2015. The transaction enables Innokeys the full rights to accelerate the development of nimotuzumab; a EGFR-targeting monoclonal antibody licensed from Cuban-based Center of Molecular Immunology, in Europe.</x:v>
      </x:c>
      <x:c r="AI206" s="26" t="str"/>
      <x:c r="AJ206" s="22" t="str"/>
      <x:c r="AK206" s="22" t="str"/>
      <x:c r="AL206" s="22" t="str">
        <x:v>Unknown</x:v>
      </x:c>
      <x:c r="AM206" s="22" t="str">
        <x:v>Unknown</x:v>
      </x:c>
      <x:c r="AN206" s="22" t="str"/>
      <x:c r="AO206" s="22" t="str"/>
      <x:c r="AP206" s="22" t="str"/>
      <x:c r="AQ206" s="22" t="str"/>
      <x:c r="AR206" s="22" t="str"/>
      <x:c r="AS206" s="22" t="str">
        <x:v>Innokeys Pte Ltd</x:v>
      </x:c>
      <x:c r="AT206" s="22" t="str">
        <x:v>Oncoscience GmbH</x:v>
      </x:c>
      <x:c r="AU206" s="22" t="str">
        <x:v>Not reviewed</x:v>
      </x:c>
      <x:c r="AV206" s="22" t="str">
        <x:v>Not assessed</x:v>
      </x:c>
      <x:c r="AW206" s="22" t="str">
        <x:v>Unknown</x:v>
      </x:c>
      <x:c r="AX206" s="22" t="str">
        <x:v>Unknown</x:v>
      </x:c>
      <x:c r="AY206" s="22" t="str">
        <x:v>Unknown</x:v>
      </x:c>
      <x:c r="AZ206" s="22" t="str">
        <x:v>Unknown</x:v>
      </x:c>
      <x:c r="BA206" s="22" t="str">
        <x:v>Unknown</x:v>
      </x:c>
      <x:c r="BB206" s="22" t="str">
        <x:v>Unknown</x:v>
      </x:c>
      <x:c r="BC206" s="26" t="str"/>
      <x:c r="BD206" s="22" t="str"/>
      <x:c r="BE206" s="22" t="str"/>
      <x:c r="BF206" s="22" t="str">
        <x:v>Not collected</x:v>
      </x:c>
      <x:c r="BG206" s="22" t="str">
        <x:v>Not collected</x:v>
      </x:c>
      <x:c r="BH206" s="22" t="str">
        <x:v>Not defined</x:v>
      </x:c>
      <x:c r="BI206" s="24" t="n">
        <x:f>IF($Q206="","",$Q206-3)</x:f>
        <x:v>2012</x:v>
      </x:c>
      <x:c r="BJ206" s="24" t="n">
        <x:f>IF($Q206="","",$Q206-2)</x:f>
        <x:v>2013</x:v>
      </x:c>
      <x:c r="BK206" s="24" t="n">
        <x:f>IF($Q206="","",$Q206-1)</x:f>
        <x:v>2014</x:v>
      </x:c>
      <x:c r="BL206" s="24" t="n">
        <x:f>IF($Q206="","",$Q206+0)</x:f>
        <x:v>2015</x:v>
      </x:c>
      <x:c r="BM206" s="24" t="n">
        <x:f>IF($Q206="","",$Q206+1)</x:f>
        <x:v>2016</x:v>
      </x:c>
      <x:c r="BN206" s="24" t="n">
        <x:f>IF($Q206="","",$Q206+2)</x:f>
        <x:v>2017</x:v>
      </x:c>
      <x:c r="BO206" s="24" t="n">
        <x:f>IF($Q206="","",$Q206+3)</x:f>
        <x:v>2018</x:v>
      </x:c>
      <x:c r="BP206" s="77" t="str"/>
      <x:c r="BQ206" s="77" t="str"/>
      <x:c r="BR206" s="77" t="str"/>
      <x:c r="BS206" s="77" t="str"/>
      <x:c r="BT206" s="77" t="str"/>
      <x:c r="BU206" s="77" t="str"/>
      <x:c r="BV206" s="77" t="str"/>
      <x:c r="BW206" s="77" t="str"/>
      <x:c r="BX206" s="77" t="str"/>
      <x:c r="BY206" s="77" t="str"/>
      <x:c r="BZ206" s="77" t="str"/>
      <x:c r="CA206" s="77" t="str"/>
      <x:c r="CB206" s="77" t="str"/>
      <x:c r="CC206" s="77" t="str"/>
      <x:c r="CD206" s="77" t="str"/>
      <x:c r="CE206" s="77" t="str"/>
      <x:c r="CF206" s="77" t="str"/>
      <x:c r="CG206" s="77" t="str"/>
      <x:c r="CH206" s="77" t="str"/>
      <x:c r="CI206" s="77" t="str"/>
      <x:c r="CJ206" s="77" t="str"/>
      <x:c r="CK206" s="77" t="str"/>
      <x:c r="CL206" s="77" t="str"/>
      <x:c r="CM206" s="77" t="str"/>
      <x:c r="CN206" s="77" t="str"/>
      <x:c r="CO206" s="77" t="str"/>
      <x:c r="CP206" s="77" t="str"/>
      <x:c r="CQ206" s="77" t="str"/>
      <x:c r="CR206" s="77" t="str"/>
      <x:c r="CS206" s="77" t="str"/>
      <x:c r="CT206" s="77" t="str"/>
      <x:c r="CU206" s="77" t="str"/>
      <x:c r="CV206" s="77" t="str"/>
      <x:c r="CW206" s="77" t="str"/>
      <x:c r="CX206" s="77" t="str"/>
      <x:c r="CY206" s="77" t="str"/>
      <x:c r="CZ206" s="77" t="str"/>
      <x:c r="DA206" s="77" t="str"/>
      <x:c r="DB206" s="77" t="str"/>
      <x:c r="DC206" s="77" t="str"/>
      <x:c r="DD206" s="77" t="str"/>
      <x:c r="DE206" s="77" t="str"/>
      <x:c r="DF206" s="78" t="str"/>
      <x:c r="DG206" s="78" t="str"/>
      <x:c r="DH206" s="78" t="str"/>
      <x:c r="DI206" s="78" t="str"/>
      <x:c r="DJ206" s="78" t="str"/>
      <x:c r="DK206" s="78" t="str"/>
      <x:c r="DL206" s="78" t="str"/>
      <x:c r="DM206" s="78" t="str"/>
      <x:c r="DN206" s="78" t="str"/>
      <x:c r="DO206" s="78" t="str"/>
      <x:c r="DP206" s="78" t="str"/>
      <x:c r="DQ206" s="78" t="str"/>
      <x:c r="DR206" s="78" t="str"/>
      <x:c r="DS206" s="78" t="str"/>
      <x:c r="DT206" s="78" t="str"/>
      <x:c r="DU206" s="78" t="str"/>
      <x:c r="DV206" s="78" t="str"/>
      <x:c r="DW206" s="78" t="str"/>
      <x:c r="DX206" s="78" t="str"/>
      <x:c r="DY206" s="78" t="str"/>
      <x:c r="DZ206" s="78" t="str"/>
      <x:c r="EA206" s="117" t="str"/>
      <x:c r="EB206" s="117" t="str"/>
      <x:c r="EC206" s="117" t="str"/>
      <x:c r="ED206" s="117" t="str"/>
      <x:c r="EE206" s="117" t="str"/>
      <x:c r="EF206" s="117" t="str"/>
      <x:c r="EG206" s="117" t="str"/>
      <x:c r="EH206" s="117" t="str"/>
      <x:c r="EI206" s="117" t="str"/>
      <x:c r="EJ206" s="117" t="str"/>
      <x:c r="EK206" s="117" t="str"/>
      <x:c r="EL206" s="117" t="str"/>
      <x:c r="EM206" s="117" t="str"/>
      <x:c r="EN206" s="117" t="str"/>
      <x:c r="EO206" s="34" t="str"/>
      <x:c r="EP206" s="34" t="str"/>
      <x:c r="EQ206" s="36" t="str">
        <x:f>IF(OR($EO206="",$EP206="",$EO206=0),"",$EP206/$EO206)</x:f>
      </x:c>
      <x:c r="ER206" s="38" t="str"/>
      <x:c r="ES206" s="22" t="str">
        <x:v>Unknown</x:v>
      </x:c>
      <x:c r="ET206" s="22" t="str">
        <x:v>Unknown</x:v>
      </x:c>
      <x:c r="EU206" s="40" t="str">
        <x:f>IF(COUNT($DF206,$DG206,$DH206)=0,"",AVERAGE($DF206,$DG206,$DH206))</x:f>
      </x:c>
      <x:c r="EV206" s="40" t="str">
        <x:f>IF(COUNT($DJ206,$DK206,$DL206)=0,"",AVERAGE($DJ206,$DK206,$DL206))</x:f>
      </x:c>
      <x:c r="EW206" s="40" t="str">
        <x:f>IF(OR($EU206="",$EV206=""),"",$EV206-$EU206)</x:f>
      </x:c>
      <x:c r="EX206" s="40" t="str">
        <x:f>IF(COUNT($DM206,$DN206,$DO206)=0,"",AVERAGE($DM206,$DN206,$DO206))</x:f>
      </x:c>
      <x:c r="EY206" s="40" t="str">
        <x:f>IF(COUNT($DQ206,$DR206,$DS206)=0,"",AVERAGE($DQ206,$DR206,$DS206))</x:f>
      </x:c>
      <x:c r="EZ206" s="40" t="str">
        <x:f>IF(OR($EX206="",$EY206=""),"",$EY206-$EX206)</x:f>
      </x:c>
      <x:c r="FA206" s="42" t="str">
        <x:f>IF(COUNT($EA206,$EB206,$EC206)=0,"",AVERAGE($EA206,$EB206,$EC206))</x:f>
      </x:c>
      <x:c r="FB206" s="42" t="str">
        <x:f>IF(COUNT($EE206,$EF206,$EG206)=0,"",AVERAGE($EE206,$EF206,$EG206))</x:f>
      </x:c>
      <x:c r="FC206" s="42" t="str">
        <x:f>IF(OR($FA206="",$FB206=""),"",$FB206-$FA206)</x:f>
      </x:c>
      <x:c r="FD206" s="42" t="str">
        <x:f>IF(COUNT($EH206,$EI206,$EJ206)=0,"",AVERAGE($EH206,$EI206,$EJ206))</x:f>
      </x:c>
      <x:c r="FE206" s="42" t="str">
        <x:f>IF(COUNT($EL206,$EM206,$EN206)=0,"",AVERAGE($EL206,$EM206,$EN206))</x:f>
      </x:c>
      <x:c r="FF206" s="42" t="str">
        <x:f>IF(OR($FD206="",$FE206=""),"",$FE206-$FD206)</x:f>
      </x:c>
      <x:c r="FG206" s="24" t="str">
        <x:f>IF(COUNT($DF206,$DG206,$DH206,$DJ206,$DK206,$DL206,$DM206,$DN206,$DO206,$DQ206,$DR206,$DS206)=12,"Yes","No")</x:f>
        <x:v>No</x:v>
      </x:c>
      <x:c r="FH206" s="24" t="str">
        <x:f>IF(COUNT($EA206,$EB206,$EC206,$EE206,$EF206,$EG206,$EH206,$EI206,$EJ206,$EL206,$EM206,$EN206)=12,"Yes","No")</x:f>
        <x:v>No</x:v>
      </x:c>
      <x:c r="FI206" s="24" t="str">
        <x:f>IF(AND($M206="Include",OR($FG206="Yes",$FH206="Yes")),"Ready","Not ready")</x:f>
        <x:v>Not ready</x:v>
      </x:c>
    </x:row>
    <x:row r="207" ht="24" customHeight="1">
      <x:c r="A207" s="22" t="str">
        <x:v>CTL-0205</x:v>
      </x:c>
      <x:c r="B207" s="22" t="n">
        <x:v>216</x:v>
      </x:c>
      <x:c r="C207" s="22" t="str">
        <x:v>Candidate alternative-rationale group</x:v>
      </x:c>
      <x:c r="D207" s="22" t="n">
        <x:v>0</x:v>
      </x:c>
      <x:c r="E207" s="22" t="str">
        <x:v>DATA non-innovation deals.xlsx</x:v>
      </x:c>
      <x:c r="F207" s="22" t="str">
        <x:v>albany molecular research acquires gadea grupo farmaceutico</x:v>
      </x:c>
      <x:c r="G207" s="22" t="str">
        <x:v>No</x:v>
      </x:c>
      <x:c r="H207" s="22" t="str">
        <x:v>No</x:v>
      </x:c>
      <x:c r="I207" s="22" t="str">
        <x:v>No</x:v>
      </x:c>
      <x:c r="J207" s="22" t="n">
        <x:v>1</x:v>
      </x:c>
      <x:c r="K207" s="22" t="str">
        <x:v>Not started</x:v>
      </x:c>
      <x:c r="L207" s="22" t="str">
        <x:v>Eligible - 100%</x:v>
      </x:c>
      <x:c r="M207" s="22" t="str">
        <x:v>Review</x:v>
      </x:c>
      <x:c r="N207" s="22" t="str"/>
      <x:c r="O207" s="28" t="n">
        <x:v>42201</x:v>
      </x:c>
      <x:c r="P207" s="28" t="n">
        <x:v>42201</x:v>
      </x:c>
      <x:c r="Q207" s="22" t="n">
        <x:v>2015</x:v>
      </x:c>
      <x:c r="R207" s="22" t="str">
        <x:v>Q3 2015</x:v>
      </x:c>
      <x:c r="S207" s="22" t="str">
        <x:v>Completed</x:v>
      </x:c>
      <x:c r="T207" s="26" t="str">
        <x:v>Albany Molecular Research Acquires Gadea Grupo Farmaceutico</x:v>
      </x:c>
      <x:c r="U207" s="22" t="str">
        <x:v>Mergers &amp; Acquisitions</x:v>
      </x:c>
      <x:c r="V207" s="22" t="str">
        <x:v>Acquisition</x:v>
      </x:c>
      <x:c r="W207" s="22" t="str">
        <x:v>100% Acquisition</x:v>
      </x:c>
      <x:c r="X207" s="22" t="str">
        <x:v>Spain</x:v>
      </x:c>
      <x:c r="Y207" s="22" t="str">
        <x:v>100% Acquisition</x:v>
      </x:c>
      <x:c r="Z207" s="26" t="str">
        <x:v>Barclays Wealth Management</x:v>
      </x:c>
      <x:c r="AA207" s="26" t="str">
        <x:v>Goodwin Procter LLP , Gomez-Acebo &amp; Pombo Abogados SLP</x:v>
      </x:c>
      <x:c r="AB207" s="22" t="str">
        <x:v>Curia Global Inc</x:v>
      </x:c>
      <x:c r="AC207" s="22" t="str">
        <x:v>curia global</x:v>
      </x:c>
      <x:c r="AD207" s="22" t="str">
        <x:v>Gadea Grupo Farmaceutico SL</x:v>
      </x:c>
      <x:c r="AE207" s="22" t="str">
        <x:v>gadea grupo farmaceutico</x:v>
      </x:c>
      <x:c r="AF207" s="30" t="n">
        <x:v>174</x:v>
      </x:c>
      <x:c r="AG207" s="22" t="n">
        <x:v>174</x:v>
      </x:c>
      <x:c r="AH207" s="26" t="str">
        <x:v>Albany Molecular Research, Inc. (AMRI), a contract research and manufacturing organization, has acquired all the outstanding shares of Gadea Grupo Farmaceutico S.L., a company engaged in the development and production of APIs, for a consideration of USD174 million.
AMRI financed the transaction through the issuance of 2.2 million shares valued at USD43.8 million of AMRI common stock, the assumption of USD33.2 million of net debt, and USD97.0 million cash consideration.
AMRI will fund the cash portion of the transaction through senior secured credit facilities from Barclays. 
Barclays acted as financial advisor, while Gomez-Acebo &amp; Pombo Abogados, S.L.P. and Goodwin Procter LLP acted as legal advisors to AMRI in the transaction.</x:v>
      </x:c>
      <x:c r="AI207" s="26" t="str">
        <x:v>This acquisition will enable AMRI to expand its API portfolio and establish base for sales and operations in the European market._x000d_</x:v>
      </x:c>
      <x:c r="AJ207" s="22" t="str"/>
      <x:c r="AK207" s="22" t="str"/>
      <x:c r="AL207" s="22" t="str">
        <x:v>Unknown</x:v>
      </x:c>
      <x:c r="AM207" s="22" t="str">
        <x:v>Unknown</x:v>
      </x:c>
      <x:c r="AN207" s="22" t="str"/>
      <x:c r="AO207" s="22" t="str"/>
      <x:c r="AP207" s="22" t="str"/>
      <x:c r="AQ207" s="22" t="str"/>
      <x:c r="AR207" s="22" t="str"/>
      <x:c r="AS207" s="22" t="str">
        <x:v>Curia Global Inc</x:v>
      </x:c>
      <x:c r="AT207" s="22" t="str">
        <x:v>Gadea Grupo Farmaceutico SL</x:v>
      </x:c>
      <x:c r="AU207" s="22" t="str">
        <x:v>Not reviewed</x:v>
      </x:c>
      <x:c r="AV207" s="22" t="str">
        <x:v>Not assessed</x:v>
      </x:c>
      <x:c r="AW207" s="22" t="str">
        <x:v>Unknown</x:v>
      </x:c>
      <x:c r="AX207" s="22" t="str">
        <x:v>Unknown</x:v>
      </x:c>
      <x:c r="AY207" s="22" t="str">
        <x:v>Unknown</x:v>
      </x:c>
      <x:c r="AZ207" s="22" t="str">
        <x:v>Unknown</x:v>
      </x:c>
      <x:c r="BA207" s="22" t="str">
        <x:v>Unknown</x:v>
      </x:c>
      <x:c r="BB207" s="22" t="str">
        <x:v>Unknown</x:v>
      </x:c>
      <x:c r="BC207" s="26" t="str"/>
      <x:c r="BD207" s="22" t="str"/>
      <x:c r="BE207" s="22" t="str"/>
      <x:c r="BF207" s="22" t="str">
        <x:v>Not collected</x:v>
      </x:c>
      <x:c r="BG207" s="22" t="str">
        <x:v>Not collected</x:v>
      </x:c>
      <x:c r="BH207" s="22" t="str">
        <x:v>Not defined</x:v>
      </x:c>
      <x:c r="BI207" s="24" t="n">
        <x:f>IF($Q207="","",$Q207-3)</x:f>
        <x:v>2012</x:v>
      </x:c>
      <x:c r="BJ207" s="24" t="n">
        <x:f>IF($Q207="","",$Q207-2)</x:f>
        <x:v>2013</x:v>
      </x:c>
      <x:c r="BK207" s="24" t="n">
        <x:f>IF($Q207="","",$Q207-1)</x:f>
        <x:v>2014</x:v>
      </x:c>
      <x:c r="BL207" s="24" t="n">
        <x:f>IF($Q207="","",$Q207+0)</x:f>
        <x:v>2015</x:v>
      </x:c>
      <x:c r="BM207" s="24" t="n">
        <x:f>IF($Q207="","",$Q207+1)</x:f>
        <x:v>2016</x:v>
      </x:c>
      <x:c r="BN207" s="24" t="n">
        <x:f>IF($Q207="","",$Q207+2)</x:f>
        <x:v>2017</x:v>
      </x:c>
      <x:c r="BO207" s="24" t="n">
        <x:f>IF($Q207="","",$Q207+3)</x:f>
        <x:v>2018</x:v>
      </x:c>
      <x:c r="BP207" s="77" t="str"/>
      <x:c r="BQ207" s="77" t="str"/>
      <x:c r="BR207" s="77" t="str"/>
      <x:c r="BS207" s="77" t="str"/>
      <x:c r="BT207" s="77" t="str"/>
      <x:c r="BU207" s="77" t="str"/>
      <x:c r="BV207" s="77" t="str"/>
      <x:c r="BW207" s="77" t="str"/>
      <x:c r="BX207" s="77" t="str"/>
      <x:c r="BY207" s="77" t="str"/>
      <x:c r="BZ207" s="77" t="str"/>
      <x:c r="CA207" s="77" t="str"/>
      <x:c r="CB207" s="77" t="str"/>
      <x:c r="CC207" s="77" t="str"/>
      <x:c r="CD207" s="77" t="str"/>
      <x:c r="CE207" s="77" t="str"/>
      <x:c r="CF207" s="77" t="str"/>
      <x:c r="CG207" s="77" t="str"/>
      <x:c r="CH207" s="77" t="str"/>
      <x:c r="CI207" s="77" t="str"/>
      <x:c r="CJ207" s="77" t="str"/>
      <x:c r="CK207" s="77" t="str"/>
      <x:c r="CL207" s="77" t="str"/>
      <x:c r="CM207" s="77" t="str"/>
      <x:c r="CN207" s="77" t="str"/>
      <x:c r="CO207" s="77" t="str"/>
      <x:c r="CP207" s="77" t="str"/>
      <x:c r="CQ207" s="77" t="str"/>
      <x:c r="CR207" s="77" t="str"/>
      <x:c r="CS207" s="77" t="str"/>
      <x:c r="CT207" s="77" t="str"/>
      <x:c r="CU207" s="77" t="str"/>
      <x:c r="CV207" s="77" t="str"/>
      <x:c r="CW207" s="77" t="str"/>
      <x:c r="CX207" s="77" t="str"/>
      <x:c r="CY207" s="77" t="str"/>
      <x:c r="CZ207" s="77" t="str"/>
      <x:c r="DA207" s="77" t="str"/>
      <x:c r="DB207" s="77" t="str"/>
      <x:c r="DC207" s="77" t="str"/>
      <x:c r="DD207" s="77" t="str"/>
      <x:c r="DE207" s="77" t="str"/>
      <x:c r="DF207" s="78" t="str"/>
      <x:c r="DG207" s="78" t="str"/>
      <x:c r="DH207" s="78" t="str"/>
      <x:c r="DI207" s="78" t="str"/>
      <x:c r="DJ207" s="78" t="str"/>
      <x:c r="DK207" s="78" t="str"/>
      <x:c r="DL207" s="78" t="str"/>
      <x:c r="DM207" s="78" t="str"/>
      <x:c r="DN207" s="78" t="str"/>
      <x:c r="DO207" s="78" t="str"/>
      <x:c r="DP207" s="78" t="str"/>
      <x:c r="DQ207" s="78" t="str"/>
      <x:c r="DR207" s="78" t="str"/>
      <x:c r="DS207" s="78" t="str"/>
      <x:c r="DT207" s="78" t="str"/>
      <x:c r="DU207" s="78" t="str"/>
      <x:c r="DV207" s="78" t="str"/>
      <x:c r="DW207" s="78" t="str"/>
      <x:c r="DX207" s="78" t="str"/>
      <x:c r="DY207" s="78" t="str"/>
      <x:c r="DZ207" s="78" t="str"/>
      <x:c r="EA207" s="117" t="str"/>
      <x:c r="EB207" s="117" t="str"/>
      <x:c r="EC207" s="117" t="str"/>
      <x:c r="ED207" s="117" t="str"/>
      <x:c r="EE207" s="117" t="str"/>
      <x:c r="EF207" s="117" t="str"/>
      <x:c r="EG207" s="117" t="str"/>
      <x:c r="EH207" s="117" t="str"/>
      <x:c r="EI207" s="117" t="str"/>
      <x:c r="EJ207" s="117" t="str"/>
      <x:c r="EK207" s="117" t="str"/>
      <x:c r="EL207" s="117" t="str"/>
      <x:c r="EM207" s="117" t="str"/>
      <x:c r="EN207" s="117" t="str"/>
      <x:c r="EO207" s="34" t="str"/>
      <x:c r="EP207" s="34" t="str"/>
      <x:c r="EQ207" s="36" t="str">
        <x:f>IF(OR($EO207="",$EP207="",$EO207=0),"",$EP207/$EO207)</x:f>
      </x:c>
      <x:c r="ER207" s="38" t="str"/>
      <x:c r="ES207" s="22" t="str">
        <x:v>Unknown</x:v>
      </x:c>
      <x:c r="ET207" s="22" t="str">
        <x:v>Unknown</x:v>
      </x:c>
      <x:c r="EU207" s="40" t="str">
        <x:f>IF(COUNT($DF207,$DG207,$DH207)=0,"",AVERAGE($DF207,$DG207,$DH207))</x:f>
      </x:c>
      <x:c r="EV207" s="40" t="str">
        <x:f>IF(COUNT($DJ207,$DK207,$DL207)=0,"",AVERAGE($DJ207,$DK207,$DL207))</x:f>
      </x:c>
      <x:c r="EW207" s="40" t="str">
        <x:f>IF(OR($EU207="",$EV207=""),"",$EV207-$EU207)</x:f>
      </x:c>
      <x:c r="EX207" s="40" t="str">
        <x:f>IF(COUNT($DM207,$DN207,$DO207)=0,"",AVERAGE($DM207,$DN207,$DO207))</x:f>
      </x:c>
      <x:c r="EY207" s="40" t="str">
        <x:f>IF(COUNT($DQ207,$DR207,$DS207)=0,"",AVERAGE($DQ207,$DR207,$DS207))</x:f>
      </x:c>
      <x:c r="EZ207" s="40" t="str">
        <x:f>IF(OR($EX207="",$EY207=""),"",$EY207-$EX207)</x:f>
      </x:c>
      <x:c r="FA207" s="42" t="str">
        <x:f>IF(COUNT($EA207,$EB207,$EC207)=0,"",AVERAGE($EA207,$EB207,$EC207))</x:f>
      </x:c>
      <x:c r="FB207" s="42" t="str">
        <x:f>IF(COUNT($EE207,$EF207,$EG207)=0,"",AVERAGE($EE207,$EF207,$EG207))</x:f>
      </x:c>
      <x:c r="FC207" s="42" t="str">
        <x:f>IF(OR($FA207="",$FB207=""),"",$FB207-$FA207)</x:f>
      </x:c>
      <x:c r="FD207" s="42" t="str">
        <x:f>IF(COUNT($EH207,$EI207,$EJ207)=0,"",AVERAGE($EH207,$EI207,$EJ207))</x:f>
      </x:c>
      <x:c r="FE207" s="42" t="str">
        <x:f>IF(COUNT($EL207,$EM207,$EN207)=0,"",AVERAGE($EL207,$EM207,$EN207))</x:f>
      </x:c>
      <x:c r="FF207" s="42" t="str">
        <x:f>IF(OR($FD207="",$FE207=""),"",$FE207-$FD207)</x:f>
      </x:c>
      <x:c r="FG207" s="24" t="str">
        <x:f>IF(COUNT($DF207,$DG207,$DH207,$DJ207,$DK207,$DL207,$DM207,$DN207,$DO207,$DQ207,$DR207,$DS207)=12,"Yes","No")</x:f>
        <x:v>No</x:v>
      </x:c>
      <x:c r="FH207" s="24" t="str">
        <x:f>IF(COUNT($EA207,$EB207,$EC207,$EE207,$EF207,$EG207,$EH207,$EI207,$EJ207,$EL207,$EM207,$EN207)=12,"Yes","No")</x:f>
        <x:v>No</x:v>
      </x:c>
      <x:c r="FI207" s="24" t="str">
        <x:f>IF(AND($M207="Include",OR($FG207="Yes",$FH207="Yes")),"Ready","Not ready")</x:f>
        <x:v>Not ready</x:v>
      </x:c>
    </x:row>
    <x:row r="208" ht="24" customHeight="1">
      <x:c r="A208" s="22" t="str">
        <x:v>CTL-0206</x:v>
      </x:c>
      <x:c r="B208" s="22" t="n">
        <x:v>217</x:v>
      </x:c>
      <x:c r="C208" s="22" t="str">
        <x:v>Candidate alternative-rationale group</x:v>
      </x:c>
      <x:c r="D208" s="22" t="n">
        <x:v>0</x:v>
      </x:c>
      <x:c r="E208" s="22" t="str">
        <x:v>DATA non-innovation deals.xlsx</x:v>
      </x:c>
      <x:c r="F208" s="22" t="str">
        <x:v>quantum pharma acquires 100 stake in nupharm</x:v>
      </x:c>
      <x:c r="G208" s="22" t="str">
        <x:v>No</x:v>
      </x:c>
      <x:c r="H208" s="22" t="str">
        <x:v>No</x:v>
      </x:c>
      <x:c r="I208" s="22" t="str">
        <x:v>Yes</x:v>
      </x:c>
      <x:c r="J208" s="22" t="n">
        <x:v>2</x:v>
      </x:c>
      <x:c r="K208" s="22" t="str">
        <x:v>Not started</x:v>
      </x:c>
      <x:c r="L208" s="22" t="str">
        <x:v>Eligible - 100%</x:v>
      </x:c>
      <x:c r="M208" s="22" t="str">
        <x:v>Review</x:v>
      </x:c>
      <x:c r="N208" s="22" t="str"/>
      <x:c r="O208" s="28" t="n">
        <x:v>42199</x:v>
      </x:c>
      <x:c r="P208" s="28" t="n">
        <x:v>42199</x:v>
      </x:c>
      <x:c r="Q208" s="22" t="n">
        <x:v>2015</x:v>
      </x:c>
      <x:c r="R208" s="22" t="str">
        <x:v>Q3 2015</x:v>
      </x:c>
      <x:c r="S208" s="22" t="str">
        <x:v>Completed</x:v>
      </x:c>
      <x:c r="T208" s="26" t="str">
        <x:v>Quantum Pharma acquires 100% stake in NuPharm</x:v>
      </x:c>
      <x:c r="U208" s="22" t="str">
        <x:v>Mergers &amp; Acquisitions</x:v>
      </x:c>
      <x:c r="V208" s="22" t="str">
        <x:v>Acquisition</x:v>
      </x:c>
      <x:c r="W208" s="22" t="str">
        <x:v>100% Acquisition</x:v>
      </x:c>
      <x:c r="X208" s="22" t="str">
        <x:v>United Kingdom</x:v>
      </x:c>
      <x:c r="Y208" s="22" t="str">
        <x:v>100% Acquisition</x:v>
      </x:c>
      <x:c r="Z208" s="26"/>
      <x:c r="AA208" s="26" t="str">
        <x:v>Hill Dickinson LLP , Hill Dickinson LLP , Hill Dickinson LLP</x:v>
      </x:c>
      <x:c r="AB208" s="22" t="str">
        <x:v>Quantum Pharmaceutical Ltd</x:v>
      </x:c>
      <x:c r="AC208" s="22" t="str">
        <x:v>quantum pharmaceutical</x:v>
      </x:c>
      <x:c r="AD208" s="22" t="str">
        <x:v>NuPharm Laboratories Ltd (Inactive); NuPharm Group Limited (Inactive)</x:v>
      </x:c>
      <x:c r="AE208" s="22" t="str">
        <x:v>nupharm laboratories nupharm</x:v>
      </x:c>
      <x:c r="AF208" s="30" t="n">
        <x:v>21</x:v>
      </x:c>
      <x:c r="AG208" s="22" t="n">
        <x:v>21</x:v>
      </x:c>
      <x:c r="AH208" s="26" t="str">
        <x:v>Quantum Pharmaceutical Limited, a manufacturer and supplier of niche unlicensed medicines, has acquired 100% stake in NuPharm Group, Ltd. and its wholly-owned subsidiary NuPharm Laboratories, Ltd. (NuPharm) for GBP9.34 million. All the companies are based in the UK. 
_x000d_ NuPharm is a manufacturer of solid and liquid dose small batch-made specials and niche licensed pharmaceutical products. 
_x000d_ The purchase consideration will be paid in cash on completion, with up to a maximum of GBP4 million potentially payable additionally under earn-out arrangements. 
_x000d_ Quantum also announced that it has secured new banking facilities with Royal Bank of Scotland and Lloyds Bank plc comprising a term loan of GBP25 million and a revolving credit facility of GBP10 million. This facility replaces the existing GBP15 million term loans. Following the acquisition of NuPharm the term loan is now fully drawn.
_x000d_ NuPharm has reported revenues of GBP3.9 million and adjusted earnings before interest, tax, depreciation and amortization of GBP1.1 million in 2014. 
_x000d_Hill Dickinson LLP acted as legal advisor to NuPharm.</x:v>
      </x:c>
      <x:c r="AI208" s="26" t="str">
        <x:v>The acquisition will introduce batch manufacturing and licensed product manufacturing capabilities to Quantum Pharma, and will allow it to replace existing products currently purchased from third-party suppliers with products manufactured at NuPharm.</x:v>
      </x:c>
      <x:c r="AJ208" s="22" t="str"/>
      <x:c r="AK208" s="22" t="str"/>
      <x:c r="AL208" s="22" t="str">
        <x:v>Unknown</x:v>
      </x:c>
      <x:c r="AM208" s="22" t="str">
        <x:v>Unknown</x:v>
      </x:c>
      <x:c r="AN208" s="22" t="str"/>
      <x:c r="AO208" s="22" t="str"/>
      <x:c r="AP208" s="22" t="str"/>
      <x:c r="AQ208" s="22" t="str"/>
      <x:c r="AR208" s="22" t="str"/>
      <x:c r="AS208" s="22" t="str">
        <x:v>Quantum Pharmaceutical Ltd</x:v>
      </x:c>
      <x:c r="AT208" s="22" t="str">
        <x:v>NuPharm Laboratories Ltd (Inactive); NuPharm Group Limited (Inactive)</x:v>
      </x:c>
      <x:c r="AU208" s="22" t="str">
        <x:v>Not reviewed</x:v>
      </x:c>
      <x:c r="AV208" s="22" t="str">
        <x:v>Not assessed</x:v>
      </x:c>
      <x:c r="AW208" s="22" t="str">
        <x:v>Unknown</x:v>
      </x:c>
      <x:c r="AX208" s="22" t="str">
        <x:v>Unknown</x:v>
      </x:c>
      <x:c r="AY208" s="22" t="str">
        <x:v>Unknown</x:v>
      </x:c>
      <x:c r="AZ208" s="22" t="str">
        <x:v>Unknown</x:v>
      </x:c>
      <x:c r="BA208" s="22" t="str">
        <x:v>Unknown</x:v>
      </x:c>
      <x:c r="BB208" s="22" t="str">
        <x:v>Unknown</x:v>
      </x:c>
      <x:c r="BC208" s="26" t="str"/>
      <x:c r="BD208" s="22" t="str"/>
      <x:c r="BE208" s="22" t="str"/>
      <x:c r="BF208" s="22" t="str">
        <x:v>Not collected</x:v>
      </x:c>
      <x:c r="BG208" s="22" t="str">
        <x:v>Not collected</x:v>
      </x:c>
      <x:c r="BH208" s="22" t="str">
        <x:v>Not defined</x:v>
      </x:c>
      <x:c r="BI208" s="24" t="n">
        <x:f>IF($Q208="","",$Q208-3)</x:f>
        <x:v>2012</x:v>
      </x:c>
      <x:c r="BJ208" s="24" t="n">
        <x:f>IF($Q208="","",$Q208-2)</x:f>
        <x:v>2013</x:v>
      </x:c>
      <x:c r="BK208" s="24" t="n">
        <x:f>IF($Q208="","",$Q208-1)</x:f>
        <x:v>2014</x:v>
      </x:c>
      <x:c r="BL208" s="24" t="n">
        <x:f>IF($Q208="","",$Q208+0)</x:f>
        <x:v>2015</x:v>
      </x:c>
      <x:c r="BM208" s="24" t="n">
        <x:f>IF($Q208="","",$Q208+1)</x:f>
        <x:v>2016</x:v>
      </x:c>
      <x:c r="BN208" s="24" t="n">
        <x:f>IF($Q208="","",$Q208+2)</x:f>
        <x:v>2017</x:v>
      </x:c>
      <x:c r="BO208" s="24" t="n">
        <x:f>IF($Q208="","",$Q208+3)</x:f>
        <x:v>2018</x:v>
      </x:c>
      <x:c r="BP208" s="77" t="str"/>
      <x:c r="BQ208" s="77" t="str"/>
      <x:c r="BR208" s="77" t="str"/>
      <x:c r="BS208" s="77" t="str"/>
      <x:c r="BT208" s="77" t="str"/>
      <x:c r="BU208" s="77" t="str"/>
      <x:c r="BV208" s="77" t="str"/>
      <x:c r="BW208" s="77" t="str"/>
      <x:c r="BX208" s="77" t="str"/>
      <x:c r="BY208" s="77" t="str"/>
      <x:c r="BZ208" s="77" t="str"/>
      <x:c r="CA208" s="77" t="str"/>
      <x:c r="CB208" s="77" t="str"/>
      <x:c r="CC208" s="77" t="str"/>
      <x:c r="CD208" s="77" t="str"/>
      <x:c r="CE208" s="77" t="str"/>
      <x:c r="CF208" s="77" t="str"/>
      <x:c r="CG208" s="77" t="str"/>
      <x:c r="CH208" s="77" t="str"/>
      <x:c r="CI208" s="77" t="str"/>
      <x:c r="CJ208" s="77" t="str"/>
      <x:c r="CK208" s="77" t="str"/>
      <x:c r="CL208" s="77" t="str"/>
      <x:c r="CM208" s="77" t="str"/>
      <x:c r="CN208" s="77" t="str"/>
      <x:c r="CO208" s="77" t="str"/>
      <x:c r="CP208" s="77" t="str"/>
      <x:c r="CQ208" s="77" t="str"/>
      <x:c r="CR208" s="77" t="str"/>
      <x:c r="CS208" s="77" t="str"/>
      <x:c r="CT208" s="77" t="str"/>
      <x:c r="CU208" s="77" t="str"/>
      <x:c r="CV208" s="77" t="str"/>
      <x:c r="CW208" s="77" t="str"/>
      <x:c r="CX208" s="77" t="str"/>
      <x:c r="CY208" s="77" t="str"/>
      <x:c r="CZ208" s="77" t="str"/>
      <x:c r="DA208" s="77" t="str"/>
      <x:c r="DB208" s="77" t="str"/>
      <x:c r="DC208" s="77" t="str"/>
      <x:c r="DD208" s="77" t="str"/>
      <x:c r="DE208" s="77" t="str"/>
      <x:c r="DF208" s="78" t="str"/>
      <x:c r="DG208" s="78" t="str"/>
      <x:c r="DH208" s="78" t="str"/>
      <x:c r="DI208" s="78" t="str"/>
      <x:c r="DJ208" s="78" t="str"/>
      <x:c r="DK208" s="78" t="str"/>
      <x:c r="DL208" s="78" t="str"/>
      <x:c r="DM208" s="78" t="str"/>
      <x:c r="DN208" s="78" t="str"/>
      <x:c r="DO208" s="78" t="str"/>
      <x:c r="DP208" s="78" t="str"/>
      <x:c r="DQ208" s="78" t="str"/>
      <x:c r="DR208" s="78" t="str"/>
      <x:c r="DS208" s="78" t="str"/>
      <x:c r="DT208" s="78" t="str"/>
      <x:c r="DU208" s="78" t="str"/>
      <x:c r="DV208" s="78" t="str"/>
      <x:c r="DW208" s="78" t="str"/>
      <x:c r="DX208" s="78" t="str"/>
      <x:c r="DY208" s="78" t="str"/>
      <x:c r="DZ208" s="78" t="str"/>
      <x:c r="EA208" s="117" t="str"/>
      <x:c r="EB208" s="117" t="str"/>
      <x:c r="EC208" s="117" t="str"/>
      <x:c r="ED208" s="117" t="str"/>
      <x:c r="EE208" s="117" t="str"/>
      <x:c r="EF208" s="117" t="str"/>
      <x:c r="EG208" s="117" t="str"/>
      <x:c r="EH208" s="117" t="str"/>
      <x:c r="EI208" s="117" t="str"/>
      <x:c r="EJ208" s="117" t="str"/>
      <x:c r="EK208" s="117" t="str"/>
      <x:c r="EL208" s="117" t="str"/>
      <x:c r="EM208" s="117" t="str"/>
      <x:c r="EN208" s="117" t="str"/>
      <x:c r="EO208" s="34" t="str"/>
      <x:c r="EP208" s="34" t="str"/>
      <x:c r="EQ208" s="36" t="str">
        <x:f>IF(OR($EO208="",$EP208="",$EO208=0),"",$EP208/$EO208)</x:f>
      </x:c>
      <x:c r="ER208" s="38" t="str"/>
      <x:c r="ES208" s="22" t="str">
        <x:v>Unknown</x:v>
      </x:c>
      <x:c r="ET208" s="22" t="str">
        <x:v>Unknown</x:v>
      </x:c>
      <x:c r="EU208" s="40" t="str">
        <x:f>IF(COUNT($DF208,$DG208,$DH208)=0,"",AVERAGE($DF208,$DG208,$DH208))</x:f>
      </x:c>
      <x:c r="EV208" s="40" t="str">
        <x:f>IF(COUNT($DJ208,$DK208,$DL208)=0,"",AVERAGE($DJ208,$DK208,$DL208))</x:f>
      </x:c>
      <x:c r="EW208" s="40" t="str">
        <x:f>IF(OR($EU208="",$EV208=""),"",$EV208-$EU208)</x:f>
      </x:c>
      <x:c r="EX208" s="40" t="str">
        <x:f>IF(COUNT($DM208,$DN208,$DO208)=0,"",AVERAGE($DM208,$DN208,$DO208))</x:f>
      </x:c>
      <x:c r="EY208" s="40" t="str">
        <x:f>IF(COUNT($DQ208,$DR208,$DS208)=0,"",AVERAGE($DQ208,$DR208,$DS208))</x:f>
      </x:c>
      <x:c r="EZ208" s="40" t="str">
        <x:f>IF(OR($EX208="",$EY208=""),"",$EY208-$EX208)</x:f>
      </x:c>
      <x:c r="FA208" s="42" t="str">
        <x:f>IF(COUNT($EA208,$EB208,$EC208)=0,"",AVERAGE($EA208,$EB208,$EC208))</x:f>
      </x:c>
      <x:c r="FB208" s="42" t="str">
        <x:f>IF(COUNT($EE208,$EF208,$EG208)=0,"",AVERAGE($EE208,$EF208,$EG208))</x:f>
      </x:c>
      <x:c r="FC208" s="42" t="str">
        <x:f>IF(OR($FA208="",$FB208=""),"",$FB208-$FA208)</x:f>
      </x:c>
      <x:c r="FD208" s="42" t="str">
        <x:f>IF(COUNT($EH208,$EI208,$EJ208)=0,"",AVERAGE($EH208,$EI208,$EJ208))</x:f>
      </x:c>
      <x:c r="FE208" s="42" t="str">
        <x:f>IF(COUNT($EL208,$EM208,$EN208)=0,"",AVERAGE($EL208,$EM208,$EN208))</x:f>
      </x:c>
      <x:c r="FF208" s="42" t="str">
        <x:f>IF(OR($FD208="",$FE208=""),"",$FE208-$FD208)</x:f>
      </x:c>
      <x:c r="FG208" s="24" t="str">
        <x:f>IF(COUNT($DF208,$DG208,$DH208,$DJ208,$DK208,$DL208,$DM208,$DN208,$DO208,$DQ208,$DR208,$DS208)=12,"Yes","No")</x:f>
        <x:v>No</x:v>
      </x:c>
      <x:c r="FH208" s="24" t="str">
        <x:f>IF(COUNT($EA208,$EB208,$EC208,$EE208,$EF208,$EG208,$EH208,$EI208,$EJ208,$EL208,$EM208,$EN208)=12,"Yes","No")</x:f>
        <x:v>No</x:v>
      </x:c>
      <x:c r="FI208" s="24" t="str">
        <x:f>IF(AND($M208="Include",OR($FG208="Yes",$FH208="Yes")),"Ready","Not ready")</x:f>
        <x:v>Not ready</x:v>
      </x:c>
    </x:row>
    <x:row r="209" ht="24" customHeight="1">
      <x:c r="A209" s="22" t="str">
        <x:v>CTL-0207</x:v>
      </x:c>
      <x:c r="B209" s="22" t="n">
        <x:v>218</x:v>
      </x:c>
      <x:c r="C209" s="22" t="str">
        <x:v>Candidate alternative-rationale group</x:v>
      </x:c>
      <x:c r="D209" s="22" t="n">
        <x:v>0</x:v>
      </x:c>
      <x:c r="E209" s="22" t="str">
        <x:v>DATA non-innovation deals.xlsx</x:v>
      </x:c>
      <x:c r="F209" s="22" t="str">
        <x:v>zambon acquires nigaard</x:v>
      </x:c>
      <x:c r="G209" s="22" t="str">
        <x:v>No</x:v>
      </x:c>
      <x:c r="H209" s="22" t="str">
        <x:v>No</x:v>
      </x:c>
      <x:c r="I209" s="22" t="str">
        <x:v>No</x:v>
      </x:c>
      <x:c r="J209" s="22" t="n">
        <x:v>1</x:v>
      </x:c>
      <x:c r="K209" s="22" t="str">
        <x:v>Not started</x:v>
      </x:c>
      <x:c r="L209" s="22" t="str">
        <x:v>Review - majority</x:v>
      </x:c>
      <x:c r="M209" s="22" t="str">
        <x:v>Review</x:v>
      </x:c>
      <x:c r="N209" s="22" t="str"/>
      <x:c r="O209" s="28" t="n">
        <x:v>42199</x:v>
      </x:c>
      <x:c r="P209" s="28" t="n">
        <x:v>42199</x:v>
      </x:c>
      <x:c r="Q209" s="22" t="n">
        <x:v>2015</x:v>
      </x:c>
      <x:c r="R209" s="22" t="str">
        <x:v>Q3 2015</x:v>
      </x:c>
      <x:c r="S209" s="22" t="str">
        <x:v>Completed</x:v>
      </x:c>
      <x:c r="T209" s="26" t="str">
        <x:v>Zambon acquires Nigaard</x:v>
      </x:c>
      <x:c r="U209" s="22" t="str">
        <x:v>Mergers &amp; Acquisitions</x:v>
      </x:c>
      <x:c r="V209" s="22" t="str">
        <x:v>Acquisition</x:v>
      </x:c>
      <x:c r="W209" s="22" t="str">
        <x:v>Majority Acquisition</x:v>
      </x:c>
      <x:c r="X209" s="22" t="str">
        <x:v>Norway</x:v>
      </x:c>
      <x:c r="Y209" s="22" t="str">
        <x:v>Majority Acquisition</x:v>
      </x:c>
      <x:c r="Z209" s="26"/>
      <x:c r="AA209" s="26"/>
      <x:c r="AB209" s="22" t="str">
        <x:v>Zambon SpA</x:v>
      </x:c>
      <x:c r="AC209" s="22" t="str">
        <x:v>zambon</x:v>
      </x:c>
      <x:c r="AD209" s="22" t="str">
        <x:v>Nigaard Pharma AS</x:v>
      </x:c>
      <x:c r="AE209" s="22" t="str">
        <x:v>nigaard pharma</x:v>
      </x:c>
      <x:c r="AF209" s="30"/>
      <x:c r="AG209" s="22" t="str">
        <x:v>n/a</x:v>
      </x:c>
      <x:c r="AH209" s="26" t="str">
        <x:v>Zambon S.p.A., an Italy-based pharmaceutical company committed to the central nervous system (CNS) therapeutic area, has acquired Nigaard AS, a Norway-based licensed pharmaceutical company focused on respiratory and allergy therapeutic areas.</x:v>
      </x:c>
      <x:c r="AI209" s="26" t="str">
        <x:v>The transaction will allow Zambon to speed up the commercialization of Xadago(R) for the treatment of Parkinson’s disease.</x:v>
      </x:c>
      <x:c r="AJ209" s="22" t="str"/>
      <x:c r="AK209" s="22" t="str"/>
      <x:c r="AL209" s="22" t="str">
        <x:v>Unknown</x:v>
      </x:c>
      <x:c r="AM209" s="22" t="str">
        <x:v>Unknown</x:v>
      </x:c>
      <x:c r="AN209" s="22" t="str">
        <x:v>4455449Z IM</x:v>
      </x:c>
      <x:c r="AO209" s="22" t="str"/>
      <x:c r="AP209" s="22" t="str"/>
      <x:c r="AQ209" s="22" t="str"/>
      <x:c r="AR209" s="22" t="str"/>
      <x:c r="AS209" s="22" t="str">
        <x:v>Zambon SpA</x:v>
      </x:c>
      <x:c r="AT209" s="22" t="str">
        <x:v>Nigaard Pharma AS</x:v>
      </x:c>
      <x:c r="AU209" s="22" t="str">
        <x:v>Not reviewed</x:v>
      </x:c>
      <x:c r="AV209" s="22" t="str">
        <x:v>Not assessed</x:v>
      </x:c>
      <x:c r="AW209" s="22" t="str">
        <x:v>Unknown</x:v>
      </x:c>
      <x:c r="AX209" s="22" t="str">
        <x:v>Unknown</x:v>
      </x:c>
      <x:c r="AY209" s="22" t="str">
        <x:v>Unknown</x:v>
      </x:c>
      <x:c r="AZ209" s="22" t="str">
        <x:v>Unknown</x:v>
      </x:c>
      <x:c r="BA209" s="22" t="str">
        <x:v>Unknown</x:v>
      </x:c>
      <x:c r="BB209" s="22" t="str">
        <x:v>Unknown</x:v>
      </x:c>
      <x:c r="BC209" s="26" t="str"/>
      <x:c r="BD209" s="22" t="str"/>
      <x:c r="BE209" s="22" t="str">
        <x:v>EUR</x:v>
      </x:c>
      <x:c r="BF209" s="22" t="str">
        <x:v>Complete</x:v>
      </x:c>
      <x:c r="BG209" s="22" t="str">
        <x:v>Complete event window — 7/7 years covered</x:v>
      </x:c>
      <x:c r="BH209" s="22" t="str">
        <x:v>Applicant/owner alias match for Zambon SpA.</x:v>
      </x:c>
      <x:c r="BI209" s="24" t="n">
        <x:f>IF($Q209="","",$Q209-3)</x:f>
        <x:v>2012</x:v>
      </x:c>
      <x:c r="BJ209" s="24" t="n">
        <x:f>IF($Q209="","",$Q209-2)</x:f>
        <x:v>2013</x:v>
      </x:c>
      <x:c r="BK209" s="24" t="n">
        <x:f>IF($Q209="","",$Q209-1)</x:f>
        <x:v>2014</x:v>
      </x:c>
      <x:c r="BL209" s="24" t="n">
        <x:f>IF($Q209="","",$Q209+0)</x:f>
        <x:v>2015</x:v>
      </x:c>
      <x:c r="BM209" s="24" t="n">
        <x:f>IF($Q209="","",$Q209+1)</x:f>
        <x:v>2016</x:v>
      </x:c>
      <x:c r="BN209" s="24" t="n">
        <x:f>IF($Q209="","",$Q209+2)</x:f>
        <x:v>2017</x:v>
      </x:c>
      <x:c r="BO209" s="24" t="n">
        <x:f>IF($Q209="","",$Q209+3)</x:f>
        <x:v>2018</x:v>
      </x:c>
      <x:c r="BP209" s="77" t="n">
        <x:v>465.168</x:v>
      </x:c>
      <x:c r="BQ209" s="77" t="n">
        <x:v>477.3452</x:v>
      </x:c>
      <x:c r="BR209" s="77" t="n">
        <x:v>523.314</x:v>
      </x:c>
      <x:c r="BS209" s="77" t="n">
        <x:v>566.618</x:v>
      </x:c>
      <x:c r="BT209" s="77" t="n">
        <x:v>257.9042</x:v>
      </x:c>
      <x:c r="BU209" s="77" t="n">
        <x:v>296.842</x:v>
      </x:c>
      <x:c r="BV209" s="77" t="n">
        <x:v>681.779</x:v>
      </x:c>
      <x:c r="BW209" s="77" t="n">
        <x:v>53.301</x:v>
      </x:c>
      <x:c r="BX209" s="77" t="n">
        <x:v>46.2923</x:v>
      </x:c>
      <x:c r="BY209" s="77" t="n">
        <x:v>53.404</x:v>
      </x:c>
      <x:c r="BZ209" s="77" t="n">
        <x:v>51.281</x:v>
      </x:c>
      <x:c r="CA209" s="77" t="n">
        <x:v>17.3628</x:v>
      </x:c>
      <x:c r="CB209" s="77" t="n">
        <x:v>24.098</x:v>
      </x:c>
      <x:c r="CC209" s="77" t="n">
        <x:v>88.516</x:v>
      </x:c>
      <x:c r="CD209" s="77" t="n">
        <x:v>36.593</x:v>
      </x:c>
      <x:c r="CE209" s="77" t="n">
        <x:v>29.6136</x:v>
      </x:c>
      <x:c r="CF209" s="77" t="n">
        <x:v>33.196</x:v>
      </x:c>
      <x:c r="CG209" s="77" t="n">
        <x:v>35.525</x:v>
      </x:c>
      <x:c r="CH209" s="77" t="n">
        <x:v>53.4516</x:v>
      </x:c>
      <x:c r="CI209" s="77" t="n">
        <x:v>53.317</x:v>
      </x:c>
      <x:c r="CJ209" s="77" t="n">
        <x:v>59.408</x:v>
      </x:c>
      <x:c r="CK209" s="77" t="n">
        <x:v>369.475</x:v>
      </x:c>
      <x:c r="CL209" s="77" t="n">
        <x:v>393.0043</x:v>
      </x:c>
      <x:c r="CM209" s="77" t="n">
        <x:v>418.634</x:v>
      </x:c>
      <x:c r="CN209" s="77" t="n">
        <x:v>536.09</x:v>
      </x:c>
      <x:c r="CO209" s="77" t="n">
        <x:v>444.3223</x:v>
      </x:c>
      <x:c r="CP209" s="77" t="n">
        <x:v>502.492</x:v>
      </x:c>
      <x:c r="CQ209" s="77" t="n">
        <x:v>638.207</x:v>
      </x:c>
      <x:c r="CR209" s="77" t="n">
        <x:v>16.926</x:v>
      </x:c>
      <x:c r="CS209" s="77" t="n">
        <x:v>12.2402</x:v>
      </x:c>
      <x:c r="CT209" s="77" t="n">
        <x:v>0</x:v>
      </x:c>
      <x:c r="CU209" s="77" t="n">
        <x:v>0.596</x:v>
      </x:c>
      <x:c r="CV209" s="77" t="n">
        <x:v>0</x:v>
      </x:c>
      <x:c r="CW209" s="77" t="n">
        <x:v>0</x:v>
      </x:c>
      <x:c r="CX209" s="77" t="n">
        <x:v>8.422</x:v>
      </x:c>
      <x:c r="CY209" s="77"/>
      <x:c r="CZ209" s="77"/>
      <x:c r="DA209" s="77"/>
      <x:c r="DB209" s="77"/>
      <x:c r="DC209" s="77"/>
      <x:c r="DD209" s="77"/>
      <x:c r="DE209" s="77"/>
      <x:c r="DF209" s="78" t="n">
        <x:v>10.3209</x:v>
      </x:c>
      <x:c r="DG209" s="78" t="n">
        <x:v>7.7677</x:v>
      </x:c>
      <x:c r="DH209" s="78" t="n">
        <x:v>8.18</x:v>
      </x:c>
      <x:c r="DI209" s="78" t="n">
        <x:v>7.4419</x:v>
      </x:c>
      <x:c r="DJ209" s="78" t="n">
        <x:v>10.9039</x:v>
      </x:c>
      <x:c r="DK209" s="78" t="n">
        <x:v>11.2624</x:v>
      </x:c>
      <x:c r="DL209" s="78" t="n">
        <x:v>10.4161</x:v>
      </x:c>
      <x:c r="DM209" s="78" t="n">
        <x:v>11.4584</x:v>
      </x:c>
      <x:c r="DN209" s="78" t="n">
        <x:v>9.6979</x:v>
      </x:c>
      <x:c r="DO209" s="78" t="n">
        <x:v>10.205</x:v>
      </x:c>
      <x:c r="DP209" s="78" t="n">
        <x:v>9.0504</x:v>
      </x:c>
      <x:c r="DQ209" s="78" t="n">
        <x:v>6.7323</x:v>
      </x:c>
      <x:c r="DR209" s="78" t="n">
        <x:v>8.1181</x:v>
      </x:c>
      <x:c r="DS209" s="78" t="n">
        <x:v>12.9831</x:v>
      </x:c>
      <x:c r="DT209" s="78" t="n">
        <x:v>4.5811</x:v>
      </x:c>
      <x:c r="DU209" s="78" t="n">
        <x:v>3.1145</x:v>
      </x:c>
      <x:c r="DV209" s="78" t="n">
        <x:v>0</x:v>
      </x:c>
      <x:c r="DW209" s="78" t="n">
        <x:v>0.1112</x:v>
      </x:c>
      <x:c r="DX209" s="78" t="n">
        <x:v>0</x:v>
      </x:c>
      <x:c r="DY209" s="78" t="n">
        <x:v>0</x:v>
      </x:c>
      <x:c r="DZ209" s="78" t="n">
        <x:v>1.3196</x:v>
      </x:c>
      <x:c r="EA209" s="117" t="n">
        <x:v>0</x:v>
      </x:c>
      <x:c r="EB209" s="117" t="n">
        <x:v>3</x:v>
      </x:c>
      <x:c r="EC209" s="117" t="n">
        <x:v>2</x:v>
      </x:c>
      <x:c r="ED209" s="117" t="n">
        <x:v>0</x:v>
      </x:c>
      <x:c r="EE209" s="117" t="n">
        <x:v>3</x:v>
      </x:c>
      <x:c r="EF209" s="117" t="n">
        <x:v>2</x:v>
      </x:c>
      <x:c r="EG209" s="117" t="n">
        <x:v>1</x:v>
      </x:c>
      <x:c r="EH209" s="117" t="n">
        <x:v>0</x:v>
      </x:c>
      <x:c r="EI209" s="117" t="n">
        <x:v>0</x:v>
      </x:c>
      <x:c r="EJ209" s="117" t="n">
        <x:v>0</x:v>
      </x:c>
      <x:c r="EK209" s="117" t="n">
        <x:v>0</x:v>
      </x:c>
      <x:c r="EL209" s="117" t="n">
        <x:v>4</x:v>
      </x:c>
      <x:c r="EM209" s="117" t="n">
        <x:v>0</x:v>
      </x:c>
      <x:c r="EN209" s="117" t="n">
        <x:v>0</x:v>
      </x:c>
      <x:c r="EO209" s="34" t="str"/>
      <x:c r="EP209" s="34" t="str"/>
      <x:c r="EQ209" s="36" t="str">
        <x:f>IF(OR($EO209="",$EP209="",$EO209=0),"",$EP209/$EO209)</x:f>
      </x:c>
      <x:c r="ER209" s="38" t="str"/>
      <x:c r="ES209" s="22" t="str">
        <x:v>Unknown</x:v>
      </x:c>
      <x:c r="ET209" s="22" t="str">
        <x:v>Unknown</x:v>
      </x:c>
      <x:c r="EU209" s="40" t="n">
        <x:f>IF(COUNT($DF209,$DG209,$DH209)=0,"",AVERAGE($DF209,$DG209,$DH209))</x:f>
        <x:v>8.7562</x:v>
      </x:c>
      <x:c r="EV209" s="40" t="n">
        <x:f>IF(COUNT($DJ209,$DK209,$DL209)=0,"",AVERAGE($DJ209,$DK209,$DL209))</x:f>
        <x:v>10.8608</x:v>
      </x:c>
      <x:c r="EW209" s="40" t="n">
        <x:f>IF(OR($EU209="",$EV209=""),"",$EV209-$EU209)</x:f>
        <x:v>2.1045999999999996</x:v>
      </x:c>
      <x:c r="EX209" s="40" t="n">
        <x:f>IF(COUNT($DM209,$DN209,$DO209)=0,"",AVERAGE($DM209,$DN209,$DO209))</x:f>
        <x:v>10.453766666666667</x:v>
      </x:c>
      <x:c r="EY209" s="40" t="n">
        <x:f>IF(COUNT($DQ209,$DR209,$DS209)=0,"",AVERAGE($DQ209,$DR209,$DS209))</x:f>
        <x:v>9.277833333333334</x:v>
      </x:c>
      <x:c r="EZ209" s="40" t="n">
        <x:f>IF(OR($EX209="",$EY209=""),"",$EY209-$EX209)</x:f>
        <x:v>-1.175933333333333</x:v>
      </x:c>
      <x:c r="FA209" s="42" t="n">
        <x:f>IF(COUNT($EA209,$EB209,$EC209)=0,"",AVERAGE($EA209,$EB209,$EC209))</x:f>
        <x:v>1.6666666666666667</x:v>
      </x:c>
      <x:c r="FB209" s="42" t="n">
        <x:f>IF(COUNT($EE209,$EF209,$EG209)=0,"",AVERAGE($EE209,$EF209,$EG209))</x:f>
        <x:v>2</x:v>
      </x:c>
      <x:c r="FC209" s="42" t="n">
        <x:f>IF(OR($FA209="",$FB209=""),"",$FB209-$FA209)</x:f>
        <x:v>0.33333333333333326</x:v>
      </x:c>
      <x:c r="FD209" s="42" t="n">
        <x:f>IF(COUNT($EH209,$EI209,$EJ209)=0,"",AVERAGE($EH209,$EI209,$EJ209))</x:f>
        <x:v>0</x:v>
      </x:c>
      <x:c r="FE209" s="42" t="n">
        <x:f>IF(COUNT($EL209,$EM209,$EN209)=0,"",AVERAGE($EL209,$EM209,$EN209))</x:f>
        <x:v>1.3333333333333333</x:v>
      </x:c>
      <x:c r="FF209" s="42" t="str">
        <x:f>IF(OR($FD209="",$FE209=""),"",$FE209-$FD209)</x:f>
      </x:c>
      <x:c r="FG209" s="24" t="str">
        <x:f>IF(COUNT($DF209,$DG209,$DH209,$DJ209,$DK209,$DL209,$DM209,$DN209,$DO209,$DQ209,$DR209,$DS209)=12,"Yes","No")</x:f>
        <x:v>Yes</x:v>
      </x:c>
      <x:c r="FH209" s="24" t="str">
        <x:f>IF(COUNT($EA209,$EB209,$EC209,$EE209,$EF209,$EG209,$EH209,$EI209,$EJ209,$EL209,$EM209,$EN209)=12,"Yes","No")</x:f>
        <x:v>Yes</x:v>
      </x:c>
      <x:c r="FI209" s="24" t="str">
        <x:f>IF(AND($M209="Include",OR($FG209="Yes",$FH209="Yes")),"Ready","Not ready")</x:f>
        <x:v>Not ready</x:v>
      </x:c>
    </x:row>
    <x:row r="210" ht="24" customHeight="1">
      <x:c r="A210" s="22" t="str">
        <x:v>CTL-0208</x:v>
      </x:c>
      <x:c r="B210" s="22" t="n">
        <x:v>219</x:v>
      </x:c>
      <x:c r="C210" s="22" t="str">
        <x:v>Candidate alternative-rationale group</x:v>
      </x:c>
      <x:c r="D210" s="22" t="n">
        <x:v>0</x:v>
      </x:c>
      <x:c r="E210" s="22" t="str">
        <x:v>DATA non-innovation deals.xlsx</x:v>
      </x:c>
      <x:c r="F210" s="22" t="str">
        <x:v>ostersjostiftelsen recipharm venture and praktikerinvest acquire stake in pharmanest from karolinska development</x:v>
      </x:c>
      <x:c r="G210" s="22" t="str">
        <x:v>No</x:v>
      </x:c>
      <x:c r="H210" s="22" t="str">
        <x:v>No</x:v>
      </x:c>
      <x:c r="I210" s="22" t="str">
        <x:v>No</x:v>
      </x:c>
      <x:c r="J210" s="22" t="n">
        <x:v>1</x:v>
      </x:c>
      <x:c r="K210" s="22" t="str">
        <x:v>Not started</x:v>
      </x:c>
      <x:c r="L210" s="22" t="str">
        <x:v>Review - majority</x:v>
      </x:c>
      <x:c r="M210" s="22" t="str">
        <x:v>Review</x:v>
      </x:c>
      <x:c r="N210" s="22" t="str"/>
      <x:c r="O210" s="28" t="n">
        <x:v>42194</x:v>
      </x:c>
      <x:c r="P210" s="28" t="n">
        <x:v>42194</x:v>
      </x:c>
      <x:c r="Q210" s="22" t="n">
        <x:v>2015</x:v>
      </x:c>
      <x:c r="R210" s="22" t="str">
        <x:v>Q3 2015</x:v>
      </x:c>
      <x:c r="S210" s="22" t="str">
        <x:v>Completed</x:v>
      </x:c>
      <x:c r="T210" s="26" t="str">
        <x:v>Ostersjostiftelsen, Recipharm Venture and Praktikerinvest Acquire Stake in Pharmanest from Karolinska Development</x:v>
      </x:c>
      <x:c r="U210" s="22" t="str">
        <x:v>Mergers &amp; Acquisitions</x:v>
      </x:c>
      <x:c r="V210" s="22" t="str">
        <x:v>Acquisition</x:v>
      </x:c>
      <x:c r="W210" s="22" t="str">
        <x:v>Majority Acquisition</x:v>
      </x:c>
      <x:c r="X210" s="22" t="str">
        <x:v>Sweden</x:v>
      </x:c>
      <x:c r="Y210" s="22" t="str">
        <x:v>Majority Acquisition</x:v>
      </x:c>
      <x:c r="Z210" s="26"/>
      <x:c r="AA210" s="26"/>
      <x:c r="AB210" s="22" t="str">
        <x:v>Praktikerinvest Aktiebolag; Recipharm Venture Fund AB; The Foundation for Baltic and East European Studies</x:v>
      </x:c>
      <x:c r="AC210" s="22" t="str">
        <x:v>praktikerinvest aktiebolag recipharm venture fund ab foundation for baltic and east european studies</x:v>
      </x:c>
      <x:c r="AD210" s="22" t="str">
        <x:v>Palette Life Sciences AB</x:v>
      </x:c>
      <x:c r="AE210" s="22" t="str">
        <x:v>palette life sciences ab</x:v>
      </x:c>
      <x:c r="AF210" s="30" t="n">
        <x:v>3</x:v>
      </x:c>
      <x:c r="AG210" s="22" t="n">
        <x:v>3</x:v>
      </x:c>
      <x:c r="AH210" s="26" t="str">
        <x:v>The Foundation for Baltic and East European Studies (Ostersjostiftelsen), a provider of research and education services, Recipharm Venture Fund AB, a venture capital firm, and Praktikerinvest AB, an investment company, have acquired stake in Pharmanest AB, a company engaged in providing local anesthetics for medical uses in the area of women’s health, from Karolinska Development AB. 
As part of the transaction, the consortium invested SEK28 million (USD3.29 million) in Pharmanest. Of the total investment, Recipharm invested SEK8 million (USD0.94 million).
Pursuant to the transaction, Karolinska Development and KCIF Co-Investment Fund KB, a jointly owned holding company between the European Investment Fund and Karolinska Development, transferred its entire shareholding in Pharmanest to the consortium in an earn-out agreement. Following the transaction, Karolinska Development will provide no further financing to Pharmanest, but retains an economic interest in Pharmanest through an earn-out agreement.
This investment enables Pharmanest to further develop its SHACT topical pain relief product for use in conjunction with insertion of intra-uterine devices</x:v>
      </x:c>
      <x:c r="AI210" s="26" t="str">
        <x:v>This investment enables Pharmanest to further develop its SHACT topical pain relief product for use in conjunction with insertion of intra-uterine devices.</x:v>
      </x:c>
      <x:c r="AJ210" s="22" t="str"/>
      <x:c r="AK210" s="22" t="str"/>
      <x:c r="AL210" s="22" t="str">
        <x:v>Unknown</x:v>
      </x:c>
      <x:c r="AM210" s="22" t="str">
        <x:v>Unknown</x:v>
      </x:c>
      <x:c r="AN210" s="22" t="str"/>
      <x:c r="AO210" s="22" t="str"/>
      <x:c r="AP210" s="22" t="str"/>
      <x:c r="AQ210" s="22" t="str"/>
      <x:c r="AR210" s="22" t="str"/>
      <x:c r="AS210" s="22" t="str">
        <x:v>Praktikerinvest Aktiebolag; Recipharm Venture Fund AB; The Foundation for Baltic and East European Studies</x:v>
      </x:c>
      <x:c r="AT210" s="22" t="str">
        <x:v>Palette Life Sciences AB</x:v>
      </x:c>
      <x:c r="AU210" s="22" t="str">
        <x:v>Not reviewed</x:v>
      </x:c>
      <x:c r="AV210" s="22" t="str">
        <x:v>Not assessed</x:v>
      </x:c>
      <x:c r="AW210" s="22" t="str">
        <x:v>Unknown</x:v>
      </x:c>
      <x:c r="AX210" s="22" t="str">
        <x:v>Unknown</x:v>
      </x:c>
      <x:c r="AY210" s="22" t="str">
        <x:v>Unknown</x:v>
      </x:c>
      <x:c r="AZ210" s="22" t="str">
        <x:v>Unknown</x:v>
      </x:c>
      <x:c r="BA210" s="22" t="str">
        <x:v>Unknown</x:v>
      </x:c>
      <x:c r="BB210" s="22" t="str">
        <x:v>Unknown</x:v>
      </x:c>
      <x:c r="BC210" s="26" t="str"/>
      <x:c r="BD210" s="22" t="str"/>
      <x:c r="BE210" s="22" t="str"/>
      <x:c r="BF210" s="22" t="str">
        <x:v>Not collected</x:v>
      </x:c>
      <x:c r="BG210" s="22" t="str">
        <x:v>Not collected</x:v>
      </x:c>
      <x:c r="BH210" s="22" t="str">
        <x:v>Not defined</x:v>
      </x:c>
      <x:c r="BI210" s="24" t="n">
        <x:f>IF($Q210="","",$Q210-3)</x:f>
        <x:v>2012</x:v>
      </x:c>
      <x:c r="BJ210" s="24" t="n">
        <x:f>IF($Q210="","",$Q210-2)</x:f>
        <x:v>2013</x:v>
      </x:c>
      <x:c r="BK210" s="24" t="n">
        <x:f>IF($Q210="","",$Q210-1)</x:f>
        <x:v>2014</x:v>
      </x:c>
      <x:c r="BL210" s="24" t="n">
        <x:f>IF($Q210="","",$Q210+0)</x:f>
        <x:v>2015</x:v>
      </x:c>
      <x:c r="BM210" s="24" t="n">
        <x:f>IF($Q210="","",$Q210+1)</x:f>
        <x:v>2016</x:v>
      </x:c>
      <x:c r="BN210" s="24" t="n">
        <x:f>IF($Q210="","",$Q210+2)</x:f>
        <x:v>2017</x:v>
      </x:c>
      <x:c r="BO210" s="24" t="n">
        <x:f>IF($Q210="","",$Q210+3)</x:f>
        <x:v>2018</x:v>
      </x:c>
      <x:c r="BP210" s="77" t="str"/>
      <x:c r="BQ210" s="77" t="str"/>
      <x:c r="BR210" s="77" t="str"/>
      <x:c r="BS210" s="77" t="str"/>
      <x:c r="BT210" s="77" t="str"/>
      <x:c r="BU210" s="77" t="str"/>
      <x:c r="BV210" s="77" t="str"/>
      <x:c r="BW210" s="77" t="str"/>
      <x:c r="BX210" s="77" t="str"/>
      <x:c r="BY210" s="77" t="str"/>
      <x:c r="BZ210" s="77" t="str"/>
      <x:c r="CA210" s="77" t="str"/>
      <x:c r="CB210" s="77" t="str"/>
      <x:c r="CC210" s="77" t="str"/>
      <x:c r="CD210" s="77" t="str"/>
      <x:c r="CE210" s="77" t="str"/>
      <x:c r="CF210" s="77" t="str"/>
      <x:c r="CG210" s="77" t="str"/>
      <x:c r="CH210" s="77" t="str"/>
      <x:c r="CI210" s="77" t="str"/>
      <x:c r="CJ210" s="77" t="str"/>
      <x:c r="CK210" s="77" t="str"/>
      <x:c r="CL210" s="77" t="str"/>
      <x:c r="CM210" s="77" t="str"/>
      <x:c r="CN210" s="77" t="str"/>
      <x:c r="CO210" s="77" t="str"/>
      <x:c r="CP210" s="77" t="str"/>
      <x:c r="CQ210" s="77" t="str"/>
      <x:c r="CR210" s="77" t="str"/>
      <x:c r="CS210" s="77" t="str"/>
      <x:c r="CT210" s="77" t="str"/>
      <x:c r="CU210" s="77" t="str"/>
      <x:c r="CV210" s="77" t="str"/>
      <x:c r="CW210" s="77" t="str"/>
      <x:c r="CX210" s="77" t="str"/>
      <x:c r="CY210" s="77" t="str"/>
      <x:c r="CZ210" s="77" t="str"/>
      <x:c r="DA210" s="77" t="str"/>
      <x:c r="DB210" s="77" t="str"/>
      <x:c r="DC210" s="77" t="str"/>
      <x:c r="DD210" s="77" t="str"/>
      <x:c r="DE210" s="77" t="str"/>
      <x:c r="DF210" s="78" t="str"/>
      <x:c r="DG210" s="78" t="str"/>
      <x:c r="DH210" s="78" t="str"/>
      <x:c r="DI210" s="78" t="str"/>
      <x:c r="DJ210" s="78" t="str"/>
      <x:c r="DK210" s="78" t="str"/>
      <x:c r="DL210" s="78" t="str"/>
      <x:c r="DM210" s="78" t="str"/>
      <x:c r="DN210" s="78" t="str"/>
      <x:c r="DO210" s="78" t="str"/>
      <x:c r="DP210" s="78" t="str"/>
      <x:c r="DQ210" s="78" t="str"/>
      <x:c r="DR210" s="78" t="str"/>
      <x:c r="DS210" s="78" t="str"/>
      <x:c r="DT210" s="78" t="str"/>
      <x:c r="DU210" s="78" t="str"/>
      <x:c r="DV210" s="78" t="str"/>
      <x:c r="DW210" s="78" t="str"/>
      <x:c r="DX210" s="78" t="str"/>
      <x:c r="DY210" s="78" t="str"/>
      <x:c r="DZ210" s="78" t="str"/>
      <x:c r="EA210" s="117" t="str"/>
      <x:c r="EB210" s="117" t="str"/>
      <x:c r="EC210" s="117" t="str"/>
      <x:c r="ED210" s="117" t="str"/>
      <x:c r="EE210" s="117" t="str"/>
      <x:c r="EF210" s="117" t="str"/>
      <x:c r="EG210" s="117" t="str"/>
      <x:c r="EH210" s="117" t="str"/>
      <x:c r="EI210" s="117" t="str"/>
      <x:c r="EJ210" s="117" t="str"/>
      <x:c r="EK210" s="117" t="str"/>
      <x:c r="EL210" s="117" t="str"/>
      <x:c r="EM210" s="117" t="str"/>
      <x:c r="EN210" s="117" t="str"/>
      <x:c r="EO210" s="34" t="str"/>
      <x:c r="EP210" s="34" t="str"/>
      <x:c r="EQ210" s="36" t="str">
        <x:f>IF(OR($EO210="",$EP210="",$EO210=0),"",$EP210/$EO210)</x:f>
      </x:c>
      <x:c r="ER210" s="38" t="str"/>
      <x:c r="ES210" s="22" t="str">
        <x:v>Unknown</x:v>
      </x:c>
      <x:c r="ET210" s="22" t="str">
        <x:v>Unknown</x:v>
      </x:c>
      <x:c r="EU210" s="40" t="str">
        <x:f>IF(COUNT($DF210,$DG210,$DH210)=0,"",AVERAGE($DF210,$DG210,$DH210))</x:f>
      </x:c>
      <x:c r="EV210" s="40" t="str">
        <x:f>IF(COUNT($DJ210,$DK210,$DL210)=0,"",AVERAGE($DJ210,$DK210,$DL210))</x:f>
      </x:c>
      <x:c r="EW210" s="40" t="str">
        <x:f>IF(OR($EU210="",$EV210=""),"",$EV210-$EU210)</x:f>
      </x:c>
      <x:c r="EX210" s="40" t="str">
        <x:f>IF(COUNT($DM210,$DN210,$DO210)=0,"",AVERAGE($DM210,$DN210,$DO210))</x:f>
      </x:c>
      <x:c r="EY210" s="40" t="str">
        <x:f>IF(COUNT($DQ210,$DR210,$DS210)=0,"",AVERAGE($DQ210,$DR210,$DS210))</x:f>
      </x:c>
      <x:c r="EZ210" s="40" t="str">
        <x:f>IF(OR($EX210="",$EY210=""),"",$EY210-$EX210)</x:f>
      </x:c>
      <x:c r="FA210" s="42" t="str">
        <x:f>IF(COUNT($EA210,$EB210,$EC210)=0,"",AVERAGE($EA210,$EB210,$EC210))</x:f>
      </x:c>
      <x:c r="FB210" s="42" t="str">
        <x:f>IF(COUNT($EE210,$EF210,$EG210)=0,"",AVERAGE($EE210,$EF210,$EG210))</x:f>
      </x:c>
      <x:c r="FC210" s="42" t="str">
        <x:f>IF(OR($FA210="",$FB210=""),"",$FB210-$FA210)</x:f>
      </x:c>
      <x:c r="FD210" s="42" t="str">
        <x:f>IF(COUNT($EH210,$EI210,$EJ210)=0,"",AVERAGE($EH210,$EI210,$EJ210))</x:f>
      </x:c>
      <x:c r="FE210" s="42" t="str">
        <x:f>IF(COUNT($EL210,$EM210,$EN210)=0,"",AVERAGE($EL210,$EM210,$EN210))</x:f>
      </x:c>
      <x:c r="FF210" s="42" t="str">
        <x:f>IF(OR($FD210="",$FE210=""),"",$FE210-$FD210)</x:f>
      </x:c>
      <x:c r="FG210" s="24" t="str">
        <x:f>IF(COUNT($DF210,$DG210,$DH210,$DJ210,$DK210,$DL210,$DM210,$DN210,$DO210,$DQ210,$DR210,$DS210)=12,"Yes","No")</x:f>
        <x:v>No</x:v>
      </x:c>
      <x:c r="FH210" s="24" t="str">
        <x:f>IF(COUNT($EA210,$EB210,$EC210,$EE210,$EF210,$EG210,$EH210,$EI210,$EJ210,$EL210,$EM210,$EN210)=12,"Yes","No")</x:f>
        <x:v>No</x:v>
      </x:c>
      <x:c r="FI210" s="24" t="str">
        <x:f>IF(AND($M210="Include",OR($FG210="Yes",$FH210="Yes")),"Ready","Not ready")</x:f>
        <x:v>Not ready</x:v>
      </x:c>
    </x:row>
    <x:row r="211" ht="24" customHeight="1">
      <x:c r="A211" s="22" t="str">
        <x:v>CTL-0209</x:v>
      </x:c>
      <x:c r="B211" s="22" t="n">
        <x:v>220</x:v>
      </x:c>
      <x:c r="C211" s="22" t="str">
        <x:v>Candidate alternative-rationale group</x:v>
      </x:c>
      <x:c r="D211" s="22" t="n">
        <x:v>0</x:v>
      </x:c>
      <x:c r="E211" s="22" t="str">
        <x:v>DATA non-innovation deals.xlsx</x:v>
      </x:c>
      <x:c r="F211" s="22" t="str">
        <x:v>novotek pharma acquires 6 stake in bioton</x:v>
      </x:c>
      <x:c r="G211" s="22" t="str">
        <x:v>No</x:v>
      </x:c>
      <x:c r="H211" s="22" t="str">
        <x:v>No</x:v>
      </x:c>
      <x:c r="I211" s="22" t="str">
        <x:v>No</x:v>
      </x:c>
      <x:c r="J211" s="22" t="n">
        <x:v>1</x:v>
      </x:c>
      <x:c r="K211" s="22" t="str">
        <x:v>Not started</x:v>
      </x:c>
      <x:c r="L211" s="22" t="str">
        <x:v>Exclude - minority</x:v>
      </x:c>
      <x:c r="M211" s="22" t="str">
        <x:v>Review</x:v>
      </x:c>
      <x:c r="N211" s="22" t="str"/>
      <x:c r="O211" s="28" t="n">
        <x:v>42181</x:v>
      </x:c>
      <x:c r="P211" s="28" t="n">
        <x:v>42333</x:v>
      </x:c>
      <x:c r="Q211" s="22" t="n">
        <x:v>2015</x:v>
      </x:c>
      <x:c r="R211" s="22" t="str">
        <x:v>Q2 2015</x:v>
      </x:c>
      <x:c r="S211" s="22" t="str">
        <x:v>Completed</x:v>
      </x:c>
      <x:c r="T211" s="26" t="str">
        <x:v>NovoTek Pharma Acquires 6% Stake in Bioton</x:v>
      </x:c>
      <x:c r="U211" s="22" t="str">
        <x:v>Mergers &amp; Acquisitions</x:v>
      </x:c>
      <x:c r="V211" s="22" t="str">
        <x:v>Acquisition</x:v>
      </x:c>
      <x:c r="W211" s="22" t="str">
        <x:v>Minority Acquisition</x:v>
      </x:c>
      <x:c r="X211" s="22" t="str">
        <x:v>Poland</x:v>
      </x:c>
      <x:c r="Y211" s="22" t="str">
        <x:v>Minority Acquisition</x:v>
      </x:c>
      <x:c r="Z211" s="26"/>
      <x:c r="AA211" s="26"/>
      <x:c r="AB211" s="22" t="str">
        <x:v>NovoTek Group</x:v>
      </x:c>
      <x:c r="AC211" s="22" t="str">
        <x:v>novotek</x:v>
      </x:c>
      <x:c r="AD211" s="22" t="str">
        <x:v>Bioton SA</x:v>
      </x:c>
      <x:c r="AE211" s="22" t="str">
        <x:v>bioton</x:v>
      </x:c>
      <x:c r="AF211" s="30"/>
      <x:c r="AG211" s="22" t="str">
        <x:v>n/a</x:v>
      </x:c>
      <x:c r="AH211" s="26" t="str">
        <x:v>NovoTek Pharmaceuticals Limited (NovoTek Group), a company distributes and markets pharmaceutical products, has acquired 6% stake in Bioton SA, a biotechnological company, for a purchase consideration of PLN7 (USD1.88) per share. Pursuant to the transaction, the company raises its stake in Bioton to 18.4% from 12.4% following series of transactions.
Deal History:
Update: On August, 19, 2014, NovoTek announced fails to secure 30% stake of Bioton. The company has decided to buy Bioton shares despite having failed to secure enough shareholder acceptances for a 30% stake. Subscriptions in NovoTek’s bid concluded on August 13, 2015, and on August, 17, 2015 the company purchased nearly 5.96 million shares in Bioton.
Update: On July 14, 2015, NovoTek Pharma suspended the launch of subscriptions in a tender offer to buy 33% stake or 28.3 million shares in Bioton, for a purchase consideration of PLN7 (USD1.88) per share, after the Financial Supervisory Commission (KNF) found some of the terms of the offer unacceptable.
Announced: On June 26, 2015, NovoTek Pharma announced a public tender offer to buy 33% stake in Bioton, for a purchase consideration of PLN7 (USD1.88) per share. The company announced that subscriptions will run between July 16, 2015 and August 7, 2015.</x:v>
      </x:c>
      <x:c r="AI211" s="26" t="str"/>
      <x:c r="AJ211" s="22" t="str"/>
      <x:c r="AK211" s="22" t="str"/>
      <x:c r="AL211" s="22" t="str">
        <x:v>Unknown</x:v>
      </x:c>
      <x:c r="AM211" s="22" t="str">
        <x:v>Unknown</x:v>
      </x:c>
      <x:c r="AN211" s="22" t="str"/>
      <x:c r="AO211" s="22" t="str"/>
      <x:c r="AP211" s="22" t="str"/>
      <x:c r="AQ211" s="22" t="str"/>
      <x:c r="AR211" s="22" t="str"/>
      <x:c r="AS211" s="22" t="str">
        <x:v>NovoTek Group</x:v>
      </x:c>
      <x:c r="AT211" s="22" t="str">
        <x:v>Bioton SA</x:v>
      </x:c>
      <x:c r="AU211" s="22" t="str">
        <x:v>Not reviewed</x:v>
      </x:c>
      <x:c r="AV211" s="22" t="str">
        <x:v>Not assessed</x:v>
      </x:c>
      <x:c r="AW211" s="22" t="str">
        <x:v>Unknown</x:v>
      </x:c>
      <x:c r="AX211" s="22" t="str">
        <x:v>Unknown</x:v>
      </x:c>
      <x:c r="AY211" s="22" t="str">
        <x:v>Unknown</x:v>
      </x:c>
      <x:c r="AZ211" s="22" t="str">
        <x:v>Unknown</x:v>
      </x:c>
      <x:c r="BA211" s="22" t="str">
        <x:v>Unknown</x:v>
      </x:c>
      <x:c r="BB211" s="22" t="str">
        <x:v>Unknown</x:v>
      </x:c>
      <x:c r="BC211" s="26" t="str"/>
      <x:c r="BD211" s="22" t="str"/>
      <x:c r="BE211" s="22" t="str"/>
      <x:c r="BF211" s="22" t="str">
        <x:v>Not collected</x:v>
      </x:c>
      <x:c r="BG211" s="22" t="str">
        <x:v>Not collected</x:v>
      </x:c>
      <x:c r="BH211" s="22" t="str">
        <x:v>Not defined</x:v>
      </x:c>
      <x:c r="BI211" s="24" t="n">
        <x:f>IF($Q211="","",$Q211-3)</x:f>
        <x:v>2012</x:v>
      </x:c>
      <x:c r="BJ211" s="24" t="n">
        <x:f>IF($Q211="","",$Q211-2)</x:f>
        <x:v>2013</x:v>
      </x:c>
      <x:c r="BK211" s="24" t="n">
        <x:f>IF($Q211="","",$Q211-1)</x:f>
        <x:v>2014</x:v>
      </x:c>
      <x:c r="BL211" s="24" t="n">
        <x:f>IF($Q211="","",$Q211+0)</x:f>
        <x:v>2015</x:v>
      </x:c>
      <x:c r="BM211" s="24" t="n">
        <x:f>IF($Q211="","",$Q211+1)</x:f>
        <x:v>2016</x:v>
      </x:c>
      <x:c r="BN211" s="24" t="n">
        <x:f>IF($Q211="","",$Q211+2)</x:f>
        <x:v>2017</x:v>
      </x:c>
      <x:c r="BO211" s="24" t="n">
        <x:f>IF($Q211="","",$Q211+3)</x:f>
        <x:v>2018</x:v>
      </x:c>
      <x:c r="BP211" s="77" t="str"/>
      <x:c r="BQ211" s="77" t="str"/>
      <x:c r="BR211" s="77" t="str"/>
      <x:c r="BS211" s="77" t="str"/>
      <x:c r="BT211" s="77" t="str"/>
      <x:c r="BU211" s="77" t="str"/>
      <x:c r="BV211" s="77" t="str"/>
      <x:c r="BW211" s="77" t="str"/>
      <x:c r="BX211" s="77" t="str"/>
      <x:c r="BY211" s="77" t="str"/>
      <x:c r="BZ211" s="77" t="str"/>
      <x:c r="CA211" s="77" t="str"/>
      <x:c r="CB211" s="77" t="str"/>
      <x:c r="CC211" s="77" t="str"/>
      <x:c r="CD211" s="77" t="str"/>
      <x:c r="CE211" s="77" t="str"/>
      <x:c r="CF211" s="77" t="str"/>
      <x:c r="CG211" s="77" t="str"/>
      <x:c r="CH211" s="77" t="str"/>
      <x:c r="CI211" s="77" t="str"/>
      <x:c r="CJ211" s="77" t="str"/>
      <x:c r="CK211" s="77" t="str"/>
      <x:c r="CL211" s="77" t="str"/>
      <x:c r="CM211" s="77" t="str"/>
      <x:c r="CN211" s="77" t="str"/>
      <x:c r="CO211" s="77" t="str"/>
      <x:c r="CP211" s="77" t="str"/>
      <x:c r="CQ211" s="77" t="str"/>
      <x:c r="CR211" s="77" t="str"/>
      <x:c r="CS211" s="77" t="str"/>
      <x:c r="CT211" s="77" t="str"/>
      <x:c r="CU211" s="77" t="str"/>
      <x:c r="CV211" s="77" t="str"/>
      <x:c r="CW211" s="77" t="str"/>
      <x:c r="CX211" s="77" t="str"/>
      <x:c r="CY211" s="77" t="str"/>
      <x:c r="CZ211" s="77" t="str"/>
      <x:c r="DA211" s="77" t="str"/>
      <x:c r="DB211" s="77" t="str"/>
      <x:c r="DC211" s="77" t="str"/>
      <x:c r="DD211" s="77" t="str"/>
      <x:c r="DE211" s="77" t="str"/>
      <x:c r="DF211" s="78" t="str"/>
      <x:c r="DG211" s="78" t="str"/>
      <x:c r="DH211" s="78" t="str"/>
      <x:c r="DI211" s="78" t="str"/>
      <x:c r="DJ211" s="78" t="str"/>
      <x:c r="DK211" s="78" t="str"/>
      <x:c r="DL211" s="78" t="str"/>
      <x:c r="DM211" s="78" t="str"/>
      <x:c r="DN211" s="78" t="str"/>
      <x:c r="DO211" s="78" t="str"/>
      <x:c r="DP211" s="78" t="str"/>
      <x:c r="DQ211" s="78" t="str"/>
      <x:c r="DR211" s="78" t="str"/>
      <x:c r="DS211" s="78" t="str"/>
      <x:c r="DT211" s="78" t="str"/>
      <x:c r="DU211" s="78" t="str"/>
      <x:c r="DV211" s="78" t="str"/>
      <x:c r="DW211" s="78" t="str"/>
      <x:c r="DX211" s="78" t="str"/>
      <x:c r="DY211" s="78" t="str"/>
      <x:c r="DZ211" s="78" t="str"/>
      <x:c r="EA211" s="117" t="str"/>
      <x:c r="EB211" s="117" t="str"/>
      <x:c r="EC211" s="117" t="str"/>
      <x:c r="ED211" s="117" t="str"/>
      <x:c r="EE211" s="117" t="str"/>
      <x:c r="EF211" s="117" t="str"/>
      <x:c r="EG211" s="117" t="str"/>
      <x:c r="EH211" s="117" t="str"/>
      <x:c r="EI211" s="117" t="str"/>
      <x:c r="EJ211" s="117" t="str"/>
      <x:c r="EK211" s="117" t="str"/>
      <x:c r="EL211" s="117" t="str"/>
      <x:c r="EM211" s="117" t="str"/>
      <x:c r="EN211" s="117" t="str"/>
      <x:c r="EO211" s="34" t="str"/>
      <x:c r="EP211" s="34" t="str"/>
      <x:c r="EQ211" s="36" t="str">
        <x:f>IF(OR($EO211="",$EP211="",$EO211=0),"",$EP211/$EO211)</x:f>
      </x:c>
      <x:c r="ER211" s="38" t="str"/>
      <x:c r="ES211" s="22" t="str">
        <x:v>Unknown</x:v>
      </x:c>
      <x:c r="ET211" s="22" t="str">
        <x:v>Unknown</x:v>
      </x:c>
      <x:c r="EU211" s="40" t="str">
        <x:f>IF(COUNT($DF211,$DG211,$DH211)=0,"",AVERAGE($DF211,$DG211,$DH211))</x:f>
      </x:c>
      <x:c r="EV211" s="40" t="str">
        <x:f>IF(COUNT($DJ211,$DK211,$DL211)=0,"",AVERAGE($DJ211,$DK211,$DL211))</x:f>
      </x:c>
      <x:c r="EW211" s="40" t="str">
        <x:f>IF(OR($EU211="",$EV211=""),"",$EV211-$EU211)</x:f>
      </x:c>
      <x:c r="EX211" s="40" t="str">
        <x:f>IF(COUNT($DM211,$DN211,$DO211)=0,"",AVERAGE($DM211,$DN211,$DO211))</x:f>
      </x:c>
      <x:c r="EY211" s="40" t="str">
        <x:f>IF(COUNT($DQ211,$DR211,$DS211)=0,"",AVERAGE($DQ211,$DR211,$DS211))</x:f>
      </x:c>
      <x:c r="EZ211" s="40" t="str">
        <x:f>IF(OR($EX211="",$EY211=""),"",$EY211-$EX211)</x:f>
      </x:c>
      <x:c r="FA211" s="42" t="str">
        <x:f>IF(COUNT($EA211,$EB211,$EC211)=0,"",AVERAGE($EA211,$EB211,$EC211))</x:f>
      </x:c>
      <x:c r="FB211" s="42" t="str">
        <x:f>IF(COUNT($EE211,$EF211,$EG211)=0,"",AVERAGE($EE211,$EF211,$EG211))</x:f>
      </x:c>
      <x:c r="FC211" s="42" t="str">
        <x:f>IF(OR($FA211="",$FB211=""),"",$FB211-$FA211)</x:f>
      </x:c>
      <x:c r="FD211" s="42" t="str">
        <x:f>IF(COUNT($EH211,$EI211,$EJ211)=0,"",AVERAGE($EH211,$EI211,$EJ211))</x:f>
      </x:c>
      <x:c r="FE211" s="42" t="str">
        <x:f>IF(COUNT($EL211,$EM211,$EN211)=0,"",AVERAGE($EL211,$EM211,$EN211))</x:f>
      </x:c>
      <x:c r="FF211" s="42" t="str">
        <x:f>IF(OR($FD211="",$FE211=""),"",$FE211-$FD211)</x:f>
      </x:c>
      <x:c r="FG211" s="24" t="str">
        <x:f>IF(COUNT($DF211,$DG211,$DH211,$DJ211,$DK211,$DL211,$DM211,$DN211,$DO211,$DQ211,$DR211,$DS211)=12,"Yes","No")</x:f>
        <x:v>No</x:v>
      </x:c>
      <x:c r="FH211" s="24" t="str">
        <x:f>IF(COUNT($EA211,$EB211,$EC211,$EE211,$EF211,$EG211,$EH211,$EI211,$EJ211,$EL211,$EM211,$EN211)=12,"Yes","No")</x:f>
        <x:v>No</x:v>
      </x:c>
      <x:c r="FI211" s="24" t="str">
        <x:f>IF(AND($M211="Include",OR($FG211="Yes",$FH211="Yes")),"Ready","Not ready")</x:f>
        <x:v>Not ready</x:v>
      </x:c>
    </x:row>
    <x:row r="212" ht="24" customHeight="1">
      <x:c r="A212" s="22" t="str">
        <x:v>CTL-0210</x:v>
      </x:c>
      <x:c r="B212" s="22" t="n">
        <x:v>221</x:v>
      </x:c>
      <x:c r="C212" s="22" t="str">
        <x:v>Candidate alternative-rationale group</x:v>
      </x:c>
      <x:c r="D212" s="22" t="n">
        <x:v>0</x:v>
      </x:c>
      <x:c r="E212" s="22" t="str">
        <x:v>DATA non-innovation deals.xlsx</x:v>
      </x:c>
      <x:c r="F212" s="22" t="str">
        <x:v>vbc holdings acquires vivabiocell</x:v>
      </x:c>
      <x:c r="G212" s="22" t="str">
        <x:v>No</x:v>
      </x:c>
      <x:c r="H212" s="22" t="str">
        <x:v>No</x:v>
      </x:c>
      <x:c r="I212" s="22" t="str">
        <x:v>No</x:v>
      </x:c>
      <x:c r="J212" s="22" t="n">
        <x:v>1</x:v>
      </x:c>
      <x:c r="K212" s="22" t="str">
        <x:v>Not started</x:v>
      </x:c>
      <x:c r="L212" s="22" t="str">
        <x:v>Review - majority</x:v>
      </x:c>
      <x:c r="M212" s="22" t="str">
        <x:v>Review</x:v>
      </x:c>
      <x:c r="N212" s="22" t="str"/>
      <x:c r="O212" s="28" t="n">
        <x:v>42178</x:v>
      </x:c>
      <x:c r="P212" s="28" t="n">
        <x:v>42178</x:v>
      </x:c>
      <x:c r="Q212" s="22" t="n">
        <x:v>2015</x:v>
      </x:c>
      <x:c r="R212" s="22" t="str">
        <x:v>Q2 2015</x:v>
      </x:c>
      <x:c r="S212" s="22" t="str">
        <x:v>Completed</x:v>
      </x:c>
      <x:c r="T212" s="26" t="str">
        <x:v>VBC Holdings acquires VivaBioCell</x:v>
      </x:c>
      <x:c r="U212" s="22" t="str">
        <x:v>Mergers &amp; Acquisitions</x:v>
      </x:c>
      <x:c r="V212" s="22" t="str">
        <x:v>Acquisition</x:v>
      </x:c>
      <x:c r="W212" s="22" t="str">
        <x:v>Majority Acquisition</x:v>
      </x:c>
      <x:c r="X212" s="22" t="str">
        <x:v>Italy</x:v>
      </x:c>
      <x:c r="Y212" s="22" t="str">
        <x:v>Majority Acquisition</x:v>
      </x:c>
      <x:c r="Z212" s="26"/>
      <x:c r="AA212" s="26"/>
      <x:c r="AB212" s="22" t="str">
        <x:v>VBC Holdings, LLC</x:v>
      </x:c>
      <x:c r="AC212" s="22" t="str">
        <x:v>vbc</x:v>
      </x:c>
      <x:c r="AD212" s="22" t="str">
        <x:v>VivaBioCell SpA</x:v>
      </x:c>
      <x:c r="AE212" s="22" t="str">
        <x:v>vivabiocell</x:v>
      </x:c>
      <x:c r="AF212" s="30"/>
      <x:c r="AG212" s="22" t="str">
        <x:v>n/a</x:v>
      </x:c>
      <x:c r="AH212" s="26" t="str">
        <x:v>VBC Holdings, LLC, a subsidiary of NantWorks LLC, has acquired VivaBioCell S.p.A., an Italy-based biotechnology company focused on discovery and development of therapies utilizing stem cell and tissue engineering for regenerative medicine. VBC and NantWorks are based in the US.
_x000d_NantWorks is engaged in the discovery and development of disease treatments through cell-based therapies at the molecular level.
_x000d_ VivaBioCell was backed by AlAdInn Ventures, an Italy-based venture capital fund.</x:v>
      </x:c>
      <x:c r="AI212" s="26" t="str">
        <x:v>The transaction will enable NantCell, LLC, a US-based subsidiary of NantWorks, to add novel and complementary cell culture capabilities and extend its geographic footprint.</x:v>
      </x:c>
      <x:c r="AJ212" s="22" t="str"/>
      <x:c r="AK212" s="22" t="str"/>
      <x:c r="AL212" s="22" t="str">
        <x:v>Unknown</x:v>
      </x:c>
      <x:c r="AM212" s="22" t="str">
        <x:v>Unknown</x:v>
      </x:c>
      <x:c r="AN212" s="22" t="str"/>
      <x:c r="AO212" s="22" t="str"/>
      <x:c r="AP212" s="22" t="str"/>
      <x:c r="AQ212" s="22" t="str"/>
      <x:c r="AR212" s="22" t="str"/>
      <x:c r="AS212" s="22" t="str">
        <x:v>VBC Holdings, LLC</x:v>
      </x:c>
      <x:c r="AT212" s="22" t="str">
        <x:v>VivaBioCell SpA</x:v>
      </x:c>
      <x:c r="AU212" s="22" t="str">
        <x:v>Not reviewed</x:v>
      </x:c>
      <x:c r="AV212" s="22" t="str">
        <x:v>Not assessed</x:v>
      </x:c>
      <x:c r="AW212" s="22" t="str">
        <x:v>Unknown</x:v>
      </x:c>
      <x:c r="AX212" s="22" t="str">
        <x:v>Unknown</x:v>
      </x:c>
      <x:c r="AY212" s="22" t="str">
        <x:v>Unknown</x:v>
      </x:c>
      <x:c r="AZ212" s="22" t="str">
        <x:v>Unknown</x:v>
      </x:c>
      <x:c r="BA212" s="22" t="str">
        <x:v>Unknown</x:v>
      </x:c>
      <x:c r="BB212" s="22" t="str">
        <x:v>Unknown</x:v>
      </x:c>
      <x:c r="BC212" s="26" t="str"/>
      <x:c r="BD212" s="22" t="str"/>
      <x:c r="BE212" s="22" t="str"/>
      <x:c r="BF212" s="22" t="str">
        <x:v>Not collected</x:v>
      </x:c>
      <x:c r="BG212" s="22" t="str">
        <x:v>Not collected</x:v>
      </x:c>
      <x:c r="BH212" s="22" t="str">
        <x:v>Not defined</x:v>
      </x:c>
      <x:c r="BI212" s="24" t="n">
        <x:f>IF($Q212="","",$Q212-3)</x:f>
        <x:v>2012</x:v>
      </x:c>
      <x:c r="BJ212" s="24" t="n">
        <x:f>IF($Q212="","",$Q212-2)</x:f>
        <x:v>2013</x:v>
      </x:c>
      <x:c r="BK212" s="24" t="n">
        <x:f>IF($Q212="","",$Q212-1)</x:f>
        <x:v>2014</x:v>
      </x:c>
      <x:c r="BL212" s="24" t="n">
        <x:f>IF($Q212="","",$Q212+0)</x:f>
        <x:v>2015</x:v>
      </x:c>
      <x:c r="BM212" s="24" t="n">
        <x:f>IF($Q212="","",$Q212+1)</x:f>
        <x:v>2016</x:v>
      </x:c>
      <x:c r="BN212" s="24" t="n">
        <x:f>IF($Q212="","",$Q212+2)</x:f>
        <x:v>2017</x:v>
      </x:c>
      <x:c r="BO212" s="24" t="n">
        <x:f>IF($Q212="","",$Q212+3)</x:f>
        <x:v>2018</x:v>
      </x:c>
      <x:c r="BP212" s="77" t="str"/>
      <x:c r="BQ212" s="77" t="str"/>
      <x:c r="BR212" s="77" t="str"/>
      <x:c r="BS212" s="77" t="str"/>
      <x:c r="BT212" s="77" t="str"/>
      <x:c r="BU212" s="77" t="str"/>
      <x:c r="BV212" s="77" t="str"/>
      <x:c r="BW212" s="77" t="str"/>
      <x:c r="BX212" s="77" t="str"/>
      <x:c r="BY212" s="77" t="str"/>
      <x:c r="BZ212" s="77" t="str"/>
      <x:c r="CA212" s="77" t="str"/>
      <x:c r="CB212" s="77" t="str"/>
      <x:c r="CC212" s="77" t="str"/>
      <x:c r="CD212" s="77" t="str"/>
      <x:c r="CE212" s="77" t="str"/>
      <x:c r="CF212" s="77" t="str"/>
      <x:c r="CG212" s="77" t="str"/>
      <x:c r="CH212" s="77" t="str"/>
      <x:c r="CI212" s="77" t="str"/>
      <x:c r="CJ212" s="77" t="str"/>
      <x:c r="CK212" s="77" t="str"/>
      <x:c r="CL212" s="77" t="str"/>
      <x:c r="CM212" s="77" t="str"/>
      <x:c r="CN212" s="77" t="str"/>
      <x:c r="CO212" s="77" t="str"/>
      <x:c r="CP212" s="77" t="str"/>
      <x:c r="CQ212" s="77" t="str"/>
      <x:c r="CR212" s="77" t="str"/>
      <x:c r="CS212" s="77" t="str"/>
      <x:c r="CT212" s="77" t="str"/>
      <x:c r="CU212" s="77" t="str"/>
      <x:c r="CV212" s="77" t="str"/>
      <x:c r="CW212" s="77" t="str"/>
      <x:c r="CX212" s="77" t="str"/>
      <x:c r="CY212" s="77" t="str"/>
      <x:c r="CZ212" s="77" t="str"/>
      <x:c r="DA212" s="77" t="str"/>
      <x:c r="DB212" s="77" t="str"/>
      <x:c r="DC212" s="77" t="str"/>
      <x:c r="DD212" s="77" t="str"/>
      <x:c r="DE212" s="77" t="str"/>
      <x:c r="DF212" s="78" t="str"/>
      <x:c r="DG212" s="78" t="str"/>
      <x:c r="DH212" s="78" t="str"/>
      <x:c r="DI212" s="78" t="str"/>
      <x:c r="DJ212" s="78" t="str"/>
      <x:c r="DK212" s="78" t="str"/>
      <x:c r="DL212" s="78" t="str"/>
      <x:c r="DM212" s="78" t="str"/>
      <x:c r="DN212" s="78" t="str"/>
      <x:c r="DO212" s="78" t="str"/>
      <x:c r="DP212" s="78" t="str"/>
      <x:c r="DQ212" s="78" t="str"/>
      <x:c r="DR212" s="78" t="str"/>
      <x:c r="DS212" s="78" t="str"/>
      <x:c r="DT212" s="78" t="str"/>
      <x:c r="DU212" s="78" t="str"/>
      <x:c r="DV212" s="78" t="str"/>
      <x:c r="DW212" s="78" t="str"/>
      <x:c r="DX212" s="78" t="str"/>
      <x:c r="DY212" s="78" t="str"/>
      <x:c r="DZ212" s="78" t="str"/>
      <x:c r="EA212" s="117" t="str"/>
      <x:c r="EB212" s="117" t="str"/>
      <x:c r="EC212" s="117" t="str"/>
      <x:c r="ED212" s="117" t="str"/>
      <x:c r="EE212" s="117" t="str"/>
      <x:c r="EF212" s="117" t="str"/>
      <x:c r="EG212" s="117" t="str"/>
      <x:c r="EH212" s="117" t="str"/>
      <x:c r="EI212" s="117" t="str"/>
      <x:c r="EJ212" s="117" t="str"/>
      <x:c r="EK212" s="117" t="str"/>
      <x:c r="EL212" s="117" t="str"/>
      <x:c r="EM212" s="117" t="str"/>
      <x:c r="EN212" s="117" t="str"/>
      <x:c r="EO212" s="34" t="str"/>
      <x:c r="EP212" s="34" t="str"/>
      <x:c r="EQ212" s="36" t="str">
        <x:f>IF(OR($EO212="",$EP212="",$EO212=0),"",$EP212/$EO212)</x:f>
      </x:c>
      <x:c r="ER212" s="38" t="str"/>
      <x:c r="ES212" s="22" t="str">
        <x:v>Unknown</x:v>
      </x:c>
      <x:c r="ET212" s="22" t="str">
        <x:v>Unknown</x:v>
      </x:c>
      <x:c r="EU212" s="40" t="str">
        <x:f>IF(COUNT($DF212,$DG212,$DH212)=0,"",AVERAGE($DF212,$DG212,$DH212))</x:f>
      </x:c>
      <x:c r="EV212" s="40" t="str">
        <x:f>IF(COUNT($DJ212,$DK212,$DL212)=0,"",AVERAGE($DJ212,$DK212,$DL212))</x:f>
      </x:c>
      <x:c r="EW212" s="40" t="str">
        <x:f>IF(OR($EU212="",$EV212=""),"",$EV212-$EU212)</x:f>
      </x:c>
      <x:c r="EX212" s="40" t="str">
        <x:f>IF(COUNT($DM212,$DN212,$DO212)=0,"",AVERAGE($DM212,$DN212,$DO212))</x:f>
      </x:c>
      <x:c r="EY212" s="40" t="str">
        <x:f>IF(COUNT($DQ212,$DR212,$DS212)=0,"",AVERAGE($DQ212,$DR212,$DS212))</x:f>
      </x:c>
      <x:c r="EZ212" s="40" t="str">
        <x:f>IF(OR($EX212="",$EY212=""),"",$EY212-$EX212)</x:f>
      </x:c>
      <x:c r="FA212" s="42" t="str">
        <x:f>IF(COUNT($EA212,$EB212,$EC212)=0,"",AVERAGE($EA212,$EB212,$EC212))</x:f>
      </x:c>
      <x:c r="FB212" s="42" t="str">
        <x:f>IF(COUNT($EE212,$EF212,$EG212)=0,"",AVERAGE($EE212,$EF212,$EG212))</x:f>
      </x:c>
      <x:c r="FC212" s="42" t="str">
        <x:f>IF(OR($FA212="",$FB212=""),"",$FB212-$FA212)</x:f>
      </x:c>
      <x:c r="FD212" s="42" t="str">
        <x:f>IF(COUNT($EH212,$EI212,$EJ212)=0,"",AVERAGE($EH212,$EI212,$EJ212))</x:f>
      </x:c>
      <x:c r="FE212" s="42" t="str">
        <x:f>IF(COUNT($EL212,$EM212,$EN212)=0,"",AVERAGE($EL212,$EM212,$EN212))</x:f>
      </x:c>
      <x:c r="FF212" s="42" t="str">
        <x:f>IF(OR($FD212="",$FE212=""),"",$FE212-$FD212)</x:f>
      </x:c>
      <x:c r="FG212" s="24" t="str">
        <x:f>IF(COUNT($DF212,$DG212,$DH212,$DJ212,$DK212,$DL212,$DM212,$DN212,$DO212,$DQ212,$DR212,$DS212)=12,"Yes","No")</x:f>
        <x:v>No</x:v>
      </x:c>
      <x:c r="FH212" s="24" t="str">
        <x:f>IF(COUNT($EA212,$EB212,$EC212,$EE212,$EF212,$EG212,$EH212,$EI212,$EJ212,$EL212,$EM212,$EN212)=12,"Yes","No")</x:f>
        <x:v>No</x:v>
      </x:c>
      <x:c r="FI212" s="24" t="str">
        <x:f>IF(AND($M212="Include",OR($FG212="Yes",$FH212="Yes")),"Ready","Not ready")</x:f>
        <x:v>Not ready</x:v>
      </x:c>
    </x:row>
    <x:row r="213" ht="24" customHeight="1">
      <x:c r="A213" s="22" t="str">
        <x:v>CTL-0211</x:v>
      </x:c>
      <x:c r="B213" s="22" t="n">
        <x:v>222</x:v>
      </x:c>
      <x:c r="C213" s="22" t="str">
        <x:v>Candidate alternative-rationale group</x:v>
      </x:c>
      <x:c r="D213" s="22" t="n">
        <x:v>0</x:v>
      </x:c>
      <x:c r="E213" s="22" t="str">
        <x:v>DATA non-innovation deals.xlsx</x:v>
      </x:c>
      <x:c r="F213" s="22" t="str">
        <x:v>oncos therapeutics completes merger with targovax</x:v>
      </x:c>
      <x:c r="G213" s="22" t="str">
        <x:v>No</x:v>
      </x:c>
      <x:c r="H213" s="22" t="str">
        <x:v>No</x:v>
      </x:c>
      <x:c r="I213" s="22" t="str">
        <x:v>No</x:v>
      </x:c>
      <x:c r="J213" s="22" t="n">
        <x:v>1</x:v>
      </x:c>
      <x:c r="K213" s="22" t="str">
        <x:v>Not started</x:v>
      </x:c>
      <x:c r="L213" s="22" t="str">
        <x:v>Review - merger</x:v>
      </x:c>
      <x:c r="M213" s="22" t="str">
        <x:v>Review</x:v>
      </x:c>
      <x:c r="N213" s="22" t="str"/>
      <x:c r="O213" s="28" t="n">
        <x:v>42166</x:v>
      </x:c>
      <x:c r="P213" s="28" t="n">
        <x:v>42187</x:v>
      </x:c>
      <x:c r="Q213" s="22" t="n">
        <x:v>2015</x:v>
      </x:c>
      <x:c r="R213" s="22" t="str">
        <x:v>Q2 2015</x:v>
      </x:c>
      <x:c r="S213" s="22" t="str">
        <x:v>Completed</x:v>
      </x:c>
      <x:c r="T213" s="26" t="str">
        <x:v>Oncos Therapeutics Completes Merger with Targovax</x:v>
      </x:c>
      <x:c r="U213" s="22" t="str">
        <x:v>Mergers &amp; Acquisitions</x:v>
      </x:c>
      <x:c r="V213" s="22" t="str">
        <x:v>Merger</x:v>
      </x:c>
      <x:c r="W213" s="22"/>
      <x:c r="X213" s="22" t="str">
        <x:v>Norway</x:v>
      </x:c>
      <x:c r="Y213" s="22"/>
      <x:c r="Z213" s="26"/>
      <x:c r="AA213" s="26"/>
      <x:c r="AB213" s="22" t="str">
        <x:v>Circio Holding ASA</x:v>
      </x:c>
      <x:c r="AC213" s="22" t="str">
        <x:v>circio asa</x:v>
      </x:c>
      <x:c r="AD213" s="22" t="str">
        <x:v>Targovax Oy (Inactive); Circio Holding ASA</x:v>
      </x:c>
      <x:c r="AE213" s="22" t="str">
        <x:v>targovax oy circio asa</x:v>
      </x:c>
      <x:c r="AF213" s="30" t="n">
        <x:v>30</x:v>
      </x:c>
      <x:c r="AG213" s="22" t="n">
        <x:v>30</x:v>
      </x:c>
      <x:c r="AH213" s="26" t="str">
        <x:v>Oncos Therapeutics Oy, a biotechnology company focused on development of cancer therapies, has completed merger with Targovax AS, a provider of cancer vaccine.
Pursuant to the transaction, Oncos Therapeutics' shareholders received 9,429,404 new shares in Targovax pursuant to a share capital increase resolved by the extraordinary general meeting (EGM). Following the share capital increase, the share capital of Targovax is NOK1.88 million (USD0.24 million) divided into 18,858,808 shares, each with a nominal value of NOK0.1 (USD0.01). The combined company have a strong senior management team and be financially backed by reputable institutional investors with sector specialist HealthCap as the largest shareholder. 
By combining Targovax and Oncos Therapeutics, a larger and more visible Nordic immuno-oncology player with a more extensive portfolio created. Furthermore, the combination of two highly competent and complementary organizations will promote more efficient execution and accelerate the development of ongoing and future programs. In connection to the transaction, the EGM appointed highly experienced senior management team and a new board of directors consists of; Gunnar Gardemyr as CEO; Magnus Jaderberg as chief medical officer; Oystein Soug as CFO; Jon Amund Eriksen as COO. In addition, Jonas Einarsson, CEO of the Norwegian Radium Hospital Research Foundation, joined as chairman of Targovax's board; Johan Christenson, partner at HealthCap; Per Samuelsson, partner at HealthCap; Lars Lund-Roland, CEO of Bringwell; Bente-Lill Romoren, board member of the Norwegian Radium Hospital Research Foundation and chairman of Farmastat and Photocure; Robert Burns, chairman of Haemostatix, joined as board members of Targovax.
The transaction enables Targovax and Oncos Therapeutics to create an immuno-oncology player with the critical mass to get noticed in the congested and fiercely fought field.
Deal History:
Announced: On June 11, 2015, Oncos Therapeutics agreed to merge with Targovax. Targovax will give Oncos Therapeutics' shareholders around NOK236 million (USD30 million) in stock, a sum that equates to 50% of the combined company.</x:v>
      </x:c>
      <x:c r="AI213" s="26" t="str">
        <x:v>The transaction enables Targovax and Oncos Therapeutics to create an immuno-oncology player with the critical mass to get noticed in the congested and fiercely fought field.</x:v>
      </x:c>
      <x:c r="AJ213" s="22" t="str"/>
      <x:c r="AK213" s="22" t="str"/>
      <x:c r="AL213" s="22" t="str">
        <x:v>Unknown</x:v>
      </x:c>
      <x:c r="AM213" s="22" t="str">
        <x:v>Unknown</x:v>
      </x:c>
      <x:c r="AN213" s="22" t="str"/>
      <x:c r="AO213" s="22" t="str"/>
      <x:c r="AP213" s="22" t="str"/>
      <x:c r="AQ213" s="22" t="str"/>
      <x:c r="AR213" s="22" t="str"/>
      <x:c r="AS213" s="22" t="str">
        <x:v>Circio Holding ASA</x:v>
      </x:c>
      <x:c r="AT213" s="22" t="str">
        <x:v>Targovax Oy (Inactive); Circio Holding ASA</x:v>
      </x:c>
      <x:c r="AU213" s="22" t="str">
        <x:v>Not reviewed</x:v>
      </x:c>
      <x:c r="AV213" s="22" t="str">
        <x:v>Not assessed</x:v>
      </x:c>
      <x:c r="AW213" s="22" t="str">
        <x:v>Unknown</x:v>
      </x:c>
      <x:c r="AX213" s="22" t="str">
        <x:v>Unknown</x:v>
      </x:c>
      <x:c r="AY213" s="22" t="str">
        <x:v>Unknown</x:v>
      </x:c>
      <x:c r="AZ213" s="22" t="str">
        <x:v>Unknown</x:v>
      </x:c>
      <x:c r="BA213" s="22" t="str">
        <x:v>Unknown</x:v>
      </x:c>
      <x:c r="BB213" s="22" t="str">
        <x:v>Unknown</x:v>
      </x:c>
      <x:c r="BC213" s="26" t="str"/>
      <x:c r="BD213" s="22" t="str"/>
      <x:c r="BE213" s="22" t="str"/>
      <x:c r="BF213" s="22" t="str">
        <x:v>Not collected</x:v>
      </x:c>
      <x:c r="BG213" s="22" t="str">
        <x:v>Not collected</x:v>
      </x:c>
      <x:c r="BH213" s="22" t="str">
        <x:v>Not defined</x:v>
      </x:c>
      <x:c r="BI213" s="24" t="n">
        <x:f>IF($Q213="","",$Q213-3)</x:f>
        <x:v>2012</x:v>
      </x:c>
      <x:c r="BJ213" s="24" t="n">
        <x:f>IF($Q213="","",$Q213-2)</x:f>
        <x:v>2013</x:v>
      </x:c>
      <x:c r="BK213" s="24" t="n">
        <x:f>IF($Q213="","",$Q213-1)</x:f>
        <x:v>2014</x:v>
      </x:c>
      <x:c r="BL213" s="24" t="n">
        <x:f>IF($Q213="","",$Q213+0)</x:f>
        <x:v>2015</x:v>
      </x:c>
      <x:c r="BM213" s="24" t="n">
        <x:f>IF($Q213="","",$Q213+1)</x:f>
        <x:v>2016</x:v>
      </x:c>
      <x:c r="BN213" s="24" t="n">
        <x:f>IF($Q213="","",$Q213+2)</x:f>
        <x:v>2017</x:v>
      </x:c>
      <x:c r="BO213" s="24" t="n">
        <x:f>IF($Q213="","",$Q213+3)</x:f>
        <x:v>2018</x:v>
      </x:c>
      <x:c r="BP213" s="77" t="str"/>
      <x:c r="BQ213" s="77" t="str"/>
      <x:c r="BR213" s="77" t="str"/>
      <x:c r="BS213" s="77" t="str"/>
      <x:c r="BT213" s="77" t="str"/>
      <x:c r="BU213" s="77" t="str"/>
      <x:c r="BV213" s="77" t="str"/>
      <x:c r="BW213" s="77" t="str"/>
      <x:c r="BX213" s="77" t="str"/>
      <x:c r="BY213" s="77" t="str"/>
      <x:c r="BZ213" s="77" t="str"/>
      <x:c r="CA213" s="77" t="str"/>
      <x:c r="CB213" s="77" t="str"/>
      <x:c r="CC213" s="77" t="str"/>
      <x:c r="CD213" s="77" t="str"/>
      <x:c r="CE213" s="77" t="str"/>
      <x:c r="CF213" s="77" t="str"/>
      <x:c r="CG213" s="77" t="str"/>
      <x:c r="CH213" s="77" t="str"/>
      <x:c r="CI213" s="77" t="str"/>
      <x:c r="CJ213" s="77" t="str"/>
      <x:c r="CK213" s="77" t="str"/>
      <x:c r="CL213" s="77" t="str"/>
      <x:c r="CM213" s="77" t="str"/>
      <x:c r="CN213" s="77" t="str"/>
      <x:c r="CO213" s="77" t="str"/>
      <x:c r="CP213" s="77" t="str"/>
      <x:c r="CQ213" s="77" t="str"/>
      <x:c r="CR213" s="77" t="str"/>
      <x:c r="CS213" s="77" t="str"/>
      <x:c r="CT213" s="77" t="str"/>
      <x:c r="CU213" s="77" t="str"/>
      <x:c r="CV213" s="77" t="str"/>
      <x:c r="CW213" s="77" t="str"/>
      <x:c r="CX213" s="77" t="str"/>
      <x:c r="CY213" s="77" t="str"/>
      <x:c r="CZ213" s="77" t="str"/>
      <x:c r="DA213" s="77" t="str"/>
      <x:c r="DB213" s="77" t="str"/>
      <x:c r="DC213" s="77" t="str"/>
      <x:c r="DD213" s="77" t="str"/>
      <x:c r="DE213" s="77" t="str"/>
      <x:c r="DF213" s="78" t="str"/>
      <x:c r="DG213" s="78" t="str"/>
      <x:c r="DH213" s="78" t="str"/>
      <x:c r="DI213" s="78" t="str"/>
      <x:c r="DJ213" s="78" t="str"/>
      <x:c r="DK213" s="78" t="str"/>
      <x:c r="DL213" s="78" t="str"/>
      <x:c r="DM213" s="78" t="str"/>
      <x:c r="DN213" s="78" t="str"/>
      <x:c r="DO213" s="78" t="str"/>
      <x:c r="DP213" s="78" t="str"/>
      <x:c r="DQ213" s="78" t="str"/>
      <x:c r="DR213" s="78" t="str"/>
      <x:c r="DS213" s="78" t="str"/>
      <x:c r="DT213" s="78" t="str"/>
      <x:c r="DU213" s="78" t="str"/>
      <x:c r="DV213" s="78" t="str"/>
      <x:c r="DW213" s="78" t="str"/>
      <x:c r="DX213" s="78" t="str"/>
      <x:c r="DY213" s="78" t="str"/>
      <x:c r="DZ213" s="78" t="str"/>
      <x:c r="EA213" s="117" t="str"/>
      <x:c r="EB213" s="117" t="str"/>
      <x:c r="EC213" s="117" t="str"/>
      <x:c r="ED213" s="117" t="str"/>
      <x:c r="EE213" s="117" t="str"/>
      <x:c r="EF213" s="117" t="str"/>
      <x:c r="EG213" s="117" t="str"/>
      <x:c r="EH213" s="117" t="str"/>
      <x:c r="EI213" s="117" t="str"/>
      <x:c r="EJ213" s="117" t="str"/>
      <x:c r="EK213" s="117" t="str"/>
      <x:c r="EL213" s="117" t="str"/>
      <x:c r="EM213" s="117" t="str"/>
      <x:c r="EN213" s="117" t="str"/>
      <x:c r="EO213" s="34" t="str"/>
      <x:c r="EP213" s="34" t="str"/>
      <x:c r="EQ213" s="36" t="str">
        <x:f>IF(OR($EO213="",$EP213="",$EO213=0),"",$EP213/$EO213)</x:f>
      </x:c>
      <x:c r="ER213" s="38" t="str"/>
      <x:c r="ES213" s="22" t="str">
        <x:v>Unknown</x:v>
      </x:c>
      <x:c r="ET213" s="22" t="str">
        <x:v>Unknown</x:v>
      </x:c>
      <x:c r="EU213" s="40" t="str">
        <x:f>IF(COUNT($DF213,$DG213,$DH213)=0,"",AVERAGE($DF213,$DG213,$DH213))</x:f>
      </x:c>
      <x:c r="EV213" s="40" t="str">
        <x:f>IF(COUNT($DJ213,$DK213,$DL213)=0,"",AVERAGE($DJ213,$DK213,$DL213))</x:f>
      </x:c>
      <x:c r="EW213" s="40" t="str">
        <x:f>IF(OR($EU213="",$EV213=""),"",$EV213-$EU213)</x:f>
      </x:c>
      <x:c r="EX213" s="40" t="str">
        <x:f>IF(COUNT($DM213,$DN213,$DO213)=0,"",AVERAGE($DM213,$DN213,$DO213))</x:f>
      </x:c>
      <x:c r="EY213" s="40" t="str">
        <x:f>IF(COUNT($DQ213,$DR213,$DS213)=0,"",AVERAGE($DQ213,$DR213,$DS213))</x:f>
      </x:c>
      <x:c r="EZ213" s="40" t="str">
        <x:f>IF(OR($EX213="",$EY213=""),"",$EY213-$EX213)</x:f>
      </x:c>
      <x:c r="FA213" s="42" t="str">
        <x:f>IF(COUNT($EA213,$EB213,$EC213)=0,"",AVERAGE($EA213,$EB213,$EC213))</x:f>
      </x:c>
      <x:c r="FB213" s="42" t="str">
        <x:f>IF(COUNT($EE213,$EF213,$EG213)=0,"",AVERAGE($EE213,$EF213,$EG213))</x:f>
      </x:c>
      <x:c r="FC213" s="42" t="str">
        <x:f>IF(OR($FA213="",$FB213=""),"",$FB213-$FA213)</x:f>
      </x:c>
      <x:c r="FD213" s="42" t="str">
        <x:f>IF(COUNT($EH213,$EI213,$EJ213)=0,"",AVERAGE($EH213,$EI213,$EJ213))</x:f>
      </x:c>
      <x:c r="FE213" s="42" t="str">
        <x:f>IF(COUNT($EL213,$EM213,$EN213)=0,"",AVERAGE($EL213,$EM213,$EN213))</x:f>
      </x:c>
      <x:c r="FF213" s="42" t="str">
        <x:f>IF(OR($FD213="",$FE213=""),"",$FE213-$FD213)</x:f>
      </x:c>
      <x:c r="FG213" s="24" t="str">
        <x:f>IF(COUNT($DF213,$DG213,$DH213,$DJ213,$DK213,$DL213,$DM213,$DN213,$DO213,$DQ213,$DR213,$DS213)=12,"Yes","No")</x:f>
        <x:v>No</x:v>
      </x:c>
      <x:c r="FH213" s="24" t="str">
        <x:f>IF(COUNT($EA213,$EB213,$EC213,$EE213,$EF213,$EG213,$EH213,$EI213,$EJ213,$EL213,$EM213,$EN213)=12,"Yes","No")</x:f>
        <x:v>No</x:v>
      </x:c>
      <x:c r="FI213" s="24" t="str">
        <x:f>IF(AND($M213="Include",OR($FG213="Yes",$FH213="Yes")),"Ready","Not ready")</x:f>
        <x:v>Not ready</x:v>
      </x:c>
    </x:row>
    <x:row r="214" ht="24" customHeight="1">
      <x:c r="A214" s="22" t="str">
        <x:v>CTL-0212</x:v>
      </x:c>
      <x:c r="B214" s="22" t="n">
        <x:v>223</x:v>
      </x:c>
      <x:c r="C214" s="22" t="str">
        <x:v>Candidate alternative-rationale group</x:v>
      </x:c>
      <x:c r="D214" s="22" t="n">
        <x:v>0</x:v>
      </x:c>
      <x:c r="E214" s="22" t="str">
        <x:v>DATA non-innovation deals.xlsx</x:v>
      </x:c>
      <x:c r="F214" s="22" t="str">
        <x:v>unimedic acquires miwana</x:v>
      </x:c>
      <x:c r="G214" s="22" t="str">
        <x:v>No</x:v>
      </x:c>
      <x:c r="H214" s="22" t="str">
        <x:v>No</x:v>
      </x:c>
      <x:c r="I214" s="22" t="str">
        <x:v>No</x:v>
      </x:c>
      <x:c r="J214" s="22" t="n">
        <x:v>1</x:v>
      </x:c>
      <x:c r="K214" s="22" t="str">
        <x:v>Not started</x:v>
      </x:c>
      <x:c r="L214" s="22" t="str">
        <x:v>Eligible - 100%</x:v>
      </x:c>
      <x:c r="M214" s="22" t="str">
        <x:v>Review</x:v>
      </x:c>
      <x:c r="N214" s="22" t="str"/>
      <x:c r="O214" s="28" t="n">
        <x:v>42164</x:v>
      </x:c>
      <x:c r="P214" s="28" t="n">
        <x:v>42164</x:v>
      </x:c>
      <x:c r="Q214" s="22" t="n">
        <x:v>2015</x:v>
      </x:c>
      <x:c r="R214" s="22" t="str">
        <x:v>Q2 2015</x:v>
      </x:c>
      <x:c r="S214" s="22" t="str">
        <x:v>Completed</x:v>
      </x:c>
      <x:c r="T214" s="26" t="str">
        <x:v>Unimedic Acquires Miwana</x:v>
      </x:c>
      <x:c r="U214" s="22" t="str">
        <x:v>Mergers &amp; Acquisitions</x:v>
      </x:c>
      <x:c r="V214" s="22" t="str">
        <x:v>Acquisition</x:v>
      </x:c>
      <x:c r="W214" s="22" t="str">
        <x:v>100% Acquisition</x:v>
      </x:c>
      <x:c r="X214" s="22" t="str">
        <x:v>Sweden</x:v>
      </x:c>
      <x:c r="Y214" s="22" t="str">
        <x:v>100% Acquisition</x:v>
      </x:c>
      <x:c r="Z214" s="26"/>
      <x:c r="AA214" s="26"/>
      <x:c r="AB214" s="22" t="str">
        <x:v>Unimedic AB</x:v>
      </x:c>
      <x:c r="AC214" s="22" t="str">
        <x:v>unimedic ab</x:v>
      </x:c>
      <x:c r="AD214" s="22" t="str">
        <x:v>Miwana AB</x:v>
      </x:c>
      <x:c r="AE214" s="22" t="str">
        <x:v>miwana ab</x:v>
      </x:c>
      <x:c r="AF214" s="30" t="n">
        <x:v>0</x:v>
      </x:c>
      <x:c r="AG214" s="22" t="n">
        <x:v>0</x:v>
      </x:c>
      <x:c r="AH214" s="26" t="str">
        <x:v>Unimedic AB, a contract manufacturer of liquid pharmaceutical drugs and a subsidiary of MedCap AB, has acquired Miwana AB, a manufacturer of nasal spray products, for a purchase consideration of SEK2 million (USD0.238 million). The acquisition provides Unimedic an opportunity to develop new and innovative products within its business area Specialty Pharma.</x:v>
      </x:c>
      <x:c r="AI214" s="26" t="str">
        <x:v>The acquisition provides Unimedic an opportunity to develop new and innovative products within its business area Specialty Pharma.</x:v>
      </x:c>
      <x:c r="AJ214" s="22" t="str"/>
      <x:c r="AK214" s="22" t="str"/>
      <x:c r="AL214" s="22" t="str">
        <x:v>Unknown</x:v>
      </x:c>
      <x:c r="AM214" s="22" t="str">
        <x:v>Unknown</x:v>
      </x:c>
      <x:c r="AN214" s="22" t="str"/>
      <x:c r="AO214" s="22" t="str"/>
      <x:c r="AP214" s="22" t="str"/>
      <x:c r="AQ214" s="22" t="str"/>
      <x:c r="AR214" s="22" t="str"/>
      <x:c r="AS214" s="22" t="str">
        <x:v>Unimedic AB</x:v>
      </x:c>
      <x:c r="AT214" s="22" t="str">
        <x:v>Miwana AB</x:v>
      </x:c>
      <x:c r="AU214" s="22" t="str">
        <x:v>Not reviewed</x:v>
      </x:c>
      <x:c r="AV214" s="22" t="str">
        <x:v>Not assessed</x:v>
      </x:c>
      <x:c r="AW214" s="22" t="str">
        <x:v>Unknown</x:v>
      </x:c>
      <x:c r="AX214" s="22" t="str">
        <x:v>Unknown</x:v>
      </x:c>
      <x:c r="AY214" s="22" t="str">
        <x:v>Unknown</x:v>
      </x:c>
      <x:c r="AZ214" s="22" t="str">
        <x:v>Unknown</x:v>
      </x:c>
      <x:c r="BA214" s="22" t="str">
        <x:v>Unknown</x:v>
      </x:c>
      <x:c r="BB214" s="22" t="str">
        <x:v>Unknown</x:v>
      </x:c>
      <x:c r="BC214" s="26" t="str"/>
      <x:c r="BD214" s="22" t="str"/>
      <x:c r="BE214" s="22" t="str"/>
      <x:c r="BF214" s="22" t="str">
        <x:v>Not collected</x:v>
      </x:c>
      <x:c r="BG214" s="22" t="str">
        <x:v>Not collected</x:v>
      </x:c>
      <x:c r="BH214" s="22" t="str">
        <x:v>Not defined</x:v>
      </x:c>
      <x:c r="BI214" s="24" t="n">
        <x:f>IF($Q214="","",$Q214-3)</x:f>
        <x:v>2012</x:v>
      </x:c>
      <x:c r="BJ214" s="24" t="n">
        <x:f>IF($Q214="","",$Q214-2)</x:f>
        <x:v>2013</x:v>
      </x:c>
      <x:c r="BK214" s="24" t="n">
        <x:f>IF($Q214="","",$Q214-1)</x:f>
        <x:v>2014</x:v>
      </x:c>
      <x:c r="BL214" s="24" t="n">
        <x:f>IF($Q214="","",$Q214+0)</x:f>
        <x:v>2015</x:v>
      </x:c>
      <x:c r="BM214" s="24" t="n">
        <x:f>IF($Q214="","",$Q214+1)</x:f>
        <x:v>2016</x:v>
      </x:c>
      <x:c r="BN214" s="24" t="n">
        <x:f>IF($Q214="","",$Q214+2)</x:f>
        <x:v>2017</x:v>
      </x:c>
      <x:c r="BO214" s="24" t="n">
        <x:f>IF($Q214="","",$Q214+3)</x:f>
        <x:v>2018</x:v>
      </x:c>
      <x:c r="BP214" s="77" t="str"/>
      <x:c r="BQ214" s="77" t="str"/>
      <x:c r="BR214" s="77" t="str"/>
      <x:c r="BS214" s="77" t="str"/>
      <x:c r="BT214" s="77" t="str"/>
      <x:c r="BU214" s="77" t="str"/>
      <x:c r="BV214" s="77" t="str"/>
      <x:c r="BW214" s="77" t="str"/>
      <x:c r="BX214" s="77" t="str"/>
      <x:c r="BY214" s="77" t="str"/>
      <x:c r="BZ214" s="77" t="str"/>
      <x:c r="CA214" s="77" t="str"/>
      <x:c r="CB214" s="77" t="str"/>
      <x:c r="CC214" s="77" t="str"/>
      <x:c r="CD214" s="77" t="str"/>
      <x:c r="CE214" s="77" t="str"/>
      <x:c r="CF214" s="77" t="str"/>
      <x:c r="CG214" s="77" t="str"/>
      <x:c r="CH214" s="77" t="str"/>
      <x:c r="CI214" s="77" t="str"/>
      <x:c r="CJ214" s="77" t="str"/>
      <x:c r="CK214" s="77" t="str"/>
      <x:c r="CL214" s="77" t="str"/>
      <x:c r="CM214" s="77" t="str"/>
      <x:c r="CN214" s="77" t="str"/>
      <x:c r="CO214" s="77" t="str"/>
      <x:c r="CP214" s="77" t="str"/>
      <x:c r="CQ214" s="77" t="str"/>
      <x:c r="CR214" s="77" t="str"/>
      <x:c r="CS214" s="77" t="str"/>
      <x:c r="CT214" s="77" t="str"/>
      <x:c r="CU214" s="77" t="str"/>
      <x:c r="CV214" s="77" t="str"/>
      <x:c r="CW214" s="77" t="str"/>
      <x:c r="CX214" s="77" t="str"/>
      <x:c r="CY214" s="77" t="str"/>
      <x:c r="CZ214" s="77" t="str"/>
      <x:c r="DA214" s="77" t="str"/>
      <x:c r="DB214" s="77" t="str"/>
      <x:c r="DC214" s="77" t="str"/>
      <x:c r="DD214" s="77" t="str"/>
      <x:c r="DE214" s="77" t="str"/>
      <x:c r="DF214" s="78" t="str"/>
      <x:c r="DG214" s="78" t="str"/>
      <x:c r="DH214" s="78" t="str"/>
      <x:c r="DI214" s="78" t="str"/>
      <x:c r="DJ214" s="78" t="str"/>
      <x:c r="DK214" s="78" t="str"/>
      <x:c r="DL214" s="78" t="str"/>
      <x:c r="DM214" s="78" t="str"/>
      <x:c r="DN214" s="78" t="str"/>
      <x:c r="DO214" s="78" t="str"/>
      <x:c r="DP214" s="78" t="str"/>
      <x:c r="DQ214" s="78" t="str"/>
      <x:c r="DR214" s="78" t="str"/>
      <x:c r="DS214" s="78" t="str"/>
      <x:c r="DT214" s="78" t="str"/>
      <x:c r="DU214" s="78" t="str"/>
      <x:c r="DV214" s="78" t="str"/>
      <x:c r="DW214" s="78" t="str"/>
      <x:c r="DX214" s="78" t="str"/>
      <x:c r="DY214" s="78" t="str"/>
      <x:c r="DZ214" s="78" t="str"/>
      <x:c r="EA214" s="117" t="str"/>
      <x:c r="EB214" s="117" t="str"/>
      <x:c r="EC214" s="117" t="str"/>
      <x:c r="ED214" s="117" t="str"/>
      <x:c r="EE214" s="117" t="str"/>
      <x:c r="EF214" s="117" t="str"/>
      <x:c r="EG214" s="117" t="str"/>
      <x:c r="EH214" s="117" t="str"/>
      <x:c r="EI214" s="117" t="str"/>
      <x:c r="EJ214" s="117" t="str"/>
      <x:c r="EK214" s="117" t="str"/>
      <x:c r="EL214" s="117" t="str"/>
      <x:c r="EM214" s="117" t="str"/>
      <x:c r="EN214" s="117" t="str"/>
      <x:c r="EO214" s="34" t="str"/>
      <x:c r="EP214" s="34" t="str"/>
      <x:c r="EQ214" s="36" t="str">
        <x:f>IF(OR($EO214="",$EP214="",$EO214=0),"",$EP214/$EO214)</x:f>
      </x:c>
      <x:c r="ER214" s="38" t="str"/>
      <x:c r="ES214" s="22" t="str">
        <x:v>Unknown</x:v>
      </x:c>
      <x:c r="ET214" s="22" t="str">
        <x:v>Unknown</x:v>
      </x:c>
      <x:c r="EU214" s="40" t="str">
        <x:f>IF(COUNT($DF214,$DG214,$DH214)=0,"",AVERAGE($DF214,$DG214,$DH214))</x:f>
      </x:c>
      <x:c r="EV214" s="40" t="str">
        <x:f>IF(COUNT($DJ214,$DK214,$DL214)=0,"",AVERAGE($DJ214,$DK214,$DL214))</x:f>
      </x:c>
      <x:c r="EW214" s="40" t="str">
        <x:f>IF(OR($EU214="",$EV214=""),"",$EV214-$EU214)</x:f>
      </x:c>
      <x:c r="EX214" s="40" t="str">
        <x:f>IF(COUNT($DM214,$DN214,$DO214)=0,"",AVERAGE($DM214,$DN214,$DO214))</x:f>
      </x:c>
      <x:c r="EY214" s="40" t="str">
        <x:f>IF(COUNT($DQ214,$DR214,$DS214)=0,"",AVERAGE($DQ214,$DR214,$DS214))</x:f>
      </x:c>
      <x:c r="EZ214" s="40" t="str">
        <x:f>IF(OR($EX214="",$EY214=""),"",$EY214-$EX214)</x:f>
      </x:c>
      <x:c r="FA214" s="42" t="str">
        <x:f>IF(COUNT($EA214,$EB214,$EC214)=0,"",AVERAGE($EA214,$EB214,$EC214))</x:f>
      </x:c>
      <x:c r="FB214" s="42" t="str">
        <x:f>IF(COUNT($EE214,$EF214,$EG214)=0,"",AVERAGE($EE214,$EF214,$EG214))</x:f>
      </x:c>
      <x:c r="FC214" s="42" t="str">
        <x:f>IF(OR($FA214="",$FB214=""),"",$FB214-$FA214)</x:f>
      </x:c>
      <x:c r="FD214" s="42" t="str">
        <x:f>IF(COUNT($EH214,$EI214,$EJ214)=0,"",AVERAGE($EH214,$EI214,$EJ214))</x:f>
      </x:c>
      <x:c r="FE214" s="42" t="str">
        <x:f>IF(COUNT($EL214,$EM214,$EN214)=0,"",AVERAGE($EL214,$EM214,$EN214))</x:f>
      </x:c>
      <x:c r="FF214" s="42" t="str">
        <x:f>IF(OR($FD214="",$FE214=""),"",$FE214-$FD214)</x:f>
      </x:c>
      <x:c r="FG214" s="24" t="str">
        <x:f>IF(COUNT($DF214,$DG214,$DH214,$DJ214,$DK214,$DL214,$DM214,$DN214,$DO214,$DQ214,$DR214,$DS214)=12,"Yes","No")</x:f>
        <x:v>No</x:v>
      </x:c>
      <x:c r="FH214" s="24" t="str">
        <x:f>IF(COUNT($EA214,$EB214,$EC214,$EE214,$EF214,$EG214,$EH214,$EI214,$EJ214,$EL214,$EM214,$EN214)=12,"Yes","No")</x:f>
        <x:v>No</x:v>
      </x:c>
      <x:c r="FI214" s="24" t="str">
        <x:f>IF(AND($M214="Include",OR($FG214="Yes",$FH214="Yes")),"Ready","Not ready")</x:f>
        <x:v>Not ready</x:v>
      </x:c>
    </x:row>
    <x:row r="215" ht="24" customHeight="1">
      <x:c r="A215" s="22" t="str">
        <x:v>CTL-0213</x:v>
      </x:c>
      <x:c r="B215" s="22" t="n">
        <x:v>224</x:v>
      </x:c>
      <x:c r="C215" s="22" t="str">
        <x:v>Candidate alternative-rationale group</x:v>
      </x:c>
      <x:c r="D215" s="22" t="n">
        <x:v>0</x:v>
      </x:c>
      <x:c r="E215" s="22" t="str">
        <x:v>DATA non-innovation deals.xlsx</x:v>
      </x:c>
      <x:c r="F215" s="22" t="str">
        <x:v>amdipharm mercury company amco acquires primegen</x:v>
      </x:c>
      <x:c r="G215" s="22" t="str">
        <x:v>No</x:v>
      </x:c>
      <x:c r="H215" s="22" t="str">
        <x:v>No</x:v>
      </x:c>
      <x:c r="I215" s="22" t="str">
        <x:v>Yes</x:v>
      </x:c>
      <x:c r="J215" s="22" t="n">
        <x:v>3</x:v>
      </x:c>
      <x:c r="K215" s="22" t="str">
        <x:v>Not started</x:v>
      </x:c>
      <x:c r="L215" s="22" t="str">
        <x:v>Review - majority</x:v>
      </x:c>
      <x:c r="M215" s="22" t="str">
        <x:v>Review</x:v>
      </x:c>
      <x:c r="N215" s="22" t="str"/>
      <x:c r="O215" s="28" t="n">
        <x:v>42157</x:v>
      </x:c>
      <x:c r="P215" s="28" t="n">
        <x:v>42157</x:v>
      </x:c>
      <x:c r="Q215" s="22" t="n">
        <x:v>2015</x:v>
      </x:c>
      <x:c r="R215" s="22" t="str">
        <x:v>Q2 2015</x:v>
      </x:c>
      <x:c r="S215" s="22" t="str">
        <x:v>Completed</x:v>
      </x:c>
      <x:c r="T215" s="26" t="str">
        <x:v>Amdipharm Mercury Company (AMCo) acquires Primegen</x:v>
      </x:c>
      <x:c r="U215" s="22" t="str">
        <x:v>Mergers &amp; Acquisitions</x:v>
      </x:c>
      <x:c r="V215" s="22" t="str">
        <x:v>Acquisition</x:v>
      </x:c>
      <x:c r="W215" s="22" t="str">
        <x:v>Majority Acquisition</x:v>
      </x:c>
      <x:c r="X215" s="22" t="str">
        <x:v>United Kingdom</x:v>
      </x:c>
      <x:c r="Y215" s="22" t="str">
        <x:v>Majority Acquisition</x:v>
      </x:c>
      <x:c r="Z215" s="26"/>
      <x:c r="AA215" s="26"/>
      <x:c r="AB215" s="22" t="str">
        <x:v>Amdipharm Mercury Company Limited</x:v>
      </x:c>
      <x:c r="AC215" s="22" t="str">
        <x:v>amdipharm mercury</x:v>
      </x:c>
      <x:c r="AD215" s="22" t="str">
        <x:v>Primegen Ltd</x:v>
      </x:c>
      <x:c r="AE215" s="22" t="str">
        <x:v>primegen</x:v>
      </x:c>
      <x:c r="AF215" s="30"/>
      <x:c r="AG215" s="22" t="str">
        <x:v>n/a</x:v>
      </x:c>
      <x:c r="AH215" s="26" t="str">
        <x:v>Amdipharm Mercury Company Limited (AMCo) has acquired Primegen Limited. Both the entities are UK-based specialty pharmaceuticals companies.</x:v>
      </x:c>
      <x:c r="AI215" s="26" t="str">
        <x:v>The acquisition will allow AMCo to expand its sales base throughout its international platform.</x:v>
      </x:c>
      <x:c r="AJ215" s="22" t="str"/>
      <x:c r="AK215" s="22" t="str"/>
      <x:c r="AL215" s="22" t="str">
        <x:v>Unknown</x:v>
      </x:c>
      <x:c r="AM215" s="22" t="str">
        <x:v>Unknown</x:v>
      </x:c>
      <x:c r="AN215" s="22" t="str"/>
      <x:c r="AO215" s="22" t="str"/>
      <x:c r="AP215" s="22" t="str"/>
      <x:c r="AQ215" s="22" t="str"/>
      <x:c r="AR215" s="22" t="str"/>
      <x:c r="AS215" s="22" t="str">
        <x:v>Amdipharm Mercury Company Limited</x:v>
      </x:c>
      <x:c r="AT215" s="22" t="str">
        <x:v>Primegen Ltd</x:v>
      </x:c>
      <x:c r="AU215" s="22" t="str">
        <x:v>Not reviewed</x:v>
      </x:c>
      <x:c r="AV215" s="22" t="str">
        <x:v>Not assessed</x:v>
      </x:c>
      <x:c r="AW215" s="22" t="str">
        <x:v>Unknown</x:v>
      </x:c>
      <x:c r="AX215" s="22" t="str">
        <x:v>Unknown</x:v>
      </x:c>
      <x:c r="AY215" s="22" t="str">
        <x:v>Unknown</x:v>
      </x:c>
      <x:c r="AZ215" s="22" t="str">
        <x:v>Unknown</x:v>
      </x:c>
      <x:c r="BA215" s="22" t="str">
        <x:v>Unknown</x:v>
      </x:c>
      <x:c r="BB215" s="22" t="str">
        <x:v>Unknown</x:v>
      </x:c>
      <x:c r="BC215" s="26" t="str"/>
      <x:c r="BD215" s="22" t="str"/>
      <x:c r="BE215" s="22" t="str"/>
      <x:c r="BF215" s="22" t="str">
        <x:v>Not collected</x:v>
      </x:c>
      <x:c r="BG215" s="22" t="str">
        <x:v>Not collected</x:v>
      </x:c>
      <x:c r="BH215" s="22" t="str">
        <x:v>Not defined</x:v>
      </x:c>
      <x:c r="BI215" s="24" t="n">
        <x:f>IF($Q215="","",$Q215-3)</x:f>
        <x:v>2012</x:v>
      </x:c>
      <x:c r="BJ215" s="24" t="n">
        <x:f>IF($Q215="","",$Q215-2)</x:f>
        <x:v>2013</x:v>
      </x:c>
      <x:c r="BK215" s="24" t="n">
        <x:f>IF($Q215="","",$Q215-1)</x:f>
        <x:v>2014</x:v>
      </x:c>
      <x:c r="BL215" s="24" t="n">
        <x:f>IF($Q215="","",$Q215+0)</x:f>
        <x:v>2015</x:v>
      </x:c>
      <x:c r="BM215" s="24" t="n">
        <x:f>IF($Q215="","",$Q215+1)</x:f>
        <x:v>2016</x:v>
      </x:c>
      <x:c r="BN215" s="24" t="n">
        <x:f>IF($Q215="","",$Q215+2)</x:f>
        <x:v>2017</x:v>
      </x:c>
      <x:c r="BO215" s="24" t="n">
        <x:f>IF($Q215="","",$Q215+3)</x:f>
        <x:v>2018</x:v>
      </x:c>
      <x:c r="BP215" s="77" t="str"/>
      <x:c r="BQ215" s="77" t="str"/>
      <x:c r="BR215" s="77" t="str"/>
      <x:c r="BS215" s="77" t="str"/>
      <x:c r="BT215" s="77" t="str"/>
      <x:c r="BU215" s="77" t="str"/>
      <x:c r="BV215" s="77" t="str"/>
      <x:c r="BW215" s="77" t="str"/>
      <x:c r="BX215" s="77" t="str"/>
      <x:c r="BY215" s="77" t="str"/>
      <x:c r="BZ215" s="77" t="str"/>
      <x:c r="CA215" s="77" t="str"/>
      <x:c r="CB215" s="77" t="str"/>
      <x:c r="CC215" s="77" t="str"/>
      <x:c r="CD215" s="77" t="str"/>
      <x:c r="CE215" s="77" t="str"/>
      <x:c r="CF215" s="77" t="str"/>
      <x:c r="CG215" s="77" t="str"/>
      <x:c r="CH215" s="77" t="str"/>
      <x:c r="CI215" s="77" t="str"/>
      <x:c r="CJ215" s="77" t="str"/>
      <x:c r="CK215" s="77" t="str"/>
      <x:c r="CL215" s="77" t="str"/>
      <x:c r="CM215" s="77" t="str"/>
      <x:c r="CN215" s="77" t="str"/>
      <x:c r="CO215" s="77" t="str"/>
      <x:c r="CP215" s="77" t="str"/>
      <x:c r="CQ215" s="77" t="str"/>
      <x:c r="CR215" s="77" t="str"/>
      <x:c r="CS215" s="77" t="str"/>
      <x:c r="CT215" s="77" t="str"/>
      <x:c r="CU215" s="77" t="str"/>
      <x:c r="CV215" s="77" t="str"/>
      <x:c r="CW215" s="77" t="str"/>
      <x:c r="CX215" s="77" t="str"/>
      <x:c r="CY215" s="77" t="str"/>
      <x:c r="CZ215" s="77" t="str"/>
      <x:c r="DA215" s="77" t="str"/>
      <x:c r="DB215" s="77" t="str"/>
      <x:c r="DC215" s="77" t="str"/>
      <x:c r="DD215" s="77" t="str"/>
      <x:c r="DE215" s="77" t="str"/>
      <x:c r="DF215" s="78" t="str"/>
      <x:c r="DG215" s="78" t="str"/>
      <x:c r="DH215" s="78" t="str"/>
      <x:c r="DI215" s="78" t="str"/>
      <x:c r="DJ215" s="78" t="str"/>
      <x:c r="DK215" s="78" t="str"/>
      <x:c r="DL215" s="78" t="str"/>
      <x:c r="DM215" s="78" t="str"/>
      <x:c r="DN215" s="78" t="str"/>
      <x:c r="DO215" s="78" t="str"/>
      <x:c r="DP215" s="78" t="str"/>
      <x:c r="DQ215" s="78" t="str"/>
      <x:c r="DR215" s="78" t="str"/>
      <x:c r="DS215" s="78" t="str"/>
      <x:c r="DT215" s="78" t="str"/>
      <x:c r="DU215" s="78" t="str"/>
      <x:c r="DV215" s="78" t="str"/>
      <x:c r="DW215" s="78" t="str"/>
      <x:c r="DX215" s="78" t="str"/>
      <x:c r="DY215" s="78" t="str"/>
      <x:c r="DZ215" s="78" t="str"/>
      <x:c r="EA215" s="117" t="str"/>
      <x:c r="EB215" s="117" t="str"/>
      <x:c r="EC215" s="117" t="str"/>
      <x:c r="ED215" s="117" t="str"/>
      <x:c r="EE215" s="117" t="str"/>
      <x:c r="EF215" s="117" t="str"/>
      <x:c r="EG215" s="117" t="str"/>
      <x:c r="EH215" s="117" t="str"/>
      <x:c r="EI215" s="117" t="str"/>
      <x:c r="EJ215" s="117" t="str"/>
      <x:c r="EK215" s="117" t="str"/>
      <x:c r="EL215" s="117" t="str"/>
      <x:c r="EM215" s="117" t="str"/>
      <x:c r="EN215" s="117" t="str"/>
      <x:c r="EO215" s="34" t="str"/>
      <x:c r="EP215" s="34" t="str"/>
      <x:c r="EQ215" s="36" t="str">
        <x:f>IF(OR($EO215="",$EP215="",$EO215=0),"",$EP215/$EO215)</x:f>
      </x:c>
      <x:c r="ER215" s="38" t="str"/>
      <x:c r="ES215" s="22" t="str">
        <x:v>Unknown</x:v>
      </x:c>
      <x:c r="ET215" s="22" t="str">
        <x:v>Unknown</x:v>
      </x:c>
      <x:c r="EU215" s="40" t="str">
        <x:f>IF(COUNT($DF215,$DG215,$DH215)=0,"",AVERAGE($DF215,$DG215,$DH215))</x:f>
      </x:c>
      <x:c r="EV215" s="40" t="str">
        <x:f>IF(COUNT($DJ215,$DK215,$DL215)=0,"",AVERAGE($DJ215,$DK215,$DL215))</x:f>
      </x:c>
      <x:c r="EW215" s="40" t="str">
        <x:f>IF(OR($EU215="",$EV215=""),"",$EV215-$EU215)</x:f>
      </x:c>
      <x:c r="EX215" s="40" t="str">
        <x:f>IF(COUNT($DM215,$DN215,$DO215)=0,"",AVERAGE($DM215,$DN215,$DO215))</x:f>
      </x:c>
      <x:c r="EY215" s="40" t="str">
        <x:f>IF(COUNT($DQ215,$DR215,$DS215)=0,"",AVERAGE($DQ215,$DR215,$DS215))</x:f>
      </x:c>
      <x:c r="EZ215" s="40" t="str">
        <x:f>IF(OR($EX215="",$EY215=""),"",$EY215-$EX215)</x:f>
      </x:c>
      <x:c r="FA215" s="42" t="str">
        <x:f>IF(COUNT($EA215,$EB215,$EC215)=0,"",AVERAGE($EA215,$EB215,$EC215))</x:f>
      </x:c>
      <x:c r="FB215" s="42" t="str">
        <x:f>IF(COUNT($EE215,$EF215,$EG215)=0,"",AVERAGE($EE215,$EF215,$EG215))</x:f>
      </x:c>
      <x:c r="FC215" s="42" t="str">
        <x:f>IF(OR($FA215="",$FB215=""),"",$FB215-$FA215)</x:f>
      </x:c>
      <x:c r="FD215" s="42" t="str">
        <x:f>IF(COUNT($EH215,$EI215,$EJ215)=0,"",AVERAGE($EH215,$EI215,$EJ215))</x:f>
      </x:c>
      <x:c r="FE215" s="42" t="str">
        <x:f>IF(COUNT($EL215,$EM215,$EN215)=0,"",AVERAGE($EL215,$EM215,$EN215))</x:f>
      </x:c>
      <x:c r="FF215" s="42" t="str">
        <x:f>IF(OR($FD215="",$FE215=""),"",$FE215-$FD215)</x:f>
      </x:c>
      <x:c r="FG215" s="24" t="str">
        <x:f>IF(COUNT($DF215,$DG215,$DH215,$DJ215,$DK215,$DL215,$DM215,$DN215,$DO215,$DQ215,$DR215,$DS215)=12,"Yes","No")</x:f>
        <x:v>No</x:v>
      </x:c>
      <x:c r="FH215" s="24" t="str">
        <x:f>IF(COUNT($EA215,$EB215,$EC215,$EE215,$EF215,$EG215,$EH215,$EI215,$EJ215,$EL215,$EM215,$EN215)=12,"Yes","No")</x:f>
        <x:v>No</x:v>
      </x:c>
      <x:c r="FI215" s="24" t="str">
        <x:f>IF(AND($M215="Include",OR($FG215="Yes",$FH215="Yes")),"Ready","Not ready")</x:f>
        <x:v>Not ready</x:v>
      </x:c>
    </x:row>
    <x:row r="216" ht="24" customHeight="1">
      <x:c r="A216" s="22" t="str">
        <x:v>CTL-0214</x:v>
      </x:c>
      <x:c r="B216" s="22" t="n">
        <x:v>225</x:v>
      </x:c>
      <x:c r="C216" s="22" t="str">
        <x:v>Candidate alternative-rationale group</x:v>
      </x:c>
      <x:c r="D216" s="22" t="n">
        <x:v>0</x:v>
      </x:c>
      <x:c r="E216" s="22" t="str">
        <x:v>DATA non-innovation deals.xlsx</x:v>
      </x:c>
      <x:c r="F216" s="22" t="str">
        <x:v>circassia pharmaceuticals acquires 100 stake in prosonix</x:v>
      </x:c>
      <x:c r="G216" s="22" t="str">
        <x:v>No</x:v>
      </x:c>
      <x:c r="H216" s="22" t="str">
        <x:v>No</x:v>
      </x:c>
      <x:c r="I216" s="22" t="str">
        <x:v>Yes</x:v>
      </x:c>
      <x:c r="J216" s="22" t="n">
        <x:v>2</x:v>
      </x:c>
      <x:c r="K216" s="22" t="str">
        <x:v>Not started</x:v>
      </x:c>
      <x:c r="L216" s="22" t="str">
        <x:v>Eligible - 100%</x:v>
      </x:c>
      <x:c r="M216" s="22" t="str">
        <x:v>Review</x:v>
      </x:c>
      <x:c r="N216" s="22" t="str"/>
      <x:c r="O216" s="28" t="n">
        <x:v>42139</x:v>
      </x:c>
      <x:c r="P216" s="28" t="n">
        <x:v>42170</x:v>
      </x:c>
      <x:c r="Q216" s="22" t="n">
        <x:v>2015</x:v>
      </x:c>
      <x:c r="R216" s="22" t="str">
        <x:v>Q2 2015</x:v>
      </x:c>
      <x:c r="S216" s="22" t="str">
        <x:v>Completed</x:v>
      </x:c>
      <x:c r="T216" s="26" t="str">
        <x:v>Circassia Pharmaceuticals acquires 100% stake in Prosonix</x:v>
      </x:c>
      <x:c r="U216" s="22" t="str">
        <x:v>Mergers &amp; Acquisitions</x:v>
      </x:c>
      <x:c r="V216" s="22" t="str">
        <x:v>Acquisition</x:v>
      </x:c>
      <x:c r="W216" s="22" t="str">
        <x:v>100% Acquisition</x:v>
      </x:c>
      <x:c r="X216" s="22" t="str">
        <x:v>United Kingdom</x:v>
      </x:c>
      <x:c r="Y216" s="22" t="str">
        <x:v>100% Acquisition</x:v>
      </x:c>
      <x:c r="Z216" s="26" t="str">
        <x:v>Jefferies International Ltd</x:v>
      </x:c>
      <x:c r="AA216" s="26"/>
      <x:c r="AB216" s="22" t="str">
        <x:v>NIOX Group plc</x:v>
      </x:c>
      <x:c r="AC216" s="22" t="str">
        <x:v>niox</x:v>
      </x:c>
      <x:c r="AD216" s="22" t="str">
        <x:v>Prosonix Ltd (Inactive)</x:v>
      </x:c>
      <x:c r="AE216" s="22" t="str">
        <x:v>prosonix</x:v>
      </x:c>
      <x:c r="AF216" s="30" t="n">
        <x:v>155</x:v>
      </x:c>
      <x:c r="AG216" s="22" t="n">
        <x:v>155</x:v>
      </x:c>
      <x:c r="AH216" s="26" t="str">
        <x:v>Circassia Pharmaceuticals Plc, a specialty biopharmaceutical company, has acquired the entire issued and to be issued share capital of Prosonix, Ltd. for an aggregate cash consideration of up to GBP100 million. Both the companies are based in the UK.
_x000d_Prosonix is a pharmaceutical company that develops inhaled respiratory medicines. 
_x000d_Announcement (May 15, 2015): 
_x000d_ Circassia Pharmaceuticals intends to acquire the entire issued and to be issued share capital of Prosonix for an aggregate cash consideration of up to GBP100 million.
_x000d_Prosonix has been backed with investments from Gimv N.V., Ventech SA, Gilde Healthcare Partners B.V., Entrepreneurs Fund BV, Quest for Growth NV, Solon Ventures Limited and others.
_x000d_The consideration of GBP30 million is contingent on UK approval of Prosonix's lead product, which is currently under review by the UK Medicines and Healthcare products Regulatory Agency (MHRA).
_x000d_ Prosonix generated operating losses of GBP0.4 million and had gross assets of GBP10.4 million for the financial year ended March 31, 2014. 
_x000d_ Jefferies International, Ltd. is acting as financial advisor to Prosonix.</x:v>
      </x:c>
      <x:c r="AI216" s="26" t="str">
        <x:v>The acquisition will enable Circassia Pharmaceuticals to strengthen its position as a specialty biopharmaceutical company focused on allergy and asthma.</x:v>
      </x:c>
      <x:c r="AJ216" s="22" t="str"/>
      <x:c r="AK216" s="22" t="str"/>
      <x:c r="AL216" s="22" t="str">
        <x:v>Unknown</x:v>
      </x:c>
      <x:c r="AM216" s="22" t="str">
        <x:v>Unknown</x:v>
      </x:c>
      <x:c r="AN216" s="22" t="str"/>
      <x:c r="AO216" s="22" t="str"/>
      <x:c r="AP216" s="22" t="str"/>
      <x:c r="AQ216" s="22" t="str"/>
      <x:c r="AR216" s="22" t="str"/>
      <x:c r="AS216" s="22" t="str">
        <x:v>NIOX Group plc</x:v>
      </x:c>
      <x:c r="AT216" s="22" t="str">
        <x:v>Prosonix Ltd (Inactive)</x:v>
      </x:c>
      <x:c r="AU216" s="22" t="str">
        <x:v>Not reviewed</x:v>
      </x:c>
      <x:c r="AV216" s="22" t="str">
        <x:v>Not assessed</x:v>
      </x:c>
      <x:c r="AW216" s="22" t="str">
        <x:v>Unknown</x:v>
      </x:c>
      <x:c r="AX216" s="22" t="str">
        <x:v>Unknown</x:v>
      </x:c>
      <x:c r="AY216" s="22" t="str">
        <x:v>Unknown</x:v>
      </x:c>
      <x:c r="AZ216" s="22" t="str">
        <x:v>Unknown</x:v>
      </x:c>
      <x:c r="BA216" s="22" t="str">
        <x:v>Unknown</x:v>
      </x:c>
      <x:c r="BB216" s="22" t="str">
        <x:v>Unknown</x:v>
      </x:c>
      <x:c r="BC216" s="26" t="str"/>
      <x:c r="BD216" s="22" t="str"/>
      <x:c r="BE216" s="22" t="str"/>
      <x:c r="BF216" s="22" t="str">
        <x:v>Not collected</x:v>
      </x:c>
      <x:c r="BG216" s="22" t="str">
        <x:v>Not collected</x:v>
      </x:c>
      <x:c r="BH216" s="22" t="str">
        <x:v>Not defined</x:v>
      </x:c>
      <x:c r="BI216" s="24" t="n">
        <x:f>IF($Q216="","",$Q216-3)</x:f>
        <x:v>2012</x:v>
      </x:c>
      <x:c r="BJ216" s="24" t="n">
        <x:f>IF($Q216="","",$Q216-2)</x:f>
        <x:v>2013</x:v>
      </x:c>
      <x:c r="BK216" s="24" t="n">
        <x:f>IF($Q216="","",$Q216-1)</x:f>
        <x:v>2014</x:v>
      </x:c>
      <x:c r="BL216" s="24" t="n">
        <x:f>IF($Q216="","",$Q216+0)</x:f>
        <x:v>2015</x:v>
      </x:c>
      <x:c r="BM216" s="24" t="n">
        <x:f>IF($Q216="","",$Q216+1)</x:f>
        <x:v>2016</x:v>
      </x:c>
      <x:c r="BN216" s="24" t="n">
        <x:f>IF($Q216="","",$Q216+2)</x:f>
        <x:v>2017</x:v>
      </x:c>
      <x:c r="BO216" s="24" t="n">
        <x:f>IF($Q216="","",$Q216+3)</x:f>
        <x:v>2018</x:v>
      </x:c>
      <x:c r="BP216" s="77" t="str"/>
      <x:c r="BQ216" s="77" t="str"/>
      <x:c r="BR216" s="77" t="str"/>
      <x:c r="BS216" s="77" t="str"/>
      <x:c r="BT216" s="77" t="str"/>
      <x:c r="BU216" s="77" t="str"/>
      <x:c r="BV216" s="77" t="str"/>
      <x:c r="BW216" s="77" t="str"/>
      <x:c r="BX216" s="77" t="str"/>
      <x:c r="BY216" s="77" t="str"/>
      <x:c r="BZ216" s="77" t="str"/>
      <x:c r="CA216" s="77" t="str"/>
      <x:c r="CB216" s="77" t="str"/>
      <x:c r="CC216" s="77" t="str"/>
      <x:c r="CD216" s="77" t="str"/>
      <x:c r="CE216" s="77" t="str"/>
      <x:c r="CF216" s="77" t="str"/>
      <x:c r="CG216" s="77" t="str"/>
      <x:c r="CH216" s="77" t="str"/>
      <x:c r="CI216" s="77" t="str"/>
      <x:c r="CJ216" s="77" t="str"/>
      <x:c r="CK216" s="77" t="str"/>
      <x:c r="CL216" s="77" t="str"/>
      <x:c r="CM216" s="77" t="str"/>
      <x:c r="CN216" s="77" t="str"/>
      <x:c r="CO216" s="77" t="str"/>
      <x:c r="CP216" s="77" t="str"/>
      <x:c r="CQ216" s="77" t="str"/>
      <x:c r="CR216" s="77" t="str"/>
      <x:c r="CS216" s="77" t="str"/>
      <x:c r="CT216" s="77" t="str"/>
      <x:c r="CU216" s="77" t="str"/>
      <x:c r="CV216" s="77" t="str"/>
      <x:c r="CW216" s="77" t="str"/>
      <x:c r="CX216" s="77" t="str"/>
      <x:c r="CY216" s="77" t="str"/>
      <x:c r="CZ216" s="77" t="str"/>
      <x:c r="DA216" s="77" t="str"/>
      <x:c r="DB216" s="77" t="str"/>
      <x:c r="DC216" s="77" t="str"/>
      <x:c r="DD216" s="77" t="str"/>
      <x:c r="DE216" s="77" t="str"/>
      <x:c r="DF216" s="78" t="str"/>
      <x:c r="DG216" s="78" t="str"/>
      <x:c r="DH216" s="78" t="str"/>
      <x:c r="DI216" s="78" t="str"/>
      <x:c r="DJ216" s="78" t="str"/>
      <x:c r="DK216" s="78" t="str"/>
      <x:c r="DL216" s="78" t="str"/>
      <x:c r="DM216" s="78" t="str"/>
      <x:c r="DN216" s="78" t="str"/>
      <x:c r="DO216" s="78" t="str"/>
      <x:c r="DP216" s="78" t="str"/>
      <x:c r="DQ216" s="78" t="str"/>
      <x:c r="DR216" s="78" t="str"/>
      <x:c r="DS216" s="78" t="str"/>
      <x:c r="DT216" s="78" t="str"/>
      <x:c r="DU216" s="78" t="str"/>
      <x:c r="DV216" s="78" t="str"/>
      <x:c r="DW216" s="78" t="str"/>
      <x:c r="DX216" s="78" t="str"/>
      <x:c r="DY216" s="78" t="str"/>
      <x:c r="DZ216" s="78" t="str"/>
      <x:c r="EA216" s="117" t="str"/>
      <x:c r="EB216" s="117" t="str"/>
      <x:c r="EC216" s="117" t="str"/>
      <x:c r="ED216" s="117" t="str"/>
      <x:c r="EE216" s="117" t="str"/>
      <x:c r="EF216" s="117" t="str"/>
      <x:c r="EG216" s="117" t="str"/>
      <x:c r="EH216" s="117" t="str"/>
      <x:c r="EI216" s="117" t="str"/>
      <x:c r="EJ216" s="117" t="str"/>
      <x:c r="EK216" s="117" t="str"/>
      <x:c r="EL216" s="117" t="str"/>
      <x:c r="EM216" s="117" t="str"/>
      <x:c r="EN216" s="117" t="str"/>
      <x:c r="EO216" s="34" t="str"/>
      <x:c r="EP216" s="34" t="str"/>
      <x:c r="EQ216" s="36" t="str">
        <x:f>IF(OR($EO216="",$EP216="",$EO216=0),"",$EP216/$EO216)</x:f>
      </x:c>
      <x:c r="ER216" s="38" t="str"/>
      <x:c r="ES216" s="22" t="str">
        <x:v>Unknown</x:v>
      </x:c>
      <x:c r="ET216" s="22" t="str">
        <x:v>Unknown</x:v>
      </x:c>
      <x:c r="EU216" s="40" t="str">
        <x:f>IF(COUNT($DF216,$DG216,$DH216)=0,"",AVERAGE($DF216,$DG216,$DH216))</x:f>
      </x:c>
      <x:c r="EV216" s="40" t="str">
        <x:f>IF(COUNT($DJ216,$DK216,$DL216)=0,"",AVERAGE($DJ216,$DK216,$DL216))</x:f>
      </x:c>
      <x:c r="EW216" s="40" t="str">
        <x:f>IF(OR($EU216="",$EV216=""),"",$EV216-$EU216)</x:f>
      </x:c>
      <x:c r="EX216" s="40" t="str">
        <x:f>IF(COUNT($DM216,$DN216,$DO216)=0,"",AVERAGE($DM216,$DN216,$DO216))</x:f>
      </x:c>
      <x:c r="EY216" s="40" t="str">
        <x:f>IF(COUNT($DQ216,$DR216,$DS216)=0,"",AVERAGE($DQ216,$DR216,$DS216))</x:f>
      </x:c>
      <x:c r="EZ216" s="40" t="str">
        <x:f>IF(OR($EX216="",$EY216=""),"",$EY216-$EX216)</x:f>
      </x:c>
      <x:c r="FA216" s="42" t="str">
        <x:f>IF(COUNT($EA216,$EB216,$EC216)=0,"",AVERAGE($EA216,$EB216,$EC216))</x:f>
      </x:c>
      <x:c r="FB216" s="42" t="str">
        <x:f>IF(COUNT($EE216,$EF216,$EG216)=0,"",AVERAGE($EE216,$EF216,$EG216))</x:f>
      </x:c>
      <x:c r="FC216" s="42" t="str">
        <x:f>IF(OR($FA216="",$FB216=""),"",$FB216-$FA216)</x:f>
      </x:c>
      <x:c r="FD216" s="42" t="str">
        <x:f>IF(COUNT($EH216,$EI216,$EJ216)=0,"",AVERAGE($EH216,$EI216,$EJ216))</x:f>
      </x:c>
      <x:c r="FE216" s="42" t="str">
        <x:f>IF(COUNT($EL216,$EM216,$EN216)=0,"",AVERAGE($EL216,$EM216,$EN216))</x:f>
      </x:c>
      <x:c r="FF216" s="42" t="str">
        <x:f>IF(OR($FD216="",$FE216=""),"",$FE216-$FD216)</x:f>
      </x:c>
      <x:c r="FG216" s="24" t="str">
        <x:f>IF(COUNT($DF216,$DG216,$DH216,$DJ216,$DK216,$DL216,$DM216,$DN216,$DO216,$DQ216,$DR216,$DS216)=12,"Yes","No")</x:f>
        <x:v>No</x:v>
      </x:c>
      <x:c r="FH216" s="24" t="str">
        <x:f>IF(COUNT($EA216,$EB216,$EC216,$EE216,$EF216,$EG216,$EH216,$EI216,$EJ216,$EL216,$EM216,$EN216)=12,"Yes","No")</x:f>
        <x:v>No</x:v>
      </x:c>
      <x:c r="FI216" s="24" t="str">
        <x:f>IF(AND($M216="Include",OR($FG216="Yes",$FH216="Yes")),"Ready","Not ready")</x:f>
        <x:v>Not ready</x:v>
      </x:c>
    </x:row>
    <x:row r="217" ht="24" customHeight="1">
      <x:c r="A217" s="22" t="str">
        <x:v>CTL-0215</x:v>
      </x:c>
      <x:c r="B217" s="22" t="n">
        <x:v>226</x:v>
      </x:c>
      <x:c r="C217" s="22" t="str">
        <x:v>Candidate alternative-rationale group</x:v>
      </x:c>
      <x:c r="D217" s="22" t="n">
        <x:v>0</x:v>
      </x:c>
      <x:c r="E217" s="22" t="str">
        <x:v>DATA non-innovation deals.xlsx</x:v>
      </x:c>
      <x:c r="F217" s="22" t="str">
        <x:v>circassia pharmaceuticals acquires 100 stake of aerocrine</x:v>
      </x:c>
      <x:c r="G217" s="22" t="str">
        <x:v>No</x:v>
      </x:c>
      <x:c r="H217" s="22" t="str">
        <x:v>No</x:v>
      </x:c>
      <x:c r="I217" s="22" t="str">
        <x:v>Yes</x:v>
      </x:c>
      <x:c r="J217" s="22" t="n">
        <x:v>2</x:v>
      </x:c>
      <x:c r="K217" s="22" t="str">
        <x:v>Not started</x:v>
      </x:c>
      <x:c r="L217" s="22" t="str">
        <x:v>Eligible - 100%</x:v>
      </x:c>
      <x:c r="M217" s="22" t="str">
        <x:v>Review</x:v>
      </x:c>
      <x:c r="N217" s="22" t="str"/>
      <x:c r="O217" s="28" t="n">
        <x:v>42139</x:v>
      </x:c>
      <x:c r="P217" s="28" t="n">
        <x:v>42173</x:v>
      </x:c>
      <x:c r="Q217" s="22" t="n">
        <x:v>2015</x:v>
      </x:c>
      <x:c r="R217" s="22" t="str">
        <x:v>Q2 2015</x:v>
      </x:c>
      <x:c r="S217" s="22" t="str">
        <x:v>Completed</x:v>
      </x:c>
      <x:c r="T217" s="26" t="str">
        <x:v>Circassia Pharmaceuticals acquires 100% stake of Aerocrine</x:v>
      </x:c>
      <x:c r="U217" s="22" t="str">
        <x:v>Mergers &amp; Acquisitions</x:v>
      </x:c>
      <x:c r="V217" s="22" t="str">
        <x:v>Acquisition</x:v>
      </x:c>
      <x:c r="W217" s="22" t="str">
        <x:v>100% Acquisition</x:v>
      </x:c>
      <x:c r="X217" s="22" t="str">
        <x:v>Sweden</x:v>
      </x:c>
      <x:c r="Y217" s="22" t="str">
        <x:v>100% Acquisition</x:v>
      </x:c>
      <x:c r="Z217" s="26"/>
      <x:c r="AA217" s="26"/>
      <x:c r="AB217" s="22" t="str">
        <x:v>NIOX Group plc</x:v>
      </x:c>
      <x:c r="AC217" s="22" t="str">
        <x:v>niox</x:v>
      </x:c>
      <x:c r="AD217" s="22" t="str">
        <x:v>Circassia AB</x:v>
      </x:c>
      <x:c r="AE217" s="22" t="str">
        <x:v>circassia ab</x:v>
      </x:c>
      <x:c r="AF217" s="30" t="n">
        <x:v>214</x:v>
      </x:c>
      <x:c r="AG217" s="22" t="n">
        <x:v>214</x:v>
      </x:c>
      <x:c r="AH217" s="26" t="str">
        <x:v>Circassia Pharmaceuticals Plc, a UK-based specialty biopharmaceutical company, has acquired entire issued and to be issued share capital of Aerocrine AB, a Sweden-based developer of medical devices, for a total consideration of up to SEK1,780 million ($214.46 million). 
_x000d_ Announcement (May 15, 2015): 
_x000d_ Circassia intends to make an all cash offer to acquire the entire issued and to be issued share capital of Aerocrine for a total consideration of up to SEK1,780 million ($214.46 million). 
_x000d_ Circassia will acquire Aerocrine for a consideration of a fixed amount of SEK2.55 ($0.31) for each Aerocrine share. 
_x000d_ Novo A/S, a holder of a 25.2% of the votes in Aerocrine, and Invifed AB, a holder of a 24.8% of the votes in Aerocrine, have committed to accept the offer with respect to all of their shares in Aerocrine. 
_x000d_ Novo is a Denmark-based venture capital firm. Invifed is a Sweden-based wholly-owned subsidiary to Investor AB, an investment company. 
_x000d_ Aerocrine is backed by SLS Invest AB, Novare Kapital AB, HealthCap, Life Equity Sweden KB, Swedestart Life Science Fund KB, H&amp;B Capital LP, OrbiMed Advisors, LLC and others. 
_x000d_ Aerocrine generated revenues of SEK166.2 million ($21.28 million), operating losses of SEK228.2 million ($29.22 million), and gross assets of SEK230.9 million ($29.56 million) as of financial year ended December 31, 2014.</x:v>
      </x:c>
      <x:c r="AI217" s="26" t="str">
        <x:v>The acquisition will enable Circassia Pharmaceuticals to strengthen its position as a specialty biopharmaceutical company focused on allergy and asthma.</x:v>
      </x:c>
      <x:c r="AJ217" s="22" t="str"/>
      <x:c r="AK217" s="22" t="str"/>
      <x:c r="AL217" s="22" t="str">
        <x:v>Unknown</x:v>
      </x:c>
      <x:c r="AM217" s="22" t="str">
        <x:v>Unknown</x:v>
      </x:c>
      <x:c r="AN217" s="22" t="str"/>
      <x:c r="AO217" s="22" t="str"/>
      <x:c r="AP217" s="22" t="str"/>
      <x:c r="AQ217" s="22" t="str"/>
      <x:c r="AR217" s="22" t="str"/>
      <x:c r="AS217" s="22" t="str">
        <x:v>NIOX Group plc</x:v>
      </x:c>
      <x:c r="AT217" s="22" t="str">
        <x:v>Circassia AB</x:v>
      </x:c>
      <x:c r="AU217" s="22" t="str">
        <x:v>Not reviewed</x:v>
      </x:c>
      <x:c r="AV217" s="22" t="str">
        <x:v>Not assessed</x:v>
      </x:c>
      <x:c r="AW217" s="22" t="str">
        <x:v>Unknown</x:v>
      </x:c>
      <x:c r="AX217" s="22" t="str">
        <x:v>Unknown</x:v>
      </x:c>
      <x:c r="AY217" s="22" t="str">
        <x:v>Unknown</x:v>
      </x:c>
      <x:c r="AZ217" s="22" t="str">
        <x:v>Unknown</x:v>
      </x:c>
      <x:c r="BA217" s="22" t="str">
        <x:v>Unknown</x:v>
      </x:c>
      <x:c r="BB217" s="22" t="str">
        <x:v>Unknown</x:v>
      </x:c>
      <x:c r="BC217" s="26" t="str"/>
      <x:c r="BD217" s="22" t="str"/>
      <x:c r="BE217" s="22" t="str"/>
      <x:c r="BF217" s="22" t="str">
        <x:v>Not collected</x:v>
      </x:c>
      <x:c r="BG217" s="22" t="str">
        <x:v>Not collected</x:v>
      </x:c>
      <x:c r="BH217" s="22" t="str">
        <x:v>Not defined</x:v>
      </x:c>
      <x:c r="BI217" s="24" t="n">
        <x:f>IF($Q217="","",$Q217-3)</x:f>
        <x:v>2012</x:v>
      </x:c>
      <x:c r="BJ217" s="24" t="n">
        <x:f>IF($Q217="","",$Q217-2)</x:f>
        <x:v>2013</x:v>
      </x:c>
      <x:c r="BK217" s="24" t="n">
        <x:f>IF($Q217="","",$Q217-1)</x:f>
        <x:v>2014</x:v>
      </x:c>
      <x:c r="BL217" s="24" t="n">
        <x:f>IF($Q217="","",$Q217+0)</x:f>
        <x:v>2015</x:v>
      </x:c>
      <x:c r="BM217" s="24" t="n">
        <x:f>IF($Q217="","",$Q217+1)</x:f>
        <x:v>2016</x:v>
      </x:c>
      <x:c r="BN217" s="24" t="n">
        <x:f>IF($Q217="","",$Q217+2)</x:f>
        <x:v>2017</x:v>
      </x:c>
      <x:c r="BO217" s="24" t="n">
        <x:f>IF($Q217="","",$Q217+3)</x:f>
        <x:v>2018</x:v>
      </x:c>
      <x:c r="BP217" s="77" t="str"/>
      <x:c r="BQ217" s="77" t="str"/>
      <x:c r="BR217" s="77" t="str"/>
      <x:c r="BS217" s="77" t="str"/>
      <x:c r="BT217" s="77" t="str"/>
      <x:c r="BU217" s="77" t="str"/>
      <x:c r="BV217" s="77" t="str"/>
      <x:c r="BW217" s="77" t="str"/>
      <x:c r="BX217" s="77" t="str"/>
      <x:c r="BY217" s="77" t="str"/>
      <x:c r="BZ217" s="77" t="str"/>
      <x:c r="CA217" s="77" t="str"/>
      <x:c r="CB217" s="77" t="str"/>
      <x:c r="CC217" s="77" t="str"/>
      <x:c r="CD217" s="77" t="str"/>
      <x:c r="CE217" s="77" t="str"/>
      <x:c r="CF217" s="77" t="str"/>
      <x:c r="CG217" s="77" t="str"/>
      <x:c r="CH217" s="77" t="str"/>
      <x:c r="CI217" s="77" t="str"/>
      <x:c r="CJ217" s="77" t="str"/>
      <x:c r="CK217" s="77" t="str"/>
      <x:c r="CL217" s="77" t="str"/>
      <x:c r="CM217" s="77" t="str"/>
      <x:c r="CN217" s="77" t="str"/>
      <x:c r="CO217" s="77" t="str"/>
      <x:c r="CP217" s="77" t="str"/>
      <x:c r="CQ217" s="77" t="str"/>
      <x:c r="CR217" s="77" t="str"/>
      <x:c r="CS217" s="77" t="str"/>
      <x:c r="CT217" s="77" t="str"/>
      <x:c r="CU217" s="77" t="str"/>
      <x:c r="CV217" s="77" t="str"/>
      <x:c r="CW217" s="77" t="str"/>
      <x:c r="CX217" s="77" t="str"/>
      <x:c r="CY217" s="77" t="str"/>
      <x:c r="CZ217" s="77" t="str"/>
      <x:c r="DA217" s="77" t="str"/>
      <x:c r="DB217" s="77" t="str"/>
      <x:c r="DC217" s="77" t="str"/>
      <x:c r="DD217" s="77" t="str"/>
      <x:c r="DE217" s="77" t="str"/>
      <x:c r="DF217" s="78" t="str"/>
      <x:c r="DG217" s="78" t="str"/>
      <x:c r="DH217" s="78" t="str"/>
      <x:c r="DI217" s="78" t="str"/>
      <x:c r="DJ217" s="78" t="str"/>
      <x:c r="DK217" s="78" t="str"/>
      <x:c r="DL217" s="78" t="str"/>
      <x:c r="DM217" s="78" t="str"/>
      <x:c r="DN217" s="78" t="str"/>
      <x:c r="DO217" s="78" t="str"/>
      <x:c r="DP217" s="78" t="str"/>
      <x:c r="DQ217" s="78" t="str"/>
      <x:c r="DR217" s="78" t="str"/>
      <x:c r="DS217" s="78" t="str"/>
      <x:c r="DT217" s="78" t="str"/>
      <x:c r="DU217" s="78" t="str"/>
      <x:c r="DV217" s="78" t="str"/>
      <x:c r="DW217" s="78" t="str"/>
      <x:c r="DX217" s="78" t="str"/>
      <x:c r="DY217" s="78" t="str"/>
      <x:c r="DZ217" s="78" t="str"/>
      <x:c r="EA217" s="117" t="str"/>
      <x:c r="EB217" s="117" t="str"/>
      <x:c r="EC217" s="117" t="str"/>
      <x:c r="ED217" s="117" t="str"/>
      <x:c r="EE217" s="117" t="str"/>
      <x:c r="EF217" s="117" t="str"/>
      <x:c r="EG217" s="117" t="str"/>
      <x:c r="EH217" s="117" t="str"/>
      <x:c r="EI217" s="117" t="str"/>
      <x:c r="EJ217" s="117" t="str"/>
      <x:c r="EK217" s="117" t="str"/>
      <x:c r="EL217" s="117" t="str"/>
      <x:c r="EM217" s="117" t="str"/>
      <x:c r="EN217" s="117" t="str"/>
      <x:c r="EO217" s="34" t="str"/>
      <x:c r="EP217" s="34" t="str"/>
      <x:c r="EQ217" s="36" t="str">
        <x:f>IF(OR($EO217="",$EP217="",$EO217=0),"",$EP217/$EO217)</x:f>
      </x:c>
      <x:c r="ER217" s="38" t="str"/>
      <x:c r="ES217" s="22" t="str">
        <x:v>Unknown</x:v>
      </x:c>
      <x:c r="ET217" s="22" t="str">
        <x:v>Unknown</x:v>
      </x:c>
      <x:c r="EU217" s="40" t="str">
        <x:f>IF(COUNT($DF217,$DG217,$DH217)=0,"",AVERAGE($DF217,$DG217,$DH217))</x:f>
      </x:c>
      <x:c r="EV217" s="40" t="str">
        <x:f>IF(COUNT($DJ217,$DK217,$DL217)=0,"",AVERAGE($DJ217,$DK217,$DL217))</x:f>
      </x:c>
      <x:c r="EW217" s="40" t="str">
        <x:f>IF(OR($EU217="",$EV217=""),"",$EV217-$EU217)</x:f>
      </x:c>
      <x:c r="EX217" s="40" t="str">
        <x:f>IF(COUNT($DM217,$DN217,$DO217)=0,"",AVERAGE($DM217,$DN217,$DO217))</x:f>
      </x:c>
      <x:c r="EY217" s="40" t="str">
        <x:f>IF(COUNT($DQ217,$DR217,$DS217)=0,"",AVERAGE($DQ217,$DR217,$DS217))</x:f>
      </x:c>
      <x:c r="EZ217" s="40" t="str">
        <x:f>IF(OR($EX217="",$EY217=""),"",$EY217-$EX217)</x:f>
      </x:c>
      <x:c r="FA217" s="42" t="str">
        <x:f>IF(COUNT($EA217,$EB217,$EC217)=0,"",AVERAGE($EA217,$EB217,$EC217))</x:f>
      </x:c>
      <x:c r="FB217" s="42" t="str">
        <x:f>IF(COUNT($EE217,$EF217,$EG217)=0,"",AVERAGE($EE217,$EF217,$EG217))</x:f>
      </x:c>
      <x:c r="FC217" s="42" t="str">
        <x:f>IF(OR($FA217="",$FB217=""),"",$FB217-$FA217)</x:f>
      </x:c>
      <x:c r="FD217" s="42" t="str">
        <x:f>IF(COUNT($EH217,$EI217,$EJ217)=0,"",AVERAGE($EH217,$EI217,$EJ217))</x:f>
      </x:c>
      <x:c r="FE217" s="42" t="str">
        <x:f>IF(COUNT($EL217,$EM217,$EN217)=0,"",AVERAGE($EL217,$EM217,$EN217))</x:f>
      </x:c>
      <x:c r="FF217" s="42" t="str">
        <x:f>IF(OR($FD217="",$FE217=""),"",$FE217-$FD217)</x:f>
      </x:c>
      <x:c r="FG217" s="24" t="str">
        <x:f>IF(COUNT($DF217,$DG217,$DH217,$DJ217,$DK217,$DL217,$DM217,$DN217,$DO217,$DQ217,$DR217,$DS217)=12,"Yes","No")</x:f>
        <x:v>No</x:v>
      </x:c>
      <x:c r="FH217" s="24" t="str">
        <x:f>IF(COUNT($EA217,$EB217,$EC217,$EE217,$EF217,$EG217,$EH217,$EI217,$EJ217,$EL217,$EM217,$EN217)=12,"Yes","No")</x:f>
        <x:v>No</x:v>
      </x:c>
      <x:c r="FI217" s="24" t="str">
        <x:f>IF(AND($M217="Include",OR($FG217="Yes",$FH217="Yes")),"Ready","Not ready")</x:f>
        <x:v>Not ready</x:v>
      </x:c>
    </x:row>
    <x:row r="218" ht="24" customHeight="1">
      <x:c r="A218" s="22" t="str">
        <x:v>CTL-0216</x:v>
      </x:c>
      <x:c r="B218" s="22" t="n">
        <x:v>227</x:v>
      </x:c>
      <x:c r="C218" s="22" t="str">
        <x:v>Candidate alternative-rationale group</x:v>
      </x:c>
      <x:c r="D218" s="22" t="n">
        <x:v>0</x:v>
      </x:c>
      <x:c r="E218" s="22" t="str">
        <x:v>DATA non-innovation deals.xlsx</x:v>
      </x:c>
      <x:c r="F218" s="22" t="str">
        <x:v>augment investments acquires additional 11 57 stake in pharmstandard</x:v>
      </x:c>
      <x:c r="G218" s="22" t="str">
        <x:v>No</x:v>
      </x:c>
      <x:c r="H218" s="22" t="str">
        <x:v>No</x:v>
      </x:c>
      <x:c r="I218" s="22" t="str">
        <x:v>Yes</x:v>
      </x:c>
      <x:c r="J218" s="22" t="n">
        <x:v>3</x:v>
      </x:c>
      <x:c r="K218" s="22" t="str">
        <x:v>Not started</x:v>
      </x:c>
      <x:c r="L218" s="22" t="str">
        <x:v>Exclude - minority</x:v>
      </x:c>
      <x:c r="M218" s="22" t="str">
        <x:v>Review</x:v>
      </x:c>
      <x:c r="N218" s="22" t="str"/>
      <x:c r="O218" s="28" t="n">
        <x:v>42138</x:v>
      </x:c>
      <x:c r="P218" s="28" t="n">
        <x:v>42158</x:v>
      </x:c>
      <x:c r="Q218" s="22" t="n">
        <x:v>2015</x:v>
      </x:c>
      <x:c r="R218" s="22" t="str">
        <x:v>Q2 2015</x:v>
      </x:c>
      <x:c r="S218" s="22" t="str">
        <x:v>Completed</x:v>
      </x:c>
      <x:c r="T218" s="26" t="str">
        <x:v>Augment Investments Acquires Additional 11.57% Stake in Pharmstandard</x:v>
      </x:c>
      <x:c r="U218" s="22" t="str">
        <x:v>Mergers &amp; Acquisitions</x:v>
      </x:c>
      <x:c r="V218" s="22" t="str">
        <x:v>Acquisition</x:v>
      </x:c>
      <x:c r="W218" s="22" t="str">
        <x:v>Minority Acquisition</x:v>
      </x:c>
      <x:c r="X218" s="22" t="str">
        <x:v>Russia</x:v>
      </x:c>
      <x:c r="Y218" s="22" t="str">
        <x:v>Minority Acquisition</x:v>
      </x:c>
      <x:c r="Z218" s="26" t="str">
        <x:v>Renaissance Capital</x:v>
      </x:c>
      <x:c r="AA218" s="26"/>
      <x:c r="AB218" s="22" t="str">
        <x:v>Augment Investments Limited (Inactive)</x:v>
      </x:c>
      <x:c r="AC218" s="22" t="str">
        <x:v>augment investments</x:v>
      </x:c>
      <x:c r="AD218" s="22" t="str">
        <x:v>Pharmstandard</x:v>
      </x:c>
      <x:c r="AE218" s="22" t="str">
        <x:v>pharmstandard</x:v>
      </x:c>
      <x:c r="AF218" s="30"/>
      <x:c r="AG218" s="22" t="str">
        <x:v>n/a</x:v>
      </x:c>
      <x:c r="AH218" s="26" t="str">
        <x:v>Augment Investments Limited, an investment holding company, has acquired additional 11.57% stake in Pharmstandard OJSC, a developer and manufacturer of high-quality modern pharmaceutical products, from Bristley Enterprises Limited, which is owned by Alexander Shuster.
As on June 24, 2015, Augment announced that it completed all payments for the Pharmstandard's Global Depositary Receipts (GDRs) transferred to it. Pursuant to the transaction, Augment increased its size of GDRs in Pharmstandard from 3,679,252 to 21,140,802. Now Augment's total shareholding in Pharmstandard increased to 22,028,567 shares and 21,140,802 GDRs, which together constitute 72.27% of Pharmstandard's share capital.
Renaissance Capital is acting as financial advisor to Pharmstandard for the transaction.
Earlier, Augment Investments also announced its intention to redeem all Pharmstandart GDRs at a price of USD5.5 per each.
Deal History:
Completed: On June 3, 2015, Augment acquired additional 6.4% stake in Pharmstandard, from Bristley Enterprises Limited, which is owned by Alexander Shuster. In connection to the transaction, Augment Investments acquired 2,420,000 registered ordinary shares of Pharmstandard, representing 6.40% of all issued and outstanding ordinary shares of the company, at a purchase price of USD22 per share, for a purchase consideration of USD53.24 million. Following the transaction, main shareholders of Pharmstandart, Viktor Kharitonin and Yegor Kulkov, who own 54.32% of company through Augment Investments increased stake from 54.32% to 60.7%; and intend to increase the stake in Pharmstandart to 100% and to turn the company into private. Additionally, Bristley Enterpises decreased its stake in the company to 2.41% from 8.81%.
Update: On May 28, 2015, Pharmstandard's board of directors considered the tender offer and approved the engagement of an independent financial advisor to provide advice to the company in connection with the offer.
Announced: On May 14, 2015, Augment Investments agreed to acquire additional 6.4% stake in Pharmstandard, from Bristley Enterprises.</x:v>
      </x:c>
      <x:c r="AI218" s="26" t="str"/>
      <x:c r="AJ218" s="22" t="str"/>
      <x:c r="AK218" s="22" t="str"/>
      <x:c r="AL218" s="22" t="str">
        <x:v>Unknown</x:v>
      </x:c>
      <x:c r="AM218" s="22" t="str">
        <x:v>Unknown</x:v>
      </x:c>
      <x:c r="AN218" s="22" t="str"/>
      <x:c r="AO218" s="22" t="str"/>
      <x:c r="AP218" s="22" t="str"/>
      <x:c r="AQ218" s="22" t="str"/>
      <x:c r="AR218" s="22" t="str"/>
      <x:c r="AS218" s="22" t="str">
        <x:v>Augment Investments Limited (Inactive)</x:v>
      </x:c>
      <x:c r="AT218" s="22" t="str">
        <x:v>Pharmstandard</x:v>
      </x:c>
      <x:c r="AU218" s="22" t="str">
        <x:v>Not reviewed</x:v>
      </x:c>
      <x:c r="AV218" s="22" t="str">
        <x:v>Not assessed</x:v>
      </x:c>
      <x:c r="AW218" s="22" t="str">
        <x:v>Unknown</x:v>
      </x:c>
      <x:c r="AX218" s="22" t="str">
        <x:v>Unknown</x:v>
      </x:c>
      <x:c r="AY218" s="22" t="str">
        <x:v>Unknown</x:v>
      </x:c>
      <x:c r="AZ218" s="22" t="str">
        <x:v>Unknown</x:v>
      </x:c>
      <x:c r="BA218" s="22" t="str">
        <x:v>Unknown</x:v>
      </x:c>
      <x:c r="BB218" s="22" t="str">
        <x:v>Unknown</x:v>
      </x:c>
      <x:c r="BC218" s="26" t="str"/>
      <x:c r="BD218" s="22" t="str"/>
      <x:c r="BE218" s="22" t="str"/>
      <x:c r="BF218" s="22" t="str">
        <x:v>Not collected</x:v>
      </x:c>
      <x:c r="BG218" s="22" t="str">
        <x:v>Not collected</x:v>
      </x:c>
      <x:c r="BH218" s="22" t="str">
        <x:v>Not defined</x:v>
      </x:c>
      <x:c r="BI218" s="24" t="n">
        <x:f>IF($Q218="","",$Q218-3)</x:f>
        <x:v>2012</x:v>
      </x:c>
      <x:c r="BJ218" s="24" t="n">
        <x:f>IF($Q218="","",$Q218-2)</x:f>
        <x:v>2013</x:v>
      </x:c>
      <x:c r="BK218" s="24" t="n">
        <x:f>IF($Q218="","",$Q218-1)</x:f>
        <x:v>2014</x:v>
      </x:c>
      <x:c r="BL218" s="24" t="n">
        <x:f>IF($Q218="","",$Q218+0)</x:f>
        <x:v>2015</x:v>
      </x:c>
      <x:c r="BM218" s="24" t="n">
        <x:f>IF($Q218="","",$Q218+1)</x:f>
        <x:v>2016</x:v>
      </x:c>
      <x:c r="BN218" s="24" t="n">
        <x:f>IF($Q218="","",$Q218+2)</x:f>
        <x:v>2017</x:v>
      </x:c>
      <x:c r="BO218" s="24" t="n">
        <x:f>IF($Q218="","",$Q218+3)</x:f>
        <x:v>2018</x:v>
      </x:c>
      <x:c r="BP218" s="77" t="str"/>
      <x:c r="BQ218" s="77" t="str"/>
      <x:c r="BR218" s="77" t="str"/>
      <x:c r="BS218" s="77" t="str"/>
      <x:c r="BT218" s="77" t="str"/>
      <x:c r="BU218" s="77" t="str"/>
      <x:c r="BV218" s="77" t="str"/>
      <x:c r="BW218" s="77" t="str"/>
      <x:c r="BX218" s="77" t="str"/>
      <x:c r="BY218" s="77" t="str"/>
      <x:c r="BZ218" s="77" t="str"/>
      <x:c r="CA218" s="77" t="str"/>
      <x:c r="CB218" s="77" t="str"/>
      <x:c r="CC218" s="77" t="str"/>
      <x:c r="CD218" s="77" t="str"/>
      <x:c r="CE218" s="77" t="str"/>
      <x:c r="CF218" s="77" t="str"/>
      <x:c r="CG218" s="77" t="str"/>
      <x:c r="CH218" s="77" t="str"/>
      <x:c r="CI218" s="77" t="str"/>
      <x:c r="CJ218" s="77" t="str"/>
      <x:c r="CK218" s="77" t="str"/>
      <x:c r="CL218" s="77" t="str"/>
      <x:c r="CM218" s="77" t="str"/>
      <x:c r="CN218" s="77" t="str"/>
      <x:c r="CO218" s="77" t="str"/>
      <x:c r="CP218" s="77" t="str"/>
      <x:c r="CQ218" s="77" t="str"/>
      <x:c r="CR218" s="77" t="str"/>
      <x:c r="CS218" s="77" t="str"/>
      <x:c r="CT218" s="77" t="str"/>
      <x:c r="CU218" s="77" t="str"/>
      <x:c r="CV218" s="77" t="str"/>
      <x:c r="CW218" s="77" t="str"/>
      <x:c r="CX218" s="77" t="str"/>
      <x:c r="CY218" s="77" t="str"/>
      <x:c r="CZ218" s="77" t="str"/>
      <x:c r="DA218" s="77" t="str"/>
      <x:c r="DB218" s="77" t="str"/>
      <x:c r="DC218" s="77" t="str"/>
      <x:c r="DD218" s="77" t="str"/>
      <x:c r="DE218" s="77" t="str"/>
      <x:c r="DF218" s="78" t="str"/>
      <x:c r="DG218" s="78" t="str"/>
      <x:c r="DH218" s="78" t="str"/>
      <x:c r="DI218" s="78" t="str"/>
      <x:c r="DJ218" s="78" t="str"/>
      <x:c r="DK218" s="78" t="str"/>
      <x:c r="DL218" s="78" t="str"/>
      <x:c r="DM218" s="78" t="str"/>
      <x:c r="DN218" s="78" t="str"/>
      <x:c r="DO218" s="78" t="str"/>
      <x:c r="DP218" s="78" t="str"/>
      <x:c r="DQ218" s="78" t="str"/>
      <x:c r="DR218" s="78" t="str"/>
      <x:c r="DS218" s="78" t="str"/>
      <x:c r="DT218" s="78" t="str"/>
      <x:c r="DU218" s="78" t="str"/>
      <x:c r="DV218" s="78" t="str"/>
      <x:c r="DW218" s="78" t="str"/>
      <x:c r="DX218" s="78" t="str"/>
      <x:c r="DY218" s="78" t="str"/>
      <x:c r="DZ218" s="78" t="str"/>
      <x:c r="EA218" s="117" t="str"/>
      <x:c r="EB218" s="117" t="str"/>
      <x:c r="EC218" s="117" t="str"/>
      <x:c r="ED218" s="117" t="str"/>
      <x:c r="EE218" s="117" t="str"/>
      <x:c r="EF218" s="117" t="str"/>
      <x:c r="EG218" s="117" t="str"/>
      <x:c r="EH218" s="117" t="str"/>
      <x:c r="EI218" s="117" t="str"/>
      <x:c r="EJ218" s="117" t="str"/>
      <x:c r="EK218" s="117" t="str"/>
      <x:c r="EL218" s="117" t="str"/>
      <x:c r="EM218" s="117" t="str"/>
      <x:c r="EN218" s="117" t="str"/>
      <x:c r="EO218" s="34" t="str"/>
      <x:c r="EP218" s="34" t="str"/>
      <x:c r="EQ218" s="36" t="str">
        <x:f>IF(OR($EO218="",$EP218="",$EO218=0),"",$EP218/$EO218)</x:f>
      </x:c>
      <x:c r="ER218" s="38" t="str"/>
      <x:c r="ES218" s="22" t="str">
        <x:v>Unknown</x:v>
      </x:c>
      <x:c r="ET218" s="22" t="str">
        <x:v>Unknown</x:v>
      </x:c>
      <x:c r="EU218" s="40" t="str">
        <x:f>IF(COUNT($DF218,$DG218,$DH218)=0,"",AVERAGE($DF218,$DG218,$DH218))</x:f>
      </x:c>
      <x:c r="EV218" s="40" t="str">
        <x:f>IF(COUNT($DJ218,$DK218,$DL218)=0,"",AVERAGE($DJ218,$DK218,$DL218))</x:f>
      </x:c>
      <x:c r="EW218" s="40" t="str">
        <x:f>IF(OR($EU218="",$EV218=""),"",$EV218-$EU218)</x:f>
      </x:c>
      <x:c r="EX218" s="40" t="str">
        <x:f>IF(COUNT($DM218,$DN218,$DO218)=0,"",AVERAGE($DM218,$DN218,$DO218))</x:f>
      </x:c>
      <x:c r="EY218" s="40" t="str">
        <x:f>IF(COUNT($DQ218,$DR218,$DS218)=0,"",AVERAGE($DQ218,$DR218,$DS218))</x:f>
      </x:c>
      <x:c r="EZ218" s="40" t="str">
        <x:f>IF(OR($EX218="",$EY218=""),"",$EY218-$EX218)</x:f>
      </x:c>
      <x:c r="FA218" s="42" t="str">
        <x:f>IF(COUNT($EA218,$EB218,$EC218)=0,"",AVERAGE($EA218,$EB218,$EC218))</x:f>
      </x:c>
      <x:c r="FB218" s="42" t="str">
        <x:f>IF(COUNT($EE218,$EF218,$EG218)=0,"",AVERAGE($EE218,$EF218,$EG218))</x:f>
      </x:c>
      <x:c r="FC218" s="42" t="str">
        <x:f>IF(OR($FA218="",$FB218=""),"",$FB218-$FA218)</x:f>
      </x:c>
      <x:c r="FD218" s="42" t="str">
        <x:f>IF(COUNT($EH218,$EI218,$EJ218)=0,"",AVERAGE($EH218,$EI218,$EJ218))</x:f>
      </x:c>
      <x:c r="FE218" s="42" t="str">
        <x:f>IF(COUNT($EL218,$EM218,$EN218)=0,"",AVERAGE($EL218,$EM218,$EN218))</x:f>
      </x:c>
      <x:c r="FF218" s="42" t="str">
        <x:f>IF(OR($FD218="",$FE218=""),"",$FE218-$FD218)</x:f>
      </x:c>
      <x:c r="FG218" s="24" t="str">
        <x:f>IF(COUNT($DF218,$DG218,$DH218,$DJ218,$DK218,$DL218,$DM218,$DN218,$DO218,$DQ218,$DR218,$DS218)=12,"Yes","No")</x:f>
        <x:v>No</x:v>
      </x:c>
      <x:c r="FH218" s="24" t="str">
        <x:f>IF(COUNT($EA218,$EB218,$EC218,$EE218,$EF218,$EG218,$EH218,$EI218,$EJ218,$EL218,$EM218,$EN218)=12,"Yes","No")</x:f>
        <x:v>No</x:v>
      </x:c>
      <x:c r="FI218" s="24" t="str">
        <x:f>IF(AND($M218="Include",OR($FG218="Yes",$FH218="Yes")),"Ready","Not ready")</x:f>
        <x:v>Not ready</x:v>
      </x:c>
    </x:row>
    <x:row r="219" ht="24" customHeight="1">
      <x:c r="A219" s="22" t="str">
        <x:v>CTL-0217</x:v>
      </x:c>
      <x:c r="B219" s="22" t="n">
        <x:v>228</x:v>
      </x:c>
      <x:c r="C219" s="22" t="str">
        <x:v>Candidate alternative-rationale group</x:v>
      </x:c>
      <x:c r="D219" s="22" t="n">
        <x:v>0</x:v>
      </x:c>
      <x:c r="E219" s="22" t="str">
        <x:v>DATA non-innovation deals.xlsx</x:v>
      </x:c>
      <x:c r="F219" s="22" t="str">
        <x:v>pelgar international acquires agropharm</x:v>
      </x:c>
      <x:c r="G219" s="22" t="str">
        <x:v>No</x:v>
      </x:c>
      <x:c r="H219" s="22" t="str">
        <x:v>No</x:v>
      </x:c>
      <x:c r="I219" s="22" t="str">
        <x:v>No</x:v>
      </x:c>
      <x:c r="J219" s="22" t="n">
        <x:v>1</x:v>
      </x:c>
      <x:c r="K219" s="22" t="str">
        <x:v>Not started</x:v>
      </x:c>
      <x:c r="L219" s="22" t="str">
        <x:v>Review - majority</x:v>
      </x:c>
      <x:c r="M219" s="22" t="str">
        <x:v>Review</x:v>
      </x:c>
      <x:c r="N219" s="22" t="str"/>
      <x:c r="O219" s="28" t="n">
        <x:v>42131</x:v>
      </x:c>
      <x:c r="P219" s="28" t="n">
        <x:v>42131</x:v>
      </x:c>
      <x:c r="Q219" s="22" t="n">
        <x:v>2015</x:v>
      </x:c>
      <x:c r="R219" s="22" t="str">
        <x:v>Q2 2015</x:v>
      </x:c>
      <x:c r="S219" s="22" t="str">
        <x:v>Completed</x:v>
      </x:c>
      <x:c r="T219" s="26" t="str">
        <x:v>PelGar International acquires Agropharm</x:v>
      </x:c>
      <x:c r="U219" s="22" t="str">
        <x:v>Mergers &amp; Acquisitions</x:v>
      </x:c>
      <x:c r="V219" s="22" t="str">
        <x:v>Acquisition</x:v>
      </x:c>
      <x:c r="W219" s="22" t="str">
        <x:v>Majority Acquisition</x:v>
      </x:c>
      <x:c r="X219" s="22" t="str">
        <x:v>United Kingdom</x:v>
      </x:c>
      <x:c r="Y219" s="22" t="str">
        <x:v>Majority Acquisition</x:v>
      </x:c>
      <x:c r="Z219" s="26"/>
      <x:c r="AA219" s="26"/>
      <x:c r="AB219" s="22" t="str">
        <x:v>PelGar International Ltd</x:v>
      </x:c>
      <x:c r="AC219" s="22" t="str">
        <x:v>pelgar international</x:v>
      </x:c>
      <x:c r="AD219" s="22" t="str">
        <x:v>Agropharm Ltd</x:v>
      </x:c>
      <x:c r="AE219" s="22" t="str">
        <x:v>agropharm</x:v>
      </x:c>
      <x:c r="AF219" s="30"/>
      <x:c r="AG219" s="22" t="str">
        <x:v>n/a</x:v>
      </x:c>
      <x:c r="AH219" s="26" t="str">
        <x:v>PelGar International, Ltd., a manufacturer of rodenticide and insecticide products, has acquired Agropharm, Ltd., a manufacturer of pesticides. Both the companies are based in the UK.</x:v>
      </x:c>
      <x:c r="AI219" s="26" t="str">
        <x:v>The transaction will allow PelGar International to increase its market share in the international pest control and agricultural sectors with help of Agropharm’s pyrethrum range.</x:v>
      </x:c>
      <x:c r="AJ219" s="22" t="str"/>
      <x:c r="AK219" s="22" t="str"/>
      <x:c r="AL219" s="22" t="str">
        <x:v>Unknown</x:v>
      </x:c>
      <x:c r="AM219" s="22" t="str">
        <x:v>Unknown</x:v>
      </x:c>
      <x:c r="AN219" s="22" t="str"/>
      <x:c r="AO219" s="22" t="str"/>
      <x:c r="AP219" s="22" t="str"/>
      <x:c r="AQ219" s="22" t="str"/>
      <x:c r="AR219" s="22" t="str"/>
      <x:c r="AS219" s="22" t="str">
        <x:v>PelGar International Ltd</x:v>
      </x:c>
      <x:c r="AT219" s="22" t="str">
        <x:v>Agropharm Ltd</x:v>
      </x:c>
      <x:c r="AU219" s="22" t="str">
        <x:v>Not reviewed</x:v>
      </x:c>
      <x:c r="AV219" s="22" t="str">
        <x:v>Not assessed</x:v>
      </x:c>
      <x:c r="AW219" s="22" t="str">
        <x:v>Unknown</x:v>
      </x:c>
      <x:c r="AX219" s="22" t="str">
        <x:v>Unknown</x:v>
      </x:c>
      <x:c r="AY219" s="22" t="str">
        <x:v>Unknown</x:v>
      </x:c>
      <x:c r="AZ219" s="22" t="str">
        <x:v>Unknown</x:v>
      </x:c>
      <x:c r="BA219" s="22" t="str">
        <x:v>Unknown</x:v>
      </x:c>
      <x:c r="BB219" s="22" t="str">
        <x:v>Unknown</x:v>
      </x:c>
      <x:c r="BC219" s="26" t="str"/>
      <x:c r="BD219" s="22" t="str"/>
      <x:c r="BE219" s="22" t="str"/>
      <x:c r="BF219" s="22" t="str">
        <x:v>Not collected</x:v>
      </x:c>
      <x:c r="BG219" s="22" t="str">
        <x:v>Not collected</x:v>
      </x:c>
      <x:c r="BH219" s="22" t="str">
        <x:v>Not defined</x:v>
      </x:c>
      <x:c r="BI219" s="24" t="n">
        <x:f>IF($Q219="","",$Q219-3)</x:f>
        <x:v>2012</x:v>
      </x:c>
      <x:c r="BJ219" s="24" t="n">
        <x:f>IF($Q219="","",$Q219-2)</x:f>
        <x:v>2013</x:v>
      </x:c>
      <x:c r="BK219" s="24" t="n">
        <x:f>IF($Q219="","",$Q219-1)</x:f>
        <x:v>2014</x:v>
      </x:c>
      <x:c r="BL219" s="24" t="n">
        <x:f>IF($Q219="","",$Q219+0)</x:f>
        <x:v>2015</x:v>
      </x:c>
      <x:c r="BM219" s="24" t="n">
        <x:f>IF($Q219="","",$Q219+1)</x:f>
        <x:v>2016</x:v>
      </x:c>
      <x:c r="BN219" s="24" t="n">
        <x:f>IF($Q219="","",$Q219+2)</x:f>
        <x:v>2017</x:v>
      </x:c>
      <x:c r="BO219" s="24" t="n">
        <x:f>IF($Q219="","",$Q219+3)</x:f>
        <x:v>2018</x:v>
      </x:c>
      <x:c r="BP219" s="77" t="str"/>
      <x:c r="BQ219" s="77" t="str"/>
      <x:c r="BR219" s="77" t="str"/>
      <x:c r="BS219" s="77" t="str"/>
      <x:c r="BT219" s="77" t="str"/>
      <x:c r="BU219" s="77" t="str"/>
      <x:c r="BV219" s="77" t="str"/>
      <x:c r="BW219" s="77" t="str"/>
      <x:c r="BX219" s="77" t="str"/>
      <x:c r="BY219" s="77" t="str"/>
      <x:c r="BZ219" s="77" t="str"/>
      <x:c r="CA219" s="77" t="str"/>
      <x:c r="CB219" s="77" t="str"/>
      <x:c r="CC219" s="77" t="str"/>
      <x:c r="CD219" s="77" t="str"/>
      <x:c r="CE219" s="77" t="str"/>
      <x:c r="CF219" s="77" t="str"/>
      <x:c r="CG219" s="77" t="str"/>
      <x:c r="CH219" s="77" t="str"/>
      <x:c r="CI219" s="77" t="str"/>
      <x:c r="CJ219" s="77" t="str"/>
      <x:c r="CK219" s="77" t="str"/>
      <x:c r="CL219" s="77" t="str"/>
      <x:c r="CM219" s="77" t="str"/>
      <x:c r="CN219" s="77" t="str"/>
      <x:c r="CO219" s="77" t="str"/>
      <x:c r="CP219" s="77" t="str"/>
      <x:c r="CQ219" s="77" t="str"/>
      <x:c r="CR219" s="77" t="str"/>
      <x:c r="CS219" s="77" t="str"/>
      <x:c r="CT219" s="77" t="str"/>
      <x:c r="CU219" s="77" t="str"/>
      <x:c r="CV219" s="77" t="str"/>
      <x:c r="CW219" s="77" t="str"/>
      <x:c r="CX219" s="77" t="str"/>
      <x:c r="CY219" s="77" t="str"/>
      <x:c r="CZ219" s="77" t="str"/>
      <x:c r="DA219" s="77" t="str"/>
      <x:c r="DB219" s="77" t="str"/>
      <x:c r="DC219" s="77" t="str"/>
      <x:c r="DD219" s="77" t="str"/>
      <x:c r="DE219" s="77" t="str"/>
      <x:c r="DF219" s="78" t="str"/>
      <x:c r="DG219" s="78" t="str"/>
      <x:c r="DH219" s="78" t="str"/>
      <x:c r="DI219" s="78" t="str"/>
      <x:c r="DJ219" s="78" t="str"/>
      <x:c r="DK219" s="78" t="str"/>
      <x:c r="DL219" s="78" t="str"/>
      <x:c r="DM219" s="78" t="str"/>
      <x:c r="DN219" s="78" t="str"/>
      <x:c r="DO219" s="78" t="str"/>
      <x:c r="DP219" s="78" t="str"/>
      <x:c r="DQ219" s="78" t="str"/>
      <x:c r="DR219" s="78" t="str"/>
      <x:c r="DS219" s="78" t="str"/>
      <x:c r="DT219" s="78" t="str"/>
      <x:c r="DU219" s="78" t="str"/>
      <x:c r="DV219" s="78" t="str"/>
      <x:c r="DW219" s="78" t="str"/>
      <x:c r="DX219" s="78" t="str"/>
      <x:c r="DY219" s="78" t="str"/>
      <x:c r="DZ219" s="78" t="str"/>
      <x:c r="EA219" s="117" t="str"/>
      <x:c r="EB219" s="117" t="str"/>
      <x:c r="EC219" s="117" t="str"/>
      <x:c r="ED219" s="117" t="str"/>
      <x:c r="EE219" s="117" t="str"/>
      <x:c r="EF219" s="117" t="str"/>
      <x:c r="EG219" s="117" t="str"/>
      <x:c r="EH219" s="117" t="str"/>
      <x:c r="EI219" s="117" t="str"/>
      <x:c r="EJ219" s="117" t="str"/>
      <x:c r="EK219" s="117" t="str"/>
      <x:c r="EL219" s="117" t="str"/>
      <x:c r="EM219" s="117" t="str"/>
      <x:c r="EN219" s="117" t="str"/>
      <x:c r="EO219" s="34" t="str"/>
      <x:c r="EP219" s="34" t="str"/>
      <x:c r="EQ219" s="36" t="str">
        <x:f>IF(OR($EO219="",$EP219="",$EO219=0),"",$EP219/$EO219)</x:f>
      </x:c>
      <x:c r="ER219" s="38" t="str"/>
      <x:c r="ES219" s="22" t="str">
        <x:v>Unknown</x:v>
      </x:c>
      <x:c r="ET219" s="22" t="str">
        <x:v>Unknown</x:v>
      </x:c>
      <x:c r="EU219" s="40" t="str">
        <x:f>IF(COUNT($DF219,$DG219,$DH219)=0,"",AVERAGE($DF219,$DG219,$DH219))</x:f>
      </x:c>
      <x:c r="EV219" s="40" t="str">
        <x:f>IF(COUNT($DJ219,$DK219,$DL219)=0,"",AVERAGE($DJ219,$DK219,$DL219))</x:f>
      </x:c>
      <x:c r="EW219" s="40" t="str">
        <x:f>IF(OR($EU219="",$EV219=""),"",$EV219-$EU219)</x:f>
      </x:c>
      <x:c r="EX219" s="40" t="str">
        <x:f>IF(COUNT($DM219,$DN219,$DO219)=0,"",AVERAGE($DM219,$DN219,$DO219))</x:f>
      </x:c>
      <x:c r="EY219" s="40" t="str">
        <x:f>IF(COUNT($DQ219,$DR219,$DS219)=0,"",AVERAGE($DQ219,$DR219,$DS219))</x:f>
      </x:c>
      <x:c r="EZ219" s="40" t="str">
        <x:f>IF(OR($EX219="",$EY219=""),"",$EY219-$EX219)</x:f>
      </x:c>
      <x:c r="FA219" s="42" t="str">
        <x:f>IF(COUNT($EA219,$EB219,$EC219)=0,"",AVERAGE($EA219,$EB219,$EC219))</x:f>
      </x:c>
      <x:c r="FB219" s="42" t="str">
        <x:f>IF(COUNT($EE219,$EF219,$EG219)=0,"",AVERAGE($EE219,$EF219,$EG219))</x:f>
      </x:c>
      <x:c r="FC219" s="42" t="str">
        <x:f>IF(OR($FA219="",$FB219=""),"",$FB219-$FA219)</x:f>
      </x:c>
      <x:c r="FD219" s="42" t="str">
        <x:f>IF(COUNT($EH219,$EI219,$EJ219)=0,"",AVERAGE($EH219,$EI219,$EJ219))</x:f>
      </x:c>
      <x:c r="FE219" s="42" t="str">
        <x:f>IF(COUNT($EL219,$EM219,$EN219)=0,"",AVERAGE($EL219,$EM219,$EN219))</x:f>
      </x:c>
      <x:c r="FF219" s="42" t="str">
        <x:f>IF(OR($FD219="",$FE219=""),"",$FE219-$FD219)</x:f>
      </x:c>
      <x:c r="FG219" s="24" t="str">
        <x:f>IF(COUNT($DF219,$DG219,$DH219,$DJ219,$DK219,$DL219,$DM219,$DN219,$DO219,$DQ219,$DR219,$DS219)=12,"Yes","No")</x:f>
        <x:v>No</x:v>
      </x:c>
      <x:c r="FH219" s="24" t="str">
        <x:f>IF(COUNT($EA219,$EB219,$EC219,$EE219,$EF219,$EG219,$EH219,$EI219,$EJ219,$EL219,$EM219,$EN219)=12,"Yes","No")</x:f>
        <x:v>No</x:v>
      </x:c>
      <x:c r="FI219" s="24" t="str">
        <x:f>IF(AND($M219="Include",OR($FG219="Yes",$FH219="Yes")),"Ready","Not ready")</x:f>
        <x:v>Not ready</x:v>
      </x:c>
    </x:row>
    <x:row r="220" ht="24" customHeight="1">
      <x:c r="A220" s="22" t="str">
        <x:v>CTL-0218</x:v>
      </x:c>
      <x:c r="B220" s="22" t="n">
        <x:v>229</x:v>
      </x:c>
      <x:c r="C220" s="22" t="str">
        <x:v>Candidate alternative-rationale group</x:v>
      </x:c>
      <x:c r="D220" s="22" t="n">
        <x:v>0</x:v>
      </x:c>
      <x:c r="E220" s="22" t="str">
        <x:v>DATA non-innovation deals.xlsx</x:v>
      </x:c>
      <x:c r="F220" s="22" t="str">
        <x:v>orexo divests kibion</x:v>
      </x:c>
      <x:c r="G220" s="22" t="str">
        <x:v>No</x:v>
      </x:c>
      <x:c r="H220" s="22" t="str">
        <x:v>No</x:v>
      </x:c>
      <x:c r="I220" s="22" t="str">
        <x:v>Yes</x:v>
      </x:c>
      <x:c r="J220" s="22" t="n">
        <x:v>8</x:v>
      </x:c>
      <x:c r="K220" s="22" t="str">
        <x:v>Not started</x:v>
      </x:c>
      <x:c r="L220" s="22" t="str">
        <x:v>Eligible - 100%</x:v>
      </x:c>
      <x:c r="M220" s="22" t="str">
        <x:v>Review</x:v>
      </x:c>
      <x:c r="N220" s="22" t="str"/>
      <x:c r="O220" s="28" t="n">
        <x:v>42124</x:v>
      </x:c>
      <x:c r="P220" s="28" t="n">
        <x:v>42124</x:v>
      </x:c>
      <x:c r="Q220" s="22" t="n">
        <x:v>2015</x:v>
      </x:c>
      <x:c r="R220" s="22" t="str">
        <x:v>Q2 2015</x:v>
      </x:c>
      <x:c r="S220" s="22" t="str">
        <x:v>Completed</x:v>
      </x:c>
      <x:c r="T220" s="26" t="str">
        <x:v>Orexo Divests Kibion</x:v>
      </x:c>
      <x:c r="U220" s="22" t="str">
        <x:v>Mergers &amp; Acquisitions</x:v>
      </x:c>
      <x:c r="V220" s="22" t="str">
        <x:v>Acquisition</x:v>
      </x:c>
      <x:c r="W220" s="22" t="str">
        <x:v>100% Acquisition</x:v>
      </x:c>
      <x:c r="X220" s="22" t="str">
        <x:v>Sweden</x:v>
      </x:c>
      <x:c r="Y220" s="22" t="str">
        <x:v>100% Acquisition</x:v>
      </x:c>
      <x:c r="Z220" s="26"/>
      <x:c r="AA220" s="26"/>
      <x:c r="AB220" s="22" t="str">
        <x:v>Undisclosed</x:v>
      </x:c>
      <x:c r="AC220" s="22" t="str">
        <x:v>undisclosed</x:v>
      </x:c>
      <x:c r="AD220" s="22" t="str">
        <x:v>Kibion AB</x:v>
      </x:c>
      <x:c r="AE220" s="22" t="str">
        <x:v>kibion ab</x:v>
      </x:c>
      <x:c r="AF220" s="30"/>
      <x:c r="AG220" s="22" t="str">
        <x:v>n/a</x:v>
      </x:c>
      <x:c r="AH220" s="26" t="str">
        <x:v>Orexo AB, a pharmaceutical company, has divested Kibion AB, a marketer of diagnostic products. Kibion markets the products Heliprobe System, Diabact UBT and IRIS for the diagnosis of the gastric ulcer bacterium Helicobacter pylori using breath test technology. Pursuant to the transaction, Kibion was acquired by a team of Swedish investors and business developers. 
This divestment enables Orexo to further strengthen the core focus on the continued development of the pharmaceutical business and on maximizing the commercial opportunity of Zubsolv.</x:v>
      </x:c>
      <x:c r="AI220" s="26" t="str">
        <x:v>This divestment enables Orexo to further strengthen the core focus on the continued development of the pharmaceutical business and on maximizing the commercial opportunity of Zubsolv.</x:v>
      </x:c>
      <x:c r="AJ220" s="22" t="str"/>
      <x:c r="AK220" s="22" t="str"/>
      <x:c r="AL220" s="22" t="str">
        <x:v>Unknown</x:v>
      </x:c>
      <x:c r="AM220" s="22" t="str">
        <x:v>Unknown</x:v>
      </x:c>
      <x:c r="AN220" s="22" t="str"/>
      <x:c r="AO220" s="22" t="str"/>
      <x:c r="AP220" s="22" t="str"/>
      <x:c r="AQ220" s="22" t="str"/>
      <x:c r="AR220" s="22" t="str"/>
      <x:c r="AS220" s="22" t="str">
        <x:v>Undisclosed</x:v>
      </x:c>
      <x:c r="AT220" s="22" t="str">
        <x:v>Kibion AB</x:v>
      </x:c>
      <x:c r="AU220" s="22" t="str">
        <x:v>Not reviewed</x:v>
      </x:c>
      <x:c r="AV220" s="22" t="str">
        <x:v>Not assessed</x:v>
      </x:c>
      <x:c r="AW220" s="22" t="str">
        <x:v>Unknown</x:v>
      </x:c>
      <x:c r="AX220" s="22" t="str">
        <x:v>Unknown</x:v>
      </x:c>
      <x:c r="AY220" s="22" t="str">
        <x:v>Unknown</x:v>
      </x:c>
      <x:c r="AZ220" s="22" t="str">
        <x:v>Unknown</x:v>
      </x:c>
      <x:c r="BA220" s="22" t="str">
        <x:v>Unknown</x:v>
      </x:c>
      <x:c r="BB220" s="22" t="str">
        <x:v>Unknown</x:v>
      </x:c>
      <x:c r="BC220" s="26" t="str"/>
      <x:c r="BD220" s="22" t="str"/>
      <x:c r="BE220" s="22" t="str"/>
      <x:c r="BF220" s="22" t="str">
        <x:v>Not collected</x:v>
      </x:c>
      <x:c r="BG220" s="22" t="str">
        <x:v>Not collected</x:v>
      </x:c>
      <x:c r="BH220" s="22" t="str">
        <x:v>Not defined</x:v>
      </x:c>
      <x:c r="BI220" s="24" t="n">
        <x:f>IF($Q220="","",$Q220-3)</x:f>
        <x:v>2012</x:v>
      </x:c>
      <x:c r="BJ220" s="24" t="n">
        <x:f>IF($Q220="","",$Q220-2)</x:f>
        <x:v>2013</x:v>
      </x:c>
      <x:c r="BK220" s="24" t="n">
        <x:f>IF($Q220="","",$Q220-1)</x:f>
        <x:v>2014</x:v>
      </x:c>
      <x:c r="BL220" s="24" t="n">
        <x:f>IF($Q220="","",$Q220+0)</x:f>
        <x:v>2015</x:v>
      </x:c>
      <x:c r="BM220" s="24" t="n">
        <x:f>IF($Q220="","",$Q220+1)</x:f>
        <x:v>2016</x:v>
      </x:c>
      <x:c r="BN220" s="24" t="n">
        <x:f>IF($Q220="","",$Q220+2)</x:f>
        <x:v>2017</x:v>
      </x:c>
      <x:c r="BO220" s="24" t="n">
        <x:f>IF($Q220="","",$Q220+3)</x:f>
        <x:v>2018</x:v>
      </x:c>
      <x:c r="BP220" s="77" t="str"/>
      <x:c r="BQ220" s="77" t="str"/>
      <x:c r="BR220" s="77" t="str"/>
      <x:c r="BS220" s="77" t="str"/>
      <x:c r="BT220" s="77" t="str"/>
      <x:c r="BU220" s="77" t="str"/>
      <x:c r="BV220" s="77" t="str"/>
      <x:c r="BW220" s="77" t="str"/>
      <x:c r="BX220" s="77" t="str"/>
      <x:c r="BY220" s="77" t="str"/>
      <x:c r="BZ220" s="77" t="str"/>
      <x:c r="CA220" s="77" t="str"/>
      <x:c r="CB220" s="77" t="str"/>
      <x:c r="CC220" s="77" t="str"/>
      <x:c r="CD220" s="77" t="str"/>
      <x:c r="CE220" s="77" t="str"/>
      <x:c r="CF220" s="77" t="str"/>
      <x:c r="CG220" s="77" t="str"/>
      <x:c r="CH220" s="77" t="str"/>
      <x:c r="CI220" s="77" t="str"/>
      <x:c r="CJ220" s="77" t="str"/>
      <x:c r="CK220" s="77" t="str"/>
      <x:c r="CL220" s="77" t="str"/>
      <x:c r="CM220" s="77" t="str"/>
      <x:c r="CN220" s="77" t="str"/>
      <x:c r="CO220" s="77" t="str"/>
      <x:c r="CP220" s="77" t="str"/>
      <x:c r="CQ220" s="77" t="str"/>
      <x:c r="CR220" s="77" t="str"/>
      <x:c r="CS220" s="77" t="str"/>
      <x:c r="CT220" s="77" t="str"/>
      <x:c r="CU220" s="77" t="str"/>
      <x:c r="CV220" s="77" t="str"/>
      <x:c r="CW220" s="77" t="str"/>
      <x:c r="CX220" s="77" t="str"/>
      <x:c r="CY220" s="77" t="str"/>
      <x:c r="CZ220" s="77" t="str"/>
      <x:c r="DA220" s="77" t="str"/>
      <x:c r="DB220" s="77" t="str"/>
      <x:c r="DC220" s="77" t="str"/>
      <x:c r="DD220" s="77" t="str"/>
      <x:c r="DE220" s="77" t="str"/>
      <x:c r="DF220" s="78" t="str"/>
      <x:c r="DG220" s="78" t="str"/>
      <x:c r="DH220" s="78" t="str"/>
      <x:c r="DI220" s="78" t="str"/>
      <x:c r="DJ220" s="78" t="str"/>
      <x:c r="DK220" s="78" t="str"/>
      <x:c r="DL220" s="78" t="str"/>
      <x:c r="DM220" s="78" t="str"/>
      <x:c r="DN220" s="78" t="str"/>
      <x:c r="DO220" s="78" t="str"/>
      <x:c r="DP220" s="78" t="str"/>
      <x:c r="DQ220" s="78" t="str"/>
      <x:c r="DR220" s="78" t="str"/>
      <x:c r="DS220" s="78" t="str"/>
      <x:c r="DT220" s="78" t="str"/>
      <x:c r="DU220" s="78" t="str"/>
      <x:c r="DV220" s="78" t="str"/>
      <x:c r="DW220" s="78" t="str"/>
      <x:c r="DX220" s="78" t="str"/>
      <x:c r="DY220" s="78" t="str"/>
      <x:c r="DZ220" s="78" t="str"/>
      <x:c r="EA220" s="117" t="str"/>
      <x:c r="EB220" s="117" t="str"/>
      <x:c r="EC220" s="117" t="str"/>
      <x:c r="ED220" s="117" t="str"/>
      <x:c r="EE220" s="117" t="str"/>
      <x:c r="EF220" s="117" t="str"/>
      <x:c r="EG220" s="117" t="str"/>
      <x:c r="EH220" s="117" t="str"/>
      <x:c r="EI220" s="117" t="str"/>
      <x:c r="EJ220" s="117" t="str"/>
      <x:c r="EK220" s="117" t="str"/>
      <x:c r="EL220" s="117" t="str"/>
      <x:c r="EM220" s="117" t="str"/>
      <x:c r="EN220" s="117" t="str"/>
      <x:c r="EO220" s="34" t="str"/>
      <x:c r="EP220" s="34" t="str"/>
      <x:c r="EQ220" s="36" t="str">
        <x:f>IF(OR($EO220="",$EP220="",$EO220=0),"",$EP220/$EO220)</x:f>
      </x:c>
      <x:c r="ER220" s="38" t="str"/>
      <x:c r="ES220" s="22" t="str">
        <x:v>Unknown</x:v>
      </x:c>
      <x:c r="ET220" s="22" t="str">
        <x:v>Unknown</x:v>
      </x:c>
      <x:c r="EU220" s="40" t="str">
        <x:f>IF(COUNT($DF220,$DG220,$DH220)=0,"",AVERAGE($DF220,$DG220,$DH220))</x:f>
      </x:c>
      <x:c r="EV220" s="40" t="str">
        <x:f>IF(COUNT($DJ220,$DK220,$DL220)=0,"",AVERAGE($DJ220,$DK220,$DL220))</x:f>
      </x:c>
      <x:c r="EW220" s="40" t="str">
        <x:f>IF(OR($EU220="",$EV220=""),"",$EV220-$EU220)</x:f>
      </x:c>
      <x:c r="EX220" s="40" t="str">
        <x:f>IF(COUNT($DM220,$DN220,$DO220)=0,"",AVERAGE($DM220,$DN220,$DO220))</x:f>
      </x:c>
      <x:c r="EY220" s="40" t="str">
        <x:f>IF(COUNT($DQ220,$DR220,$DS220)=0,"",AVERAGE($DQ220,$DR220,$DS220))</x:f>
      </x:c>
      <x:c r="EZ220" s="40" t="str">
        <x:f>IF(OR($EX220="",$EY220=""),"",$EY220-$EX220)</x:f>
      </x:c>
      <x:c r="FA220" s="42" t="str">
        <x:f>IF(COUNT($EA220,$EB220,$EC220)=0,"",AVERAGE($EA220,$EB220,$EC220))</x:f>
      </x:c>
      <x:c r="FB220" s="42" t="str">
        <x:f>IF(COUNT($EE220,$EF220,$EG220)=0,"",AVERAGE($EE220,$EF220,$EG220))</x:f>
      </x:c>
      <x:c r="FC220" s="42" t="str">
        <x:f>IF(OR($FA220="",$FB220=""),"",$FB220-$FA220)</x:f>
      </x:c>
      <x:c r="FD220" s="42" t="str">
        <x:f>IF(COUNT($EH220,$EI220,$EJ220)=0,"",AVERAGE($EH220,$EI220,$EJ220))</x:f>
      </x:c>
      <x:c r="FE220" s="42" t="str">
        <x:f>IF(COUNT($EL220,$EM220,$EN220)=0,"",AVERAGE($EL220,$EM220,$EN220))</x:f>
      </x:c>
      <x:c r="FF220" s="42" t="str">
        <x:f>IF(OR($FD220="",$FE220=""),"",$FE220-$FD220)</x:f>
      </x:c>
      <x:c r="FG220" s="24" t="str">
        <x:f>IF(COUNT($DF220,$DG220,$DH220,$DJ220,$DK220,$DL220,$DM220,$DN220,$DO220,$DQ220,$DR220,$DS220)=12,"Yes","No")</x:f>
        <x:v>No</x:v>
      </x:c>
      <x:c r="FH220" s="24" t="str">
        <x:f>IF(COUNT($EA220,$EB220,$EC220,$EE220,$EF220,$EG220,$EH220,$EI220,$EJ220,$EL220,$EM220,$EN220)=12,"Yes","No")</x:f>
        <x:v>No</x:v>
      </x:c>
      <x:c r="FI220" s="24" t="str">
        <x:f>IF(AND($M220="Include",OR($FG220="Yes",$FH220="Yes")),"Ready","Not ready")</x:f>
        <x:v>Not ready</x:v>
      </x:c>
    </x:row>
    <x:row r="221" ht="24" customHeight="1">
      <x:c r="A221" s="22" t="str">
        <x:v>CTL-0219</x:v>
      </x:c>
      <x:c r="B221" s="22" t="n">
        <x:v>230</x:v>
      </x:c>
      <x:c r="C221" s="22" t="str">
        <x:v>Candidate alternative-rationale group</x:v>
      </x:c>
      <x:c r="D221" s="22" t="n">
        <x:v>0</x:v>
      </x:c>
      <x:c r="E221" s="22" t="str">
        <x:v>DATA non-innovation deals.xlsx</x:v>
      </x:c>
      <x:c r="F221" s="22" t="str">
        <x:v>cleveland biolabs divests stake in incuron</x:v>
      </x:c>
      <x:c r="G221" s="22" t="str">
        <x:v>No</x:v>
      </x:c>
      <x:c r="H221" s="22" t="str">
        <x:v>No</x:v>
      </x:c>
      <x:c r="I221" s="22" t="str">
        <x:v>No</x:v>
      </x:c>
      <x:c r="J221" s="22" t="n">
        <x:v>1</x:v>
      </x:c>
      <x:c r="K221" s="22" t="str">
        <x:v>Not started</x:v>
      </x:c>
      <x:c r="L221" s="22" t="str">
        <x:v>Exclude - minority</x:v>
      </x:c>
      <x:c r="M221" s="22" t="str">
        <x:v>Review</x:v>
      </x:c>
      <x:c r="N221" s="22" t="str"/>
      <x:c r="O221" s="28" t="n">
        <x:v>42123</x:v>
      </x:c>
      <x:c r="P221" s="28" t="n">
        <x:v>42123</x:v>
      </x:c>
      <x:c r="Q221" s="22" t="n">
        <x:v>2015</x:v>
      </x:c>
      <x:c r="R221" s="22" t="str">
        <x:v>Q2 2015</x:v>
      </x:c>
      <x:c r="S221" s="22" t="str">
        <x:v>Completed</x:v>
      </x:c>
      <x:c r="T221" s="26" t="str">
        <x:v>Cleveland Biolabs Divests Stake in Incuron</x:v>
      </x:c>
      <x:c r="U221" s="22" t="str">
        <x:v>Mergers &amp; Acquisitions</x:v>
      </x:c>
      <x:c r="V221" s="22" t="str">
        <x:v>Acquisition</x:v>
      </x:c>
      <x:c r="W221" s="22" t="str">
        <x:v>Minority Acquisition</x:v>
      </x:c>
      <x:c r="X221" s="22" t="str">
        <x:v>Russia</x:v>
      </x:c>
      <x:c r="Y221" s="22" t="str">
        <x:v>Minority Acquisition</x:v>
      </x:c>
      <x:c r="Z221" s="26"/>
      <x:c r="AA221" s="26"/>
      <x:c r="AB221" s="22" t="str">
        <x:v>Mikhail Mogutov</x:v>
      </x:c>
      <x:c r="AC221" s="22" t="str">
        <x:v>mikhail mogutov</x:v>
      </x:c>
      <x:c r="AD221" s="22" t="str">
        <x:v>Incuron</x:v>
      </x:c>
      <x:c r="AE221" s="22" t="str">
        <x:v>incuron</x:v>
      </x:c>
      <x:c r="AF221" s="30" t="n">
        <x:v>4</x:v>
      </x:c>
      <x:c r="AG221" s="22" t="n">
        <x:v>4</x:v>
      </x:c>
      <x:c r="AH221" s="26" t="str">
        <x:v>Cleveland BioLabs, Inc., a research-based biotechnology company, has divested its 75% stake in Incuron, LLC, a company engaged in development of anticancer therapies, to Dr. Mikhail Mogutov, chairman of the board of directors of Incuron, for a consideration of approximately USD3 million.
Pursuant to the transaction, the sale of stake has been split into two tranches, with 75% of Cleveland BioLabs's equity stake in Incuron being sold on April 29, 2015, and an option being given to Dr. Mogutov to purchase Cleveland BioLabs's remaining ownership interest in Incuron for approximately USD1 million before the end of 2015. Incuron will continue to develop Curaxin CBL0137 and will compensate Cleveland BioLabs for ongoing contributions of its personnel to the program. 
In addition, Cleveland BioLabs has assigned its remaining intellectual property for Curaxin CBL0137 to Incuron in exchange for a 2% royalty on the future commercialization, licensing or sale of the Curaxin CBL0137 technology.</x:v>
      </x:c>
      <x:c r="AI221" s="26" t="str"/>
      <x:c r="AJ221" s="22" t="str"/>
      <x:c r="AK221" s="22" t="str"/>
      <x:c r="AL221" s="22" t="str">
        <x:v>Unknown</x:v>
      </x:c>
      <x:c r="AM221" s="22" t="str">
        <x:v>Unknown</x:v>
      </x:c>
      <x:c r="AN221" s="22" t="str"/>
      <x:c r="AO221" s="22" t="str"/>
      <x:c r="AP221" s="22" t="str"/>
      <x:c r="AQ221" s="22" t="str"/>
      <x:c r="AR221" s="22" t="str"/>
      <x:c r="AS221" s="22" t="str">
        <x:v>Mikhail Mogutov</x:v>
      </x:c>
      <x:c r="AT221" s="22" t="str">
        <x:v>Incuron</x:v>
      </x:c>
      <x:c r="AU221" s="22" t="str">
        <x:v>Not reviewed</x:v>
      </x:c>
      <x:c r="AV221" s="22" t="str">
        <x:v>Not assessed</x:v>
      </x:c>
      <x:c r="AW221" s="22" t="str">
        <x:v>Unknown</x:v>
      </x:c>
      <x:c r="AX221" s="22" t="str">
        <x:v>Unknown</x:v>
      </x:c>
      <x:c r="AY221" s="22" t="str">
        <x:v>Unknown</x:v>
      </x:c>
      <x:c r="AZ221" s="22" t="str">
        <x:v>Unknown</x:v>
      </x:c>
      <x:c r="BA221" s="22" t="str">
        <x:v>Unknown</x:v>
      </x:c>
      <x:c r="BB221" s="22" t="str">
        <x:v>Unknown</x:v>
      </x:c>
      <x:c r="BC221" s="26" t="str"/>
      <x:c r="BD221" s="22" t="str"/>
      <x:c r="BE221" s="22" t="str"/>
      <x:c r="BF221" s="22" t="str">
        <x:v>Not collected</x:v>
      </x:c>
      <x:c r="BG221" s="22" t="str">
        <x:v>Not collected</x:v>
      </x:c>
      <x:c r="BH221" s="22" t="str">
        <x:v>Not defined</x:v>
      </x:c>
      <x:c r="BI221" s="24" t="n">
        <x:f>IF($Q221="","",$Q221-3)</x:f>
        <x:v>2012</x:v>
      </x:c>
      <x:c r="BJ221" s="24" t="n">
        <x:f>IF($Q221="","",$Q221-2)</x:f>
        <x:v>2013</x:v>
      </x:c>
      <x:c r="BK221" s="24" t="n">
        <x:f>IF($Q221="","",$Q221-1)</x:f>
        <x:v>2014</x:v>
      </x:c>
      <x:c r="BL221" s="24" t="n">
        <x:f>IF($Q221="","",$Q221+0)</x:f>
        <x:v>2015</x:v>
      </x:c>
      <x:c r="BM221" s="24" t="n">
        <x:f>IF($Q221="","",$Q221+1)</x:f>
        <x:v>2016</x:v>
      </x:c>
      <x:c r="BN221" s="24" t="n">
        <x:f>IF($Q221="","",$Q221+2)</x:f>
        <x:v>2017</x:v>
      </x:c>
      <x:c r="BO221" s="24" t="n">
        <x:f>IF($Q221="","",$Q221+3)</x:f>
        <x:v>2018</x:v>
      </x:c>
      <x:c r="BP221" s="77" t="str"/>
      <x:c r="BQ221" s="77" t="str"/>
      <x:c r="BR221" s="77" t="str"/>
      <x:c r="BS221" s="77" t="str"/>
      <x:c r="BT221" s="77" t="str"/>
      <x:c r="BU221" s="77" t="str"/>
      <x:c r="BV221" s="77" t="str"/>
      <x:c r="BW221" s="77" t="str"/>
      <x:c r="BX221" s="77" t="str"/>
      <x:c r="BY221" s="77" t="str"/>
      <x:c r="BZ221" s="77" t="str"/>
      <x:c r="CA221" s="77" t="str"/>
      <x:c r="CB221" s="77" t="str"/>
      <x:c r="CC221" s="77" t="str"/>
      <x:c r="CD221" s="77" t="str"/>
      <x:c r="CE221" s="77" t="str"/>
      <x:c r="CF221" s="77" t="str"/>
      <x:c r="CG221" s="77" t="str"/>
      <x:c r="CH221" s="77" t="str"/>
      <x:c r="CI221" s="77" t="str"/>
      <x:c r="CJ221" s="77" t="str"/>
      <x:c r="CK221" s="77" t="str"/>
      <x:c r="CL221" s="77" t="str"/>
      <x:c r="CM221" s="77" t="str"/>
      <x:c r="CN221" s="77" t="str"/>
      <x:c r="CO221" s="77" t="str"/>
      <x:c r="CP221" s="77" t="str"/>
      <x:c r="CQ221" s="77" t="str"/>
      <x:c r="CR221" s="77" t="str"/>
      <x:c r="CS221" s="77" t="str"/>
      <x:c r="CT221" s="77" t="str"/>
      <x:c r="CU221" s="77" t="str"/>
      <x:c r="CV221" s="77" t="str"/>
      <x:c r="CW221" s="77" t="str"/>
      <x:c r="CX221" s="77" t="str"/>
      <x:c r="CY221" s="77" t="str"/>
      <x:c r="CZ221" s="77" t="str"/>
      <x:c r="DA221" s="77" t="str"/>
      <x:c r="DB221" s="77" t="str"/>
      <x:c r="DC221" s="77" t="str"/>
      <x:c r="DD221" s="77" t="str"/>
      <x:c r="DE221" s="77" t="str"/>
      <x:c r="DF221" s="78" t="str"/>
      <x:c r="DG221" s="78" t="str"/>
      <x:c r="DH221" s="78" t="str"/>
      <x:c r="DI221" s="78" t="str"/>
      <x:c r="DJ221" s="78" t="str"/>
      <x:c r="DK221" s="78" t="str"/>
      <x:c r="DL221" s="78" t="str"/>
      <x:c r="DM221" s="78" t="str"/>
      <x:c r="DN221" s="78" t="str"/>
      <x:c r="DO221" s="78" t="str"/>
      <x:c r="DP221" s="78" t="str"/>
      <x:c r="DQ221" s="78" t="str"/>
      <x:c r="DR221" s="78" t="str"/>
      <x:c r="DS221" s="78" t="str"/>
      <x:c r="DT221" s="78" t="str"/>
      <x:c r="DU221" s="78" t="str"/>
      <x:c r="DV221" s="78" t="str"/>
      <x:c r="DW221" s="78" t="str"/>
      <x:c r="DX221" s="78" t="str"/>
      <x:c r="DY221" s="78" t="str"/>
      <x:c r="DZ221" s="78" t="str"/>
      <x:c r="EA221" s="117" t="str"/>
      <x:c r="EB221" s="117" t="str"/>
      <x:c r="EC221" s="117" t="str"/>
      <x:c r="ED221" s="117" t="str"/>
      <x:c r="EE221" s="117" t="str"/>
      <x:c r="EF221" s="117" t="str"/>
      <x:c r="EG221" s="117" t="str"/>
      <x:c r="EH221" s="117" t="str"/>
      <x:c r="EI221" s="117" t="str"/>
      <x:c r="EJ221" s="117" t="str"/>
      <x:c r="EK221" s="117" t="str"/>
      <x:c r="EL221" s="117" t="str"/>
      <x:c r="EM221" s="117" t="str"/>
      <x:c r="EN221" s="117" t="str"/>
      <x:c r="EO221" s="34" t="str"/>
      <x:c r="EP221" s="34" t="str"/>
      <x:c r="EQ221" s="36" t="str">
        <x:f>IF(OR($EO221="",$EP221="",$EO221=0),"",$EP221/$EO221)</x:f>
      </x:c>
      <x:c r="ER221" s="38" t="str"/>
      <x:c r="ES221" s="22" t="str">
        <x:v>Unknown</x:v>
      </x:c>
      <x:c r="ET221" s="22" t="str">
        <x:v>Unknown</x:v>
      </x:c>
      <x:c r="EU221" s="40" t="str">
        <x:f>IF(COUNT($DF221,$DG221,$DH221)=0,"",AVERAGE($DF221,$DG221,$DH221))</x:f>
      </x:c>
      <x:c r="EV221" s="40" t="str">
        <x:f>IF(COUNT($DJ221,$DK221,$DL221)=0,"",AVERAGE($DJ221,$DK221,$DL221))</x:f>
      </x:c>
      <x:c r="EW221" s="40" t="str">
        <x:f>IF(OR($EU221="",$EV221=""),"",$EV221-$EU221)</x:f>
      </x:c>
      <x:c r="EX221" s="40" t="str">
        <x:f>IF(COUNT($DM221,$DN221,$DO221)=0,"",AVERAGE($DM221,$DN221,$DO221))</x:f>
      </x:c>
      <x:c r="EY221" s="40" t="str">
        <x:f>IF(COUNT($DQ221,$DR221,$DS221)=0,"",AVERAGE($DQ221,$DR221,$DS221))</x:f>
      </x:c>
      <x:c r="EZ221" s="40" t="str">
        <x:f>IF(OR($EX221="",$EY221=""),"",$EY221-$EX221)</x:f>
      </x:c>
      <x:c r="FA221" s="42" t="str">
        <x:f>IF(COUNT($EA221,$EB221,$EC221)=0,"",AVERAGE($EA221,$EB221,$EC221))</x:f>
      </x:c>
      <x:c r="FB221" s="42" t="str">
        <x:f>IF(COUNT($EE221,$EF221,$EG221)=0,"",AVERAGE($EE221,$EF221,$EG221))</x:f>
      </x:c>
      <x:c r="FC221" s="42" t="str">
        <x:f>IF(OR($FA221="",$FB221=""),"",$FB221-$FA221)</x:f>
      </x:c>
      <x:c r="FD221" s="42" t="str">
        <x:f>IF(COUNT($EH221,$EI221,$EJ221)=0,"",AVERAGE($EH221,$EI221,$EJ221))</x:f>
      </x:c>
      <x:c r="FE221" s="42" t="str">
        <x:f>IF(COUNT($EL221,$EM221,$EN221)=0,"",AVERAGE($EL221,$EM221,$EN221))</x:f>
      </x:c>
      <x:c r="FF221" s="42" t="str">
        <x:f>IF(OR($FD221="",$FE221=""),"",$FE221-$FD221)</x:f>
      </x:c>
      <x:c r="FG221" s="24" t="str">
        <x:f>IF(COUNT($DF221,$DG221,$DH221,$DJ221,$DK221,$DL221,$DM221,$DN221,$DO221,$DQ221,$DR221,$DS221)=12,"Yes","No")</x:f>
        <x:v>No</x:v>
      </x:c>
      <x:c r="FH221" s="24" t="str">
        <x:f>IF(COUNT($EA221,$EB221,$EC221,$EE221,$EF221,$EG221,$EH221,$EI221,$EJ221,$EL221,$EM221,$EN221)=12,"Yes","No")</x:f>
        <x:v>No</x:v>
      </x:c>
      <x:c r="FI221" s="24" t="str">
        <x:f>IF(AND($M221="Include",OR($FG221="Yes",$FH221="Yes")),"Ready","Not ready")</x:f>
        <x:v>Not ready</x:v>
      </x:c>
    </x:row>
    <x:row r="222" ht="24" customHeight="1">
      <x:c r="A222" s="22" t="str">
        <x:v>CTL-0220</x:v>
      </x:c>
      <x:c r="B222" s="22" t="n">
        <x:v>231</x:v>
      </x:c>
      <x:c r="C222" s="22" t="str">
        <x:v>Candidate alternative-rationale group</x:v>
      </x:c>
      <x:c r="D222" s="22" t="n">
        <x:v>0</x:v>
      </x:c>
      <x:c r="E222" s="22" t="str">
        <x:v>DATA non-innovation deals.xlsx</x:v>
      </x:c>
      <x:c r="F222" s="22" t="str">
        <x:v>quantum pharma acquires lamda lamda labs and lamda pharma for</x:v>
      </x:c>
      <x:c r="G222" s="22" t="str">
        <x:v>No</x:v>
      </x:c>
      <x:c r="H222" s="22" t="str">
        <x:v>No</x:v>
      </x:c>
      <x:c r="I222" s="22" t="str">
        <x:v>Yes</x:v>
      </x:c>
      <x:c r="J222" s="22" t="n">
        <x:v>2</x:v>
      </x:c>
      <x:c r="K222" s="22" t="str">
        <x:v>Not started</x:v>
      </x:c>
      <x:c r="L222" s="22" t="str">
        <x:v>Eligible - 100%</x:v>
      </x:c>
      <x:c r="M222" s="22" t="str">
        <x:v>Review</x:v>
      </x:c>
      <x:c r="N222" s="22" t="str"/>
      <x:c r="O222" s="28" t="n">
        <x:v>42111</x:v>
      </x:c>
      <x:c r="P222" s="28" t="n">
        <x:v>42111</x:v>
      </x:c>
      <x:c r="Q222" s="22" t="n">
        <x:v>2015</x:v>
      </x:c>
      <x:c r="R222" s="22" t="str">
        <x:v>Q2 2015</x:v>
      </x:c>
      <x:c r="S222" s="22" t="str">
        <x:v>Completed</x:v>
      </x:c>
      <x:c r="T222" s="26" t="str">
        <x:v>Quantum Pharma Acquires Lamda, Lamda Labs and Lamda Pharma for USD10.4 million</x:v>
      </x:c>
      <x:c r="U222" s="22" t="str">
        <x:v>Mergers &amp; Acquisitions</x:v>
      </x:c>
      <x:c r="V222" s="22" t="str">
        <x:v>Acquisition</x:v>
      </x:c>
      <x:c r="W222" s="22" t="str">
        <x:v>100% Acquisition</x:v>
      </x:c>
      <x:c r="X222" s="22" t="str">
        <x:v>Greece , United Kingdom</x:v>
      </x:c>
      <x:c r="Y222" s="22" t="str">
        <x:v>100% Acquisition</x:v>
      </x:c>
      <x:c r="Z222" s="26"/>
      <x:c r="AA222" s="26"/>
      <x:c r="AB222" s="22" t="str">
        <x:v>Quantum Pharmaceutical Ltd</x:v>
      </x:c>
      <x:c r="AC222" s="22" t="str">
        <x:v>quantum pharmaceutical</x:v>
      </x:c>
      <x:c r="AD222" s="22" t="str">
        <x:v>Lamda Laboratories SA; Lamda Pharma SA</x:v>
      </x:c>
      <x:c r="AE222" s="22" t="str">
        <x:v>lamda laboratories lamda pharma</x:v>
      </x:c>
      <x:c r="AF222" s="30" t="n">
        <x:v>10</x:v>
      </x:c>
      <x:c r="AG222" s="22" t="n">
        <x:v>10</x:v>
      </x:c>
      <x:c r="AH222" s="26" t="str">
        <x:v>Quantum Pharma Plc, a drug discovery company, has acquired Lamda (UK) Limited, a pharmaceutical development and licensing company; Lamda Laboratories SA., a pharmaceutical company; and Lamda Pharmaceuticals SA, a pharmaceutical company, for a purchase consideration of EUR9.7 million (USD10.4 million). Quantum Pharma funded the transaction cost through its cash reserves. The transaction represents revenue multiple of 4.6x.
Of the total consideration, EUR4.7 million (USD5.03 million) paid on completion and EUR5 million (USD5.35 million) deferred, to be paid in two equal installments of 12 and 24 months after completion of the transaction. For the year ended 2014, Lamda companies generated combined revenues of EUR2.1 million (USD2.55 million).
This transaction enables Quantum Pharma to further strengthen its pipeline of products and to penetrate overseas markets.</x:v>
      </x:c>
      <x:c r="AI222" s="26" t="str">
        <x:v>This transaction enables Quantum Pharma to further strengthen its pipeline of products and to penetrate overseas markets.</x:v>
      </x:c>
      <x:c r="AJ222" s="22" t="str"/>
      <x:c r="AK222" s="22" t="str"/>
      <x:c r="AL222" s="22" t="str">
        <x:v>Unknown</x:v>
      </x:c>
      <x:c r="AM222" s="22" t="str">
        <x:v>Unknown</x:v>
      </x:c>
      <x:c r="AN222" s="22" t="str"/>
      <x:c r="AO222" s="22" t="str"/>
      <x:c r="AP222" s="22" t="str"/>
      <x:c r="AQ222" s="22" t="str"/>
      <x:c r="AR222" s="22" t="str"/>
      <x:c r="AS222" s="22" t="str">
        <x:v>Quantum Pharmaceutical Ltd</x:v>
      </x:c>
      <x:c r="AT222" s="22" t="str">
        <x:v>Lamda Laboratories SA; Lamda Pharma SA</x:v>
      </x:c>
      <x:c r="AU222" s="22" t="str">
        <x:v>Not reviewed</x:v>
      </x:c>
      <x:c r="AV222" s="22" t="str">
        <x:v>Not assessed</x:v>
      </x:c>
      <x:c r="AW222" s="22" t="str">
        <x:v>Unknown</x:v>
      </x:c>
      <x:c r="AX222" s="22" t="str">
        <x:v>Unknown</x:v>
      </x:c>
      <x:c r="AY222" s="22" t="str">
        <x:v>Unknown</x:v>
      </x:c>
      <x:c r="AZ222" s="22" t="str">
        <x:v>Unknown</x:v>
      </x:c>
      <x:c r="BA222" s="22" t="str">
        <x:v>Unknown</x:v>
      </x:c>
      <x:c r="BB222" s="22" t="str">
        <x:v>Unknown</x:v>
      </x:c>
      <x:c r="BC222" s="26" t="str"/>
      <x:c r="BD222" s="22" t="str"/>
      <x:c r="BE222" s="22" t="str"/>
      <x:c r="BF222" s="22" t="str">
        <x:v>Not collected</x:v>
      </x:c>
      <x:c r="BG222" s="22" t="str">
        <x:v>Not collected</x:v>
      </x:c>
      <x:c r="BH222" s="22" t="str">
        <x:v>Not defined</x:v>
      </x:c>
      <x:c r="BI222" s="24" t="n">
        <x:f>IF($Q222="","",$Q222-3)</x:f>
        <x:v>2012</x:v>
      </x:c>
      <x:c r="BJ222" s="24" t="n">
        <x:f>IF($Q222="","",$Q222-2)</x:f>
        <x:v>2013</x:v>
      </x:c>
      <x:c r="BK222" s="24" t="n">
        <x:f>IF($Q222="","",$Q222-1)</x:f>
        <x:v>2014</x:v>
      </x:c>
      <x:c r="BL222" s="24" t="n">
        <x:f>IF($Q222="","",$Q222+0)</x:f>
        <x:v>2015</x:v>
      </x:c>
      <x:c r="BM222" s="24" t="n">
        <x:f>IF($Q222="","",$Q222+1)</x:f>
        <x:v>2016</x:v>
      </x:c>
      <x:c r="BN222" s="24" t="n">
        <x:f>IF($Q222="","",$Q222+2)</x:f>
        <x:v>2017</x:v>
      </x:c>
      <x:c r="BO222" s="24" t="n">
        <x:f>IF($Q222="","",$Q222+3)</x:f>
        <x:v>2018</x:v>
      </x:c>
      <x:c r="BP222" s="77" t="str"/>
      <x:c r="BQ222" s="77" t="str"/>
      <x:c r="BR222" s="77" t="str"/>
      <x:c r="BS222" s="77" t="str"/>
      <x:c r="BT222" s="77" t="str"/>
      <x:c r="BU222" s="77" t="str"/>
      <x:c r="BV222" s="77" t="str"/>
      <x:c r="BW222" s="77" t="str"/>
      <x:c r="BX222" s="77" t="str"/>
      <x:c r="BY222" s="77" t="str"/>
      <x:c r="BZ222" s="77" t="str"/>
      <x:c r="CA222" s="77" t="str"/>
      <x:c r="CB222" s="77" t="str"/>
      <x:c r="CC222" s="77" t="str"/>
      <x:c r="CD222" s="77" t="str"/>
      <x:c r="CE222" s="77" t="str"/>
      <x:c r="CF222" s="77" t="str"/>
      <x:c r="CG222" s="77" t="str"/>
      <x:c r="CH222" s="77" t="str"/>
      <x:c r="CI222" s="77" t="str"/>
      <x:c r="CJ222" s="77" t="str"/>
      <x:c r="CK222" s="77" t="str"/>
      <x:c r="CL222" s="77" t="str"/>
      <x:c r="CM222" s="77" t="str"/>
      <x:c r="CN222" s="77" t="str"/>
      <x:c r="CO222" s="77" t="str"/>
      <x:c r="CP222" s="77" t="str"/>
      <x:c r="CQ222" s="77" t="str"/>
      <x:c r="CR222" s="77" t="str"/>
      <x:c r="CS222" s="77" t="str"/>
      <x:c r="CT222" s="77" t="str"/>
      <x:c r="CU222" s="77" t="str"/>
      <x:c r="CV222" s="77" t="str"/>
      <x:c r="CW222" s="77" t="str"/>
      <x:c r="CX222" s="77" t="str"/>
      <x:c r="CY222" s="77" t="str"/>
      <x:c r="CZ222" s="77" t="str"/>
      <x:c r="DA222" s="77" t="str"/>
      <x:c r="DB222" s="77" t="str"/>
      <x:c r="DC222" s="77" t="str"/>
      <x:c r="DD222" s="77" t="str"/>
      <x:c r="DE222" s="77" t="str"/>
      <x:c r="DF222" s="78" t="str"/>
      <x:c r="DG222" s="78" t="str"/>
      <x:c r="DH222" s="78" t="str"/>
      <x:c r="DI222" s="78" t="str"/>
      <x:c r="DJ222" s="78" t="str"/>
      <x:c r="DK222" s="78" t="str"/>
      <x:c r="DL222" s="78" t="str"/>
      <x:c r="DM222" s="78" t="str"/>
      <x:c r="DN222" s="78" t="str"/>
      <x:c r="DO222" s="78" t="str"/>
      <x:c r="DP222" s="78" t="str"/>
      <x:c r="DQ222" s="78" t="str"/>
      <x:c r="DR222" s="78" t="str"/>
      <x:c r="DS222" s="78" t="str"/>
      <x:c r="DT222" s="78" t="str"/>
      <x:c r="DU222" s="78" t="str"/>
      <x:c r="DV222" s="78" t="str"/>
      <x:c r="DW222" s="78" t="str"/>
      <x:c r="DX222" s="78" t="str"/>
      <x:c r="DY222" s="78" t="str"/>
      <x:c r="DZ222" s="78" t="str"/>
      <x:c r="EA222" s="117" t="str"/>
      <x:c r="EB222" s="117" t="str"/>
      <x:c r="EC222" s="117" t="str"/>
      <x:c r="ED222" s="117" t="str"/>
      <x:c r="EE222" s="117" t="str"/>
      <x:c r="EF222" s="117" t="str"/>
      <x:c r="EG222" s="117" t="str"/>
      <x:c r="EH222" s="117" t="str"/>
      <x:c r="EI222" s="117" t="str"/>
      <x:c r="EJ222" s="117" t="str"/>
      <x:c r="EK222" s="117" t="str"/>
      <x:c r="EL222" s="117" t="str"/>
      <x:c r="EM222" s="117" t="str"/>
      <x:c r="EN222" s="117" t="str"/>
      <x:c r="EO222" s="34" t="str"/>
      <x:c r="EP222" s="34" t="str"/>
      <x:c r="EQ222" s="36" t="str">
        <x:f>IF(OR($EO222="",$EP222="",$EO222=0),"",$EP222/$EO222)</x:f>
      </x:c>
      <x:c r="ER222" s="38" t="str"/>
      <x:c r="ES222" s="22" t="str">
        <x:v>Unknown</x:v>
      </x:c>
      <x:c r="ET222" s="22" t="str">
        <x:v>Unknown</x:v>
      </x:c>
      <x:c r="EU222" s="40" t="str">
        <x:f>IF(COUNT($DF222,$DG222,$DH222)=0,"",AVERAGE($DF222,$DG222,$DH222))</x:f>
      </x:c>
      <x:c r="EV222" s="40" t="str">
        <x:f>IF(COUNT($DJ222,$DK222,$DL222)=0,"",AVERAGE($DJ222,$DK222,$DL222))</x:f>
      </x:c>
      <x:c r="EW222" s="40" t="str">
        <x:f>IF(OR($EU222="",$EV222=""),"",$EV222-$EU222)</x:f>
      </x:c>
      <x:c r="EX222" s="40" t="str">
        <x:f>IF(COUNT($DM222,$DN222,$DO222)=0,"",AVERAGE($DM222,$DN222,$DO222))</x:f>
      </x:c>
      <x:c r="EY222" s="40" t="str">
        <x:f>IF(COUNT($DQ222,$DR222,$DS222)=0,"",AVERAGE($DQ222,$DR222,$DS222))</x:f>
      </x:c>
      <x:c r="EZ222" s="40" t="str">
        <x:f>IF(OR($EX222="",$EY222=""),"",$EY222-$EX222)</x:f>
      </x:c>
      <x:c r="FA222" s="42" t="str">
        <x:f>IF(COUNT($EA222,$EB222,$EC222)=0,"",AVERAGE($EA222,$EB222,$EC222))</x:f>
      </x:c>
      <x:c r="FB222" s="42" t="str">
        <x:f>IF(COUNT($EE222,$EF222,$EG222)=0,"",AVERAGE($EE222,$EF222,$EG222))</x:f>
      </x:c>
      <x:c r="FC222" s="42" t="str">
        <x:f>IF(OR($FA222="",$FB222=""),"",$FB222-$FA222)</x:f>
      </x:c>
      <x:c r="FD222" s="42" t="str">
        <x:f>IF(COUNT($EH222,$EI222,$EJ222)=0,"",AVERAGE($EH222,$EI222,$EJ222))</x:f>
      </x:c>
      <x:c r="FE222" s="42" t="str">
        <x:f>IF(COUNT($EL222,$EM222,$EN222)=0,"",AVERAGE($EL222,$EM222,$EN222))</x:f>
      </x:c>
      <x:c r="FF222" s="42" t="str">
        <x:f>IF(OR($FD222="",$FE222=""),"",$FE222-$FD222)</x:f>
      </x:c>
      <x:c r="FG222" s="24" t="str">
        <x:f>IF(COUNT($DF222,$DG222,$DH222,$DJ222,$DK222,$DL222,$DM222,$DN222,$DO222,$DQ222,$DR222,$DS222)=12,"Yes","No")</x:f>
        <x:v>No</x:v>
      </x:c>
      <x:c r="FH222" s="24" t="str">
        <x:f>IF(COUNT($EA222,$EB222,$EC222,$EE222,$EF222,$EG222,$EH222,$EI222,$EJ222,$EL222,$EM222,$EN222)=12,"Yes","No")</x:f>
        <x:v>No</x:v>
      </x:c>
      <x:c r="FI222" s="24" t="str">
        <x:f>IF(AND($M222="Include",OR($FG222="Yes",$FH222="Yes")),"Ready","Not ready")</x:f>
        <x:v>Not ready</x:v>
      </x:c>
    </x:row>
    <x:row r="223" ht="24" customHeight="1">
      <x:c r="A223" s="22" t="str">
        <x:v>CTL-0221</x:v>
      </x:c>
      <x:c r="B223" s="22" t="n">
        <x:v>232</x:v>
      </x:c>
      <x:c r="C223" s="22" t="str">
        <x:v>Candidate alternative-rationale group</x:v>
      </x:c>
      <x:c r="D223" s="22" t="n">
        <x:v>0</x:v>
      </x:c>
      <x:c r="E223" s="22" t="str">
        <x:v>DATA non-innovation deals.xlsx</x:v>
      </x:c>
      <x:c r="F223" s="22" t="str">
        <x:v>karo bio acquires tanomed for</x:v>
      </x:c>
      <x:c r="G223" s="22" t="str">
        <x:v>No</x:v>
      </x:c>
      <x:c r="H223" s="22" t="str">
        <x:v>No</x:v>
      </x:c>
      <x:c r="I223" s="22" t="str">
        <x:v>No</x:v>
      </x:c>
      <x:c r="J223" s="22" t="n">
        <x:v>1</x:v>
      </x:c>
      <x:c r="K223" s="22" t="str">
        <x:v>Not started</x:v>
      </x:c>
      <x:c r="L223" s="22" t="str">
        <x:v>Eligible - 100%</x:v>
      </x:c>
      <x:c r="M223" s="22" t="str">
        <x:v>Review</x:v>
      </x:c>
      <x:c r="N223" s="22" t="str"/>
      <x:c r="O223" s="28" t="n">
        <x:v>42104</x:v>
      </x:c>
      <x:c r="P223" s="28" t="n">
        <x:v>42121</x:v>
      </x:c>
      <x:c r="Q223" s="22" t="n">
        <x:v>2015</x:v>
      </x:c>
      <x:c r="R223" s="22" t="str">
        <x:v>Q2 2015</x:v>
      </x:c>
      <x:c r="S223" s="22" t="str">
        <x:v>Completed</x:v>
      </x:c>
      <x:c r="T223" s="26" t="str">
        <x:v>Karo Bio Acquires Tanomed for USD2.3 Million</x:v>
      </x:c>
      <x:c r="U223" s="22" t="str">
        <x:v>Mergers &amp; Acquisitions</x:v>
      </x:c>
      <x:c r="V223" s="22" t="str">
        <x:v>Acquisition</x:v>
      </x:c>
      <x:c r="W223" s="22" t="str">
        <x:v>100% Acquisition</x:v>
      </x:c>
      <x:c r="X223" s="22" t="str">
        <x:v>Sweden</x:v>
      </x:c>
      <x:c r="Y223" s="22" t="str">
        <x:v>100% Acquisition</x:v>
      </x:c>
      <x:c r="Z223" s="26"/>
      <x:c r="AA223" s="26"/>
      <x:c r="AB223" s="22" t="str">
        <x:v>Almi Invest AB; Karo Healthcare AB</x:v>
      </x:c>
      <x:c r="AC223" s="22" t="str">
        <x:v>almi invest ab karo healthcare ab</x:v>
      </x:c>
      <x:c r="AD223" s="22" t="str">
        <x:v>Tanomed AB</x:v>
      </x:c>
      <x:c r="AE223" s="22" t="str">
        <x:v>tanomed ab</x:v>
      </x:c>
      <x:c r="AF223" s="30" t="n">
        <x:v>2</x:v>
      </x:c>
      <x:c r="AG223" s="22" t="n">
        <x:v>2</x:v>
      </x:c>
      <x:c r="AH223" s="26" t="str">
        <x:v>Karo Bio AB, a pharmaceutical company, has acquired entire share capital of Tanomed AB, a provider of pharmaceutical products, for a purchase consideration of SEK20 million (USD2.29 million) through the issue of shares. Pursuant the transaction, the board of Karo Bio has resolved to issue 13,480,392 new shares in Karo Bio to the shareholders of Tanomed, at price of SEK1.48 (USD0.17) per share, which is equal to the agreed purchase price. 
This transaction enables Karo Bio to strengthen its product portfolio by gaining an access to a new product to relieve and prevent progression of common cold by reinforcing the body’s own defenses to fight common cold viruses. 
Deal History:
Announced: On March 10, 2015, Karo Bio agreed to acquire Tanomed, for a purchase consideration of SEK20 million (USD2.29 million). The company will pay the acquisition cost through issuance of shares. Following the transaction, the board of directors of Karo Bio has an authorization from the annual general meeting to issue up to 10% of registered share capital.</x:v>
      </x:c>
      <x:c r="AI223" s="26" t="str">
        <x:v>This transaction enables Karo Bio to strengthen its product portfolio by gaining an access to a new product to relieve and prevent progression of common cold by reinforcing the body’s own defenses to fight common cold viruses.</x:v>
      </x:c>
      <x:c r="AJ223" s="22" t="str"/>
      <x:c r="AK223" s="22" t="str"/>
      <x:c r="AL223" s="22" t="str">
        <x:v>Unknown</x:v>
      </x:c>
      <x:c r="AM223" s="22" t="str">
        <x:v>Unknown</x:v>
      </x:c>
      <x:c r="AN223" s="22" t="str"/>
      <x:c r="AO223" s="22" t="str"/>
      <x:c r="AP223" s="22" t="str"/>
      <x:c r="AQ223" s="22" t="str"/>
      <x:c r="AR223" s="22" t="str"/>
      <x:c r="AS223" s="22" t="str">
        <x:v>Almi Invest AB; Karo Healthcare AB</x:v>
      </x:c>
      <x:c r="AT223" s="22" t="str">
        <x:v>Tanomed AB</x:v>
      </x:c>
      <x:c r="AU223" s="22" t="str">
        <x:v>Not reviewed</x:v>
      </x:c>
      <x:c r="AV223" s="22" t="str">
        <x:v>Not assessed</x:v>
      </x:c>
      <x:c r="AW223" s="22" t="str">
        <x:v>Unknown</x:v>
      </x:c>
      <x:c r="AX223" s="22" t="str">
        <x:v>Unknown</x:v>
      </x:c>
      <x:c r="AY223" s="22" t="str">
        <x:v>Unknown</x:v>
      </x:c>
      <x:c r="AZ223" s="22" t="str">
        <x:v>Unknown</x:v>
      </x:c>
      <x:c r="BA223" s="22" t="str">
        <x:v>Unknown</x:v>
      </x:c>
      <x:c r="BB223" s="22" t="str">
        <x:v>Unknown</x:v>
      </x:c>
      <x:c r="BC223" s="26" t="str"/>
      <x:c r="BD223" s="22" t="str"/>
      <x:c r="BE223" s="22" t="str"/>
      <x:c r="BF223" s="22" t="str">
        <x:v>Not collected</x:v>
      </x:c>
      <x:c r="BG223" s="22" t="str">
        <x:v>Not collected</x:v>
      </x:c>
      <x:c r="BH223" s="22" t="str">
        <x:v>Not defined</x:v>
      </x:c>
      <x:c r="BI223" s="24" t="n">
        <x:f>IF($Q223="","",$Q223-3)</x:f>
        <x:v>2012</x:v>
      </x:c>
      <x:c r="BJ223" s="24" t="n">
        <x:f>IF($Q223="","",$Q223-2)</x:f>
        <x:v>2013</x:v>
      </x:c>
      <x:c r="BK223" s="24" t="n">
        <x:f>IF($Q223="","",$Q223-1)</x:f>
        <x:v>2014</x:v>
      </x:c>
      <x:c r="BL223" s="24" t="n">
        <x:f>IF($Q223="","",$Q223+0)</x:f>
        <x:v>2015</x:v>
      </x:c>
      <x:c r="BM223" s="24" t="n">
        <x:f>IF($Q223="","",$Q223+1)</x:f>
        <x:v>2016</x:v>
      </x:c>
      <x:c r="BN223" s="24" t="n">
        <x:f>IF($Q223="","",$Q223+2)</x:f>
        <x:v>2017</x:v>
      </x:c>
      <x:c r="BO223" s="24" t="n">
        <x:f>IF($Q223="","",$Q223+3)</x:f>
        <x:v>2018</x:v>
      </x:c>
      <x:c r="BP223" s="77" t="str"/>
      <x:c r="BQ223" s="77" t="str"/>
      <x:c r="BR223" s="77" t="str"/>
      <x:c r="BS223" s="77" t="str"/>
      <x:c r="BT223" s="77" t="str"/>
      <x:c r="BU223" s="77" t="str"/>
      <x:c r="BV223" s="77" t="str"/>
      <x:c r="BW223" s="77" t="str"/>
      <x:c r="BX223" s="77" t="str"/>
      <x:c r="BY223" s="77" t="str"/>
      <x:c r="BZ223" s="77" t="str"/>
      <x:c r="CA223" s="77" t="str"/>
      <x:c r="CB223" s="77" t="str"/>
      <x:c r="CC223" s="77" t="str"/>
      <x:c r="CD223" s="77" t="str"/>
      <x:c r="CE223" s="77" t="str"/>
      <x:c r="CF223" s="77" t="str"/>
      <x:c r="CG223" s="77" t="str"/>
      <x:c r="CH223" s="77" t="str"/>
      <x:c r="CI223" s="77" t="str"/>
      <x:c r="CJ223" s="77" t="str"/>
      <x:c r="CK223" s="77" t="str"/>
      <x:c r="CL223" s="77" t="str"/>
      <x:c r="CM223" s="77" t="str"/>
      <x:c r="CN223" s="77" t="str"/>
      <x:c r="CO223" s="77" t="str"/>
      <x:c r="CP223" s="77" t="str"/>
      <x:c r="CQ223" s="77" t="str"/>
      <x:c r="CR223" s="77" t="str"/>
      <x:c r="CS223" s="77" t="str"/>
      <x:c r="CT223" s="77" t="str"/>
      <x:c r="CU223" s="77" t="str"/>
      <x:c r="CV223" s="77" t="str"/>
      <x:c r="CW223" s="77" t="str"/>
      <x:c r="CX223" s="77" t="str"/>
      <x:c r="CY223" s="77" t="str"/>
      <x:c r="CZ223" s="77" t="str"/>
      <x:c r="DA223" s="77" t="str"/>
      <x:c r="DB223" s="77" t="str"/>
      <x:c r="DC223" s="77" t="str"/>
      <x:c r="DD223" s="77" t="str"/>
      <x:c r="DE223" s="77" t="str"/>
      <x:c r="DF223" s="78" t="str"/>
      <x:c r="DG223" s="78" t="str"/>
      <x:c r="DH223" s="78" t="str"/>
      <x:c r="DI223" s="78" t="str"/>
      <x:c r="DJ223" s="78" t="str"/>
      <x:c r="DK223" s="78" t="str"/>
      <x:c r="DL223" s="78" t="str"/>
      <x:c r="DM223" s="78" t="str"/>
      <x:c r="DN223" s="78" t="str"/>
      <x:c r="DO223" s="78" t="str"/>
      <x:c r="DP223" s="78" t="str"/>
      <x:c r="DQ223" s="78" t="str"/>
      <x:c r="DR223" s="78" t="str"/>
      <x:c r="DS223" s="78" t="str"/>
      <x:c r="DT223" s="78" t="str"/>
      <x:c r="DU223" s="78" t="str"/>
      <x:c r="DV223" s="78" t="str"/>
      <x:c r="DW223" s="78" t="str"/>
      <x:c r="DX223" s="78" t="str"/>
      <x:c r="DY223" s="78" t="str"/>
      <x:c r="DZ223" s="78" t="str"/>
      <x:c r="EA223" s="117" t="str"/>
      <x:c r="EB223" s="117" t="str"/>
      <x:c r="EC223" s="117" t="str"/>
      <x:c r="ED223" s="117" t="str"/>
      <x:c r="EE223" s="117" t="str"/>
      <x:c r="EF223" s="117" t="str"/>
      <x:c r="EG223" s="117" t="str"/>
      <x:c r="EH223" s="117" t="str"/>
      <x:c r="EI223" s="117" t="str"/>
      <x:c r="EJ223" s="117" t="str"/>
      <x:c r="EK223" s="117" t="str"/>
      <x:c r="EL223" s="117" t="str"/>
      <x:c r="EM223" s="117" t="str"/>
      <x:c r="EN223" s="117" t="str"/>
      <x:c r="EO223" s="34" t="str"/>
      <x:c r="EP223" s="34" t="str"/>
      <x:c r="EQ223" s="36" t="str">
        <x:f>IF(OR($EO223="",$EP223="",$EO223=0),"",$EP223/$EO223)</x:f>
      </x:c>
      <x:c r="ER223" s="38" t="str"/>
      <x:c r="ES223" s="22" t="str">
        <x:v>Unknown</x:v>
      </x:c>
      <x:c r="ET223" s="22" t="str">
        <x:v>Unknown</x:v>
      </x:c>
      <x:c r="EU223" s="40" t="str">
        <x:f>IF(COUNT($DF223,$DG223,$DH223)=0,"",AVERAGE($DF223,$DG223,$DH223))</x:f>
      </x:c>
      <x:c r="EV223" s="40" t="str">
        <x:f>IF(COUNT($DJ223,$DK223,$DL223)=0,"",AVERAGE($DJ223,$DK223,$DL223))</x:f>
      </x:c>
      <x:c r="EW223" s="40" t="str">
        <x:f>IF(OR($EU223="",$EV223=""),"",$EV223-$EU223)</x:f>
      </x:c>
      <x:c r="EX223" s="40" t="str">
        <x:f>IF(COUNT($DM223,$DN223,$DO223)=0,"",AVERAGE($DM223,$DN223,$DO223))</x:f>
      </x:c>
      <x:c r="EY223" s="40" t="str">
        <x:f>IF(COUNT($DQ223,$DR223,$DS223)=0,"",AVERAGE($DQ223,$DR223,$DS223))</x:f>
      </x:c>
      <x:c r="EZ223" s="40" t="str">
        <x:f>IF(OR($EX223="",$EY223=""),"",$EY223-$EX223)</x:f>
      </x:c>
      <x:c r="FA223" s="42" t="str">
        <x:f>IF(COUNT($EA223,$EB223,$EC223)=0,"",AVERAGE($EA223,$EB223,$EC223))</x:f>
      </x:c>
      <x:c r="FB223" s="42" t="str">
        <x:f>IF(COUNT($EE223,$EF223,$EG223)=0,"",AVERAGE($EE223,$EF223,$EG223))</x:f>
      </x:c>
      <x:c r="FC223" s="42" t="str">
        <x:f>IF(OR($FA223="",$FB223=""),"",$FB223-$FA223)</x:f>
      </x:c>
      <x:c r="FD223" s="42" t="str">
        <x:f>IF(COUNT($EH223,$EI223,$EJ223)=0,"",AVERAGE($EH223,$EI223,$EJ223))</x:f>
      </x:c>
      <x:c r="FE223" s="42" t="str">
        <x:f>IF(COUNT($EL223,$EM223,$EN223)=0,"",AVERAGE($EL223,$EM223,$EN223))</x:f>
      </x:c>
      <x:c r="FF223" s="42" t="str">
        <x:f>IF(OR($FD223="",$FE223=""),"",$FE223-$FD223)</x:f>
      </x:c>
      <x:c r="FG223" s="24" t="str">
        <x:f>IF(COUNT($DF223,$DG223,$DH223,$DJ223,$DK223,$DL223,$DM223,$DN223,$DO223,$DQ223,$DR223,$DS223)=12,"Yes","No")</x:f>
        <x:v>No</x:v>
      </x:c>
      <x:c r="FH223" s="24" t="str">
        <x:f>IF(COUNT($EA223,$EB223,$EC223,$EE223,$EF223,$EG223,$EH223,$EI223,$EJ223,$EL223,$EM223,$EN223)=12,"Yes","No")</x:f>
        <x:v>No</x:v>
      </x:c>
      <x:c r="FI223" s="24" t="str">
        <x:f>IF(AND($M223="Include",OR($FG223="Yes",$FH223="Yes")),"Ready","Not ready")</x:f>
        <x:v>Not ready</x:v>
      </x:c>
    </x:row>
    <x:row r="224" ht="24" customHeight="1">
      <x:c r="A224" s="22" t="str">
        <x:v>CTL-0222</x:v>
      </x:c>
      <x:c r="B224" s="22" t="n">
        <x:v>233</x:v>
      </x:c>
      <x:c r="C224" s="22" t="str">
        <x:v>Candidate alternative-rationale group</x:v>
      </x:c>
      <x:c r="D224" s="22" t="n">
        <x:v>0</x:v>
      </x:c>
      <x:c r="E224" s="22" t="str">
        <x:v>DATA non-innovation deals.xlsx</x:v>
      </x:c>
      <x:c r="F224" s="22" t="str">
        <x:v>ostersjostiftelsen acquires stake in axelar from karolinska development</x:v>
      </x:c>
      <x:c r="G224" s="22" t="str">
        <x:v>No</x:v>
      </x:c>
      <x:c r="H224" s="22" t="str">
        <x:v>No</x:v>
      </x:c>
      <x:c r="I224" s="22" t="str">
        <x:v>No</x:v>
      </x:c>
      <x:c r="J224" s="22" t="n">
        <x:v>1</x:v>
      </x:c>
      <x:c r="K224" s="22" t="str">
        <x:v>Not started</x:v>
      </x:c>
      <x:c r="L224" s="22" t="str">
        <x:v>Exclude - minority</x:v>
      </x:c>
      <x:c r="M224" s="22" t="str">
        <x:v>Review</x:v>
      </x:c>
      <x:c r="N224" s="22" t="str"/>
      <x:c r="O224" s="28" t="n">
        <x:v>42090</x:v>
      </x:c>
      <x:c r="P224" s="28" t="n">
        <x:v>42090</x:v>
      </x:c>
      <x:c r="Q224" s="22" t="n">
        <x:v>2015</x:v>
      </x:c>
      <x:c r="R224" s="22" t="str">
        <x:v>Q1 2015</x:v>
      </x:c>
      <x:c r="S224" s="22" t="str">
        <x:v>Completed</x:v>
      </x:c>
      <x:c r="T224" s="26" t="str">
        <x:v>Ostersjostiftelsen Acquires Stake in Axelar from Karolinska Development</x:v>
      </x:c>
      <x:c r="U224" s="22" t="str">
        <x:v>Mergers &amp; Acquisitions</x:v>
      </x:c>
      <x:c r="V224" s="22" t="str">
        <x:v>Acquisition</x:v>
      </x:c>
      <x:c r="W224" s="22" t="str">
        <x:v>Minority Acquisition</x:v>
      </x:c>
      <x:c r="X224" s="22" t="str">
        <x:v>Sweden</x:v>
      </x:c>
      <x:c r="Y224" s="22" t="str">
        <x:v>Minority Acquisition</x:v>
      </x:c>
      <x:c r="Z224" s="26"/>
      <x:c r="AA224" s="26"/>
      <x:c r="AB224" s="22" t="str">
        <x:v>The Foundation for Baltic and East European Studies</x:v>
      </x:c>
      <x:c r="AC224" s="22" t="str">
        <x:v>foundation for baltic and east european studies</x:v>
      </x:c>
      <x:c r="AD224" s="22" t="str">
        <x:v>Axelar AB (Inactive)</x:v>
      </x:c>
      <x:c r="AE224" s="22" t="str">
        <x:v>axelar ab</x:v>
      </x:c>
      <x:c r="AF224" s="30"/>
      <x:c r="AG224" s="22" t="str">
        <x:v>n/a</x:v>
      </x:c>
      <x:c r="AH224" s="26" t="str">
        <x:v>The Foundation for Baltic and East European Studies (Ostersjostiftelsen), a provider of research and education services, has acquired stake in Axelar AB, a biotechnology company, from Karolinska Development AB, a venture capital firm.
As part of the transaction, KDev Investments AB, a holding company jointly owned by Karolinska Development and Rosetta Capital Limited, will transfer its shareholding in Axelar to Ostersjostiftelsen for an upfront payment and earn-out payments.
This transaction enables Ostersjostiftelsen to expand its research activities; and allows Karolinska Development for redistribution of resources to its core strategic portfolio, thereby building long term value for its shareholders.</x:v>
      </x:c>
      <x:c r="AI224" s="26" t="str">
        <x:v>This transaction enables Ostersjostiftelsen to expand its research activities; and allows Karolinska Development for redistribution of resources to its core strategic portfolio, thereby building long term value for its shareholders.</x:v>
      </x:c>
      <x:c r="AJ224" s="22" t="str"/>
      <x:c r="AK224" s="22" t="str"/>
      <x:c r="AL224" s="22" t="str">
        <x:v>Unknown</x:v>
      </x:c>
      <x:c r="AM224" s="22" t="str">
        <x:v>Unknown</x:v>
      </x:c>
      <x:c r="AN224" s="22" t="str"/>
      <x:c r="AO224" s="22" t="str"/>
      <x:c r="AP224" s="22" t="str"/>
      <x:c r="AQ224" s="22" t="str"/>
      <x:c r="AR224" s="22" t="str"/>
      <x:c r="AS224" s="22" t="str">
        <x:v>The Foundation for Baltic and East European Studies</x:v>
      </x:c>
      <x:c r="AT224" s="22" t="str">
        <x:v>Axelar AB (Inactive)</x:v>
      </x:c>
      <x:c r="AU224" s="22" t="str">
        <x:v>Not reviewed</x:v>
      </x:c>
      <x:c r="AV224" s="22" t="str">
        <x:v>Not assessed</x:v>
      </x:c>
      <x:c r="AW224" s="22" t="str">
        <x:v>Unknown</x:v>
      </x:c>
      <x:c r="AX224" s="22" t="str">
        <x:v>Unknown</x:v>
      </x:c>
      <x:c r="AY224" s="22" t="str">
        <x:v>Unknown</x:v>
      </x:c>
      <x:c r="AZ224" s="22" t="str">
        <x:v>Unknown</x:v>
      </x:c>
      <x:c r="BA224" s="22" t="str">
        <x:v>Unknown</x:v>
      </x:c>
      <x:c r="BB224" s="22" t="str">
        <x:v>Unknown</x:v>
      </x:c>
      <x:c r="BC224" s="26" t="str"/>
      <x:c r="BD224" s="22" t="str"/>
      <x:c r="BE224" s="22" t="str"/>
      <x:c r="BF224" s="22" t="str">
        <x:v>Not collected</x:v>
      </x:c>
      <x:c r="BG224" s="22" t="str">
        <x:v>Not collected</x:v>
      </x:c>
      <x:c r="BH224" s="22" t="str">
        <x:v>Not defined</x:v>
      </x:c>
      <x:c r="BI224" s="24" t="n">
        <x:f>IF($Q224="","",$Q224-3)</x:f>
        <x:v>2012</x:v>
      </x:c>
      <x:c r="BJ224" s="24" t="n">
        <x:f>IF($Q224="","",$Q224-2)</x:f>
        <x:v>2013</x:v>
      </x:c>
      <x:c r="BK224" s="24" t="n">
        <x:f>IF($Q224="","",$Q224-1)</x:f>
        <x:v>2014</x:v>
      </x:c>
      <x:c r="BL224" s="24" t="n">
        <x:f>IF($Q224="","",$Q224+0)</x:f>
        <x:v>2015</x:v>
      </x:c>
      <x:c r="BM224" s="24" t="n">
        <x:f>IF($Q224="","",$Q224+1)</x:f>
        <x:v>2016</x:v>
      </x:c>
      <x:c r="BN224" s="24" t="n">
        <x:f>IF($Q224="","",$Q224+2)</x:f>
        <x:v>2017</x:v>
      </x:c>
      <x:c r="BO224" s="24" t="n">
        <x:f>IF($Q224="","",$Q224+3)</x:f>
        <x:v>2018</x:v>
      </x:c>
      <x:c r="BP224" s="77" t="str"/>
      <x:c r="BQ224" s="77" t="str"/>
      <x:c r="BR224" s="77" t="str"/>
      <x:c r="BS224" s="77" t="str"/>
      <x:c r="BT224" s="77" t="str"/>
      <x:c r="BU224" s="77" t="str"/>
      <x:c r="BV224" s="77" t="str"/>
      <x:c r="BW224" s="77" t="str"/>
      <x:c r="BX224" s="77" t="str"/>
      <x:c r="BY224" s="77" t="str"/>
      <x:c r="BZ224" s="77" t="str"/>
      <x:c r="CA224" s="77" t="str"/>
      <x:c r="CB224" s="77" t="str"/>
      <x:c r="CC224" s="77" t="str"/>
      <x:c r="CD224" s="77" t="str"/>
      <x:c r="CE224" s="77" t="str"/>
      <x:c r="CF224" s="77" t="str"/>
      <x:c r="CG224" s="77" t="str"/>
      <x:c r="CH224" s="77" t="str"/>
      <x:c r="CI224" s="77" t="str"/>
      <x:c r="CJ224" s="77" t="str"/>
      <x:c r="CK224" s="77" t="str"/>
      <x:c r="CL224" s="77" t="str"/>
      <x:c r="CM224" s="77" t="str"/>
      <x:c r="CN224" s="77" t="str"/>
      <x:c r="CO224" s="77" t="str"/>
      <x:c r="CP224" s="77" t="str"/>
      <x:c r="CQ224" s="77" t="str"/>
      <x:c r="CR224" s="77" t="str"/>
      <x:c r="CS224" s="77" t="str"/>
      <x:c r="CT224" s="77" t="str"/>
      <x:c r="CU224" s="77" t="str"/>
      <x:c r="CV224" s="77" t="str"/>
      <x:c r="CW224" s="77" t="str"/>
      <x:c r="CX224" s="77" t="str"/>
      <x:c r="CY224" s="77" t="str"/>
      <x:c r="CZ224" s="77" t="str"/>
      <x:c r="DA224" s="77" t="str"/>
      <x:c r="DB224" s="77" t="str"/>
      <x:c r="DC224" s="77" t="str"/>
      <x:c r="DD224" s="77" t="str"/>
      <x:c r="DE224" s="77" t="str"/>
      <x:c r="DF224" s="78" t="str"/>
      <x:c r="DG224" s="78" t="str"/>
      <x:c r="DH224" s="78" t="str"/>
      <x:c r="DI224" s="78" t="str"/>
      <x:c r="DJ224" s="78" t="str"/>
      <x:c r="DK224" s="78" t="str"/>
      <x:c r="DL224" s="78" t="str"/>
      <x:c r="DM224" s="78" t="str"/>
      <x:c r="DN224" s="78" t="str"/>
      <x:c r="DO224" s="78" t="str"/>
      <x:c r="DP224" s="78" t="str"/>
      <x:c r="DQ224" s="78" t="str"/>
      <x:c r="DR224" s="78" t="str"/>
      <x:c r="DS224" s="78" t="str"/>
      <x:c r="DT224" s="78" t="str"/>
      <x:c r="DU224" s="78" t="str"/>
      <x:c r="DV224" s="78" t="str"/>
      <x:c r="DW224" s="78" t="str"/>
      <x:c r="DX224" s="78" t="str"/>
      <x:c r="DY224" s="78" t="str"/>
      <x:c r="DZ224" s="78" t="str"/>
      <x:c r="EA224" s="117" t="str"/>
      <x:c r="EB224" s="117" t="str"/>
      <x:c r="EC224" s="117" t="str"/>
      <x:c r="ED224" s="117" t="str"/>
      <x:c r="EE224" s="117" t="str"/>
      <x:c r="EF224" s="117" t="str"/>
      <x:c r="EG224" s="117" t="str"/>
      <x:c r="EH224" s="117" t="str"/>
      <x:c r="EI224" s="117" t="str"/>
      <x:c r="EJ224" s="117" t="str"/>
      <x:c r="EK224" s="117" t="str"/>
      <x:c r="EL224" s="117" t="str"/>
      <x:c r="EM224" s="117" t="str"/>
      <x:c r="EN224" s="117" t="str"/>
      <x:c r="EO224" s="34" t="str"/>
      <x:c r="EP224" s="34" t="str"/>
      <x:c r="EQ224" s="36" t="str">
        <x:f>IF(OR($EO224="",$EP224="",$EO224=0),"",$EP224/$EO224)</x:f>
      </x:c>
      <x:c r="ER224" s="38" t="str"/>
      <x:c r="ES224" s="22" t="str">
        <x:v>Unknown</x:v>
      </x:c>
      <x:c r="ET224" s="22" t="str">
        <x:v>Unknown</x:v>
      </x:c>
      <x:c r="EU224" s="40" t="str">
        <x:f>IF(COUNT($DF224,$DG224,$DH224)=0,"",AVERAGE($DF224,$DG224,$DH224))</x:f>
      </x:c>
      <x:c r="EV224" s="40" t="str">
        <x:f>IF(COUNT($DJ224,$DK224,$DL224)=0,"",AVERAGE($DJ224,$DK224,$DL224))</x:f>
      </x:c>
      <x:c r="EW224" s="40" t="str">
        <x:f>IF(OR($EU224="",$EV224=""),"",$EV224-$EU224)</x:f>
      </x:c>
      <x:c r="EX224" s="40" t="str">
        <x:f>IF(COUNT($DM224,$DN224,$DO224)=0,"",AVERAGE($DM224,$DN224,$DO224))</x:f>
      </x:c>
      <x:c r="EY224" s="40" t="str">
        <x:f>IF(COUNT($DQ224,$DR224,$DS224)=0,"",AVERAGE($DQ224,$DR224,$DS224))</x:f>
      </x:c>
      <x:c r="EZ224" s="40" t="str">
        <x:f>IF(OR($EX224="",$EY224=""),"",$EY224-$EX224)</x:f>
      </x:c>
      <x:c r="FA224" s="42" t="str">
        <x:f>IF(COUNT($EA224,$EB224,$EC224)=0,"",AVERAGE($EA224,$EB224,$EC224))</x:f>
      </x:c>
      <x:c r="FB224" s="42" t="str">
        <x:f>IF(COUNT($EE224,$EF224,$EG224)=0,"",AVERAGE($EE224,$EF224,$EG224))</x:f>
      </x:c>
      <x:c r="FC224" s="42" t="str">
        <x:f>IF(OR($FA224="",$FB224=""),"",$FB224-$FA224)</x:f>
      </x:c>
      <x:c r="FD224" s="42" t="str">
        <x:f>IF(COUNT($EH224,$EI224,$EJ224)=0,"",AVERAGE($EH224,$EI224,$EJ224))</x:f>
      </x:c>
      <x:c r="FE224" s="42" t="str">
        <x:f>IF(COUNT($EL224,$EM224,$EN224)=0,"",AVERAGE($EL224,$EM224,$EN224))</x:f>
      </x:c>
      <x:c r="FF224" s="42" t="str">
        <x:f>IF(OR($FD224="",$FE224=""),"",$FE224-$FD224)</x:f>
      </x:c>
      <x:c r="FG224" s="24" t="str">
        <x:f>IF(COUNT($DF224,$DG224,$DH224,$DJ224,$DK224,$DL224,$DM224,$DN224,$DO224,$DQ224,$DR224,$DS224)=12,"Yes","No")</x:f>
        <x:v>No</x:v>
      </x:c>
      <x:c r="FH224" s="24" t="str">
        <x:f>IF(COUNT($EA224,$EB224,$EC224,$EE224,$EF224,$EG224,$EH224,$EI224,$EJ224,$EL224,$EM224,$EN224)=12,"Yes","No")</x:f>
        <x:v>No</x:v>
      </x:c>
      <x:c r="FI224" s="24" t="str">
        <x:f>IF(AND($M224="Include",OR($FG224="Yes",$FH224="Yes")),"Ready","Not ready")</x:f>
        <x:v>Not ready</x:v>
      </x:c>
    </x:row>
    <x:row r="225" ht="24" customHeight="1">
      <x:c r="A225" s="22" t="str">
        <x:v>CTL-0223</x:v>
      </x:c>
      <x:c r="B225" s="22" t="n">
        <x:v>234</x:v>
      </x:c>
      <x:c r="C225" s="22" t="str">
        <x:v>Candidate alternative-rationale group</x:v>
      </x:c>
      <x:c r="D225" s="22" t="n">
        <x:v>0</x:v>
      </x:c>
      <x:c r="E225" s="22" t="str">
        <x:v>DATA non-innovation deals.xlsx</x:v>
      </x:c>
      <x:c r="F225" s="22" t="str">
        <x:v>kite pharma acquires t cell factory</x:v>
      </x:c>
      <x:c r="G225" s="22" t="str">
        <x:v>No</x:v>
      </x:c>
      <x:c r="H225" s="22" t="str">
        <x:v>No</x:v>
      </x:c>
      <x:c r="I225" s="22" t="str">
        <x:v>No</x:v>
      </x:c>
      <x:c r="J225" s="22" t="n">
        <x:v>1</x:v>
      </x:c>
      <x:c r="K225" s="22" t="str">
        <x:v>Not started</x:v>
      </x:c>
      <x:c r="L225" s="22" t="str">
        <x:v>Review - majority</x:v>
      </x:c>
      <x:c r="M225" s="22" t="str">
        <x:v>Review</x:v>
      </x:c>
      <x:c r="N225" s="22" t="str"/>
      <x:c r="O225" s="28" t="n">
        <x:v>42080</x:v>
      </x:c>
      <x:c r="P225" s="28" t="n">
        <x:v>42080</x:v>
      </x:c>
      <x:c r="Q225" s="22" t="n">
        <x:v>2015</x:v>
      </x:c>
      <x:c r="R225" s="22" t="str">
        <x:v>Q1 2015</x:v>
      </x:c>
      <x:c r="S225" s="22" t="str">
        <x:v>Completed</x:v>
      </x:c>
      <x:c r="T225" s="26" t="str">
        <x:v>Kite Pharma acquires T-Cell Factory</x:v>
      </x:c>
      <x:c r="U225" s="22" t="str">
        <x:v>Mergers &amp; Acquisitions</x:v>
      </x:c>
      <x:c r="V225" s="22" t="str">
        <x:v>Acquisition</x:v>
      </x:c>
      <x:c r="W225" s="22" t="str">
        <x:v>Majority Acquisition</x:v>
      </x:c>
      <x:c r="X225" s="22" t="str">
        <x:v>The Netherlands</x:v>
      </x:c>
      <x:c r="Y225" s="22" t="str">
        <x:v>Majority Acquisition</x:v>
      </x:c>
      <x:c r="Z225" s="26"/>
      <x:c r="AA225" s="26"/>
      <x:c r="AB225" s="22" t="str">
        <x:v>Kite Pharma Inc</x:v>
      </x:c>
      <x:c r="AC225" s="22" t="str">
        <x:v>kite pharma</x:v>
      </x:c>
      <x:c r="AD225" s="22" t="str">
        <x:v>T-Cell Factory B.V.</x:v>
      </x:c>
      <x:c r="AE225" s="22" t="str">
        <x:v>t cell factory b v</x:v>
      </x:c>
      <x:c r="AF225" s="30" t="n">
        <x:v>21</x:v>
      </x:c>
      <x:c r="AG225" s="22" t="n">
        <x:v>21</x:v>
      </x:c>
      <x:c r="AH225" s="26" t="str">
        <x:v>Kite Pharma, Inc., a US-based biotechnology company, has acquired T-Cell Factory B.V., a Netherlands-based biotechnology company that targets various tumors, for an upfront payment of up to EUR20 million, of which EUR3.8 million will be paid in Kite Pharma’s stock.
_x000d_The transaction also includes certain milestone payments upon the achievement of clinical, regulatory and sales milestones relating to T cell receptor (TCR)-based product candidates.</x:v>
      </x:c>
      <x:c r="AI225" s="26" t="str">
        <x:v>The transaction will enable Kite Pharma to strengthen its TCR cancer gene therapy platform and expand its product pipeline in TCRs for the treatment of solid tumors.</x:v>
      </x:c>
      <x:c r="AJ225" s="22" t="str"/>
      <x:c r="AK225" s="22" t="str"/>
      <x:c r="AL225" s="22" t="str">
        <x:v>Unknown</x:v>
      </x:c>
      <x:c r="AM225" s="22" t="str">
        <x:v>Unknown</x:v>
      </x:c>
      <x:c r="AN225" s="22" t="str"/>
      <x:c r="AO225" s="22" t="str"/>
      <x:c r="AP225" s="22" t="str"/>
      <x:c r="AQ225" s="22" t="str"/>
      <x:c r="AR225" s="22" t="str"/>
      <x:c r="AS225" s="22" t="str">
        <x:v>Kite Pharma Inc</x:v>
      </x:c>
      <x:c r="AT225" s="22" t="str">
        <x:v>T-Cell Factory B.V.</x:v>
      </x:c>
      <x:c r="AU225" s="22" t="str">
        <x:v>Not reviewed</x:v>
      </x:c>
      <x:c r="AV225" s="22" t="str">
        <x:v>Not assessed</x:v>
      </x:c>
      <x:c r="AW225" s="22" t="str">
        <x:v>Unknown</x:v>
      </x:c>
      <x:c r="AX225" s="22" t="str">
        <x:v>Unknown</x:v>
      </x:c>
      <x:c r="AY225" s="22" t="str">
        <x:v>Unknown</x:v>
      </x:c>
      <x:c r="AZ225" s="22" t="str">
        <x:v>Unknown</x:v>
      </x:c>
      <x:c r="BA225" s="22" t="str">
        <x:v>Unknown</x:v>
      </x:c>
      <x:c r="BB225" s="22" t="str">
        <x:v>Unknown</x:v>
      </x:c>
      <x:c r="BC225" s="26" t="str"/>
      <x:c r="BD225" s="22" t="str"/>
      <x:c r="BE225" s="22" t="str"/>
      <x:c r="BF225" s="22" t="str">
        <x:v>Not collected</x:v>
      </x:c>
      <x:c r="BG225" s="22" t="str">
        <x:v>Not collected</x:v>
      </x:c>
      <x:c r="BH225" s="22" t="str">
        <x:v>Not defined</x:v>
      </x:c>
      <x:c r="BI225" s="24" t="n">
        <x:f>IF($Q225="","",$Q225-3)</x:f>
        <x:v>2012</x:v>
      </x:c>
      <x:c r="BJ225" s="24" t="n">
        <x:f>IF($Q225="","",$Q225-2)</x:f>
        <x:v>2013</x:v>
      </x:c>
      <x:c r="BK225" s="24" t="n">
        <x:f>IF($Q225="","",$Q225-1)</x:f>
        <x:v>2014</x:v>
      </x:c>
      <x:c r="BL225" s="24" t="n">
        <x:f>IF($Q225="","",$Q225+0)</x:f>
        <x:v>2015</x:v>
      </x:c>
      <x:c r="BM225" s="24" t="n">
        <x:f>IF($Q225="","",$Q225+1)</x:f>
        <x:v>2016</x:v>
      </x:c>
      <x:c r="BN225" s="24" t="n">
        <x:f>IF($Q225="","",$Q225+2)</x:f>
        <x:v>2017</x:v>
      </x:c>
      <x:c r="BO225" s="24" t="n">
        <x:f>IF($Q225="","",$Q225+3)</x:f>
        <x:v>2018</x:v>
      </x:c>
      <x:c r="BP225" s="77" t="str"/>
      <x:c r="BQ225" s="77" t="str"/>
      <x:c r="BR225" s="77" t="str"/>
      <x:c r="BS225" s="77" t="str"/>
      <x:c r="BT225" s="77" t="str"/>
      <x:c r="BU225" s="77" t="str"/>
      <x:c r="BV225" s="77" t="str"/>
      <x:c r="BW225" s="77" t="str"/>
      <x:c r="BX225" s="77" t="str"/>
      <x:c r="BY225" s="77" t="str"/>
      <x:c r="BZ225" s="77" t="str"/>
      <x:c r="CA225" s="77" t="str"/>
      <x:c r="CB225" s="77" t="str"/>
      <x:c r="CC225" s="77" t="str"/>
      <x:c r="CD225" s="77" t="str"/>
      <x:c r="CE225" s="77" t="str"/>
      <x:c r="CF225" s="77" t="str"/>
      <x:c r="CG225" s="77" t="str"/>
      <x:c r="CH225" s="77" t="str"/>
      <x:c r="CI225" s="77" t="str"/>
      <x:c r="CJ225" s="77" t="str"/>
      <x:c r="CK225" s="77" t="str"/>
      <x:c r="CL225" s="77" t="str"/>
      <x:c r="CM225" s="77" t="str"/>
      <x:c r="CN225" s="77" t="str"/>
      <x:c r="CO225" s="77" t="str"/>
      <x:c r="CP225" s="77" t="str"/>
      <x:c r="CQ225" s="77" t="str"/>
      <x:c r="CR225" s="77" t="str"/>
      <x:c r="CS225" s="77" t="str"/>
      <x:c r="CT225" s="77" t="str"/>
      <x:c r="CU225" s="77" t="str"/>
      <x:c r="CV225" s="77" t="str"/>
      <x:c r="CW225" s="77" t="str"/>
      <x:c r="CX225" s="77" t="str"/>
      <x:c r="CY225" s="77" t="str"/>
      <x:c r="CZ225" s="77" t="str"/>
      <x:c r="DA225" s="77" t="str"/>
      <x:c r="DB225" s="77" t="str"/>
      <x:c r="DC225" s="77" t="str"/>
      <x:c r="DD225" s="77" t="str"/>
      <x:c r="DE225" s="77" t="str"/>
      <x:c r="DF225" s="78" t="str"/>
      <x:c r="DG225" s="78" t="str"/>
      <x:c r="DH225" s="78" t="str"/>
      <x:c r="DI225" s="78" t="str"/>
      <x:c r="DJ225" s="78" t="str"/>
      <x:c r="DK225" s="78" t="str"/>
      <x:c r="DL225" s="78" t="str"/>
      <x:c r="DM225" s="78" t="str"/>
      <x:c r="DN225" s="78" t="str"/>
      <x:c r="DO225" s="78" t="str"/>
      <x:c r="DP225" s="78" t="str"/>
      <x:c r="DQ225" s="78" t="str"/>
      <x:c r="DR225" s="78" t="str"/>
      <x:c r="DS225" s="78" t="str"/>
      <x:c r="DT225" s="78" t="str"/>
      <x:c r="DU225" s="78" t="str"/>
      <x:c r="DV225" s="78" t="str"/>
      <x:c r="DW225" s="78" t="str"/>
      <x:c r="DX225" s="78" t="str"/>
      <x:c r="DY225" s="78" t="str"/>
      <x:c r="DZ225" s="78" t="str"/>
      <x:c r="EA225" s="117" t="str"/>
      <x:c r="EB225" s="117" t="str"/>
      <x:c r="EC225" s="117" t="str"/>
      <x:c r="ED225" s="117" t="str"/>
      <x:c r="EE225" s="117" t="str"/>
      <x:c r="EF225" s="117" t="str"/>
      <x:c r="EG225" s="117" t="str"/>
      <x:c r="EH225" s="117" t="str"/>
      <x:c r="EI225" s="117" t="str"/>
      <x:c r="EJ225" s="117" t="str"/>
      <x:c r="EK225" s="117" t="str"/>
      <x:c r="EL225" s="117" t="str"/>
      <x:c r="EM225" s="117" t="str"/>
      <x:c r="EN225" s="117" t="str"/>
      <x:c r="EO225" s="34" t="str"/>
      <x:c r="EP225" s="34" t="str"/>
      <x:c r="EQ225" s="36" t="str">
        <x:f>IF(OR($EO225="",$EP225="",$EO225=0),"",$EP225/$EO225)</x:f>
      </x:c>
      <x:c r="ER225" s="38" t="str"/>
      <x:c r="ES225" s="22" t="str">
        <x:v>Unknown</x:v>
      </x:c>
      <x:c r="ET225" s="22" t="str">
        <x:v>Unknown</x:v>
      </x:c>
      <x:c r="EU225" s="40" t="str">
        <x:f>IF(COUNT($DF225,$DG225,$DH225)=0,"",AVERAGE($DF225,$DG225,$DH225))</x:f>
      </x:c>
      <x:c r="EV225" s="40" t="str">
        <x:f>IF(COUNT($DJ225,$DK225,$DL225)=0,"",AVERAGE($DJ225,$DK225,$DL225))</x:f>
      </x:c>
      <x:c r="EW225" s="40" t="str">
        <x:f>IF(OR($EU225="",$EV225=""),"",$EV225-$EU225)</x:f>
      </x:c>
      <x:c r="EX225" s="40" t="str">
        <x:f>IF(COUNT($DM225,$DN225,$DO225)=0,"",AVERAGE($DM225,$DN225,$DO225))</x:f>
      </x:c>
      <x:c r="EY225" s="40" t="str">
        <x:f>IF(COUNT($DQ225,$DR225,$DS225)=0,"",AVERAGE($DQ225,$DR225,$DS225))</x:f>
      </x:c>
      <x:c r="EZ225" s="40" t="str">
        <x:f>IF(OR($EX225="",$EY225=""),"",$EY225-$EX225)</x:f>
      </x:c>
      <x:c r="FA225" s="42" t="str">
        <x:f>IF(COUNT($EA225,$EB225,$EC225)=0,"",AVERAGE($EA225,$EB225,$EC225))</x:f>
      </x:c>
      <x:c r="FB225" s="42" t="str">
        <x:f>IF(COUNT($EE225,$EF225,$EG225)=0,"",AVERAGE($EE225,$EF225,$EG225))</x:f>
      </x:c>
      <x:c r="FC225" s="42" t="str">
        <x:f>IF(OR($FA225="",$FB225=""),"",$FB225-$FA225)</x:f>
      </x:c>
      <x:c r="FD225" s="42" t="str">
        <x:f>IF(COUNT($EH225,$EI225,$EJ225)=0,"",AVERAGE($EH225,$EI225,$EJ225))</x:f>
      </x:c>
      <x:c r="FE225" s="42" t="str">
        <x:f>IF(COUNT($EL225,$EM225,$EN225)=0,"",AVERAGE($EL225,$EM225,$EN225))</x:f>
      </x:c>
      <x:c r="FF225" s="42" t="str">
        <x:f>IF(OR($FD225="",$FE225=""),"",$FE225-$FD225)</x:f>
      </x:c>
      <x:c r="FG225" s="24" t="str">
        <x:f>IF(COUNT($DF225,$DG225,$DH225,$DJ225,$DK225,$DL225,$DM225,$DN225,$DO225,$DQ225,$DR225,$DS225)=12,"Yes","No")</x:f>
        <x:v>No</x:v>
      </x:c>
      <x:c r="FH225" s="24" t="str">
        <x:f>IF(COUNT($EA225,$EB225,$EC225,$EE225,$EF225,$EG225,$EH225,$EI225,$EJ225,$EL225,$EM225,$EN225)=12,"Yes","No")</x:f>
        <x:v>No</x:v>
      </x:c>
      <x:c r="FI225" s="24" t="str">
        <x:f>IF(AND($M225="Include",OR($FG225="Yes",$FH225="Yes")),"Ready","Not ready")</x:f>
        <x:v>Not ready</x:v>
      </x:c>
    </x:row>
    <x:row r="226" ht="24" customHeight="1">
      <x:c r="A226" s="22" t="str">
        <x:v>CTL-0224</x:v>
      </x:c>
      <x:c r="B226" s="22" t="n">
        <x:v>235</x:v>
      </x:c>
      <x:c r="C226" s="22" t="str">
        <x:v>Candidate alternative-rationale group</x:v>
      </x:c>
      <x:c r="D226" s="22" t="n">
        <x:v>0</x:v>
      </x:c>
      <x:c r="E226" s="22" t="str">
        <x:v>DATA non-innovation deals.xlsx</x:v>
      </x:c>
      <x:c r="F226" s="22" t="str">
        <x:v>nbk capital exit dem pharmaceuticals</x:v>
      </x:c>
      <x:c r="G226" s="22" t="str">
        <x:v>No</x:v>
      </x:c>
      <x:c r="H226" s="22" t="str">
        <x:v>No</x:v>
      </x:c>
      <x:c r="I226" s="22" t="str">
        <x:v>Yes</x:v>
      </x:c>
      <x:c r="J226" s="22" t="n">
        <x:v>8</x:v>
      </x:c>
      <x:c r="K226" s="22" t="str">
        <x:v>Not started</x:v>
      </x:c>
      <x:c r="L226" s="22" t="str">
        <x:v>Exclude - minority</x:v>
      </x:c>
      <x:c r="M226" s="22" t="str">
        <x:v>Review</x:v>
      </x:c>
      <x:c r="N226" s="22" t="str"/>
      <x:c r="O226" s="28" t="n">
        <x:v>42071</x:v>
      </x:c>
      <x:c r="P226" s="28" t="n">
        <x:v>42071</x:v>
      </x:c>
      <x:c r="Q226" s="22" t="n">
        <x:v>2015</x:v>
      </x:c>
      <x:c r="R226" s="22" t="str">
        <x:v>Q1 2015</x:v>
      </x:c>
      <x:c r="S226" s="22" t="str">
        <x:v>Completed</x:v>
      </x:c>
      <x:c r="T226" s="26" t="str">
        <x:v>NBK Capital Exit Dem Pharmaceuticals</x:v>
      </x:c>
      <x:c r="U226" s="22" t="str">
        <x:v>Mergers &amp; Acquisitions</x:v>
      </x:c>
      <x:c r="V226" s="22" t="str">
        <x:v>Acquisition</x:v>
      </x:c>
      <x:c r="W226" s="22" t="str">
        <x:v>Minority Acquisition</x:v>
      </x:c>
      <x:c r="X226" s="22" t="str">
        <x:v>Turkey</x:v>
      </x:c>
      <x:c r="Y226" s="22" t="str">
        <x:v>Minority Acquisition</x:v>
      </x:c>
      <x:c r="Z226" s="26"/>
      <x:c r="AA226" s="26"/>
      <x:c r="AB226" s="22" t="str">
        <x:v>Undisclosed</x:v>
      </x:c>
      <x:c r="AC226" s="22" t="str">
        <x:v>undisclosed</x:v>
      </x:c>
      <x:c r="AD226" s="22" t="str">
        <x:v>Dem Ilac San ve Tic AS</x:v>
      </x:c>
      <x:c r="AE226" s="22" t="str">
        <x:v>dem ilac san ve tic</x:v>
      </x:c>
      <x:c r="AF226" s="30"/>
      <x:c r="AG226" s="22" t="str">
        <x:v>n/a</x:v>
      </x:c>
      <x:c r="AH226" s="26" t="str">
        <x:v>NBK Capital, a investment management firm, has completed the realization of its mezzanine investment in Dem Pharmaceuticals A.S. (known as Dem Ilac San. ve Tic. AS). a importer and marketer of niche pharmaceutical products.
The transaction enables NBK Capital to seek new opportunities to finance companies in need of growth capital while fund raising for its next mezzanine fund.</x:v>
      </x:c>
      <x:c r="AI226" s="26" t="str">
        <x:v>The transaction enables NBK Capital to seek new opportunities to finance companies in need of growth capital while fund raising for its next mezzanine fund.</x:v>
      </x:c>
      <x:c r="AJ226" s="22" t="str"/>
      <x:c r="AK226" s="22" t="str"/>
      <x:c r="AL226" s="22" t="str">
        <x:v>Unknown</x:v>
      </x:c>
      <x:c r="AM226" s="22" t="str">
        <x:v>Unknown</x:v>
      </x:c>
      <x:c r="AN226" s="22" t="str"/>
      <x:c r="AO226" s="22" t="str"/>
      <x:c r="AP226" s="22" t="str"/>
      <x:c r="AQ226" s="22" t="str"/>
      <x:c r="AR226" s="22" t="str"/>
      <x:c r="AS226" s="22" t="str">
        <x:v>Undisclosed</x:v>
      </x:c>
      <x:c r="AT226" s="22" t="str">
        <x:v>Dem Ilac San ve Tic AS</x:v>
      </x:c>
      <x:c r="AU226" s="22" t="str">
        <x:v>Not reviewed</x:v>
      </x:c>
      <x:c r="AV226" s="22" t="str">
        <x:v>Not assessed</x:v>
      </x:c>
      <x:c r="AW226" s="22" t="str">
        <x:v>Unknown</x:v>
      </x:c>
      <x:c r="AX226" s="22" t="str">
        <x:v>Unknown</x:v>
      </x:c>
      <x:c r="AY226" s="22" t="str">
        <x:v>Unknown</x:v>
      </x:c>
      <x:c r="AZ226" s="22" t="str">
        <x:v>Unknown</x:v>
      </x:c>
      <x:c r="BA226" s="22" t="str">
        <x:v>Unknown</x:v>
      </x:c>
      <x:c r="BB226" s="22" t="str">
        <x:v>Unknown</x:v>
      </x:c>
      <x:c r="BC226" s="26" t="str"/>
      <x:c r="BD226" s="22" t="str"/>
      <x:c r="BE226" s="22" t="str"/>
      <x:c r="BF226" s="22" t="str">
        <x:v>Not collected</x:v>
      </x:c>
      <x:c r="BG226" s="22" t="str">
        <x:v>Not collected</x:v>
      </x:c>
      <x:c r="BH226" s="22" t="str">
        <x:v>Not defined</x:v>
      </x:c>
      <x:c r="BI226" s="24" t="n">
        <x:f>IF($Q226="","",$Q226-3)</x:f>
        <x:v>2012</x:v>
      </x:c>
      <x:c r="BJ226" s="24" t="n">
        <x:f>IF($Q226="","",$Q226-2)</x:f>
        <x:v>2013</x:v>
      </x:c>
      <x:c r="BK226" s="24" t="n">
        <x:f>IF($Q226="","",$Q226-1)</x:f>
        <x:v>2014</x:v>
      </x:c>
      <x:c r="BL226" s="24" t="n">
        <x:f>IF($Q226="","",$Q226+0)</x:f>
        <x:v>2015</x:v>
      </x:c>
      <x:c r="BM226" s="24" t="n">
        <x:f>IF($Q226="","",$Q226+1)</x:f>
        <x:v>2016</x:v>
      </x:c>
      <x:c r="BN226" s="24" t="n">
        <x:f>IF($Q226="","",$Q226+2)</x:f>
        <x:v>2017</x:v>
      </x:c>
      <x:c r="BO226" s="24" t="n">
        <x:f>IF($Q226="","",$Q226+3)</x:f>
        <x:v>2018</x:v>
      </x:c>
      <x:c r="BP226" s="77" t="str"/>
      <x:c r="BQ226" s="77" t="str"/>
      <x:c r="BR226" s="77" t="str"/>
      <x:c r="BS226" s="77" t="str"/>
      <x:c r="BT226" s="77" t="str"/>
      <x:c r="BU226" s="77" t="str"/>
      <x:c r="BV226" s="77" t="str"/>
      <x:c r="BW226" s="77" t="str"/>
      <x:c r="BX226" s="77" t="str"/>
      <x:c r="BY226" s="77" t="str"/>
      <x:c r="BZ226" s="77" t="str"/>
      <x:c r="CA226" s="77" t="str"/>
      <x:c r="CB226" s="77" t="str"/>
      <x:c r="CC226" s="77" t="str"/>
      <x:c r="CD226" s="77" t="str"/>
      <x:c r="CE226" s="77" t="str"/>
      <x:c r="CF226" s="77" t="str"/>
      <x:c r="CG226" s="77" t="str"/>
      <x:c r="CH226" s="77" t="str"/>
      <x:c r="CI226" s="77" t="str"/>
      <x:c r="CJ226" s="77" t="str"/>
      <x:c r="CK226" s="77" t="str"/>
      <x:c r="CL226" s="77" t="str"/>
      <x:c r="CM226" s="77" t="str"/>
      <x:c r="CN226" s="77" t="str"/>
      <x:c r="CO226" s="77" t="str"/>
      <x:c r="CP226" s="77" t="str"/>
      <x:c r="CQ226" s="77" t="str"/>
      <x:c r="CR226" s="77" t="str"/>
      <x:c r="CS226" s="77" t="str"/>
      <x:c r="CT226" s="77" t="str"/>
      <x:c r="CU226" s="77" t="str"/>
      <x:c r="CV226" s="77" t="str"/>
      <x:c r="CW226" s="77" t="str"/>
      <x:c r="CX226" s="77" t="str"/>
      <x:c r="CY226" s="77" t="str"/>
      <x:c r="CZ226" s="77" t="str"/>
      <x:c r="DA226" s="77" t="str"/>
      <x:c r="DB226" s="77" t="str"/>
      <x:c r="DC226" s="77" t="str"/>
      <x:c r="DD226" s="77" t="str"/>
      <x:c r="DE226" s="77" t="str"/>
      <x:c r="DF226" s="78" t="str"/>
      <x:c r="DG226" s="78" t="str"/>
      <x:c r="DH226" s="78" t="str"/>
      <x:c r="DI226" s="78" t="str"/>
      <x:c r="DJ226" s="78" t="str"/>
      <x:c r="DK226" s="78" t="str"/>
      <x:c r="DL226" s="78" t="str"/>
      <x:c r="DM226" s="78" t="str"/>
      <x:c r="DN226" s="78" t="str"/>
      <x:c r="DO226" s="78" t="str"/>
      <x:c r="DP226" s="78" t="str"/>
      <x:c r="DQ226" s="78" t="str"/>
      <x:c r="DR226" s="78" t="str"/>
      <x:c r="DS226" s="78" t="str"/>
      <x:c r="DT226" s="78" t="str"/>
      <x:c r="DU226" s="78" t="str"/>
      <x:c r="DV226" s="78" t="str"/>
      <x:c r="DW226" s="78" t="str"/>
      <x:c r="DX226" s="78" t="str"/>
      <x:c r="DY226" s="78" t="str"/>
      <x:c r="DZ226" s="78" t="str"/>
      <x:c r="EA226" s="117" t="str"/>
      <x:c r="EB226" s="117" t="str"/>
      <x:c r="EC226" s="117" t="str"/>
      <x:c r="ED226" s="117" t="str"/>
      <x:c r="EE226" s="117" t="str"/>
      <x:c r="EF226" s="117" t="str"/>
      <x:c r="EG226" s="117" t="str"/>
      <x:c r="EH226" s="117" t="str"/>
      <x:c r="EI226" s="117" t="str"/>
      <x:c r="EJ226" s="117" t="str"/>
      <x:c r="EK226" s="117" t="str"/>
      <x:c r="EL226" s="117" t="str"/>
      <x:c r="EM226" s="117" t="str"/>
      <x:c r="EN226" s="117" t="str"/>
      <x:c r="EO226" s="34" t="str"/>
      <x:c r="EP226" s="34" t="str"/>
      <x:c r="EQ226" s="36" t="str">
        <x:f>IF(OR($EO226="",$EP226="",$EO226=0),"",$EP226/$EO226)</x:f>
      </x:c>
      <x:c r="ER226" s="38" t="str"/>
      <x:c r="ES226" s="22" t="str">
        <x:v>Unknown</x:v>
      </x:c>
      <x:c r="ET226" s="22" t="str">
        <x:v>Unknown</x:v>
      </x:c>
      <x:c r="EU226" s="40" t="str">
        <x:f>IF(COUNT($DF226,$DG226,$DH226)=0,"",AVERAGE($DF226,$DG226,$DH226))</x:f>
      </x:c>
      <x:c r="EV226" s="40" t="str">
        <x:f>IF(COUNT($DJ226,$DK226,$DL226)=0,"",AVERAGE($DJ226,$DK226,$DL226))</x:f>
      </x:c>
      <x:c r="EW226" s="40" t="str">
        <x:f>IF(OR($EU226="",$EV226=""),"",$EV226-$EU226)</x:f>
      </x:c>
      <x:c r="EX226" s="40" t="str">
        <x:f>IF(COUNT($DM226,$DN226,$DO226)=0,"",AVERAGE($DM226,$DN226,$DO226))</x:f>
      </x:c>
      <x:c r="EY226" s="40" t="str">
        <x:f>IF(COUNT($DQ226,$DR226,$DS226)=0,"",AVERAGE($DQ226,$DR226,$DS226))</x:f>
      </x:c>
      <x:c r="EZ226" s="40" t="str">
        <x:f>IF(OR($EX226="",$EY226=""),"",$EY226-$EX226)</x:f>
      </x:c>
      <x:c r="FA226" s="42" t="str">
        <x:f>IF(COUNT($EA226,$EB226,$EC226)=0,"",AVERAGE($EA226,$EB226,$EC226))</x:f>
      </x:c>
      <x:c r="FB226" s="42" t="str">
        <x:f>IF(COUNT($EE226,$EF226,$EG226)=0,"",AVERAGE($EE226,$EF226,$EG226))</x:f>
      </x:c>
      <x:c r="FC226" s="42" t="str">
        <x:f>IF(OR($FA226="",$FB226=""),"",$FB226-$FA226)</x:f>
      </x:c>
      <x:c r="FD226" s="42" t="str">
        <x:f>IF(COUNT($EH226,$EI226,$EJ226)=0,"",AVERAGE($EH226,$EI226,$EJ226))</x:f>
      </x:c>
      <x:c r="FE226" s="42" t="str">
        <x:f>IF(COUNT($EL226,$EM226,$EN226)=0,"",AVERAGE($EL226,$EM226,$EN226))</x:f>
      </x:c>
      <x:c r="FF226" s="42" t="str">
        <x:f>IF(OR($FD226="",$FE226=""),"",$FE226-$FD226)</x:f>
      </x:c>
      <x:c r="FG226" s="24" t="str">
        <x:f>IF(COUNT($DF226,$DG226,$DH226,$DJ226,$DK226,$DL226,$DM226,$DN226,$DO226,$DQ226,$DR226,$DS226)=12,"Yes","No")</x:f>
        <x:v>No</x:v>
      </x:c>
      <x:c r="FH226" s="24" t="str">
        <x:f>IF(COUNT($EA226,$EB226,$EC226,$EE226,$EF226,$EG226,$EH226,$EI226,$EJ226,$EL226,$EM226,$EN226)=12,"Yes","No")</x:f>
        <x:v>No</x:v>
      </x:c>
      <x:c r="FI226" s="24" t="str">
        <x:f>IF(AND($M226="Include",OR($FG226="Yes",$FH226="Yes")),"Ready","Not ready")</x:f>
        <x:v>Not ready</x:v>
      </x:c>
    </x:row>
    <x:row r="227" ht="24" customHeight="1">
      <x:c r="A227" s="22" t="str">
        <x:v>CTL-0225</x:v>
      </x:c>
      <x:c r="B227" s="22" t="n">
        <x:v>236</x:v>
      </x:c>
      <x:c r="C227" s="22" t="str">
        <x:v>Candidate alternative-rationale group</x:v>
      </x:c>
      <x:c r="D227" s="22" t="n">
        <x:v>0</x:v>
      </x:c>
      <x:c r="E227" s="22" t="str">
        <x:v>DATA non-innovation deals.xlsx</x:v>
      </x:c>
      <x:c r="F227" s="22" t="str">
        <x:v>myriad genetics acquires privatklinik dr robert schindlbeck for</x:v>
      </x:c>
      <x:c r="G227" s="22" t="str">
        <x:v>No</x:v>
      </x:c>
      <x:c r="H227" s="22" t="str">
        <x:v>No</x:v>
      </x:c>
      <x:c r="I227" s="22" t="str">
        <x:v>No</x:v>
      </x:c>
      <x:c r="J227" s="22" t="n">
        <x:v>1</x:v>
      </x:c>
      <x:c r="K227" s="22" t="str">
        <x:v>Not started</x:v>
      </x:c>
      <x:c r="L227" s="22" t="str">
        <x:v>Eligible - 100%</x:v>
      </x:c>
      <x:c r="M227" s="22" t="str">
        <x:v>Review</x:v>
      </x:c>
      <x:c r="N227" s="22" t="str"/>
      <x:c r="O227" s="28" t="n">
        <x:v>42062</x:v>
      </x:c>
      <x:c r="P227" s="28" t="n">
        <x:v>42062</x:v>
      </x:c>
      <x:c r="Q227" s="22" t="n">
        <x:v>2015</x:v>
      </x:c>
      <x:c r="R227" s="22" t="str">
        <x:v>Q1 2015</x:v>
      </x:c>
      <x:c r="S227" s="22" t="str">
        <x:v>Completed</x:v>
      </x:c>
      <x:c r="T227" s="26" t="str">
        <x:v>Myriad Genetics Acquires Privatklinik Dr. Robert Schindlbeck for USD20.1 Million</x:v>
      </x:c>
      <x:c r="U227" s="22" t="str">
        <x:v>Mergers &amp; Acquisitions</x:v>
      </x:c>
      <x:c r="V227" s="22" t="str">
        <x:v>Acquisition</x:v>
      </x:c>
      <x:c r="W227" s="22" t="str">
        <x:v>100% Acquisition</x:v>
      </x:c>
      <x:c r="X227" s="22" t="str">
        <x:v>Germany</x:v>
      </x:c>
      <x:c r="Y227" s="22" t="str">
        <x:v>100% Acquisition</x:v>
      </x:c>
      <x:c r="Z227" s="26"/>
      <x:c r="AA227" s="26"/>
      <x:c r="AB227" s="22" t="str">
        <x:v>Myriad Genetics Inc</x:v>
      </x:c>
      <x:c r="AC227" s="22" t="str">
        <x:v>myriad genetics</x:v>
      </x:c>
      <x:c r="AD227" s="22" t="str">
        <x:v>Privatklinik Dr Robert Schindlbeck GmbH &amp; Co KG</x:v>
      </x:c>
      <x:c r="AE227" s="22" t="str">
        <x:v>privatklinik dr robert schindlbeck kg</x:v>
      </x:c>
      <x:c r="AF227" s="30" t="n">
        <x:v>20</x:v>
      </x:c>
      <x:c r="AG227" s="22" t="n">
        <x:v>20</x:v>
      </x:c>
      <x:c r="AH227" s="26" t="str">
        <x:v>Myriad Genetics, Inc., a biopharmaceutical company, has acquired Privatklinik Dr. Robert Schindlbeck GmbH &amp; Co. KG, a provider of health care services, for a purchase consideration of USD20.1 million. The acquisition will allow Myriad Genetics to directly negotiate reimbursement with government and private insurance providers in the German market and collaborate with hospitals and physician groups.
The transaction facilitates Myriad Genetics with growth opportunity in molecular diagnostics market in Germany.</x:v>
      </x:c>
      <x:c r="AI227" s="26" t="str">
        <x:v>The transaction facilitates Myriad Genetics with growth opportunity in molecular diagnostics market in Germany.</x:v>
      </x:c>
      <x:c r="AJ227" s="22" t="str"/>
      <x:c r="AK227" s="22" t="str"/>
      <x:c r="AL227" s="22" t="str">
        <x:v>Unknown</x:v>
      </x:c>
      <x:c r="AM227" s="22" t="str">
        <x:v>Unknown</x:v>
      </x:c>
      <x:c r="AN227" s="22" t="str"/>
      <x:c r="AO227" s="22" t="str"/>
      <x:c r="AP227" s="22" t="str"/>
      <x:c r="AQ227" s="22" t="str"/>
      <x:c r="AR227" s="22" t="str"/>
      <x:c r="AS227" s="22" t="str">
        <x:v>Myriad Genetics Inc</x:v>
      </x:c>
      <x:c r="AT227" s="22" t="str">
        <x:v>Privatklinik Dr Robert Schindlbeck GmbH &amp; Co KG</x:v>
      </x:c>
      <x:c r="AU227" s="22" t="str">
        <x:v>Not reviewed</x:v>
      </x:c>
      <x:c r="AV227" s="22" t="str">
        <x:v>Not assessed</x:v>
      </x:c>
      <x:c r="AW227" s="22" t="str">
        <x:v>Unknown</x:v>
      </x:c>
      <x:c r="AX227" s="22" t="str">
        <x:v>Unknown</x:v>
      </x:c>
      <x:c r="AY227" s="22" t="str">
        <x:v>Unknown</x:v>
      </x:c>
      <x:c r="AZ227" s="22" t="str">
        <x:v>Unknown</x:v>
      </x:c>
      <x:c r="BA227" s="22" t="str">
        <x:v>Unknown</x:v>
      </x:c>
      <x:c r="BB227" s="22" t="str">
        <x:v>Unknown</x:v>
      </x:c>
      <x:c r="BC227" s="26" t="str"/>
      <x:c r="BD227" s="22" t="str"/>
      <x:c r="BE227" s="22" t="str"/>
      <x:c r="BF227" s="22" t="str">
        <x:v>Not collected</x:v>
      </x:c>
      <x:c r="BG227" s="22" t="str">
        <x:v>Not collected</x:v>
      </x:c>
      <x:c r="BH227" s="22" t="str">
        <x:v>Not defined</x:v>
      </x:c>
      <x:c r="BI227" s="24" t="n">
        <x:f>IF($Q227="","",$Q227-3)</x:f>
        <x:v>2012</x:v>
      </x:c>
      <x:c r="BJ227" s="24" t="n">
        <x:f>IF($Q227="","",$Q227-2)</x:f>
        <x:v>2013</x:v>
      </x:c>
      <x:c r="BK227" s="24" t="n">
        <x:f>IF($Q227="","",$Q227-1)</x:f>
        <x:v>2014</x:v>
      </x:c>
      <x:c r="BL227" s="24" t="n">
        <x:f>IF($Q227="","",$Q227+0)</x:f>
        <x:v>2015</x:v>
      </x:c>
      <x:c r="BM227" s="24" t="n">
        <x:f>IF($Q227="","",$Q227+1)</x:f>
        <x:v>2016</x:v>
      </x:c>
      <x:c r="BN227" s="24" t="n">
        <x:f>IF($Q227="","",$Q227+2)</x:f>
        <x:v>2017</x:v>
      </x:c>
      <x:c r="BO227" s="24" t="n">
        <x:f>IF($Q227="","",$Q227+3)</x:f>
        <x:v>2018</x:v>
      </x:c>
      <x:c r="BP227" s="77" t="str"/>
      <x:c r="BQ227" s="77" t="str"/>
      <x:c r="BR227" s="77" t="str"/>
      <x:c r="BS227" s="77" t="str"/>
      <x:c r="BT227" s="77" t="str"/>
      <x:c r="BU227" s="77" t="str"/>
      <x:c r="BV227" s="77" t="str"/>
      <x:c r="BW227" s="77" t="str"/>
      <x:c r="BX227" s="77" t="str"/>
      <x:c r="BY227" s="77" t="str"/>
      <x:c r="BZ227" s="77" t="str"/>
      <x:c r="CA227" s="77" t="str"/>
      <x:c r="CB227" s="77" t="str"/>
      <x:c r="CC227" s="77" t="str"/>
      <x:c r="CD227" s="77" t="str"/>
      <x:c r="CE227" s="77" t="str"/>
      <x:c r="CF227" s="77" t="str"/>
      <x:c r="CG227" s="77" t="str"/>
      <x:c r="CH227" s="77" t="str"/>
      <x:c r="CI227" s="77" t="str"/>
      <x:c r="CJ227" s="77" t="str"/>
      <x:c r="CK227" s="77" t="str"/>
      <x:c r="CL227" s="77" t="str"/>
      <x:c r="CM227" s="77" t="str"/>
      <x:c r="CN227" s="77" t="str"/>
      <x:c r="CO227" s="77" t="str"/>
      <x:c r="CP227" s="77" t="str"/>
      <x:c r="CQ227" s="77" t="str"/>
      <x:c r="CR227" s="77" t="str"/>
      <x:c r="CS227" s="77" t="str"/>
      <x:c r="CT227" s="77" t="str"/>
      <x:c r="CU227" s="77" t="str"/>
      <x:c r="CV227" s="77" t="str"/>
      <x:c r="CW227" s="77" t="str"/>
      <x:c r="CX227" s="77" t="str"/>
      <x:c r="CY227" s="77" t="str"/>
      <x:c r="CZ227" s="77" t="str"/>
      <x:c r="DA227" s="77" t="str"/>
      <x:c r="DB227" s="77" t="str"/>
      <x:c r="DC227" s="77" t="str"/>
      <x:c r="DD227" s="77" t="str"/>
      <x:c r="DE227" s="77" t="str"/>
      <x:c r="DF227" s="78" t="str"/>
      <x:c r="DG227" s="78" t="str"/>
      <x:c r="DH227" s="78" t="str"/>
      <x:c r="DI227" s="78" t="str"/>
      <x:c r="DJ227" s="78" t="str"/>
      <x:c r="DK227" s="78" t="str"/>
      <x:c r="DL227" s="78" t="str"/>
      <x:c r="DM227" s="78" t="str"/>
      <x:c r="DN227" s="78" t="str"/>
      <x:c r="DO227" s="78" t="str"/>
      <x:c r="DP227" s="78" t="str"/>
      <x:c r="DQ227" s="78" t="str"/>
      <x:c r="DR227" s="78" t="str"/>
      <x:c r="DS227" s="78" t="str"/>
      <x:c r="DT227" s="78" t="str"/>
      <x:c r="DU227" s="78" t="str"/>
      <x:c r="DV227" s="78" t="str"/>
      <x:c r="DW227" s="78" t="str"/>
      <x:c r="DX227" s="78" t="str"/>
      <x:c r="DY227" s="78" t="str"/>
      <x:c r="DZ227" s="78" t="str"/>
      <x:c r="EA227" s="117" t="str"/>
      <x:c r="EB227" s="117" t="str"/>
      <x:c r="EC227" s="117" t="str"/>
      <x:c r="ED227" s="117" t="str"/>
      <x:c r="EE227" s="117" t="str"/>
      <x:c r="EF227" s="117" t="str"/>
      <x:c r="EG227" s="117" t="str"/>
      <x:c r="EH227" s="117" t="str"/>
      <x:c r="EI227" s="117" t="str"/>
      <x:c r="EJ227" s="117" t="str"/>
      <x:c r="EK227" s="117" t="str"/>
      <x:c r="EL227" s="117" t="str"/>
      <x:c r="EM227" s="117" t="str"/>
      <x:c r="EN227" s="117" t="str"/>
      <x:c r="EO227" s="34" t="str"/>
      <x:c r="EP227" s="34" t="str"/>
      <x:c r="EQ227" s="36" t="str">
        <x:f>IF(OR($EO227="",$EP227="",$EO227=0),"",$EP227/$EO227)</x:f>
      </x:c>
      <x:c r="ER227" s="38" t="str"/>
      <x:c r="ES227" s="22" t="str">
        <x:v>Unknown</x:v>
      </x:c>
      <x:c r="ET227" s="22" t="str">
        <x:v>Unknown</x:v>
      </x:c>
      <x:c r="EU227" s="40" t="str">
        <x:f>IF(COUNT($DF227,$DG227,$DH227)=0,"",AVERAGE($DF227,$DG227,$DH227))</x:f>
      </x:c>
      <x:c r="EV227" s="40" t="str">
        <x:f>IF(COUNT($DJ227,$DK227,$DL227)=0,"",AVERAGE($DJ227,$DK227,$DL227))</x:f>
      </x:c>
      <x:c r="EW227" s="40" t="str">
        <x:f>IF(OR($EU227="",$EV227=""),"",$EV227-$EU227)</x:f>
      </x:c>
      <x:c r="EX227" s="40" t="str">
        <x:f>IF(COUNT($DM227,$DN227,$DO227)=0,"",AVERAGE($DM227,$DN227,$DO227))</x:f>
      </x:c>
      <x:c r="EY227" s="40" t="str">
        <x:f>IF(COUNT($DQ227,$DR227,$DS227)=0,"",AVERAGE($DQ227,$DR227,$DS227))</x:f>
      </x:c>
      <x:c r="EZ227" s="40" t="str">
        <x:f>IF(OR($EX227="",$EY227=""),"",$EY227-$EX227)</x:f>
      </x:c>
      <x:c r="FA227" s="42" t="str">
        <x:f>IF(COUNT($EA227,$EB227,$EC227)=0,"",AVERAGE($EA227,$EB227,$EC227))</x:f>
      </x:c>
      <x:c r="FB227" s="42" t="str">
        <x:f>IF(COUNT($EE227,$EF227,$EG227)=0,"",AVERAGE($EE227,$EF227,$EG227))</x:f>
      </x:c>
      <x:c r="FC227" s="42" t="str">
        <x:f>IF(OR($FA227="",$FB227=""),"",$FB227-$FA227)</x:f>
      </x:c>
      <x:c r="FD227" s="42" t="str">
        <x:f>IF(COUNT($EH227,$EI227,$EJ227)=0,"",AVERAGE($EH227,$EI227,$EJ227))</x:f>
      </x:c>
      <x:c r="FE227" s="42" t="str">
        <x:f>IF(COUNT($EL227,$EM227,$EN227)=0,"",AVERAGE($EL227,$EM227,$EN227))</x:f>
      </x:c>
      <x:c r="FF227" s="42" t="str">
        <x:f>IF(OR($FD227="",$FE227=""),"",$FE227-$FD227)</x:f>
      </x:c>
      <x:c r="FG227" s="24" t="str">
        <x:f>IF(COUNT($DF227,$DG227,$DH227,$DJ227,$DK227,$DL227,$DM227,$DN227,$DO227,$DQ227,$DR227,$DS227)=12,"Yes","No")</x:f>
        <x:v>No</x:v>
      </x:c>
      <x:c r="FH227" s="24" t="str">
        <x:f>IF(COUNT($EA227,$EB227,$EC227,$EE227,$EF227,$EG227,$EH227,$EI227,$EJ227,$EL227,$EM227,$EN227)=12,"Yes","No")</x:f>
        <x:v>No</x:v>
      </x:c>
      <x:c r="FI227" s="24" t="str">
        <x:f>IF(AND($M227="Include",OR($FG227="Yes",$FH227="Yes")),"Ready","Not ready")</x:f>
        <x:v>Not ready</x:v>
      </x:c>
    </x:row>
    <x:row r="228" ht="24" customHeight="1">
      <x:c r="A228" s="22" t="str">
        <x:v>CTL-0226</x:v>
      </x:c>
      <x:c r="B228" s="22" t="n">
        <x:v>237</x:v>
      </x:c>
      <x:c r="C228" s="22" t="str">
        <x:v>Candidate alternative-rationale group</x:v>
      </x:c>
      <x:c r="D228" s="22" t="n">
        <x:v>0</x:v>
      </x:c>
      <x:c r="E228" s="22" t="str">
        <x:v>DATA non-innovation deals.xlsx</x:v>
      </x:c>
      <x:c r="F228" s="22" t="str">
        <x:v>sorin merges with cyberonics for</x:v>
      </x:c>
      <x:c r="G228" s="22" t="str">
        <x:v>No</x:v>
      </x:c>
      <x:c r="H228" s="22" t="str">
        <x:v>No</x:v>
      </x:c>
      <x:c r="I228" s="22" t="str">
        <x:v>No</x:v>
      </x:c>
      <x:c r="J228" s="22" t="n">
        <x:v>1</x:v>
      </x:c>
      <x:c r="K228" s="22" t="str">
        <x:v>Not started</x:v>
      </x:c>
      <x:c r="L228" s="22" t="str">
        <x:v>Review - merger</x:v>
      </x:c>
      <x:c r="M228" s="22" t="str">
        <x:v>Review</x:v>
      </x:c>
      <x:c r="N228" s="22" t="str"/>
      <x:c r="O228" s="28" t="n">
        <x:v>42061</x:v>
      </x:c>
      <x:c r="P228" s="28" t="n">
        <x:v>42296</x:v>
      </x:c>
      <x:c r="Q228" s="22" t="n">
        <x:v>2015</x:v>
      </x:c>
      <x:c r="R228" s="22" t="str">
        <x:v>Q1 2015</x:v>
      </x:c>
      <x:c r="S228" s="22" t="str">
        <x:v>Completed</x:v>
      </x:c>
      <x:c r="T228" s="26" t="str">
        <x:v>Sorin Merges with Cyberonics for USD2.7 Billion</x:v>
      </x:c>
      <x:c r="U228" s="22" t="str">
        <x:v>Mergers &amp; Acquisitions</x:v>
      </x:c>
      <x:c r="V228" s="22" t="str">
        <x:v>Merger</x:v>
      </x:c>
      <x:c r="W228" s="22"/>
      <x:c r="X228" s="22" t="str">
        <x:v>Italy , United States</x:v>
      </x:c>
      <x:c r="Y228" s="22"/>
      <x:c r="Z228" s="26" t="str">
        <x:v>Piper Sandler Companies , Rothschild SpA</x:v>
      </x:c>
      <x:c r="AA228" s="26" t="str">
        <x:v>Sullivan &amp; Cromwell LLP , Latham &amp; Watkins LLP , Legance - Avvocati Associati</x:v>
      </x:c>
      <x:c r="AB228" s="22" t="str">
        <x:v>LivaNova Plc</x:v>
      </x:c>
      <x:c r="AC228" s="22" t="str">
        <x:v>livanova</x:v>
      </x:c>
      <x:c r="AD228" s="22" t="str">
        <x:v>Sorin S.p.A. (Inactive); LivaNova USA Inc</x:v>
      </x:c>
      <x:c r="AE228" s="22" t="str">
        <x:v>sorin s p a livanova usa</x:v>
      </x:c>
      <x:c r="AF228" s="30" t="n">
        <x:v>2700</x:v>
      </x:c>
      <x:c r="AG228" s="22" t="n">
        <x:v>2700</x:v>
      </x:c>
      <x:c r="AH228" s="26" t="str">
        <x:v>Sorin S.p.A. (also Sorin Group), a medical device company, has merged with Cyberonics Inc., a developer of vagus nerve stimulation (VNS) therapy system, in an all-stock transaction. The merger has been unanimously approved by the boards of directors of both companies. 
Under the agreement, the merger created a new holding company focused on medical technologies known as LivaNova PLC with a combined equity value of approximately USD2.7 billion based on the closing price of Sorin and Cyberonics shares on February 25, 2015. LivaNova began trading on the NASDAQ and London Stock Exchange under the ticker symbol 'LIVN'. Each Cyberonics stockholder received one ordinary share of new holding company for every share of Cyberonics owned. Each Sorin shareholder received a fixed ratio of 0.0472 ordinary shares of LivaNova for every Sorin share owned. Following the transaction, assuming no withdrawal rights under Italian law are exercised by Sorin shareholders with respect to the agreement, Sorin shareholders own approximately 46% of LivaNova, and Cyberonics shareholders hold approximately 54% on a fully diluted basis.
Following the transaction, Andre-Michel Ballester, CEO of Sorin, will serve as CEO of new holding company and Dan Moore, CEO of Cyberonics, will become non-executive chairman of new holding company. The board of directors of new holding company will be equally balanced between Sorin and Cyberonics, with four directors designated by Sorin and four by Cyberonics. One additional board member will be jointly selected. New holding company will operate as three business units: Cardiac Surgery, Cardiac Rhythm Management and Neuromodulation, with operating headquarters in Mirandola (Italy), Clamart (France) and Houston (US) respectively.
The agreement was implemented through two mergers occurring in immediate succession: first, Sorin was merged with and into new company by means of an EU cross-border merger, with new company as the surviving company in the merger, and immediately thereafter, a wholly owned subsidiary of new company was merged with and into Cyberonics, with Cyberonics surviving the merger as a wholly owned subsidiary of new company. At the closing of the transaction, Cyberonics shares ceased trading on NASDAQ and Sorin shares ceased trading on the Borsa Italiana (MTA). 
In parallel, Mittel S.p.A. and Equinox Two S.C.A., which control Bios S.p.A. and Tower 6 Bis S.a.r.l., holding in total 25.6% of Sorin's outstanding shares, have entered into a support agreement with Cyberonics pursuant to which they have agreed to vote in favor of the transaction and not to sell their shares until the closing of the transaction. Mittel and Equinox Two are expected to hold approximately 11.5% of new holding company's ordinary shares following the closing of the agreement. In addition, the chairman and CEO of each of Sorin and Cyberonics have also entered into support agreements in favor of the agreement.
This transaction enables Sorin and Cyberonics to provide treatments for cardiac surgery and neuromodulation with a diversified product portfolio.
Rothschild S.p.A acted as financial advisor and Latham &amp; Watkins LLP acted as legal advisor to Sorin. Piper Jaffray Companies acted as financial advisor; Sullivan &amp; Cromwell LLP acted as legal advisor in connection with US law and Legance Studio Legale Associato acted as legal advisor in connection with Italian law matters to Cyberonics.
Deal History:
Update: On May 26, 2015, Sorin shareholders approved the cross-border merger of Sorin with and into its wholly owned subsidiary Sand Holdco. Upon completion of the Sorin merger, Sorin shareholders will receive a fixed ratio of 0.0472 ordinary shares of Sand HoldCo for every Sorin share owned. The court-convened shareholders’ meeting of Sand HoldCo to approve the Sorin merger will be held on July 17, 2015.
Update: On April 20, 2015, Sorin board of directors has approved the common cross-border merger terms relating to the cross border merger of Sorin into Sand HoldCo Plc., which is a wholly owned subsidiary of Sorin. To facilitate the closing of the transaction, immediately after completion of the Sorin, Cypher Merger Sub, Inc., a wholly owned subsidiary of Sand HoldCo, will be merged with and into Cyberonics, with Cyberonics surviving the merger as a wholly owned indirect subsidiary of Sand HoldCo.
Update: On March 24, 2015, Sorin entered into a definitive agreement to merge with Cyberonics, in an all-stock transaction.
Announced: On February 26, 2015, Sorin agreed to merge with Cyberonics, in an all-stock transaction.</x:v>
      </x:c>
      <x:c r="AI228" s="26" t="str">
        <x:v>This transaction enables Sorin and Cyberonics to provide treatments for cardiac surgery and neuromodulation with a diversified product portfolio.</x:v>
      </x:c>
      <x:c r="AJ228" s="22" t="str"/>
      <x:c r="AK228" s="22" t="str"/>
      <x:c r="AL228" s="22" t="str">
        <x:v>Unknown</x:v>
      </x:c>
      <x:c r="AM228" s="22" t="str">
        <x:v>Unknown</x:v>
      </x:c>
      <x:c r="AN228" s="22" t="str"/>
      <x:c r="AO228" s="22" t="str"/>
      <x:c r="AP228" s="22" t="str"/>
      <x:c r="AQ228" s="22" t="str"/>
      <x:c r="AR228" s="22" t="str"/>
      <x:c r="AS228" s="22" t="str">
        <x:v>LivaNova Plc</x:v>
      </x:c>
      <x:c r="AT228" s="22" t="str">
        <x:v>Sorin S.p.A. (Inactive); LivaNova USA Inc</x:v>
      </x:c>
      <x:c r="AU228" s="22" t="str">
        <x:v>Not reviewed</x:v>
      </x:c>
      <x:c r="AV228" s="22" t="str">
        <x:v>Not assessed</x:v>
      </x:c>
      <x:c r="AW228" s="22" t="str">
        <x:v>Unknown</x:v>
      </x:c>
      <x:c r="AX228" s="22" t="str">
        <x:v>Unknown</x:v>
      </x:c>
      <x:c r="AY228" s="22" t="str">
        <x:v>Unknown</x:v>
      </x:c>
      <x:c r="AZ228" s="22" t="str">
        <x:v>Unknown</x:v>
      </x:c>
      <x:c r="BA228" s="22" t="str">
        <x:v>Unknown</x:v>
      </x:c>
      <x:c r="BB228" s="22" t="str">
        <x:v>Unknown</x:v>
      </x:c>
      <x:c r="BC228" s="26" t="str"/>
      <x:c r="BD228" s="22" t="str"/>
      <x:c r="BE228" s="22" t="str"/>
      <x:c r="BF228" s="22" t="str">
        <x:v>Not collected</x:v>
      </x:c>
      <x:c r="BG228" s="22" t="str">
        <x:v>Not collected</x:v>
      </x:c>
      <x:c r="BH228" s="22" t="str">
        <x:v>Not defined</x:v>
      </x:c>
      <x:c r="BI228" s="24" t="n">
        <x:f>IF($Q228="","",$Q228-3)</x:f>
        <x:v>2012</x:v>
      </x:c>
      <x:c r="BJ228" s="24" t="n">
        <x:f>IF($Q228="","",$Q228-2)</x:f>
        <x:v>2013</x:v>
      </x:c>
      <x:c r="BK228" s="24" t="n">
        <x:f>IF($Q228="","",$Q228-1)</x:f>
        <x:v>2014</x:v>
      </x:c>
      <x:c r="BL228" s="24" t="n">
        <x:f>IF($Q228="","",$Q228+0)</x:f>
        <x:v>2015</x:v>
      </x:c>
      <x:c r="BM228" s="24" t="n">
        <x:f>IF($Q228="","",$Q228+1)</x:f>
        <x:v>2016</x:v>
      </x:c>
      <x:c r="BN228" s="24" t="n">
        <x:f>IF($Q228="","",$Q228+2)</x:f>
        <x:v>2017</x:v>
      </x:c>
      <x:c r="BO228" s="24" t="n">
        <x:f>IF($Q228="","",$Q228+3)</x:f>
        <x:v>2018</x:v>
      </x:c>
      <x:c r="BP228" s="77" t="str"/>
      <x:c r="BQ228" s="77" t="str"/>
      <x:c r="BR228" s="77" t="str"/>
      <x:c r="BS228" s="77" t="str"/>
      <x:c r="BT228" s="77" t="str"/>
      <x:c r="BU228" s="77" t="str"/>
      <x:c r="BV228" s="77" t="str"/>
      <x:c r="BW228" s="77" t="str"/>
      <x:c r="BX228" s="77" t="str"/>
      <x:c r="BY228" s="77" t="str"/>
      <x:c r="BZ228" s="77" t="str"/>
      <x:c r="CA228" s="77" t="str"/>
      <x:c r="CB228" s="77" t="str"/>
      <x:c r="CC228" s="77" t="str"/>
      <x:c r="CD228" s="77" t="str"/>
      <x:c r="CE228" s="77" t="str"/>
      <x:c r="CF228" s="77" t="str"/>
      <x:c r="CG228" s="77" t="str"/>
      <x:c r="CH228" s="77" t="str"/>
      <x:c r="CI228" s="77" t="str"/>
      <x:c r="CJ228" s="77" t="str"/>
      <x:c r="CK228" s="77" t="str"/>
      <x:c r="CL228" s="77" t="str"/>
      <x:c r="CM228" s="77" t="str"/>
      <x:c r="CN228" s="77" t="str"/>
      <x:c r="CO228" s="77" t="str"/>
      <x:c r="CP228" s="77" t="str"/>
      <x:c r="CQ228" s="77" t="str"/>
      <x:c r="CR228" s="77" t="str"/>
      <x:c r="CS228" s="77" t="str"/>
      <x:c r="CT228" s="77" t="str"/>
      <x:c r="CU228" s="77" t="str"/>
      <x:c r="CV228" s="77" t="str"/>
      <x:c r="CW228" s="77" t="str"/>
      <x:c r="CX228" s="77" t="str"/>
      <x:c r="CY228" s="77" t="str"/>
      <x:c r="CZ228" s="77" t="str"/>
      <x:c r="DA228" s="77" t="str"/>
      <x:c r="DB228" s="77" t="str"/>
      <x:c r="DC228" s="77" t="str"/>
      <x:c r="DD228" s="77" t="str"/>
      <x:c r="DE228" s="77" t="str"/>
      <x:c r="DF228" s="78" t="str"/>
      <x:c r="DG228" s="78" t="str"/>
      <x:c r="DH228" s="78" t="str"/>
      <x:c r="DI228" s="78" t="str"/>
      <x:c r="DJ228" s="78" t="str"/>
      <x:c r="DK228" s="78" t="str"/>
      <x:c r="DL228" s="78" t="str"/>
      <x:c r="DM228" s="78" t="str"/>
      <x:c r="DN228" s="78" t="str"/>
      <x:c r="DO228" s="78" t="str"/>
      <x:c r="DP228" s="78" t="str"/>
      <x:c r="DQ228" s="78" t="str"/>
      <x:c r="DR228" s="78" t="str"/>
      <x:c r="DS228" s="78" t="str"/>
      <x:c r="DT228" s="78" t="str"/>
      <x:c r="DU228" s="78" t="str"/>
      <x:c r="DV228" s="78" t="str"/>
      <x:c r="DW228" s="78" t="str"/>
      <x:c r="DX228" s="78" t="str"/>
      <x:c r="DY228" s="78" t="str"/>
      <x:c r="DZ228" s="78" t="str"/>
      <x:c r="EA228" s="117" t="str"/>
      <x:c r="EB228" s="117" t="str"/>
      <x:c r="EC228" s="117" t="str"/>
      <x:c r="ED228" s="117" t="str"/>
      <x:c r="EE228" s="117" t="str"/>
      <x:c r="EF228" s="117" t="str"/>
      <x:c r="EG228" s="117" t="str"/>
      <x:c r="EH228" s="117" t="str"/>
      <x:c r="EI228" s="117" t="str"/>
      <x:c r="EJ228" s="117" t="str"/>
      <x:c r="EK228" s="117" t="str"/>
      <x:c r="EL228" s="117" t="str"/>
      <x:c r="EM228" s="117" t="str"/>
      <x:c r="EN228" s="117" t="str"/>
      <x:c r="EO228" s="34" t="str"/>
      <x:c r="EP228" s="34" t="str"/>
      <x:c r="EQ228" s="36" t="str">
        <x:f>IF(OR($EO228="",$EP228="",$EO228=0),"",$EP228/$EO228)</x:f>
      </x:c>
      <x:c r="ER228" s="38" t="str"/>
      <x:c r="ES228" s="22" t="str">
        <x:v>Unknown</x:v>
      </x:c>
      <x:c r="ET228" s="22" t="str">
        <x:v>Unknown</x:v>
      </x:c>
      <x:c r="EU228" s="40" t="str">
        <x:f>IF(COUNT($DF228,$DG228,$DH228)=0,"",AVERAGE($DF228,$DG228,$DH228))</x:f>
      </x:c>
      <x:c r="EV228" s="40" t="str">
        <x:f>IF(COUNT($DJ228,$DK228,$DL228)=0,"",AVERAGE($DJ228,$DK228,$DL228))</x:f>
      </x:c>
      <x:c r="EW228" s="40" t="str">
        <x:f>IF(OR($EU228="",$EV228=""),"",$EV228-$EU228)</x:f>
      </x:c>
      <x:c r="EX228" s="40" t="str">
        <x:f>IF(COUNT($DM228,$DN228,$DO228)=0,"",AVERAGE($DM228,$DN228,$DO228))</x:f>
      </x:c>
      <x:c r="EY228" s="40" t="str">
        <x:f>IF(COUNT($DQ228,$DR228,$DS228)=0,"",AVERAGE($DQ228,$DR228,$DS228))</x:f>
      </x:c>
      <x:c r="EZ228" s="40" t="str">
        <x:f>IF(OR($EX228="",$EY228=""),"",$EY228-$EX228)</x:f>
      </x:c>
      <x:c r="FA228" s="42" t="str">
        <x:f>IF(COUNT($EA228,$EB228,$EC228)=0,"",AVERAGE($EA228,$EB228,$EC228))</x:f>
      </x:c>
      <x:c r="FB228" s="42" t="str">
        <x:f>IF(COUNT($EE228,$EF228,$EG228)=0,"",AVERAGE($EE228,$EF228,$EG228))</x:f>
      </x:c>
      <x:c r="FC228" s="42" t="str">
        <x:f>IF(OR($FA228="",$FB228=""),"",$FB228-$FA228)</x:f>
      </x:c>
      <x:c r="FD228" s="42" t="str">
        <x:f>IF(COUNT($EH228,$EI228,$EJ228)=0,"",AVERAGE($EH228,$EI228,$EJ228))</x:f>
      </x:c>
      <x:c r="FE228" s="42" t="str">
        <x:f>IF(COUNT($EL228,$EM228,$EN228)=0,"",AVERAGE($EL228,$EM228,$EN228))</x:f>
      </x:c>
      <x:c r="FF228" s="42" t="str">
        <x:f>IF(OR($FD228="",$FE228=""),"",$FE228-$FD228)</x:f>
      </x:c>
      <x:c r="FG228" s="24" t="str">
        <x:f>IF(COUNT($DF228,$DG228,$DH228,$DJ228,$DK228,$DL228,$DM228,$DN228,$DO228,$DQ228,$DR228,$DS228)=12,"Yes","No")</x:f>
        <x:v>No</x:v>
      </x:c>
      <x:c r="FH228" s="24" t="str">
        <x:f>IF(COUNT($EA228,$EB228,$EC228,$EE228,$EF228,$EG228,$EH228,$EI228,$EJ228,$EL228,$EM228,$EN228)=12,"Yes","No")</x:f>
        <x:v>No</x:v>
      </x:c>
      <x:c r="FI228" s="24" t="str">
        <x:f>IF(AND($M228="Include",OR($FG228="Yes",$FH228="Yes")),"Ready","Not ready")</x:f>
        <x:v>Not ready</x:v>
      </x:c>
    </x:row>
    <x:row r="229" ht="24" customHeight="1">
      <x:c r="A229" s="22" t="str">
        <x:v>CTL-0227</x:v>
      </x:c>
      <x:c r="B229" s="22" t="n">
        <x:v>238</x:v>
      </x:c>
      <x:c r="C229" s="22" t="str">
        <x:v>Candidate alternative-rationale group</x:v>
      </x:c>
      <x:c r="D229" s="22" t="n">
        <x:v>0</x:v>
      </x:c>
      <x:c r="E229" s="22" t="str">
        <x:v>DATA non-innovation deals.xlsx</x:v>
      </x:c>
      <x:c r="F229" s="22" t="str">
        <x:v>sosei acquires 100 stake in heptares therapeutics</x:v>
      </x:c>
      <x:c r="G229" s="22" t="str">
        <x:v>No</x:v>
      </x:c>
      <x:c r="H229" s="22" t="str">
        <x:v>No</x:v>
      </x:c>
      <x:c r="I229" s="22" t="str">
        <x:v>No</x:v>
      </x:c>
      <x:c r="J229" s="22" t="n">
        <x:v>1</x:v>
      </x:c>
      <x:c r="K229" s="22" t="str">
        <x:v>Not started</x:v>
      </x:c>
      <x:c r="L229" s="22" t="str">
        <x:v>Eligible - 100%</x:v>
      </x:c>
      <x:c r="M229" s="22" t="str">
        <x:v>Review</x:v>
      </x:c>
      <x:c r="N229" s="22" t="str"/>
      <x:c r="O229" s="28" t="n">
        <x:v>42058</x:v>
      </x:c>
      <x:c r="P229" s="28" t="n">
        <x:v>42058</x:v>
      </x:c>
      <x:c r="Q229" s="22" t="n">
        <x:v>2015</x:v>
      </x:c>
      <x:c r="R229" s="22" t="str">
        <x:v>Q1 2015</x:v>
      </x:c>
      <x:c r="S229" s="22" t="str">
        <x:v>Completed</x:v>
      </x:c>
      <x:c r="T229" s="26" t="str">
        <x:v>Sosei acquires 100% stake in Heptares Therapeutics</x:v>
      </x:c>
      <x:c r="U229" s="22" t="str">
        <x:v>Mergers &amp; Acquisitions</x:v>
      </x:c>
      <x:c r="V229" s="22" t="str">
        <x:v>Acquisition</x:v>
      </x:c>
      <x:c r="W229" s="22" t="str">
        <x:v>100% Acquisition</x:v>
      </x:c>
      <x:c r="X229" s="22" t="str">
        <x:v>United Kingdom</x:v>
      </x:c>
      <x:c r="Y229" s="22" t="str">
        <x:v>100% Acquisition</x:v>
      </x:c>
      <x:c r="Z229" s="26" t="str">
        <x:v>Moelis &amp; Co , Goldman Sachs International</x:v>
      </x:c>
      <x:c r="AA229" s="26" t="str">
        <x:v>Covington &amp; Burling LLP , Clifford Chance LLP</x:v>
      </x:c>
      <x:c r="AB229" s="22" t="str">
        <x:v>Nxera Pharma Co Ltd</x:v>
      </x:c>
      <x:c r="AC229" s="22" t="str">
        <x:v>nxera pharma</x:v>
      </x:c>
      <x:c r="AD229" s="22" t="str">
        <x:v>Heptares Therapeutics Ltd</x:v>
      </x:c>
      <x:c r="AE229" s="22" t="str">
        <x:v>heptares therapeutics</x:v>
      </x:c>
      <x:c r="AF229" s="30" t="n">
        <x:v>400</x:v>
      </x:c>
      <x:c r="AG229" s="22" t="n">
        <x:v>400</x:v>
      </x:c>
      <x:c r="AH229" s="26" t="str">
        <x:v>Sosei Group Corporation, a Japan-based biopharmaceutical company that develops and commercializes drugs, has acquired 100% of the share capital of Heptares Therapeutics Limited, a UK-based clinical-stage biotechnology company focused on creating novel medicines targeting G protein-coupled receptors, for up to $400 million. 
_x000d_The consideration consists of a payment of $180 million in cash, and up to $220 million contingent upon the successful progression of the company’s pipeline and platform. 
_x000d_ Following the transaction, Heptares will become a wholly owned subsidiary of Sosei. 
_x000d_Heptares has been backed by investment firms MVM Life Science Partners, LLP, Clarus Ventures, LLC, Novartis Venture Fund, and Takeda Ventures, Inc. 
_x000d_Moelis &amp; Company acted as financial advisor, and Clifford Chance LLP acted as legal advisor to Sosei. Goldman Sachs International acted as financial advisor, and Covington &amp; Burling LLP acted as legal advisor to Heptares.</x:v>
      </x:c>
      <x:c r="AI229" s="26" t="str">
        <x:v>The acquisition will allow Sosei to access to global pharmaceutical markets, and will provide regulatory expertise across the European Union, US and Japan._x000d_
_x000d_
The acquisition significantly fulfils Sosei goals and further represents a major step towards its strategic vision of becoming a significant global biopharmaceutical company arising from Japan.</x:v>
      </x:c>
      <x:c r="AJ229" s="22" t="str"/>
      <x:c r="AK229" s="22" t="str"/>
      <x:c r="AL229" s="22" t="str">
        <x:v>Unknown</x:v>
      </x:c>
      <x:c r="AM229" s="22" t="str">
        <x:v>Unknown</x:v>
      </x:c>
      <x:c r="AN229" s="22" t="str"/>
      <x:c r="AO229" s="22" t="str"/>
      <x:c r="AP229" s="22" t="str"/>
      <x:c r="AQ229" s="22" t="str"/>
      <x:c r="AR229" s="22" t="str"/>
      <x:c r="AS229" s="22" t="str">
        <x:v>Nxera Pharma Co Ltd</x:v>
      </x:c>
      <x:c r="AT229" s="22" t="str">
        <x:v>Heptares Therapeutics Ltd</x:v>
      </x:c>
      <x:c r="AU229" s="22" t="str">
        <x:v>Not reviewed</x:v>
      </x:c>
      <x:c r="AV229" s="22" t="str">
        <x:v>Not assessed</x:v>
      </x:c>
      <x:c r="AW229" s="22" t="str">
        <x:v>Unknown</x:v>
      </x:c>
      <x:c r="AX229" s="22" t="str">
        <x:v>Unknown</x:v>
      </x:c>
      <x:c r="AY229" s="22" t="str">
        <x:v>Unknown</x:v>
      </x:c>
      <x:c r="AZ229" s="22" t="str">
        <x:v>Unknown</x:v>
      </x:c>
      <x:c r="BA229" s="22" t="str">
        <x:v>Unknown</x:v>
      </x:c>
      <x:c r="BB229" s="22" t="str">
        <x:v>Unknown</x:v>
      </x:c>
      <x:c r="BC229" s="26" t="str"/>
      <x:c r="BD229" s="22" t="str"/>
      <x:c r="BE229" s="22" t="str"/>
      <x:c r="BF229" s="22" t="str">
        <x:v>Not collected</x:v>
      </x:c>
      <x:c r="BG229" s="22" t="str">
        <x:v>Not collected</x:v>
      </x:c>
      <x:c r="BH229" s="22" t="str">
        <x:v>Not defined</x:v>
      </x:c>
      <x:c r="BI229" s="24" t="n">
        <x:f>IF($Q229="","",$Q229-3)</x:f>
        <x:v>2012</x:v>
      </x:c>
      <x:c r="BJ229" s="24" t="n">
        <x:f>IF($Q229="","",$Q229-2)</x:f>
        <x:v>2013</x:v>
      </x:c>
      <x:c r="BK229" s="24" t="n">
        <x:f>IF($Q229="","",$Q229-1)</x:f>
        <x:v>2014</x:v>
      </x:c>
      <x:c r="BL229" s="24" t="n">
        <x:f>IF($Q229="","",$Q229+0)</x:f>
        <x:v>2015</x:v>
      </x:c>
      <x:c r="BM229" s="24" t="n">
        <x:f>IF($Q229="","",$Q229+1)</x:f>
        <x:v>2016</x:v>
      </x:c>
      <x:c r="BN229" s="24" t="n">
        <x:f>IF($Q229="","",$Q229+2)</x:f>
        <x:v>2017</x:v>
      </x:c>
      <x:c r="BO229" s="24" t="n">
        <x:f>IF($Q229="","",$Q229+3)</x:f>
        <x:v>2018</x:v>
      </x:c>
      <x:c r="BP229" s="77" t="str"/>
      <x:c r="BQ229" s="77" t="str"/>
      <x:c r="BR229" s="77" t="str"/>
      <x:c r="BS229" s="77" t="str"/>
      <x:c r="BT229" s="77" t="str"/>
      <x:c r="BU229" s="77" t="str"/>
      <x:c r="BV229" s="77" t="str"/>
      <x:c r="BW229" s="77" t="str"/>
      <x:c r="BX229" s="77" t="str"/>
      <x:c r="BY229" s="77" t="str"/>
      <x:c r="BZ229" s="77" t="str"/>
      <x:c r="CA229" s="77" t="str"/>
      <x:c r="CB229" s="77" t="str"/>
      <x:c r="CC229" s="77" t="str"/>
      <x:c r="CD229" s="77" t="str"/>
      <x:c r="CE229" s="77" t="str"/>
      <x:c r="CF229" s="77" t="str"/>
      <x:c r="CG229" s="77" t="str"/>
      <x:c r="CH229" s="77" t="str"/>
      <x:c r="CI229" s="77" t="str"/>
      <x:c r="CJ229" s="77" t="str"/>
      <x:c r="CK229" s="77" t="str"/>
      <x:c r="CL229" s="77" t="str"/>
      <x:c r="CM229" s="77" t="str"/>
      <x:c r="CN229" s="77" t="str"/>
      <x:c r="CO229" s="77" t="str"/>
      <x:c r="CP229" s="77" t="str"/>
      <x:c r="CQ229" s="77" t="str"/>
      <x:c r="CR229" s="77" t="str"/>
      <x:c r="CS229" s="77" t="str"/>
      <x:c r="CT229" s="77" t="str"/>
      <x:c r="CU229" s="77" t="str"/>
      <x:c r="CV229" s="77" t="str"/>
      <x:c r="CW229" s="77" t="str"/>
      <x:c r="CX229" s="77" t="str"/>
      <x:c r="CY229" s="77" t="str"/>
      <x:c r="CZ229" s="77" t="str"/>
      <x:c r="DA229" s="77" t="str"/>
      <x:c r="DB229" s="77" t="str"/>
      <x:c r="DC229" s="77" t="str"/>
      <x:c r="DD229" s="77" t="str"/>
      <x:c r="DE229" s="77" t="str"/>
      <x:c r="DF229" s="78" t="str"/>
      <x:c r="DG229" s="78" t="str"/>
      <x:c r="DH229" s="78" t="str"/>
      <x:c r="DI229" s="78" t="str"/>
      <x:c r="DJ229" s="78" t="str"/>
      <x:c r="DK229" s="78" t="str"/>
      <x:c r="DL229" s="78" t="str"/>
      <x:c r="DM229" s="78" t="str"/>
      <x:c r="DN229" s="78" t="str"/>
      <x:c r="DO229" s="78" t="str"/>
      <x:c r="DP229" s="78" t="str"/>
      <x:c r="DQ229" s="78" t="str"/>
      <x:c r="DR229" s="78" t="str"/>
      <x:c r="DS229" s="78" t="str"/>
      <x:c r="DT229" s="78" t="str"/>
      <x:c r="DU229" s="78" t="str"/>
      <x:c r="DV229" s="78" t="str"/>
      <x:c r="DW229" s="78" t="str"/>
      <x:c r="DX229" s="78" t="str"/>
      <x:c r="DY229" s="78" t="str"/>
      <x:c r="DZ229" s="78" t="str"/>
      <x:c r="EA229" s="117" t="str"/>
      <x:c r="EB229" s="117" t="str"/>
      <x:c r="EC229" s="117" t="str"/>
      <x:c r="ED229" s="117" t="str"/>
      <x:c r="EE229" s="117" t="str"/>
      <x:c r="EF229" s="117" t="str"/>
      <x:c r="EG229" s="117" t="str"/>
      <x:c r="EH229" s="117" t="str"/>
      <x:c r="EI229" s="117" t="str"/>
      <x:c r="EJ229" s="117" t="str"/>
      <x:c r="EK229" s="117" t="str"/>
      <x:c r="EL229" s="117" t="str"/>
      <x:c r="EM229" s="117" t="str"/>
      <x:c r="EN229" s="117" t="str"/>
      <x:c r="EO229" s="34" t="str"/>
      <x:c r="EP229" s="34" t="str"/>
      <x:c r="EQ229" s="36" t="str">
        <x:f>IF(OR($EO229="",$EP229="",$EO229=0),"",$EP229/$EO229)</x:f>
      </x:c>
      <x:c r="ER229" s="38" t="str"/>
      <x:c r="ES229" s="22" t="str">
        <x:v>Unknown</x:v>
      </x:c>
      <x:c r="ET229" s="22" t="str">
        <x:v>Unknown</x:v>
      </x:c>
      <x:c r="EU229" s="40" t="str">
        <x:f>IF(COUNT($DF229,$DG229,$DH229)=0,"",AVERAGE($DF229,$DG229,$DH229))</x:f>
      </x:c>
      <x:c r="EV229" s="40" t="str">
        <x:f>IF(COUNT($DJ229,$DK229,$DL229)=0,"",AVERAGE($DJ229,$DK229,$DL229))</x:f>
      </x:c>
      <x:c r="EW229" s="40" t="str">
        <x:f>IF(OR($EU229="",$EV229=""),"",$EV229-$EU229)</x:f>
      </x:c>
      <x:c r="EX229" s="40" t="str">
        <x:f>IF(COUNT($DM229,$DN229,$DO229)=0,"",AVERAGE($DM229,$DN229,$DO229))</x:f>
      </x:c>
      <x:c r="EY229" s="40" t="str">
        <x:f>IF(COUNT($DQ229,$DR229,$DS229)=0,"",AVERAGE($DQ229,$DR229,$DS229))</x:f>
      </x:c>
      <x:c r="EZ229" s="40" t="str">
        <x:f>IF(OR($EX229="",$EY229=""),"",$EY229-$EX229)</x:f>
      </x:c>
      <x:c r="FA229" s="42" t="str">
        <x:f>IF(COUNT($EA229,$EB229,$EC229)=0,"",AVERAGE($EA229,$EB229,$EC229))</x:f>
      </x:c>
      <x:c r="FB229" s="42" t="str">
        <x:f>IF(COUNT($EE229,$EF229,$EG229)=0,"",AVERAGE($EE229,$EF229,$EG229))</x:f>
      </x:c>
      <x:c r="FC229" s="42" t="str">
        <x:f>IF(OR($FA229="",$FB229=""),"",$FB229-$FA229)</x:f>
      </x:c>
      <x:c r="FD229" s="42" t="str">
        <x:f>IF(COUNT($EH229,$EI229,$EJ229)=0,"",AVERAGE($EH229,$EI229,$EJ229))</x:f>
      </x:c>
      <x:c r="FE229" s="42" t="str">
        <x:f>IF(COUNT($EL229,$EM229,$EN229)=0,"",AVERAGE($EL229,$EM229,$EN229))</x:f>
      </x:c>
      <x:c r="FF229" s="42" t="str">
        <x:f>IF(OR($FD229="",$FE229=""),"",$FE229-$FD229)</x:f>
      </x:c>
      <x:c r="FG229" s="24" t="str">
        <x:f>IF(COUNT($DF229,$DG229,$DH229,$DJ229,$DK229,$DL229,$DM229,$DN229,$DO229,$DQ229,$DR229,$DS229)=12,"Yes","No")</x:f>
        <x:v>No</x:v>
      </x:c>
      <x:c r="FH229" s="24" t="str">
        <x:f>IF(COUNT($EA229,$EB229,$EC229,$EE229,$EF229,$EG229,$EH229,$EI229,$EJ229,$EL229,$EM229,$EN229)=12,"Yes","No")</x:f>
        <x:v>No</x:v>
      </x:c>
      <x:c r="FI229" s="24" t="str">
        <x:f>IF(AND($M229="Include",OR($FG229="Yes",$FH229="Yes")),"Ready","Not ready")</x:f>
        <x:v>Not ready</x:v>
      </x:c>
    </x:row>
    <x:row r="230" ht="24" customHeight="1">
      <x:c r="A230" s="22" t="str">
        <x:v>CTL-0228</x:v>
      </x:c>
      <x:c r="B230" s="22" t="n">
        <x:v>239</x:v>
      </x:c>
      <x:c r="C230" s="22" t="str">
        <x:v>Candidate alternative-rationale group</x:v>
      </x:c>
      <x:c r="D230" s="22" t="n">
        <x:v>0</x:v>
      </x:c>
      <x:c r="E230" s="22" t="str">
        <x:v>DATA non-innovation deals.xlsx</x:v>
      </x:c>
      <x:c r="F230" s="22" t="str">
        <x:v>intrexon acquires actogenix</x:v>
      </x:c>
      <x:c r="G230" s="22" t="str">
        <x:v>No</x:v>
      </x:c>
      <x:c r="H230" s="22" t="str">
        <x:v>No</x:v>
      </x:c>
      <x:c r="I230" s="22" t="str">
        <x:v>No</x:v>
      </x:c>
      <x:c r="J230" s="22" t="n">
        <x:v>1</x:v>
      </x:c>
      <x:c r="K230" s="22" t="str">
        <x:v>Not started</x:v>
      </x:c>
      <x:c r="L230" s="22" t="str">
        <x:v>Eligible - 100%</x:v>
      </x:c>
      <x:c r="M230" s="22" t="str">
        <x:v>Review</x:v>
      </x:c>
      <x:c r="N230" s="22" t="str"/>
      <x:c r="O230" s="28" t="n">
        <x:v>42048</x:v>
      </x:c>
      <x:c r="P230" s="28" t="n">
        <x:v>42058</x:v>
      </x:c>
      <x:c r="Q230" s="22" t="n">
        <x:v>2015</x:v>
      </x:c>
      <x:c r="R230" s="22" t="str">
        <x:v>Q1 2015</x:v>
      </x:c>
      <x:c r="S230" s="22" t="str">
        <x:v>Completed</x:v>
      </x:c>
      <x:c r="T230" s="26" t="str">
        <x:v>Intrexon acquires ActoGeniX</x:v>
      </x:c>
      <x:c r="U230" s="22" t="str">
        <x:v>Mergers &amp; Acquisitions</x:v>
      </x:c>
      <x:c r="V230" s="22" t="str">
        <x:v>Acquisition</x:v>
      </x:c>
      <x:c r="W230" s="22" t="str">
        <x:v>100% Acquisition</x:v>
      </x:c>
      <x:c r="X230" s="22" t="str">
        <x:v>Belgium</x:v>
      </x:c>
      <x:c r="Y230" s="22" t="str">
        <x:v>100% Acquisition</x:v>
      </x:c>
      <x:c r="Z230" s="26" t="str">
        <x:v>Jefferies International Ltd</x:v>
      </x:c>
      <x:c r="AA230" s="26"/>
      <x:c r="AB230" s="22" t="str">
        <x:v>Precigen Inc</x:v>
      </x:c>
      <x:c r="AC230" s="22" t="str">
        <x:v>precigen</x:v>
      </x:c>
      <x:c r="AD230" s="22" t="str">
        <x:v>ActogeniX NV</x:v>
      </x:c>
      <x:c r="AE230" s="22" t="str">
        <x:v>actogenix</x:v>
      </x:c>
      <x:c r="AF230" s="30" t="n">
        <x:v>60</x:v>
      </x:c>
      <x:c r="AG230" s="22" t="n">
        <x:v>60</x:v>
      </x:c>
      <x:c r="AH230" s="26" t="str">
        <x:v>Intrexon Corporation, a US-based biotechnology company, has acquired 100% the membership interests of ActoGeniX NV, a Belgium-based clinical stage biopharmaceutical company, for approximately $30 million in cash and 965,377 shares of Intrexon’s common stock.
_x000d_ Announcement (February 13, 2015): 
_x000d_  Intrexon Corporation has entered into a definitive agreement to acquire ActoGeniX NV. 
_x000d_ As part of the transaction, ActoGeniX stockholders will receive approximately $30 million in cash and $30 million in common stock. 
_x000d_ ActoGeniX is backed by investment firms Saffelberg Investments, Gimv N.V., Aescap Venture, Ventech SA, Life Science Partners (LSP), Biotech Fund Flanders (BFF) and Baekeland Fonds II. 
_x000d_Jefferies International Limited is acting as financial advisor to ActoGeniX. 
_x000d_ The transaction is expected to complete in the first quarter of 2015.</x:v>
      </x:c>
      <x:c r="AI230" s="26" t="str">
        <x:v>The acquisition of ActoGeniX's platform technology complements Intrexon’s broad collection of technologies available for current and future collaborations.</x:v>
      </x:c>
      <x:c r="AJ230" s="22" t="str"/>
      <x:c r="AK230" s="22" t="str"/>
      <x:c r="AL230" s="22" t="str">
        <x:v>Unknown</x:v>
      </x:c>
      <x:c r="AM230" s="22" t="str">
        <x:v>Unknown</x:v>
      </x:c>
      <x:c r="AN230" s="22" t="str"/>
      <x:c r="AO230" s="22" t="str"/>
      <x:c r="AP230" s="22" t="str"/>
      <x:c r="AQ230" s="22" t="str"/>
      <x:c r="AR230" s="22" t="str"/>
      <x:c r="AS230" s="22" t="str">
        <x:v>Precigen Inc</x:v>
      </x:c>
      <x:c r="AT230" s="22" t="str">
        <x:v>ActogeniX NV</x:v>
      </x:c>
      <x:c r="AU230" s="22" t="str">
        <x:v>Not reviewed</x:v>
      </x:c>
      <x:c r="AV230" s="22" t="str">
        <x:v>Not assessed</x:v>
      </x:c>
      <x:c r="AW230" s="22" t="str">
        <x:v>Unknown</x:v>
      </x:c>
      <x:c r="AX230" s="22" t="str">
        <x:v>Unknown</x:v>
      </x:c>
      <x:c r="AY230" s="22" t="str">
        <x:v>Unknown</x:v>
      </x:c>
      <x:c r="AZ230" s="22" t="str">
        <x:v>Unknown</x:v>
      </x:c>
      <x:c r="BA230" s="22" t="str">
        <x:v>Unknown</x:v>
      </x:c>
      <x:c r="BB230" s="22" t="str">
        <x:v>Unknown</x:v>
      </x:c>
      <x:c r="BC230" s="26" t="str"/>
      <x:c r="BD230" s="22" t="str"/>
      <x:c r="BE230" s="22" t="str"/>
      <x:c r="BF230" s="22" t="str">
        <x:v>Not collected</x:v>
      </x:c>
      <x:c r="BG230" s="22" t="str">
        <x:v>Not collected</x:v>
      </x:c>
      <x:c r="BH230" s="22" t="str">
        <x:v>Not defined</x:v>
      </x:c>
      <x:c r="BI230" s="24" t="n">
        <x:f>IF($Q230="","",$Q230-3)</x:f>
        <x:v>2012</x:v>
      </x:c>
      <x:c r="BJ230" s="24" t="n">
        <x:f>IF($Q230="","",$Q230-2)</x:f>
        <x:v>2013</x:v>
      </x:c>
      <x:c r="BK230" s="24" t="n">
        <x:f>IF($Q230="","",$Q230-1)</x:f>
        <x:v>2014</x:v>
      </x:c>
      <x:c r="BL230" s="24" t="n">
        <x:f>IF($Q230="","",$Q230+0)</x:f>
        <x:v>2015</x:v>
      </x:c>
      <x:c r="BM230" s="24" t="n">
        <x:f>IF($Q230="","",$Q230+1)</x:f>
        <x:v>2016</x:v>
      </x:c>
      <x:c r="BN230" s="24" t="n">
        <x:f>IF($Q230="","",$Q230+2)</x:f>
        <x:v>2017</x:v>
      </x:c>
      <x:c r="BO230" s="24" t="n">
        <x:f>IF($Q230="","",$Q230+3)</x:f>
        <x:v>2018</x:v>
      </x:c>
      <x:c r="BP230" s="77" t="str"/>
      <x:c r="BQ230" s="77" t="str"/>
      <x:c r="BR230" s="77" t="str"/>
      <x:c r="BS230" s="77" t="str"/>
      <x:c r="BT230" s="77" t="str"/>
      <x:c r="BU230" s="77" t="str"/>
      <x:c r="BV230" s="77" t="str"/>
      <x:c r="BW230" s="77" t="str"/>
      <x:c r="BX230" s="77" t="str"/>
      <x:c r="BY230" s="77" t="str"/>
      <x:c r="BZ230" s="77" t="str"/>
      <x:c r="CA230" s="77" t="str"/>
      <x:c r="CB230" s="77" t="str"/>
      <x:c r="CC230" s="77" t="str"/>
      <x:c r="CD230" s="77" t="str"/>
      <x:c r="CE230" s="77" t="str"/>
      <x:c r="CF230" s="77" t="str"/>
      <x:c r="CG230" s="77" t="str"/>
      <x:c r="CH230" s="77" t="str"/>
      <x:c r="CI230" s="77" t="str"/>
      <x:c r="CJ230" s="77" t="str"/>
      <x:c r="CK230" s="77" t="str"/>
      <x:c r="CL230" s="77" t="str"/>
      <x:c r="CM230" s="77" t="str"/>
      <x:c r="CN230" s="77" t="str"/>
      <x:c r="CO230" s="77" t="str"/>
      <x:c r="CP230" s="77" t="str"/>
      <x:c r="CQ230" s="77" t="str"/>
      <x:c r="CR230" s="77" t="str"/>
      <x:c r="CS230" s="77" t="str"/>
      <x:c r="CT230" s="77" t="str"/>
      <x:c r="CU230" s="77" t="str"/>
      <x:c r="CV230" s="77" t="str"/>
      <x:c r="CW230" s="77" t="str"/>
      <x:c r="CX230" s="77" t="str"/>
      <x:c r="CY230" s="77" t="str"/>
      <x:c r="CZ230" s="77" t="str"/>
      <x:c r="DA230" s="77" t="str"/>
      <x:c r="DB230" s="77" t="str"/>
      <x:c r="DC230" s="77" t="str"/>
      <x:c r="DD230" s="77" t="str"/>
      <x:c r="DE230" s="77" t="str"/>
      <x:c r="DF230" s="78" t="str"/>
      <x:c r="DG230" s="78" t="str"/>
      <x:c r="DH230" s="78" t="str"/>
      <x:c r="DI230" s="78" t="str"/>
      <x:c r="DJ230" s="78" t="str"/>
      <x:c r="DK230" s="78" t="str"/>
      <x:c r="DL230" s="78" t="str"/>
      <x:c r="DM230" s="78" t="str"/>
      <x:c r="DN230" s="78" t="str"/>
      <x:c r="DO230" s="78" t="str"/>
      <x:c r="DP230" s="78" t="str"/>
      <x:c r="DQ230" s="78" t="str"/>
      <x:c r="DR230" s="78" t="str"/>
      <x:c r="DS230" s="78" t="str"/>
      <x:c r="DT230" s="78" t="str"/>
      <x:c r="DU230" s="78" t="str"/>
      <x:c r="DV230" s="78" t="str"/>
      <x:c r="DW230" s="78" t="str"/>
      <x:c r="DX230" s="78" t="str"/>
      <x:c r="DY230" s="78" t="str"/>
      <x:c r="DZ230" s="78" t="str"/>
      <x:c r="EA230" s="117" t="str"/>
      <x:c r="EB230" s="117" t="str"/>
      <x:c r="EC230" s="117" t="str"/>
      <x:c r="ED230" s="117" t="str"/>
      <x:c r="EE230" s="117" t="str"/>
      <x:c r="EF230" s="117" t="str"/>
      <x:c r="EG230" s="117" t="str"/>
      <x:c r="EH230" s="117" t="str"/>
      <x:c r="EI230" s="117" t="str"/>
      <x:c r="EJ230" s="117" t="str"/>
      <x:c r="EK230" s="117" t="str"/>
      <x:c r="EL230" s="117" t="str"/>
      <x:c r="EM230" s="117" t="str"/>
      <x:c r="EN230" s="117" t="str"/>
      <x:c r="EO230" s="34" t="str"/>
      <x:c r="EP230" s="34" t="str"/>
      <x:c r="EQ230" s="36" t="str">
        <x:f>IF(OR($EO230="",$EP230="",$EO230=0),"",$EP230/$EO230)</x:f>
      </x:c>
      <x:c r="ER230" s="38" t="str"/>
      <x:c r="ES230" s="22" t="str">
        <x:v>Unknown</x:v>
      </x:c>
      <x:c r="ET230" s="22" t="str">
        <x:v>Unknown</x:v>
      </x:c>
      <x:c r="EU230" s="40" t="str">
        <x:f>IF(COUNT($DF230,$DG230,$DH230)=0,"",AVERAGE($DF230,$DG230,$DH230))</x:f>
      </x:c>
      <x:c r="EV230" s="40" t="str">
        <x:f>IF(COUNT($DJ230,$DK230,$DL230)=0,"",AVERAGE($DJ230,$DK230,$DL230))</x:f>
      </x:c>
      <x:c r="EW230" s="40" t="str">
        <x:f>IF(OR($EU230="",$EV230=""),"",$EV230-$EU230)</x:f>
      </x:c>
      <x:c r="EX230" s="40" t="str">
        <x:f>IF(COUNT($DM230,$DN230,$DO230)=0,"",AVERAGE($DM230,$DN230,$DO230))</x:f>
      </x:c>
      <x:c r="EY230" s="40" t="str">
        <x:f>IF(COUNT($DQ230,$DR230,$DS230)=0,"",AVERAGE($DQ230,$DR230,$DS230))</x:f>
      </x:c>
      <x:c r="EZ230" s="40" t="str">
        <x:f>IF(OR($EX230="",$EY230=""),"",$EY230-$EX230)</x:f>
      </x:c>
      <x:c r="FA230" s="42" t="str">
        <x:f>IF(COUNT($EA230,$EB230,$EC230)=0,"",AVERAGE($EA230,$EB230,$EC230))</x:f>
      </x:c>
      <x:c r="FB230" s="42" t="str">
        <x:f>IF(COUNT($EE230,$EF230,$EG230)=0,"",AVERAGE($EE230,$EF230,$EG230))</x:f>
      </x:c>
      <x:c r="FC230" s="42" t="str">
        <x:f>IF(OR($FA230="",$FB230=""),"",$FB230-$FA230)</x:f>
      </x:c>
      <x:c r="FD230" s="42" t="str">
        <x:f>IF(COUNT($EH230,$EI230,$EJ230)=0,"",AVERAGE($EH230,$EI230,$EJ230))</x:f>
      </x:c>
      <x:c r="FE230" s="42" t="str">
        <x:f>IF(COUNT($EL230,$EM230,$EN230)=0,"",AVERAGE($EL230,$EM230,$EN230))</x:f>
      </x:c>
      <x:c r="FF230" s="42" t="str">
        <x:f>IF(OR($FD230="",$FE230=""),"",$FE230-$FD230)</x:f>
      </x:c>
      <x:c r="FG230" s="24" t="str">
        <x:f>IF(COUNT($DF230,$DG230,$DH230,$DJ230,$DK230,$DL230,$DM230,$DN230,$DO230,$DQ230,$DR230,$DS230)=12,"Yes","No")</x:f>
        <x:v>No</x:v>
      </x:c>
      <x:c r="FH230" s="24" t="str">
        <x:f>IF(COUNT($EA230,$EB230,$EC230,$EE230,$EF230,$EG230,$EH230,$EI230,$EJ230,$EL230,$EM230,$EN230)=12,"Yes","No")</x:f>
        <x:v>No</x:v>
      </x:c>
      <x:c r="FI230" s="24" t="str">
        <x:f>IF(AND($M230="Include",OR($FG230="Yes",$FH230="Yes")),"Ready","Not ready")</x:f>
        <x:v>Not ready</x:v>
      </x:c>
    </x:row>
    <x:row r="231" ht="24" customHeight="1">
      <x:c r="A231" s="22" t="str">
        <x:v>CTL-0229</x:v>
      </x:c>
      <x:c r="B231" s="22" t="n">
        <x:v>240</x:v>
      </x:c>
      <x:c r="C231" s="22" t="str">
        <x:v>Candidate alternative-rationale group</x:v>
      </x:c>
      <x:c r="D231" s="22" t="n">
        <x:v>0</x:v>
      </x:c>
      <x:c r="E231" s="22" t="str">
        <x:v>DATA non-innovation deals.xlsx</x:v>
      </x:c>
      <x:c r="F231" s="22" t="str">
        <x:v>glaxosmithkline acquires remaining stake in glycovaxyn for</x:v>
      </x:c>
      <x:c r="G231" s="22" t="str">
        <x:v>No</x:v>
      </x:c>
      <x:c r="H231" s="22" t="str">
        <x:v>No</x:v>
      </x:c>
      <x:c r="I231" s="22" t="str">
        <x:v>Yes</x:v>
      </x:c>
      <x:c r="J231" s="22" t="n">
        <x:v>2</x:v>
      </x:c>
      <x:c r="K231" s="22" t="str">
        <x:v>Not started</x:v>
      </x:c>
      <x:c r="L231" s="22" t="str">
        <x:v>Review - majority</x:v>
      </x:c>
      <x:c r="M231" s="22" t="str">
        <x:v>Review</x:v>
      </x:c>
      <x:c r="N231" s="22" t="str"/>
      <x:c r="O231" s="28" t="n">
        <x:v>42046</x:v>
      </x:c>
      <x:c r="P231" s="28" t="n">
        <x:v>42046</x:v>
      </x:c>
      <x:c r="Q231" s="22" t="n">
        <x:v>2015</x:v>
      </x:c>
      <x:c r="R231" s="22" t="str">
        <x:v>Q1 2015</x:v>
      </x:c>
      <x:c r="S231" s="22" t="str">
        <x:v>Completed</x:v>
      </x:c>
      <x:c r="T231" s="26" t="str">
        <x:v>GlaxoSmithKline Acquires Remaining Stake in GlycoVaxyn for USD190 Million</x:v>
      </x:c>
      <x:c r="U231" s="22" t="str">
        <x:v>Mergers &amp; Acquisitions</x:v>
      </x:c>
      <x:c r="V231" s="22" t="str">
        <x:v>Acquisition</x:v>
      </x:c>
      <x:c r="W231" s="22" t="str">
        <x:v>Majority Acquisition</x:v>
      </x:c>
      <x:c r="X231" s="22" t="str">
        <x:v>Switzerland</x:v>
      </x:c>
      <x:c r="Y231" s="22" t="str">
        <x:v>Majority Acquisition</x:v>
      </x:c>
      <x:c r="Z231" s="26"/>
      <x:c r="AA231" s="26"/>
      <x:c r="AB231" s="22" t="str">
        <x:v>GSK plc</x:v>
      </x:c>
      <x:c r="AC231" s="22" t="str">
        <x:v>gsk</x:v>
      </x:c>
      <x:c r="AD231" s="22" t="str">
        <x:v>GlycoVaxyn AG (Inactive)</x:v>
      </x:c>
      <x:c r="AE231" s="22" t="str">
        <x:v>glycovaxyn</x:v>
      </x:c>
      <x:c r="AF231" s="30" t="n">
        <x:v>190</x:v>
      </x:c>
      <x:c r="AG231" s="22" t="n">
        <x:v>190</x:v>
      </x:c>
      <x:c r="AH231" s="26" t="str">
        <x:v>GlaxoSmithKline plc (GSK), a research-based pharmaceutical and healthcare company, has acquired remaining stake in GlycoVaxyn AG, a biotechnology company, for a purchase consideration of USD190 million in cash transaction. GlycoVaxyn is valued at USD212 million.
Following the transaction, GSK will additionally acquire a small number of early stage vaccines in development against bacterial infections such as pneumonia, Pseudomonas, Staphylococcus aureus and Shigellosis, supplementing the company’s existing vaccines pipeline. GlycoVaxyn was supported by investments from Life science venture capital firms including Sofinnova Partners SAS, Index Ventures and Edmond de Rothschild Investment Partners. GlycoVaxyn also received funding from the Wellcome Trust and through collaboration with Janssen Pharmaceuticals. 
Earlier in 2012, GlaxoSmithKline acquired minority stake in GlycoVaxyn.
This transaction enables GlaxoSmithKline to expand its research efforts to develop a new generation of vaccines for common and severe bacterial infections.</x:v>
      </x:c>
      <x:c r="AI231" s="26" t="str">
        <x:v>This transaction enables GlaxoSmithKline to expand its research efforts to develop a new generation of vaccines for common and severe bacterial infections.</x:v>
      </x:c>
      <x:c r="AJ231" s="22" t="str"/>
      <x:c r="AK231" s="22" t="str"/>
      <x:c r="AL231" s="22" t="str">
        <x:v>Unknown</x:v>
      </x:c>
      <x:c r="AM231" s="22" t="str">
        <x:v>Unknown</x:v>
      </x:c>
      <x:c r="AN231" s="22" t="str">
        <x:v>GSK LN</x:v>
      </x:c>
      <x:c r="AO231" s="22" t="str"/>
      <x:c r="AP231" s="22" t="str"/>
      <x:c r="AQ231" s="22" t="str"/>
      <x:c r="AR231" s="22" t="str"/>
      <x:c r="AS231" s="22" t="str">
        <x:v>GSK plc</x:v>
      </x:c>
      <x:c r="AT231" s="22" t="str">
        <x:v>GlycoVaxyn AG (Inactive)</x:v>
      </x:c>
      <x:c r="AU231" s="22" t="str">
        <x:v>Not reviewed</x:v>
      </x:c>
      <x:c r="AV231" s="22" t="str">
        <x:v>Not assessed</x:v>
      </x:c>
      <x:c r="AW231" s="22" t="str">
        <x:v>Unknown</x:v>
      </x:c>
      <x:c r="AX231" s="22" t="str">
        <x:v>Unknown</x:v>
      </x:c>
      <x:c r="AY231" s="22" t="str">
        <x:v>Unknown</x:v>
      </x:c>
      <x:c r="AZ231" s="22" t="str">
        <x:v>Unknown</x:v>
      </x:c>
      <x:c r="BA231" s="22" t="str">
        <x:v>Unknown</x:v>
      </x:c>
      <x:c r="BB231" s="22" t="str">
        <x:v>Unknown</x:v>
      </x:c>
      <x:c r="BC231" s="26" t="str"/>
      <x:c r="BD231" s="22" t="str"/>
      <x:c r="BE231" s="22" t="str">
        <x:v>EUR</x:v>
      </x:c>
      <x:c r="BF231" s="22" t="str">
        <x:v>Complete</x:v>
      </x:c>
      <x:c r="BG231" s="22" t="str">
        <x:v>Complete event window — 7/7 years covered</x:v>
      </x:c>
      <x:c r="BH231" s="22" t="str">
        <x:v>Export is concentrated on GSK Consumer Healthcare/Haleon entities and may not represent the full GSK pharmaceutical group.</x:v>
      </x:c>
      <x:c r="BI231" s="24" t="n">
        <x:f>IF($Q231="","",$Q231-3)</x:f>
        <x:v>2012</x:v>
      </x:c>
      <x:c r="BJ231" s="24" t="n">
        <x:f>IF($Q231="","",$Q231-2)</x:f>
        <x:v>2013</x:v>
      </x:c>
      <x:c r="BK231" s="24" t="n">
        <x:f>IF($Q231="","",$Q231-1)</x:f>
        <x:v>2014</x:v>
      </x:c>
      <x:c r="BL231" s="24" t="n">
        <x:f>IF($Q231="","",$Q231+0)</x:f>
        <x:v>2015</x:v>
      </x:c>
      <x:c r="BM231" s="24" t="n">
        <x:f>IF($Q231="","",$Q231+1)</x:f>
        <x:v>2016</x:v>
      </x:c>
      <x:c r="BN231" s="24" t="n">
        <x:f>IF($Q231="","",$Q231+2)</x:f>
        <x:v>2017</x:v>
      </x:c>
      <x:c r="BO231" s="24" t="n">
        <x:f>IF($Q231="","",$Q231+3)</x:f>
        <x:v>2018</x:v>
      </x:c>
      <x:c r="BP231" s="77" t="n">
        <x:v>32595.1901</x:v>
      </x:c>
      <x:c r="BQ231" s="77" t="n">
        <x:v>31221.028</x:v>
      </x:c>
      <x:c r="BR231" s="77" t="n">
        <x:v>28547.6471</x:v>
      </x:c>
      <x:c r="BS231" s="77" t="n">
        <x:v>32954.9709</x:v>
      </x:c>
      <x:c r="BT231" s="77" t="n">
        <x:v>34143.3059</x:v>
      </x:c>
      <x:c r="BU231" s="77" t="n">
        <x:v>34461.5002</x:v>
      </x:c>
      <x:c r="BV231" s="77" t="n">
        <x:v>34834.0901</x:v>
      </x:c>
      <x:c r="BW231" s="77" t="n">
        <x:v>9646.2327</x:v>
      </x:c>
      <x:c r="BX231" s="77" t="n">
        <x:v>8845.0745</x:v>
      </x:c>
      <x:c r="BY231" s="77" t="n">
        <x:v>7446.5109</x:v>
      </x:c>
      <x:c r="BZ231" s="77" t="n">
        <x:v>7646.7434</x:v>
      </x:c>
      <x:c r="CA231" s="77" t="n">
        <x:v>9044.8114</x:v>
      </x:c>
      <x:c r="CB231" s="77" t="n">
        <x:v>8567.9971</x:v>
      </x:c>
      <x:c r="CC231" s="77" t="n">
        <x:v>9319.6816</x:v>
      </x:c>
      <x:c r="CD231" s="77" t="n">
        <x:v>5548.2487</x:v>
      </x:c>
      <x:c r="CE231" s="77" t="n">
        <x:v>6403.2261</x:v>
      </x:c>
      <x:c r="CF231" s="77" t="n">
        <x:v>3419.8607</x:v>
      </x:c>
      <x:c r="CG231" s="77" t="n">
        <x:v>11601.6706</x:v>
      </x:c>
      <x:c r="CH231" s="77" t="n">
        <x:v>1116.5225</x:v>
      </x:c>
      <x:c r="CI231" s="77" t="n">
        <x:v>1748.9902</x:v>
      </x:c>
      <x:c r="CJ231" s="77" t="n">
        <x:v>4094.7376</x:v>
      </x:c>
      <x:c r="CK231" s="77" t="n">
        <x:v>51052.0877</x:v>
      </x:c>
      <x:c r="CL231" s="77" t="n">
        <x:v>50561.8011</x:v>
      </x:c>
      <x:c r="CM231" s="77" t="n">
        <x:v>52345.7216</x:v>
      </x:c>
      <x:c r="CN231" s="77" t="n">
        <x:v>72471.3201</x:v>
      </x:c>
      <x:c r="CO231" s="77" t="n">
        <x:v>69152.8345</x:v>
      </x:c>
      <x:c r="CP231" s="77" t="n">
        <x:v>63425.1076</x:v>
      </x:c>
      <x:c r="CQ231" s="77" t="n">
        <x:v>64627.0727</x:v>
      </x:c>
      <x:c r="CR231" s="77" t="n">
        <x:v>22524.8984</x:v>
      </x:c>
      <x:c r="CS231" s="77" t="n">
        <x:v>21919.4046</x:v>
      </x:c>
      <x:c r="CT231" s="77" t="n">
        <x:v>24187.8929</x:v>
      </x:c>
      <x:c r="CU231" s="77" t="n">
        <x:v>22552.5389</x:v>
      </x:c>
      <x:c r="CV231" s="77" t="n">
        <x:v>21993.2256</x:v>
      </x:c>
      <x:c r="CW231" s="77" t="n">
        <x:v>19224.0589</x:v>
      </x:c>
      <x:c r="CX231" s="77" t="n">
        <x:v>29009.059</x:v>
      </x:c>
      <x:c r="CY231" s="77" t="n">
        <x:v>4419.854</x:v>
      </x:c>
      <x:c r="CZ231" s="77" t="n">
        <x:v>4119.2203</x:v>
      </x:c>
      <x:c r="DA231" s="77" t="n">
        <x:v>3952.1975</x:v>
      </x:c>
      <x:c r="DB231" s="77" t="n">
        <x:v>4321.3537</x:v>
      </x:c>
      <x:c r="DC231" s="77" t="n">
        <x:v>4295.9181</x:v>
      </x:c>
      <x:c r="DD231" s="77" t="n">
        <x:v>4460.3817</x:v>
      </x:c>
      <x:c r="DE231" s="77" t="n">
        <x:v>4271.0498</x:v>
      </x:c>
      <x:c r="DF231" s="78" t="n">
        <x:v>10.8986</x:v>
      </x:c>
      <x:c r="DG231" s="78" t="n">
        <x:v>13.0099</x:v>
      </x:c>
      <x:c r="DH231" s="78" t="n">
        <x:v>6.6621</x:v>
      </x:c>
      <x:c r="DI231" s="78" t="n">
        <x:v>17.9007</x:v>
      </x:c>
      <x:c r="DJ231" s="78" t="n">
        <x:v>1.6209</x:v>
      </x:c>
      <x:c r="DK231" s="78" t="n">
        <x:v>2.6537</x:v>
      </x:c>
      <x:c r="DL231" s="78" t="n">
        <x:v>6.3313</x:v>
      </x:c>
      <x:c r="DM231" s="78" t="n">
        <x:v>29.594</x:v>
      </x:c>
      <x:c r="DN231" s="78" t="n">
        <x:v>28.3305</x:v>
      </x:c>
      <x:c r="DO231" s="78" t="n">
        <x:v>26.0845</x:v>
      </x:c>
      <x:c r="DP231" s="78" t="n">
        <x:v>23.2036</x:v>
      </x:c>
      <x:c r="DQ231" s="78" t="n">
        <x:v>26.4907</x:v>
      </x:c>
      <x:c r="DR231" s="78" t="n">
        <x:v>24.8625</x:v>
      </x:c>
      <x:c r="DS231" s="78" t="n">
        <x:v>26.7545</x:v>
      </x:c>
      <x:c r="DT231" s="78" t="n">
        <x:v>44.1214</x:v>
      </x:c>
      <x:c r="DU231" s="78" t="n">
        <x:v>43.3517</x:v>
      </x:c>
      <x:c r="DV231" s="78" t="n">
        <x:v>46.208</x:v>
      </x:c>
      <x:c r="DW231" s="78" t="n">
        <x:v>31.1193</x:v>
      </x:c>
      <x:c r="DX231" s="78" t="n">
        <x:v>31.8038</x:v>
      </x:c>
      <x:c r="DY231" s="78" t="n">
        <x:v>30.3099</x:v>
      </x:c>
      <x:c r="DZ231" s="78" t="n">
        <x:v>44.8869</x:v>
      </x:c>
      <x:c r="EA231" s="117" t="n">
        <x:v>0</x:v>
      </x:c>
      <x:c r="EB231" s="117" t="n">
        <x:v>7</x:v>
      </x:c>
      <x:c r="EC231" s="117" t="n">
        <x:v>1</x:v>
      </x:c>
      <x:c r="ED231" s="117" t="n">
        <x:v>2</x:v>
      </x:c>
      <x:c r="EE231" s="117" t="n">
        <x:v>6</x:v>
      </x:c>
      <x:c r="EF231" s="117" t="n">
        <x:v>2</x:v>
      </x:c>
      <x:c r="EG231" s="117" t="n">
        <x:v>2</x:v>
      </x:c>
      <x:c r="EH231" s="117" t="n">
        <x:v>0</x:v>
      </x:c>
      <x:c r="EI231" s="117" t="n">
        <x:v>37</x:v>
      </x:c>
      <x:c r="EJ231" s="117" t="n">
        <x:v>0</x:v>
      </x:c>
      <x:c r="EK231" s="117" t="n">
        <x:v>1</x:v>
      </x:c>
      <x:c r="EL231" s="117" t="n">
        <x:v>18</x:v>
      </x:c>
      <x:c r="EM231" s="117" t="n">
        <x:v>0</x:v>
      </x:c>
      <x:c r="EN231" s="117" t="n">
        <x:v>9</x:v>
      </x:c>
      <x:c r="EO231" s="34" t="str"/>
      <x:c r="EP231" s="34" t="str"/>
      <x:c r="EQ231" s="36" t="str">
        <x:f>IF(OR($EO231="",$EP231="",$EO231=0),"",$EP231/$EO231)</x:f>
      </x:c>
      <x:c r="ER231" s="38" t="str"/>
      <x:c r="ES231" s="22" t="str">
        <x:v>Unknown</x:v>
      </x:c>
      <x:c r="ET231" s="22" t="str">
        <x:v>Unknown</x:v>
      </x:c>
      <x:c r="EU231" s="40" t="n">
        <x:f>IF(COUNT($DF231,$DG231,$DH231)=0,"",AVERAGE($DF231,$DG231,$DH231))</x:f>
        <x:v>10.190199999999999</x:v>
      </x:c>
      <x:c r="EV231" s="40" t="n">
        <x:f>IF(COUNT($DJ231,$DK231,$DL231)=0,"",AVERAGE($DJ231,$DK231,$DL231))</x:f>
        <x:v>3.5353</x:v>
      </x:c>
      <x:c r="EW231" s="40" t="n">
        <x:f>IF(OR($EU231="",$EV231=""),"",$EV231-$EU231)</x:f>
        <x:v>-6.6549</x:v>
      </x:c>
      <x:c r="EX231" s="40" t="n">
        <x:f>IF(COUNT($DM231,$DN231,$DO231)=0,"",AVERAGE($DM231,$DN231,$DO231))</x:f>
        <x:v>28.003</x:v>
      </x:c>
      <x:c r="EY231" s="40" t="n">
        <x:f>IF(COUNT($DQ231,$DR231,$DS231)=0,"",AVERAGE($DQ231,$DR231,$DS231))</x:f>
        <x:v>26.035899999999998</x:v>
      </x:c>
      <x:c r="EZ231" s="40" t="n">
        <x:f>IF(OR($EX231="",$EY231=""),"",$EY231-$EX231)</x:f>
        <x:v>-1.967100000000002</x:v>
      </x:c>
      <x:c r="FA231" s="42" t="n">
        <x:f>IF(COUNT($EA231,$EB231,$EC231)=0,"",AVERAGE($EA231,$EB231,$EC231))</x:f>
        <x:v>2.6666666666666665</x:v>
      </x:c>
      <x:c r="FB231" s="42" t="n">
        <x:f>IF(COUNT($EE231,$EF231,$EG231)=0,"",AVERAGE($EE231,$EF231,$EG231))</x:f>
        <x:v>3.3333333333333335</x:v>
      </x:c>
      <x:c r="FC231" s="42" t="n">
        <x:f>IF(OR($FA231="",$FB231=""),"",$FB231-$FA231)</x:f>
        <x:v>0.666666666666667</x:v>
      </x:c>
      <x:c r="FD231" s="42" t="n">
        <x:f>IF(COUNT($EH231,$EI231,$EJ231)=0,"",AVERAGE($EH231,$EI231,$EJ231))</x:f>
        <x:v>12.333333333333334</x:v>
      </x:c>
      <x:c r="FE231" s="42" t="n">
        <x:f>IF(COUNT($EL231,$EM231,$EN231)=0,"",AVERAGE($EL231,$EM231,$EN231))</x:f>
        <x:v>9</x:v>
      </x:c>
      <x:c r="FF231" s="42" t="n">
        <x:f>IF(OR($FD231="",$FE231=""),"",$FE231-$FD231)</x:f>
        <x:v>-3.333333333333334</x:v>
      </x:c>
      <x:c r="FG231" s="24" t="str">
        <x:f>IF(COUNT($DF231,$DG231,$DH231,$DJ231,$DK231,$DL231,$DM231,$DN231,$DO231,$DQ231,$DR231,$DS231)=12,"Yes","No")</x:f>
        <x:v>Yes</x:v>
      </x:c>
      <x:c r="FH231" s="24" t="str">
        <x:f>IF(COUNT($EA231,$EB231,$EC231,$EE231,$EF231,$EG231,$EH231,$EI231,$EJ231,$EL231,$EM231,$EN231)=12,"Yes","No")</x:f>
        <x:v>Yes</x:v>
      </x:c>
      <x:c r="FI231" s="24" t="str">
        <x:f>IF(AND($M231="Include",OR($FG231="Yes",$FH231="Yes")),"Ready","Not ready")</x:f>
        <x:v>Not ready</x:v>
      </x:c>
    </x:row>
    <x:row r="232" ht="24" customHeight="1">
      <x:c r="A232" s="22" t="str">
        <x:v>CTL-0230</x:v>
      </x:c>
      <x:c r="B232" s="22" t="n">
        <x:v>241</x:v>
      </x:c>
      <x:c r="C232" s="22" t="str">
        <x:v>Candidate alternative-rationale group</x:v>
      </x:c>
      <x:c r="D232" s="22" t="n">
        <x:v>0</x:v>
      </x:c>
      <x:c r="E232" s="22" t="str">
        <x:v>DATA non-innovation deals.xlsx</x:v>
      </x:c>
      <x:c r="F232" s="22" t="str">
        <x:v>roche acquires signature diagnostics</x:v>
      </x:c>
      <x:c r="G232" s="22" t="str">
        <x:v>No</x:v>
      </x:c>
      <x:c r="H232" s="22" t="str">
        <x:v>No</x:v>
      </x:c>
      <x:c r="I232" s="22" t="str">
        <x:v>No</x:v>
      </x:c>
      <x:c r="J232" s="22" t="n">
        <x:v>1</x:v>
      </x:c>
      <x:c r="K232" s="22" t="str">
        <x:v>Not started</x:v>
      </x:c>
      <x:c r="L232" s="22" t="str">
        <x:v>Review - majority</x:v>
      </x:c>
      <x:c r="M232" s="22" t="str">
        <x:v>Review</x:v>
      </x:c>
      <x:c r="N232" s="22" t="str"/>
      <x:c r="O232" s="28" t="n">
        <x:v>42044</x:v>
      </x:c>
      <x:c r="P232" s="28" t="n">
        <x:v>42044</x:v>
      </x:c>
      <x:c r="Q232" s="22" t="n">
        <x:v>2015</x:v>
      </x:c>
      <x:c r="R232" s="22" t="str">
        <x:v>Q1 2015</x:v>
      </x:c>
      <x:c r="S232" s="22" t="str">
        <x:v>Completed</x:v>
      </x:c>
      <x:c r="T232" s="26" t="str">
        <x:v>Roche acquires Signature Diagnostics</x:v>
      </x:c>
      <x:c r="U232" s="22" t="str">
        <x:v>Mergers &amp; Acquisitions</x:v>
      </x:c>
      <x:c r="V232" s="22" t="str">
        <x:v>Acquisition</x:v>
      </x:c>
      <x:c r="W232" s="22" t="str">
        <x:v>Majority Acquisition</x:v>
      </x:c>
      <x:c r="X232" s="22" t="str">
        <x:v>Germany</x:v>
      </x:c>
      <x:c r="Y232" s="22" t="str">
        <x:v>Majority Acquisition</x:v>
      </x:c>
      <x:c r="Z232" s="26"/>
      <x:c r="AA232" s="26"/>
      <x:c r="AB232" s="22" t="str">
        <x:v>Roche Holding AG</x:v>
      </x:c>
      <x:c r="AC232" s="22" t="str">
        <x:v>roche</x:v>
      </x:c>
      <x:c r="AD232" s="22" t="str">
        <x:v>Signature Diagnostics GmbH</x:v>
      </x:c>
      <x:c r="AE232" s="22" t="str">
        <x:v>signature diagnostics</x:v>
      </x:c>
      <x:c r="AF232" s="30"/>
      <x:c r="AG232" s="22" t="str">
        <x:v>n/a</x:v>
      </x:c>
      <x:c r="AH232" s="26" t="str">
        <x:v>Roche Holding AG, a Switzerland-based healthcare company that discovers and provides diagnostic and therapeutic products and services, has acquired Signature Diagnostics AG, a Germany-based translational oncology and genomics company that develops tumor tissue and plasma biobanks in multiple cancers.
_x000d_Pursuant to the transaction, Signature Diagnostics will be integrated into Roche’s sequencing unit.
_x000d_ Signature Diagnostics was backed by  KfW Mittelstandsbank.</x:v>
      </x:c>
      <x:c r="AI232" s="26" t="str">
        <x:v>The transaction will enable Roche to expand its genomic signature portfolio and advance its translational research for next generation sequencing (NGS) diagnostics.</x:v>
      </x:c>
      <x:c r="AJ232" s="22" t="str"/>
      <x:c r="AK232" s="22" t="str"/>
      <x:c r="AL232" s="22" t="str">
        <x:v>Unknown</x:v>
      </x:c>
      <x:c r="AM232" s="22" t="str">
        <x:v>Unknown</x:v>
      </x:c>
      <x:c r="AN232" s="22" t="str">
        <x:v>ROP SW</x:v>
      </x:c>
      <x:c r="AO232" s="22" t="str"/>
      <x:c r="AP232" s="22" t="str"/>
      <x:c r="AQ232" s="22" t="str"/>
      <x:c r="AR232" s="22" t="str"/>
      <x:c r="AS232" s="22" t="str">
        <x:v>Roche Holding AG</x:v>
      </x:c>
      <x:c r="AT232" s="22" t="str">
        <x:v>Signature Diagnostics GmbH</x:v>
      </x:c>
      <x:c r="AU232" s="22" t="str">
        <x:v>Not reviewed</x:v>
      </x:c>
      <x:c r="AV232" s="22" t="str">
        <x:v>Not assessed</x:v>
      </x:c>
      <x:c r="AW232" s="22" t="str">
        <x:v>Unknown</x:v>
      </x:c>
      <x:c r="AX232" s="22" t="str">
        <x:v>Unknown</x:v>
      </x:c>
      <x:c r="AY232" s="22" t="str">
        <x:v>Unknown</x:v>
      </x:c>
      <x:c r="AZ232" s="22" t="str">
        <x:v>Unknown</x:v>
      </x:c>
      <x:c r="BA232" s="22" t="str">
        <x:v>Unknown</x:v>
      </x:c>
      <x:c r="BB232" s="22" t="str">
        <x:v>Unknown</x:v>
      </x:c>
      <x:c r="BC232" s="26" t="str"/>
      <x:c r="BD232" s="22" t="str"/>
      <x:c r="BE232" s="22" t="str">
        <x:v>EUR</x:v>
      </x:c>
      <x:c r="BF232" s="22" t="str">
        <x:v>Complete</x:v>
      </x:c>
      <x:c r="BG232" s="22" t="str">
        <x:v>Complete event window — 7/7 years covered</x:v>
      </x:c>
      <x:c r="BH232" s="22" t="str">
        <x:v>Export is concentrated on Roche Diagnostics and Roche Glycart entities; group-wide patent coverage may be incomplete.</x:v>
      </x:c>
      <x:c r="BI232" s="24" t="n">
        <x:f>IF($Q232="","",$Q232-3)</x:f>
        <x:v>2012</x:v>
      </x:c>
      <x:c r="BJ232" s="24" t="n">
        <x:f>IF($Q232="","",$Q232-2)</x:f>
        <x:v>2013</x:v>
      </x:c>
      <x:c r="BK232" s="24" t="n">
        <x:f>IF($Q232="","",$Q232-1)</x:f>
        <x:v>2014</x:v>
      </x:c>
      <x:c r="BL232" s="24" t="n">
        <x:f>IF($Q232="","",$Q232+0)</x:f>
        <x:v>2015</x:v>
      </x:c>
      <x:c r="BM232" s="24" t="n">
        <x:f>IF($Q232="","",$Q232+1)</x:f>
        <x:v>2016</x:v>
      </x:c>
      <x:c r="BN232" s="24" t="n">
        <x:f>IF($Q232="","",$Q232+2)</x:f>
        <x:v>2017</x:v>
      </x:c>
      <x:c r="BO232" s="24" t="n">
        <x:f>IF($Q232="","",$Q232+3)</x:f>
        <x:v>2018</x:v>
      </x:c>
      <x:c r="BP232" s="77" t="n">
        <x:v>37753.4314</x:v>
      </x:c>
      <x:c r="BQ232" s="77" t="n">
        <x:v>38014.7333</x:v>
      </x:c>
      <x:c r="BR232" s="77" t="n">
        <x:v>39080.9033</x:v>
      </x:c>
      <x:c r="BS232" s="77" t="n">
        <x:v>45102.5231</x:v>
      </x:c>
      <x:c r="BT232" s="77" t="n">
        <x:v>46405.4447</x:v>
      </x:c>
      <x:c r="BU232" s="77" t="n">
        <x:v>48000.9261</x:v>
      </x:c>
      <x:c r="BV232" s="77" t="n">
        <x:v>49226.8482</x:v>
      </x:c>
      <x:c r="BW232" s="77" t="n">
        <x:v>16312.1082</x:v>
      </x:c>
      <x:c r="BX232" s="77" t="n">
        <x:v>13774.8556</x:v>
      </x:c>
      <x:c r="BY232" s="77" t="n">
        <x:v>13987.3436</x:v>
      </x:c>
      <x:c r="BZ232" s="77" t="n">
        <x:v>17114.5082</x:v>
      </x:c>
      <x:c r="CA232" s="77" t="n">
        <x:v>15546.7782</x:v>
      </x:c>
      <x:c r="CB232" s="77" t="n">
        <x:v>15787.4676</x:v>
      </x:c>
      <x:c r="CC232" s="77" t="n">
        <x:v>16753.8935</x:v>
      </x:c>
      <x:c r="CD232" s="77" t="n">
        <x:v>7822.1851</x:v>
      </x:c>
      <x:c r="CE232" s="77" t="n">
        <x:v>9072.1779</x:v>
      </x:c>
      <x:c r="CF232" s="77" t="n">
        <x:v>7684.105</x:v>
      </x:c>
      <x:c r="CG232" s="77" t="n">
        <x:v>8302.9113</x:v>
      </x:c>
      <x:c r="CH232" s="77" t="n">
        <x:v>8786.352</x:v>
      </x:c>
      <x:c r="CI232" s="77" t="n">
        <x:v>7774.855</x:v>
      </x:c>
      <x:c r="CJ232" s="77" t="n">
        <x:v>9092.6698</x:v>
      </x:c>
      <x:c r="CK232" s="77" t="n">
        <x:v>53693.5607</x:v>
      </x:c>
      <x:c r="CL232" s="77" t="n">
        <x:v>50736.538</x:v>
      </x:c>
      <x:c r="CM232" s="77" t="n">
        <x:v>62812.9108</x:v>
      </x:c>
      <x:c r="CN232" s="77" t="n">
        <x:v>69745.7535</x:v>
      </x:c>
      <x:c r="CO232" s="77" t="n">
        <x:v>71603.3517</x:v>
      </x:c>
      <x:c r="CP232" s="77" t="n">
        <x:v>65509.1795</x:v>
      </x:c>
      <x:c r="CQ232" s="77" t="n">
        <x:v>69761.7249</x:v>
      </x:c>
      <x:c r="CR232" s="77" t="n">
        <x:v>20372.8654</x:v>
      </x:c>
      <x:c r="CS232" s="77" t="n">
        <x:v>15215.1668</x:v>
      </x:c>
      <x:c r="CT232" s="77" t="n">
        <x:v>21381.6678</x:v>
      </x:c>
      <x:c r="CU232" s="77" t="n">
        <x:v>21404.3598</x:v>
      </x:c>
      <x:c r="CV232" s="77" t="n">
        <x:v>20837.2008</x:v>
      </x:c>
      <x:c r="CW232" s="77" t="n">
        <x:v>16198.7329</x:v>
      </x:c>
      <x:c r="CX232" s="77" t="n">
        <x:v>16676.9945</x:v>
      </x:c>
      <x:c r="CY232" s="77" t="n">
        <x:v>7062.951</x:v>
      </x:c>
      <x:c r="CZ232" s="77" t="n">
        <x:v>7115.3699</x:v>
      </x:c>
      <x:c r="DA232" s="77" t="n">
        <x:v>7397.5567</x:v>
      </x:c>
      <x:c r="DB232" s="77" t="n">
        <x:v>8856.5636</x:v>
      </x:c>
      <x:c r="DC232" s="77" t="n">
        <x:v>9216.6777</x:v>
      </x:c>
      <x:c r="DD232" s="77" t="n">
        <x:v>8061.2448</x:v>
      </x:c>
      <x:c r="DE232" s="77" t="n">
        <x:v>9694.5179</x:v>
      </x:c>
      <x:c r="DF232" s="78" t="n">
        <x:v>14.918</x:v>
      </x:c>
      <x:c r="DG232" s="78" t="n">
        <x:v>17.5846</x:v>
      </x:c>
      <x:c r="DH232" s="78" t="n">
        <x:v>13.5534</x:v>
      </x:c>
      <x:c r="DI232" s="78" t="n">
        <x:v>11.7156</x:v>
      </x:c>
      <x:c r="DJ232" s="78" t="n">
        <x:v>12.5519</x:v>
      </x:c>
      <x:c r="DK232" s="78" t="n">
        <x:v>11.2486</x:v>
      </x:c>
      <x:c r="DL232" s="78" t="n">
        <x:v>13.5315</x:v>
      </x:c>
      <x:c r="DM232" s="78" t="n">
        <x:v>43.207</x:v>
      </x:c>
      <x:c r="DN232" s="78" t="n">
        <x:v>36.2356</x:v>
      </x:c>
      <x:c r="DO232" s="78" t="n">
        <x:v>35.7907</x:v>
      </x:c>
      <x:c r="DP232" s="78" t="n">
        <x:v>37.9458</x:v>
      </x:c>
      <x:c r="DQ232" s="78" t="n">
        <x:v>33.5021</x:v>
      </x:c>
      <x:c r="DR232" s="78" t="n">
        <x:v>32.8899</x:v>
      </x:c>
      <x:c r="DS232" s="78" t="n">
        <x:v>34.0341</x:v>
      </x:c>
      <x:c r="DT232" s="78" t="n">
        <x:v>37.9428</x:v>
      </x:c>
      <x:c r="DU232" s="78" t="n">
        <x:v>29.9886</x:v>
      </x:c>
      <x:c r="DV232" s="78" t="n">
        <x:v>34.0402</x:v>
      </x:c>
      <x:c r="DW232" s="78" t="n">
        <x:v>30.6891</x:v>
      </x:c>
      <x:c r="DX232" s="78" t="n">
        <x:v>29.1009</x:v>
      </x:c>
      <x:c r="DY232" s="78" t="n">
        <x:v>24.7274</x:v>
      </x:c>
      <x:c r="DZ232" s="78" t="n">
        <x:v>23.9057</x:v>
      </x:c>
      <x:c r="EA232" s="117" t="n">
        <x:v>16</x:v>
      </x:c>
      <x:c r="EB232" s="117" t="n">
        <x:v>6</x:v>
      </x:c>
      <x:c r="EC232" s="117" t="n">
        <x:v>0</x:v>
      </x:c>
      <x:c r="ED232" s="117" t="n">
        <x:v>0</x:v>
      </x:c>
      <x:c r="EE232" s="117" t="n">
        <x:v>0</x:v>
      </x:c>
      <x:c r="EF232" s="117" t="n">
        <x:v>0</x:v>
      </x:c>
      <x:c r="EG232" s="117" t="n">
        <x:v>0</x:v>
      </x:c>
      <x:c r="EH232" s="117" t="n">
        <x:v>149</x:v>
      </x:c>
      <x:c r="EI232" s="117" t="n">
        <x:v>209</x:v>
      </x:c>
      <x:c r="EJ232" s="117" t="n">
        <x:v>0</x:v>
      </x:c>
      <x:c r="EK232" s="117" t="n">
        <x:v>0</x:v>
      </x:c>
      <x:c r="EL232" s="117" t="n">
        <x:v>0</x:v>
      </x:c>
      <x:c r="EM232" s="117" t="n">
        <x:v>0</x:v>
      </x:c>
      <x:c r="EN232" s="117" t="n">
        <x:v>0</x:v>
      </x:c>
      <x:c r="EO232" s="34" t="str"/>
      <x:c r="EP232" s="34" t="str"/>
      <x:c r="EQ232" s="36" t="str">
        <x:f>IF(OR($EO232="",$EP232="",$EO232=0),"",$EP232/$EO232)</x:f>
      </x:c>
      <x:c r="ER232" s="38" t="str"/>
      <x:c r="ES232" s="22" t="str">
        <x:v>Unknown</x:v>
      </x:c>
      <x:c r="ET232" s="22" t="str">
        <x:v>Unknown</x:v>
      </x:c>
      <x:c r="EU232" s="40" t="n">
        <x:f>IF(COUNT($DF232,$DG232,$DH232)=0,"",AVERAGE($DF232,$DG232,$DH232))</x:f>
        <x:v>15.351999999999999</x:v>
      </x:c>
      <x:c r="EV232" s="40" t="n">
        <x:f>IF(COUNT($DJ232,$DK232,$DL232)=0,"",AVERAGE($DJ232,$DK232,$DL232))</x:f>
        <x:v>12.444</x:v>
      </x:c>
      <x:c r="EW232" s="40" t="n">
        <x:f>IF(OR($EU232="",$EV232=""),"",$EV232-$EU232)</x:f>
        <x:v>-2.9079999999999977</x:v>
      </x:c>
      <x:c r="EX232" s="40" t="n">
        <x:f>IF(COUNT($DM232,$DN232,$DO232)=0,"",AVERAGE($DM232,$DN232,$DO232))</x:f>
        <x:v>38.4111</x:v>
      </x:c>
      <x:c r="EY232" s="40" t="n">
        <x:f>IF(COUNT($DQ232,$DR232,$DS232)=0,"",AVERAGE($DQ232,$DR232,$DS232))</x:f>
        <x:v>33.475366666666666</x:v>
      </x:c>
      <x:c r="EZ232" s="40" t="n">
        <x:f>IF(OR($EX232="",$EY232=""),"",$EY232-$EX232)</x:f>
        <x:v>-4.9357333333333315</x:v>
      </x:c>
      <x:c r="FA232" s="42" t="n">
        <x:f>IF(COUNT($EA232,$EB232,$EC232)=0,"",AVERAGE($EA232,$EB232,$EC232))</x:f>
        <x:v>7.333333333333333</x:v>
      </x:c>
      <x:c r="FB232" s="42" t="n">
        <x:f>IF(COUNT($EE232,$EF232,$EG232)=0,"",AVERAGE($EE232,$EF232,$EG232))</x:f>
        <x:v>0</x:v>
      </x:c>
      <x:c r="FC232" s="42" t="str">
        <x:f>IF(OR($FA232="",$FB232=""),"",$FB232-$FA232)</x:f>
      </x:c>
      <x:c r="FD232" s="42" t="n">
        <x:f>IF(COUNT($EH232,$EI232,$EJ232)=0,"",AVERAGE($EH232,$EI232,$EJ232))</x:f>
        <x:v>119.33333333333333</x:v>
      </x:c>
      <x:c r="FE232" s="42" t="n">
        <x:f>IF(COUNT($EL232,$EM232,$EN232)=0,"",AVERAGE($EL232,$EM232,$EN232))</x:f>
        <x:v>0</x:v>
      </x:c>
      <x:c r="FF232" s="42" t="str">
        <x:f>IF(OR($FD232="",$FE232=""),"",$FE232-$FD232)</x:f>
      </x:c>
      <x:c r="FG232" s="24" t="str">
        <x:f>IF(COUNT($DF232,$DG232,$DH232,$DJ232,$DK232,$DL232,$DM232,$DN232,$DO232,$DQ232,$DR232,$DS232)=12,"Yes","No")</x:f>
        <x:v>Yes</x:v>
      </x:c>
      <x:c r="FH232" s="24" t="str">
        <x:f>IF(COUNT($EA232,$EB232,$EC232,$EE232,$EF232,$EG232,$EH232,$EI232,$EJ232,$EL232,$EM232,$EN232)=12,"Yes","No")</x:f>
        <x:v>Yes</x:v>
      </x:c>
      <x:c r="FI232" s="24" t="str">
        <x:f>IF(AND($M232="Include",OR($FG232="Yes",$FH232="Yes")),"Ready","Not ready")</x:f>
        <x:v>Not ready</x:v>
      </x:c>
    </x:row>
    <x:row r="233" ht="24" customHeight="1">
      <x:c r="A233" s="22" t="str">
        <x:v>CTL-0231</x:v>
      </x:c>
      <x:c r="B233" s="22" t="n">
        <x:v>242</x:v>
      </x:c>
      <x:c r="C233" s="22" t="str">
        <x:v>Candidate alternative-rationale group</x:v>
      </x:c>
      <x:c r="D233" s="22" t="n">
        <x:v>0</x:v>
      </x:c>
      <x:c r="E233" s="22" t="str">
        <x:v>DATA non-innovation deals.xlsx</x:v>
      </x:c>
      <x:c r="F233" s="22" t="str">
        <x:v>accelovance acquires altair clinical</x:v>
      </x:c>
      <x:c r="G233" s="22" t="str">
        <x:v>No</x:v>
      </x:c>
      <x:c r="H233" s="22" t="str">
        <x:v>No</x:v>
      </x:c>
      <x:c r="I233" s="22" t="str">
        <x:v>No</x:v>
      </x:c>
      <x:c r="J233" s="22" t="n">
        <x:v>1</x:v>
      </x:c>
      <x:c r="K233" s="22" t="str">
        <x:v>Not started</x:v>
      </x:c>
      <x:c r="L233" s="22" t="str">
        <x:v>Review - majority</x:v>
      </x:c>
      <x:c r="M233" s="22" t="str">
        <x:v>Review</x:v>
      </x:c>
      <x:c r="N233" s="22" t="str"/>
      <x:c r="O233" s="28" t="n">
        <x:v>42040</x:v>
      </x:c>
      <x:c r="P233" s="28" t="n">
        <x:v>42040</x:v>
      </x:c>
      <x:c r="Q233" s="22" t="n">
        <x:v>2015</x:v>
      </x:c>
      <x:c r="R233" s="22" t="str">
        <x:v>Q1 2015</x:v>
      </x:c>
      <x:c r="S233" s="22" t="str">
        <x:v>Completed</x:v>
      </x:c>
      <x:c r="T233" s="26" t="str">
        <x:v>Accelovance acquires Altair Clinical</x:v>
      </x:c>
      <x:c r="U233" s="22" t="str">
        <x:v>Mergers &amp; Acquisitions</x:v>
      </x:c>
      <x:c r="V233" s="22" t="str">
        <x:v>Acquisition</x:v>
      </x:c>
      <x:c r="W233" s="22" t="str">
        <x:v>Majority Acquisition</x:v>
      </x:c>
      <x:c r="X233" s="22" t="str">
        <x:v>United Kingdom</x:v>
      </x:c>
      <x:c r="Y233" s="22" t="str">
        <x:v>Majority Acquisition</x:v>
      </x:c>
      <x:c r="Z233" s="26"/>
      <x:c r="AA233" s="26"/>
      <x:c r="AB233" s="22" t="str">
        <x:v>Linical Americas</x:v>
      </x:c>
      <x:c r="AC233" s="22" t="str">
        <x:v>linical americas</x:v>
      </x:c>
      <x:c r="AD233" s="22" t="str">
        <x:v>Altair Clinical Ltd</x:v>
      </x:c>
      <x:c r="AE233" s="22" t="str">
        <x:v>altair clinical</x:v>
      </x:c>
      <x:c r="AF233" s="30"/>
      <x:c r="AG233" s="22" t="str">
        <x:v>n/a</x:v>
      </x:c>
      <x:c r="AH233" s="26" t="str">
        <x:v>Accelovance, Inc., a US-based contract research organization (CRO), has acquired Altair Clinical, Ltd., a UK-based CRO that provides clinical CRO resourcing solutions to pharmaceutical, biotech, and medical device companies.</x:v>
      </x:c>
      <x:c r="AI233" s="26" t="str">
        <x:v>The transaction will enable Accelovance to expand its existing US and Beijing, China offices to include Cambridge, UK, Moscow, Russia, and staff located throughout Europe including Central and Eastern Europe (CEE) and the Middle East and North Africa (MENA).</x:v>
      </x:c>
      <x:c r="AJ233" s="22" t="str"/>
      <x:c r="AK233" s="22" t="str"/>
      <x:c r="AL233" s="22" t="str">
        <x:v>Unknown</x:v>
      </x:c>
      <x:c r="AM233" s="22" t="str">
        <x:v>Unknown</x:v>
      </x:c>
      <x:c r="AN233" s="22" t="str"/>
      <x:c r="AO233" s="22" t="str"/>
      <x:c r="AP233" s="22" t="str"/>
      <x:c r="AQ233" s="22" t="str"/>
      <x:c r="AR233" s="22" t="str"/>
      <x:c r="AS233" s="22" t="str">
        <x:v>Linical Americas</x:v>
      </x:c>
      <x:c r="AT233" s="22" t="str">
        <x:v>Altair Clinical Ltd</x:v>
      </x:c>
      <x:c r="AU233" s="22" t="str">
        <x:v>Not reviewed</x:v>
      </x:c>
      <x:c r="AV233" s="22" t="str">
        <x:v>Not assessed</x:v>
      </x:c>
      <x:c r="AW233" s="22" t="str">
        <x:v>Unknown</x:v>
      </x:c>
      <x:c r="AX233" s="22" t="str">
        <x:v>Unknown</x:v>
      </x:c>
      <x:c r="AY233" s="22" t="str">
        <x:v>Unknown</x:v>
      </x:c>
      <x:c r="AZ233" s="22" t="str">
        <x:v>Unknown</x:v>
      </x:c>
      <x:c r="BA233" s="22" t="str">
        <x:v>Unknown</x:v>
      </x:c>
      <x:c r="BB233" s="22" t="str">
        <x:v>Unknown</x:v>
      </x:c>
      <x:c r="BC233" s="26" t="str"/>
      <x:c r="BD233" s="22" t="str"/>
      <x:c r="BE233" s="22" t="str"/>
      <x:c r="BF233" s="22" t="str">
        <x:v>Not collected</x:v>
      </x:c>
      <x:c r="BG233" s="22" t="str">
        <x:v>Not collected</x:v>
      </x:c>
      <x:c r="BH233" s="22" t="str">
        <x:v>Not defined</x:v>
      </x:c>
      <x:c r="BI233" s="24" t="n">
        <x:f>IF($Q233="","",$Q233-3)</x:f>
        <x:v>2012</x:v>
      </x:c>
      <x:c r="BJ233" s="24" t="n">
        <x:f>IF($Q233="","",$Q233-2)</x:f>
        <x:v>2013</x:v>
      </x:c>
      <x:c r="BK233" s="24" t="n">
        <x:f>IF($Q233="","",$Q233-1)</x:f>
        <x:v>2014</x:v>
      </x:c>
      <x:c r="BL233" s="24" t="n">
        <x:f>IF($Q233="","",$Q233+0)</x:f>
        <x:v>2015</x:v>
      </x:c>
      <x:c r="BM233" s="24" t="n">
        <x:f>IF($Q233="","",$Q233+1)</x:f>
        <x:v>2016</x:v>
      </x:c>
      <x:c r="BN233" s="24" t="n">
        <x:f>IF($Q233="","",$Q233+2)</x:f>
        <x:v>2017</x:v>
      </x:c>
      <x:c r="BO233" s="24" t="n">
        <x:f>IF($Q233="","",$Q233+3)</x:f>
        <x:v>2018</x:v>
      </x:c>
      <x:c r="BP233" s="77" t="str"/>
      <x:c r="BQ233" s="77" t="str"/>
      <x:c r="BR233" s="77" t="str"/>
      <x:c r="BS233" s="77" t="str"/>
      <x:c r="BT233" s="77" t="str"/>
      <x:c r="BU233" s="77" t="str"/>
      <x:c r="BV233" s="77" t="str"/>
      <x:c r="BW233" s="77" t="str"/>
      <x:c r="BX233" s="77" t="str"/>
      <x:c r="BY233" s="77" t="str"/>
      <x:c r="BZ233" s="77" t="str"/>
      <x:c r="CA233" s="77" t="str"/>
      <x:c r="CB233" s="77" t="str"/>
      <x:c r="CC233" s="77" t="str"/>
      <x:c r="CD233" s="77" t="str"/>
      <x:c r="CE233" s="77" t="str"/>
      <x:c r="CF233" s="77" t="str"/>
      <x:c r="CG233" s="77" t="str"/>
      <x:c r="CH233" s="77" t="str"/>
      <x:c r="CI233" s="77" t="str"/>
      <x:c r="CJ233" s="77" t="str"/>
      <x:c r="CK233" s="77" t="str"/>
      <x:c r="CL233" s="77" t="str"/>
      <x:c r="CM233" s="77" t="str"/>
      <x:c r="CN233" s="77" t="str"/>
      <x:c r="CO233" s="77" t="str"/>
      <x:c r="CP233" s="77" t="str"/>
      <x:c r="CQ233" s="77" t="str"/>
      <x:c r="CR233" s="77" t="str"/>
      <x:c r="CS233" s="77" t="str"/>
      <x:c r="CT233" s="77" t="str"/>
      <x:c r="CU233" s="77" t="str"/>
      <x:c r="CV233" s="77" t="str"/>
      <x:c r="CW233" s="77" t="str"/>
      <x:c r="CX233" s="77" t="str"/>
      <x:c r="CY233" s="77" t="str"/>
      <x:c r="CZ233" s="77" t="str"/>
      <x:c r="DA233" s="77" t="str"/>
      <x:c r="DB233" s="77" t="str"/>
      <x:c r="DC233" s="77" t="str"/>
      <x:c r="DD233" s="77" t="str"/>
      <x:c r="DE233" s="77" t="str"/>
      <x:c r="DF233" s="78" t="str"/>
      <x:c r="DG233" s="78" t="str"/>
      <x:c r="DH233" s="78" t="str"/>
      <x:c r="DI233" s="78" t="str"/>
      <x:c r="DJ233" s="78" t="str"/>
      <x:c r="DK233" s="78" t="str"/>
      <x:c r="DL233" s="78" t="str"/>
      <x:c r="DM233" s="78" t="str"/>
      <x:c r="DN233" s="78" t="str"/>
      <x:c r="DO233" s="78" t="str"/>
      <x:c r="DP233" s="78" t="str"/>
      <x:c r="DQ233" s="78" t="str"/>
      <x:c r="DR233" s="78" t="str"/>
      <x:c r="DS233" s="78" t="str"/>
      <x:c r="DT233" s="78" t="str"/>
      <x:c r="DU233" s="78" t="str"/>
      <x:c r="DV233" s="78" t="str"/>
      <x:c r="DW233" s="78" t="str"/>
      <x:c r="DX233" s="78" t="str"/>
      <x:c r="DY233" s="78" t="str"/>
      <x:c r="DZ233" s="78" t="str"/>
      <x:c r="EA233" s="117" t="str"/>
      <x:c r="EB233" s="117" t="str"/>
      <x:c r="EC233" s="117" t="str"/>
      <x:c r="ED233" s="117" t="str"/>
      <x:c r="EE233" s="117" t="str"/>
      <x:c r="EF233" s="117" t="str"/>
      <x:c r="EG233" s="117" t="str"/>
      <x:c r="EH233" s="117" t="str"/>
      <x:c r="EI233" s="117" t="str"/>
      <x:c r="EJ233" s="117" t="str"/>
      <x:c r="EK233" s="117" t="str"/>
      <x:c r="EL233" s="117" t="str"/>
      <x:c r="EM233" s="117" t="str"/>
      <x:c r="EN233" s="117" t="str"/>
      <x:c r="EO233" s="34" t="str"/>
      <x:c r="EP233" s="34" t="str"/>
      <x:c r="EQ233" s="36" t="str">
        <x:f>IF(OR($EO233="",$EP233="",$EO233=0),"",$EP233/$EO233)</x:f>
      </x:c>
      <x:c r="ER233" s="38" t="str"/>
      <x:c r="ES233" s="22" t="str">
        <x:v>Unknown</x:v>
      </x:c>
      <x:c r="ET233" s="22" t="str">
        <x:v>Unknown</x:v>
      </x:c>
      <x:c r="EU233" s="40" t="str">
        <x:f>IF(COUNT($DF233,$DG233,$DH233)=0,"",AVERAGE($DF233,$DG233,$DH233))</x:f>
      </x:c>
      <x:c r="EV233" s="40" t="str">
        <x:f>IF(COUNT($DJ233,$DK233,$DL233)=0,"",AVERAGE($DJ233,$DK233,$DL233))</x:f>
      </x:c>
      <x:c r="EW233" s="40" t="str">
        <x:f>IF(OR($EU233="",$EV233=""),"",$EV233-$EU233)</x:f>
      </x:c>
      <x:c r="EX233" s="40" t="str">
        <x:f>IF(COUNT($DM233,$DN233,$DO233)=0,"",AVERAGE($DM233,$DN233,$DO233))</x:f>
      </x:c>
      <x:c r="EY233" s="40" t="str">
        <x:f>IF(COUNT($DQ233,$DR233,$DS233)=0,"",AVERAGE($DQ233,$DR233,$DS233))</x:f>
      </x:c>
      <x:c r="EZ233" s="40" t="str">
        <x:f>IF(OR($EX233="",$EY233=""),"",$EY233-$EX233)</x:f>
      </x:c>
      <x:c r="FA233" s="42" t="str">
        <x:f>IF(COUNT($EA233,$EB233,$EC233)=0,"",AVERAGE($EA233,$EB233,$EC233))</x:f>
      </x:c>
      <x:c r="FB233" s="42" t="str">
        <x:f>IF(COUNT($EE233,$EF233,$EG233)=0,"",AVERAGE($EE233,$EF233,$EG233))</x:f>
      </x:c>
      <x:c r="FC233" s="42" t="str">
        <x:f>IF(OR($FA233="",$FB233=""),"",$FB233-$FA233)</x:f>
      </x:c>
      <x:c r="FD233" s="42" t="str">
        <x:f>IF(COUNT($EH233,$EI233,$EJ233)=0,"",AVERAGE($EH233,$EI233,$EJ233))</x:f>
      </x:c>
      <x:c r="FE233" s="42" t="str">
        <x:f>IF(COUNT($EL233,$EM233,$EN233)=0,"",AVERAGE($EL233,$EM233,$EN233))</x:f>
      </x:c>
      <x:c r="FF233" s="42" t="str">
        <x:f>IF(OR($FD233="",$FE233=""),"",$FE233-$FD233)</x:f>
      </x:c>
      <x:c r="FG233" s="24" t="str">
        <x:f>IF(COUNT($DF233,$DG233,$DH233,$DJ233,$DK233,$DL233,$DM233,$DN233,$DO233,$DQ233,$DR233,$DS233)=12,"Yes","No")</x:f>
        <x:v>No</x:v>
      </x:c>
      <x:c r="FH233" s="24" t="str">
        <x:f>IF(COUNT($EA233,$EB233,$EC233,$EE233,$EF233,$EG233,$EH233,$EI233,$EJ233,$EL233,$EM233,$EN233)=12,"Yes","No")</x:f>
        <x:v>No</x:v>
      </x:c>
      <x:c r="FI233" s="24" t="str">
        <x:f>IF(AND($M233="Include",OR($FG233="Yes",$FH233="Yes")),"Ready","Not ready")</x:f>
        <x:v>Not ready</x:v>
      </x:c>
    </x:row>
    <x:row r="234" ht="24" customHeight="1">
      <x:c r="A234" s="22" t="str">
        <x:v>CTL-0232</x:v>
      </x:c>
      <x:c r="B234" s="22" t="n">
        <x:v>243</x:v>
      </x:c>
      <x:c r="C234" s="22" t="str">
        <x:v>Candidate alternative-rationale group</x:v>
      </x:c>
      <x:c r="D234" s="22" t="n">
        <x:v>0</x:v>
      </x:c>
      <x:c r="E234" s="22" t="str">
        <x:v>DATA non-innovation deals.xlsx</x:v>
      </x:c>
      <x:c r="F234" s="22" t="str">
        <x:v>ppf group and sotio acquire minority stake in cytune pharma</x:v>
      </x:c>
      <x:c r="G234" s="22" t="str">
        <x:v>No</x:v>
      </x:c>
      <x:c r="H234" s="22" t="str">
        <x:v>No</x:v>
      </x:c>
      <x:c r="I234" s="22" t="str">
        <x:v>No</x:v>
      </x:c>
      <x:c r="J234" s="22" t="n">
        <x:v>1</x:v>
      </x:c>
      <x:c r="K234" s="22" t="str">
        <x:v>Not started</x:v>
      </x:c>
      <x:c r="L234" s="22" t="str">
        <x:v>Exclude - minority</x:v>
      </x:c>
      <x:c r="M234" s="22" t="str">
        <x:v>Review</x:v>
      </x:c>
      <x:c r="N234" s="22" t="str"/>
      <x:c r="O234" s="28" t="n">
        <x:v>42039</x:v>
      </x:c>
      <x:c r="P234" s="28" t="n">
        <x:v>42039</x:v>
      </x:c>
      <x:c r="Q234" s="22" t="n">
        <x:v>2015</x:v>
      </x:c>
      <x:c r="R234" s="22" t="str">
        <x:v>Q1 2015</x:v>
      </x:c>
      <x:c r="S234" s="22" t="str">
        <x:v>Completed</x:v>
      </x:c>
      <x:c r="T234" s="26" t="str">
        <x:v>PPF Group and SOTIO acquire minority stake in Cytune Pharma</x:v>
      </x:c>
      <x:c r="U234" s="22" t="str">
        <x:v>Mergers &amp; Acquisitions</x:v>
      </x:c>
      <x:c r="V234" s="22" t="str">
        <x:v>Acquisition</x:v>
      </x:c>
      <x:c r="W234" s="22" t="str">
        <x:v>Minority Acquisition</x:v>
      </x:c>
      <x:c r="X234" s="22" t="str">
        <x:v>France</x:v>
      </x:c>
      <x:c r="Y234" s="22" t="str">
        <x:v>Minority Acquisition</x:v>
      </x:c>
      <x:c r="Z234" s="26"/>
      <x:c r="AA234" s="26"/>
      <x:c r="AB234" s="22" t="str">
        <x:v>PPF Group NV; SOTIO Biotech AS</x:v>
      </x:c>
      <x:c r="AC234" s="22" t="str">
        <x:v>ppf sotio biotech</x:v>
      </x:c>
      <x:c r="AD234" s="22" t="str">
        <x:v>Cytune Pharma SAS</x:v>
      </x:c>
      <x:c r="AE234" s="22" t="str">
        <x:v>cytune pharma</x:v>
      </x:c>
      <x:c r="AF234" s="30"/>
      <x:c r="AG234" s="22" t="str">
        <x:v>n/a</x:v>
      </x:c>
      <x:c r="AH234" s="26" t="str">
        <x:v>PPF Group N.V., along with SOTIO a.s., has acquired a minority stake in Cytune Pharma SAS, a France-based biotechnology company focused on developing therapies for immune modulation aimed at enhancing immune response of patients suffering from cancer and infectious diseases.
_x000d_PPF Group is a Netherlands-based financial services holding company, while SOTIO is a Czech Republic-based biotechnology company that develops a new active cellular immunotherapy (ACI) based on activated dendritic cells.</x:v>
      </x:c>
      <x:c r="AI234" s="26" t="str">
        <x:v>According to PPF, “The acquisition will allow it to diversify its portfolio of activities in oncology research and clinical development and create potential synergies with the development programs.”</x:v>
      </x:c>
      <x:c r="AJ234" s="22" t="str"/>
      <x:c r="AK234" s="22" t="str"/>
      <x:c r="AL234" s="22" t="str">
        <x:v>Unknown</x:v>
      </x:c>
      <x:c r="AM234" s="22" t="str">
        <x:v>Unknown</x:v>
      </x:c>
      <x:c r="AN234" s="22" t="str"/>
      <x:c r="AO234" s="22" t="str"/>
      <x:c r="AP234" s="22" t="str"/>
      <x:c r="AQ234" s="22" t="str"/>
      <x:c r="AR234" s="22" t="str"/>
      <x:c r="AS234" s="22" t="str">
        <x:v>PPF Group NV; SOTIO Biotech AS</x:v>
      </x:c>
      <x:c r="AT234" s="22" t="str">
        <x:v>Cytune Pharma SAS</x:v>
      </x:c>
      <x:c r="AU234" s="22" t="str">
        <x:v>Not reviewed</x:v>
      </x:c>
      <x:c r="AV234" s="22" t="str">
        <x:v>Not assessed</x:v>
      </x:c>
      <x:c r="AW234" s="22" t="str">
        <x:v>Unknown</x:v>
      </x:c>
      <x:c r="AX234" s="22" t="str">
        <x:v>Unknown</x:v>
      </x:c>
      <x:c r="AY234" s="22" t="str">
        <x:v>Unknown</x:v>
      </x:c>
      <x:c r="AZ234" s="22" t="str">
        <x:v>Unknown</x:v>
      </x:c>
      <x:c r="BA234" s="22" t="str">
        <x:v>Unknown</x:v>
      </x:c>
      <x:c r="BB234" s="22" t="str">
        <x:v>Unknown</x:v>
      </x:c>
      <x:c r="BC234" s="26" t="str"/>
      <x:c r="BD234" s="22" t="str"/>
      <x:c r="BE234" s="22" t="str"/>
      <x:c r="BF234" s="22" t="str">
        <x:v>Not collected</x:v>
      </x:c>
      <x:c r="BG234" s="22" t="str">
        <x:v>Not collected</x:v>
      </x:c>
      <x:c r="BH234" s="22" t="str">
        <x:v>Not defined</x:v>
      </x:c>
      <x:c r="BI234" s="24" t="n">
        <x:f>IF($Q234="","",$Q234-3)</x:f>
        <x:v>2012</x:v>
      </x:c>
      <x:c r="BJ234" s="24" t="n">
        <x:f>IF($Q234="","",$Q234-2)</x:f>
        <x:v>2013</x:v>
      </x:c>
      <x:c r="BK234" s="24" t="n">
        <x:f>IF($Q234="","",$Q234-1)</x:f>
        <x:v>2014</x:v>
      </x:c>
      <x:c r="BL234" s="24" t="n">
        <x:f>IF($Q234="","",$Q234+0)</x:f>
        <x:v>2015</x:v>
      </x:c>
      <x:c r="BM234" s="24" t="n">
        <x:f>IF($Q234="","",$Q234+1)</x:f>
        <x:v>2016</x:v>
      </x:c>
      <x:c r="BN234" s="24" t="n">
        <x:f>IF($Q234="","",$Q234+2)</x:f>
        <x:v>2017</x:v>
      </x:c>
      <x:c r="BO234" s="24" t="n">
        <x:f>IF($Q234="","",$Q234+3)</x:f>
        <x:v>2018</x:v>
      </x:c>
      <x:c r="BP234" s="77" t="str"/>
      <x:c r="BQ234" s="77" t="str"/>
      <x:c r="BR234" s="77" t="str"/>
      <x:c r="BS234" s="77" t="str"/>
      <x:c r="BT234" s="77" t="str"/>
      <x:c r="BU234" s="77" t="str"/>
      <x:c r="BV234" s="77" t="str"/>
      <x:c r="BW234" s="77" t="str"/>
      <x:c r="BX234" s="77" t="str"/>
      <x:c r="BY234" s="77" t="str"/>
      <x:c r="BZ234" s="77" t="str"/>
      <x:c r="CA234" s="77" t="str"/>
      <x:c r="CB234" s="77" t="str"/>
      <x:c r="CC234" s="77" t="str"/>
      <x:c r="CD234" s="77" t="str"/>
      <x:c r="CE234" s="77" t="str"/>
      <x:c r="CF234" s="77" t="str"/>
      <x:c r="CG234" s="77" t="str"/>
      <x:c r="CH234" s="77" t="str"/>
      <x:c r="CI234" s="77" t="str"/>
      <x:c r="CJ234" s="77" t="str"/>
      <x:c r="CK234" s="77" t="str"/>
      <x:c r="CL234" s="77" t="str"/>
      <x:c r="CM234" s="77" t="str"/>
      <x:c r="CN234" s="77" t="str"/>
      <x:c r="CO234" s="77" t="str"/>
      <x:c r="CP234" s="77" t="str"/>
      <x:c r="CQ234" s="77" t="str"/>
      <x:c r="CR234" s="77" t="str"/>
      <x:c r="CS234" s="77" t="str"/>
      <x:c r="CT234" s="77" t="str"/>
      <x:c r="CU234" s="77" t="str"/>
      <x:c r="CV234" s="77" t="str"/>
      <x:c r="CW234" s="77" t="str"/>
      <x:c r="CX234" s="77" t="str"/>
      <x:c r="CY234" s="77" t="str"/>
      <x:c r="CZ234" s="77" t="str"/>
      <x:c r="DA234" s="77" t="str"/>
      <x:c r="DB234" s="77" t="str"/>
      <x:c r="DC234" s="77" t="str"/>
      <x:c r="DD234" s="77" t="str"/>
      <x:c r="DE234" s="77" t="str"/>
      <x:c r="DF234" s="78" t="str"/>
      <x:c r="DG234" s="78" t="str"/>
      <x:c r="DH234" s="78" t="str"/>
      <x:c r="DI234" s="78" t="str"/>
      <x:c r="DJ234" s="78" t="str"/>
      <x:c r="DK234" s="78" t="str"/>
      <x:c r="DL234" s="78" t="str"/>
      <x:c r="DM234" s="78" t="str"/>
      <x:c r="DN234" s="78" t="str"/>
      <x:c r="DO234" s="78" t="str"/>
      <x:c r="DP234" s="78" t="str"/>
      <x:c r="DQ234" s="78" t="str"/>
      <x:c r="DR234" s="78" t="str"/>
      <x:c r="DS234" s="78" t="str"/>
      <x:c r="DT234" s="78" t="str"/>
      <x:c r="DU234" s="78" t="str"/>
      <x:c r="DV234" s="78" t="str"/>
      <x:c r="DW234" s="78" t="str"/>
      <x:c r="DX234" s="78" t="str"/>
      <x:c r="DY234" s="78" t="str"/>
      <x:c r="DZ234" s="78" t="str"/>
      <x:c r="EA234" s="117" t="str"/>
      <x:c r="EB234" s="117" t="str"/>
      <x:c r="EC234" s="117" t="str"/>
      <x:c r="ED234" s="117" t="str"/>
      <x:c r="EE234" s="117" t="str"/>
      <x:c r="EF234" s="117" t="str"/>
      <x:c r="EG234" s="117" t="str"/>
      <x:c r="EH234" s="117" t="str"/>
      <x:c r="EI234" s="117" t="str"/>
      <x:c r="EJ234" s="117" t="str"/>
      <x:c r="EK234" s="117" t="str"/>
      <x:c r="EL234" s="117" t="str"/>
      <x:c r="EM234" s="117" t="str"/>
      <x:c r="EN234" s="117" t="str"/>
      <x:c r="EO234" s="34" t="str"/>
      <x:c r="EP234" s="34" t="str"/>
      <x:c r="EQ234" s="36" t="str">
        <x:f>IF(OR($EO234="",$EP234="",$EO234=0),"",$EP234/$EO234)</x:f>
      </x:c>
      <x:c r="ER234" s="38" t="str"/>
      <x:c r="ES234" s="22" t="str">
        <x:v>Unknown</x:v>
      </x:c>
      <x:c r="ET234" s="22" t="str">
        <x:v>Unknown</x:v>
      </x:c>
      <x:c r="EU234" s="40" t="str">
        <x:f>IF(COUNT($DF234,$DG234,$DH234)=0,"",AVERAGE($DF234,$DG234,$DH234))</x:f>
      </x:c>
      <x:c r="EV234" s="40" t="str">
        <x:f>IF(COUNT($DJ234,$DK234,$DL234)=0,"",AVERAGE($DJ234,$DK234,$DL234))</x:f>
      </x:c>
      <x:c r="EW234" s="40" t="str">
        <x:f>IF(OR($EU234="",$EV234=""),"",$EV234-$EU234)</x:f>
      </x:c>
      <x:c r="EX234" s="40" t="str">
        <x:f>IF(COUNT($DM234,$DN234,$DO234)=0,"",AVERAGE($DM234,$DN234,$DO234))</x:f>
      </x:c>
      <x:c r="EY234" s="40" t="str">
        <x:f>IF(COUNT($DQ234,$DR234,$DS234)=0,"",AVERAGE($DQ234,$DR234,$DS234))</x:f>
      </x:c>
      <x:c r="EZ234" s="40" t="str">
        <x:f>IF(OR($EX234="",$EY234=""),"",$EY234-$EX234)</x:f>
      </x:c>
      <x:c r="FA234" s="42" t="str">
        <x:f>IF(COUNT($EA234,$EB234,$EC234)=0,"",AVERAGE($EA234,$EB234,$EC234))</x:f>
      </x:c>
      <x:c r="FB234" s="42" t="str">
        <x:f>IF(COUNT($EE234,$EF234,$EG234)=0,"",AVERAGE($EE234,$EF234,$EG234))</x:f>
      </x:c>
      <x:c r="FC234" s="42" t="str">
        <x:f>IF(OR($FA234="",$FB234=""),"",$FB234-$FA234)</x:f>
      </x:c>
      <x:c r="FD234" s="42" t="str">
        <x:f>IF(COUNT($EH234,$EI234,$EJ234)=0,"",AVERAGE($EH234,$EI234,$EJ234))</x:f>
      </x:c>
      <x:c r="FE234" s="42" t="str">
        <x:f>IF(COUNT($EL234,$EM234,$EN234)=0,"",AVERAGE($EL234,$EM234,$EN234))</x:f>
      </x:c>
      <x:c r="FF234" s="42" t="str">
        <x:f>IF(OR($FD234="",$FE234=""),"",$FE234-$FD234)</x:f>
      </x:c>
      <x:c r="FG234" s="24" t="str">
        <x:f>IF(COUNT($DF234,$DG234,$DH234,$DJ234,$DK234,$DL234,$DM234,$DN234,$DO234,$DQ234,$DR234,$DS234)=12,"Yes","No")</x:f>
        <x:v>No</x:v>
      </x:c>
      <x:c r="FH234" s="24" t="str">
        <x:f>IF(COUNT($EA234,$EB234,$EC234,$EE234,$EF234,$EG234,$EH234,$EI234,$EJ234,$EL234,$EM234,$EN234)=12,"Yes","No")</x:f>
        <x:v>No</x:v>
      </x:c>
      <x:c r="FI234" s="24" t="str">
        <x:f>IF(AND($M234="Include",OR($FG234="Yes",$FH234="Yes")),"Ready","Not ready")</x:f>
        <x:v>Not ready</x:v>
      </x:c>
    </x:row>
    <x:row r="235" ht="24" customHeight="1">
      <x:c r="A235" s="22" t="str">
        <x:v>CTL-0233</x:v>
      </x:c>
      <x:c r="B235" s="22" t="n">
        <x:v>244</x:v>
      </x:c>
      <x:c r="C235" s="22" t="str">
        <x:v>Candidate alternative-rationale group</x:v>
      </x:c>
      <x:c r="D235" s="22" t="n">
        <x:v>0</x:v>
      </x:c>
      <x:c r="E235" s="22" t="str">
        <x:v>DATA non-innovation deals.xlsx</x:v>
      </x:c>
      <x:c r="F235" s="22" t="str">
        <x:v>incanthera acquires spear therapeutics</x:v>
      </x:c>
      <x:c r="G235" s="22" t="str">
        <x:v>No</x:v>
      </x:c>
      <x:c r="H235" s="22" t="str">
        <x:v>No</x:v>
      </x:c>
      <x:c r="I235" s="22" t="str">
        <x:v>Yes</x:v>
      </x:c>
      <x:c r="J235" s="22" t="n">
        <x:v>2</x:v>
      </x:c>
      <x:c r="K235" s="22" t="str">
        <x:v>Not started</x:v>
      </x:c>
      <x:c r="L235" s="22" t="str">
        <x:v>Review - majority</x:v>
      </x:c>
      <x:c r="M235" s="22" t="str">
        <x:v>Review</x:v>
      </x:c>
      <x:c r="N235" s="22" t="str"/>
      <x:c r="O235" s="28" t="n">
        <x:v>42032</x:v>
      </x:c>
      <x:c r="P235" s="28" t="n">
        <x:v>42032</x:v>
      </x:c>
      <x:c r="Q235" s="22" t="n">
        <x:v>2015</x:v>
      </x:c>
      <x:c r="R235" s="22" t="str">
        <x:v>Q1 2015</x:v>
      </x:c>
      <x:c r="S235" s="22" t="str">
        <x:v>Completed</x:v>
      </x:c>
      <x:c r="T235" s="26" t="str">
        <x:v>Incanthera acquires Spear Therapeutics</x:v>
      </x:c>
      <x:c r="U235" s="22" t="str">
        <x:v>Mergers &amp; Acquisitions</x:v>
      </x:c>
      <x:c r="V235" s="22" t="str">
        <x:v>Acquisition</x:v>
      </x:c>
      <x:c r="W235" s="22" t="str">
        <x:v>Majority Acquisition</x:v>
      </x:c>
      <x:c r="X235" s="22" t="str">
        <x:v>Ireland , United Kingdom</x:v>
      </x:c>
      <x:c r="Y235" s="22" t="str">
        <x:v>Majority Acquisition</x:v>
      </x:c>
      <x:c r="Z235" s="26"/>
      <x:c r="AA235" s="26"/>
      <x:c r="AB235" s="22" t="str">
        <x:v>Incanthera Plc</x:v>
      </x:c>
      <x:c r="AC235" s="22" t="str">
        <x:v>incanthera</x:v>
      </x:c>
      <x:c r="AD235" s="22" t="str">
        <x:v>Spear Therapeutics</x:v>
      </x:c>
      <x:c r="AE235" s="22" t="str">
        <x:v>spear therapeutics</x:v>
      </x:c>
      <x:c r="AF235" s="30"/>
      <x:c r="AG235" s="22" t="str">
        <x:v>n/a</x:v>
      </x:c>
      <x:c r="AH235" s="26" t="str">
        <x:v>Incanthera Limited, a developer of drug delivery system for solid tumor chemotherapy, has acquired Spear Therapeutics Limited, a biotech company that develops prodrugs for the treatment of cancer. Both the companies are based in the UK.
_x000d_Concurrently, Incanthera has raised GBP1.3 million in funding.
_x000d_Spear Therapeutics was backed by investment firm Advent International Corporation.</x:v>
      </x:c>
      <x:c r="AI235" s="26" t="str">
        <x:v>The transaction will allow Incanthera to strengthen its position in selective drug-activation by giving access to further proprietary chemistry and drug candidates.</x:v>
      </x:c>
      <x:c r="AJ235" s="22" t="str"/>
      <x:c r="AK235" s="22" t="str"/>
      <x:c r="AL235" s="22" t="str">
        <x:v>Unknown</x:v>
      </x:c>
      <x:c r="AM235" s="22" t="str">
        <x:v>Unknown</x:v>
      </x:c>
      <x:c r="AN235" s="22" t="str"/>
      <x:c r="AO235" s="22" t="str"/>
      <x:c r="AP235" s="22" t="str"/>
      <x:c r="AQ235" s="22" t="str"/>
      <x:c r="AR235" s="22" t="str"/>
      <x:c r="AS235" s="22" t="str">
        <x:v>Incanthera Plc</x:v>
      </x:c>
      <x:c r="AT235" s="22" t="str">
        <x:v>Spear Therapeutics</x:v>
      </x:c>
      <x:c r="AU235" s="22" t="str">
        <x:v>Not reviewed</x:v>
      </x:c>
      <x:c r="AV235" s="22" t="str">
        <x:v>Not assessed</x:v>
      </x:c>
      <x:c r="AW235" s="22" t="str">
        <x:v>Unknown</x:v>
      </x:c>
      <x:c r="AX235" s="22" t="str">
        <x:v>Unknown</x:v>
      </x:c>
      <x:c r="AY235" s="22" t="str">
        <x:v>Unknown</x:v>
      </x:c>
      <x:c r="AZ235" s="22" t="str">
        <x:v>Unknown</x:v>
      </x:c>
      <x:c r="BA235" s="22" t="str">
        <x:v>Unknown</x:v>
      </x:c>
      <x:c r="BB235" s="22" t="str">
        <x:v>Unknown</x:v>
      </x:c>
      <x:c r="BC235" s="26" t="str"/>
      <x:c r="BD235" s="22" t="str"/>
      <x:c r="BE235" s="22" t="str"/>
      <x:c r="BF235" s="22" t="str">
        <x:v>Not collected</x:v>
      </x:c>
      <x:c r="BG235" s="22" t="str">
        <x:v>Not collected</x:v>
      </x:c>
      <x:c r="BH235" s="22" t="str">
        <x:v>Not defined</x:v>
      </x:c>
      <x:c r="BI235" s="24" t="n">
        <x:f>IF($Q235="","",$Q235-3)</x:f>
        <x:v>2012</x:v>
      </x:c>
      <x:c r="BJ235" s="24" t="n">
        <x:f>IF($Q235="","",$Q235-2)</x:f>
        <x:v>2013</x:v>
      </x:c>
      <x:c r="BK235" s="24" t="n">
        <x:f>IF($Q235="","",$Q235-1)</x:f>
        <x:v>2014</x:v>
      </x:c>
      <x:c r="BL235" s="24" t="n">
        <x:f>IF($Q235="","",$Q235+0)</x:f>
        <x:v>2015</x:v>
      </x:c>
      <x:c r="BM235" s="24" t="n">
        <x:f>IF($Q235="","",$Q235+1)</x:f>
        <x:v>2016</x:v>
      </x:c>
      <x:c r="BN235" s="24" t="n">
        <x:f>IF($Q235="","",$Q235+2)</x:f>
        <x:v>2017</x:v>
      </x:c>
      <x:c r="BO235" s="24" t="n">
        <x:f>IF($Q235="","",$Q235+3)</x:f>
        <x:v>2018</x:v>
      </x:c>
      <x:c r="BP235" s="77" t="str"/>
      <x:c r="BQ235" s="77" t="str"/>
      <x:c r="BR235" s="77" t="str"/>
      <x:c r="BS235" s="77" t="str"/>
      <x:c r="BT235" s="77" t="str"/>
      <x:c r="BU235" s="77" t="str"/>
      <x:c r="BV235" s="77" t="str"/>
      <x:c r="BW235" s="77" t="str"/>
      <x:c r="BX235" s="77" t="str"/>
      <x:c r="BY235" s="77" t="str"/>
      <x:c r="BZ235" s="77" t="str"/>
      <x:c r="CA235" s="77" t="str"/>
      <x:c r="CB235" s="77" t="str"/>
      <x:c r="CC235" s="77" t="str"/>
      <x:c r="CD235" s="77" t="str"/>
      <x:c r="CE235" s="77" t="str"/>
      <x:c r="CF235" s="77" t="str"/>
      <x:c r="CG235" s="77" t="str"/>
      <x:c r="CH235" s="77" t="str"/>
      <x:c r="CI235" s="77" t="str"/>
      <x:c r="CJ235" s="77" t="str"/>
      <x:c r="CK235" s="77" t="str"/>
      <x:c r="CL235" s="77" t="str"/>
      <x:c r="CM235" s="77" t="str"/>
      <x:c r="CN235" s="77" t="str"/>
      <x:c r="CO235" s="77" t="str"/>
      <x:c r="CP235" s="77" t="str"/>
      <x:c r="CQ235" s="77" t="str"/>
      <x:c r="CR235" s="77" t="str"/>
      <x:c r="CS235" s="77" t="str"/>
      <x:c r="CT235" s="77" t="str"/>
      <x:c r="CU235" s="77" t="str"/>
      <x:c r="CV235" s="77" t="str"/>
      <x:c r="CW235" s="77" t="str"/>
      <x:c r="CX235" s="77" t="str"/>
      <x:c r="CY235" s="77" t="str"/>
      <x:c r="CZ235" s="77" t="str"/>
      <x:c r="DA235" s="77" t="str"/>
      <x:c r="DB235" s="77" t="str"/>
      <x:c r="DC235" s="77" t="str"/>
      <x:c r="DD235" s="77" t="str"/>
      <x:c r="DE235" s="77" t="str"/>
      <x:c r="DF235" s="78" t="str"/>
      <x:c r="DG235" s="78" t="str"/>
      <x:c r="DH235" s="78" t="str"/>
      <x:c r="DI235" s="78" t="str"/>
      <x:c r="DJ235" s="78" t="str"/>
      <x:c r="DK235" s="78" t="str"/>
      <x:c r="DL235" s="78" t="str"/>
      <x:c r="DM235" s="78" t="str"/>
      <x:c r="DN235" s="78" t="str"/>
      <x:c r="DO235" s="78" t="str"/>
      <x:c r="DP235" s="78" t="str"/>
      <x:c r="DQ235" s="78" t="str"/>
      <x:c r="DR235" s="78" t="str"/>
      <x:c r="DS235" s="78" t="str"/>
      <x:c r="DT235" s="78" t="str"/>
      <x:c r="DU235" s="78" t="str"/>
      <x:c r="DV235" s="78" t="str"/>
      <x:c r="DW235" s="78" t="str"/>
      <x:c r="DX235" s="78" t="str"/>
      <x:c r="DY235" s="78" t="str"/>
      <x:c r="DZ235" s="78" t="str"/>
      <x:c r="EA235" s="117" t="str"/>
      <x:c r="EB235" s="117" t="str"/>
      <x:c r="EC235" s="117" t="str"/>
      <x:c r="ED235" s="117" t="str"/>
      <x:c r="EE235" s="117" t="str"/>
      <x:c r="EF235" s="117" t="str"/>
      <x:c r="EG235" s="117" t="str"/>
      <x:c r="EH235" s="117" t="str"/>
      <x:c r="EI235" s="117" t="str"/>
      <x:c r="EJ235" s="117" t="str"/>
      <x:c r="EK235" s="117" t="str"/>
      <x:c r="EL235" s="117" t="str"/>
      <x:c r="EM235" s="117" t="str"/>
      <x:c r="EN235" s="117" t="str"/>
      <x:c r="EO235" s="34" t="str"/>
      <x:c r="EP235" s="34" t="str"/>
      <x:c r="EQ235" s="36" t="str">
        <x:f>IF(OR($EO235="",$EP235="",$EO235=0),"",$EP235/$EO235)</x:f>
      </x:c>
      <x:c r="ER235" s="38" t="str"/>
      <x:c r="ES235" s="22" t="str">
        <x:v>Unknown</x:v>
      </x:c>
      <x:c r="ET235" s="22" t="str">
        <x:v>Unknown</x:v>
      </x:c>
      <x:c r="EU235" s="40" t="str">
        <x:f>IF(COUNT($DF235,$DG235,$DH235)=0,"",AVERAGE($DF235,$DG235,$DH235))</x:f>
      </x:c>
      <x:c r="EV235" s="40" t="str">
        <x:f>IF(COUNT($DJ235,$DK235,$DL235)=0,"",AVERAGE($DJ235,$DK235,$DL235))</x:f>
      </x:c>
      <x:c r="EW235" s="40" t="str">
        <x:f>IF(OR($EU235="",$EV235=""),"",$EV235-$EU235)</x:f>
      </x:c>
      <x:c r="EX235" s="40" t="str">
        <x:f>IF(COUNT($DM235,$DN235,$DO235)=0,"",AVERAGE($DM235,$DN235,$DO235))</x:f>
      </x:c>
      <x:c r="EY235" s="40" t="str">
        <x:f>IF(COUNT($DQ235,$DR235,$DS235)=0,"",AVERAGE($DQ235,$DR235,$DS235))</x:f>
      </x:c>
      <x:c r="EZ235" s="40" t="str">
        <x:f>IF(OR($EX235="",$EY235=""),"",$EY235-$EX235)</x:f>
      </x:c>
      <x:c r="FA235" s="42" t="str">
        <x:f>IF(COUNT($EA235,$EB235,$EC235)=0,"",AVERAGE($EA235,$EB235,$EC235))</x:f>
      </x:c>
      <x:c r="FB235" s="42" t="str">
        <x:f>IF(COUNT($EE235,$EF235,$EG235)=0,"",AVERAGE($EE235,$EF235,$EG235))</x:f>
      </x:c>
      <x:c r="FC235" s="42" t="str">
        <x:f>IF(OR($FA235="",$FB235=""),"",$FB235-$FA235)</x:f>
      </x:c>
      <x:c r="FD235" s="42" t="str">
        <x:f>IF(COUNT($EH235,$EI235,$EJ235)=0,"",AVERAGE($EH235,$EI235,$EJ235))</x:f>
      </x:c>
      <x:c r="FE235" s="42" t="str">
        <x:f>IF(COUNT($EL235,$EM235,$EN235)=0,"",AVERAGE($EL235,$EM235,$EN235))</x:f>
      </x:c>
      <x:c r="FF235" s="42" t="str">
        <x:f>IF(OR($FD235="",$FE235=""),"",$FE235-$FD235)</x:f>
      </x:c>
      <x:c r="FG235" s="24" t="str">
        <x:f>IF(COUNT($DF235,$DG235,$DH235,$DJ235,$DK235,$DL235,$DM235,$DN235,$DO235,$DQ235,$DR235,$DS235)=12,"Yes","No")</x:f>
        <x:v>No</x:v>
      </x:c>
      <x:c r="FH235" s="24" t="str">
        <x:f>IF(COUNT($EA235,$EB235,$EC235,$EE235,$EF235,$EG235,$EH235,$EI235,$EJ235,$EL235,$EM235,$EN235)=12,"Yes","No")</x:f>
        <x:v>No</x:v>
      </x:c>
      <x:c r="FI235" s="24" t="str">
        <x:f>IF(AND($M235="Include",OR($FG235="Yes",$FH235="Yes")),"Ready","Not ready")</x:f>
        <x:v>Not ready</x:v>
      </x:c>
    </x:row>
    <x:row r="236" ht="24" customHeight="1">
      <x:c r="A236" s="22" t="str">
        <x:v>CTL-0234</x:v>
      </x:c>
      <x:c r="B236" s="22" t="n">
        <x:v>245</x:v>
      </x:c>
      <x:c r="C236" s="22" t="str">
        <x:v>Candidate alternative-rationale group</x:v>
      </x:c>
      <x:c r="D236" s="22" t="n">
        <x:v>0</x:v>
      </x:c>
      <x:c r="E236" s="22" t="str">
        <x:v>DATA non-innovation deals.xlsx</x:v>
      </x:c>
      <x:c r="F236" s="22" t="str">
        <x:v>roche acquires trophos for</x:v>
      </x:c>
      <x:c r="G236" s="22" t="str">
        <x:v>No</x:v>
      </x:c>
      <x:c r="H236" s="22" t="str">
        <x:v>No</x:v>
      </x:c>
      <x:c r="I236" s="22" t="str">
        <x:v>Yes</x:v>
      </x:c>
      <x:c r="J236" s="22" t="n">
        <x:v>2</x:v>
      </x:c>
      <x:c r="K236" s="22" t="str">
        <x:v>Not started</x:v>
      </x:c>
      <x:c r="L236" s="22" t="str">
        <x:v>Eligible - 100%</x:v>
      </x:c>
      <x:c r="M236" s="22" t="str">
        <x:v>Review</x:v>
      </x:c>
      <x:c r="N236" s="22" t="str"/>
      <x:c r="O236" s="28" t="n">
        <x:v>42020</x:v>
      </x:c>
      <x:c r="P236" s="28" t="n">
        <x:v>42066</x:v>
      </x:c>
      <x:c r="Q236" s="22" t="n">
        <x:v>2015</x:v>
      </x:c>
      <x:c r="R236" s="22" t="str">
        <x:v>Q1 2015</x:v>
      </x:c>
      <x:c r="S236" s="22" t="str">
        <x:v>Completed</x:v>
      </x:c>
      <x:c r="T236" s="26" t="str">
        <x:v>Roche Acquires Trophos for USD386 Million</x:v>
      </x:c>
      <x:c r="U236" s="22" t="str">
        <x:v>Mergers &amp; Acquisitions</x:v>
      </x:c>
      <x:c r="V236" s="22" t="str">
        <x:v>Acquisition</x:v>
      </x:c>
      <x:c r="W236" s="22" t="str">
        <x:v>100% Acquisition</x:v>
      </x:c>
      <x:c r="X236" s="22" t="str">
        <x:v>France</x:v>
      </x:c>
      <x:c r="Y236" s="22" t="str">
        <x:v>100% Acquisition</x:v>
      </x:c>
      <x:c r="Z236" s="26"/>
      <x:c r="AA236" s="26"/>
      <x:c r="AB236" s="22" t="str">
        <x:v>F. Hoffmann-La Roche Ltd</x:v>
      </x:c>
      <x:c r="AC236" s="22" t="str">
        <x:v>f hoffmann la roche</x:v>
      </x:c>
      <x:c r="AD236" s="22" t="str">
        <x:v>Trophos SA</x:v>
      </x:c>
      <x:c r="AE236" s="22" t="str">
        <x:v>trophos</x:v>
      </x:c>
      <x:c r="AF236" s="30" t="n">
        <x:v>386</x:v>
      </x:c>
      <x:c r="AG236" s="22" t="n">
        <x:v>386</x:v>
      </x:c>
      <x:c r="AH236" s="26" t="str">
        <x:v>Roche Holding AG (F. Hoffmann-La Roche Ltd.), a research-focused healthcare company, has acquired Trophos SA, a biopharmaceutical company focused on the discovery and development of therapeutic compounds for neurodegenerative diseases, from ACG Management (formerly Viveris Management SAS), Amundi Private Equity Funds, OTC Agregator, Turenne Capital Partenaires, Sofipaca, Vesale Partners and The French Muscular Dystrophy Association, for a purchase consideration of EUR345 million (USD386 million).
As part of the consideration, EUR120 million (USD134.28 million) was paid in cash and EUR225 million (USD251.78 million) was paid through a contingency consideration arrangement. The contingent payments are based on the achievement of performance-related milestones and the range of undiscounted outcomes is between zero and EUR350 million (USD391.66 million).
As part of the transaction, Roche acquired Trophos' TRO40303, a phase I treatment for cardiac injury caused by lack of oxygen, and an undisclosed number of preclinical assets. 
This transaction complements Roche's portfolio in neuromuscular disease and enable to develop medicines for spinal muscular atrophy.
Deal History:
Announced: On January 16,2015, Roche agreed to acquire Trophos, from ACG Management , Amundi Private Equity Funds, OTC Agregator, Turenne Capital Partenaires, Sofipaca, Vesale Partners and The French Muscular Dystrophy Association, for a purchase consideration of up to EUR470 million (USD550 million).</x:v>
      </x:c>
      <x:c r="AI236" s="26" t="str">
        <x:v>This transaction complements Roche's portfolio in neuromuscular disease and enable to develop medicines for spinal muscular atrophy.</x:v>
      </x:c>
      <x:c r="AJ236" s="22" t="str"/>
      <x:c r="AK236" s="22" t="str"/>
      <x:c r="AL236" s="22" t="str">
        <x:v>Unknown</x:v>
      </x:c>
      <x:c r="AM236" s="22" t="str">
        <x:v>Unknown</x:v>
      </x:c>
      <x:c r="AN236" s="22" t="str">
        <x:v>ROP SW</x:v>
      </x:c>
      <x:c r="AO236" s="22" t="str"/>
      <x:c r="AP236" s="22" t="str"/>
      <x:c r="AQ236" s="22" t="str"/>
      <x:c r="AR236" s="22" t="str"/>
      <x:c r="AS236" s="22" t="str">
        <x:v>F. Hoffmann-La Roche Ltd</x:v>
      </x:c>
      <x:c r="AT236" s="22" t="str">
        <x:v>Trophos SA</x:v>
      </x:c>
      <x:c r="AU236" s="22" t="str">
        <x:v>Not reviewed</x:v>
      </x:c>
      <x:c r="AV236" s="22" t="str">
        <x:v>Not assessed</x:v>
      </x:c>
      <x:c r="AW236" s="22" t="str">
        <x:v>Unknown</x:v>
      </x:c>
      <x:c r="AX236" s="22" t="str">
        <x:v>Unknown</x:v>
      </x:c>
      <x:c r="AY236" s="22" t="str">
        <x:v>Unknown</x:v>
      </x:c>
      <x:c r="AZ236" s="22" t="str">
        <x:v>Unknown</x:v>
      </x:c>
      <x:c r="BA236" s="22" t="str">
        <x:v>Unknown</x:v>
      </x:c>
      <x:c r="BB236" s="22" t="str">
        <x:v>Unknown</x:v>
      </x:c>
      <x:c r="BC236" s="26" t="str"/>
      <x:c r="BD236" s="22" t="str"/>
      <x:c r="BE236" s="22" t="str">
        <x:v>EUR</x:v>
      </x:c>
      <x:c r="BF236" s="22" t="str">
        <x:v>Complete</x:v>
      </x:c>
      <x:c r="BG236" s="22" t="str">
        <x:v>Complete event window — 7/7 years covered</x:v>
      </x:c>
      <x:c r="BH236" s="22" t="str">
        <x:v>Export is concentrated on Roche Diagnostics and Roche Glycart entities; group-wide patent coverage may be incomplete.</x:v>
      </x:c>
      <x:c r="BI236" s="24" t="n">
        <x:f>IF($Q236="","",$Q236-3)</x:f>
        <x:v>2012</x:v>
      </x:c>
      <x:c r="BJ236" s="24" t="n">
        <x:f>IF($Q236="","",$Q236-2)</x:f>
        <x:v>2013</x:v>
      </x:c>
      <x:c r="BK236" s="24" t="n">
        <x:f>IF($Q236="","",$Q236-1)</x:f>
        <x:v>2014</x:v>
      </x:c>
      <x:c r="BL236" s="24" t="n">
        <x:f>IF($Q236="","",$Q236+0)</x:f>
        <x:v>2015</x:v>
      </x:c>
      <x:c r="BM236" s="24" t="n">
        <x:f>IF($Q236="","",$Q236+1)</x:f>
        <x:v>2016</x:v>
      </x:c>
      <x:c r="BN236" s="24" t="n">
        <x:f>IF($Q236="","",$Q236+2)</x:f>
        <x:v>2017</x:v>
      </x:c>
      <x:c r="BO236" s="24" t="n">
        <x:f>IF($Q236="","",$Q236+3)</x:f>
        <x:v>2018</x:v>
      </x:c>
      <x:c r="BP236" s="77" t="n">
        <x:v>37753.4314</x:v>
      </x:c>
      <x:c r="BQ236" s="77" t="n">
        <x:v>38014.7333</x:v>
      </x:c>
      <x:c r="BR236" s="77" t="n">
        <x:v>39080.9033</x:v>
      </x:c>
      <x:c r="BS236" s="77" t="n">
        <x:v>45102.5231</x:v>
      </x:c>
      <x:c r="BT236" s="77" t="n">
        <x:v>46405.4447</x:v>
      </x:c>
      <x:c r="BU236" s="77" t="n">
        <x:v>48000.9261</x:v>
      </x:c>
      <x:c r="BV236" s="77" t="n">
        <x:v>49226.8482</x:v>
      </x:c>
      <x:c r="BW236" s="77" t="n">
        <x:v>16312.1082</x:v>
      </x:c>
      <x:c r="BX236" s="77" t="n">
        <x:v>13774.8556</x:v>
      </x:c>
      <x:c r="BY236" s="77" t="n">
        <x:v>13987.3436</x:v>
      </x:c>
      <x:c r="BZ236" s="77" t="n">
        <x:v>17114.5082</x:v>
      </x:c>
      <x:c r="CA236" s="77" t="n">
        <x:v>15546.7782</x:v>
      </x:c>
      <x:c r="CB236" s="77" t="n">
        <x:v>15787.4676</x:v>
      </x:c>
      <x:c r="CC236" s="77" t="n">
        <x:v>16753.8935</x:v>
      </x:c>
      <x:c r="CD236" s="77" t="n">
        <x:v>7822.1851</x:v>
      </x:c>
      <x:c r="CE236" s="77" t="n">
        <x:v>9072.1779</x:v>
      </x:c>
      <x:c r="CF236" s="77" t="n">
        <x:v>7684.105</x:v>
      </x:c>
      <x:c r="CG236" s="77" t="n">
        <x:v>8302.9113</x:v>
      </x:c>
      <x:c r="CH236" s="77" t="n">
        <x:v>8786.352</x:v>
      </x:c>
      <x:c r="CI236" s="77" t="n">
        <x:v>7774.855</x:v>
      </x:c>
      <x:c r="CJ236" s="77" t="n">
        <x:v>9092.6698</x:v>
      </x:c>
      <x:c r="CK236" s="77" t="n">
        <x:v>53693.5607</x:v>
      </x:c>
      <x:c r="CL236" s="77" t="n">
        <x:v>50736.538</x:v>
      </x:c>
      <x:c r="CM236" s="77" t="n">
        <x:v>62812.9108</x:v>
      </x:c>
      <x:c r="CN236" s="77" t="n">
        <x:v>69745.7535</x:v>
      </x:c>
      <x:c r="CO236" s="77" t="n">
        <x:v>71603.3517</x:v>
      </x:c>
      <x:c r="CP236" s="77" t="n">
        <x:v>65509.1795</x:v>
      </x:c>
      <x:c r="CQ236" s="77" t="n">
        <x:v>69761.7249</x:v>
      </x:c>
      <x:c r="CR236" s="77" t="n">
        <x:v>20372.8654</x:v>
      </x:c>
      <x:c r="CS236" s="77" t="n">
        <x:v>15215.1668</x:v>
      </x:c>
      <x:c r="CT236" s="77" t="n">
        <x:v>21381.6678</x:v>
      </x:c>
      <x:c r="CU236" s="77" t="n">
        <x:v>21404.3598</x:v>
      </x:c>
      <x:c r="CV236" s="77" t="n">
        <x:v>20837.2008</x:v>
      </x:c>
      <x:c r="CW236" s="77" t="n">
        <x:v>16198.7329</x:v>
      </x:c>
      <x:c r="CX236" s="77" t="n">
        <x:v>16676.9945</x:v>
      </x:c>
      <x:c r="CY236" s="77" t="n">
        <x:v>7062.951</x:v>
      </x:c>
      <x:c r="CZ236" s="77" t="n">
        <x:v>7115.3699</x:v>
      </x:c>
      <x:c r="DA236" s="77" t="n">
        <x:v>7397.5567</x:v>
      </x:c>
      <x:c r="DB236" s="77" t="n">
        <x:v>8856.5636</x:v>
      </x:c>
      <x:c r="DC236" s="77" t="n">
        <x:v>9216.6777</x:v>
      </x:c>
      <x:c r="DD236" s="77" t="n">
        <x:v>8061.2448</x:v>
      </x:c>
      <x:c r="DE236" s="77" t="n">
        <x:v>9694.5179</x:v>
      </x:c>
      <x:c r="DF236" s="78" t="n">
        <x:v>14.918</x:v>
      </x:c>
      <x:c r="DG236" s="78" t="n">
        <x:v>17.5846</x:v>
      </x:c>
      <x:c r="DH236" s="78" t="n">
        <x:v>13.5534</x:v>
      </x:c>
      <x:c r="DI236" s="78" t="n">
        <x:v>11.7156</x:v>
      </x:c>
      <x:c r="DJ236" s="78" t="n">
        <x:v>12.5519</x:v>
      </x:c>
      <x:c r="DK236" s="78" t="n">
        <x:v>11.2486</x:v>
      </x:c>
      <x:c r="DL236" s="78" t="n">
        <x:v>13.5315</x:v>
      </x:c>
      <x:c r="DM236" s="78" t="n">
        <x:v>43.207</x:v>
      </x:c>
      <x:c r="DN236" s="78" t="n">
        <x:v>36.2356</x:v>
      </x:c>
      <x:c r="DO236" s="78" t="n">
        <x:v>35.7907</x:v>
      </x:c>
      <x:c r="DP236" s="78" t="n">
        <x:v>37.9458</x:v>
      </x:c>
      <x:c r="DQ236" s="78" t="n">
        <x:v>33.5021</x:v>
      </x:c>
      <x:c r="DR236" s="78" t="n">
        <x:v>32.8899</x:v>
      </x:c>
      <x:c r="DS236" s="78" t="n">
        <x:v>34.0341</x:v>
      </x:c>
      <x:c r="DT236" s="78" t="n">
        <x:v>37.9428</x:v>
      </x:c>
      <x:c r="DU236" s="78" t="n">
        <x:v>29.9886</x:v>
      </x:c>
      <x:c r="DV236" s="78" t="n">
        <x:v>34.0402</x:v>
      </x:c>
      <x:c r="DW236" s="78" t="n">
        <x:v>30.6891</x:v>
      </x:c>
      <x:c r="DX236" s="78" t="n">
        <x:v>29.1009</x:v>
      </x:c>
      <x:c r="DY236" s="78" t="n">
        <x:v>24.7274</x:v>
      </x:c>
      <x:c r="DZ236" s="78" t="n">
        <x:v>23.9057</x:v>
      </x:c>
      <x:c r="EA236" s="117" t="n">
        <x:v>16</x:v>
      </x:c>
      <x:c r="EB236" s="117" t="n">
        <x:v>6</x:v>
      </x:c>
      <x:c r="EC236" s="117" t="n">
        <x:v>0</x:v>
      </x:c>
      <x:c r="ED236" s="117" t="n">
        <x:v>0</x:v>
      </x:c>
      <x:c r="EE236" s="117" t="n">
        <x:v>0</x:v>
      </x:c>
      <x:c r="EF236" s="117" t="n">
        <x:v>0</x:v>
      </x:c>
      <x:c r="EG236" s="117" t="n">
        <x:v>0</x:v>
      </x:c>
      <x:c r="EH236" s="117" t="n">
        <x:v>149</x:v>
      </x:c>
      <x:c r="EI236" s="117" t="n">
        <x:v>209</x:v>
      </x:c>
      <x:c r="EJ236" s="117" t="n">
        <x:v>0</x:v>
      </x:c>
      <x:c r="EK236" s="117" t="n">
        <x:v>0</x:v>
      </x:c>
      <x:c r="EL236" s="117" t="n">
        <x:v>0</x:v>
      </x:c>
      <x:c r="EM236" s="117" t="n">
        <x:v>0</x:v>
      </x:c>
      <x:c r="EN236" s="117" t="n">
        <x:v>0</x:v>
      </x:c>
      <x:c r="EO236" s="34" t="str"/>
      <x:c r="EP236" s="34" t="str"/>
      <x:c r="EQ236" s="36" t="str">
        <x:f>IF(OR($EO236="",$EP236="",$EO236=0),"",$EP236/$EO236)</x:f>
      </x:c>
      <x:c r="ER236" s="38" t="str"/>
      <x:c r="ES236" s="22" t="str">
        <x:v>Unknown</x:v>
      </x:c>
      <x:c r="ET236" s="22" t="str">
        <x:v>Unknown</x:v>
      </x:c>
      <x:c r="EU236" s="40" t="n">
        <x:f>IF(COUNT($DF236,$DG236,$DH236)=0,"",AVERAGE($DF236,$DG236,$DH236))</x:f>
        <x:v>15.351999999999999</x:v>
      </x:c>
      <x:c r="EV236" s="40" t="n">
        <x:f>IF(COUNT($DJ236,$DK236,$DL236)=0,"",AVERAGE($DJ236,$DK236,$DL236))</x:f>
        <x:v>12.444</x:v>
      </x:c>
      <x:c r="EW236" s="40" t="n">
        <x:f>IF(OR($EU236="",$EV236=""),"",$EV236-$EU236)</x:f>
        <x:v>-2.9079999999999977</x:v>
      </x:c>
      <x:c r="EX236" s="40" t="n">
        <x:f>IF(COUNT($DM236,$DN236,$DO236)=0,"",AVERAGE($DM236,$DN236,$DO236))</x:f>
        <x:v>38.4111</x:v>
      </x:c>
      <x:c r="EY236" s="40" t="n">
        <x:f>IF(COUNT($DQ236,$DR236,$DS236)=0,"",AVERAGE($DQ236,$DR236,$DS236))</x:f>
        <x:v>33.475366666666666</x:v>
      </x:c>
      <x:c r="EZ236" s="40" t="n">
        <x:f>IF(OR($EX236="",$EY236=""),"",$EY236-$EX236)</x:f>
        <x:v>-4.9357333333333315</x:v>
      </x:c>
      <x:c r="FA236" s="42" t="n">
        <x:f>IF(COUNT($EA236,$EB236,$EC236)=0,"",AVERAGE($EA236,$EB236,$EC236))</x:f>
        <x:v>7.333333333333333</x:v>
      </x:c>
      <x:c r="FB236" s="42" t="n">
        <x:f>IF(COUNT($EE236,$EF236,$EG236)=0,"",AVERAGE($EE236,$EF236,$EG236))</x:f>
        <x:v>0</x:v>
      </x:c>
      <x:c r="FC236" s="42" t="str">
        <x:f>IF(OR($FA236="",$FB236=""),"",$FB236-$FA236)</x:f>
      </x:c>
      <x:c r="FD236" s="42" t="n">
        <x:f>IF(COUNT($EH236,$EI236,$EJ236)=0,"",AVERAGE($EH236,$EI236,$EJ236))</x:f>
        <x:v>119.33333333333333</x:v>
      </x:c>
      <x:c r="FE236" s="42" t="n">
        <x:f>IF(COUNT($EL236,$EM236,$EN236)=0,"",AVERAGE($EL236,$EM236,$EN236))</x:f>
        <x:v>0</x:v>
      </x:c>
      <x:c r="FF236" s="42" t="str">
        <x:f>IF(OR($FD236="",$FE236=""),"",$FE236-$FD236)</x:f>
      </x:c>
      <x:c r="FG236" s="24" t="str">
        <x:f>IF(COUNT($DF236,$DG236,$DH236,$DJ236,$DK236,$DL236,$DM236,$DN236,$DO236,$DQ236,$DR236,$DS236)=12,"Yes","No")</x:f>
        <x:v>Yes</x:v>
      </x:c>
      <x:c r="FH236" s="24" t="str">
        <x:f>IF(COUNT($EA236,$EB236,$EC236,$EE236,$EF236,$EG236,$EH236,$EI236,$EJ236,$EL236,$EM236,$EN236)=12,"Yes","No")</x:f>
        <x:v>Yes</x:v>
      </x:c>
      <x:c r="FI236" s="24" t="str">
        <x:f>IF(AND($M236="Include",OR($FG236="Yes",$FH236="Yes")),"Ready","Not ready")</x:f>
        <x:v>Not ready</x:v>
      </x:c>
    </x:row>
    <x:row r="237" ht="24" customHeight="1">
      <x:c r="A237" s="22" t="str">
        <x:v>CTL-0235</x:v>
      </x:c>
      <x:c r="B237" s="22" t="n">
        <x:v>246</x:v>
      </x:c>
      <x:c r="C237" s="22" t="str">
        <x:v>Candidate alternative-rationale group</x:v>
      </x:c>
      <x:c r="D237" s="22" t="n">
        <x:v>0</x:v>
      </x:c>
      <x:c r="E237" s="22" t="str">
        <x:v>DATA non-innovation deals.xlsx</x:v>
      </x:c>
      <x:c r="F237" s="22" t="str">
        <x:v>orkla home personal acquires 100 stake in cederroth</x:v>
      </x:c>
      <x:c r="G237" s="22" t="str">
        <x:v>No</x:v>
      </x:c>
      <x:c r="H237" s="22" t="str">
        <x:v>No</x:v>
      </x:c>
      <x:c r="I237" s="22" t="str">
        <x:v>No</x:v>
      </x:c>
      <x:c r="J237" s="22" t="n">
        <x:v>1</x:v>
      </x:c>
      <x:c r="K237" s="22" t="str">
        <x:v>Not started</x:v>
      </x:c>
      <x:c r="L237" s="22" t="str">
        <x:v>Eligible - 100%</x:v>
      </x:c>
      <x:c r="M237" s="22" t="str">
        <x:v>Review</x:v>
      </x:c>
      <x:c r="N237" s="22" t="str"/>
      <x:c r="O237" s="28" t="n">
        <x:v>42019</x:v>
      </x:c>
      <x:c r="P237" s="28" t="n">
        <x:v>42247</x:v>
      </x:c>
      <x:c r="Q237" s="22" t="n">
        <x:v>2015</x:v>
      </x:c>
      <x:c r="R237" s="22" t="str">
        <x:v>Q1 2015</x:v>
      </x:c>
      <x:c r="S237" s="22" t="str">
        <x:v>Completed</x:v>
      </x:c>
      <x:c r="T237" s="26" t="str">
        <x:v>Orkla Home &amp; Personal acquires 100% stake in Cederroth</x:v>
      </x:c>
      <x:c r="U237" s="22" t="str">
        <x:v>Mergers &amp; Acquisitions</x:v>
      </x:c>
      <x:c r="V237" s="22" t="str">
        <x:v>Acquisition</x:v>
      </x:c>
      <x:c r="W237" s="22" t="str">
        <x:v>100% Acquisition</x:v>
      </x:c>
      <x:c r="X237" s="22" t="str">
        <x:v>Sweden</x:v>
      </x:c>
      <x:c r="Y237" s="22" t="str">
        <x:v>100% Acquisition</x:v>
      </x:c>
      <x:c r="Z237" s="26"/>
      <x:c r="AA237" s="26" t="str">
        <x:v>Roschier Attorneys Ltd , Advokatfirman Vinge KB</x:v>
      </x:c>
      <x:c r="AB237" s="22" t="str">
        <x:v>Orkla Home &amp; Personal Care AS</x:v>
      </x:c>
      <x:c r="AC237" s="22" t="str">
        <x:v>orkla home personal care</x:v>
      </x:c>
      <x:c r="AD237" s="22" t="str">
        <x:v>Cederroth AB</x:v>
      </x:c>
      <x:c r="AE237" s="22" t="str">
        <x:v>cederroth ab</x:v>
      </x:c>
      <x:c r="AF237" s="30" t="n">
        <x:v>62</x:v>
      </x:c>
      <x:c r="AG237" s="22" t="n">
        <x:v>62</x:v>
      </x:c>
      <x:c r="AH237" s="26" t="str">
        <x:v>Orkla Home &amp; Personal has acquired 100% stake in Cederroth International AB, a manufacturer and distributor of personal healthcare products, from CapMan Buyout VIII Fund, Litorina Capital Advisors AB, senior management and other minority shareholders of Cederroth for SEK502 million ($62.38 million). Cederroth and Litorina are based in Sweden.
_x000d_Orkla Home is a consumer products division of Orkla ASA, a Norway-based supplier of consumer goods and concept solutions to the grocery and out-of-home sectors. Litorina is a private equity firm. CapMan is a fund managed by CapMan Plc, a Finland-based private equity fund management firm.
_x000d_Announcement (January 15, 2015):
_x000d_ Orkla Home has entered into an agreement to acquire 100% stake in Cederroth International from CapMan, Litorina Capital, senior management and other minority shareholders of Cederroth for SEK502 million ($62.38 million).
_x000d_Pursuant to the transaction, CapMan Buyout VIII and Litorina are selling 70% and 20% stake in Cederroth, while senior management and other minority shareholders of Cederroth are selling 10% stake in Cederroth.
_x000d_The acquisition will be funded through Orkla's existing credit facilities.
_x000d_With 850 employees, Cederroth achieved a turnover of SEK1,984 million ($306.05 million), and EBITDA of SEK194 million ($29.92 million) in 2013.
_x000d_The transaction is expected to close in third quarter of 2015.
_x000d_ Advokatfirman Vinge KB is acting as legal advisor to Orkla on the transaction.
_x000d_ Roschier, Attorneys, Ltd. is acting as legal advisor to Orkla Home &amp; Personal on the transaction.</x:v>
      </x:c>
      <x:c r="AI237" s="26" t="str">
        <x:v>The acquisition will strengthen Orkla Home &amp; Personal’s presence in Sweden.</x:v>
      </x:c>
      <x:c r="AJ237" s="22" t="str"/>
      <x:c r="AK237" s="22" t="str"/>
      <x:c r="AL237" s="22" t="str">
        <x:v>Unknown</x:v>
      </x:c>
      <x:c r="AM237" s="22" t="str">
        <x:v>Unknown</x:v>
      </x:c>
      <x:c r="AN237" s="22" t="str"/>
      <x:c r="AO237" s="22" t="str"/>
      <x:c r="AP237" s="22" t="str"/>
      <x:c r="AQ237" s="22" t="str"/>
      <x:c r="AR237" s="22" t="str"/>
      <x:c r="AS237" s="22" t="str">
        <x:v>Orkla Home &amp; Personal Care AS</x:v>
      </x:c>
      <x:c r="AT237" s="22" t="str">
        <x:v>Cederroth AB</x:v>
      </x:c>
      <x:c r="AU237" s="22" t="str">
        <x:v>Not reviewed</x:v>
      </x:c>
      <x:c r="AV237" s="22" t="str">
        <x:v>Not assessed</x:v>
      </x:c>
      <x:c r="AW237" s="22" t="str">
        <x:v>Unknown</x:v>
      </x:c>
      <x:c r="AX237" s="22" t="str">
        <x:v>Unknown</x:v>
      </x:c>
      <x:c r="AY237" s="22" t="str">
        <x:v>Unknown</x:v>
      </x:c>
      <x:c r="AZ237" s="22" t="str">
        <x:v>Unknown</x:v>
      </x:c>
      <x:c r="BA237" s="22" t="str">
        <x:v>Unknown</x:v>
      </x:c>
      <x:c r="BB237" s="22" t="str">
        <x:v>Unknown</x:v>
      </x:c>
      <x:c r="BC237" s="26" t="str"/>
      <x:c r="BD237" s="22" t="str"/>
      <x:c r="BE237" s="22" t="str"/>
      <x:c r="BF237" s="22" t="str">
        <x:v>Not collected</x:v>
      </x:c>
      <x:c r="BG237" s="22" t="str">
        <x:v>Not collected</x:v>
      </x:c>
      <x:c r="BH237" s="22" t="str">
        <x:v>Not defined</x:v>
      </x:c>
      <x:c r="BI237" s="24" t="n">
        <x:f>IF($Q237="","",$Q237-3)</x:f>
        <x:v>2012</x:v>
      </x:c>
      <x:c r="BJ237" s="24" t="n">
        <x:f>IF($Q237="","",$Q237-2)</x:f>
        <x:v>2013</x:v>
      </x:c>
      <x:c r="BK237" s="24" t="n">
        <x:f>IF($Q237="","",$Q237-1)</x:f>
        <x:v>2014</x:v>
      </x:c>
      <x:c r="BL237" s="24" t="n">
        <x:f>IF($Q237="","",$Q237+0)</x:f>
        <x:v>2015</x:v>
      </x:c>
      <x:c r="BM237" s="24" t="n">
        <x:f>IF($Q237="","",$Q237+1)</x:f>
        <x:v>2016</x:v>
      </x:c>
      <x:c r="BN237" s="24" t="n">
        <x:f>IF($Q237="","",$Q237+2)</x:f>
        <x:v>2017</x:v>
      </x:c>
      <x:c r="BO237" s="24" t="n">
        <x:f>IF($Q237="","",$Q237+3)</x:f>
        <x:v>2018</x:v>
      </x:c>
      <x:c r="BP237" s="77" t="str"/>
      <x:c r="BQ237" s="77" t="str"/>
      <x:c r="BR237" s="77" t="str"/>
      <x:c r="BS237" s="77" t="str"/>
      <x:c r="BT237" s="77" t="str"/>
      <x:c r="BU237" s="77" t="str"/>
      <x:c r="BV237" s="77" t="str"/>
      <x:c r="BW237" s="77" t="str"/>
      <x:c r="BX237" s="77" t="str"/>
      <x:c r="BY237" s="77" t="str"/>
      <x:c r="BZ237" s="77" t="str"/>
      <x:c r="CA237" s="77" t="str"/>
      <x:c r="CB237" s="77" t="str"/>
      <x:c r="CC237" s="77" t="str"/>
      <x:c r="CD237" s="77" t="str"/>
      <x:c r="CE237" s="77" t="str"/>
      <x:c r="CF237" s="77" t="str"/>
      <x:c r="CG237" s="77" t="str"/>
      <x:c r="CH237" s="77" t="str"/>
      <x:c r="CI237" s="77" t="str"/>
      <x:c r="CJ237" s="77" t="str"/>
      <x:c r="CK237" s="77" t="str"/>
      <x:c r="CL237" s="77" t="str"/>
      <x:c r="CM237" s="77" t="str"/>
      <x:c r="CN237" s="77" t="str"/>
      <x:c r="CO237" s="77" t="str"/>
      <x:c r="CP237" s="77" t="str"/>
      <x:c r="CQ237" s="77" t="str"/>
      <x:c r="CR237" s="77" t="str"/>
      <x:c r="CS237" s="77" t="str"/>
      <x:c r="CT237" s="77" t="str"/>
      <x:c r="CU237" s="77" t="str"/>
      <x:c r="CV237" s="77" t="str"/>
      <x:c r="CW237" s="77" t="str"/>
      <x:c r="CX237" s="77" t="str"/>
      <x:c r="CY237" s="77" t="str"/>
      <x:c r="CZ237" s="77" t="str"/>
      <x:c r="DA237" s="77" t="str"/>
      <x:c r="DB237" s="77" t="str"/>
      <x:c r="DC237" s="77" t="str"/>
      <x:c r="DD237" s="77" t="str"/>
      <x:c r="DE237" s="77" t="str"/>
      <x:c r="DF237" s="78" t="str"/>
      <x:c r="DG237" s="78" t="str"/>
      <x:c r="DH237" s="78" t="str"/>
      <x:c r="DI237" s="78" t="str"/>
      <x:c r="DJ237" s="78" t="str"/>
      <x:c r="DK237" s="78" t="str"/>
      <x:c r="DL237" s="78" t="str"/>
      <x:c r="DM237" s="78" t="str"/>
      <x:c r="DN237" s="78" t="str"/>
      <x:c r="DO237" s="78" t="str"/>
      <x:c r="DP237" s="78" t="str"/>
      <x:c r="DQ237" s="78" t="str"/>
      <x:c r="DR237" s="78" t="str"/>
      <x:c r="DS237" s="78" t="str"/>
      <x:c r="DT237" s="78" t="str"/>
      <x:c r="DU237" s="78" t="str"/>
      <x:c r="DV237" s="78" t="str"/>
      <x:c r="DW237" s="78" t="str"/>
      <x:c r="DX237" s="78" t="str"/>
      <x:c r="DY237" s="78" t="str"/>
      <x:c r="DZ237" s="78" t="str"/>
      <x:c r="EA237" s="117" t="str"/>
      <x:c r="EB237" s="117" t="str"/>
      <x:c r="EC237" s="117" t="str"/>
      <x:c r="ED237" s="117" t="str"/>
      <x:c r="EE237" s="117" t="str"/>
      <x:c r="EF237" s="117" t="str"/>
      <x:c r="EG237" s="117" t="str"/>
      <x:c r="EH237" s="117" t="str"/>
      <x:c r="EI237" s="117" t="str"/>
      <x:c r="EJ237" s="117" t="str"/>
      <x:c r="EK237" s="117" t="str"/>
      <x:c r="EL237" s="117" t="str"/>
      <x:c r="EM237" s="117" t="str"/>
      <x:c r="EN237" s="117" t="str"/>
      <x:c r="EO237" s="34" t="str"/>
      <x:c r="EP237" s="34" t="str"/>
      <x:c r="EQ237" s="36" t="str">
        <x:f>IF(OR($EO237="",$EP237="",$EO237=0),"",$EP237/$EO237)</x:f>
      </x:c>
      <x:c r="ER237" s="38" t="str"/>
      <x:c r="ES237" s="22" t="str">
        <x:v>Unknown</x:v>
      </x:c>
      <x:c r="ET237" s="22" t="str">
        <x:v>Unknown</x:v>
      </x:c>
      <x:c r="EU237" s="40" t="str">
        <x:f>IF(COUNT($DF237,$DG237,$DH237)=0,"",AVERAGE($DF237,$DG237,$DH237))</x:f>
      </x:c>
      <x:c r="EV237" s="40" t="str">
        <x:f>IF(COUNT($DJ237,$DK237,$DL237)=0,"",AVERAGE($DJ237,$DK237,$DL237))</x:f>
      </x:c>
      <x:c r="EW237" s="40" t="str">
        <x:f>IF(OR($EU237="",$EV237=""),"",$EV237-$EU237)</x:f>
      </x:c>
      <x:c r="EX237" s="40" t="str">
        <x:f>IF(COUNT($DM237,$DN237,$DO237)=0,"",AVERAGE($DM237,$DN237,$DO237))</x:f>
      </x:c>
      <x:c r="EY237" s="40" t="str">
        <x:f>IF(COUNT($DQ237,$DR237,$DS237)=0,"",AVERAGE($DQ237,$DR237,$DS237))</x:f>
      </x:c>
      <x:c r="EZ237" s="40" t="str">
        <x:f>IF(OR($EX237="",$EY237=""),"",$EY237-$EX237)</x:f>
      </x:c>
      <x:c r="FA237" s="42" t="str">
        <x:f>IF(COUNT($EA237,$EB237,$EC237)=0,"",AVERAGE($EA237,$EB237,$EC237))</x:f>
      </x:c>
      <x:c r="FB237" s="42" t="str">
        <x:f>IF(COUNT($EE237,$EF237,$EG237)=0,"",AVERAGE($EE237,$EF237,$EG237))</x:f>
      </x:c>
      <x:c r="FC237" s="42" t="str">
        <x:f>IF(OR($FA237="",$FB237=""),"",$FB237-$FA237)</x:f>
      </x:c>
      <x:c r="FD237" s="42" t="str">
        <x:f>IF(COUNT($EH237,$EI237,$EJ237)=0,"",AVERAGE($EH237,$EI237,$EJ237))</x:f>
      </x:c>
      <x:c r="FE237" s="42" t="str">
        <x:f>IF(COUNT($EL237,$EM237,$EN237)=0,"",AVERAGE($EL237,$EM237,$EN237))</x:f>
      </x:c>
      <x:c r="FF237" s="42" t="str">
        <x:f>IF(OR($FD237="",$FE237=""),"",$FE237-$FD237)</x:f>
      </x:c>
      <x:c r="FG237" s="24" t="str">
        <x:f>IF(COUNT($DF237,$DG237,$DH237,$DJ237,$DK237,$DL237,$DM237,$DN237,$DO237,$DQ237,$DR237,$DS237)=12,"Yes","No")</x:f>
        <x:v>No</x:v>
      </x:c>
      <x:c r="FH237" s="24" t="str">
        <x:f>IF(COUNT($EA237,$EB237,$EC237,$EE237,$EF237,$EG237,$EH237,$EI237,$EJ237,$EL237,$EM237,$EN237)=12,"Yes","No")</x:f>
        <x:v>No</x:v>
      </x:c>
      <x:c r="FI237" s="24" t="str">
        <x:f>IF(AND($M237="Include",OR($FG237="Yes",$FH237="Yes")),"Ready","Not ready")</x:f>
        <x:v>Not ready</x:v>
      </x:c>
    </x:row>
    <x:row r="238" ht="24" customHeight="1">
      <x:c r="A238" s="22" t="str">
        <x:v>CTL-0236</x:v>
      </x:c>
      <x:c r="B238" s="22" t="n">
        <x:v>247</x:v>
      </x:c>
      <x:c r="C238" s="22" t="str">
        <x:v>Candidate alternative-rationale group</x:v>
      </x:c>
      <x:c r="D238" s="22" t="n">
        <x:v>0</x:v>
      </x:c>
      <x:c r="E238" s="22" t="str">
        <x:v>DATA non-innovation deals.xlsx</x:v>
      </x:c>
      <x:c r="F238" s="22" t="str">
        <x:v>orkla acquires cederroth for</x:v>
      </x:c>
      <x:c r="G238" s="22" t="str">
        <x:v>No</x:v>
      </x:c>
      <x:c r="H238" s="22" t="str">
        <x:v>No</x:v>
      </x:c>
      <x:c r="I238" s="22" t="str">
        <x:v>No</x:v>
      </x:c>
      <x:c r="J238" s="22" t="n">
        <x:v>1</x:v>
      </x:c>
      <x:c r="K238" s="22" t="str">
        <x:v>Not started</x:v>
      </x:c>
      <x:c r="L238" s="22" t="str">
        <x:v>Eligible - 100%</x:v>
      </x:c>
      <x:c r="M238" s="22" t="str">
        <x:v>Review</x:v>
      </x:c>
      <x:c r="N238" s="22" t="str"/>
      <x:c r="O238" s="28" t="n">
        <x:v>42019</x:v>
      </x:c>
      <x:c r="P238" s="28" t="n">
        <x:v>42247</x:v>
      </x:c>
      <x:c r="Q238" s="22" t="n">
        <x:v>2015</x:v>
      </x:c>
      <x:c r="R238" s="22" t="str">
        <x:v>Q1 2015</x:v>
      </x:c>
      <x:c r="S238" s="22" t="str">
        <x:v>Completed</x:v>
      </x:c>
      <x:c r="T238" s="26" t="str">
        <x:v>Orkla Acquires Cederroth for USD250 Million</x:v>
      </x:c>
      <x:c r="U238" s="22" t="str">
        <x:v>Mergers &amp; Acquisitions</x:v>
      </x:c>
      <x:c r="V238" s="22" t="str">
        <x:v>Acquisition</x:v>
      </x:c>
      <x:c r="W238" s="22" t="str">
        <x:v>100% Acquisition</x:v>
      </x:c>
      <x:c r="X238" s="22" t="str">
        <x:v>Sweden</x:v>
      </x:c>
      <x:c r="Y238" s="22" t="str">
        <x:v>100% Acquisition</x:v>
      </x:c>
      <x:c r="Z238" s="26"/>
      <x:c r="AA238" s="26"/>
      <x:c r="AB238" s="22" t="str">
        <x:v>Orkla ASA</x:v>
      </x:c>
      <x:c r="AC238" s="22" t="str">
        <x:v>orkla asa</x:v>
      </x:c>
      <x:c r="AD238" s="22" t="str">
        <x:v>Orkla Wound Care AB</x:v>
      </x:c>
      <x:c r="AE238" s="22" t="str">
        <x:v>orkla wound care ab</x:v>
      </x:c>
      <x:c r="AF238" s="30" t="n">
        <x:v>250</x:v>
      </x:c>
      <x:c r="AG238" s="22" t="n">
        <x:v>250</x:v>
      </x:c>
      <x:c r="AH238" s="26" t="str">
        <x:v>Orkla ASA, a diversified company, through its subsidiary, has acquired Cederroth International AB, a provider of consumer healthcare services, from CapMan Plc, a private equity and asset management firm, Litorina Capital Advisors AB, a private equity firm and other minority shareholders.
Deal History: 
Announced (January 15, 2015): Orkla has agreed to acquire Cederroth from CapMan, Litorina Capital and other minority shareholders, for a purchase consideration of SEK2.02 billion (USD249.84 million). Orkla will fund the transaction cost through its existing credit facilities. 
Pursuant to the transaction, Orkla will acquire 70% stake in Cederroth from CapMan; 20% stake from Litorina Capital; and the remaining 10% stake from other minority shareholders. Following the transaction, Cederroth's operations will be incorporated into the Orkla Home &amp; Personal business area. 
This transaction will enable Orkla to expand its position in personal care, health, wound care and household cleaning products.</x:v>
      </x:c>
      <x:c r="AI238" s="26" t="str">
        <x:v>This transaction will enable Orkla to expand its position in personal care, health, wound care and household cleaning products.</x:v>
      </x:c>
      <x:c r="AJ238" s="22" t="str"/>
      <x:c r="AK238" s="22" t="str"/>
      <x:c r="AL238" s="22" t="str">
        <x:v>Unknown</x:v>
      </x:c>
      <x:c r="AM238" s="22" t="str">
        <x:v>Unknown</x:v>
      </x:c>
      <x:c r="AN238" s="22" t="str"/>
      <x:c r="AO238" s="22" t="str"/>
      <x:c r="AP238" s="22" t="str"/>
      <x:c r="AQ238" s="22" t="str"/>
      <x:c r="AR238" s="22" t="str"/>
      <x:c r="AS238" s="22" t="str">
        <x:v>Orkla ASA</x:v>
      </x:c>
      <x:c r="AT238" s="22" t="str">
        <x:v>Orkla Wound Care AB</x:v>
      </x:c>
      <x:c r="AU238" s="22" t="str">
        <x:v>Not reviewed</x:v>
      </x:c>
      <x:c r="AV238" s="22" t="str">
        <x:v>Not assessed</x:v>
      </x:c>
      <x:c r="AW238" s="22" t="str">
        <x:v>Unknown</x:v>
      </x:c>
      <x:c r="AX238" s="22" t="str">
        <x:v>Unknown</x:v>
      </x:c>
      <x:c r="AY238" s="22" t="str">
        <x:v>Unknown</x:v>
      </x:c>
      <x:c r="AZ238" s="22" t="str">
        <x:v>Unknown</x:v>
      </x:c>
      <x:c r="BA238" s="22" t="str">
        <x:v>Unknown</x:v>
      </x:c>
      <x:c r="BB238" s="22" t="str">
        <x:v>Unknown</x:v>
      </x:c>
      <x:c r="BC238" s="26" t="str"/>
      <x:c r="BD238" s="22" t="str"/>
      <x:c r="BE238" s="22" t="str"/>
      <x:c r="BF238" s="22" t="str">
        <x:v>Not collected</x:v>
      </x:c>
      <x:c r="BG238" s="22" t="str">
        <x:v>Not collected</x:v>
      </x:c>
      <x:c r="BH238" s="22" t="str">
        <x:v>Not defined</x:v>
      </x:c>
      <x:c r="BI238" s="24" t="n">
        <x:f>IF($Q238="","",$Q238-3)</x:f>
        <x:v>2012</x:v>
      </x:c>
      <x:c r="BJ238" s="24" t="n">
        <x:f>IF($Q238="","",$Q238-2)</x:f>
        <x:v>2013</x:v>
      </x:c>
      <x:c r="BK238" s="24" t="n">
        <x:f>IF($Q238="","",$Q238-1)</x:f>
        <x:v>2014</x:v>
      </x:c>
      <x:c r="BL238" s="24" t="n">
        <x:f>IF($Q238="","",$Q238+0)</x:f>
        <x:v>2015</x:v>
      </x:c>
      <x:c r="BM238" s="24" t="n">
        <x:f>IF($Q238="","",$Q238+1)</x:f>
        <x:v>2016</x:v>
      </x:c>
      <x:c r="BN238" s="24" t="n">
        <x:f>IF($Q238="","",$Q238+2)</x:f>
        <x:v>2017</x:v>
      </x:c>
      <x:c r="BO238" s="24" t="n">
        <x:f>IF($Q238="","",$Q238+3)</x:f>
        <x:v>2018</x:v>
      </x:c>
      <x:c r="BP238" s="77" t="str"/>
      <x:c r="BQ238" s="77" t="str"/>
      <x:c r="BR238" s="77" t="str"/>
      <x:c r="BS238" s="77" t="str"/>
      <x:c r="BT238" s="77" t="str"/>
      <x:c r="BU238" s="77" t="str"/>
      <x:c r="BV238" s="77" t="str"/>
      <x:c r="BW238" s="77" t="str"/>
      <x:c r="BX238" s="77" t="str"/>
      <x:c r="BY238" s="77" t="str"/>
      <x:c r="BZ238" s="77" t="str"/>
      <x:c r="CA238" s="77" t="str"/>
      <x:c r="CB238" s="77" t="str"/>
      <x:c r="CC238" s="77" t="str"/>
      <x:c r="CD238" s="77" t="str"/>
      <x:c r="CE238" s="77" t="str"/>
      <x:c r="CF238" s="77" t="str"/>
      <x:c r="CG238" s="77" t="str"/>
      <x:c r="CH238" s="77" t="str"/>
      <x:c r="CI238" s="77" t="str"/>
      <x:c r="CJ238" s="77" t="str"/>
      <x:c r="CK238" s="77" t="str"/>
      <x:c r="CL238" s="77" t="str"/>
      <x:c r="CM238" s="77" t="str"/>
      <x:c r="CN238" s="77" t="str"/>
      <x:c r="CO238" s="77" t="str"/>
      <x:c r="CP238" s="77" t="str"/>
      <x:c r="CQ238" s="77" t="str"/>
      <x:c r="CR238" s="77" t="str"/>
      <x:c r="CS238" s="77" t="str"/>
      <x:c r="CT238" s="77" t="str"/>
      <x:c r="CU238" s="77" t="str"/>
      <x:c r="CV238" s="77" t="str"/>
      <x:c r="CW238" s="77" t="str"/>
      <x:c r="CX238" s="77" t="str"/>
      <x:c r="CY238" s="77" t="str"/>
      <x:c r="CZ238" s="77" t="str"/>
      <x:c r="DA238" s="77" t="str"/>
      <x:c r="DB238" s="77" t="str"/>
      <x:c r="DC238" s="77" t="str"/>
      <x:c r="DD238" s="77" t="str"/>
      <x:c r="DE238" s="77" t="str"/>
      <x:c r="DF238" s="78" t="str"/>
      <x:c r="DG238" s="78" t="str"/>
      <x:c r="DH238" s="78" t="str"/>
      <x:c r="DI238" s="78" t="str"/>
      <x:c r="DJ238" s="78" t="str"/>
      <x:c r="DK238" s="78" t="str"/>
      <x:c r="DL238" s="78" t="str"/>
      <x:c r="DM238" s="78" t="str"/>
      <x:c r="DN238" s="78" t="str"/>
      <x:c r="DO238" s="78" t="str"/>
      <x:c r="DP238" s="78" t="str"/>
      <x:c r="DQ238" s="78" t="str"/>
      <x:c r="DR238" s="78" t="str"/>
      <x:c r="DS238" s="78" t="str"/>
      <x:c r="DT238" s="78" t="str"/>
      <x:c r="DU238" s="78" t="str"/>
      <x:c r="DV238" s="78" t="str"/>
      <x:c r="DW238" s="78" t="str"/>
      <x:c r="DX238" s="78" t="str"/>
      <x:c r="DY238" s="78" t="str"/>
      <x:c r="DZ238" s="78" t="str"/>
      <x:c r="EA238" s="117" t="str"/>
      <x:c r="EB238" s="117" t="str"/>
      <x:c r="EC238" s="117" t="str"/>
      <x:c r="ED238" s="117" t="str"/>
      <x:c r="EE238" s="117" t="str"/>
      <x:c r="EF238" s="117" t="str"/>
      <x:c r="EG238" s="117" t="str"/>
      <x:c r="EH238" s="117" t="str"/>
      <x:c r="EI238" s="117" t="str"/>
      <x:c r="EJ238" s="117" t="str"/>
      <x:c r="EK238" s="117" t="str"/>
      <x:c r="EL238" s="117" t="str"/>
      <x:c r="EM238" s="117" t="str"/>
      <x:c r="EN238" s="117" t="str"/>
      <x:c r="EO238" s="34" t="str"/>
      <x:c r="EP238" s="34" t="str"/>
      <x:c r="EQ238" s="36" t="str">
        <x:f>IF(OR($EO238="",$EP238="",$EO238=0),"",$EP238/$EO238)</x:f>
      </x:c>
      <x:c r="ER238" s="38" t="str"/>
      <x:c r="ES238" s="22" t="str">
        <x:v>Unknown</x:v>
      </x:c>
      <x:c r="ET238" s="22" t="str">
        <x:v>Unknown</x:v>
      </x:c>
      <x:c r="EU238" s="40" t="str">
        <x:f>IF(COUNT($DF238,$DG238,$DH238)=0,"",AVERAGE($DF238,$DG238,$DH238))</x:f>
      </x:c>
      <x:c r="EV238" s="40" t="str">
        <x:f>IF(COUNT($DJ238,$DK238,$DL238)=0,"",AVERAGE($DJ238,$DK238,$DL238))</x:f>
      </x:c>
      <x:c r="EW238" s="40" t="str">
        <x:f>IF(OR($EU238="",$EV238=""),"",$EV238-$EU238)</x:f>
      </x:c>
      <x:c r="EX238" s="40" t="str">
        <x:f>IF(COUNT($DM238,$DN238,$DO238)=0,"",AVERAGE($DM238,$DN238,$DO238))</x:f>
      </x:c>
      <x:c r="EY238" s="40" t="str">
        <x:f>IF(COUNT($DQ238,$DR238,$DS238)=0,"",AVERAGE($DQ238,$DR238,$DS238))</x:f>
      </x:c>
      <x:c r="EZ238" s="40" t="str">
        <x:f>IF(OR($EX238="",$EY238=""),"",$EY238-$EX238)</x:f>
      </x:c>
      <x:c r="FA238" s="42" t="str">
        <x:f>IF(COUNT($EA238,$EB238,$EC238)=0,"",AVERAGE($EA238,$EB238,$EC238))</x:f>
      </x:c>
      <x:c r="FB238" s="42" t="str">
        <x:f>IF(COUNT($EE238,$EF238,$EG238)=0,"",AVERAGE($EE238,$EF238,$EG238))</x:f>
      </x:c>
      <x:c r="FC238" s="42" t="str">
        <x:f>IF(OR($FA238="",$FB238=""),"",$FB238-$FA238)</x:f>
      </x:c>
      <x:c r="FD238" s="42" t="str">
        <x:f>IF(COUNT($EH238,$EI238,$EJ238)=0,"",AVERAGE($EH238,$EI238,$EJ238))</x:f>
      </x:c>
      <x:c r="FE238" s="42" t="str">
        <x:f>IF(COUNT($EL238,$EM238,$EN238)=0,"",AVERAGE($EL238,$EM238,$EN238))</x:f>
      </x:c>
      <x:c r="FF238" s="42" t="str">
        <x:f>IF(OR($FD238="",$FE238=""),"",$FE238-$FD238)</x:f>
      </x:c>
      <x:c r="FG238" s="24" t="str">
        <x:f>IF(COUNT($DF238,$DG238,$DH238,$DJ238,$DK238,$DL238,$DM238,$DN238,$DO238,$DQ238,$DR238,$DS238)=12,"Yes","No")</x:f>
        <x:v>No</x:v>
      </x:c>
      <x:c r="FH238" s="24" t="str">
        <x:f>IF(COUNT($EA238,$EB238,$EC238,$EE238,$EF238,$EG238,$EH238,$EI238,$EJ238,$EL238,$EM238,$EN238)=12,"Yes","No")</x:f>
        <x:v>No</x:v>
      </x:c>
      <x:c r="FI238" s="24" t="str">
        <x:f>IF(AND($M238="Include",OR($FG238="Yes",$FH238="Yes")),"Ready","Not ready")</x:f>
        <x:v>Not ready</x:v>
      </x:c>
    </x:row>
    <x:row r="239" ht="24" customHeight="1">
      <x:c r="A239" s="22" t="str">
        <x:v>CTL-0237</x:v>
      </x:c>
      <x:c r="B239" s="22" t="n">
        <x:v>248</x:v>
      </x:c>
      <x:c r="C239" s="22" t="str">
        <x:v>Candidate alternative-rationale group</x:v>
      </x:c>
      <x:c r="D239" s="22" t="n">
        <x:v>0</x:v>
      </x:c>
      <x:c r="E239" s="22" t="str">
        <x:v>DATA non-innovation deals.xlsx</x:v>
      </x:c>
      <x:c r="F239" s="22" t="str">
        <x:v>biogen idec acquires convergence pharma for up to</x:v>
      </x:c>
      <x:c r="G239" s="22" t="str">
        <x:v>No</x:v>
      </x:c>
      <x:c r="H239" s="22" t="str">
        <x:v>No</x:v>
      </x:c>
      <x:c r="I239" s="22" t="str">
        <x:v>Yes</x:v>
      </x:c>
      <x:c r="J239" s="22" t="n">
        <x:v>3</x:v>
      </x:c>
      <x:c r="K239" s="22" t="str">
        <x:v>Not started</x:v>
      </x:c>
      <x:c r="L239" s="22" t="str">
        <x:v>Eligible - 100%</x:v>
      </x:c>
      <x:c r="M239" s="22" t="str">
        <x:v>Review</x:v>
      </x:c>
      <x:c r="N239" s="22" t="str"/>
      <x:c r="O239" s="28" t="n">
        <x:v>42015</x:v>
      </x:c>
      <x:c r="P239" s="28" t="n">
        <x:v>42047</x:v>
      </x:c>
      <x:c r="Q239" s="22" t="n">
        <x:v>2015</x:v>
      </x:c>
      <x:c r="R239" s="22" t="str">
        <x:v>Q1 2015</x:v>
      </x:c>
      <x:c r="S239" s="22" t="str">
        <x:v>Completed</x:v>
      </x:c>
      <x:c r="T239" s="26" t="str">
        <x:v>Biogen Idec Acquires Convergence Pharma for up to USD650.1 Million</x:v>
      </x:c>
      <x:c r="U239" s="22" t="str">
        <x:v>Mergers &amp; Acquisitions</x:v>
      </x:c>
      <x:c r="V239" s="22" t="str">
        <x:v>Acquisition</x:v>
      </x:c>
      <x:c r="W239" s="22" t="str">
        <x:v>100% Acquisition</x:v>
      </x:c>
      <x:c r="X239" s="22" t="str">
        <x:v>United States</x:v>
      </x:c>
      <x:c r="Y239" s="22" t="str">
        <x:v>100% Acquisition</x:v>
      </x:c>
      <x:c r="Z239" s="26"/>
      <x:c r="AA239" s="26"/>
      <x:c r="AB239" s="22" t="str">
        <x:v>Biogen Inc</x:v>
      </x:c>
      <x:c r="AC239" s="22" t="str">
        <x:v>biogen</x:v>
      </x:c>
      <x:c r="AD239" s="22" t="str">
        <x:v>Convergence Pharmaceuticals Ltd</x:v>
      </x:c>
      <x:c r="AE239" s="22" t="str">
        <x:v>convergence pharmaceuticals</x:v>
      </x:c>
      <x:c r="AF239" s="30" t="n">
        <x:v>650</x:v>
      </x:c>
      <x:c r="AG239" s="22" t="n">
        <x:v>650</x:v>
      </x:c>
      <x:c r="AH239" s="26" t="str">
        <x:v>Biogen Idec, Inc. (now Biogen Inc), a biotechnology company, has acquired Convergence Pharmaceuticals Ltd, a company engaged in the development of analgesic medicines, for a purchase consideration of USD650.1 million. 
Of the total consideration, Biogen Idec paid Convergence Pharma shareholders an upfront payment of USD200.1 million in cash. Convergence Pharma shareholders is also eligible to receive contingent consideration on future milestones of up to USD450 million, of which USD350 million is associated with the development and approval of CNV1014802 for the treatment of trigeminal neuralgia (TGN).
This transaction enables Biogen Idec to expand its neuropathic pain portfolio.
Deal History:
Announced: On January 11, 2015, Biogen Idec agreed to acquire Convergence Pharma, for a purchase consideration of up to USD675 million.</x:v>
      </x:c>
      <x:c r="AI239" s="26" t="str">
        <x:v>This transaction enables Biogen Idec to expand its neuropathic pain portfolio.</x:v>
      </x:c>
      <x:c r="AJ239" s="22" t="str"/>
      <x:c r="AK239" s="22" t="str"/>
      <x:c r="AL239" s="22" t="str">
        <x:v>Unknown</x:v>
      </x:c>
      <x:c r="AM239" s="22" t="str">
        <x:v>Unknown</x:v>
      </x:c>
      <x:c r="AN239" s="22" t="str"/>
      <x:c r="AO239" s="22" t="str"/>
      <x:c r="AP239" s="22" t="str"/>
      <x:c r="AQ239" s="22" t="str"/>
      <x:c r="AR239" s="22" t="str"/>
      <x:c r="AS239" s="22" t="str">
        <x:v>Biogen Inc</x:v>
      </x:c>
      <x:c r="AT239" s="22" t="str">
        <x:v>Convergence Pharmaceuticals Ltd</x:v>
      </x:c>
      <x:c r="AU239" s="22" t="str">
        <x:v>Not reviewed</x:v>
      </x:c>
      <x:c r="AV239" s="22" t="str">
        <x:v>Not assessed</x:v>
      </x:c>
      <x:c r="AW239" s="22" t="str">
        <x:v>Unknown</x:v>
      </x:c>
      <x:c r="AX239" s="22" t="str">
        <x:v>Unknown</x:v>
      </x:c>
      <x:c r="AY239" s="22" t="str">
        <x:v>Unknown</x:v>
      </x:c>
      <x:c r="AZ239" s="22" t="str">
        <x:v>Unknown</x:v>
      </x:c>
      <x:c r="BA239" s="22" t="str">
        <x:v>Unknown</x:v>
      </x:c>
      <x:c r="BB239" s="22" t="str">
        <x:v>Unknown</x:v>
      </x:c>
      <x:c r="BC239" s="26" t="str"/>
      <x:c r="BD239" s="22" t="str"/>
      <x:c r="BE239" s="22" t="str"/>
      <x:c r="BF239" s="22" t="str">
        <x:v>Not collected</x:v>
      </x:c>
      <x:c r="BG239" s="22" t="str">
        <x:v>Not collected</x:v>
      </x:c>
      <x:c r="BH239" s="22" t="str">
        <x:v>Not defined</x:v>
      </x:c>
      <x:c r="BI239" s="24" t="n">
        <x:f>IF($Q239="","",$Q239-3)</x:f>
        <x:v>2012</x:v>
      </x:c>
      <x:c r="BJ239" s="24" t="n">
        <x:f>IF($Q239="","",$Q239-2)</x:f>
        <x:v>2013</x:v>
      </x:c>
      <x:c r="BK239" s="24" t="n">
        <x:f>IF($Q239="","",$Q239-1)</x:f>
        <x:v>2014</x:v>
      </x:c>
      <x:c r="BL239" s="24" t="n">
        <x:f>IF($Q239="","",$Q239+0)</x:f>
        <x:v>2015</x:v>
      </x:c>
      <x:c r="BM239" s="24" t="n">
        <x:f>IF($Q239="","",$Q239+1)</x:f>
        <x:v>2016</x:v>
      </x:c>
      <x:c r="BN239" s="24" t="n">
        <x:f>IF($Q239="","",$Q239+2)</x:f>
        <x:v>2017</x:v>
      </x:c>
      <x:c r="BO239" s="24" t="n">
        <x:f>IF($Q239="","",$Q239+3)</x:f>
        <x:v>2018</x:v>
      </x:c>
      <x:c r="BP239" s="77" t="str"/>
      <x:c r="BQ239" s="77" t="str"/>
      <x:c r="BR239" s="77" t="str"/>
      <x:c r="BS239" s="77" t="str"/>
      <x:c r="BT239" s="77" t="str"/>
      <x:c r="BU239" s="77" t="str"/>
      <x:c r="BV239" s="77" t="str"/>
      <x:c r="BW239" s="77" t="str"/>
      <x:c r="BX239" s="77" t="str"/>
      <x:c r="BY239" s="77" t="str"/>
      <x:c r="BZ239" s="77" t="str"/>
      <x:c r="CA239" s="77" t="str"/>
      <x:c r="CB239" s="77" t="str"/>
      <x:c r="CC239" s="77" t="str"/>
      <x:c r="CD239" s="77" t="str"/>
      <x:c r="CE239" s="77" t="str"/>
      <x:c r="CF239" s="77" t="str"/>
      <x:c r="CG239" s="77" t="str"/>
      <x:c r="CH239" s="77" t="str"/>
      <x:c r="CI239" s="77" t="str"/>
      <x:c r="CJ239" s="77" t="str"/>
      <x:c r="CK239" s="77" t="str"/>
      <x:c r="CL239" s="77" t="str"/>
      <x:c r="CM239" s="77" t="str"/>
      <x:c r="CN239" s="77" t="str"/>
      <x:c r="CO239" s="77" t="str"/>
      <x:c r="CP239" s="77" t="str"/>
      <x:c r="CQ239" s="77" t="str"/>
      <x:c r="CR239" s="77" t="str"/>
      <x:c r="CS239" s="77" t="str"/>
      <x:c r="CT239" s="77" t="str"/>
      <x:c r="CU239" s="77" t="str"/>
      <x:c r="CV239" s="77" t="str"/>
      <x:c r="CW239" s="77" t="str"/>
      <x:c r="CX239" s="77" t="str"/>
      <x:c r="CY239" s="77" t="str"/>
      <x:c r="CZ239" s="77" t="str"/>
      <x:c r="DA239" s="77" t="str"/>
      <x:c r="DB239" s="77" t="str"/>
      <x:c r="DC239" s="77" t="str"/>
      <x:c r="DD239" s="77" t="str"/>
      <x:c r="DE239" s="77" t="str"/>
      <x:c r="DF239" s="78" t="str"/>
      <x:c r="DG239" s="78" t="str"/>
      <x:c r="DH239" s="78" t="str"/>
      <x:c r="DI239" s="78" t="str"/>
      <x:c r="DJ239" s="78" t="str"/>
      <x:c r="DK239" s="78" t="str"/>
      <x:c r="DL239" s="78" t="str"/>
      <x:c r="DM239" s="78" t="str"/>
      <x:c r="DN239" s="78" t="str"/>
      <x:c r="DO239" s="78" t="str"/>
      <x:c r="DP239" s="78" t="str"/>
      <x:c r="DQ239" s="78" t="str"/>
      <x:c r="DR239" s="78" t="str"/>
      <x:c r="DS239" s="78" t="str"/>
      <x:c r="DT239" s="78" t="str"/>
      <x:c r="DU239" s="78" t="str"/>
      <x:c r="DV239" s="78" t="str"/>
      <x:c r="DW239" s="78" t="str"/>
      <x:c r="DX239" s="78" t="str"/>
      <x:c r="DY239" s="78" t="str"/>
      <x:c r="DZ239" s="78" t="str"/>
      <x:c r="EA239" s="117" t="str"/>
      <x:c r="EB239" s="117" t="str"/>
      <x:c r="EC239" s="117" t="str"/>
      <x:c r="ED239" s="117" t="str"/>
      <x:c r="EE239" s="117" t="str"/>
      <x:c r="EF239" s="117" t="str"/>
      <x:c r="EG239" s="117" t="str"/>
      <x:c r="EH239" s="117" t="str"/>
      <x:c r="EI239" s="117" t="str"/>
      <x:c r="EJ239" s="117" t="str"/>
      <x:c r="EK239" s="117" t="str"/>
      <x:c r="EL239" s="117" t="str"/>
      <x:c r="EM239" s="117" t="str"/>
      <x:c r="EN239" s="117" t="str"/>
      <x:c r="EO239" s="34" t="str"/>
      <x:c r="EP239" s="34" t="str"/>
      <x:c r="EQ239" s="36" t="str">
        <x:f>IF(OR($EO239="",$EP239="",$EO239=0),"",$EP239/$EO239)</x:f>
      </x:c>
      <x:c r="ER239" s="38" t="str"/>
      <x:c r="ES239" s="22" t="str">
        <x:v>Unknown</x:v>
      </x:c>
      <x:c r="ET239" s="22" t="str">
        <x:v>Unknown</x:v>
      </x:c>
      <x:c r="EU239" s="40" t="str">
        <x:f>IF(COUNT($DF239,$DG239,$DH239)=0,"",AVERAGE($DF239,$DG239,$DH239))</x:f>
      </x:c>
      <x:c r="EV239" s="40" t="str">
        <x:f>IF(COUNT($DJ239,$DK239,$DL239)=0,"",AVERAGE($DJ239,$DK239,$DL239))</x:f>
      </x:c>
      <x:c r="EW239" s="40" t="str">
        <x:f>IF(OR($EU239="",$EV239=""),"",$EV239-$EU239)</x:f>
      </x:c>
      <x:c r="EX239" s="40" t="str">
        <x:f>IF(COUNT($DM239,$DN239,$DO239)=0,"",AVERAGE($DM239,$DN239,$DO239))</x:f>
      </x:c>
      <x:c r="EY239" s="40" t="str">
        <x:f>IF(COUNT($DQ239,$DR239,$DS239)=0,"",AVERAGE($DQ239,$DR239,$DS239))</x:f>
      </x:c>
      <x:c r="EZ239" s="40" t="str">
        <x:f>IF(OR($EX239="",$EY239=""),"",$EY239-$EX239)</x:f>
      </x:c>
      <x:c r="FA239" s="42" t="str">
        <x:f>IF(COUNT($EA239,$EB239,$EC239)=0,"",AVERAGE($EA239,$EB239,$EC239))</x:f>
      </x:c>
      <x:c r="FB239" s="42" t="str">
        <x:f>IF(COUNT($EE239,$EF239,$EG239)=0,"",AVERAGE($EE239,$EF239,$EG239))</x:f>
      </x:c>
      <x:c r="FC239" s="42" t="str">
        <x:f>IF(OR($FA239="",$FB239=""),"",$FB239-$FA239)</x:f>
      </x:c>
      <x:c r="FD239" s="42" t="str">
        <x:f>IF(COUNT($EH239,$EI239,$EJ239)=0,"",AVERAGE($EH239,$EI239,$EJ239))</x:f>
      </x:c>
      <x:c r="FE239" s="42" t="str">
        <x:f>IF(COUNT($EL239,$EM239,$EN239)=0,"",AVERAGE($EL239,$EM239,$EN239))</x:f>
      </x:c>
      <x:c r="FF239" s="42" t="str">
        <x:f>IF(OR($FD239="",$FE239=""),"",$FE239-$FD239)</x:f>
      </x:c>
      <x:c r="FG239" s="24" t="str">
        <x:f>IF(COUNT($DF239,$DG239,$DH239,$DJ239,$DK239,$DL239,$DM239,$DN239,$DO239,$DQ239,$DR239,$DS239)=12,"Yes","No")</x:f>
        <x:v>No</x:v>
      </x:c>
      <x:c r="FH239" s="24" t="str">
        <x:f>IF(COUNT($EA239,$EB239,$EC239,$EE239,$EF239,$EG239,$EH239,$EI239,$EJ239,$EL239,$EM239,$EN239)=12,"Yes","No")</x:f>
        <x:v>No</x:v>
      </x:c>
      <x:c r="FI239" s="24" t="str">
        <x:f>IF(AND($M239="Include",OR($FG239="Yes",$FH239="Yes")),"Ready","Not ready")</x:f>
        <x:v>Not ready</x:v>
      </x:c>
    </x:row>
    <x:row r="240" ht="24" customHeight="1">
      <x:c r="A240" s="22" t="str">
        <x:v>CTL-0238</x:v>
      </x:c>
      <x:c r="B240" s="22" t="n">
        <x:v>249</x:v>
      </x:c>
      <x:c r="C240" s="22" t="str">
        <x:v>Candidate alternative-rationale group</x:v>
      </x:c>
      <x:c r="D240" s="22" t="n">
        <x:v>0</x:v>
      </x:c>
      <x:c r="E240" s="22" t="str">
        <x:v>DATA non-innovation deals.xlsx</x:v>
      </x:c>
      <x:c r="F240" s="22" t="str">
        <x:v>biogen idec acquires convergence pharmaceuticals</x:v>
      </x:c>
      <x:c r="G240" s="22" t="str">
        <x:v>No</x:v>
      </x:c>
      <x:c r="H240" s="22" t="str">
        <x:v>No</x:v>
      </x:c>
      <x:c r="I240" s="22" t="str">
        <x:v>Yes</x:v>
      </x:c>
      <x:c r="J240" s="22" t="n">
        <x:v>3</x:v>
      </x:c>
      <x:c r="K240" s="22" t="str">
        <x:v>Not started</x:v>
      </x:c>
      <x:c r="L240" s="22" t="str">
        <x:v>Review - majority</x:v>
      </x:c>
      <x:c r="M240" s="22" t="str">
        <x:v>Review</x:v>
      </x:c>
      <x:c r="N240" s="22" t="str"/>
      <x:c r="O240" s="28" t="n">
        <x:v>42015</x:v>
      </x:c>
      <x:c r="P240" s="28" t="n">
        <x:v>42063</x:v>
      </x:c>
      <x:c r="Q240" s="22" t="n">
        <x:v>2015</x:v>
      </x:c>
      <x:c r="R240" s="22" t="str">
        <x:v>Q1 2015</x:v>
      </x:c>
      <x:c r="S240" s="22" t="str">
        <x:v>Completed</x:v>
      </x:c>
      <x:c r="T240" s="26" t="str">
        <x:v>Biogen Idec acquires Convergence Pharmaceuticals</x:v>
      </x:c>
      <x:c r="U240" s="22" t="str">
        <x:v>Mergers &amp; Acquisitions</x:v>
      </x:c>
      <x:c r="V240" s="22" t="str">
        <x:v>Acquisition</x:v>
      </x:c>
      <x:c r="W240" s="22" t="str">
        <x:v>Majority Acquisition</x:v>
      </x:c>
      <x:c r="X240" s="22" t="str">
        <x:v>United Kingdom</x:v>
      </x:c>
      <x:c r="Y240" s="22" t="str">
        <x:v>Majority Acquisition</x:v>
      </x:c>
      <x:c r="Z240" s="26"/>
      <x:c r="AA240" s="26"/>
      <x:c r="AB240" s="22" t="str">
        <x:v>Biogen, Inc.</x:v>
      </x:c>
      <x:c r="AC240" s="22" t="str">
        <x:v>biogen</x:v>
      </x:c>
      <x:c r="AD240" s="22" t="str">
        <x:v>Convergence Pharmaceuticals Holdings Limited</x:v>
      </x:c>
      <x:c r="AE240" s="22" t="str">
        <x:v>convergence pharmaceuticals</x:v>
      </x:c>
      <x:c r="AF240" s="30" t="n">
        <x:v>675</x:v>
      </x:c>
      <x:c r="AG240" s="22" t="n">
        <x:v>675</x:v>
      </x:c>
      <x:c r="AH240" s="26" t="str">
        <x:v>Biogen, Inc. (formerly Biogen Idec, Inc.), a US-based biotechnology company, has acquired Convergence Pharmaceuticals Holdings Limited, a UK-based biotechnology company focused on the development of novel analgesics for the treatment of neuropathic pain, for an upfront payment of $200 million.
_x000d_Announcement (January 11, 2015):
_x000d_Biogen has agreed to acquire Convergence for an upfront payment of $200 million.
_x000d_ Under the terms of the transaction, Convergence Pharmaceuticals shareholders are eligible to receive additional payments up to $475 million contingent on future milestones. 
_x000d_ Convergence Pharmaceuticals has been backed by Apposite Capital LLP, New Leaf Venture Partners, LLC and SV Life Sciences Advisers LLC.
_x000d_The transaction is expected to close in the first quarter of 2015.</x:v>
      </x:c>
      <x:c r="AI240" s="26" t="str">
        <x:v>The transaction will enable Biogen Idec to expand its neuropathic pain portfolio.</x:v>
      </x:c>
      <x:c r="AJ240" s="22" t="str"/>
      <x:c r="AK240" s="22" t="str"/>
      <x:c r="AL240" s="22" t="str">
        <x:v>Unknown</x:v>
      </x:c>
      <x:c r="AM240" s="22" t="str">
        <x:v>Unknown</x:v>
      </x:c>
      <x:c r="AN240" s="22" t="str"/>
      <x:c r="AO240" s="22" t="str"/>
      <x:c r="AP240" s="22" t="str"/>
      <x:c r="AQ240" s="22" t="str"/>
      <x:c r="AR240" s="22" t="str"/>
      <x:c r="AS240" s="22" t="str">
        <x:v>Biogen, Inc.</x:v>
      </x:c>
      <x:c r="AT240" s="22" t="str">
        <x:v>Convergence Pharmaceuticals Holdings Limited</x:v>
      </x:c>
      <x:c r="AU240" s="22" t="str">
        <x:v>Not reviewed</x:v>
      </x:c>
      <x:c r="AV240" s="22" t="str">
        <x:v>Not assessed</x:v>
      </x:c>
      <x:c r="AW240" s="22" t="str">
        <x:v>Unknown</x:v>
      </x:c>
      <x:c r="AX240" s="22" t="str">
        <x:v>Unknown</x:v>
      </x:c>
      <x:c r="AY240" s="22" t="str">
        <x:v>Unknown</x:v>
      </x:c>
      <x:c r="AZ240" s="22" t="str">
        <x:v>Unknown</x:v>
      </x:c>
      <x:c r="BA240" s="22" t="str">
        <x:v>Unknown</x:v>
      </x:c>
      <x:c r="BB240" s="22" t="str">
        <x:v>Unknown</x:v>
      </x:c>
      <x:c r="BC240" s="26" t="str"/>
      <x:c r="BD240" s="22" t="str"/>
      <x:c r="BE240" s="22" t="str"/>
      <x:c r="BF240" s="22" t="str">
        <x:v>Not collected</x:v>
      </x:c>
      <x:c r="BG240" s="22" t="str">
        <x:v>Not collected</x:v>
      </x:c>
      <x:c r="BH240" s="22" t="str">
        <x:v>Not defined</x:v>
      </x:c>
      <x:c r="BI240" s="24" t="n">
        <x:f>IF($Q240="","",$Q240-3)</x:f>
        <x:v>2012</x:v>
      </x:c>
      <x:c r="BJ240" s="24" t="n">
        <x:f>IF($Q240="","",$Q240-2)</x:f>
        <x:v>2013</x:v>
      </x:c>
      <x:c r="BK240" s="24" t="n">
        <x:f>IF($Q240="","",$Q240-1)</x:f>
        <x:v>2014</x:v>
      </x:c>
      <x:c r="BL240" s="24" t="n">
        <x:f>IF($Q240="","",$Q240+0)</x:f>
        <x:v>2015</x:v>
      </x:c>
      <x:c r="BM240" s="24" t="n">
        <x:f>IF($Q240="","",$Q240+1)</x:f>
        <x:v>2016</x:v>
      </x:c>
      <x:c r="BN240" s="24" t="n">
        <x:f>IF($Q240="","",$Q240+2)</x:f>
        <x:v>2017</x:v>
      </x:c>
      <x:c r="BO240" s="24" t="n">
        <x:f>IF($Q240="","",$Q240+3)</x:f>
        <x:v>2018</x:v>
      </x:c>
      <x:c r="BP240" s="77" t="str"/>
      <x:c r="BQ240" s="77" t="str"/>
      <x:c r="BR240" s="77" t="str"/>
      <x:c r="BS240" s="77" t="str"/>
      <x:c r="BT240" s="77" t="str"/>
      <x:c r="BU240" s="77" t="str"/>
      <x:c r="BV240" s="77" t="str"/>
      <x:c r="BW240" s="77" t="str"/>
      <x:c r="BX240" s="77" t="str"/>
      <x:c r="BY240" s="77" t="str"/>
      <x:c r="BZ240" s="77" t="str"/>
      <x:c r="CA240" s="77" t="str"/>
      <x:c r="CB240" s="77" t="str"/>
      <x:c r="CC240" s="77" t="str"/>
      <x:c r="CD240" s="77" t="str"/>
      <x:c r="CE240" s="77" t="str"/>
      <x:c r="CF240" s="77" t="str"/>
      <x:c r="CG240" s="77" t="str"/>
      <x:c r="CH240" s="77" t="str"/>
      <x:c r="CI240" s="77" t="str"/>
      <x:c r="CJ240" s="77" t="str"/>
      <x:c r="CK240" s="77" t="str"/>
      <x:c r="CL240" s="77" t="str"/>
      <x:c r="CM240" s="77" t="str"/>
      <x:c r="CN240" s="77" t="str"/>
      <x:c r="CO240" s="77" t="str"/>
      <x:c r="CP240" s="77" t="str"/>
      <x:c r="CQ240" s="77" t="str"/>
      <x:c r="CR240" s="77" t="str"/>
      <x:c r="CS240" s="77" t="str"/>
      <x:c r="CT240" s="77" t="str"/>
      <x:c r="CU240" s="77" t="str"/>
      <x:c r="CV240" s="77" t="str"/>
      <x:c r="CW240" s="77" t="str"/>
      <x:c r="CX240" s="77" t="str"/>
      <x:c r="CY240" s="77" t="str"/>
      <x:c r="CZ240" s="77" t="str"/>
      <x:c r="DA240" s="77" t="str"/>
      <x:c r="DB240" s="77" t="str"/>
      <x:c r="DC240" s="77" t="str"/>
      <x:c r="DD240" s="77" t="str"/>
      <x:c r="DE240" s="77" t="str"/>
      <x:c r="DF240" s="78" t="str"/>
      <x:c r="DG240" s="78" t="str"/>
      <x:c r="DH240" s="78" t="str"/>
      <x:c r="DI240" s="78" t="str"/>
      <x:c r="DJ240" s="78" t="str"/>
      <x:c r="DK240" s="78" t="str"/>
      <x:c r="DL240" s="78" t="str"/>
      <x:c r="DM240" s="78" t="str"/>
      <x:c r="DN240" s="78" t="str"/>
      <x:c r="DO240" s="78" t="str"/>
      <x:c r="DP240" s="78" t="str"/>
      <x:c r="DQ240" s="78" t="str"/>
      <x:c r="DR240" s="78" t="str"/>
      <x:c r="DS240" s="78" t="str"/>
      <x:c r="DT240" s="78" t="str"/>
      <x:c r="DU240" s="78" t="str"/>
      <x:c r="DV240" s="78" t="str"/>
      <x:c r="DW240" s="78" t="str"/>
      <x:c r="DX240" s="78" t="str"/>
      <x:c r="DY240" s="78" t="str"/>
      <x:c r="DZ240" s="78" t="str"/>
      <x:c r="EA240" s="117" t="str"/>
      <x:c r="EB240" s="117" t="str"/>
      <x:c r="EC240" s="117" t="str"/>
      <x:c r="ED240" s="117" t="str"/>
      <x:c r="EE240" s="117" t="str"/>
      <x:c r="EF240" s="117" t="str"/>
      <x:c r="EG240" s="117" t="str"/>
      <x:c r="EH240" s="117" t="str"/>
      <x:c r="EI240" s="117" t="str"/>
      <x:c r="EJ240" s="117" t="str"/>
      <x:c r="EK240" s="117" t="str"/>
      <x:c r="EL240" s="117" t="str"/>
      <x:c r="EM240" s="117" t="str"/>
      <x:c r="EN240" s="117" t="str"/>
      <x:c r="EO240" s="34" t="str"/>
      <x:c r="EP240" s="34" t="str"/>
      <x:c r="EQ240" s="36" t="str">
        <x:f>IF(OR($EO240="",$EP240="",$EO240=0),"",$EP240/$EO240)</x:f>
      </x:c>
      <x:c r="ER240" s="38" t="str"/>
      <x:c r="ES240" s="22" t="str">
        <x:v>Unknown</x:v>
      </x:c>
      <x:c r="ET240" s="22" t="str">
        <x:v>Unknown</x:v>
      </x:c>
      <x:c r="EU240" s="40" t="str">
        <x:f>IF(COUNT($DF240,$DG240,$DH240)=0,"",AVERAGE($DF240,$DG240,$DH240))</x:f>
      </x:c>
      <x:c r="EV240" s="40" t="str">
        <x:f>IF(COUNT($DJ240,$DK240,$DL240)=0,"",AVERAGE($DJ240,$DK240,$DL240))</x:f>
      </x:c>
      <x:c r="EW240" s="40" t="str">
        <x:f>IF(OR($EU240="",$EV240=""),"",$EV240-$EU240)</x:f>
      </x:c>
      <x:c r="EX240" s="40" t="str">
        <x:f>IF(COUNT($DM240,$DN240,$DO240)=0,"",AVERAGE($DM240,$DN240,$DO240))</x:f>
      </x:c>
      <x:c r="EY240" s="40" t="str">
        <x:f>IF(COUNT($DQ240,$DR240,$DS240)=0,"",AVERAGE($DQ240,$DR240,$DS240))</x:f>
      </x:c>
      <x:c r="EZ240" s="40" t="str">
        <x:f>IF(OR($EX240="",$EY240=""),"",$EY240-$EX240)</x:f>
      </x:c>
      <x:c r="FA240" s="42" t="str">
        <x:f>IF(COUNT($EA240,$EB240,$EC240)=0,"",AVERAGE($EA240,$EB240,$EC240))</x:f>
      </x:c>
      <x:c r="FB240" s="42" t="str">
        <x:f>IF(COUNT($EE240,$EF240,$EG240)=0,"",AVERAGE($EE240,$EF240,$EG240))</x:f>
      </x:c>
      <x:c r="FC240" s="42" t="str">
        <x:f>IF(OR($FA240="",$FB240=""),"",$FB240-$FA240)</x:f>
      </x:c>
      <x:c r="FD240" s="42" t="str">
        <x:f>IF(COUNT($EH240,$EI240,$EJ240)=0,"",AVERAGE($EH240,$EI240,$EJ240))</x:f>
      </x:c>
      <x:c r="FE240" s="42" t="str">
        <x:f>IF(COUNT($EL240,$EM240,$EN240)=0,"",AVERAGE($EL240,$EM240,$EN240))</x:f>
      </x:c>
      <x:c r="FF240" s="42" t="str">
        <x:f>IF(OR($FD240="",$FE240=""),"",$FE240-$FD240)</x:f>
      </x:c>
      <x:c r="FG240" s="24" t="str">
        <x:f>IF(COUNT($DF240,$DG240,$DH240,$DJ240,$DK240,$DL240,$DM240,$DN240,$DO240,$DQ240,$DR240,$DS240)=12,"Yes","No")</x:f>
        <x:v>No</x:v>
      </x:c>
      <x:c r="FH240" s="24" t="str">
        <x:f>IF(COUNT($EA240,$EB240,$EC240,$EE240,$EF240,$EG240,$EH240,$EI240,$EJ240,$EL240,$EM240,$EN240)=12,"Yes","No")</x:f>
        <x:v>No</x:v>
      </x:c>
      <x:c r="FI240" s="24" t="str">
        <x:f>IF(AND($M240="Include",OR($FG240="Yes",$FH240="Yes")),"Ready","Not ready")</x:f>
        <x:v>Not ready</x:v>
      </x:c>
    </x:row>
    <x:row r="241" ht="24" customHeight="1">
      <x:c r="A241" s="22" t="str">
        <x:v>CTL-0239</x:v>
      </x:c>
      <x:c r="B241" s="22" t="n">
        <x:v>250</x:v>
      </x:c>
      <x:c r="C241" s="22" t="str">
        <x:v>Candidate alternative-rationale group</x:v>
      </x:c>
      <x:c r="D241" s="22" t="n">
        <x:v>0</x:v>
      </x:c>
      <x:c r="E241" s="22" t="str">
        <x:v>DATA non-innovation deals.xlsx</x:v>
      </x:c>
      <x:c r="F241" s="22" t="str">
        <x:v>auspex pharma acquires imphar</x:v>
      </x:c>
      <x:c r="G241" s="22" t="str">
        <x:v>Yes</x:v>
      </x:c>
      <x:c r="H241" s="22" t="str">
        <x:v>No</x:v>
      </x:c>
      <x:c r="I241" s="22" t="str">
        <x:v>No</x:v>
      </x:c>
      <x:c r="J241" s="22" t="n">
        <x:v>1</x:v>
      </x:c>
      <x:c r="K241" s="22" t="str">
        <x:v>Not started</x:v>
      </x:c>
      <x:c r="L241" s="22" t="str">
        <x:v>Eligible - 100%</x:v>
      </x:c>
      <x:c r="M241" s="22" t="str">
        <x:v>Review</x:v>
      </x:c>
      <x:c r="N241" s="22" t="str"/>
      <x:c r="O241" s="28" t="n">
        <x:v>42015</x:v>
      </x:c>
      <x:c r="P241" s="28" t="n">
        <x:v>42369</x:v>
      </x:c>
      <x:c r="Q241" s="22" t="n">
        <x:v>2015</x:v>
      </x:c>
      <x:c r="R241" s="22" t="str">
        <x:v>Q1 2015</x:v>
      </x:c>
      <x:c r="S241" s="22" t="str">
        <x:v>Completed</x:v>
      </x:c>
      <x:c r="T241" s="26" t="str">
        <x:v>Auspex Pharma Acquires Imphar</x:v>
      </x:c>
      <x:c r="U241" s="22" t="str">
        <x:v>Mergers &amp; Acquisitions</x:v>
      </x:c>
      <x:c r="V241" s="22" t="str">
        <x:v>Acquisition</x:v>
      </x:c>
      <x:c r="W241" s="22" t="str">
        <x:v>100% Acquisition</x:v>
      </x:c>
      <x:c r="X241" s="22" t="str">
        <x:v>Germany</x:v>
      </x:c>
      <x:c r="Y241" s="22" t="str">
        <x:v>100% Acquisition</x:v>
      </x:c>
      <x:c r="Z241" s="26"/>
      <x:c r="AA241" s="26"/>
      <x:c r="AB241" s="22" t="str">
        <x:v>Auspex Pharmaceuticals Inc</x:v>
      </x:c>
      <x:c r="AC241" s="22" t="str">
        <x:v>auspex pharmaceuticals</x:v>
      </x:c>
      <x:c r="AD241" s="22" t="str">
        <x:v>imphar AG</x:v>
      </x:c>
      <x:c r="AE241" s="22" t="str">
        <x:v>imphar</x:v>
      </x:c>
      <x:c r="AF241" s="30"/>
      <x:c r="AG241" s="22" t="str">
        <x:v>n/a</x:v>
      </x:c>
      <x:c r="AH241" s="26" t="str">
        <x:v>Auspex Pharmaceuticals, Inc., a biopharmaceutical company, has acquired Imphar AG, a drug development company. Through the acquisition, Auspex Pharma acquired the remaining rights to SD-1077, and related intellectual property rights. 
Earlier, In July 2014, Auspex Pharma entered into an agreement with Imphar, to further develop SD-1077, a deuterium containing levodopa. At the time the agreement, Auspex Pharma determined that it held a variable interest in the development partner’s intellectual property assets and the related potential future product candidates these assets may produce.
This transaction enables Auspex Pharma to accelerate SD-1077 clinical development for the patients living with Parkinson's disease around the world.
Deal History:
Announced: On January 11, 2015, Auspex Pharma agreed to acquire Imphar.</x:v>
      </x:c>
      <x:c r="AI241" s="26" t="str">
        <x:v>This transaction enables Auspex Pharma to accelerate SD-1077 clinical development for the patients living with Parkinson's disease around the world.</x:v>
      </x:c>
      <x:c r="AJ241" s="22" t="str"/>
      <x:c r="AK241" s="22" t="str"/>
      <x:c r="AL241" s="22" t="str">
        <x:v>Unknown</x:v>
      </x:c>
      <x:c r="AM241" s="22" t="str">
        <x:v>Unknown</x:v>
      </x:c>
      <x:c r="AN241" s="22" t="str"/>
      <x:c r="AO241" s="22" t="str"/>
      <x:c r="AP241" s="22" t="str"/>
      <x:c r="AQ241" s="22" t="str"/>
      <x:c r="AR241" s="22" t="str"/>
      <x:c r="AS241" s="22" t="str">
        <x:v>Auspex Pharmaceuticals Inc</x:v>
      </x:c>
      <x:c r="AT241" s="22" t="str">
        <x:v>imphar AG</x:v>
      </x:c>
      <x:c r="AU241" s="22" t="str">
        <x:v>Not reviewed</x:v>
      </x:c>
      <x:c r="AV241" s="22" t="str">
        <x:v>Not assessed</x:v>
      </x:c>
      <x:c r="AW241" s="22" t="str">
        <x:v>Unknown</x:v>
      </x:c>
      <x:c r="AX241" s="22" t="str">
        <x:v>Unknown</x:v>
      </x:c>
      <x:c r="AY241" s="22" t="str">
        <x:v>Unknown</x:v>
      </x:c>
      <x:c r="AZ241" s="22" t="str">
        <x:v>Unknown</x:v>
      </x:c>
      <x:c r="BA241" s="22" t="str">
        <x:v>Unknown</x:v>
      </x:c>
      <x:c r="BB241" s="22" t="str">
        <x:v>Unknown</x:v>
      </x:c>
      <x:c r="BC241" s="26" t="str"/>
      <x:c r="BD241" s="22" t="str"/>
      <x:c r="BE241" s="22" t="str"/>
      <x:c r="BF241" s="22" t="str">
        <x:v>Not collected</x:v>
      </x:c>
      <x:c r="BG241" s="22" t="str">
        <x:v>Not collected</x:v>
      </x:c>
      <x:c r="BH241" s="22" t="str">
        <x:v>Not defined</x:v>
      </x:c>
      <x:c r="BI241" s="24" t="n">
        <x:f>IF($Q241="","",$Q241-3)</x:f>
        <x:v>2012</x:v>
      </x:c>
      <x:c r="BJ241" s="24" t="n">
        <x:f>IF($Q241="","",$Q241-2)</x:f>
        <x:v>2013</x:v>
      </x:c>
      <x:c r="BK241" s="24" t="n">
        <x:f>IF($Q241="","",$Q241-1)</x:f>
        <x:v>2014</x:v>
      </x:c>
      <x:c r="BL241" s="24" t="n">
        <x:f>IF($Q241="","",$Q241+0)</x:f>
        <x:v>2015</x:v>
      </x:c>
      <x:c r="BM241" s="24" t="n">
        <x:f>IF($Q241="","",$Q241+1)</x:f>
        <x:v>2016</x:v>
      </x:c>
      <x:c r="BN241" s="24" t="n">
        <x:f>IF($Q241="","",$Q241+2)</x:f>
        <x:v>2017</x:v>
      </x:c>
      <x:c r="BO241" s="24" t="n">
        <x:f>IF($Q241="","",$Q241+3)</x:f>
        <x:v>2018</x:v>
      </x:c>
      <x:c r="BP241" s="77" t="str"/>
      <x:c r="BQ241" s="77" t="str"/>
      <x:c r="BR241" s="77" t="str"/>
      <x:c r="BS241" s="77" t="str"/>
      <x:c r="BT241" s="77" t="str"/>
      <x:c r="BU241" s="77" t="str"/>
      <x:c r="BV241" s="77" t="str"/>
      <x:c r="BW241" s="77" t="str"/>
      <x:c r="BX241" s="77" t="str"/>
      <x:c r="BY241" s="77" t="str"/>
      <x:c r="BZ241" s="77" t="str"/>
      <x:c r="CA241" s="77" t="str"/>
      <x:c r="CB241" s="77" t="str"/>
      <x:c r="CC241" s="77" t="str"/>
      <x:c r="CD241" s="77" t="str"/>
      <x:c r="CE241" s="77" t="str"/>
      <x:c r="CF241" s="77" t="str"/>
      <x:c r="CG241" s="77" t="str"/>
      <x:c r="CH241" s="77" t="str"/>
      <x:c r="CI241" s="77" t="str"/>
      <x:c r="CJ241" s="77" t="str"/>
      <x:c r="CK241" s="77" t="str"/>
      <x:c r="CL241" s="77" t="str"/>
      <x:c r="CM241" s="77" t="str"/>
      <x:c r="CN241" s="77" t="str"/>
      <x:c r="CO241" s="77" t="str"/>
      <x:c r="CP241" s="77" t="str"/>
      <x:c r="CQ241" s="77" t="str"/>
      <x:c r="CR241" s="77" t="str"/>
      <x:c r="CS241" s="77" t="str"/>
      <x:c r="CT241" s="77" t="str"/>
      <x:c r="CU241" s="77" t="str"/>
      <x:c r="CV241" s="77" t="str"/>
      <x:c r="CW241" s="77" t="str"/>
      <x:c r="CX241" s="77" t="str"/>
      <x:c r="CY241" s="77" t="str"/>
      <x:c r="CZ241" s="77" t="str"/>
      <x:c r="DA241" s="77" t="str"/>
      <x:c r="DB241" s="77" t="str"/>
      <x:c r="DC241" s="77" t="str"/>
      <x:c r="DD241" s="77" t="str"/>
      <x:c r="DE241" s="77" t="str"/>
      <x:c r="DF241" s="78" t="str"/>
      <x:c r="DG241" s="78" t="str"/>
      <x:c r="DH241" s="78" t="str"/>
      <x:c r="DI241" s="78" t="str"/>
      <x:c r="DJ241" s="78" t="str"/>
      <x:c r="DK241" s="78" t="str"/>
      <x:c r="DL241" s="78" t="str"/>
      <x:c r="DM241" s="78" t="str"/>
      <x:c r="DN241" s="78" t="str"/>
      <x:c r="DO241" s="78" t="str"/>
      <x:c r="DP241" s="78" t="str"/>
      <x:c r="DQ241" s="78" t="str"/>
      <x:c r="DR241" s="78" t="str"/>
      <x:c r="DS241" s="78" t="str"/>
      <x:c r="DT241" s="78" t="str"/>
      <x:c r="DU241" s="78" t="str"/>
      <x:c r="DV241" s="78" t="str"/>
      <x:c r="DW241" s="78" t="str"/>
      <x:c r="DX241" s="78" t="str"/>
      <x:c r="DY241" s="78" t="str"/>
      <x:c r="DZ241" s="78" t="str"/>
      <x:c r="EA241" s="117" t="str"/>
      <x:c r="EB241" s="117" t="str"/>
      <x:c r="EC241" s="117" t="str"/>
      <x:c r="ED241" s="117" t="str"/>
      <x:c r="EE241" s="117" t="str"/>
      <x:c r="EF241" s="117" t="str"/>
      <x:c r="EG241" s="117" t="str"/>
      <x:c r="EH241" s="117" t="str"/>
      <x:c r="EI241" s="117" t="str"/>
      <x:c r="EJ241" s="117" t="str"/>
      <x:c r="EK241" s="117" t="str"/>
      <x:c r="EL241" s="117" t="str"/>
      <x:c r="EM241" s="117" t="str"/>
      <x:c r="EN241" s="117" t="str"/>
      <x:c r="EO241" s="34" t="str"/>
      <x:c r="EP241" s="34" t="str"/>
      <x:c r="EQ241" s="36" t="str">
        <x:f>IF(OR($EO241="",$EP241="",$EO241=0),"",$EP241/$EO241)</x:f>
      </x:c>
      <x:c r="ER241" s="38" t="str"/>
      <x:c r="ES241" s="22" t="str">
        <x:v>Unknown</x:v>
      </x:c>
      <x:c r="ET241" s="22" t="str">
        <x:v>Unknown</x:v>
      </x:c>
      <x:c r="EU241" s="40" t="str">
        <x:f>IF(COUNT($DF241,$DG241,$DH241)=0,"",AVERAGE($DF241,$DG241,$DH241))</x:f>
      </x:c>
      <x:c r="EV241" s="40" t="str">
        <x:f>IF(COUNT($DJ241,$DK241,$DL241)=0,"",AVERAGE($DJ241,$DK241,$DL241))</x:f>
      </x:c>
      <x:c r="EW241" s="40" t="str">
        <x:f>IF(OR($EU241="",$EV241=""),"",$EV241-$EU241)</x:f>
      </x:c>
      <x:c r="EX241" s="40" t="str">
        <x:f>IF(COUNT($DM241,$DN241,$DO241)=0,"",AVERAGE($DM241,$DN241,$DO241))</x:f>
      </x:c>
      <x:c r="EY241" s="40" t="str">
        <x:f>IF(COUNT($DQ241,$DR241,$DS241)=0,"",AVERAGE($DQ241,$DR241,$DS241))</x:f>
      </x:c>
      <x:c r="EZ241" s="40" t="str">
        <x:f>IF(OR($EX241="",$EY241=""),"",$EY241-$EX241)</x:f>
      </x:c>
      <x:c r="FA241" s="42" t="str">
        <x:f>IF(COUNT($EA241,$EB241,$EC241)=0,"",AVERAGE($EA241,$EB241,$EC241))</x:f>
      </x:c>
      <x:c r="FB241" s="42" t="str">
        <x:f>IF(COUNT($EE241,$EF241,$EG241)=0,"",AVERAGE($EE241,$EF241,$EG241))</x:f>
      </x:c>
      <x:c r="FC241" s="42" t="str">
        <x:f>IF(OR($FA241="",$FB241=""),"",$FB241-$FA241)</x:f>
      </x:c>
      <x:c r="FD241" s="42" t="str">
        <x:f>IF(COUNT($EH241,$EI241,$EJ241)=0,"",AVERAGE($EH241,$EI241,$EJ241))</x:f>
      </x:c>
      <x:c r="FE241" s="42" t="str">
        <x:f>IF(COUNT($EL241,$EM241,$EN241)=0,"",AVERAGE($EL241,$EM241,$EN241))</x:f>
      </x:c>
      <x:c r="FF241" s="42" t="str">
        <x:f>IF(OR($FD241="",$FE241=""),"",$FE241-$FD241)</x:f>
      </x:c>
      <x:c r="FG241" s="24" t="str">
        <x:f>IF(COUNT($DF241,$DG241,$DH241,$DJ241,$DK241,$DL241,$DM241,$DN241,$DO241,$DQ241,$DR241,$DS241)=12,"Yes","No")</x:f>
        <x:v>No</x:v>
      </x:c>
      <x:c r="FH241" s="24" t="str">
        <x:f>IF(COUNT($EA241,$EB241,$EC241,$EE241,$EF241,$EG241,$EH241,$EI241,$EJ241,$EL241,$EM241,$EN241)=12,"Yes","No")</x:f>
        <x:v>No</x:v>
      </x:c>
      <x:c r="FI241" s="24" t="str">
        <x:f>IF(AND($M241="Include",OR($FG241="Yes",$FH241="Yes")),"Ready","Not ready")</x:f>
        <x:v>Not ready</x:v>
      </x:c>
    </x:row>
    <x:row r="242" ht="24" customHeight="1">
      <x:c r="A242" s="22" t="str">
        <x:v>CTL-0240</x:v>
      </x:c>
      <x:c r="B242" s="22" t="n">
        <x:v>251</x:v>
      </x:c>
      <x:c r="C242" s="22" t="str">
        <x:v>Candidate alternative-rationale group</x:v>
      </x:c>
      <x:c r="D242" s="22" t="n">
        <x:v>0</x:v>
      </x:c>
      <x:c r="E242" s="22" t="str">
        <x:v>DATA non-innovation deals.xlsx</x:v>
      </x:c>
      <x:c r="F242" s="22" t="str">
        <x:v>horizon discovery to acquire haplogen genomics</x:v>
      </x:c>
      <x:c r="G242" s="22" t="str">
        <x:v>No</x:v>
      </x:c>
      <x:c r="H242" s="22" t="str">
        <x:v>No</x:v>
      </x:c>
      <x:c r="I242" s="22" t="str">
        <x:v>No</x:v>
      </x:c>
      <x:c r="J242" s="22" t="n">
        <x:v>1</x:v>
      </x:c>
      <x:c r="K242" s="22" t="str">
        <x:v>Not started</x:v>
      </x:c>
      <x:c r="L242" s="22" t="str">
        <x:v>Review - majority</x:v>
      </x:c>
      <x:c r="M242" s="22" t="str">
        <x:v>Review</x:v>
      </x:c>
      <x:c r="N242" s="22" t="str"/>
      <x:c r="O242" s="28" t="n">
        <x:v>42012</x:v>
      </x:c>
      <x:c r="P242" s="28" t="n">
        <x:v>42012</x:v>
      </x:c>
      <x:c r="Q242" s="22" t="n">
        <x:v>2015</x:v>
      </x:c>
      <x:c r="R242" s="22" t="str">
        <x:v>Q1 2015</x:v>
      </x:c>
      <x:c r="S242" s="22" t="str">
        <x:v>Completed</x:v>
      </x:c>
      <x:c r="T242" s="26" t="str">
        <x:v>Horizon Discovery to acquire Haplogen Genomics</x:v>
      </x:c>
      <x:c r="U242" s="22" t="str">
        <x:v>Mergers &amp; Acquisitions</x:v>
      </x:c>
      <x:c r="V242" s="22" t="str">
        <x:v>Acquisition</x:v>
      </x:c>
      <x:c r="W242" s="22" t="str">
        <x:v>Majority Acquisition</x:v>
      </x:c>
      <x:c r="X242" s="22" t="str">
        <x:v>Austria</x:v>
      </x:c>
      <x:c r="Y242" s="22" t="str">
        <x:v>Majority Acquisition</x:v>
      </x:c>
      <x:c r="Z242" s="26" t="str">
        <x:v>Panmure Gordon (UK) Ltd</x:v>
      </x:c>
      <x:c r="AA242" s="26"/>
      <x:c r="AB242" s="22" t="str">
        <x:v>Horizon Discovery Group Ltd</x:v>
      </x:c>
      <x:c r="AC242" s="22" t="str">
        <x:v>horizon discovery</x:v>
      </x:c>
      <x:c r="AD242" s="22" t="str">
        <x:v>Haplogen GmbH</x:v>
      </x:c>
      <x:c r="AE242" s="22" t="str">
        <x:v>haplogen</x:v>
      </x:c>
      <x:c r="AF242" s="30" t="n">
        <x:v>10</x:v>
      </x:c>
      <x:c r="AG242" s="22" t="n">
        <x:v>10</x:v>
      </x:c>
      <x:c r="AH242" s="26" t="str">
        <x:v>Horizon Discovery Group PLC, a UK-based life science company supplying research tools to organizations engaged in genomics research, has agreed to acquire Haplogen Genomics GmbH, an Austria-based biotechnology company, for an initial cash consideration of GBP6 million and further potential earn-out payments through issue of new ordinary shares having an aggregate value of up to approximately GBP3.9 million.
_x000d_ The acquisition for gross cash consideration of GBP3 million and the issue of new ordinary shares having an aggregate value of GBP3 million based on the trading price at close of business on January 7, 2015, with potential earn-out payments based on future performance in 2015 and 2016 to be satisfied by the issue of further new ordinary shares having an aggregate value of up to approximately GBP3.9 million.
_x000d_ Consilium Strategic Communications and Zyme Communications are acting as PR advisors and Panmure Gordon (UK) Limited is acting as financial advisor to Horizon.</x:v>
      </x:c>
      <x:c r="AI242" s="26" t="str">
        <x:v>The acquisition will allow Horizon to strengthen its position in the academic genomics research market.</x:v>
      </x:c>
      <x:c r="AJ242" s="22" t="str"/>
      <x:c r="AK242" s="22" t="str"/>
      <x:c r="AL242" s="22" t="str">
        <x:v>Unknown</x:v>
      </x:c>
      <x:c r="AM242" s="22" t="str">
        <x:v>Unknown</x:v>
      </x:c>
      <x:c r="AN242" s="22" t="str"/>
      <x:c r="AO242" s="22" t="str"/>
      <x:c r="AP242" s="22" t="str"/>
      <x:c r="AQ242" s="22" t="str"/>
      <x:c r="AR242" s="22" t="str"/>
      <x:c r="AS242" s="22" t="str">
        <x:v>Horizon Discovery Group Ltd</x:v>
      </x:c>
      <x:c r="AT242" s="22" t="str">
        <x:v>Haplogen GmbH</x:v>
      </x:c>
      <x:c r="AU242" s="22" t="str">
        <x:v>Not reviewed</x:v>
      </x:c>
      <x:c r="AV242" s="22" t="str">
        <x:v>Not assessed</x:v>
      </x:c>
      <x:c r="AW242" s="22" t="str">
        <x:v>Unknown</x:v>
      </x:c>
      <x:c r="AX242" s="22" t="str">
        <x:v>Unknown</x:v>
      </x:c>
      <x:c r="AY242" s="22" t="str">
        <x:v>Unknown</x:v>
      </x:c>
      <x:c r="AZ242" s="22" t="str">
        <x:v>Unknown</x:v>
      </x:c>
      <x:c r="BA242" s="22" t="str">
        <x:v>Unknown</x:v>
      </x:c>
      <x:c r="BB242" s="22" t="str">
        <x:v>Unknown</x:v>
      </x:c>
      <x:c r="BC242" s="26" t="str"/>
      <x:c r="BD242" s="22" t="str"/>
      <x:c r="BE242" s="22" t="str"/>
      <x:c r="BF242" s="22" t="str">
        <x:v>Not collected</x:v>
      </x:c>
      <x:c r="BG242" s="22" t="str">
        <x:v>Not collected</x:v>
      </x:c>
      <x:c r="BH242" s="22" t="str">
        <x:v>Not defined</x:v>
      </x:c>
      <x:c r="BI242" s="24" t="n">
        <x:f>IF($Q242="","",$Q242-3)</x:f>
        <x:v>2012</x:v>
      </x:c>
      <x:c r="BJ242" s="24" t="n">
        <x:f>IF($Q242="","",$Q242-2)</x:f>
        <x:v>2013</x:v>
      </x:c>
      <x:c r="BK242" s="24" t="n">
        <x:f>IF($Q242="","",$Q242-1)</x:f>
        <x:v>2014</x:v>
      </x:c>
      <x:c r="BL242" s="24" t="n">
        <x:f>IF($Q242="","",$Q242+0)</x:f>
        <x:v>2015</x:v>
      </x:c>
      <x:c r="BM242" s="24" t="n">
        <x:f>IF($Q242="","",$Q242+1)</x:f>
        <x:v>2016</x:v>
      </x:c>
      <x:c r="BN242" s="24" t="n">
        <x:f>IF($Q242="","",$Q242+2)</x:f>
        <x:v>2017</x:v>
      </x:c>
      <x:c r="BO242" s="24" t="n">
        <x:f>IF($Q242="","",$Q242+3)</x:f>
        <x:v>2018</x:v>
      </x:c>
      <x:c r="BP242" s="77" t="str"/>
      <x:c r="BQ242" s="77" t="str"/>
      <x:c r="BR242" s="77" t="str"/>
      <x:c r="BS242" s="77" t="str"/>
      <x:c r="BT242" s="77" t="str"/>
      <x:c r="BU242" s="77" t="str"/>
      <x:c r="BV242" s="77" t="str"/>
      <x:c r="BW242" s="77" t="str"/>
      <x:c r="BX242" s="77" t="str"/>
      <x:c r="BY242" s="77" t="str"/>
      <x:c r="BZ242" s="77" t="str"/>
      <x:c r="CA242" s="77" t="str"/>
      <x:c r="CB242" s="77" t="str"/>
      <x:c r="CC242" s="77" t="str"/>
      <x:c r="CD242" s="77" t="str"/>
      <x:c r="CE242" s="77" t="str"/>
      <x:c r="CF242" s="77" t="str"/>
      <x:c r="CG242" s="77" t="str"/>
      <x:c r="CH242" s="77" t="str"/>
      <x:c r="CI242" s="77" t="str"/>
      <x:c r="CJ242" s="77" t="str"/>
      <x:c r="CK242" s="77" t="str"/>
      <x:c r="CL242" s="77" t="str"/>
      <x:c r="CM242" s="77" t="str"/>
      <x:c r="CN242" s="77" t="str"/>
      <x:c r="CO242" s="77" t="str"/>
      <x:c r="CP242" s="77" t="str"/>
      <x:c r="CQ242" s="77" t="str"/>
      <x:c r="CR242" s="77" t="str"/>
      <x:c r="CS242" s="77" t="str"/>
      <x:c r="CT242" s="77" t="str"/>
      <x:c r="CU242" s="77" t="str"/>
      <x:c r="CV242" s="77" t="str"/>
      <x:c r="CW242" s="77" t="str"/>
      <x:c r="CX242" s="77" t="str"/>
      <x:c r="CY242" s="77" t="str"/>
      <x:c r="CZ242" s="77" t="str"/>
      <x:c r="DA242" s="77" t="str"/>
      <x:c r="DB242" s="77" t="str"/>
      <x:c r="DC242" s="77" t="str"/>
      <x:c r="DD242" s="77" t="str"/>
      <x:c r="DE242" s="77" t="str"/>
      <x:c r="DF242" s="78" t="str"/>
      <x:c r="DG242" s="78" t="str"/>
      <x:c r="DH242" s="78" t="str"/>
      <x:c r="DI242" s="78" t="str"/>
      <x:c r="DJ242" s="78" t="str"/>
      <x:c r="DK242" s="78" t="str"/>
      <x:c r="DL242" s="78" t="str"/>
      <x:c r="DM242" s="78" t="str"/>
      <x:c r="DN242" s="78" t="str"/>
      <x:c r="DO242" s="78" t="str"/>
      <x:c r="DP242" s="78" t="str"/>
      <x:c r="DQ242" s="78" t="str"/>
      <x:c r="DR242" s="78" t="str"/>
      <x:c r="DS242" s="78" t="str"/>
      <x:c r="DT242" s="78" t="str"/>
      <x:c r="DU242" s="78" t="str"/>
      <x:c r="DV242" s="78" t="str"/>
      <x:c r="DW242" s="78" t="str"/>
      <x:c r="DX242" s="78" t="str"/>
      <x:c r="DY242" s="78" t="str"/>
      <x:c r="DZ242" s="78" t="str"/>
      <x:c r="EA242" s="117" t="str"/>
      <x:c r="EB242" s="117" t="str"/>
      <x:c r="EC242" s="117" t="str"/>
      <x:c r="ED242" s="117" t="str"/>
      <x:c r="EE242" s="117" t="str"/>
      <x:c r="EF242" s="117" t="str"/>
      <x:c r="EG242" s="117" t="str"/>
      <x:c r="EH242" s="117" t="str"/>
      <x:c r="EI242" s="117" t="str"/>
      <x:c r="EJ242" s="117" t="str"/>
      <x:c r="EK242" s="117" t="str"/>
      <x:c r="EL242" s="117" t="str"/>
      <x:c r="EM242" s="117" t="str"/>
      <x:c r="EN242" s="117" t="str"/>
      <x:c r="EO242" s="34" t="str"/>
      <x:c r="EP242" s="34" t="str"/>
      <x:c r="EQ242" s="36" t="str">
        <x:f>IF(OR($EO242="",$EP242="",$EO242=0),"",$EP242/$EO242)</x:f>
      </x:c>
      <x:c r="ER242" s="38" t="str"/>
      <x:c r="ES242" s="22" t="str">
        <x:v>Unknown</x:v>
      </x:c>
      <x:c r="ET242" s="22" t="str">
        <x:v>Unknown</x:v>
      </x:c>
      <x:c r="EU242" s="40" t="str">
        <x:f>IF(COUNT($DF242,$DG242,$DH242)=0,"",AVERAGE($DF242,$DG242,$DH242))</x:f>
      </x:c>
      <x:c r="EV242" s="40" t="str">
        <x:f>IF(COUNT($DJ242,$DK242,$DL242)=0,"",AVERAGE($DJ242,$DK242,$DL242))</x:f>
      </x:c>
      <x:c r="EW242" s="40" t="str">
        <x:f>IF(OR($EU242="",$EV242=""),"",$EV242-$EU242)</x:f>
      </x:c>
      <x:c r="EX242" s="40" t="str">
        <x:f>IF(COUNT($DM242,$DN242,$DO242)=0,"",AVERAGE($DM242,$DN242,$DO242))</x:f>
      </x:c>
      <x:c r="EY242" s="40" t="str">
        <x:f>IF(COUNT($DQ242,$DR242,$DS242)=0,"",AVERAGE($DQ242,$DR242,$DS242))</x:f>
      </x:c>
      <x:c r="EZ242" s="40" t="str">
        <x:f>IF(OR($EX242="",$EY242=""),"",$EY242-$EX242)</x:f>
      </x:c>
      <x:c r="FA242" s="42" t="str">
        <x:f>IF(COUNT($EA242,$EB242,$EC242)=0,"",AVERAGE($EA242,$EB242,$EC242))</x:f>
      </x:c>
      <x:c r="FB242" s="42" t="str">
        <x:f>IF(COUNT($EE242,$EF242,$EG242)=0,"",AVERAGE($EE242,$EF242,$EG242))</x:f>
      </x:c>
      <x:c r="FC242" s="42" t="str">
        <x:f>IF(OR($FA242="",$FB242=""),"",$FB242-$FA242)</x:f>
      </x:c>
      <x:c r="FD242" s="42" t="str">
        <x:f>IF(COUNT($EH242,$EI242,$EJ242)=0,"",AVERAGE($EH242,$EI242,$EJ242))</x:f>
      </x:c>
      <x:c r="FE242" s="42" t="str">
        <x:f>IF(COUNT($EL242,$EM242,$EN242)=0,"",AVERAGE($EL242,$EM242,$EN242))</x:f>
      </x:c>
      <x:c r="FF242" s="42" t="str">
        <x:f>IF(OR($FD242="",$FE242=""),"",$FE242-$FD242)</x:f>
      </x:c>
      <x:c r="FG242" s="24" t="str">
        <x:f>IF(COUNT($DF242,$DG242,$DH242,$DJ242,$DK242,$DL242,$DM242,$DN242,$DO242,$DQ242,$DR242,$DS242)=12,"Yes","No")</x:f>
        <x:v>No</x:v>
      </x:c>
      <x:c r="FH242" s="24" t="str">
        <x:f>IF(COUNT($EA242,$EB242,$EC242,$EE242,$EF242,$EG242,$EH242,$EI242,$EJ242,$EL242,$EM242,$EN242)=12,"Yes","No")</x:f>
        <x:v>No</x:v>
      </x:c>
      <x:c r="FI242" s="24" t="str">
        <x:f>IF(AND($M242="Include",OR($FG242="Yes",$FH242="Yes")),"Ready","Not ready")</x:f>
        <x:v>Not ready</x:v>
      </x:c>
    </x:row>
    <x:row r="243" ht="24" customHeight="1">
      <x:c r="A243" s="22" t="str">
        <x:v>CTL-0241</x:v>
      </x:c>
      <x:c r="B243" s="22" t="n">
        <x:v>252</x:v>
      </x:c>
      <x:c r="C243" s="22" t="str">
        <x:v>Candidate alternative-rationale group</x:v>
      </x:c>
      <x:c r="D243" s="22" t="n">
        <x:v>0</x:v>
      </x:c>
      <x:c r="E243" s="22" t="str">
        <x:v>DATA non-innovation deals.xlsx</x:v>
      </x:c>
      <x:c r="F243" s="22" t="str">
        <x:v>merck acquires oncoethix</x:v>
      </x:c>
      <x:c r="G243" s="22" t="str">
        <x:v>No</x:v>
      </x:c>
      <x:c r="H243" s="22" t="str">
        <x:v>No</x:v>
      </x:c>
      <x:c r="I243" s="22" t="str">
        <x:v>No</x:v>
      </x:c>
      <x:c r="J243" s="22" t="n">
        <x:v>1</x:v>
      </x:c>
      <x:c r="K243" s="22" t="str">
        <x:v>Not started</x:v>
      </x:c>
      <x:c r="L243" s="22" t="str">
        <x:v>Review - majority</x:v>
      </x:c>
      <x:c r="M243" s="22" t="str">
        <x:v>Review</x:v>
      </x:c>
      <x:c r="N243" s="22" t="str"/>
      <x:c r="O243" s="28" t="n">
        <x:v>41991</x:v>
      </x:c>
      <x:c r="P243" s="28" t="n">
        <x:v>41991</x:v>
      </x:c>
      <x:c r="Q243" s="22" t="n">
        <x:v>2014</x:v>
      </x:c>
      <x:c r="R243" s="22" t="str">
        <x:v>Q4 2014</x:v>
      </x:c>
      <x:c r="S243" s="22" t="str">
        <x:v>Completed</x:v>
      </x:c>
      <x:c r="T243" s="26" t="str">
        <x:v>Merck acquires OncoEthix</x:v>
      </x:c>
      <x:c r="U243" s="22" t="str">
        <x:v>Mergers &amp; Acquisitions</x:v>
      </x:c>
      <x:c r="V243" s="22" t="str">
        <x:v>Acquisition</x:v>
      </x:c>
      <x:c r="W243" s="22" t="str">
        <x:v>Majority Acquisition</x:v>
      </x:c>
      <x:c r="X243" s="22" t="str">
        <x:v>Switzerland</x:v>
      </x:c>
      <x:c r="Y243" s="22" t="str">
        <x:v>Majority Acquisition</x:v>
      </x:c>
      <x:c r="Z243" s="26"/>
      <x:c r="AA243" s="26"/>
      <x:c r="AB243" s="22" t="str">
        <x:v>Schering-Plough Corp</x:v>
      </x:c>
      <x:c r="AC243" s="22" t="str">
        <x:v>schering plough</x:v>
      </x:c>
      <x:c r="AD243" s="22" t="str">
        <x:v>Oncoethix GmbH (Inactive)</x:v>
      </x:c>
      <x:c r="AE243" s="22" t="str">
        <x:v>oncoethix</x:v>
      </x:c>
      <x:c r="AF243" s="30" t="n">
        <x:v>375</x:v>
      </x:c>
      <x:c r="AG243" s="22" t="n">
        <x:v>375</x:v>
      </x:c>
      <x:c r="AH243" s="26" t="str">
        <x:v>Merck &amp; Co., Inc., through its subsidiary, has acquired OncoEthix SA, a Switzerland-based clinical stage biotechnology company engaged in the development of new drugs for cancer treatment.
_x000d_Merck is a US-based research-driven pharmaceutical company that discovers, develops, manufactures and markets a range of products to improve human and animal health.
_x000d_Pursuant to the transaction, Merck will pay upfront payment of up to $110 million to OncoEthix. Additional milestone payments of up to $265 million are contingent upon certain clinical and regulatory events being achieved.
_x000d_OncoEthix was backed by investment firms SV Life Sciences Advisers LLC, Index Ventures LLP, Endeavour Vision SA and Edmond de Rothschild Investment Partners.</x:v>
      </x:c>
      <x:c r="AI243" s="26" t="str">
        <x:v>The transaction will allow Merck to expand its oncology portfolio with novel oral bet inhibitor, OTX015.</x:v>
      </x:c>
      <x:c r="AJ243" s="22" t="str"/>
      <x:c r="AK243" s="22" t="str"/>
      <x:c r="AL243" s="22" t="str">
        <x:v>Unknown</x:v>
      </x:c>
      <x:c r="AM243" s="22" t="str">
        <x:v>Unknown</x:v>
      </x:c>
      <x:c r="AN243" s="22" t="str"/>
      <x:c r="AO243" s="22" t="str"/>
      <x:c r="AP243" s="22" t="str"/>
      <x:c r="AQ243" s="22" t="str"/>
      <x:c r="AR243" s="22" t="str"/>
      <x:c r="AS243" s="22" t="str">
        <x:v>Schering-Plough Corp</x:v>
      </x:c>
      <x:c r="AT243" s="22" t="str">
        <x:v>Oncoethix GmbH (Inactive)</x:v>
      </x:c>
      <x:c r="AU243" s="22" t="str">
        <x:v>Not reviewed</x:v>
      </x:c>
      <x:c r="AV243" s="22" t="str">
        <x:v>Not assessed</x:v>
      </x:c>
      <x:c r="AW243" s="22" t="str">
        <x:v>Unknown</x:v>
      </x:c>
      <x:c r="AX243" s="22" t="str">
        <x:v>Unknown</x:v>
      </x:c>
      <x:c r="AY243" s="22" t="str">
        <x:v>Unknown</x:v>
      </x:c>
      <x:c r="AZ243" s="22" t="str">
        <x:v>Unknown</x:v>
      </x:c>
      <x:c r="BA243" s="22" t="str">
        <x:v>Unknown</x:v>
      </x:c>
      <x:c r="BB243" s="22" t="str">
        <x:v>Unknown</x:v>
      </x:c>
      <x:c r="BC243" s="26" t="str"/>
      <x:c r="BD243" s="22" t="str"/>
      <x:c r="BE243" s="22" t="str"/>
      <x:c r="BF243" s="22" t="str">
        <x:v>Not collected</x:v>
      </x:c>
      <x:c r="BG243" s="22" t="str">
        <x:v>Not collected</x:v>
      </x:c>
      <x:c r="BH243" s="22" t="str">
        <x:v>Not defined</x:v>
      </x:c>
      <x:c r="BI243" s="24" t="n">
        <x:f>IF($Q243="","",$Q243-3)</x:f>
        <x:v>2011</x:v>
      </x:c>
      <x:c r="BJ243" s="24" t="n">
        <x:f>IF($Q243="","",$Q243-2)</x:f>
        <x:v>2012</x:v>
      </x:c>
      <x:c r="BK243" s="24" t="n">
        <x:f>IF($Q243="","",$Q243-1)</x:f>
        <x:v>2013</x:v>
      </x:c>
      <x:c r="BL243" s="24" t="n">
        <x:f>IF($Q243="","",$Q243+0)</x:f>
        <x:v>2014</x:v>
      </x:c>
      <x:c r="BM243" s="24" t="n">
        <x:f>IF($Q243="","",$Q243+1)</x:f>
        <x:v>2015</x:v>
      </x:c>
      <x:c r="BN243" s="24" t="n">
        <x:f>IF($Q243="","",$Q243+2)</x:f>
        <x:v>2016</x:v>
      </x:c>
      <x:c r="BO243" s="24" t="n">
        <x:f>IF($Q243="","",$Q243+3)</x:f>
        <x:v>2017</x:v>
      </x:c>
      <x:c r="BP243" s="77" t="str"/>
      <x:c r="BQ243" s="77" t="str"/>
      <x:c r="BR243" s="77" t="str"/>
      <x:c r="BS243" s="77" t="str"/>
      <x:c r="BT243" s="77" t="str"/>
      <x:c r="BU243" s="77" t="str"/>
      <x:c r="BV243" s="77" t="str"/>
      <x:c r="BW243" s="77" t="str"/>
      <x:c r="BX243" s="77" t="str"/>
      <x:c r="BY243" s="77" t="str"/>
      <x:c r="BZ243" s="77" t="str"/>
      <x:c r="CA243" s="77" t="str"/>
      <x:c r="CB243" s="77" t="str"/>
      <x:c r="CC243" s="77" t="str"/>
      <x:c r="CD243" s="77" t="str"/>
      <x:c r="CE243" s="77" t="str"/>
      <x:c r="CF243" s="77" t="str"/>
      <x:c r="CG243" s="77" t="str"/>
      <x:c r="CH243" s="77" t="str"/>
      <x:c r="CI243" s="77" t="str"/>
      <x:c r="CJ243" s="77" t="str"/>
      <x:c r="CK243" s="77" t="str"/>
      <x:c r="CL243" s="77" t="str"/>
      <x:c r="CM243" s="77" t="str"/>
      <x:c r="CN243" s="77" t="str"/>
      <x:c r="CO243" s="77" t="str"/>
      <x:c r="CP243" s="77" t="str"/>
      <x:c r="CQ243" s="77" t="str"/>
      <x:c r="CR243" s="77" t="str"/>
      <x:c r="CS243" s="77" t="str"/>
      <x:c r="CT243" s="77" t="str"/>
      <x:c r="CU243" s="77" t="str"/>
      <x:c r="CV243" s="77" t="str"/>
      <x:c r="CW243" s="77" t="str"/>
      <x:c r="CX243" s="77" t="str"/>
      <x:c r="CY243" s="77" t="str"/>
      <x:c r="CZ243" s="77" t="str"/>
      <x:c r="DA243" s="77" t="str"/>
      <x:c r="DB243" s="77" t="str"/>
      <x:c r="DC243" s="77" t="str"/>
      <x:c r="DD243" s="77" t="str"/>
      <x:c r="DE243" s="77" t="str"/>
      <x:c r="DF243" s="78" t="str"/>
      <x:c r="DG243" s="78" t="str"/>
      <x:c r="DH243" s="78" t="str"/>
      <x:c r="DI243" s="78" t="str"/>
      <x:c r="DJ243" s="78" t="str"/>
      <x:c r="DK243" s="78" t="str"/>
      <x:c r="DL243" s="78" t="str"/>
      <x:c r="DM243" s="78" t="str"/>
      <x:c r="DN243" s="78" t="str"/>
      <x:c r="DO243" s="78" t="str"/>
      <x:c r="DP243" s="78" t="str"/>
      <x:c r="DQ243" s="78" t="str"/>
      <x:c r="DR243" s="78" t="str"/>
      <x:c r="DS243" s="78" t="str"/>
      <x:c r="DT243" s="78" t="str"/>
      <x:c r="DU243" s="78" t="str"/>
      <x:c r="DV243" s="78" t="str"/>
      <x:c r="DW243" s="78" t="str"/>
      <x:c r="DX243" s="78" t="str"/>
      <x:c r="DY243" s="78" t="str"/>
      <x:c r="DZ243" s="78" t="str"/>
      <x:c r="EA243" s="117" t="str"/>
      <x:c r="EB243" s="117" t="str"/>
      <x:c r="EC243" s="117" t="str"/>
      <x:c r="ED243" s="117" t="str"/>
      <x:c r="EE243" s="117" t="str"/>
      <x:c r="EF243" s="117" t="str"/>
      <x:c r="EG243" s="117" t="str"/>
      <x:c r="EH243" s="117" t="str"/>
      <x:c r="EI243" s="117" t="str"/>
      <x:c r="EJ243" s="117" t="str"/>
      <x:c r="EK243" s="117" t="str"/>
      <x:c r="EL243" s="117" t="str"/>
      <x:c r="EM243" s="117" t="str"/>
      <x:c r="EN243" s="117" t="str"/>
      <x:c r="EO243" s="34" t="str"/>
      <x:c r="EP243" s="34" t="str"/>
      <x:c r="EQ243" s="36" t="str">
        <x:f>IF(OR($EO243="",$EP243="",$EO243=0),"",$EP243/$EO243)</x:f>
      </x:c>
      <x:c r="ER243" s="38" t="str"/>
      <x:c r="ES243" s="22" t="str">
        <x:v>Unknown</x:v>
      </x:c>
      <x:c r="ET243" s="22" t="str">
        <x:v>Unknown</x:v>
      </x:c>
      <x:c r="EU243" s="40" t="str">
        <x:f>IF(COUNT($DF243,$DG243,$DH243)=0,"",AVERAGE($DF243,$DG243,$DH243))</x:f>
      </x:c>
      <x:c r="EV243" s="40" t="str">
        <x:f>IF(COUNT($DJ243,$DK243,$DL243)=0,"",AVERAGE($DJ243,$DK243,$DL243))</x:f>
      </x:c>
      <x:c r="EW243" s="40" t="str">
        <x:f>IF(OR($EU243="",$EV243=""),"",$EV243-$EU243)</x:f>
      </x:c>
      <x:c r="EX243" s="40" t="str">
        <x:f>IF(COUNT($DM243,$DN243,$DO243)=0,"",AVERAGE($DM243,$DN243,$DO243))</x:f>
      </x:c>
      <x:c r="EY243" s="40" t="str">
        <x:f>IF(COUNT($DQ243,$DR243,$DS243)=0,"",AVERAGE($DQ243,$DR243,$DS243))</x:f>
      </x:c>
      <x:c r="EZ243" s="40" t="str">
        <x:f>IF(OR($EX243="",$EY243=""),"",$EY243-$EX243)</x:f>
      </x:c>
      <x:c r="FA243" s="42" t="str">
        <x:f>IF(COUNT($EA243,$EB243,$EC243)=0,"",AVERAGE($EA243,$EB243,$EC243))</x:f>
      </x:c>
      <x:c r="FB243" s="42" t="str">
        <x:f>IF(COUNT($EE243,$EF243,$EG243)=0,"",AVERAGE($EE243,$EF243,$EG243))</x:f>
      </x:c>
      <x:c r="FC243" s="42" t="str">
        <x:f>IF(OR($FA243="",$FB243=""),"",$FB243-$FA243)</x:f>
      </x:c>
      <x:c r="FD243" s="42" t="str">
        <x:f>IF(COUNT($EH243,$EI243,$EJ243)=0,"",AVERAGE($EH243,$EI243,$EJ243))</x:f>
      </x:c>
      <x:c r="FE243" s="42" t="str">
        <x:f>IF(COUNT($EL243,$EM243,$EN243)=0,"",AVERAGE($EL243,$EM243,$EN243))</x:f>
      </x:c>
      <x:c r="FF243" s="42" t="str">
        <x:f>IF(OR($FD243="",$FE243=""),"",$FE243-$FD243)</x:f>
      </x:c>
      <x:c r="FG243" s="24" t="str">
        <x:f>IF(COUNT($DF243,$DG243,$DH243,$DJ243,$DK243,$DL243,$DM243,$DN243,$DO243,$DQ243,$DR243,$DS243)=12,"Yes","No")</x:f>
        <x:v>No</x:v>
      </x:c>
      <x:c r="FH243" s="24" t="str">
        <x:f>IF(COUNT($EA243,$EB243,$EC243,$EE243,$EF243,$EG243,$EH243,$EI243,$EJ243,$EL243,$EM243,$EN243)=12,"Yes","No")</x:f>
        <x:v>No</x:v>
      </x:c>
      <x:c r="FI243" s="24" t="str">
        <x:f>IF(AND($M243="Include",OR($FG243="Yes",$FH243="Yes")),"Ready","Not ready")</x:f>
        <x:v>Not ready</x:v>
      </x:c>
    </x:row>
    <x:row r="244" ht="24" customHeight="1">
      <x:c r="A244" s="22" t="str">
        <x:v>CTL-0242</x:v>
      </x:c>
      <x:c r="B244" s="22" t="n">
        <x:v>253</x:v>
      </x:c>
      <x:c r="C244" s="22" t="str">
        <x:v>Candidate alternative-rationale group</x:v>
      </x:c>
      <x:c r="D244" s="22" t="n">
        <x:v>0</x:v>
      </x:c>
      <x:c r="E244" s="22" t="str">
        <x:v>DATA non-innovation deals.xlsx</x:v>
      </x:c>
      <x:c r="F244" s="22" t="str">
        <x:v>midatech acquires q chip</x:v>
      </x:c>
      <x:c r="G244" s="22" t="str">
        <x:v>No</x:v>
      </x:c>
      <x:c r="H244" s="22" t="str">
        <x:v>No</x:v>
      </x:c>
      <x:c r="I244" s="22" t="str">
        <x:v>No</x:v>
      </x:c>
      <x:c r="J244" s="22" t="n">
        <x:v>1</x:v>
      </x:c>
      <x:c r="K244" s="22" t="str">
        <x:v>Not started</x:v>
      </x:c>
      <x:c r="L244" s="22" t="str">
        <x:v>Review - majority</x:v>
      </x:c>
      <x:c r="M244" s="22" t="str">
        <x:v>Review</x:v>
      </x:c>
      <x:c r="N244" s="22" t="str"/>
      <x:c r="O244" s="28" t="n">
        <x:v>41981</x:v>
      </x:c>
      <x:c r="P244" s="28" t="n">
        <x:v>41981</x:v>
      </x:c>
      <x:c r="Q244" s="22" t="n">
        <x:v>2014</x:v>
      </x:c>
      <x:c r="R244" s="22" t="str">
        <x:v>Q4 2014</x:v>
      </x:c>
      <x:c r="S244" s="22" t="str">
        <x:v>Completed</x:v>
      </x:c>
      <x:c r="T244" s="26" t="str">
        <x:v>Midatech acquires Q Chip</x:v>
      </x:c>
      <x:c r="U244" s="22" t="str">
        <x:v>Mergers &amp; Acquisitions</x:v>
      </x:c>
      <x:c r="V244" s="22" t="str">
        <x:v>Acquisition</x:v>
      </x:c>
      <x:c r="W244" s="22" t="str">
        <x:v>Majority Acquisition</x:v>
      </x:c>
      <x:c r="X244" s="22" t="str">
        <x:v>United Kingdom</x:v>
      </x:c>
      <x:c r="Y244" s="22" t="str">
        <x:v>Majority Acquisition</x:v>
      </x:c>
      <x:c r="Z244" s="26" t="str">
        <x:v>Panmure Gordon (UK) Ltd , BDO LLP</x:v>
      </x:c>
      <x:c r="AA244" s="26" t="str">
        <x:v>Geldards LLP , Brown Rudnick LLP , Theobald Associates</x:v>
      </x:c>
      <x:c r="AB244" s="22" t="str">
        <x:v>Biodexa Ltd</x:v>
      </x:c>
      <x:c r="AC244" s="22" t="str">
        <x:v>biodexa</x:v>
      </x:c>
      <x:c r="AD244" s="22" t="str">
        <x:v>Q Chip, Ltd.</x:v>
      </x:c>
      <x:c r="AE244" s="22" t="str">
        <x:v>q chip</x:v>
      </x:c>
      <x:c r="AF244" s="30"/>
      <x:c r="AG244" s="22" t="str">
        <x:v>n/a</x:v>
      </x:c>
      <x:c r="AH244" s="26" t="str">
        <x:v>Midatech, Ltd., a clinical stage biotechnology company engaged in design, synthesis and manufacturing of nanomedicines, has acquired Q Chip, Ltd. (Q Chip), a bio-pharmaceutical company that develops sustained-release drug formulations for cancer and other diseases, and its subsidiaries. Both the companies are based in the UK. 
_x000d_Q Chip was backed by Finance Wales Investments, Ltd., Disruptive Capital Finance LLP (formerly Curzon Park Capital, Ltd.) and individual investors including an angel syndicate including both Simon Turton and Ken Powell. 
_x000d_ Panmure Gordon (UK) Limited and BDO LLP acted as financial advisors, while Brown Rudnick, LLP acted a legal advisor to Midatech. Theobald Associates and Geldards LLP acted as legal advisors to Q Chip.</x:v>
      </x:c>
      <x:c r="AI244" s="26" t="str">
        <x:v>The transaction will enable Midatech to add programs in cancer and ophthalmology based on the sustained release platform to its portfolio in cancer, diabetes and neuroscience.</x:v>
      </x:c>
      <x:c r="AJ244" s="22" t="str"/>
      <x:c r="AK244" s="22" t="str"/>
      <x:c r="AL244" s="22" t="str">
        <x:v>Unknown</x:v>
      </x:c>
      <x:c r="AM244" s="22" t="str">
        <x:v>Unknown</x:v>
      </x:c>
      <x:c r="AN244" s="22" t="str"/>
      <x:c r="AO244" s="22" t="str"/>
      <x:c r="AP244" s="22" t="str"/>
      <x:c r="AQ244" s="22" t="str"/>
      <x:c r="AR244" s="22" t="str"/>
      <x:c r="AS244" s="22" t="str">
        <x:v>Biodexa Ltd</x:v>
      </x:c>
      <x:c r="AT244" s="22" t="str">
        <x:v>Q Chip, Ltd.</x:v>
      </x:c>
      <x:c r="AU244" s="22" t="str">
        <x:v>Not reviewed</x:v>
      </x:c>
      <x:c r="AV244" s="22" t="str">
        <x:v>Not assessed</x:v>
      </x:c>
      <x:c r="AW244" s="22" t="str">
        <x:v>Unknown</x:v>
      </x:c>
      <x:c r="AX244" s="22" t="str">
        <x:v>Unknown</x:v>
      </x:c>
      <x:c r="AY244" s="22" t="str">
        <x:v>Unknown</x:v>
      </x:c>
      <x:c r="AZ244" s="22" t="str">
        <x:v>Unknown</x:v>
      </x:c>
      <x:c r="BA244" s="22" t="str">
        <x:v>Unknown</x:v>
      </x:c>
      <x:c r="BB244" s="22" t="str">
        <x:v>Unknown</x:v>
      </x:c>
      <x:c r="BC244" s="26" t="str"/>
      <x:c r="BD244" s="22" t="str"/>
      <x:c r="BE244" s="22" t="str"/>
      <x:c r="BF244" s="22" t="str">
        <x:v>Not collected</x:v>
      </x:c>
      <x:c r="BG244" s="22" t="str">
        <x:v>Not collected</x:v>
      </x:c>
      <x:c r="BH244" s="22" t="str">
        <x:v>Not defined</x:v>
      </x:c>
      <x:c r="BI244" s="24" t="n">
        <x:f>IF($Q244="","",$Q244-3)</x:f>
        <x:v>2011</x:v>
      </x:c>
      <x:c r="BJ244" s="24" t="n">
        <x:f>IF($Q244="","",$Q244-2)</x:f>
        <x:v>2012</x:v>
      </x:c>
      <x:c r="BK244" s="24" t="n">
        <x:f>IF($Q244="","",$Q244-1)</x:f>
        <x:v>2013</x:v>
      </x:c>
      <x:c r="BL244" s="24" t="n">
        <x:f>IF($Q244="","",$Q244+0)</x:f>
        <x:v>2014</x:v>
      </x:c>
      <x:c r="BM244" s="24" t="n">
        <x:f>IF($Q244="","",$Q244+1)</x:f>
        <x:v>2015</x:v>
      </x:c>
      <x:c r="BN244" s="24" t="n">
        <x:f>IF($Q244="","",$Q244+2)</x:f>
        <x:v>2016</x:v>
      </x:c>
      <x:c r="BO244" s="24" t="n">
        <x:f>IF($Q244="","",$Q244+3)</x:f>
        <x:v>2017</x:v>
      </x:c>
      <x:c r="BP244" s="77" t="str"/>
      <x:c r="BQ244" s="77" t="str"/>
      <x:c r="BR244" s="77" t="str"/>
      <x:c r="BS244" s="77" t="str"/>
      <x:c r="BT244" s="77" t="str"/>
      <x:c r="BU244" s="77" t="str"/>
      <x:c r="BV244" s="77" t="str"/>
      <x:c r="BW244" s="77" t="str"/>
      <x:c r="BX244" s="77" t="str"/>
      <x:c r="BY244" s="77" t="str"/>
      <x:c r="BZ244" s="77" t="str"/>
      <x:c r="CA244" s="77" t="str"/>
      <x:c r="CB244" s="77" t="str"/>
      <x:c r="CC244" s="77" t="str"/>
      <x:c r="CD244" s="77" t="str"/>
      <x:c r="CE244" s="77" t="str"/>
      <x:c r="CF244" s="77" t="str"/>
      <x:c r="CG244" s="77" t="str"/>
      <x:c r="CH244" s="77" t="str"/>
      <x:c r="CI244" s="77" t="str"/>
      <x:c r="CJ244" s="77" t="str"/>
      <x:c r="CK244" s="77" t="str"/>
      <x:c r="CL244" s="77" t="str"/>
      <x:c r="CM244" s="77" t="str"/>
      <x:c r="CN244" s="77" t="str"/>
      <x:c r="CO244" s="77" t="str"/>
      <x:c r="CP244" s="77" t="str"/>
      <x:c r="CQ244" s="77" t="str"/>
      <x:c r="CR244" s="77" t="str"/>
      <x:c r="CS244" s="77" t="str"/>
      <x:c r="CT244" s="77" t="str"/>
      <x:c r="CU244" s="77" t="str"/>
      <x:c r="CV244" s="77" t="str"/>
      <x:c r="CW244" s="77" t="str"/>
      <x:c r="CX244" s="77" t="str"/>
      <x:c r="CY244" s="77" t="str"/>
      <x:c r="CZ244" s="77" t="str"/>
      <x:c r="DA244" s="77" t="str"/>
      <x:c r="DB244" s="77" t="str"/>
      <x:c r="DC244" s="77" t="str"/>
      <x:c r="DD244" s="77" t="str"/>
      <x:c r="DE244" s="77" t="str"/>
      <x:c r="DF244" s="78" t="str"/>
      <x:c r="DG244" s="78" t="str"/>
      <x:c r="DH244" s="78" t="str"/>
      <x:c r="DI244" s="78" t="str"/>
      <x:c r="DJ244" s="78" t="str"/>
      <x:c r="DK244" s="78" t="str"/>
      <x:c r="DL244" s="78" t="str"/>
      <x:c r="DM244" s="78" t="str"/>
      <x:c r="DN244" s="78" t="str"/>
      <x:c r="DO244" s="78" t="str"/>
      <x:c r="DP244" s="78" t="str"/>
      <x:c r="DQ244" s="78" t="str"/>
      <x:c r="DR244" s="78" t="str"/>
      <x:c r="DS244" s="78" t="str"/>
      <x:c r="DT244" s="78" t="str"/>
      <x:c r="DU244" s="78" t="str"/>
      <x:c r="DV244" s="78" t="str"/>
      <x:c r="DW244" s="78" t="str"/>
      <x:c r="DX244" s="78" t="str"/>
      <x:c r="DY244" s="78" t="str"/>
      <x:c r="DZ244" s="78" t="str"/>
      <x:c r="EA244" s="117" t="str"/>
      <x:c r="EB244" s="117" t="str"/>
      <x:c r="EC244" s="117" t="str"/>
      <x:c r="ED244" s="117" t="str"/>
      <x:c r="EE244" s="117" t="str"/>
      <x:c r="EF244" s="117" t="str"/>
      <x:c r="EG244" s="117" t="str"/>
      <x:c r="EH244" s="117" t="str"/>
      <x:c r="EI244" s="117" t="str"/>
      <x:c r="EJ244" s="117" t="str"/>
      <x:c r="EK244" s="117" t="str"/>
      <x:c r="EL244" s="117" t="str"/>
      <x:c r="EM244" s="117" t="str"/>
      <x:c r="EN244" s="117" t="str"/>
      <x:c r="EO244" s="34" t="str"/>
      <x:c r="EP244" s="34" t="str"/>
      <x:c r="EQ244" s="36" t="str">
        <x:f>IF(OR($EO244="",$EP244="",$EO244=0),"",$EP244/$EO244)</x:f>
      </x:c>
      <x:c r="ER244" s="38" t="str"/>
      <x:c r="ES244" s="22" t="str">
        <x:v>Unknown</x:v>
      </x:c>
      <x:c r="ET244" s="22" t="str">
        <x:v>Unknown</x:v>
      </x:c>
      <x:c r="EU244" s="40" t="str">
        <x:f>IF(COUNT($DF244,$DG244,$DH244)=0,"",AVERAGE($DF244,$DG244,$DH244))</x:f>
      </x:c>
      <x:c r="EV244" s="40" t="str">
        <x:f>IF(COUNT($DJ244,$DK244,$DL244)=0,"",AVERAGE($DJ244,$DK244,$DL244))</x:f>
      </x:c>
      <x:c r="EW244" s="40" t="str">
        <x:f>IF(OR($EU244="",$EV244=""),"",$EV244-$EU244)</x:f>
      </x:c>
      <x:c r="EX244" s="40" t="str">
        <x:f>IF(COUNT($DM244,$DN244,$DO244)=0,"",AVERAGE($DM244,$DN244,$DO244))</x:f>
      </x:c>
      <x:c r="EY244" s="40" t="str">
        <x:f>IF(COUNT($DQ244,$DR244,$DS244)=0,"",AVERAGE($DQ244,$DR244,$DS244))</x:f>
      </x:c>
      <x:c r="EZ244" s="40" t="str">
        <x:f>IF(OR($EX244="",$EY244=""),"",$EY244-$EX244)</x:f>
      </x:c>
      <x:c r="FA244" s="42" t="str">
        <x:f>IF(COUNT($EA244,$EB244,$EC244)=0,"",AVERAGE($EA244,$EB244,$EC244))</x:f>
      </x:c>
      <x:c r="FB244" s="42" t="str">
        <x:f>IF(COUNT($EE244,$EF244,$EG244)=0,"",AVERAGE($EE244,$EF244,$EG244))</x:f>
      </x:c>
      <x:c r="FC244" s="42" t="str">
        <x:f>IF(OR($FA244="",$FB244=""),"",$FB244-$FA244)</x:f>
      </x:c>
      <x:c r="FD244" s="42" t="str">
        <x:f>IF(COUNT($EH244,$EI244,$EJ244)=0,"",AVERAGE($EH244,$EI244,$EJ244))</x:f>
      </x:c>
      <x:c r="FE244" s="42" t="str">
        <x:f>IF(COUNT($EL244,$EM244,$EN244)=0,"",AVERAGE($EL244,$EM244,$EN244))</x:f>
      </x:c>
      <x:c r="FF244" s="42" t="str">
        <x:f>IF(OR($FD244="",$FE244=""),"",$FE244-$FD244)</x:f>
      </x:c>
      <x:c r="FG244" s="24" t="str">
        <x:f>IF(COUNT($DF244,$DG244,$DH244,$DJ244,$DK244,$DL244,$DM244,$DN244,$DO244,$DQ244,$DR244,$DS244)=12,"Yes","No")</x:f>
        <x:v>No</x:v>
      </x:c>
      <x:c r="FH244" s="24" t="str">
        <x:f>IF(COUNT($EA244,$EB244,$EC244,$EE244,$EF244,$EG244,$EH244,$EI244,$EJ244,$EL244,$EM244,$EN244)=12,"Yes","No")</x:f>
        <x:v>No</x:v>
      </x:c>
      <x:c r="FI244" s="24" t="str">
        <x:f>IF(AND($M244="Include",OR($FG244="Yes",$FH244="Yes")),"Ready","Not ready")</x:f>
        <x:v>Not ready</x:v>
      </x:c>
    </x:row>
    <x:row r="245" ht="24" customHeight="1">
      <x:c r="A245" s="22" t="str">
        <x:v>CTL-0243</x:v>
      </x:c>
      <x:c r="B245" s="22" t="n">
        <x:v>254</x:v>
      </x:c>
      <x:c r="C245" s="22" t="str">
        <x:v>Candidate alternative-rationale group</x:v>
      </x:c>
      <x:c r="D245" s="22" t="n">
        <x:v>0</x:v>
      </x:c>
      <x:c r="E245" s="22" t="str">
        <x:v>DATA non-innovation deals.xlsx</x:v>
      </x:c>
      <x:c r="F245" s="22" t="str">
        <x:v>perrigo company acquires omega pharma</x:v>
      </x:c>
      <x:c r="G245" s="22" t="str">
        <x:v>No</x:v>
      </x:c>
      <x:c r="H245" s="22" t="str">
        <x:v>No</x:v>
      </x:c>
      <x:c r="I245" s="22" t="str">
        <x:v>Yes</x:v>
      </x:c>
      <x:c r="J245" s="22" t="n">
        <x:v>2</x:v>
      </x:c>
      <x:c r="K245" s="22" t="str">
        <x:v>Not started</x:v>
      </x:c>
      <x:c r="L245" s="22" t="str">
        <x:v>Review - majority</x:v>
      </x:c>
      <x:c r="M245" s="22" t="str">
        <x:v>Review</x:v>
      </x:c>
      <x:c r="N245" s="22" t="str"/>
      <x:c r="O245" s="28" t="n">
        <x:v>41949</x:v>
      </x:c>
      <x:c r="P245" s="28" t="n">
        <x:v>42093</x:v>
      </x:c>
      <x:c r="Q245" s="22" t="n">
        <x:v>2015</x:v>
      </x:c>
      <x:c r="R245" s="22" t="str">
        <x:v>Q4 2014</x:v>
      </x:c>
      <x:c r="S245" s="22" t="str">
        <x:v>Completed</x:v>
      </x:c>
      <x:c r="T245" s="26" t="str">
        <x:v>Perrigo Company acquires Omega Pharma</x:v>
      </x:c>
      <x:c r="U245" s="22" t="str">
        <x:v>Mergers &amp; Acquisitions</x:v>
      </x:c>
      <x:c r="V245" s="22" t="str">
        <x:v>Acquisition</x:v>
      </x:c>
      <x:c r="W245" s="22" t="str">
        <x:v>Majority Acquisition</x:v>
      </x:c>
      <x:c r="X245" s="22" t="str">
        <x:v>Belgium</x:v>
      </x:c>
      <x:c r="Y245" s="22" t="str">
        <x:v>Majority Acquisition</x:v>
      </x:c>
      <x:c r="Z245" s="26" t="str">
        <x:v>Morgan Stanley , Morgan Stanley , Barclays Plc , J.P. Morgan Securities LLC</x:v>
      </x:c>
      <x:c r="AA245" s="26" t="str">
        <x:v>Freshfields LLP , Allen Overy Shearman Sterling LLP , Allen Overy Shearman Sterling LLP</x:v>
      </x:c>
      <x:c r="AB245" s="22" t="str">
        <x:v>Perrigo Company plc</x:v>
      </x:c>
      <x:c r="AC245" s="22" t="str">
        <x:v>perrigo</x:v>
      </x:c>
      <x:c r="AD245" s="22" t="str">
        <x:v>Omega Pharma NV</x:v>
      </x:c>
      <x:c r="AE245" s="22" t="str">
        <x:v>omega pharma</x:v>
      </x:c>
      <x:c r="AF245" s="30" t="n">
        <x:v>4506</x:v>
      </x:c>
      <x:c r="AG245" s="22" t="n">
        <x:v>4506</x:v>
      </x:c>
      <x:c r="AH245" s="26" t="str">
        <x:v>Perrigo Company plc, an Ireland-based manufacturer of over-the-counter (OTC) and generic prescription (Rx) pharmaceuticals, has acquired Omega Pharma NV, a Belgium-based manufacturer of OTC medicines and personal care products, from Omega Pharma Invest NV, Waterland Private Fund V CV, Marc Coucke and co-investors (collectively sellers) for EUR3,600 million.
_x000d_Omega Pharma Invest, through its subsidiary, is engaged in manufacturing and distribution of OTC medicines, while Waterland Private Fund V is a fund managed by Waterland Private Equity Investments B.V., a private equity firm. All the entities are based in the Netherlands. 
_x000d_Announcement (November 06, 2014): 
_x000d_ Perrigo Company has entered into a definitive agreement to acquire Omega Pharma from Omega Pharma Invest, Waterland Private Fund V, Marc Coucke and co-investors for EUR3,600 million. 
_x000d_ The consideration includes Omega Pharma's equity of EUR2,480 million and the assumption of EUR1,100 million in debt. Perrigo will fund the transaction through a combination of cash, debt and equity. 
_x000d_As a part of the consideration, a 25% of the equity purchase price will be funded by Perrigo stock placed directly to Omega Pharma founder Marc Coucke and a 75% will be funded through a combination of cash and debt.
_x000d_Perrigo has secured a fully committed EUR1,750 million bridge facility provided by J.P. Morgan Chase Bank, N.A. and Barclays.
_x000d_ J.P. Morgan Securities LLC and Barclays PLC are acting as financial advisors, while Freshfields Bruckhaus Deringer LLP is acting as legal advisor to Perrigo.
_x000d_Morgan Stanley is acting as financial advisor and Allen &amp; Overy LLP is acting as legal advisor to sellers. 
_x000d_ The transaction is expected to close in the first quarter of 2015.
_x000d_Rumor (August 29, 2014):
_x000d_ According to Bloomberg, Perrigo is a potential bidder for Omega Pharma, a subsidiary of Omega Pharma Invest.
_x000d_ The transaction is reported to be valued more than EUR4,000 million. 
_x000d_ Reportedly, Boehringer Ingelheim GmbH, Bayer AG and Sanofi are also considered as potential bidders for OPN. 
_x000d_ OPN had net sales of EUR1,200 and operating profit of EUR137.7 million in 2013.</x:v>
      </x:c>
      <x:c r="AI245" s="26" t="str">
        <x:v>The transaction accelerates Perrigo's strategy to expand its existing product portfolio._x000d_
_x000d_
It also provides an opportunity to Perrigo to cross-sell its products in diverse new channels.</x:v>
      </x:c>
      <x:c r="AJ245" s="22" t="str"/>
      <x:c r="AK245" s="22" t="str"/>
      <x:c r="AL245" s="22" t="str">
        <x:v>Unknown</x:v>
      </x:c>
      <x:c r="AM245" s="22" t="str">
        <x:v>Unknown</x:v>
      </x:c>
      <x:c r="AN245" s="22" t="str"/>
      <x:c r="AO245" s="22" t="str"/>
      <x:c r="AP245" s="22" t="str"/>
      <x:c r="AQ245" s="22" t="str"/>
      <x:c r="AR245" s="22" t="str"/>
      <x:c r="AS245" s="22" t="str">
        <x:v>Perrigo Company plc</x:v>
      </x:c>
      <x:c r="AT245" s="22" t="str">
        <x:v>Omega Pharma NV</x:v>
      </x:c>
      <x:c r="AU245" s="22" t="str">
        <x:v>Not reviewed</x:v>
      </x:c>
      <x:c r="AV245" s="22" t="str">
        <x:v>Not assessed</x:v>
      </x:c>
      <x:c r="AW245" s="22" t="str">
        <x:v>Unknown</x:v>
      </x:c>
      <x:c r="AX245" s="22" t="str">
        <x:v>Unknown</x:v>
      </x:c>
      <x:c r="AY245" s="22" t="str">
        <x:v>Unknown</x:v>
      </x:c>
      <x:c r="AZ245" s="22" t="str">
        <x:v>Unknown</x:v>
      </x:c>
      <x:c r="BA245" s="22" t="str">
        <x:v>Unknown</x:v>
      </x:c>
      <x:c r="BB245" s="22" t="str">
        <x:v>Unknown</x:v>
      </x:c>
      <x:c r="BC245" s="26" t="str"/>
      <x:c r="BD245" s="22" t="str"/>
      <x:c r="BE245" s="22" t="str"/>
      <x:c r="BF245" s="22" t="str">
        <x:v>Not collected</x:v>
      </x:c>
      <x:c r="BG245" s="22" t="str">
        <x:v>Not collected</x:v>
      </x:c>
      <x:c r="BH245" s="22" t="str">
        <x:v>Not defined</x:v>
      </x:c>
      <x:c r="BI245" s="24" t="n">
        <x:f>IF($Q245="","",$Q245-3)</x:f>
        <x:v>2012</x:v>
      </x:c>
      <x:c r="BJ245" s="24" t="n">
        <x:f>IF($Q245="","",$Q245-2)</x:f>
        <x:v>2013</x:v>
      </x:c>
      <x:c r="BK245" s="24" t="n">
        <x:f>IF($Q245="","",$Q245-1)</x:f>
        <x:v>2014</x:v>
      </x:c>
      <x:c r="BL245" s="24" t="n">
        <x:f>IF($Q245="","",$Q245+0)</x:f>
        <x:v>2015</x:v>
      </x:c>
      <x:c r="BM245" s="24" t="n">
        <x:f>IF($Q245="","",$Q245+1)</x:f>
        <x:v>2016</x:v>
      </x:c>
      <x:c r="BN245" s="24" t="n">
        <x:f>IF($Q245="","",$Q245+2)</x:f>
        <x:v>2017</x:v>
      </x:c>
      <x:c r="BO245" s="24" t="n">
        <x:f>IF($Q245="","",$Q245+3)</x:f>
        <x:v>2018</x:v>
      </x:c>
      <x:c r="BP245" s="77" t="str"/>
      <x:c r="BQ245" s="77" t="str"/>
      <x:c r="BR245" s="77" t="str"/>
      <x:c r="BS245" s="77" t="str"/>
      <x:c r="BT245" s="77" t="str"/>
      <x:c r="BU245" s="77" t="str"/>
      <x:c r="BV245" s="77" t="str"/>
      <x:c r="BW245" s="77" t="str"/>
      <x:c r="BX245" s="77" t="str"/>
      <x:c r="BY245" s="77" t="str"/>
      <x:c r="BZ245" s="77" t="str"/>
      <x:c r="CA245" s="77" t="str"/>
      <x:c r="CB245" s="77" t="str"/>
      <x:c r="CC245" s="77" t="str"/>
      <x:c r="CD245" s="77" t="str"/>
      <x:c r="CE245" s="77" t="str"/>
      <x:c r="CF245" s="77" t="str"/>
      <x:c r="CG245" s="77" t="str"/>
      <x:c r="CH245" s="77" t="str"/>
      <x:c r="CI245" s="77" t="str"/>
      <x:c r="CJ245" s="77" t="str"/>
      <x:c r="CK245" s="77" t="str"/>
      <x:c r="CL245" s="77" t="str"/>
      <x:c r="CM245" s="77" t="str"/>
      <x:c r="CN245" s="77" t="str"/>
      <x:c r="CO245" s="77" t="str"/>
      <x:c r="CP245" s="77" t="str"/>
      <x:c r="CQ245" s="77" t="str"/>
      <x:c r="CR245" s="77" t="str"/>
      <x:c r="CS245" s="77" t="str"/>
      <x:c r="CT245" s="77" t="str"/>
      <x:c r="CU245" s="77" t="str"/>
      <x:c r="CV245" s="77" t="str"/>
      <x:c r="CW245" s="77" t="str"/>
      <x:c r="CX245" s="77" t="str"/>
      <x:c r="CY245" s="77" t="str"/>
      <x:c r="CZ245" s="77" t="str"/>
      <x:c r="DA245" s="77" t="str"/>
      <x:c r="DB245" s="77" t="str"/>
      <x:c r="DC245" s="77" t="str"/>
      <x:c r="DD245" s="77" t="str"/>
      <x:c r="DE245" s="77" t="str"/>
      <x:c r="DF245" s="78" t="str"/>
      <x:c r="DG245" s="78" t="str"/>
      <x:c r="DH245" s="78" t="str"/>
      <x:c r="DI245" s="78" t="str"/>
      <x:c r="DJ245" s="78" t="str"/>
      <x:c r="DK245" s="78" t="str"/>
      <x:c r="DL245" s="78" t="str"/>
      <x:c r="DM245" s="78" t="str"/>
      <x:c r="DN245" s="78" t="str"/>
      <x:c r="DO245" s="78" t="str"/>
      <x:c r="DP245" s="78" t="str"/>
      <x:c r="DQ245" s="78" t="str"/>
      <x:c r="DR245" s="78" t="str"/>
      <x:c r="DS245" s="78" t="str"/>
      <x:c r="DT245" s="78" t="str"/>
      <x:c r="DU245" s="78" t="str"/>
      <x:c r="DV245" s="78" t="str"/>
      <x:c r="DW245" s="78" t="str"/>
      <x:c r="DX245" s="78" t="str"/>
      <x:c r="DY245" s="78" t="str"/>
      <x:c r="DZ245" s="78" t="str"/>
      <x:c r="EA245" s="117" t="str"/>
      <x:c r="EB245" s="117" t="str"/>
      <x:c r="EC245" s="117" t="str"/>
      <x:c r="ED245" s="117" t="str"/>
      <x:c r="EE245" s="117" t="str"/>
      <x:c r="EF245" s="117" t="str"/>
      <x:c r="EG245" s="117" t="str"/>
      <x:c r="EH245" s="117" t="str"/>
      <x:c r="EI245" s="117" t="str"/>
      <x:c r="EJ245" s="117" t="str"/>
      <x:c r="EK245" s="117" t="str"/>
      <x:c r="EL245" s="117" t="str"/>
      <x:c r="EM245" s="117" t="str"/>
      <x:c r="EN245" s="117" t="str"/>
      <x:c r="EO245" s="34" t="str"/>
      <x:c r="EP245" s="34" t="str"/>
      <x:c r="EQ245" s="36" t="str">
        <x:f>IF(OR($EO245="",$EP245="",$EO245=0),"",$EP245/$EO245)</x:f>
      </x:c>
      <x:c r="ER245" s="38" t="str"/>
      <x:c r="ES245" s="22" t="str">
        <x:v>Unknown</x:v>
      </x:c>
      <x:c r="ET245" s="22" t="str">
        <x:v>Unknown</x:v>
      </x:c>
      <x:c r="EU245" s="40" t="str">
        <x:f>IF(COUNT($DF245,$DG245,$DH245)=0,"",AVERAGE($DF245,$DG245,$DH245))</x:f>
      </x:c>
      <x:c r="EV245" s="40" t="str">
        <x:f>IF(COUNT($DJ245,$DK245,$DL245)=0,"",AVERAGE($DJ245,$DK245,$DL245))</x:f>
      </x:c>
      <x:c r="EW245" s="40" t="str">
        <x:f>IF(OR($EU245="",$EV245=""),"",$EV245-$EU245)</x:f>
      </x:c>
      <x:c r="EX245" s="40" t="str">
        <x:f>IF(COUNT($DM245,$DN245,$DO245)=0,"",AVERAGE($DM245,$DN245,$DO245))</x:f>
      </x:c>
      <x:c r="EY245" s="40" t="str">
        <x:f>IF(COUNT($DQ245,$DR245,$DS245)=0,"",AVERAGE($DQ245,$DR245,$DS245))</x:f>
      </x:c>
      <x:c r="EZ245" s="40" t="str">
        <x:f>IF(OR($EX245="",$EY245=""),"",$EY245-$EX245)</x:f>
      </x:c>
      <x:c r="FA245" s="42" t="str">
        <x:f>IF(COUNT($EA245,$EB245,$EC245)=0,"",AVERAGE($EA245,$EB245,$EC245))</x:f>
      </x:c>
      <x:c r="FB245" s="42" t="str">
        <x:f>IF(COUNT($EE245,$EF245,$EG245)=0,"",AVERAGE($EE245,$EF245,$EG245))</x:f>
      </x:c>
      <x:c r="FC245" s="42" t="str">
        <x:f>IF(OR($FA245="",$FB245=""),"",$FB245-$FA245)</x:f>
      </x:c>
      <x:c r="FD245" s="42" t="str">
        <x:f>IF(COUNT($EH245,$EI245,$EJ245)=0,"",AVERAGE($EH245,$EI245,$EJ245))</x:f>
      </x:c>
      <x:c r="FE245" s="42" t="str">
        <x:f>IF(COUNT($EL245,$EM245,$EN245)=0,"",AVERAGE($EL245,$EM245,$EN245))</x:f>
      </x:c>
      <x:c r="FF245" s="42" t="str">
        <x:f>IF(OR($FD245="",$FE245=""),"",$FE245-$FD245)</x:f>
      </x:c>
      <x:c r="FG245" s="24" t="str">
        <x:f>IF(COUNT($DF245,$DG245,$DH245,$DJ245,$DK245,$DL245,$DM245,$DN245,$DO245,$DQ245,$DR245,$DS245)=12,"Yes","No")</x:f>
        <x:v>No</x:v>
      </x:c>
      <x:c r="FH245" s="24" t="str">
        <x:f>IF(COUNT($EA245,$EB245,$EC245,$EE245,$EF245,$EG245,$EH245,$EI245,$EJ245,$EL245,$EM245,$EN245)=12,"Yes","No")</x:f>
        <x:v>No</x:v>
      </x:c>
      <x:c r="FI245" s="24" t="str">
        <x:f>IF(AND($M245="Include",OR($FG245="Yes",$FH245="Yes")),"Ready","Not ready")</x:f>
        <x:v>Not ready</x:v>
      </x:c>
    </x:row>
    <x:row r="246" ht="24" customHeight="1">
      <x:c r="A246" s="22" t="str">
        <x:v>CTL-0244</x:v>
      </x:c>
      <x:c r="B246" s="22" t="n">
        <x:v>255</x:v>
      </x:c>
      <x:c r="C246" s="22" t="str">
        <x:v>Candidate alternative-rationale group</x:v>
      </x:c>
      <x:c r="D246" s="22" t="n">
        <x:v>0</x:v>
      </x:c>
      <x:c r="E246" s="22" t="str">
        <x:v>DATA non-innovation deals.xlsx</x:v>
      </x:c>
      <x:c r="F246" s="22" t="str">
        <x:v>zogenix acquires brabant pharma</x:v>
      </x:c>
      <x:c r="G246" s="22" t="str">
        <x:v>No</x:v>
      </x:c>
      <x:c r="H246" s="22" t="str">
        <x:v>No</x:v>
      </x:c>
      <x:c r="I246" s="22" t="str">
        <x:v>No</x:v>
      </x:c>
      <x:c r="J246" s="22" t="n">
        <x:v>1</x:v>
      </x:c>
      <x:c r="K246" s="22" t="str">
        <x:v>Not started</x:v>
      </x:c>
      <x:c r="L246" s="22" t="str">
        <x:v>Review - majority</x:v>
      </x:c>
      <x:c r="M246" s="22" t="str">
        <x:v>Review</x:v>
      </x:c>
      <x:c r="N246" s="22" t="str"/>
      <x:c r="O246" s="28" t="n">
        <x:v>41939</x:v>
      </x:c>
      <x:c r="P246" s="28" t="n">
        <x:v>41939</x:v>
      </x:c>
      <x:c r="Q246" s="22" t="n">
        <x:v>2014</x:v>
      </x:c>
      <x:c r="R246" s="22" t="str">
        <x:v>Q4 2014</x:v>
      </x:c>
      <x:c r="S246" s="22" t="str">
        <x:v>Completed</x:v>
      </x:c>
      <x:c r="T246" s="26" t="str">
        <x:v>Zogenix acquires Brabant Pharma</x:v>
      </x:c>
      <x:c r="U246" s="22" t="str">
        <x:v>Mergers &amp; Acquisitions</x:v>
      </x:c>
      <x:c r="V246" s="22" t="str">
        <x:v>Acquisition</x:v>
      </x:c>
      <x:c r="W246" s="22" t="str">
        <x:v>Majority Acquisition</x:v>
      </x:c>
      <x:c r="X246" s="22" t="str">
        <x:v>United Kingdom</x:v>
      </x:c>
      <x:c r="Y246" s="22" t="str">
        <x:v>Majority Acquisition</x:v>
      </x:c>
      <x:c r="Z246" s="26"/>
      <x:c r="AA246" s="26" t="str">
        <x:v>Latham &amp; Watkins LLP</x:v>
      </x:c>
      <x:c r="AB246" s="22" t="str">
        <x:v>Zogenix Inc (Inactive)</x:v>
      </x:c>
      <x:c r="AC246" s="22" t="str">
        <x:v>zogenix</x:v>
      </x:c>
      <x:c r="AD246" s="22" t="str">
        <x:v>Zogenix International Ltd</x:v>
      </x:c>
      <x:c r="AE246" s="22" t="str">
        <x:v>zogenix international</x:v>
      </x:c>
      <x:c r="AF246" s="30" t="n">
        <x:v>130</x:v>
      </x:c>
      <x:c r="AG246" s="22" t="n">
        <x:v>130</x:v>
      </x:c>
      <x:c r="AH246" s="26" t="str">
        <x:v>Zogenix, Inc., a US-based pharmaceutical company, has acquired Brabant pharma plc, a pharmaceutical company that conducts clinical trials for the treatment of Dravet syndrome, from Aquarius Equity Partners, Ltd., a venture capital firm, for $20 million in cash and $15 million in stock plus potential future milestone and royalty payments. 
_x000d_Aquarius Equity Partners and Brabant Pharma are based in the UK.
_x000d_ The acquisition includes worldwide development and commercialization rights to BrabafenTM, low-dose fenfluramine, for the treatment of Dravet syndrome, a rare and catastrophic form of intractable epilepsy that begins in infancy. 
_x000d_ The terms of the acquisition includes $50 million in potential regulatory milestone payments and up to $45 million in royalty payments on Brabafen sales. The first milestone payment is not anticipated until late 2016 upon submission of the New Drug Application for Brabafen. 
_x000d_ Zogenix also signed a non-binding term sheet which, subject to the negotiation and execution of definitive documentation, is anticipated to provide a $20 million term loan plus an additional $4 million in a revolving line of credit. 
_x000d_Latham &amp; Watkins LLP acted as legal advisor to Zogenix.</x:v>
      </x:c>
      <x:c r="AI246" s="26" t="str">
        <x:v>The acquisition will allow Zogenix to enhance its central nervous system (CNS) development pipeline._x000d_
_x000d_
It will also enable Zogenix to help fund research and development expenses for Brabafen and Relday, and the launch of an abuse deterrent formulation of Zohydro ER.</x:v>
      </x:c>
      <x:c r="AJ246" s="22" t="str"/>
      <x:c r="AK246" s="22" t="str"/>
      <x:c r="AL246" s="22" t="str">
        <x:v>Unknown</x:v>
      </x:c>
      <x:c r="AM246" s="22" t="str">
        <x:v>Unknown</x:v>
      </x:c>
      <x:c r="AN246" s="22" t="str"/>
      <x:c r="AO246" s="22" t="str"/>
      <x:c r="AP246" s="22" t="str"/>
      <x:c r="AQ246" s="22" t="str"/>
      <x:c r="AR246" s="22" t="str"/>
      <x:c r="AS246" s="22" t="str">
        <x:v>Zogenix Inc (Inactive)</x:v>
      </x:c>
      <x:c r="AT246" s="22" t="str">
        <x:v>Zogenix International Ltd</x:v>
      </x:c>
      <x:c r="AU246" s="22" t="str">
        <x:v>Not reviewed</x:v>
      </x:c>
      <x:c r="AV246" s="22" t="str">
        <x:v>Not assessed</x:v>
      </x:c>
      <x:c r="AW246" s="22" t="str">
        <x:v>Unknown</x:v>
      </x:c>
      <x:c r="AX246" s="22" t="str">
        <x:v>Unknown</x:v>
      </x:c>
      <x:c r="AY246" s="22" t="str">
        <x:v>Unknown</x:v>
      </x:c>
      <x:c r="AZ246" s="22" t="str">
        <x:v>Unknown</x:v>
      </x:c>
      <x:c r="BA246" s="22" t="str">
        <x:v>Unknown</x:v>
      </x:c>
      <x:c r="BB246" s="22" t="str">
        <x:v>Unknown</x:v>
      </x:c>
      <x:c r="BC246" s="26" t="str"/>
      <x:c r="BD246" s="22" t="str"/>
      <x:c r="BE246" s="22" t="str"/>
      <x:c r="BF246" s="22" t="str">
        <x:v>Not collected</x:v>
      </x:c>
      <x:c r="BG246" s="22" t="str">
        <x:v>Not collected</x:v>
      </x:c>
      <x:c r="BH246" s="22" t="str">
        <x:v>Not defined</x:v>
      </x:c>
      <x:c r="BI246" s="24" t="n">
        <x:f>IF($Q246="","",$Q246-3)</x:f>
        <x:v>2011</x:v>
      </x:c>
      <x:c r="BJ246" s="24" t="n">
        <x:f>IF($Q246="","",$Q246-2)</x:f>
        <x:v>2012</x:v>
      </x:c>
      <x:c r="BK246" s="24" t="n">
        <x:f>IF($Q246="","",$Q246-1)</x:f>
        <x:v>2013</x:v>
      </x:c>
      <x:c r="BL246" s="24" t="n">
        <x:f>IF($Q246="","",$Q246+0)</x:f>
        <x:v>2014</x:v>
      </x:c>
      <x:c r="BM246" s="24" t="n">
        <x:f>IF($Q246="","",$Q246+1)</x:f>
        <x:v>2015</x:v>
      </x:c>
      <x:c r="BN246" s="24" t="n">
        <x:f>IF($Q246="","",$Q246+2)</x:f>
        <x:v>2016</x:v>
      </x:c>
      <x:c r="BO246" s="24" t="n">
        <x:f>IF($Q246="","",$Q246+3)</x:f>
        <x:v>2017</x:v>
      </x:c>
      <x:c r="BP246" s="77" t="str"/>
      <x:c r="BQ246" s="77" t="str"/>
      <x:c r="BR246" s="77" t="str"/>
      <x:c r="BS246" s="77" t="str"/>
      <x:c r="BT246" s="77" t="str"/>
      <x:c r="BU246" s="77" t="str"/>
      <x:c r="BV246" s="77" t="str"/>
      <x:c r="BW246" s="77" t="str"/>
      <x:c r="BX246" s="77" t="str"/>
      <x:c r="BY246" s="77" t="str"/>
      <x:c r="BZ246" s="77" t="str"/>
      <x:c r="CA246" s="77" t="str"/>
      <x:c r="CB246" s="77" t="str"/>
      <x:c r="CC246" s="77" t="str"/>
      <x:c r="CD246" s="77" t="str"/>
      <x:c r="CE246" s="77" t="str"/>
      <x:c r="CF246" s="77" t="str"/>
      <x:c r="CG246" s="77" t="str"/>
      <x:c r="CH246" s="77" t="str"/>
      <x:c r="CI246" s="77" t="str"/>
      <x:c r="CJ246" s="77" t="str"/>
      <x:c r="CK246" s="77" t="str"/>
      <x:c r="CL246" s="77" t="str"/>
      <x:c r="CM246" s="77" t="str"/>
      <x:c r="CN246" s="77" t="str"/>
      <x:c r="CO246" s="77" t="str"/>
      <x:c r="CP246" s="77" t="str"/>
      <x:c r="CQ246" s="77" t="str"/>
      <x:c r="CR246" s="77" t="str"/>
      <x:c r="CS246" s="77" t="str"/>
      <x:c r="CT246" s="77" t="str"/>
      <x:c r="CU246" s="77" t="str"/>
      <x:c r="CV246" s="77" t="str"/>
      <x:c r="CW246" s="77" t="str"/>
      <x:c r="CX246" s="77" t="str"/>
      <x:c r="CY246" s="77" t="str"/>
      <x:c r="CZ246" s="77" t="str"/>
      <x:c r="DA246" s="77" t="str"/>
      <x:c r="DB246" s="77" t="str"/>
      <x:c r="DC246" s="77" t="str"/>
      <x:c r="DD246" s="77" t="str"/>
      <x:c r="DE246" s="77" t="str"/>
      <x:c r="DF246" s="78" t="str"/>
      <x:c r="DG246" s="78" t="str"/>
      <x:c r="DH246" s="78" t="str"/>
      <x:c r="DI246" s="78" t="str"/>
      <x:c r="DJ246" s="78" t="str"/>
      <x:c r="DK246" s="78" t="str"/>
      <x:c r="DL246" s="78" t="str"/>
      <x:c r="DM246" s="78" t="str"/>
      <x:c r="DN246" s="78" t="str"/>
      <x:c r="DO246" s="78" t="str"/>
      <x:c r="DP246" s="78" t="str"/>
      <x:c r="DQ246" s="78" t="str"/>
      <x:c r="DR246" s="78" t="str"/>
      <x:c r="DS246" s="78" t="str"/>
      <x:c r="DT246" s="78" t="str"/>
      <x:c r="DU246" s="78" t="str"/>
      <x:c r="DV246" s="78" t="str"/>
      <x:c r="DW246" s="78" t="str"/>
      <x:c r="DX246" s="78" t="str"/>
      <x:c r="DY246" s="78" t="str"/>
      <x:c r="DZ246" s="78" t="str"/>
      <x:c r="EA246" s="117" t="str"/>
      <x:c r="EB246" s="117" t="str"/>
      <x:c r="EC246" s="117" t="str"/>
      <x:c r="ED246" s="117" t="str"/>
      <x:c r="EE246" s="117" t="str"/>
      <x:c r="EF246" s="117" t="str"/>
      <x:c r="EG246" s="117" t="str"/>
      <x:c r="EH246" s="117" t="str"/>
      <x:c r="EI246" s="117" t="str"/>
      <x:c r="EJ246" s="117" t="str"/>
      <x:c r="EK246" s="117" t="str"/>
      <x:c r="EL246" s="117" t="str"/>
      <x:c r="EM246" s="117" t="str"/>
      <x:c r="EN246" s="117" t="str"/>
      <x:c r="EO246" s="34" t="str"/>
      <x:c r="EP246" s="34" t="str"/>
      <x:c r="EQ246" s="36" t="str">
        <x:f>IF(OR($EO246="",$EP246="",$EO246=0),"",$EP246/$EO246)</x:f>
      </x:c>
      <x:c r="ER246" s="38" t="str"/>
      <x:c r="ES246" s="22" t="str">
        <x:v>Unknown</x:v>
      </x:c>
      <x:c r="ET246" s="22" t="str">
        <x:v>Unknown</x:v>
      </x:c>
      <x:c r="EU246" s="40" t="str">
        <x:f>IF(COUNT($DF246,$DG246,$DH246)=0,"",AVERAGE($DF246,$DG246,$DH246))</x:f>
      </x:c>
      <x:c r="EV246" s="40" t="str">
        <x:f>IF(COUNT($DJ246,$DK246,$DL246)=0,"",AVERAGE($DJ246,$DK246,$DL246))</x:f>
      </x:c>
      <x:c r="EW246" s="40" t="str">
        <x:f>IF(OR($EU246="",$EV246=""),"",$EV246-$EU246)</x:f>
      </x:c>
      <x:c r="EX246" s="40" t="str">
        <x:f>IF(COUNT($DM246,$DN246,$DO246)=0,"",AVERAGE($DM246,$DN246,$DO246))</x:f>
      </x:c>
      <x:c r="EY246" s="40" t="str">
        <x:f>IF(COUNT($DQ246,$DR246,$DS246)=0,"",AVERAGE($DQ246,$DR246,$DS246))</x:f>
      </x:c>
      <x:c r="EZ246" s="40" t="str">
        <x:f>IF(OR($EX246="",$EY246=""),"",$EY246-$EX246)</x:f>
      </x:c>
      <x:c r="FA246" s="42" t="str">
        <x:f>IF(COUNT($EA246,$EB246,$EC246)=0,"",AVERAGE($EA246,$EB246,$EC246))</x:f>
      </x:c>
      <x:c r="FB246" s="42" t="str">
        <x:f>IF(COUNT($EE246,$EF246,$EG246)=0,"",AVERAGE($EE246,$EF246,$EG246))</x:f>
      </x:c>
      <x:c r="FC246" s="42" t="str">
        <x:f>IF(OR($FA246="",$FB246=""),"",$FB246-$FA246)</x:f>
      </x:c>
      <x:c r="FD246" s="42" t="str">
        <x:f>IF(COUNT($EH246,$EI246,$EJ246)=0,"",AVERAGE($EH246,$EI246,$EJ246))</x:f>
      </x:c>
      <x:c r="FE246" s="42" t="str">
        <x:f>IF(COUNT($EL246,$EM246,$EN246)=0,"",AVERAGE($EL246,$EM246,$EN246))</x:f>
      </x:c>
      <x:c r="FF246" s="42" t="str">
        <x:f>IF(OR($FD246="",$FE246=""),"",$FE246-$FD246)</x:f>
      </x:c>
      <x:c r="FG246" s="24" t="str">
        <x:f>IF(COUNT($DF246,$DG246,$DH246,$DJ246,$DK246,$DL246,$DM246,$DN246,$DO246,$DQ246,$DR246,$DS246)=12,"Yes","No")</x:f>
        <x:v>No</x:v>
      </x:c>
      <x:c r="FH246" s="24" t="str">
        <x:f>IF(COUNT($EA246,$EB246,$EC246,$EE246,$EF246,$EG246,$EH246,$EI246,$EJ246,$EL246,$EM246,$EN246)=12,"Yes","No")</x:f>
        <x:v>No</x:v>
      </x:c>
      <x:c r="FI246" s="24" t="str">
        <x:f>IF(AND($M246="Include",OR($FG246="Yes",$FH246="Yes")),"Ready","Not ready")</x:f>
        <x:v>Not ready</x:v>
      </x:c>
    </x:row>
    <x:row r="247" ht="24" customHeight="1">
      <x:c r="A247" s="22" t="str">
        <x:v>CTL-0245</x:v>
      </x:c>
      <x:c r="B247" s="22" t="n">
        <x:v>256</x:v>
      </x:c>
      <x:c r="C247" s="22" t="str">
        <x:v>Candidate alternative-rationale group</x:v>
      </x:c>
      <x:c r="D247" s="22" t="n">
        <x:v>0</x:v>
      </x:c>
      <x:c r="E247" s="22" t="str">
        <x:v>DATA non-innovation deals.xlsx</x:v>
      </x:c>
      <x:c r="F247" s="22" t="str">
        <x:v>abingdon health acquires serascience</x:v>
      </x:c>
      <x:c r="G247" s="22" t="str">
        <x:v>No</x:v>
      </x:c>
      <x:c r="H247" s="22" t="str">
        <x:v>No</x:v>
      </x:c>
      <x:c r="I247" s="22" t="str">
        <x:v>No</x:v>
      </x:c>
      <x:c r="J247" s="22" t="n">
        <x:v>1</x:v>
      </x:c>
      <x:c r="K247" s="22" t="str">
        <x:v>Not started</x:v>
      </x:c>
      <x:c r="L247" s="22" t="str">
        <x:v>Review - majority</x:v>
      </x:c>
      <x:c r="M247" s="22" t="str">
        <x:v>Review</x:v>
      </x:c>
      <x:c r="N247" s="22" t="str"/>
      <x:c r="O247" s="28" t="n">
        <x:v>41925</x:v>
      </x:c>
      <x:c r="P247" s="28" t="n">
        <x:v>41925</x:v>
      </x:c>
      <x:c r="Q247" s="22" t="n">
        <x:v>2014</x:v>
      </x:c>
      <x:c r="R247" s="22" t="str">
        <x:v>Q4 2014</x:v>
      </x:c>
      <x:c r="S247" s="22" t="str">
        <x:v>Completed</x:v>
      </x:c>
      <x:c r="T247" s="26" t="str">
        <x:v>Abingdon Health acquires Serascience</x:v>
      </x:c>
      <x:c r="U247" s="22" t="str">
        <x:v>Mergers &amp; Acquisitions</x:v>
      </x:c>
      <x:c r="V247" s="22" t="str">
        <x:v>Acquisition</x:v>
      </x:c>
      <x:c r="W247" s="22" t="str">
        <x:v>Majority Acquisition</x:v>
      </x:c>
      <x:c r="X247" s="22" t="str">
        <x:v>United Kingdom</x:v>
      </x:c>
      <x:c r="Y247" s="22" t="str">
        <x:v>Majority Acquisition</x:v>
      </x:c>
      <x:c r="Z247" s="26"/>
      <x:c r="AA247" s="26"/>
      <x:c r="AB247" s="22" t="str">
        <x:v>Abingdon Health PLC</x:v>
      </x:c>
      <x:c r="AC247" s="22" t="str">
        <x:v>abingdon health</x:v>
      </x:c>
      <x:c r="AD247" s="22" t="str">
        <x:v>Serascience Limited</x:v>
      </x:c>
      <x:c r="AE247" s="22" t="str">
        <x:v>serascience</x:v>
      </x:c>
      <x:c r="AF247" s="30"/>
      <x:c r="AG247" s="22" t="str">
        <x:v>n/a</x:v>
      </x:c>
      <x:c r="AH247" s="26" t="str">
        <x:v>Abingdon Health, a medical diagnostics company, has acquired Serascience, Ltd., a cancer diagnostic company that develops medical devices for the diagnosis and management of patients with myeloma and related disorders, collectively known as B-cell dyscrasias. Both the entities are based in the UK.
_x000d_Concurrently, Abingdon Health has raised GBP2.1million from current shareholders including inter alia, Imperial Innovations, the University of Birmingham and Chris Hand.</x:v>
      </x:c>
      <x:c r="AI247" s="26" t="str">
        <x:v>The acquisition will enable Abingdon Health to strengthen its position in diagnostic testing.</x:v>
      </x:c>
      <x:c r="AJ247" s="22" t="str"/>
      <x:c r="AK247" s="22" t="str"/>
      <x:c r="AL247" s="22" t="str">
        <x:v>Unknown</x:v>
      </x:c>
      <x:c r="AM247" s="22" t="str">
        <x:v>Unknown</x:v>
      </x:c>
      <x:c r="AN247" s="22" t="str"/>
      <x:c r="AO247" s="22" t="str"/>
      <x:c r="AP247" s="22" t="str"/>
      <x:c r="AQ247" s="22" t="str"/>
      <x:c r="AR247" s="22" t="str"/>
      <x:c r="AS247" s="22" t="str">
        <x:v>Abingdon Health PLC</x:v>
      </x:c>
      <x:c r="AT247" s="22" t="str">
        <x:v>Serascience Limited</x:v>
      </x:c>
      <x:c r="AU247" s="22" t="str">
        <x:v>Not reviewed</x:v>
      </x:c>
      <x:c r="AV247" s="22" t="str">
        <x:v>Not assessed</x:v>
      </x:c>
      <x:c r="AW247" s="22" t="str">
        <x:v>Unknown</x:v>
      </x:c>
      <x:c r="AX247" s="22" t="str">
        <x:v>Unknown</x:v>
      </x:c>
      <x:c r="AY247" s="22" t="str">
        <x:v>Unknown</x:v>
      </x:c>
      <x:c r="AZ247" s="22" t="str">
        <x:v>Unknown</x:v>
      </x:c>
      <x:c r="BA247" s="22" t="str">
        <x:v>Unknown</x:v>
      </x:c>
      <x:c r="BB247" s="22" t="str">
        <x:v>Unknown</x:v>
      </x:c>
      <x:c r="BC247" s="26" t="str"/>
      <x:c r="BD247" s="22" t="str"/>
      <x:c r="BE247" s="22" t="str"/>
      <x:c r="BF247" s="22" t="str">
        <x:v>Not collected</x:v>
      </x:c>
      <x:c r="BG247" s="22" t="str">
        <x:v>Not collected</x:v>
      </x:c>
      <x:c r="BH247" s="22" t="str">
        <x:v>Not defined</x:v>
      </x:c>
      <x:c r="BI247" s="24" t="n">
        <x:f>IF($Q247="","",$Q247-3)</x:f>
        <x:v>2011</x:v>
      </x:c>
      <x:c r="BJ247" s="24" t="n">
        <x:f>IF($Q247="","",$Q247-2)</x:f>
        <x:v>2012</x:v>
      </x:c>
      <x:c r="BK247" s="24" t="n">
        <x:f>IF($Q247="","",$Q247-1)</x:f>
        <x:v>2013</x:v>
      </x:c>
      <x:c r="BL247" s="24" t="n">
        <x:f>IF($Q247="","",$Q247+0)</x:f>
        <x:v>2014</x:v>
      </x:c>
      <x:c r="BM247" s="24" t="n">
        <x:f>IF($Q247="","",$Q247+1)</x:f>
        <x:v>2015</x:v>
      </x:c>
      <x:c r="BN247" s="24" t="n">
        <x:f>IF($Q247="","",$Q247+2)</x:f>
        <x:v>2016</x:v>
      </x:c>
      <x:c r="BO247" s="24" t="n">
        <x:f>IF($Q247="","",$Q247+3)</x:f>
        <x:v>2017</x:v>
      </x:c>
      <x:c r="BP247" s="77" t="str"/>
      <x:c r="BQ247" s="77" t="str"/>
      <x:c r="BR247" s="77" t="str"/>
      <x:c r="BS247" s="77" t="str"/>
      <x:c r="BT247" s="77" t="str"/>
      <x:c r="BU247" s="77" t="str"/>
      <x:c r="BV247" s="77" t="str"/>
      <x:c r="BW247" s="77" t="str"/>
      <x:c r="BX247" s="77" t="str"/>
      <x:c r="BY247" s="77" t="str"/>
      <x:c r="BZ247" s="77" t="str"/>
      <x:c r="CA247" s="77" t="str"/>
      <x:c r="CB247" s="77" t="str"/>
      <x:c r="CC247" s="77" t="str"/>
      <x:c r="CD247" s="77" t="str"/>
      <x:c r="CE247" s="77" t="str"/>
      <x:c r="CF247" s="77" t="str"/>
      <x:c r="CG247" s="77" t="str"/>
      <x:c r="CH247" s="77" t="str"/>
      <x:c r="CI247" s="77" t="str"/>
      <x:c r="CJ247" s="77" t="str"/>
      <x:c r="CK247" s="77" t="str"/>
      <x:c r="CL247" s="77" t="str"/>
      <x:c r="CM247" s="77" t="str"/>
      <x:c r="CN247" s="77" t="str"/>
      <x:c r="CO247" s="77" t="str"/>
      <x:c r="CP247" s="77" t="str"/>
      <x:c r="CQ247" s="77" t="str"/>
      <x:c r="CR247" s="77" t="str"/>
      <x:c r="CS247" s="77" t="str"/>
      <x:c r="CT247" s="77" t="str"/>
      <x:c r="CU247" s="77" t="str"/>
      <x:c r="CV247" s="77" t="str"/>
      <x:c r="CW247" s="77" t="str"/>
      <x:c r="CX247" s="77" t="str"/>
      <x:c r="CY247" s="77" t="str"/>
      <x:c r="CZ247" s="77" t="str"/>
      <x:c r="DA247" s="77" t="str"/>
      <x:c r="DB247" s="77" t="str"/>
      <x:c r="DC247" s="77" t="str"/>
      <x:c r="DD247" s="77" t="str"/>
      <x:c r="DE247" s="77" t="str"/>
      <x:c r="DF247" s="78" t="str"/>
      <x:c r="DG247" s="78" t="str"/>
      <x:c r="DH247" s="78" t="str"/>
      <x:c r="DI247" s="78" t="str"/>
      <x:c r="DJ247" s="78" t="str"/>
      <x:c r="DK247" s="78" t="str"/>
      <x:c r="DL247" s="78" t="str"/>
      <x:c r="DM247" s="78" t="str"/>
      <x:c r="DN247" s="78" t="str"/>
      <x:c r="DO247" s="78" t="str"/>
      <x:c r="DP247" s="78" t="str"/>
      <x:c r="DQ247" s="78" t="str"/>
      <x:c r="DR247" s="78" t="str"/>
      <x:c r="DS247" s="78" t="str"/>
      <x:c r="DT247" s="78" t="str"/>
      <x:c r="DU247" s="78" t="str"/>
      <x:c r="DV247" s="78" t="str"/>
      <x:c r="DW247" s="78" t="str"/>
      <x:c r="DX247" s="78" t="str"/>
      <x:c r="DY247" s="78" t="str"/>
      <x:c r="DZ247" s="78" t="str"/>
      <x:c r="EA247" s="117" t="str"/>
      <x:c r="EB247" s="117" t="str"/>
      <x:c r="EC247" s="117" t="str"/>
      <x:c r="ED247" s="117" t="str"/>
      <x:c r="EE247" s="117" t="str"/>
      <x:c r="EF247" s="117" t="str"/>
      <x:c r="EG247" s="117" t="str"/>
      <x:c r="EH247" s="117" t="str"/>
      <x:c r="EI247" s="117" t="str"/>
      <x:c r="EJ247" s="117" t="str"/>
      <x:c r="EK247" s="117" t="str"/>
      <x:c r="EL247" s="117" t="str"/>
      <x:c r="EM247" s="117" t="str"/>
      <x:c r="EN247" s="117" t="str"/>
      <x:c r="EO247" s="34" t="str"/>
      <x:c r="EP247" s="34" t="str"/>
      <x:c r="EQ247" s="36" t="str">
        <x:f>IF(OR($EO247="",$EP247="",$EO247=0),"",$EP247/$EO247)</x:f>
      </x:c>
      <x:c r="ER247" s="38" t="str"/>
      <x:c r="ES247" s="22" t="str">
        <x:v>Unknown</x:v>
      </x:c>
      <x:c r="ET247" s="22" t="str">
        <x:v>Unknown</x:v>
      </x:c>
      <x:c r="EU247" s="40" t="str">
        <x:f>IF(COUNT($DF247,$DG247,$DH247)=0,"",AVERAGE($DF247,$DG247,$DH247))</x:f>
      </x:c>
      <x:c r="EV247" s="40" t="str">
        <x:f>IF(COUNT($DJ247,$DK247,$DL247)=0,"",AVERAGE($DJ247,$DK247,$DL247))</x:f>
      </x:c>
      <x:c r="EW247" s="40" t="str">
        <x:f>IF(OR($EU247="",$EV247=""),"",$EV247-$EU247)</x:f>
      </x:c>
      <x:c r="EX247" s="40" t="str">
        <x:f>IF(COUNT($DM247,$DN247,$DO247)=0,"",AVERAGE($DM247,$DN247,$DO247))</x:f>
      </x:c>
      <x:c r="EY247" s="40" t="str">
        <x:f>IF(COUNT($DQ247,$DR247,$DS247)=0,"",AVERAGE($DQ247,$DR247,$DS247))</x:f>
      </x:c>
      <x:c r="EZ247" s="40" t="str">
        <x:f>IF(OR($EX247="",$EY247=""),"",$EY247-$EX247)</x:f>
      </x:c>
      <x:c r="FA247" s="42" t="str">
        <x:f>IF(COUNT($EA247,$EB247,$EC247)=0,"",AVERAGE($EA247,$EB247,$EC247))</x:f>
      </x:c>
      <x:c r="FB247" s="42" t="str">
        <x:f>IF(COUNT($EE247,$EF247,$EG247)=0,"",AVERAGE($EE247,$EF247,$EG247))</x:f>
      </x:c>
      <x:c r="FC247" s="42" t="str">
        <x:f>IF(OR($FA247="",$FB247=""),"",$FB247-$FA247)</x:f>
      </x:c>
      <x:c r="FD247" s="42" t="str">
        <x:f>IF(COUNT($EH247,$EI247,$EJ247)=0,"",AVERAGE($EH247,$EI247,$EJ247))</x:f>
      </x:c>
      <x:c r="FE247" s="42" t="str">
        <x:f>IF(COUNT($EL247,$EM247,$EN247)=0,"",AVERAGE($EL247,$EM247,$EN247))</x:f>
      </x:c>
      <x:c r="FF247" s="42" t="str">
        <x:f>IF(OR($FD247="",$FE247=""),"",$FE247-$FD247)</x:f>
      </x:c>
      <x:c r="FG247" s="24" t="str">
        <x:f>IF(COUNT($DF247,$DG247,$DH247,$DJ247,$DK247,$DL247,$DM247,$DN247,$DO247,$DQ247,$DR247,$DS247)=12,"Yes","No")</x:f>
        <x:v>No</x:v>
      </x:c>
      <x:c r="FH247" s="24" t="str">
        <x:f>IF(COUNT($EA247,$EB247,$EC247,$EE247,$EF247,$EG247,$EH247,$EI247,$EJ247,$EL247,$EM247,$EN247)=12,"Yes","No")</x:f>
        <x:v>No</x:v>
      </x:c>
      <x:c r="FI247" s="24" t="str">
        <x:f>IF(AND($M247="Include",OR($FG247="Yes",$FH247="Yes")),"Ready","Not ready")</x:f>
        <x:v>Not ready</x:v>
      </x:c>
    </x:row>
    <x:row r="248" ht="24" customHeight="1">
      <x:c r="A248" s="22" t="str">
        <x:v>CTL-0246</x:v>
      </x:c>
      <x:c r="B248" s="22" t="n">
        <x:v>257</x:v>
      </x:c>
      <x:c r="C248" s="22" t="str">
        <x:v>Candidate alternative-rationale group</x:v>
      </x:c>
      <x:c r="D248" s="22" t="n">
        <x:v>0</x:v>
      </x:c>
      <x:c r="E248" s="22" t="str">
        <x:v>DATA non-innovation deals.xlsx</x:v>
      </x:c>
      <x:c r="F248" s="22" t="str">
        <x:v>cadila pharma sweden acquires biochromix newco</x:v>
      </x:c>
      <x:c r="G248" s="22" t="str">
        <x:v>Yes</x:v>
      </x:c>
      <x:c r="H248" s="22" t="str">
        <x:v>No</x:v>
      </x:c>
      <x:c r="I248" s="22" t="str">
        <x:v>No</x:v>
      </x:c>
      <x:c r="J248" s="22" t="n">
        <x:v>1</x:v>
      </x:c>
      <x:c r="K248" s="22" t="str">
        <x:v>Not started</x:v>
      </x:c>
      <x:c r="L248" s="22" t="str">
        <x:v>Eligible - 100%</x:v>
      </x:c>
      <x:c r="M248" s="22" t="str">
        <x:v>Review</x:v>
      </x:c>
      <x:c r="N248" s="22" t="str"/>
      <x:c r="O248" s="28" t="n">
        <x:v>41914</x:v>
      </x:c>
      <x:c r="P248" s="28" t="n">
        <x:v>41914</x:v>
      </x:c>
      <x:c r="Q248" s="22" t="n">
        <x:v>2014</x:v>
      </x:c>
      <x:c r="R248" s="22" t="str">
        <x:v>Q4 2014</x:v>
      </x:c>
      <x:c r="S248" s="22" t="str">
        <x:v>Completed</x:v>
      </x:c>
      <x:c r="T248" s="26" t="str">
        <x:v>Cadila Pharma Sweden Acquires BioChromix NewCo</x:v>
      </x:c>
      <x:c r="U248" s="22" t="str">
        <x:v>Mergers &amp; Acquisitions</x:v>
      </x:c>
      <x:c r="V248" s="22" t="str">
        <x:v>Acquisition</x:v>
      </x:c>
      <x:c r="W248" s="22" t="str">
        <x:v>100% Acquisition</x:v>
      </x:c>
      <x:c r="X248" s="22" t="str">
        <x:v>Sweden</x:v>
      </x:c>
      <x:c r="Y248" s="22" t="str">
        <x:v>100% Acquisition</x:v>
      </x:c>
      <x:c r="Z248" s="26"/>
      <x:c r="AA248" s="26"/>
      <x:c r="AB248" s="22" t="str">
        <x:v>Cadila Pharmaceuticals Sweden AB</x:v>
      </x:c>
      <x:c r="AC248" s="22" t="str">
        <x:v>cadila pharmaceuticals sweden ab</x:v>
      </x:c>
      <x:c r="AD248" s="22" t="str">
        <x:v>BioChromix NewCo AB</x:v>
      </x:c>
      <x:c r="AE248" s="22" t="str">
        <x:v>biochromix newco ab</x:v>
      </x:c>
      <x:c r="AF248" s="30"/>
      <x:c r="AG248" s="22" t="str">
        <x:v>n/a</x:v>
      </x:c>
      <x:c r="AH248" s="26" t="str">
        <x:v>Cadila Pharmaceuticals Ltd, an India-based leading research-driven pharmaceutical companies, has announced the acquisition of Swedish BioChromix NewCo AB through its subsidiary Cadila Pharmaceuticals Sverige AB. The subsidiary has recently been established to investigate and facilitate business interactions between Cadila Pharmaceuticals Ltd and potential collaborators, academic groups, etc.
BioChromix NewCo AB develops new and innovative treatments against diseases involving misfolded proteins, which are believed to be central in the development of certain neurodegenerative diseases. BioChromix NewCo's unique substance class is believed to selectively bind to, neutralize and eliminate soluble, toxic protein oligomers, protofibrils and soluble aggregates that are believed to contribute to the neurodegenerative process in several diseases that affect the nervous system.
Cadila Pharmaceuticals will continue the preclinical and clinical development of the drug candidates developed by BioChromix NewCo. According to the agreement, development is to be based on milestones and will be carried out at Cadila Pharmaceuticals' state-of-the-art research facility in Ahmedabad, India. Cadila Pharmaceuticals Ltd. has all the resources necessary to take the project to the clinical phase and on to the market.
"The acquisition makes it possible to take the project, which was previously carried out by BioChromix NewCo, forward with significant resources. Cadila's expertise in drug development, together with BioChromix NewCo's scientific know-how in its field, provides an excellent platform for the further development of these unique drug candidates Provided that the development is successful, opportunities are created to enter into valuable commercial agreements in important geographic markets such as the USA and Europe," says Dr. Peter Åsberg, outgoing CEO of BioChromix NewCo under the proposed name change to CPL BCX PHARMA AB.
"There is a lot of promising research going on around the world, especially in Europe, which complements our research portfolio in pharmaceuticals. The acquisition of BioChromix NewCo, through our Swedish subsidiary, is a step towards establishing new domestic solutions at our own high-class facility for the treatment of neurodegenerative diseases. This is an area of ??therapy that is of great importance to us," comments Dr. Rajiv I. Modi, Chairman and CEO of Cadila Pharmaceuticals.
"Going from the discovery electronic polymers interact with misfolded proteins in the university laboratory to medical innovation is a long step. The intellectual capital found in BioChromix NewCo was created through the transfer of university projects to the small development companies BioChromix AB and BioChromix Pharma AB. Cadila Pharmaceuticals' acquisition of BioChromix NewCo means that this knowledge is now transferred to an organization that can take the project to the clinic. I hope that it will ultimately lead to new treatments that can slow the progression of the disease and create a future benefit for patients suffering from these neurodegenerative diseases," says Olle Inganäs , one of the founders of BioChromix NewCo and professor at Linköping University.
Formerly BioChromix AB is part of UIC Alumni and has received advanced business development support through UIC's program UIC Business Accelerator .</x:v>
      </x:c>
      <x:c r="AI248" s="26" t="str">
        <x:v>The acquisition of BioChromix NewCo, through Cadila's Swedish subsidiary, is a step towards establishing new domestic solutions at Cadila's own high-class facility for the treatment of neurodegenerative diseases.</x:v>
      </x:c>
      <x:c r="AJ248" s="22" t="str"/>
      <x:c r="AK248" s="22" t="str"/>
      <x:c r="AL248" s="22" t="str">
        <x:v>Unknown</x:v>
      </x:c>
      <x:c r="AM248" s="22" t="str">
        <x:v>Unknown</x:v>
      </x:c>
      <x:c r="AN248" s="22" t="str"/>
      <x:c r="AO248" s="22" t="str"/>
      <x:c r="AP248" s="22" t="str"/>
      <x:c r="AQ248" s="22" t="str"/>
      <x:c r="AR248" s="22" t="str"/>
      <x:c r="AS248" s="22" t="str">
        <x:v>Cadila Pharmaceuticals Sweden AB</x:v>
      </x:c>
      <x:c r="AT248" s="22" t="str">
        <x:v>BioChromix NewCo AB</x:v>
      </x:c>
      <x:c r="AU248" s="22" t="str">
        <x:v>Not reviewed</x:v>
      </x:c>
      <x:c r="AV248" s="22" t="str">
        <x:v>Not assessed</x:v>
      </x:c>
      <x:c r="AW248" s="22" t="str">
        <x:v>Unknown</x:v>
      </x:c>
      <x:c r="AX248" s="22" t="str">
        <x:v>Unknown</x:v>
      </x:c>
      <x:c r="AY248" s="22" t="str">
        <x:v>Unknown</x:v>
      </x:c>
      <x:c r="AZ248" s="22" t="str">
        <x:v>Unknown</x:v>
      </x:c>
      <x:c r="BA248" s="22" t="str">
        <x:v>Unknown</x:v>
      </x:c>
      <x:c r="BB248" s="22" t="str">
        <x:v>Unknown</x:v>
      </x:c>
      <x:c r="BC248" s="26" t="str"/>
      <x:c r="BD248" s="22" t="str"/>
      <x:c r="BE248" s="22" t="str"/>
      <x:c r="BF248" s="22" t="str">
        <x:v>Not collected</x:v>
      </x:c>
      <x:c r="BG248" s="22" t="str">
        <x:v>Not collected</x:v>
      </x:c>
      <x:c r="BH248" s="22" t="str">
        <x:v>Not defined</x:v>
      </x:c>
      <x:c r="BI248" s="24" t="n">
        <x:f>IF($Q248="","",$Q248-3)</x:f>
        <x:v>2011</x:v>
      </x:c>
      <x:c r="BJ248" s="24" t="n">
        <x:f>IF($Q248="","",$Q248-2)</x:f>
        <x:v>2012</x:v>
      </x:c>
      <x:c r="BK248" s="24" t="n">
        <x:f>IF($Q248="","",$Q248-1)</x:f>
        <x:v>2013</x:v>
      </x:c>
      <x:c r="BL248" s="24" t="n">
        <x:f>IF($Q248="","",$Q248+0)</x:f>
        <x:v>2014</x:v>
      </x:c>
      <x:c r="BM248" s="24" t="n">
        <x:f>IF($Q248="","",$Q248+1)</x:f>
        <x:v>2015</x:v>
      </x:c>
      <x:c r="BN248" s="24" t="n">
        <x:f>IF($Q248="","",$Q248+2)</x:f>
        <x:v>2016</x:v>
      </x:c>
      <x:c r="BO248" s="24" t="n">
        <x:f>IF($Q248="","",$Q248+3)</x:f>
        <x:v>2017</x:v>
      </x:c>
      <x:c r="BP248" s="77" t="str"/>
      <x:c r="BQ248" s="77" t="str"/>
      <x:c r="BR248" s="77" t="str"/>
      <x:c r="BS248" s="77" t="str"/>
      <x:c r="BT248" s="77" t="str"/>
      <x:c r="BU248" s="77" t="str"/>
      <x:c r="BV248" s="77" t="str"/>
      <x:c r="BW248" s="77" t="str"/>
      <x:c r="BX248" s="77" t="str"/>
      <x:c r="BY248" s="77" t="str"/>
      <x:c r="BZ248" s="77" t="str"/>
      <x:c r="CA248" s="77" t="str"/>
      <x:c r="CB248" s="77" t="str"/>
      <x:c r="CC248" s="77" t="str"/>
      <x:c r="CD248" s="77" t="str"/>
      <x:c r="CE248" s="77" t="str"/>
      <x:c r="CF248" s="77" t="str"/>
      <x:c r="CG248" s="77" t="str"/>
      <x:c r="CH248" s="77" t="str"/>
      <x:c r="CI248" s="77" t="str"/>
      <x:c r="CJ248" s="77" t="str"/>
      <x:c r="CK248" s="77" t="str"/>
      <x:c r="CL248" s="77" t="str"/>
      <x:c r="CM248" s="77" t="str"/>
      <x:c r="CN248" s="77" t="str"/>
      <x:c r="CO248" s="77" t="str"/>
      <x:c r="CP248" s="77" t="str"/>
      <x:c r="CQ248" s="77" t="str"/>
      <x:c r="CR248" s="77" t="str"/>
      <x:c r="CS248" s="77" t="str"/>
      <x:c r="CT248" s="77" t="str"/>
      <x:c r="CU248" s="77" t="str"/>
      <x:c r="CV248" s="77" t="str"/>
      <x:c r="CW248" s="77" t="str"/>
      <x:c r="CX248" s="77" t="str"/>
      <x:c r="CY248" s="77" t="str"/>
      <x:c r="CZ248" s="77" t="str"/>
      <x:c r="DA248" s="77" t="str"/>
      <x:c r="DB248" s="77" t="str"/>
      <x:c r="DC248" s="77" t="str"/>
      <x:c r="DD248" s="77" t="str"/>
      <x:c r="DE248" s="77" t="str"/>
      <x:c r="DF248" s="78" t="str"/>
      <x:c r="DG248" s="78" t="str"/>
      <x:c r="DH248" s="78" t="str"/>
      <x:c r="DI248" s="78" t="str"/>
      <x:c r="DJ248" s="78" t="str"/>
      <x:c r="DK248" s="78" t="str"/>
      <x:c r="DL248" s="78" t="str"/>
      <x:c r="DM248" s="78" t="str"/>
      <x:c r="DN248" s="78" t="str"/>
      <x:c r="DO248" s="78" t="str"/>
      <x:c r="DP248" s="78" t="str"/>
      <x:c r="DQ248" s="78" t="str"/>
      <x:c r="DR248" s="78" t="str"/>
      <x:c r="DS248" s="78" t="str"/>
      <x:c r="DT248" s="78" t="str"/>
      <x:c r="DU248" s="78" t="str"/>
      <x:c r="DV248" s="78" t="str"/>
      <x:c r="DW248" s="78" t="str"/>
      <x:c r="DX248" s="78" t="str"/>
      <x:c r="DY248" s="78" t="str"/>
      <x:c r="DZ248" s="78" t="str"/>
      <x:c r="EA248" s="117" t="str"/>
      <x:c r="EB248" s="117" t="str"/>
      <x:c r="EC248" s="117" t="str"/>
      <x:c r="ED248" s="117" t="str"/>
      <x:c r="EE248" s="117" t="str"/>
      <x:c r="EF248" s="117" t="str"/>
      <x:c r="EG248" s="117" t="str"/>
      <x:c r="EH248" s="117" t="str"/>
      <x:c r="EI248" s="117" t="str"/>
      <x:c r="EJ248" s="117" t="str"/>
      <x:c r="EK248" s="117" t="str"/>
      <x:c r="EL248" s="117" t="str"/>
      <x:c r="EM248" s="117" t="str"/>
      <x:c r="EN248" s="117" t="str"/>
      <x:c r="EO248" s="34" t="str"/>
      <x:c r="EP248" s="34" t="str"/>
      <x:c r="EQ248" s="36" t="str">
        <x:f>IF(OR($EO248="",$EP248="",$EO248=0),"",$EP248/$EO248)</x:f>
      </x:c>
      <x:c r="ER248" s="38" t="str"/>
      <x:c r="ES248" s="22" t="str">
        <x:v>Unknown</x:v>
      </x:c>
      <x:c r="ET248" s="22" t="str">
        <x:v>Unknown</x:v>
      </x:c>
      <x:c r="EU248" s="40" t="str">
        <x:f>IF(COUNT($DF248,$DG248,$DH248)=0,"",AVERAGE($DF248,$DG248,$DH248))</x:f>
      </x:c>
      <x:c r="EV248" s="40" t="str">
        <x:f>IF(COUNT($DJ248,$DK248,$DL248)=0,"",AVERAGE($DJ248,$DK248,$DL248))</x:f>
      </x:c>
      <x:c r="EW248" s="40" t="str">
        <x:f>IF(OR($EU248="",$EV248=""),"",$EV248-$EU248)</x:f>
      </x:c>
      <x:c r="EX248" s="40" t="str">
        <x:f>IF(COUNT($DM248,$DN248,$DO248)=0,"",AVERAGE($DM248,$DN248,$DO248))</x:f>
      </x:c>
      <x:c r="EY248" s="40" t="str">
        <x:f>IF(COUNT($DQ248,$DR248,$DS248)=0,"",AVERAGE($DQ248,$DR248,$DS248))</x:f>
      </x:c>
      <x:c r="EZ248" s="40" t="str">
        <x:f>IF(OR($EX248="",$EY248=""),"",$EY248-$EX248)</x:f>
      </x:c>
      <x:c r="FA248" s="42" t="str">
        <x:f>IF(COUNT($EA248,$EB248,$EC248)=0,"",AVERAGE($EA248,$EB248,$EC248))</x:f>
      </x:c>
      <x:c r="FB248" s="42" t="str">
        <x:f>IF(COUNT($EE248,$EF248,$EG248)=0,"",AVERAGE($EE248,$EF248,$EG248))</x:f>
      </x:c>
      <x:c r="FC248" s="42" t="str">
        <x:f>IF(OR($FA248="",$FB248=""),"",$FB248-$FA248)</x:f>
      </x:c>
      <x:c r="FD248" s="42" t="str">
        <x:f>IF(COUNT($EH248,$EI248,$EJ248)=0,"",AVERAGE($EH248,$EI248,$EJ248))</x:f>
      </x:c>
      <x:c r="FE248" s="42" t="str">
        <x:f>IF(COUNT($EL248,$EM248,$EN248)=0,"",AVERAGE($EL248,$EM248,$EN248))</x:f>
      </x:c>
      <x:c r="FF248" s="42" t="str">
        <x:f>IF(OR($FD248="",$FE248=""),"",$FE248-$FD248)</x:f>
      </x:c>
      <x:c r="FG248" s="24" t="str">
        <x:f>IF(COUNT($DF248,$DG248,$DH248,$DJ248,$DK248,$DL248,$DM248,$DN248,$DO248,$DQ248,$DR248,$DS248)=12,"Yes","No")</x:f>
        <x:v>No</x:v>
      </x:c>
      <x:c r="FH248" s="24" t="str">
        <x:f>IF(COUNT($EA248,$EB248,$EC248,$EE248,$EF248,$EG248,$EH248,$EI248,$EJ248,$EL248,$EM248,$EN248)=12,"Yes","No")</x:f>
        <x:v>No</x:v>
      </x:c>
      <x:c r="FI248" s="24" t="str">
        <x:f>IF(AND($M248="Include",OR($FG248="Yes",$FH248="Yes")),"Ready","Not ready")</x:f>
        <x:v>Not ready</x:v>
      </x:c>
    </x:row>
    <x:row r="249" ht="24" customHeight="1">
      <x:c r="A249" s="22" t="str">
        <x:v>CTL-0247</x:v>
      </x:c>
      <x:c r="B249" s="22" t="n">
        <x:v>258</x:v>
      </x:c>
      <x:c r="C249" s="22" t="str">
        <x:v>Candidate alternative-rationale group</x:v>
      </x:c>
      <x:c r="D249" s="22" t="n">
        <x:v>0</x:v>
      </x:c>
      <x:c r="E249" s="22" t="str">
        <x:v>DATA non-innovation deals.xlsx</x:v>
      </x:c>
      <x:c r="F249" s="22" t="str">
        <x:v>prima biomed acquires 100 stake in immutep</x:v>
      </x:c>
      <x:c r="G249" s="22" t="str">
        <x:v>No</x:v>
      </x:c>
      <x:c r="H249" s="22" t="str">
        <x:v>No</x:v>
      </x:c>
      <x:c r="I249" s="22" t="str">
        <x:v>No</x:v>
      </x:c>
      <x:c r="J249" s="22" t="n">
        <x:v>1</x:v>
      </x:c>
      <x:c r="K249" s="22" t="str">
        <x:v>Not started</x:v>
      </x:c>
      <x:c r="L249" s="22" t="str">
        <x:v>Eligible - 100%</x:v>
      </x:c>
      <x:c r="M249" s="22" t="str">
        <x:v>Review</x:v>
      </x:c>
      <x:c r="N249" s="22" t="str"/>
      <x:c r="O249" s="28" t="n">
        <x:v>41914</x:v>
      </x:c>
      <x:c r="P249" s="28" t="n">
        <x:v>41990</x:v>
      </x:c>
      <x:c r="Q249" s="22" t="n">
        <x:v>2014</x:v>
      </x:c>
      <x:c r="R249" s="22" t="str">
        <x:v>Q4 2014</x:v>
      </x:c>
      <x:c r="S249" s="22" t="str">
        <x:v>Completed</x:v>
      </x:c>
      <x:c r="T249" s="26" t="str">
        <x:v>Prima BioMed acquires 100% stake in Immutep</x:v>
      </x:c>
      <x:c r="U249" s="22" t="str">
        <x:v>Mergers &amp; Acquisitions</x:v>
      </x:c>
      <x:c r="V249" s="22" t="str">
        <x:v>Acquisition</x:v>
      </x:c>
      <x:c r="W249" s="22" t="str">
        <x:v>100% Acquisition</x:v>
      </x:c>
      <x:c r="X249" s="22" t="str">
        <x:v>France</x:v>
      </x:c>
      <x:c r="Y249" s="22" t="str">
        <x:v>100% Acquisition</x:v>
      </x:c>
      <x:c r="Z249" s="26"/>
      <x:c r="AA249" s="26"/>
      <x:c r="AB249" s="22" t="str">
        <x:v>Immutep Limited</x:v>
      </x:c>
      <x:c r="AC249" s="22" t="str">
        <x:v>immutep</x:v>
      </x:c>
      <x:c r="AD249" s="22" t="str">
        <x:v>Immutep SA</x:v>
      </x:c>
      <x:c r="AE249" s="22" t="str">
        <x:v>immutep</x:v>
      </x:c>
      <x:c r="AF249" s="30" t="n">
        <x:v>25</x:v>
      </x:c>
      <x:c r="AG249" s="22" t="n">
        <x:v>25</x:v>
      </x:c>
      <x:c r="AH249" s="26" t="str">
        <x:v>Prima BioMed, Ltd., an Australia-based developer of personalized immunocellular therapeutic products for the treatment of cancer, has acquired 100% stake in Immutep S.A., a France-based biopharmaceutical company developing immunotherapeutics in oncology, for approximately $25 million through a combination of cash, shares and warrants.
_x000d_As a part of the transaction, Prima has made an upfront cash payment of $10.8 million with the remaining cash component of $7.2 million partly payable on the achievement of a predetermined milestone and partly payable after 12 months subject to the satisfaction of warranty retention arrangements.
_x000d_Prima has also issued $3 million worth of its ordinary shares, which are subject to trading limitations, to Immutep shareholders at a price of AUD0.04016 ($0.03) per share; and issued up to 200 million warrants which expire after four years.
_x000d_The consideration for the transaction has been decreased from previously estimated $28 million to approximately $25 million. The difference is attributable to the reduction in value of the warrants based on the Black Scholes option pricing model using updated market data.
_x000d_Update on November 14, 2014:
_x000d_The shareholders of Prima have approved the acquisition of Immutep. 
_x000d_Announcement (October 2, 2014):
_x000d_Prima has entered into an agreement to acquire 100% stake in Immutep for approximately $28 million through a combination of cash, shares and warrants subject to the achievement of certain performance milestones.
_x000d_The total consideration is comprised of up to $18 million in cash, partly based on the achievement of key milestones; the issue of Prima’s ordinary shares totaling approximately $3 million and based on a VWAP calculation; and the issue of 200 million warrants equating to a consideration value of approximately $7 million.
_x000d_ In order to fund the transaction and provide ongoing working capital, Prima has secured an investment agreement with Bergen Global Opportunity Fund, LP, an institutional investor managed by Bergen Asset Management for up to $37.4 million over a 24-month period.
_x000d_Immutep has been backed by investment from Innoven Partenaires S.A. and Human Health Investment (H2I) Fund.</x:v>
      </x:c>
      <x:c r="AI249" s="26" t="str">
        <x:v>The transaction will enable Prima BioMed to expand its presence in the growing immuno-oncology industry and strengthen its position in immuno-oncology._x000d_
_x000d_
The acquisition will also expand Prima BioMed’s clinical development product portfolio to other categories of immunotherapies beyond cancer vaccines.</x:v>
      </x:c>
      <x:c r="AJ249" s="22" t="str"/>
      <x:c r="AK249" s="22" t="str"/>
      <x:c r="AL249" s="22" t="str">
        <x:v>Unknown</x:v>
      </x:c>
      <x:c r="AM249" s="22" t="str">
        <x:v>Unknown</x:v>
      </x:c>
      <x:c r="AN249" s="22" t="str"/>
      <x:c r="AO249" s="22" t="str"/>
      <x:c r="AP249" s="22" t="str"/>
      <x:c r="AQ249" s="22" t="str"/>
      <x:c r="AR249" s="22" t="str"/>
      <x:c r="AS249" s="22" t="str">
        <x:v>Immutep Limited</x:v>
      </x:c>
      <x:c r="AT249" s="22" t="str">
        <x:v>Immutep SA</x:v>
      </x:c>
      <x:c r="AU249" s="22" t="str">
        <x:v>Not reviewed</x:v>
      </x:c>
      <x:c r="AV249" s="22" t="str">
        <x:v>Not assessed</x:v>
      </x:c>
      <x:c r="AW249" s="22" t="str">
        <x:v>Unknown</x:v>
      </x:c>
      <x:c r="AX249" s="22" t="str">
        <x:v>Unknown</x:v>
      </x:c>
      <x:c r="AY249" s="22" t="str">
        <x:v>Unknown</x:v>
      </x:c>
      <x:c r="AZ249" s="22" t="str">
        <x:v>Unknown</x:v>
      </x:c>
      <x:c r="BA249" s="22" t="str">
        <x:v>Unknown</x:v>
      </x:c>
      <x:c r="BB249" s="22" t="str">
        <x:v>Unknown</x:v>
      </x:c>
      <x:c r="BC249" s="26" t="str"/>
      <x:c r="BD249" s="22" t="str"/>
      <x:c r="BE249" s="22" t="str"/>
      <x:c r="BF249" s="22" t="str">
        <x:v>Not collected</x:v>
      </x:c>
      <x:c r="BG249" s="22" t="str">
        <x:v>Not collected</x:v>
      </x:c>
      <x:c r="BH249" s="22" t="str">
        <x:v>Not defined</x:v>
      </x:c>
      <x:c r="BI249" s="24" t="n">
        <x:f>IF($Q249="","",$Q249-3)</x:f>
        <x:v>2011</x:v>
      </x:c>
      <x:c r="BJ249" s="24" t="n">
        <x:f>IF($Q249="","",$Q249-2)</x:f>
        <x:v>2012</x:v>
      </x:c>
      <x:c r="BK249" s="24" t="n">
        <x:f>IF($Q249="","",$Q249-1)</x:f>
        <x:v>2013</x:v>
      </x:c>
      <x:c r="BL249" s="24" t="n">
        <x:f>IF($Q249="","",$Q249+0)</x:f>
        <x:v>2014</x:v>
      </x:c>
      <x:c r="BM249" s="24" t="n">
        <x:f>IF($Q249="","",$Q249+1)</x:f>
        <x:v>2015</x:v>
      </x:c>
      <x:c r="BN249" s="24" t="n">
        <x:f>IF($Q249="","",$Q249+2)</x:f>
        <x:v>2016</x:v>
      </x:c>
      <x:c r="BO249" s="24" t="n">
        <x:f>IF($Q249="","",$Q249+3)</x:f>
        <x:v>2017</x:v>
      </x:c>
      <x:c r="BP249" s="77" t="str"/>
      <x:c r="BQ249" s="77" t="str"/>
      <x:c r="BR249" s="77" t="str"/>
      <x:c r="BS249" s="77" t="str"/>
      <x:c r="BT249" s="77" t="str"/>
      <x:c r="BU249" s="77" t="str"/>
      <x:c r="BV249" s="77" t="str"/>
      <x:c r="BW249" s="77" t="str"/>
      <x:c r="BX249" s="77" t="str"/>
      <x:c r="BY249" s="77" t="str"/>
      <x:c r="BZ249" s="77" t="str"/>
      <x:c r="CA249" s="77" t="str"/>
      <x:c r="CB249" s="77" t="str"/>
      <x:c r="CC249" s="77" t="str"/>
      <x:c r="CD249" s="77" t="str"/>
      <x:c r="CE249" s="77" t="str"/>
      <x:c r="CF249" s="77" t="str"/>
      <x:c r="CG249" s="77" t="str"/>
      <x:c r="CH249" s="77" t="str"/>
      <x:c r="CI249" s="77" t="str"/>
      <x:c r="CJ249" s="77" t="str"/>
      <x:c r="CK249" s="77" t="str"/>
      <x:c r="CL249" s="77" t="str"/>
      <x:c r="CM249" s="77" t="str"/>
      <x:c r="CN249" s="77" t="str"/>
      <x:c r="CO249" s="77" t="str"/>
      <x:c r="CP249" s="77" t="str"/>
      <x:c r="CQ249" s="77" t="str"/>
      <x:c r="CR249" s="77" t="str"/>
      <x:c r="CS249" s="77" t="str"/>
      <x:c r="CT249" s="77" t="str"/>
      <x:c r="CU249" s="77" t="str"/>
      <x:c r="CV249" s="77" t="str"/>
      <x:c r="CW249" s="77" t="str"/>
      <x:c r="CX249" s="77" t="str"/>
      <x:c r="CY249" s="77" t="str"/>
      <x:c r="CZ249" s="77" t="str"/>
      <x:c r="DA249" s="77" t="str"/>
      <x:c r="DB249" s="77" t="str"/>
      <x:c r="DC249" s="77" t="str"/>
      <x:c r="DD249" s="77" t="str"/>
      <x:c r="DE249" s="77" t="str"/>
      <x:c r="DF249" s="78" t="str"/>
      <x:c r="DG249" s="78" t="str"/>
      <x:c r="DH249" s="78" t="str"/>
      <x:c r="DI249" s="78" t="str"/>
      <x:c r="DJ249" s="78" t="str"/>
      <x:c r="DK249" s="78" t="str"/>
      <x:c r="DL249" s="78" t="str"/>
      <x:c r="DM249" s="78" t="str"/>
      <x:c r="DN249" s="78" t="str"/>
      <x:c r="DO249" s="78" t="str"/>
      <x:c r="DP249" s="78" t="str"/>
      <x:c r="DQ249" s="78" t="str"/>
      <x:c r="DR249" s="78" t="str"/>
      <x:c r="DS249" s="78" t="str"/>
      <x:c r="DT249" s="78" t="str"/>
      <x:c r="DU249" s="78" t="str"/>
      <x:c r="DV249" s="78" t="str"/>
      <x:c r="DW249" s="78" t="str"/>
      <x:c r="DX249" s="78" t="str"/>
      <x:c r="DY249" s="78" t="str"/>
      <x:c r="DZ249" s="78" t="str"/>
      <x:c r="EA249" s="117" t="str"/>
      <x:c r="EB249" s="117" t="str"/>
      <x:c r="EC249" s="117" t="str"/>
      <x:c r="ED249" s="117" t="str"/>
      <x:c r="EE249" s="117" t="str"/>
      <x:c r="EF249" s="117" t="str"/>
      <x:c r="EG249" s="117" t="str"/>
      <x:c r="EH249" s="117" t="str"/>
      <x:c r="EI249" s="117" t="str"/>
      <x:c r="EJ249" s="117" t="str"/>
      <x:c r="EK249" s="117" t="str"/>
      <x:c r="EL249" s="117" t="str"/>
      <x:c r="EM249" s="117" t="str"/>
      <x:c r="EN249" s="117" t="str"/>
      <x:c r="EO249" s="34" t="str"/>
      <x:c r="EP249" s="34" t="str"/>
      <x:c r="EQ249" s="36" t="str">
        <x:f>IF(OR($EO249="",$EP249="",$EO249=0),"",$EP249/$EO249)</x:f>
      </x:c>
      <x:c r="ER249" s="38" t="str"/>
      <x:c r="ES249" s="22" t="str">
        <x:v>Unknown</x:v>
      </x:c>
      <x:c r="ET249" s="22" t="str">
        <x:v>Unknown</x:v>
      </x:c>
      <x:c r="EU249" s="40" t="str">
        <x:f>IF(COUNT($DF249,$DG249,$DH249)=0,"",AVERAGE($DF249,$DG249,$DH249))</x:f>
      </x:c>
      <x:c r="EV249" s="40" t="str">
        <x:f>IF(COUNT($DJ249,$DK249,$DL249)=0,"",AVERAGE($DJ249,$DK249,$DL249))</x:f>
      </x:c>
      <x:c r="EW249" s="40" t="str">
        <x:f>IF(OR($EU249="",$EV249=""),"",$EV249-$EU249)</x:f>
      </x:c>
      <x:c r="EX249" s="40" t="str">
        <x:f>IF(COUNT($DM249,$DN249,$DO249)=0,"",AVERAGE($DM249,$DN249,$DO249))</x:f>
      </x:c>
      <x:c r="EY249" s="40" t="str">
        <x:f>IF(COUNT($DQ249,$DR249,$DS249)=0,"",AVERAGE($DQ249,$DR249,$DS249))</x:f>
      </x:c>
      <x:c r="EZ249" s="40" t="str">
        <x:f>IF(OR($EX249="",$EY249=""),"",$EY249-$EX249)</x:f>
      </x:c>
      <x:c r="FA249" s="42" t="str">
        <x:f>IF(COUNT($EA249,$EB249,$EC249)=0,"",AVERAGE($EA249,$EB249,$EC249))</x:f>
      </x:c>
      <x:c r="FB249" s="42" t="str">
        <x:f>IF(COUNT($EE249,$EF249,$EG249)=0,"",AVERAGE($EE249,$EF249,$EG249))</x:f>
      </x:c>
      <x:c r="FC249" s="42" t="str">
        <x:f>IF(OR($FA249="",$FB249=""),"",$FB249-$FA249)</x:f>
      </x:c>
      <x:c r="FD249" s="42" t="str">
        <x:f>IF(COUNT($EH249,$EI249,$EJ249)=0,"",AVERAGE($EH249,$EI249,$EJ249))</x:f>
      </x:c>
      <x:c r="FE249" s="42" t="str">
        <x:f>IF(COUNT($EL249,$EM249,$EN249)=0,"",AVERAGE($EL249,$EM249,$EN249))</x:f>
      </x:c>
      <x:c r="FF249" s="42" t="str">
        <x:f>IF(OR($FD249="",$FE249=""),"",$FE249-$FD249)</x:f>
      </x:c>
      <x:c r="FG249" s="24" t="str">
        <x:f>IF(COUNT($DF249,$DG249,$DH249,$DJ249,$DK249,$DL249,$DM249,$DN249,$DO249,$DQ249,$DR249,$DS249)=12,"Yes","No")</x:f>
        <x:v>No</x:v>
      </x:c>
      <x:c r="FH249" s="24" t="str">
        <x:f>IF(COUNT($EA249,$EB249,$EC249,$EE249,$EF249,$EG249,$EH249,$EI249,$EJ249,$EL249,$EM249,$EN249)=12,"Yes","No")</x:f>
        <x:v>No</x:v>
      </x:c>
      <x:c r="FI249" s="24" t="str">
        <x:f>IF(AND($M249="Include",OR($FG249="Yes",$FH249="Yes")),"Ready","Not ready")</x:f>
        <x:v>Not ready</x:v>
      </x:c>
    </x:row>
    <x:row r="250" ht="24" customHeight="1">
      <x:c r="A250" s="22" t="str">
        <x:v>CTL-0248</x:v>
      </x:c>
      <x:c r="B250" s="22" t="n">
        <x:v>259</x:v>
      </x:c>
      <x:c r="C250" s="22" t="str">
        <x:v>Candidate alternative-rationale group</x:v>
      </x:c>
      <x:c r="D250" s="22" t="n">
        <x:v>0</x:v>
      </x:c>
      <x:c r="E250" s="22" t="str">
        <x:v>DATA non-innovation deals.xlsx</x:v>
      </x:c>
      <x:c r="F250" s="22" t="str">
        <x:v>assistances medicales specialisees ams acquires asdia</x:v>
      </x:c>
      <x:c r="G250" s="22" t="str">
        <x:v>No</x:v>
      </x:c>
      <x:c r="H250" s="22" t="str">
        <x:v>No</x:v>
      </x:c>
      <x:c r="I250" s="22" t="str">
        <x:v>No</x:v>
      </x:c>
      <x:c r="J250" s="22" t="n">
        <x:v>1</x:v>
      </x:c>
      <x:c r="K250" s="22" t="str">
        <x:v>Not started</x:v>
      </x:c>
      <x:c r="L250" s="22" t="str">
        <x:v>Review - majority</x:v>
      </x:c>
      <x:c r="M250" s="22" t="str">
        <x:v>Review</x:v>
      </x:c>
      <x:c r="N250" s="22" t="str"/>
      <x:c r="O250" s="28" t="n">
        <x:v>41904</x:v>
      </x:c>
      <x:c r="P250" s="28" t="n">
        <x:v>41904</x:v>
      </x:c>
      <x:c r="Q250" s="22" t="n">
        <x:v>2014</x:v>
      </x:c>
      <x:c r="R250" s="22" t="str">
        <x:v>Q3 2014</x:v>
      </x:c>
      <x:c r="S250" s="22" t="str">
        <x:v>Completed</x:v>
      </x:c>
      <x:c r="T250" s="26" t="str">
        <x:v>Assistances Medicales Specialisees (AMS) acquires Asdia</x:v>
      </x:c>
      <x:c r="U250" s="22" t="str">
        <x:v>Mergers &amp; Acquisitions</x:v>
      </x:c>
      <x:c r="V250" s="22" t="str">
        <x:v>Acquisition</x:v>
      </x:c>
      <x:c r="W250" s="22" t="str">
        <x:v>Majority Acquisition</x:v>
      </x:c>
      <x:c r="X250" s="22" t="str">
        <x:v>France</x:v>
      </x:c>
      <x:c r="Y250" s="22" t="str">
        <x:v>Majority Acquisition</x:v>
      </x:c>
      <x:c r="Z250" s="26" t="str">
        <x:v>Aurige Finance , Aurige Finance , Aurige Finance , Horwath in Southern Africa (Pty)., Ltd.</x:v>
      </x:c>
      <x:c r="AA250" s="26" t="str">
        <x:v>Fidal Direction Internationale , Soulier Avocats , Soulier Avocats</x:v>
      </x:c>
      <x:c r="AB250" s="22" t="str">
        <x:v>Assistances Medicales Specialisees</x:v>
      </x:c>
      <x:c r="AC250" s="22" t="str">
        <x:v>assistances medicales specialisees</x:v>
      </x:c>
      <x:c r="AD250" s="22" t="str">
        <x:v>ASDIA</x:v>
      </x:c>
      <x:c r="AE250" s="22" t="str">
        <x:v>asdia</x:v>
      </x:c>
      <x:c r="AF250" s="30"/>
      <x:c r="AG250" s="22" t="str">
        <x:v>n/a</x:v>
      </x:c>
      <x:c r="AH250" s="26" t="str">
        <x:v>Assistances Medicales Specialisees (AMS), a provider of home healthcare services, has acquired ASDIA, engaged in medical-technical home services in the field of insulin therapy and continuous positive airway pressure (CPAP) respiratory support, from Centre Europeen d'Etude du Diabete, a provider of research services for the development therapies for diabetes treatment. All the companies are based in France.
_x000d_ Capzanine provided financing for the transaction in the form of a unitranche debt facility. 
_x000d_ Aurige Finance and Crowe Horwath France acted as financial advisors, while Soulier Avocats acted as legal advisor to AMS. Fidal Direction Internationale acted as legal advisor to Centre Europeen.</x:v>
      </x:c>
      <x:c r="AI250" s="26" t="str">
        <x:v>The acquisition will allow AMS to strengthen its position in the field of insulin therapy.</x:v>
      </x:c>
      <x:c r="AJ250" s="22" t="str"/>
      <x:c r="AK250" s="22" t="str"/>
      <x:c r="AL250" s="22" t="str">
        <x:v>Unknown</x:v>
      </x:c>
      <x:c r="AM250" s="22" t="str">
        <x:v>Unknown</x:v>
      </x:c>
      <x:c r="AN250" s="22" t="str"/>
      <x:c r="AO250" s="22" t="str"/>
      <x:c r="AP250" s="22" t="str"/>
      <x:c r="AQ250" s="22" t="str"/>
      <x:c r="AR250" s="22" t="str"/>
      <x:c r="AS250" s="22" t="str">
        <x:v>Assistances Medicales Specialisees</x:v>
      </x:c>
      <x:c r="AT250" s="22" t="str">
        <x:v>ASDIA</x:v>
      </x:c>
      <x:c r="AU250" s="22" t="str">
        <x:v>Not reviewed</x:v>
      </x:c>
      <x:c r="AV250" s="22" t="str">
        <x:v>Not assessed</x:v>
      </x:c>
      <x:c r="AW250" s="22" t="str">
        <x:v>Unknown</x:v>
      </x:c>
      <x:c r="AX250" s="22" t="str">
        <x:v>Unknown</x:v>
      </x:c>
      <x:c r="AY250" s="22" t="str">
        <x:v>Unknown</x:v>
      </x:c>
      <x:c r="AZ250" s="22" t="str">
        <x:v>Unknown</x:v>
      </x:c>
      <x:c r="BA250" s="22" t="str">
        <x:v>Unknown</x:v>
      </x:c>
      <x:c r="BB250" s="22" t="str">
        <x:v>Unknown</x:v>
      </x:c>
      <x:c r="BC250" s="26" t="str"/>
      <x:c r="BD250" s="22" t="str"/>
      <x:c r="BE250" s="22" t="str"/>
      <x:c r="BF250" s="22" t="str">
        <x:v>Not collected</x:v>
      </x:c>
      <x:c r="BG250" s="22" t="str">
        <x:v>Not collected</x:v>
      </x:c>
      <x:c r="BH250" s="22" t="str">
        <x:v>Not defined</x:v>
      </x:c>
      <x:c r="BI250" s="24" t="n">
        <x:f>IF($Q250="","",$Q250-3)</x:f>
        <x:v>2011</x:v>
      </x:c>
      <x:c r="BJ250" s="24" t="n">
        <x:f>IF($Q250="","",$Q250-2)</x:f>
        <x:v>2012</x:v>
      </x:c>
      <x:c r="BK250" s="24" t="n">
        <x:f>IF($Q250="","",$Q250-1)</x:f>
        <x:v>2013</x:v>
      </x:c>
      <x:c r="BL250" s="24" t="n">
        <x:f>IF($Q250="","",$Q250+0)</x:f>
        <x:v>2014</x:v>
      </x:c>
      <x:c r="BM250" s="24" t="n">
        <x:f>IF($Q250="","",$Q250+1)</x:f>
        <x:v>2015</x:v>
      </x:c>
      <x:c r="BN250" s="24" t="n">
        <x:f>IF($Q250="","",$Q250+2)</x:f>
        <x:v>2016</x:v>
      </x:c>
      <x:c r="BO250" s="24" t="n">
        <x:f>IF($Q250="","",$Q250+3)</x:f>
        <x:v>2017</x:v>
      </x:c>
      <x:c r="BP250" s="77" t="str"/>
      <x:c r="BQ250" s="77" t="str"/>
      <x:c r="BR250" s="77" t="str"/>
      <x:c r="BS250" s="77" t="str"/>
      <x:c r="BT250" s="77" t="str"/>
      <x:c r="BU250" s="77" t="str"/>
      <x:c r="BV250" s="77" t="str"/>
      <x:c r="BW250" s="77" t="str"/>
      <x:c r="BX250" s="77" t="str"/>
      <x:c r="BY250" s="77" t="str"/>
      <x:c r="BZ250" s="77" t="str"/>
      <x:c r="CA250" s="77" t="str"/>
      <x:c r="CB250" s="77" t="str"/>
      <x:c r="CC250" s="77" t="str"/>
      <x:c r="CD250" s="77" t="str"/>
      <x:c r="CE250" s="77" t="str"/>
      <x:c r="CF250" s="77" t="str"/>
      <x:c r="CG250" s="77" t="str"/>
      <x:c r="CH250" s="77" t="str"/>
      <x:c r="CI250" s="77" t="str"/>
      <x:c r="CJ250" s="77" t="str"/>
      <x:c r="CK250" s="77" t="str"/>
      <x:c r="CL250" s="77" t="str"/>
      <x:c r="CM250" s="77" t="str"/>
      <x:c r="CN250" s="77" t="str"/>
      <x:c r="CO250" s="77" t="str"/>
      <x:c r="CP250" s="77" t="str"/>
      <x:c r="CQ250" s="77" t="str"/>
      <x:c r="CR250" s="77" t="str"/>
      <x:c r="CS250" s="77" t="str"/>
      <x:c r="CT250" s="77" t="str"/>
      <x:c r="CU250" s="77" t="str"/>
      <x:c r="CV250" s="77" t="str"/>
      <x:c r="CW250" s="77" t="str"/>
      <x:c r="CX250" s="77" t="str"/>
      <x:c r="CY250" s="77" t="str"/>
      <x:c r="CZ250" s="77" t="str"/>
      <x:c r="DA250" s="77" t="str"/>
      <x:c r="DB250" s="77" t="str"/>
      <x:c r="DC250" s="77" t="str"/>
      <x:c r="DD250" s="77" t="str"/>
      <x:c r="DE250" s="77" t="str"/>
      <x:c r="DF250" s="78" t="str"/>
      <x:c r="DG250" s="78" t="str"/>
      <x:c r="DH250" s="78" t="str"/>
      <x:c r="DI250" s="78" t="str"/>
      <x:c r="DJ250" s="78" t="str"/>
      <x:c r="DK250" s="78" t="str"/>
      <x:c r="DL250" s="78" t="str"/>
      <x:c r="DM250" s="78" t="str"/>
      <x:c r="DN250" s="78" t="str"/>
      <x:c r="DO250" s="78" t="str"/>
      <x:c r="DP250" s="78" t="str"/>
      <x:c r="DQ250" s="78" t="str"/>
      <x:c r="DR250" s="78" t="str"/>
      <x:c r="DS250" s="78" t="str"/>
      <x:c r="DT250" s="78" t="str"/>
      <x:c r="DU250" s="78" t="str"/>
      <x:c r="DV250" s="78" t="str"/>
      <x:c r="DW250" s="78" t="str"/>
      <x:c r="DX250" s="78" t="str"/>
      <x:c r="DY250" s="78" t="str"/>
      <x:c r="DZ250" s="78" t="str"/>
      <x:c r="EA250" s="117" t="str"/>
      <x:c r="EB250" s="117" t="str"/>
      <x:c r="EC250" s="117" t="str"/>
      <x:c r="ED250" s="117" t="str"/>
      <x:c r="EE250" s="117" t="str"/>
      <x:c r="EF250" s="117" t="str"/>
      <x:c r="EG250" s="117" t="str"/>
      <x:c r="EH250" s="117" t="str"/>
      <x:c r="EI250" s="117" t="str"/>
      <x:c r="EJ250" s="117" t="str"/>
      <x:c r="EK250" s="117" t="str"/>
      <x:c r="EL250" s="117" t="str"/>
      <x:c r="EM250" s="117" t="str"/>
      <x:c r="EN250" s="117" t="str"/>
      <x:c r="EO250" s="34" t="str"/>
      <x:c r="EP250" s="34" t="str"/>
      <x:c r="EQ250" s="36" t="str">
        <x:f>IF(OR($EO250="",$EP250="",$EO250=0),"",$EP250/$EO250)</x:f>
      </x:c>
      <x:c r="ER250" s="38" t="str"/>
      <x:c r="ES250" s="22" t="str">
        <x:v>Unknown</x:v>
      </x:c>
      <x:c r="ET250" s="22" t="str">
        <x:v>Unknown</x:v>
      </x:c>
      <x:c r="EU250" s="40" t="str">
        <x:f>IF(COUNT($DF250,$DG250,$DH250)=0,"",AVERAGE($DF250,$DG250,$DH250))</x:f>
      </x:c>
      <x:c r="EV250" s="40" t="str">
        <x:f>IF(COUNT($DJ250,$DK250,$DL250)=0,"",AVERAGE($DJ250,$DK250,$DL250))</x:f>
      </x:c>
      <x:c r="EW250" s="40" t="str">
        <x:f>IF(OR($EU250="",$EV250=""),"",$EV250-$EU250)</x:f>
      </x:c>
      <x:c r="EX250" s="40" t="str">
        <x:f>IF(COUNT($DM250,$DN250,$DO250)=0,"",AVERAGE($DM250,$DN250,$DO250))</x:f>
      </x:c>
      <x:c r="EY250" s="40" t="str">
        <x:f>IF(COUNT($DQ250,$DR250,$DS250)=0,"",AVERAGE($DQ250,$DR250,$DS250))</x:f>
      </x:c>
      <x:c r="EZ250" s="40" t="str">
        <x:f>IF(OR($EX250="",$EY250=""),"",$EY250-$EX250)</x:f>
      </x:c>
      <x:c r="FA250" s="42" t="str">
        <x:f>IF(COUNT($EA250,$EB250,$EC250)=0,"",AVERAGE($EA250,$EB250,$EC250))</x:f>
      </x:c>
      <x:c r="FB250" s="42" t="str">
        <x:f>IF(COUNT($EE250,$EF250,$EG250)=0,"",AVERAGE($EE250,$EF250,$EG250))</x:f>
      </x:c>
      <x:c r="FC250" s="42" t="str">
        <x:f>IF(OR($FA250="",$FB250=""),"",$FB250-$FA250)</x:f>
      </x:c>
      <x:c r="FD250" s="42" t="str">
        <x:f>IF(COUNT($EH250,$EI250,$EJ250)=0,"",AVERAGE($EH250,$EI250,$EJ250))</x:f>
      </x:c>
      <x:c r="FE250" s="42" t="str">
        <x:f>IF(COUNT($EL250,$EM250,$EN250)=0,"",AVERAGE($EL250,$EM250,$EN250))</x:f>
      </x:c>
      <x:c r="FF250" s="42" t="str">
        <x:f>IF(OR($FD250="",$FE250=""),"",$FE250-$FD250)</x:f>
      </x:c>
      <x:c r="FG250" s="24" t="str">
        <x:f>IF(COUNT($DF250,$DG250,$DH250,$DJ250,$DK250,$DL250,$DM250,$DN250,$DO250,$DQ250,$DR250,$DS250)=12,"Yes","No")</x:f>
        <x:v>No</x:v>
      </x:c>
      <x:c r="FH250" s="24" t="str">
        <x:f>IF(COUNT($EA250,$EB250,$EC250,$EE250,$EF250,$EG250,$EH250,$EI250,$EJ250,$EL250,$EM250,$EN250)=12,"Yes","No")</x:f>
        <x:v>No</x:v>
      </x:c>
      <x:c r="FI250" s="24" t="str">
        <x:f>IF(AND($M250="Include",OR($FG250="Yes",$FH250="Yes")),"Ready","Not ready")</x:f>
        <x:v>Not ready</x:v>
      </x:c>
    </x:row>
    <x:row r="251" ht="24" customHeight="1">
      <x:c r="A251" s="22" t="str">
        <x:v>CTL-0249</x:v>
      </x:c>
      <x:c r="B251" s="22" t="n">
        <x:v>260</x:v>
      </x:c>
      <x:c r="C251" s="22" t="str">
        <x:v>Candidate alternative-rationale group</x:v>
      </x:c>
      <x:c r="D251" s="22" t="n">
        <x:v>0</x:v>
      </x:c>
      <x:c r="E251" s="22" t="str">
        <x:v>DATA non-innovation deals.xlsx</x:v>
      </x:c>
      <x:c r="F251" s="22" t="str">
        <x:v>nicox acquires 100 stake in doliage</x:v>
      </x:c>
      <x:c r="G251" s="22" t="str">
        <x:v>Yes</x:v>
      </x:c>
      <x:c r="H251" s="22" t="str">
        <x:v>No</x:v>
      </x:c>
      <x:c r="I251" s="22" t="str">
        <x:v>No</x:v>
      </x:c>
      <x:c r="J251" s="22" t="n">
        <x:v>1</x:v>
      </x:c>
      <x:c r="K251" s="22" t="str">
        <x:v>Not started</x:v>
      </x:c>
      <x:c r="L251" s="22" t="str">
        <x:v>Eligible - 100%</x:v>
      </x:c>
      <x:c r="M251" s="22" t="str">
        <x:v>Review</x:v>
      </x:c>
      <x:c r="N251" s="22" t="str"/>
      <x:c r="O251" s="28" t="n">
        <x:v>41898</x:v>
      </x:c>
      <x:c r="P251" s="28" t="n">
        <x:v>41908</x:v>
      </x:c>
      <x:c r="Q251" s="22" t="n">
        <x:v>2014</x:v>
      </x:c>
      <x:c r="R251" s="22" t="str">
        <x:v>Q3 2014</x:v>
      </x:c>
      <x:c r="S251" s="22" t="str">
        <x:v>Completed</x:v>
      </x:c>
      <x:c r="T251" s="26" t="str">
        <x:v>Nicox acquires 100% stake in Doliage</x:v>
      </x:c>
      <x:c r="U251" s="22" t="str">
        <x:v>Mergers &amp; Acquisitions</x:v>
      </x:c>
      <x:c r="V251" s="22" t="str">
        <x:v>Acquisition</x:v>
      </x:c>
      <x:c r="W251" s="22" t="str">
        <x:v>100% Acquisition</x:v>
      </x:c>
      <x:c r="X251" s="22" t="str">
        <x:v>France</x:v>
      </x:c>
      <x:c r="Y251" s="22" t="str">
        <x:v>100% Acquisition</x:v>
      </x:c>
      <x:c r="Z251" s="26" t="str">
        <x:v>Michel Dyens &amp; Co</x:v>
      </x:c>
      <x:c r="AA251" s="26"/>
      <x:c r="AB251" s="22" t="str">
        <x:v>Nicox SA</x:v>
      </x:c>
      <x:c r="AC251" s="22" t="str">
        <x:v>nicox</x:v>
      </x:c>
      <x:c r="AD251" s="22" t="str">
        <x:v>Doliage</x:v>
      </x:c>
      <x:c r="AE251" s="22" t="str">
        <x:v>doliage</x:v>
      </x:c>
      <x:c r="AF251" s="30" t="n">
        <x:v>6</x:v>
      </x:c>
      <x:c r="AG251" s="22" t="n">
        <x:v>6</x:v>
      </x:c>
      <x:c r="AH251" s="26" t="str">
        <x:v>Nicox SA, a biopharmaceutical company, has agreed to acquire 100% stake in Doliage, a pharmaceutical company, in exchange for newly-issued Nicox shares for a total value of EUR5 million. Both the companies are based in France. 
_x000d_ Announcement (September 16, 2014): 
_x000d_ Nicox has agreed to acquire 100% stake in Doliage for EUR5 million.
_x000d_ The number of shares to be issued would be based on the volume-weighted average closing price of Nicox shares during a 20 trading day period preceding the execution of the agreement. 
_x000d_Doliage generated sales of EUR2.6 million with an EBITDA of EUR0.36 million for the fiscal year ending on September 30, 2013.
_x000d_ Michel Dyens &amp; Co. is acting as financial advisor to Nicox. The transaction is expected to close in October 2014.</x:v>
      </x:c>
      <x:c r="AI251" s="26" t="str">
        <x:v>The transaction will add ophthalmic product portfolio and will complement Nicox's existing commercial infrastructure in France with further upside potential in some export markets such as Southern Europe and North Africa.</x:v>
      </x:c>
      <x:c r="AJ251" s="22" t="str"/>
      <x:c r="AK251" s="22" t="str"/>
      <x:c r="AL251" s="22" t="str">
        <x:v>Unknown</x:v>
      </x:c>
      <x:c r="AM251" s="22" t="str">
        <x:v>Unknown</x:v>
      </x:c>
      <x:c r="AN251" s="22" t="str"/>
      <x:c r="AO251" s="22" t="str"/>
      <x:c r="AP251" s="22" t="str"/>
      <x:c r="AQ251" s="22" t="str"/>
      <x:c r="AR251" s="22" t="str"/>
      <x:c r="AS251" s="22" t="str">
        <x:v>Nicox SA</x:v>
      </x:c>
      <x:c r="AT251" s="22" t="str">
        <x:v>Doliage</x:v>
      </x:c>
      <x:c r="AU251" s="22" t="str">
        <x:v>Not reviewed</x:v>
      </x:c>
      <x:c r="AV251" s="22" t="str">
        <x:v>Not assessed</x:v>
      </x:c>
      <x:c r="AW251" s="22" t="str">
        <x:v>Unknown</x:v>
      </x:c>
      <x:c r="AX251" s="22" t="str">
        <x:v>Unknown</x:v>
      </x:c>
      <x:c r="AY251" s="22" t="str">
        <x:v>Unknown</x:v>
      </x:c>
      <x:c r="AZ251" s="22" t="str">
        <x:v>Unknown</x:v>
      </x:c>
      <x:c r="BA251" s="22" t="str">
        <x:v>Unknown</x:v>
      </x:c>
      <x:c r="BB251" s="22" t="str">
        <x:v>Unknown</x:v>
      </x:c>
      <x:c r="BC251" s="26" t="str"/>
      <x:c r="BD251" s="22" t="str"/>
      <x:c r="BE251" s="22" t="str"/>
      <x:c r="BF251" s="22" t="str">
        <x:v>Not collected</x:v>
      </x:c>
      <x:c r="BG251" s="22" t="str">
        <x:v>Not collected</x:v>
      </x:c>
      <x:c r="BH251" s="22" t="str">
        <x:v>Not defined</x:v>
      </x:c>
      <x:c r="BI251" s="24" t="n">
        <x:f>IF($Q251="","",$Q251-3)</x:f>
        <x:v>2011</x:v>
      </x:c>
      <x:c r="BJ251" s="24" t="n">
        <x:f>IF($Q251="","",$Q251-2)</x:f>
        <x:v>2012</x:v>
      </x:c>
      <x:c r="BK251" s="24" t="n">
        <x:f>IF($Q251="","",$Q251-1)</x:f>
        <x:v>2013</x:v>
      </x:c>
      <x:c r="BL251" s="24" t="n">
        <x:f>IF($Q251="","",$Q251+0)</x:f>
        <x:v>2014</x:v>
      </x:c>
      <x:c r="BM251" s="24" t="n">
        <x:f>IF($Q251="","",$Q251+1)</x:f>
        <x:v>2015</x:v>
      </x:c>
      <x:c r="BN251" s="24" t="n">
        <x:f>IF($Q251="","",$Q251+2)</x:f>
        <x:v>2016</x:v>
      </x:c>
      <x:c r="BO251" s="24" t="n">
        <x:f>IF($Q251="","",$Q251+3)</x:f>
        <x:v>2017</x:v>
      </x:c>
      <x:c r="BP251" s="77" t="str"/>
      <x:c r="BQ251" s="77" t="str"/>
      <x:c r="BR251" s="77" t="str"/>
      <x:c r="BS251" s="77" t="str"/>
      <x:c r="BT251" s="77" t="str"/>
      <x:c r="BU251" s="77" t="str"/>
      <x:c r="BV251" s="77" t="str"/>
      <x:c r="BW251" s="77" t="str"/>
      <x:c r="BX251" s="77" t="str"/>
      <x:c r="BY251" s="77" t="str"/>
      <x:c r="BZ251" s="77" t="str"/>
      <x:c r="CA251" s="77" t="str"/>
      <x:c r="CB251" s="77" t="str"/>
      <x:c r="CC251" s="77" t="str"/>
      <x:c r="CD251" s="77" t="str"/>
      <x:c r="CE251" s="77" t="str"/>
      <x:c r="CF251" s="77" t="str"/>
      <x:c r="CG251" s="77" t="str"/>
      <x:c r="CH251" s="77" t="str"/>
      <x:c r="CI251" s="77" t="str"/>
      <x:c r="CJ251" s="77" t="str"/>
      <x:c r="CK251" s="77" t="str"/>
      <x:c r="CL251" s="77" t="str"/>
      <x:c r="CM251" s="77" t="str"/>
      <x:c r="CN251" s="77" t="str"/>
      <x:c r="CO251" s="77" t="str"/>
      <x:c r="CP251" s="77" t="str"/>
      <x:c r="CQ251" s="77" t="str"/>
      <x:c r="CR251" s="77" t="str"/>
      <x:c r="CS251" s="77" t="str"/>
      <x:c r="CT251" s="77" t="str"/>
      <x:c r="CU251" s="77" t="str"/>
      <x:c r="CV251" s="77" t="str"/>
      <x:c r="CW251" s="77" t="str"/>
      <x:c r="CX251" s="77" t="str"/>
      <x:c r="CY251" s="77" t="str"/>
      <x:c r="CZ251" s="77" t="str"/>
      <x:c r="DA251" s="77" t="str"/>
      <x:c r="DB251" s="77" t="str"/>
      <x:c r="DC251" s="77" t="str"/>
      <x:c r="DD251" s="77" t="str"/>
      <x:c r="DE251" s="77" t="str"/>
      <x:c r="DF251" s="78" t="str"/>
      <x:c r="DG251" s="78" t="str"/>
      <x:c r="DH251" s="78" t="str"/>
      <x:c r="DI251" s="78" t="str"/>
      <x:c r="DJ251" s="78" t="str"/>
      <x:c r="DK251" s="78" t="str"/>
      <x:c r="DL251" s="78" t="str"/>
      <x:c r="DM251" s="78" t="str"/>
      <x:c r="DN251" s="78" t="str"/>
      <x:c r="DO251" s="78" t="str"/>
      <x:c r="DP251" s="78" t="str"/>
      <x:c r="DQ251" s="78" t="str"/>
      <x:c r="DR251" s="78" t="str"/>
      <x:c r="DS251" s="78" t="str"/>
      <x:c r="DT251" s="78" t="str"/>
      <x:c r="DU251" s="78" t="str"/>
      <x:c r="DV251" s="78" t="str"/>
      <x:c r="DW251" s="78" t="str"/>
      <x:c r="DX251" s="78" t="str"/>
      <x:c r="DY251" s="78" t="str"/>
      <x:c r="DZ251" s="78" t="str"/>
      <x:c r="EA251" s="117" t="str"/>
      <x:c r="EB251" s="117" t="str"/>
      <x:c r="EC251" s="117" t="str"/>
      <x:c r="ED251" s="117" t="str"/>
      <x:c r="EE251" s="117" t="str"/>
      <x:c r="EF251" s="117" t="str"/>
      <x:c r="EG251" s="117" t="str"/>
      <x:c r="EH251" s="117" t="str"/>
      <x:c r="EI251" s="117" t="str"/>
      <x:c r="EJ251" s="117" t="str"/>
      <x:c r="EK251" s="117" t="str"/>
      <x:c r="EL251" s="117" t="str"/>
      <x:c r="EM251" s="117" t="str"/>
      <x:c r="EN251" s="117" t="str"/>
      <x:c r="EO251" s="34" t="str"/>
      <x:c r="EP251" s="34" t="str"/>
      <x:c r="EQ251" s="36" t="str">
        <x:f>IF(OR($EO251="",$EP251="",$EO251=0),"",$EP251/$EO251)</x:f>
      </x:c>
      <x:c r="ER251" s="38" t="str"/>
      <x:c r="ES251" s="22" t="str">
        <x:v>Unknown</x:v>
      </x:c>
      <x:c r="ET251" s="22" t="str">
        <x:v>Unknown</x:v>
      </x:c>
      <x:c r="EU251" s="40" t="str">
        <x:f>IF(COUNT($DF251,$DG251,$DH251)=0,"",AVERAGE($DF251,$DG251,$DH251))</x:f>
      </x:c>
      <x:c r="EV251" s="40" t="str">
        <x:f>IF(COUNT($DJ251,$DK251,$DL251)=0,"",AVERAGE($DJ251,$DK251,$DL251))</x:f>
      </x:c>
      <x:c r="EW251" s="40" t="str">
        <x:f>IF(OR($EU251="",$EV251=""),"",$EV251-$EU251)</x:f>
      </x:c>
      <x:c r="EX251" s="40" t="str">
        <x:f>IF(COUNT($DM251,$DN251,$DO251)=0,"",AVERAGE($DM251,$DN251,$DO251))</x:f>
      </x:c>
      <x:c r="EY251" s="40" t="str">
        <x:f>IF(COUNT($DQ251,$DR251,$DS251)=0,"",AVERAGE($DQ251,$DR251,$DS251))</x:f>
      </x:c>
      <x:c r="EZ251" s="40" t="str">
        <x:f>IF(OR($EX251="",$EY251=""),"",$EY251-$EX251)</x:f>
      </x:c>
      <x:c r="FA251" s="42" t="str">
        <x:f>IF(COUNT($EA251,$EB251,$EC251)=0,"",AVERAGE($EA251,$EB251,$EC251))</x:f>
      </x:c>
      <x:c r="FB251" s="42" t="str">
        <x:f>IF(COUNT($EE251,$EF251,$EG251)=0,"",AVERAGE($EE251,$EF251,$EG251))</x:f>
      </x:c>
      <x:c r="FC251" s="42" t="str">
        <x:f>IF(OR($FA251="",$FB251=""),"",$FB251-$FA251)</x:f>
      </x:c>
      <x:c r="FD251" s="42" t="str">
        <x:f>IF(COUNT($EH251,$EI251,$EJ251)=0,"",AVERAGE($EH251,$EI251,$EJ251))</x:f>
      </x:c>
      <x:c r="FE251" s="42" t="str">
        <x:f>IF(COUNT($EL251,$EM251,$EN251)=0,"",AVERAGE($EL251,$EM251,$EN251))</x:f>
      </x:c>
      <x:c r="FF251" s="42" t="str">
        <x:f>IF(OR($FD251="",$FE251=""),"",$FE251-$FD251)</x:f>
      </x:c>
      <x:c r="FG251" s="24" t="str">
        <x:f>IF(COUNT($DF251,$DG251,$DH251,$DJ251,$DK251,$DL251,$DM251,$DN251,$DO251,$DQ251,$DR251,$DS251)=12,"Yes","No")</x:f>
        <x:v>No</x:v>
      </x:c>
      <x:c r="FH251" s="24" t="str">
        <x:f>IF(COUNT($EA251,$EB251,$EC251,$EE251,$EF251,$EG251,$EH251,$EI251,$EJ251,$EL251,$EM251,$EN251)=12,"Yes","No")</x:f>
        <x:v>No</x:v>
      </x:c>
      <x:c r="FI251" s="24" t="str">
        <x:f>IF(AND($M251="Include",OR($FG251="Yes",$FH251="Yes")),"Ready","Not ready")</x:f>
        <x:v>Not ready</x:v>
      </x:c>
    </x:row>
    <x:row r="252" ht="24" customHeight="1">
      <x:c r="A252" s="22" t="str">
        <x:v>CTL-0250</x:v>
      </x:c>
      <x:c r="B252" s="22" t="n">
        <x:v>261</x:v>
      </x:c>
      <x:c r="C252" s="22" t="str">
        <x:v>Candidate alternative-rationale group</x:v>
      </x:c>
      <x:c r="D252" s="22" t="n">
        <x:v>0</x:v>
      </x:c>
      <x:c r="E252" s="22" t="str">
        <x:v>DATA non-innovation deals.xlsx</x:v>
      </x:c>
      <x:c r="F252" s="22" t="str">
        <x:v>actinogen acquires 100 stake in corticrine</x:v>
      </x:c>
      <x:c r="G252" s="22" t="str">
        <x:v>No</x:v>
      </x:c>
      <x:c r="H252" s="22" t="str">
        <x:v>No</x:v>
      </x:c>
      <x:c r="I252" s="22" t="str">
        <x:v>No</x:v>
      </x:c>
      <x:c r="J252" s="22" t="n">
        <x:v>1</x:v>
      </x:c>
      <x:c r="K252" s="22" t="str">
        <x:v>Not started</x:v>
      </x:c>
      <x:c r="L252" s="22" t="str">
        <x:v>Eligible - 100%</x:v>
      </x:c>
      <x:c r="M252" s="22" t="str">
        <x:v>Review</x:v>
      </x:c>
      <x:c r="N252" s="22" t="str"/>
      <x:c r="O252" s="28" t="n">
        <x:v>41878</x:v>
      </x:c>
      <x:c r="P252" s="28" t="n">
        <x:v>41974</x:v>
      </x:c>
      <x:c r="Q252" s="22" t="n">
        <x:v>2014</x:v>
      </x:c>
      <x:c r="R252" s="22" t="str">
        <x:v>Q3 2014</x:v>
      </x:c>
      <x:c r="S252" s="22" t="str">
        <x:v>Completed</x:v>
      </x:c>
      <x:c r="T252" s="26" t="str">
        <x:v>Actinogen acquires 100% stake in Corticrine</x:v>
      </x:c>
      <x:c r="U252" s="22" t="str">
        <x:v>Mergers &amp; Acquisitions</x:v>
      </x:c>
      <x:c r="V252" s="22" t="str">
        <x:v>Acquisition</x:v>
      </x:c>
      <x:c r="W252" s="22" t="str">
        <x:v>100% Acquisition</x:v>
      </x:c>
      <x:c r="X252" s="22" t="str">
        <x:v>United Kingdom</x:v>
      </x:c>
      <x:c r="Y252" s="22" t="str">
        <x:v>100% Acquisition</x:v>
      </x:c>
      <x:c r="Z252" s="26"/>
      <x:c r="AA252" s="26"/>
      <x:c r="AB252" s="22" t="str">
        <x:v>Actinogen Medical Limited</x:v>
      </x:c>
      <x:c r="AC252" s="22" t="str">
        <x:v>actinogen medical</x:v>
      </x:c>
      <x:c r="AD252" s="22" t="str">
        <x:v>Corticrine Ltd</x:v>
      </x:c>
      <x:c r="AE252" s="22" t="str">
        <x:v>corticrine</x:v>
      </x:c>
      <x:c r="AF252" s="30"/>
      <x:c r="AG252" s="22" t="str">
        <x:v>n/a</x:v>
      </x:c>
      <x:c r="AH252" s="26" t="str">
        <x:v>Actinogen Limited, an Australia-based clinical stage biotechnology company, has acquired 100% stake in Corticrine, Ltd., a UK-based pharmaceutical company focused on the development of therapies for Alzheimer’s dementia.
_x000d_Announcement (August 27, 2014):
_x000d_Actinogen has signed a sale and purchase agreement to acquire 100% of Corticrine.</x:v>
      </x:c>
      <x:c r="AI252" s="26" t="str">
        <x:v>The acquisition will transform Actinogen into a clinical stage company with an asset that has the potential to become the long awaited treatment for Alzheimer’s dementia.</x:v>
      </x:c>
      <x:c r="AJ252" s="22" t="str"/>
      <x:c r="AK252" s="22" t="str"/>
      <x:c r="AL252" s="22" t="str">
        <x:v>Unknown</x:v>
      </x:c>
      <x:c r="AM252" s="22" t="str">
        <x:v>Unknown</x:v>
      </x:c>
      <x:c r="AN252" s="22" t="str"/>
      <x:c r="AO252" s="22" t="str"/>
      <x:c r="AP252" s="22" t="str"/>
      <x:c r="AQ252" s="22" t="str"/>
      <x:c r="AR252" s="22" t="str"/>
      <x:c r="AS252" s="22" t="str">
        <x:v>Actinogen Medical Limited</x:v>
      </x:c>
      <x:c r="AT252" s="22" t="str">
        <x:v>Corticrine Ltd</x:v>
      </x:c>
      <x:c r="AU252" s="22" t="str">
        <x:v>Not reviewed</x:v>
      </x:c>
      <x:c r="AV252" s="22" t="str">
        <x:v>Not assessed</x:v>
      </x:c>
      <x:c r="AW252" s="22" t="str">
        <x:v>Unknown</x:v>
      </x:c>
      <x:c r="AX252" s="22" t="str">
        <x:v>Unknown</x:v>
      </x:c>
      <x:c r="AY252" s="22" t="str">
        <x:v>Unknown</x:v>
      </x:c>
      <x:c r="AZ252" s="22" t="str">
        <x:v>Unknown</x:v>
      </x:c>
      <x:c r="BA252" s="22" t="str">
        <x:v>Unknown</x:v>
      </x:c>
      <x:c r="BB252" s="22" t="str">
        <x:v>Unknown</x:v>
      </x:c>
      <x:c r="BC252" s="26" t="str"/>
      <x:c r="BD252" s="22" t="str"/>
      <x:c r="BE252" s="22" t="str"/>
      <x:c r="BF252" s="22" t="str">
        <x:v>Not collected</x:v>
      </x:c>
      <x:c r="BG252" s="22" t="str">
        <x:v>Not collected</x:v>
      </x:c>
      <x:c r="BH252" s="22" t="str">
        <x:v>Not defined</x:v>
      </x:c>
      <x:c r="BI252" s="24" t="n">
        <x:f>IF($Q252="","",$Q252-3)</x:f>
        <x:v>2011</x:v>
      </x:c>
      <x:c r="BJ252" s="24" t="n">
        <x:f>IF($Q252="","",$Q252-2)</x:f>
        <x:v>2012</x:v>
      </x:c>
      <x:c r="BK252" s="24" t="n">
        <x:f>IF($Q252="","",$Q252-1)</x:f>
        <x:v>2013</x:v>
      </x:c>
      <x:c r="BL252" s="24" t="n">
        <x:f>IF($Q252="","",$Q252+0)</x:f>
        <x:v>2014</x:v>
      </x:c>
      <x:c r="BM252" s="24" t="n">
        <x:f>IF($Q252="","",$Q252+1)</x:f>
        <x:v>2015</x:v>
      </x:c>
      <x:c r="BN252" s="24" t="n">
        <x:f>IF($Q252="","",$Q252+2)</x:f>
        <x:v>2016</x:v>
      </x:c>
      <x:c r="BO252" s="24" t="n">
        <x:f>IF($Q252="","",$Q252+3)</x:f>
        <x:v>2017</x:v>
      </x:c>
      <x:c r="BP252" s="77" t="str"/>
      <x:c r="BQ252" s="77" t="str"/>
      <x:c r="BR252" s="77" t="str"/>
      <x:c r="BS252" s="77" t="str"/>
      <x:c r="BT252" s="77" t="str"/>
      <x:c r="BU252" s="77" t="str"/>
      <x:c r="BV252" s="77" t="str"/>
      <x:c r="BW252" s="77" t="str"/>
      <x:c r="BX252" s="77" t="str"/>
      <x:c r="BY252" s="77" t="str"/>
      <x:c r="BZ252" s="77" t="str"/>
      <x:c r="CA252" s="77" t="str"/>
      <x:c r="CB252" s="77" t="str"/>
      <x:c r="CC252" s="77" t="str"/>
      <x:c r="CD252" s="77" t="str"/>
      <x:c r="CE252" s="77" t="str"/>
      <x:c r="CF252" s="77" t="str"/>
      <x:c r="CG252" s="77" t="str"/>
      <x:c r="CH252" s="77" t="str"/>
      <x:c r="CI252" s="77" t="str"/>
      <x:c r="CJ252" s="77" t="str"/>
      <x:c r="CK252" s="77" t="str"/>
      <x:c r="CL252" s="77" t="str"/>
      <x:c r="CM252" s="77" t="str"/>
      <x:c r="CN252" s="77" t="str"/>
      <x:c r="CO252" s="77" t="str"/>
      <x:c r="CP252" s="77" t="str"/>
      <x:c r="CQ252" s="77" t="str"/>
      <x:c r="CR252" s="77" t="str"/>
      <x:c r="CS252" s="77" t="str"/>
      <x:c r="CT252" s="77" t="str"/>
      <x:c r="CU252" s="77" t="str"/>
      <x:c r="CV252" s="77" t="str"/>
      <x:c r="CW252" s="77" t="str"/>
      <x:c r="CX252" s="77" t="str"/>
      <x:c r="CY252" s="77" t="str"/>
      <x:c r="CZ252" s="77" t="str"/>
      <x:c r="DA252" s="77" t="str"/>
      <x:c r="DB252" s="77" t="str"/>
      <x:c r="DC252" s="77" t="str"/>
      <x:c r="DD252" s="77" t="str"/>
      <x:c r="DE252" s="77" t="str"/>
      <x:c r="DF252" s="78" t="str"/>
      <x:c r="DG252" s="78" t="str"/>
      <x:c r="DH252" s="78" t="str"/>
      <x:c r="DI252" s="78" t="str"/>
      <x:c r="DJ252" s="78" t="str"/>
      <x:c r="DK252" s="78" t="str"/>
      <x:c r="DL252" s="78" t="str"/>
      <x:c r="DM252" s="78" t="str"/>
      <x:c r="DN252" s="78" t="str"/>
      <x:c r="DO252" s="78" t="str"/>
      <x:c r="DP252" s="78" t="str"/>
      <x:c r="DQ252" s="78" t="str"/>
      <x:c r="DR252" s="78" t="str"/>
      <x:c r="DS252" s="78" t="str"/>
      <x:c r="DT252" s="78" t="str"/>
      <x:c r="DU252" s="78" t="str"/>
      <x:c r="DV252" s="78" t="str"/>
      <x:c r="DW252" s="78" t="str"/>
      <x:c r="DX252" s="78" t="str"/>
      <x:c r="DY252" s="78" t="str"/>
      <x:c r="DZ252" s="78" t="str"/>
      <x:c r="EA252" s="117" t="str"/>
      <x:c r="EB252" s="117" t="str"/>
      <x:c r="EC252" s="117" t="str"/>
      <x:c r="ED252" s="117" t="str"/>
      <x:c r="EE252" s="117" t="str"/>
      <x:c r="EF252" s="117" t="str"/>
      <x:c r="EG252" s="117" t="str"/>
      <x:c r="EH252" s="117" t="str"/>
      <x:c r="EI252" s="117" t="str"/>
      <x:c r="EJ252" s="117" t="str"/>
      <x:c r="EK252" s="117" t="str"/>
      <x:c r="EL252" s="117" t="str"/>
      <x:c r="EM252" s="117" t="str"/>
      <x:c r="EN252" s="117" t="str"/>
      <x:c r="EO252" s="34" t="str"/>
      <x:c r="EP252" s="34" t="str"/>
      <x:c r="EQ252" s="36" t="str">
        <x:f>IF(OR($EO252="",$EP252="",$EO252=0),"",$EP252/$EO252)</x:f>
      </x:c>
      <x:c r="ER252" s="38" t="str"/>
      <x:c r="ES252" s="22" t="str">
        <x:v>Unknown</x:v>
      </x:c>
      <x:c r="ET252" s="22" t="str">
        <x:v>Unknown</x:v>
      </x:c>
      <x:c r="EU252" s="40" t="str">
        <x:f>IF(COUNT($DF252,$DG252,$DH252)=0,"",AVERAGE($DF252,$DG252,$DH252))</x:f>
      </x:c>
      <x:c r="EV252" s="40" t="str">
        <x:f>IF(COUNT($DJ252,$DK252,$DL252)=0,"",AVERAGE($DJ252,$DK252,$DL252))</x:f>
      </x:c>
      <x:c r="EW252" s="40" t="str">
        <x:f>IF(OR($EU252="",$EV252=""),"",$EV252-$EU252)</x:f>
      </x:c>
      <x:c r="EX252" s="40" t="str">
        <x:f>IF(COUNT($DM252,$DN252,$DO252)=0,"",AVERAGE($DM252,$DN252,$DO252))</x:f>
      </x:c>
      <x:c r="EY252" s="40" t="str">
        <x:f>IF(COUNT($DQ252,$DR252,$DS252)=0,"",AVERAGE($DQ252,$DR252,$DS252))</x:f>
      </x:c>
      <x:c r="EZ252" s="40" t="str">
        <x:f>IF(OR($EX252="",$EY252=""),"",$EY252-$EX252)</x:f>
      </x:c>
      <x:c r="FA252" s="42" t="str">
        <x:f>IF(COUNT($EA252,$EB252,$EC252)=0,"",AVERAGE($EA252,$EB252,$EC252))</x:f>
      </x:c>
      <x:c r="FB252" s="42" t="str">
        <x:f>IF(COUNT($EE252,$EF252,$EG252)=0,"",AVERAGE($EE252,$EF252,$EG252))</x:f>
      </x:c>
      <x:c r="FC252" s="42" t="str">
        <x:f>IF(OR($FA252="",$FB252=""),"",$FB252-$FA252)</x:f>
      </x:c>
      <x:c r="FD252" s="42" t="str">
        <x:f>IF(COUNT($EH252,$EI252,$EJ252)=0,"",AVERAGE($EH252,$EI252,$EJ252))</x:f>
      </x:c>
      <x:c r="FE252" s="42" t="str">
        <x:f>IF(COUNT($EL252,$EM252,$EN252)=0,"",AVERAGE($EL252,$EM252,$EN252))</x:f>
      </x:c>
      <x:c r="FF252" s="42" t="str">
        <x:f>IF(OR($FD252="",$FE252=""),"",$FE252-$FD252)</x:f>
      </x:c>
      <x:c r="FG252" s="24" t="str">
        <x:f>IF(COUNT($DF252,$DG252,$DH252,$DJ252,$DK252,$DL252,$DM252,$DN252,$DO252,$DQ252,$DR252,$DS252)=12,"Yes","No")</x:f>
        <x:v>No</x:v>
      </x:c>
      <x:c r="FH252" s="24" t="str">
        <x:f>IF(COUNT($EA252,$EB252,$EC252,$EE252,$EF252,$EG252,$EH252,$EI252,$EJ252,$EL252,$EM252,$EN252)=12,"Yes","No")</x:f>
        <x:v>No</x:v>
      </x:c>
      <x:c r="FI252" s="24" t="str">
        <x:f>IF(AND($M252="Include",OR($FG252="Yes",$FH252="Yes")),"Ready","Not ready")</x:f>
        <x:v>Not ready</x:v>
      </x:c>
    </x:row>
    <x:row r="253" ht="24" customHeight="1">
      <x:c r="A253" s="22" t="str">
        <x:v>CTL-0251</x:v>
      </x:c>
      <x:c r="B253" s="22" t="n">
        <x:v>262</x:v>
      </x:c>
      <x:c r="C253" s="22" t="str">
        <x:v>Candidate alternative-rationale group</x:v>
      </x:c>
      <x:c r="D253" s="22" t="n">
        <x:v>0</x:v>
      </x:c>
      <x:c r="E253" s="22" t="str">
        <x:v>DATA non-innovation deals.xlsx</x:v>
      </x:c>
      <x:c r="F253" s="22" t="str">
        <x:v>cilag acquires covagen</x:v>
      </x:c>
      <x:c r="G253" s="22" t="str">
        <x:v>No</x:v>
      </x:c>
      <x:c r="H253" s="22" t="str">
        <x:v>No</x:v>
      </x:c>
      <x:c r="I253" s="22" t="str">
        <x:v>No</x:v>
      </x:c>
      <x:c r="J253" s="22" t="n">
        <x:v>1</x:v>
      </x:c>
      <x:c r="K253" s="22" t="str">
        <x:v>Not started</x:v>
      </x:c>
      <x:c r="L253" s="22" t="str">
        <x:v>Review - majority</x:v>
      </x:c>
      <x:c r="M253" s="22" t="str">
        <x:v>Review</x:v>
      </x:c>
      <x:c r="N253" s="22" t="str"/>
      <x:c r="O253" s="28" t="n">
        <x:v>41876</x:v>
      </x:c>
      <x:c r="P253" s="28" t="n">
        <x:v>41876</x:v>
      </x:c>
      <x:c r="Q253" s="22" t="n">
        <x:v>2014</x:v>
      </x:c>
      <x:c r="R253" s="22" t="str">
        <x:v>Q3 2014</x:v>
      </x:c>
      <x:c r="S253" s="22" t="str">
        <x:v>Completed</x:v>
      </x:c>
      <x:c r="T253" s="26" t="str">
        <x:v>Cilag acquires Covagen</x:v>
      </x:c>
      <x:c r="U253" s="22" t="str">
        <x:v>Mergers &amp; Acquisitions</x:v>
      </x:c>
      <x:c r="V253" s="22" t="str">
        <x:v>Acquisition</x:v>
      </x:c>
      <x:c r="W253" s="22" t="str">
        <x:v>Majority Acquisition</x:v>
      </x:c>
      <x:c r="X253" s="22" t="str">
        <x:v>Switzerland</x:v>
      </x:c>
      <x:c r="Y253" s="22" t="str">
        <x:v>Majority Acquisition</x:v>
      </x:c>
      <x:c r="Z253" s="26"/>
      <x:c r="AA253" s="26"/>
      <x:c r="AB253" s="22" t="str">
        <x:v>Cilag GmbH International</x:v>
      </x:c>
      <x:c r="AC253" s="22" t="str">
        <x:v>cilag international</x:v>
      </x:c>
      <x:c r="AD253" s="22" t="str">
        <x:v>Covagen AG (Inactive)</x:v>
      </x:c>
      <x:c r="AE253" s="22" t="str">
        <x:v>covagen</x:v>
      </x:c>
      <x:c r="AF253" s="30"/>
      <x:c r="AG253" s="22" t="str">
        <x:v>n/a</x:v>
      </x:c>
      <x:c r="AH253" s="26" t="str">
        <x:v>Cilag GmbH International, a supply chain coordination center for the pharmaceuticals sector, has acquired Covagen AG, a biopharmaceutical company specializing in the development of multispecific protein therapeutics through the FynomAb(R) technology platform. Both the companies are based in Switzerland. 
_x000d_Covagen has been backed by investment firms Baxter Ventures, Gimv N.V, Ascent Biomedical Ventures, Novartis Venture Fund, Edmond de Rothschild Investment Partners, Seroba Kernel Life Sciences Limited, Ventech SA, and MP Healthcare Venture Management, Inc.</x:v>
      </x:c>
      <x:c r="AI253" s="26" t="str">
        <x:v>The acquisition strengthens immunology portfolio and capabilities of Cilag.</x:v>
      </x:c>
      <x:c r="AJ253" s="22" t="str"/>
      <x:c r="AK253" s="22" t="str"/>
      <x:c r="AL253" s="22" t="str">
        <x:v>Unknown</x:v>
      </x:c>
      <x:c r="AM253" s="22" t="str">
        <x:v>Unknown</x:v>
      </x:c>
      <x:c r="AN253" s="22" t="str"/>
      <x:c r="AO253" s="22" t="str"/>
      <x:c r="AP253" s="22" t="str"/>
      <x:c r="AQ253" s="22" t="str"/>
      <x:c r="AR253" s="22" t="str"/>
      <x:c r="AS253" s="22" t="str">
        <x:v>Cilag GmbH International</x:v>
      </x:c>
      <x:c r="AT253" s="22" t="str">
        <x:v>Covagen AG (Inactive)</x:v>
      </x:c>
      <x:c r="AU253" s="22" t="str">
        <x:v>Not reviewed</x:v>
      </x:c>
      <x:c r="AV253" s="22" t="str">
        <x:v>Not assessed</x:v>
      </x:c>
      <x:c r="AW253" s="22" t="str">
        <x:v>Unknown</x:v>
      </x:c>
      <x:c r="AX253" s="22" t="str">
        <x:v>Unknown</x:v>
      </x:c>
      <x:c r="AY253" s="22" t="str">
        <x:v>Unknown</x:v>
      </x:c>
      <x:c r="AZ253" s="22" t="str">
        <x:v>Unknown</x:v>
      </x:c>
      <x:c r="BA253" s="22" t="str">
        <x:v>Unknown</x:v>
      </x:c>
      <x:c r="BB253" s="22" t="str">
        <x:v>Unknown</x:v>
      </x:c>
      <x:c r="BC253" s="26" t="str"/>
      <x:c r="BD253" s="22" t="str"/>
      <x:c r="BE253" s="22" t="str"/>
      <x:c r="BF253" s="22" t="str">
        <x:v>Not collected</x:v>
      </x:c>
      <x:c r="BG253" s="22" t="str">
        <x:v>Not collected</x:v>
      </x:c>
      <x:c r="BH253" s="22" t="str">
        <x:v>Not defined</x:v>
      </x:c>
      <x:c r="BI253" s="24" t="n">
        <x:f>IF($Q253="","",$Q253-3)</x:f>
        <x:v>2011</x:v>
      </x:c>
      <x:c r="BJ253" s="24" t="n">
        <x:f>IF($Q253="","",$Q253-2)</x:f>
        <x:v>2012</x:v>
      </x:c>
      <x:c r="BK253" s="24" t="n">
        <x:f>IF($Q253="","",$Q253-1)</x:f>
        <x:v>2013</x:v>
      </x:c>
      <x:c r="BL253" s="24" t="n">
        <x:f>IF($Q253="","",$Q253+0)</x:f>
        <x:v>2014</x:v>
      </x:c>
      <x:c r="BM253" s="24" t="n">
        <x:f>IF($Q253="","",$Q253+1)</x:f>
        <x:v>2015</x:v>
      </x:c>
      <x:c r="BN253" s="24" t="n">
        <x:f>IF($Q253="","",$Q253+2)</x:f>
        <x:v>2016</x:v>
      </x:c>
      <x:c r="BO253" s="24" t="n">
        <x:f>IF($Q253="","",$Q253+3)</x:f>
        <x:v>2017</x:v>
      </x:c>
      <x:c r="BP253" s="77" t="str"/>
      <x:c r="BQ253" s="77" t="str"/>
      <x:c r="BR253" s="77" t="str"/>
      <x:c r="BS253" s="77" t="str"/>
      <x:c r="BT253" s="77" t="str"/>
      <x:c r="BU253" s="77" t="str"/>
      <x:c r="BV253" s="77" t="str"/>
      <x:c r="BW253" s="77" t="str"/>
      <x:c r="BX253" s="77" t="str"/>
      <x:c r="BY253" s="77" t="str"/>
      <x:c r="BZ253" s="77" t="str"/>
      <x:c r="CA253" s="77" t="str"/>
      <x:c r="CB253" s="77" t="str"/>
      <x:c r="CC253" s="77" t="str"/>
      <x:c r="CD253" s="77" t="str"/>
      <x:c r="CE253" s="77" t="str"/>
      <x:c r="CF253" s="77" t="str"/>
      <x:c r="CG253" s="77" t="str"/>
      <x:c r="CH253" s="77" t="str"/>
      <x:c r="CI253" s="77" t="str"/>
      <x:c r="CJ253" s="77" t="str"/>
      <x:c r="CK253" s="77" t="str"/>
      <x:c r="CL253" s="77" t="str"/>
      <x:c r="CM253" s="77" t="str"/>
      <x:c r="CN253" s="77" t="str"/>
      <x:c r="CO253" s="77" t="str"/>
      <x:c r="CP253" s="77" t="str"/>
      <x:c r="CQ253" s="77" t="str"/>
      <x:c r="CR253" s="77" t="str"/>
      <x:c r="CS253" s="77" t="str"/>
      <x:c r="CT253" s="77" t="str"/>
      <x:c r="CU253" s="77" t="str"/>
      <x:c r="CV253" s="77" t="str"/>
      <x:c r="CW253" s="77" t="str"/>
      <x:c r="CX253" s="77" t="str"/>
      <x:c r="CY253" s="77" t="str"/>
      <x:c r="CZ253" s="77" t="str"/>
      <x:c r="DA253" s="77" t="str"/>
      <x:c r="DB253" s="77" t="str"/>
      <x:c r="DC253" s="77" t="str"/>
      <x:c r="DD253" s="77" t="str"/>
      <x:c r="DE253" s="77" t="str"/>
      <x:c r="DF253" s="78" t="str"/>
      <x:c r="DG253" s="78" t="str"/>
      <x:c r="DH253" s="78" t="str"/>
      <x:c r="DI253" s="78" t="str"/>
      <x:c r="DJ253" s="78" t="str"/>
      <x:c r="DK253" s="78" t="str"/>
      <x:c r="DL253" s="78" t="str"/>
      <x:c r="DM253" s="78" t="str"/>
      <x:c r="DN253" s="78" t="str"/>
      <x:c r="DO253" s="78" t="str"/>
      <x:c r="DP253" s="78" t="str"/>
      <x:c r="DQ253" s="78" t="str"/>
      <x:c r="DR253" s="78" t="str"/>
      <x:c r="DS253" s="78" t="str"/>
      <x:c r="DT253" s="78" t="str"/>
      <x:c r="DU253" s="78" t="str"/>
      <x:c r="DV253" s="78" t="str"/>
      <x:c r="DW253" s="78" t="str"/>
      <x:c r="DX253" s="78" t="str"/>
      <x:c r="DY253" s="78" t="str"/>
      <x:c r="DZ253" s="78" t="str"/>
      <x:c r="EA253" s="117" t="str"/>
      <x:c r="EB253" s="117" t="str"/>
      <x:c r="EC253" s="117" t="str"/>
      <x:c r="ED253" s="117" t="str"/>
      <x:c r="EE253" s="117" t="str"/>
      <x:c r="EF253" s="117" t="str"/>
      <x:c r="EG253" s="117" t="str"/>
      <x:c r="EH253" s="117" t="str"/>
      <x:c r="EI253" s="117" t="str"/>
      <x:c r="EJ253" s="117" t="str"/>
      <x:c r="EK253" s="117" t="str"/>
      <x:c r="EL253" s="117" t="str"/>
      <x:c r="EM253" s="117" t="str"/>
      <x:c r="EN253" s="117" t="str"/>
      <x:c r="EO253" s="34" t="str"/>
      <x:c r="EP253" s="34" t="str"/>
      <x:c r="EQ253" s="36" t="str">
        <x:f>IF(OR($EO253="",$EP253="",$EO253=0),"",$EP253/$EO253)</x:f>
      </x:c>
      <x:c r="ER253" s="38" t="str"/>
      <x:c r="ES253" s="22" t="str">
        <x:v>Unknown</x:v>
      </x:c>
      <x:c r="ET253" s="22" t="str">
        <x:v>Unknown</x:v>
      </x:c>
      <x:c r="EU253" s="40" t="str">
        <x:f>IF(COUNT($DF253,$DG253,$DH253)=0,"",AVERAGE($DF253,$DG253,$DH253))</x:f>
      </x:c>
      <x:c r="EV253" s="40" t="str">
        <x:f>IF(COUNT($DJ253,$DK253,$DL253)=0,"",AVERAGE($DJ253,$DK253,$DL253))</x:f>
      </x:c>
      <x:c r="EW253" s="40" t="str">
        <x:f>IF(OR($EU253="",$EV253=""),"",$EV253-$EU253)</x:f>
      </x:c>
      <x:c r="EX253" s="40" t="str">
        <x:f>IF(COUNT($DM253,$DN253,$DO253)=0,"",AVERAGE($DM253,$DN253,$DO253))</x:f>
      </x:c>
      <x:c r="EY253" s="40" t="str">
        <x:f>IF(COUNT($DQ253,$DR253,$DS253)=0,"",AVERAGE($DQ253,$DR253,$DS253))</x:f>
      </x:c>
      <x:c r="EZ253" s="40" t="str">
        <x:f>IF(OR($EX253="",$EY253=""),"",$EY253-$EX253)</x:f>
      </x:c>
      <x:c r="FA253" s="42" t="str">
        <x:f>IF(COUNT($EA253,$EB253,$EC253)=0,"",AVERAGE($EA253,$EB253,$EC253))</x:f>
      </x:c>
      <x:c r="FB253" s="42" t="str">
        <x:f>IF(COUNT($EE253,$EF253,$EG253)=0,"",AVERAGE($EE253,$EF253,$EG253))</x:f>
      </x:c>
      <x:c r="FC253" s="42" t="str">
        <x:f>IF(OR($FA253="",$FB253=""),"",$FB253-$FA253)</x:f>
      </x:c>
      <x:c r="FD253" s="42" t="str">
        <x:f>IF(COUNT($EH253,$EI253,$EJ253)=0,"",AVERAGE($EH253,$EI253,$EJ253))</x:f>
      </x:c>
      <x:c r="FE253" s="42" t="str">
        <x:f>IF(COUNT($EL253,$EM253,$EN253)=0,"",AVERAGE($EL253,$EM253,$EN253))</x:f>
      </x:c>
      <x:c r="FF253" s="42" t="str">
        <x:f>IF(OR($FD253="",$FE253=""),"",$FE253-$FD253)</x:f>
      </x:c>
      <x:c r="FG253" s="24" t="str">
        <x:f>IF(COUNT($DF253,$DG253,$DH253,$DJ253,$DK253,$DL253,$DM253,$DN253,$DO253,$DQ253,$DR253,$DS253)=12,"Yes","No")</x:f>
        <x:v>No</x:v>
      </x:c>
      <x:c r="FH253" s="24" t="str">
        <x:f>IF(COUNT($EA253,$EB253,$EC253,$EE253,$EF253,$EG253,$EH253,$EI253,$EJ253,$EL253,$EM253,$EN253)=12,"Yes","No")</x:f>
        <x:v>No</x:v>
      </x:c>
      <x:c r="FI253" s="24" t="str">
        <x:f>IF(AND($M253="Include",OR($FG253="Yes",$FH253="Yes")),"Ready","Not ready")</x:f>
        <x:v>Not ready</x:v>
      </x:c>
    </x:row>
    <x:row r="254" ht="24" customHeight="1">
      <x:c r="A254" s="22" t="str">
        <x:v>CTL-0252</x:v>
      </x:c>
      <x:c r="B254" s="22" t="n">
        <x:v>263</x:v>
      </x:c>
      <x:c r="C254" s="22" t="str">
        <x:v>Candidate alternative-rationale group</x:v>
      </x:c>
      <x:c r="D254" s="22" t="n">
        <x:v>0</x:v>
      </x:c>
      <x:c r="E254" s="22" t="str">
        <x:v>DATA non-innovation deals.xlsx</x:v>
      </x:c>
      <x:c r="F254" s="22" t="str">
        <x:v>abbey pharmaceuticals acquires peckforton pharmaceuticals</x:v>
      </x:c>
      <x:c r="G254" s="22" t="str">
        <x:v>No</x:v>
      </x:c>
      <x:c r="H254" s="22" t="str">
        <x:v>No</x:v>
      </x:c>
      <x:c r="I254" s="22" t="str">
        <x:v>No</x:v>
      </x:c>
      <x:c r="J254" s="22" t="n">
        <x:v>1</x:v>
      </x:c>
      <x:c r="K254" s="22" t="str">
        <x:v>Not started</x:v>
      </x:c>
      <x:c r="L254" s="22" t="str">
        <x:v>Review - majority</x:v>
      </x:c>
      <x:c r="M254" s="22" t="str">
        <x:v>Review</x:v>
      </x:c>
      <x:c r="N254" s="22" t="str"/>
      <x:c r="O254" s="28" t="n">
        <x:v>41862</x:v>
      </x:c>
      <x:c r="P254" s="28" t="n">
        <x:v>41862</x:v>
      </x:c>
      <x:c r="Q254" s="22" t="n">
        <x:v>2014</x:v>
      </x:c>
      <x:c r="R254" s="22" t="str">
        <x:v>Q3 2014</x:v>
      </x:c>
      <x:c r="S254" s="22" t="str">
        <x:v>Completed</x:v>
      </x:c>
      <x:c r="T254" s="26" t="str">
        <x:v>Abbey Pharmaceuticals acquires Peckforton Pharmaceuticals</x:v>
      </x:c>
      <x:c r="U254" s="22" t="str">
        <x:v>Mergers &amp; Acquisitions</x:v>
      </x:c>
      <x:c r="V254" s="22" t="str">
        <x:v>Acquisition</x:v>
      </x:c>
      <x:c r="W254" s="22" t="str">
        <x:v>Majority Acquisition</x:v>
      </x:c>
      <x:c r="X254" s="22" t="str">
        <x:v>United Kingdom</x:v>
      </x:c>
      <x:c r="Y254" s="22" t="str">
        <x:v>Majority Acquisition</x:v>
      </x:c>
      <x:c r="Z254" s="26" t="str">
        <x:v>Clearwater</x:v>
      </x:c>
      <x:c r="AA254" s="26" t="str">
        <x:v>Turner Parkinson LLP , Turner Parkinson LLP</x:v>
      </x:c>
      <x:c r="AB254" s="22" t="str">
        <x:v>Abbey Pharma (trading as Intrapharm Laboratories, Ltd.)</x:v>
      </x:c>
      <x:c r="AC254" s="22" t="str">
        <x:v>abbey pharma trading intrapharm laboratories</x:v>
      </x:c>
      <x:c r="AD254" s="22" t="str">
        <x:v>Peckforton Pharmaceuticals Ltd (Inactive)</x:v>
      </x:c>
      <x:c r="AE254" s="22" t="str">
        <x:v>peckforton pharmaceuticals</x:v>
      </x:c>
      <x:c r="AF254" s="30"/>
      <x:c r="AG254" s="22" t="str">
        <x:v>n/a</x:v>
      </x:c>
      <x:c r="AH254" s="26" t="str">
        <x:v>Abbey Pharmaceuticals, Ltd. has acquired Peckforton Pharmaceuticals, Ltd. Both the entities are pharmaceuticals companies based in the UK. 
_x000d_ Peckforton Pharmaceuticals was backed with investments from RisingStars Growth Fund, Coalfields Enterprise Fund and North West Business Investment Fund. 
_x000d_ The acquisition was funded by a GBP2 million investment from Business Growth Fund plc (BGF), a growth capital investment fund, in return for a minority stake in the new group, alongside senior debt funding from The Royal Bank of Scotland Plc.  
_x000d_ Clearwater International acted as financial advisor, while Turner Parkinson LLP acted as legal advisor to Peckforton Pharmaceuticals.</x:v>
      </x:c>
      <x:c r="AI254" s="26" t="str">
        <x:v>The acquisition will add new and complementary products to Abbey Pharma, while establishing a platform to support future expansion plans.</x:v>
      </x:c>
      <x:c r="AJ254" s="22" t="str"/>
      <x:c r="AK254" s="22" t="str"/>
      <x:c r="AL254" s="22" t="str">
        <x:v>Unknown</x:v>
      </x:c>
      <x:c r="AM254" s="22" t="str">
        <x:v>Unknown</x:v>
      </x:c>
      <x:c r="AN254" s="22" t="str"/>
      <x:c r="AO254" s="22" t="str"/>
      <x:c r="AP254" s="22" t="str"/>
      <x:c r="AQ254" s="22" t="str"/>
      <x:c r="AR254" s="22" t="str"/>
      <x:c r="AS254" s="22" t="str">
        <x:v>Abbey Pharma (trading as Intrapharm Laboratories, Ltd.)</x:v>
      </x:c>
      <x:c r="AT254" s="22" t="str">
        <x:v>Peckforton Pharmaceuticals Ltd (Inactive)</x:v>
      </x:c>
      <x:c r="AU254" s="22" t="str">
        <x:v>Not reviewed</x:v>
      </x:c>
      <x:c r="AV254" s="22" t="str">
        <x:v>Not assessed</x:v>
      </x:c>
      <x:c r="AW254" s="22" t="str">
        <x:v>Unknown</x:v>
      </x:c>
      <x:c r="AX254" s="22" t="str">
        <x:v>Unknown</x:v>
      </x:c>
      <x:c r="AY254" s="22" t="str">
        <x:v>Unknown</x:v>
      </x:c>
      <x:c r="AZ254" s="22" t="str">
        <x:v>Unknown</x:v>
      </x:c>
      <x:c r="BA254" s="22" t="str">
        <x:v>Unknown</x:v>
      </x:c>
      <x:c r="BB254" s="22" t="str">
        <x:v>Unknown</x:v>
      </x:c>
      <x:c r="BC254" s="26" t="str"/>
      <x:c r="BD254" s="22" t="str"/>
      <x:c r="BE254" s="22" t="str"/>
      <x:c r="BF254" s="22" t="str">
        <x:v>Not collected</x:v>
      </x:c>
      <x:c r="BG254" s="22" t="str">
        <x:v>Not collected</x:v>
      </x:c>
      <x:c r="BH254" s="22" t="str">
        <x:v>Not defined</x:v>
      </x:c>
      <x:c r="BI254" s="24" t="n">
        <x:f>IF($Q254="","",$Q254-3)</x:f>
        <x:v>2011</x:v>
      </x:c>
      <x:c r="BJ254" s="24" t="n">
        <x:f>IF($Q254="","",$Q254-2)</x:f>
        <x:v>2012</x:v>
      </x:c>
      <x:c r="BK254" s="24" t="n">
        <x:f>IF($Q254="","",$Q254-1)</x:f>
        <x:v>2013</x:v>
      </x:c>
      <x:c r="BL254" s="24" t="n">
        <x:f>IF($Q254="","",$Q254+0)</x:f>
        <x:v>2014</x:v>
      </x:c>
      <x:c r="BM254" s="24" t="n">
        <x:f>IF($Q254="","",$Q254+1)</x:f>
        <x:v>2015</x:v>
      </x:c>
      <x:c r="BN254" s="24" t="n">
        <x:f>IF($Q254="","",$Q254+2)</x:f>
        <x:v>2016</x:v>
      </x:c>
      <x:c r="BO254" s="24" t="n">
        <x:f>IF($Q254="","",$Q254+3)</x:f>
        <x:v>2017</x:v>
      </x:c>
      <x:c r="BP254" s="77" t="str"/>
      <x:c r="BQ254" s="77" t="str"/>
      <x:c r="BR254" s="77" t="str"/>
      <x:c r="BS254" s="77" t="str"/>
      <x:c r="BT254" s="77" t="str"/>
      <x:c r="BU254" s="77" t="str"/>
      <x:c r="BV254" s="77" t="str"/>
      <x:c r="BW254" s="77" t="str"/>
      <x:c r="BX254" s="77" t="str"/>
      <x:c r="BY254" s="77" t="str"/>
      <x:c r="BZ254" s="77" t="str"/>
      <x:c r="CA254" s="77" t="str"/>
      <x:c r="CB254" s="77" t="str"/>
      <x:c r="CC254" s="77" t="str"/>
      <x:c r="CD254" s="77" t="str"/>
      <x:c r="CE254" s="77" t="str"/>
      <x:c r="CF254" s="77" t="str"/>
      <x:c r="CG254" s="77" t="str"/>
      <x:c r="CH254" s="77" t="str"/>
      <x:c r="CI254" s="77" t="str"/>
      <x:c r="CJ254" s="77" t="str"/>
      <x:c r="CK254" s="77" t="str"/>
      <x:c r="CL254" s="77" t="str"/>
      <x:c r="CM254" s="77" t="str"/>
      <x:c r="CN254" s="77" t="str"/>
      <x:c r="CO254" s="77" t="str"/>
      <x:c r="CP254" s="77" t="str"/>
      <x:c r="CQ254" s="77" t="str"/>
      <x:c r="CR254" s="77" t="str"/>
      <x:c r="CS254" s="77" t="str"/>
      <x:c r="CT254" s="77" t="str"/>
      <x:c r="CU254" s="77" t="str"/>
      <x:c r="CV254" s="77" t="str"/>
      <x:c r="CW254" s="77" t="str"/>
      <x:c r="CX254" s="77" t="str"/>
      <x:c r="CY254" s="77" t="str"/>
      <x:c r="CZ254" s="77" t="str"/>
      <x:c r="DA254" s="77" t="str"/>
      <x:c r="DB254" s="77" t="str"/>
      <x:c r="DC254" s="77" t="str"/>
      <x:c r="DD254" s="77" t="str"/>
      <x:c r="DE254" s="77" t="str"/>
      <x:c r="DF254" s="78" t="str"/>
      <x:c r="DG254" s="78" t="str"/>
      <x:c r="DH254" s="78" t="str"/>
      <x:c r="DI254" s="78" t="str"/>
      <x:c r="DJ254" s="78" t="str"/>
      <x:c r="DK254" s="78" t="str"/>
      <x:c r="DL254" s="78" t="str"/>
      <x:c r="DM254" s="78" t="str"/>
      <x:c r="DN254" s="78" t="str"/>
      <x:c r="DO254" s="78" t="str"/>
      <x:c r="DP254" s="78" t="str"/>
      <x:c r="DQ254" s="78" t="str"/>
      <x:c r="DR254" s="78" t="str"/>
      <x:c r="DS254" s="78" t="str"/>
      <x:c r="DT254" s="78" t="str"/>
      <x:c r="DU254" s="78" t="str"/>
      <x:c r="DV254" s="78" t="str"/>
      <x:c r="DW254" s="78" t="str"/>
      <x:c r="DX254" s="78" t="str"/>
      <x:c r="DY254" s="78" t="str"/>
      <x:c r="DZ254" s="78" t="str"/>
      <x:c r="EA254" s="117" t="str"/>
      <x:c r="EB254" s="117" t="str"/>
      <x:c r="EC254" s="117" t="str"/>
      <x:c r="ED254" s="117" t="str"/>
      <x:c r="EE254" s="117" t="str"/>
      <x:c r="EF254" s="117" t="str"/>
      <x:c r="EG254" s="117" t="str"/>
      <x:c r="EH254" s="117" t="str"/>
      <x:c r="EI254" s="117" t="str"/>
      <x:c r="EJ254" s="117" t="str"/>
      <x:c r="EK254" s="117" t="str"/>
      <x:c r="EL254" s="117" t="str"/>
      <x:c r="EM254" s="117" t="str"/>
      <x:c r="EN254" s="117" t="str"/>
      <x:c r="EO254" s="34" t="str"/>
      <x:c r="EP254" s="34" t="str"/>
      <x:c r="EQ254" s="36" t="str">
        <x:f>IF(OR($EO254="",$EP254="",$EO254=0),"",$EP254/$EO254)</x:f>
      </x:c>
      <x:c r="ER254" s="38" t="str"/>
      <x:c r="ES254" s="22" t="str">
        <x:v>Unknown</x:v>
      </x:c>
      <x:c r="ET254" s="22" t="str">
        <x:v>Unknown</x:v>
      </x:c>
      <x:c r="EU254" s="40" t="str">
        <x:f>IF(COUNT($DF254,$DG254,$DH254)=0,"",AVERAGE($DF254,$DG254,$DH254))</x:f>
      </x:c>
      <x:c r="EV254" s="40" t="str">
        <x:f>IF(COUNT($DJ254,$DK254,$DL254)=0,"",AVERAGE($DJ254,$DK254,$DL254))</x:f>
      </x:c>
      <x:c r="EW254" s="40" t="str">
        <x:f>IF(OR($EU254="",$EV254=""),"",$EV254-$EU254)</x:f>
      </x:c>
      <x:c r="EX254" s="40" t="str">
        <x:f>IF(COUNT($DM254,$DN254,$DO254)=0,"",AVERAGE($DM254,$DN254,$DO254))</x:f>
      </x:c>
      <x:c r="EY254" s="40" t="str">
        <x:f>IF(COUNT($DQ254,$DR254,$DS254)=0,"",AVERAGE($DQ254,$DR254,$DS254))</x:f>
      </x:c>
      <x:c r="EZ254" s="40" t="str">
        <x:f>IF(OR($EX254="",$EY254=""),"",$EY254-$EX254)</x:f>
      </x:c>
      <x:c r="FA254" s="42" t="str">
        <x:f>IF(COUNT($EA254,$EB254,$EC254)=0,"",AVERAGE($EA254,$EB254,$EC254))</x:f>
      </x:c>
      <x:c r="FB254" s="42" t="str">
        <x:f>IF(COUNT($EE254,$EF254,$EG254)=0,"",AVERAGE($EE254,$EF254,$EG254))</x:f>
      </x:c>
      <x:c r="FC254" s="42" t="str">
        <x:f>IF(OR($FA254="",$FB254=""),"",$FB254-$FA254)</x:f>
      </x:c>
      <x:c r="FD254" s="42" t="str">
        <x:f>IF(COUNT($EH254,$EI254,$EJ254)=0,"",AVERAGE($EH254,$EI254,$EJ254))</x:f>
      </x:c>
      <x:c r="FE254" s="42" t="str">
        <x:f>IF(COUNT($EL254,$EM254,$EN254)=0,"",AVERAGE($EL254,$EM254,$EN254))</x:f>
      </x:c>
      <x:c r="FF254" s="42" t="str">
        <x:f>IF(OR($FD254="",$FE254=""),"",$FE254-$FD254)</x:f>
      </x:c>
      <x:c r="FG254" s="24" t="str">
        <x:f>IF(COUNT($DF254,$DG254,$DH254,$DJ254,$DK254,$DL254,$DM254,$DN254,$DO254,$DQ254,$DR254,$DS254)=12,"Yes","No")</x:f>
        <x:v>No</x:v>
      </x:c>
      <x:c r="FH254" s="24" t="str">
        <x:f>IF(COUNT($EA254,$EB254,$EC254,$EE254,$EF254,$EG254,$EH254,$EI254,$EJ254,$EL254,$EM254,$EN254)=12,"Yes","No")</x:f>
        <x:v>No</x:v>
      </x:c>
      <x:c r="FI254" s="24" t="str">
        <x:f>IF(AND($M254="Include",OR($FG254="Yes",$FH254="Yes")),"Ready","Not ready")</x:f>
        <x:v>Not ready</x:v>
      </x:c>
    </x:row>
    <x:row r="255" ht="24" customHeight="1">
      <x:c r="A255" s="22" t="str">
        <x:v>CTL-0253</x:v>
      </x:c>
      <x:c r="B255" s="22" t="n">
        <x:v>264</x:v>
      </x:c>
      <x:c r="C255" s="22" t="str">
        <x:v>Candidate alternative-rationale group</x:v>
      </x:c>
      <x:c r="D255" s="22" t="n">
        <x:v>0</x:v>
      </x:c>
      <x:c r="E255" s="22" t="str">
        <x:v>DATA non-innovation deals.xlsx</x:v>
      </x:c>
      <x:c r="F255" s="22" t="str">
        <x:v>orion clinical services merges with simbec research</x:v>
      </x:c>
      <x:c r="G255" s="22" t="str">
        <x:v>No</x:v>
      </x:c>
      <x:c r="H255" s="22" t="str">
        <x:v>No</x:v>
      </x:c>
      <x:c r="I255" s="22" t="str">
        <x:v>No</x:v>
      </x:c>
      <x:c r="J255" s="22" t="n">
        <x:v>1</x:v>
      </x:c>
      <x:c r="K255" s="22" t="str">
        <x:v>Not started</x:v>
      </x:c>
      <x:c r="L255" s="22" t="str">
        <x:v>Review - merger</x:v>
      </x:c>
      <x:c r="M255" s="22" t="str">
        <x:v>Review</x:v>
      </x:c>
      <x:c r="N255" s="22" t="str"/>
      <x:c r="O255" s="28" t="n">
        <x:v>41813</x:v>
      </x:c>
      <x:c r="P255" s="28" t="n">
        <x:v>41813</x:v>
      </x:c>
      <x:c r="Q255" s="22" t="n">
        <x:v>2014</x:v>
      </x:c>
      <x:c r="R255" s="22" t="str">
        <x:v>Q2 2014</x:v>
      </x:c>
      <x:c r="S255" s="22" t="str">
        <x:v>Completed</x:v>
      </x:c>
      <x:c r="T255" s="26" t="str">
        <x:v>ORION Clinical Services merges with Simbec Research</x:v>
      </x:c>
      <x:c r="U255" s="22" t="str">
        <x:v>Mergers &amp; Acquisitions</x:v>
      </x:c>
      <x:c r="V255" s="22" t="str">
        <x:v>Merger</x:v>
      </x:c>
      <x:c r="W255" s="22"/>
      <x:c r="X255" s="22" t="str">
        <x:v>United Kingdom</x:v>
      </x:c>
      <x:c r="Y255" s="22"/>
      <x:c r="Z255" s="26" t="str">
        <x:v>Lucia Capital Group , Ernst &amp; Young Global Ltd , PricewaterhouseCoopers LLP</x:v>
      </x:c>
      <x:c r="AA255" s="26" t="str">
        <x:v>Shoosmiths LLP , Geldards LLP</x:v>
      </x:c>
      <x:c r="AB255" s="22" t="str">
        <x:v>Simbec-Orion Group Ltd</x:v>
      </x:c>
      <x:c r="AC255" s="22" t="str">
        <x:v>simbec orion</x:v>
      </x:c>
      <x:c r="AD255" s="22" t="str">
        <x:v>Simbec Research Ltd; ORION Clinical Services Inc</x:v>
      </x:c>
      <x:c r="AE255" s="22" t="str">
        <x:v>simbec research orion clinical services</x:v>
      </x:c>
      <x:c r="AF255" s="30"/>
      <x:c r="AG255" s="22" t="str">
        <x:v>n/a</x:v>
      </x:c>
      <x:c r="AH255" s="26" t="str">
        <x:v>ORION Clinical Services Limited, a full-service clinical development company, has merged with Simbec Research, Ltd., a contract research company. Both the entities are based in the UK.
_x000d_The merged entity, with combined revenues of approximately GBP25 million, employs approximately 250 staff and has operations across Europe, Australia and the US together with capabilities in multiple other territories. It will maintain its headquarters in the UK.
_x000d_The transaction was completed through the provision of GBP12.5 million of funds raised from Arthurian Life Sciences Limited and HSBC Bank plc's West and Wales Corporate team which provided debt finance in the leveraged transaction.
_x000d_PricewaterhouseCoopers, LLP and Lucia Capital Group acted as financial advisors, while Geldards LLP acted as legal advisor to Simbec Research. Ernst &amp; Young Global Limited acted as financial advisor, while Shoosmiths LLP acted as legal advisor to ORION Clinical on the transaction.</x:v>
      </x:c>
      <x:c r="AI255" s="26" t="str">
        <x:v>The transaction will allow both the companies to create a platform for buy and build strategy and to deliver business synergies.</x:v>
      </x:c>
      <x:c r="AJ255" s="22" t="str"/>
      <x:c r="AK255" s="22" t="str"/>
      <x:c r="AL255" s="22" t="str">
        <x:v>Unknown</x:v>
      </x:c>
      <x:c r="AM255" s="22" t="str">
        <x:v>Unknown</x:v>
      </x:c>
      <x:c r="AN255" s="22" t="str"/>
      <x:c r="AO255" s="22" t="str"/>
      <x:c r="AP255" s="22" t="str"/>
      <x:c r="AQ255" s="22" t="str"/>
      <x:c r="AR255" s="22" t="str"/>
      <x:c r="AS255" s="22" t="str">
        <x:v>Simbec-Orion Group Ltd</x:v>
      </x:c>
      <x:c r="AT255" s="22" t="str">
        <x:v>Simbec Research Ltd; ORION Clinical Services Inc</x:v>
      </x:c>
      <x:c r="AU255" s="22" t="str">
        <x:v>Not reviewed</x:v>
      </x:c>
      <x:c r="AV255" s="22" t="str">
        <x:v>Not assessed</x:v>
      </x:c>
      <x:c r="AW255" s="22" t="str">
        <x:v>Unknown</x:v>
      </x:c>
      <x:c r="AX255" s="22" t="str">
        <x:v>Unknown</x:v>
      </x:c>
      <x:c r="AY255" s="22" t="str">
        <x:v>Unknown</x:v>
      </x:c>
      <x:c r="AZ255" s="22" t="str">
        <x:v>Unknown</x:v>
      </x:c>
      <x:c r="BA255" s="22" t="str">
        <x:v>Unknown</x:v>
      </x:c>
      <x:c r="BB255" s="22" t="str">
        <x:v>Unknown</x:v>
      </x:c>
      <x:c r="BC255" s="26" t="str"/>
      <x:c r="BD255" s="22" t="str"/>
      <x:c r="BE255" s="22" t="str"/>
      <x:c r="BF255" s="22" t="str">
        <x:v>Not collected</x:v>
      </x:c>
      <x:c r="BG255" s="22" t="str">
        <x:v>Not collected</x:v>
      </x:c>
      <x:c r="BH255" s="22" t="str">
        <x:v>Not defined</x:v>
      </x:c>
      <x:c r="BI255" s="24" t="n">
        <x:f>IF($Q255="","",$Q255-3)</x:f>
        <x:v>2011</x:v>
      </x:c>
      <x:c r="BJ255" s="24" t="n">
        <x:f>IF($Q255="","",$Q255-2)</x:f>
        <x:v>2012</x:v>
      </x:c>
      <x:c r="BK255" s="24" t="n">
        <x:f>IF($Q255="","",$Q255-1)</x:f>
        <x:v>2013</x:v>
      </x:c>
      <x:c r="BL255" s="24" t="n">
        <x:f>IF($Q255="","",$Q255+0)</x:f>
        <x:v>2014</x:v>
      </x:c>
      <x:c r="BM255" s="24" t="n">
        <x:f>IF($Q255="","",$Q255+1)</x:f>
        <x:v>2015</x:v>
      </x:c>
      <x:c r="BN255" s="24" t="n">
        <x:f>IF($Q255="","",$Q255+2)</x:f>
        <x:v>2016</x:v>
      </x:c>
      <x:c r="BO255" s="24" t="n">
        <x:f>IF($Q255="","",$Q255+3)</x:f>
        <x:v>2017</x:v>
      </x:c>
      <x:c r="BP255" s="77" t="str"/>
      <x:c r="BQ255" s="77" t="str"/>
      <x:c r="BR255" s="77" t="str"/>
      <x:c r="BS255" s="77" t="str"/>
      <x:c r="BT255" s="77" t="str"/>
      <x:c r="BU255" s="77" t="str"/>
      <x:c r="BV255" s="77" t="str"/>
      <x:c r="BW255" s="77" t="str"/>
      <x:c r="BX255" s="77" t="str"/>
      <x:c r="BY255" s="77" t="str"/>
      <x:c r="BZ255" s="77" t="str"/>
      <x:c r="CA255" s="77" t="str"/>
      <x:c r="CB255" s="77" t="str"/>
      <x:c r="CC255" s="77" t="str"/>
      <x:c r="CD255" s="77" t="str"/>
      <x:c r="CE255" s="77" t="str"/>
      <x:c r="CF255" s="77" t="str"/>
      <x:c r="CG255" s="77" t="str"/>
      <x:c r="CH255" s="77" t="str"/>
      <x:c r="CI255" s="77" t="str"/>
      <x:c r="CJ255" s="77" t="str"/>
      <x:c r="CK255" s="77" t="str"/>
      <x:c r="CL255" s="77" t="str"/>
      <x:c r="CM255" s="77" t="str"/>
      <x:c r="CN255" s="77" t="str"/>
      <x:c r="CO255" s="77" t="str"/>
      <x:c r="CP255" s="77" t="str"/>
      <x:c r="CQ255" s="77" t="str"/>
      <x:c r="CR255" s="77" t="str"/>
      <x:c r="CS255" s="77" t="str"/>
      <x:c r="CT255" s="77" t="str"/>
      <x:c r="CU255" s="77" t="str"/>
      <x:c r="CV255" s="77" t="str"/>
      <x:c r="CW255" s="77" t="str"/>
      <x:c r="CX255" s="77" t="str"/>
      <x:c r="CY255" s="77" t="str"/>
      <x:c r="CZ255" s="77" t="str"/>
      <x:c r="DA255" s="77" t="str"/>
      <x:c r="DB255" s="77" t="str"/>
      <x:c r="DC255" s="77" t="str"/>
      <x:c r="DD255" s="77" t="str"/>
      <x:c r="DE255" s="77" t="str"/>
      <x:c r="DF255" s="78" t="str"/>
      <x:c r="DG255" s="78" t="str"/>
      <x:c r="DH255" s="78" t="str"/>
      <x:c r="DI255" s="78" t="str"/>
      <x:c r="DJ255" s="78" t="str"/>
      <x:c r="DK255" s="78" t="str"/>
      <x:c r="DL255" s="78" t="str"/>
      <x:c r="DM255" s="78" t="str"/>
      <x:c r="DN255" s="78" t="str"/>
      <x:c r="DO255" s="78" t="str"/>
      <x:c r="DP255" s="78" t="str"/>
      <x:c r="DQ255" s="78" t="str"/>
      <x:c r="DR255" s="78" t="str"/>
      <x:c r="DS255" s="78" t="str"/>
      <x:c r="DT255" s="78" t="str"/>
      <x:c r="DU255" s="78" t="str"/>
      <x:c r="DV255" s="78" t="str"/>
      <x:c r="DW255" s="78" t="str"/>
      <x:c r="DX255" s="78" t="str"/>
      <x:c r="DY255" s="78" t="str"/>
      <x:c r="DZ255" s="78" t="str"/>
      <x:c r="EA255" s="117" t="str"/>
      <x:c r="EB255" s="117" t="str"/>
      <x:c r="EC255" s="117" t="str"/>
      <x:c r="ED255" s="117" t="str"/>
      <x:c r="EE255" s="117" t="str"/>
      <x:c r="EF255" s="117" t="str"/>
      <x:c r="EG255" s="117" t="str"/>
      <x:c r="EH255" s="117" t="str"/>
      <x:c r="EI255" s="117" t="str"/>
      <x:c r="EJ255" s="117" t="str"/>
      <x:c r="EK255" s="117" t="str"/>
      <x:c r="EL255" s="117" t="str"/>
      <x:c r="EM255" s="117" t="str"/>
      <x:c r="EN255" s="117" t="str"/>
      <x:c r="EO255" s="34" t="str"/>
      <x:c r="EP255" s="34" t="str"/>
      <x:c r="EQ255" s="36" t="str">
        <x:f>IF(OR($EO255="",$EP255="",$EO255=0),"",$EP255/$EO255)</x:f>
      </x:c>
      <x:c r="ER255" s="38" t="str"/>
      <x:c r="ES255" s="22" t="str">
        <x:v>Unknown</x:v>
      </x:c>
      <x:c r="ET255" s="22" t="str">
        <x:v>Unknown</x:v>
      </x:c>
      <x:c r="EU255" s="40" t="str">
        <x:f>IF(COUNT($DF255,$DG255,$DH255)=0,"",AVERAGE($DF255,$DG255,$DH255))</x:f>
      </x:c>
      <x:c r="EV255" s="40" t="str">
        <x:f>IF(COUNT($DJ255,$DK255,$DL255)=0,"",AVERAGE($DJ255,$DK255,$DL255))</x:f>
      </x:c>
      <x:c r="EW255" s="40" t="str">
        <x:f>IF(OR($EU255="",$EV255=""),"",$EV255-$EU255)</x:f>
      </x:c>
      <x:c r="EX255" s="40" t="str">
        <x:f>IF(COUNT($DM255,$DN255,$DO255)=0,"",AVERAGE($DM255,$DN255,$DO255))</x:f>
      </x:c>
      <x:c r="EY255" s="40" t="str">
        <x:f>IF(COUNT($DQ255,$DR255,$DS255)=0,"",AVERAGE($DQ255,$DR255,$DS255))</x:f>
      </x:c>
      <x:c r="EZ255" s="40" t="str">
        <x:f>IF(OR($EX255="",$EY255=""),"",$EY255-$EX255)</x:f>
      </x:c>
      <x:c r="FA255" s="42" t="str">
        <x:f>IF(COUNT($EA255,$EB255,$EC255)=0,"",AVERAGE($EA255,$EB255,$EC255))</x:f>
      </x:c>
      <x:c r="FB255" s="42" t="str">
        <x:f>IF(COUNT($EE255,$EF255,$EG255)=0,"",AVERAGE($EE255,$EF255,$EG255))</x:f>
      </x:c>
      <x:c r="FC255" s="42" t="str">
        <x:f>IF(OR($FA255="",$FB255=""),"",$FB255-$FA255)</x:f>
      </x:c>
      <x:c r="FD255" s="42" t="str">
        <x:f>IF(COUNT($EH255,$EI255,$EJ255)=0,"",AVERAGE($EH255,$EI255,$EJ255))</x:f>
      </x:c>
      <x:c r="FE255" s="42" t="str">
        <x:f>IF(COUNT($EL255,$EM255,$EN255)=0,"",AVERAGE($EL255,$EM255,$EN255))</x:f>
      </x:c>
      <x:c r="FF255" s="42" t="str">
        <x:f>IF(OR($FD255="",$FE255=""),"",$FE255-$FD255)</x:f>
      </x:c>
      <x:c r="FG255" s="24" t="str">
        <x:f>IF(COUNT($DF255,$DG255,$DH255,$DJ255,$DK255,$DL255,$DM255,$DN255,$DO255,$DQ255,$DR255,$DS255)=12,"Yes","No")</x:f>
        <x:v>No</x:v>
      </x:c>
      <x:c r="FH255" s="24" t="str">
        <x:f>IF(COUNT($EA255,$EB255,$EC255,$EE255,$EF255,$EG255,$EH255,$EI255,$EJ255,$EL255,$EM255,$EN255)=12,"Yes","No")</x:f>
        <x:v>No</x:v>
      </x:c>
      <x:c r="FI255" s="24" t="str">
        <x:f>IF(AND($M255="Include",OR($FG255="Yes",$FH255="Yes")),"Ready","Not ready")</x:f>
        <x:v>Not ready</x:v>
      </x:c>
    </x:row>
    <x:row r="256" ht="24" customHeight="1">
      <x:c r="A256" s="22" t="str">
        <x:v>CTL-0254</x:v>
      </x:c>
      <x:c r="B256" s="22" t="n">
        <x:v>265</x:v>
      </x:c>
      <x:c r="C256" s="22" t="str">
        <x:v>Candidate alternative-rationale group</x:v>
      </x:c>
      <x:c r="D256" s="22" t="n">
        <x:v>0</x:v>
      </x:c>
      <x:c r="E256" s="22" t="str">
        <x:v>DATA non-innovation deals.xlsx</x:v>
      </x:c>
      <x:c r="F256" s="22" t="str">
        <x:v>evotec acquires euprotec</x:v>
      </x:c>
      <x:c r="G256" s="22" t="str">
        <x:v>No</x:v>
      </x:c>
      <x:c r="H256" s="22" t="str">
        <x:v>No</x:v>
      </x:c>
      <x:c r="I256" s="22" t="str">
        <x:v>Yes</x:v>
      </x:c>
      <x:c r="J256" s="22" t="n">
        <x:v>2</x:v>
      </x:c>
      <x:c r="K256" s="22" t="str">
        <x:v>Not started</x:v>
      </x:c>
      <x:c r="L256" s="22" t="str">
        <x:v>Eligible - 100%</x:v>
      </x:c>
      <x:c r="M256" s="22" t="str">
        <x:v>Review</x:v>
      </x:c>
      <x:c r="N256" s="22" t="str"/>
      <x:c r="O256" s="28" t="n">
        <x:v>41787</x:v>
      </x:c>
      <x:c r="P256" s="28" t="n">
        <x:v>41790</x:v>
      </x:c>
      <x:c r="Q256" s="22" t="n">
        <x:v>2014</x:v>
      </x:c>
      <x:c r="R256" s="22" t="str">
        <x:v>Q2 2014</x:v>
      </x:c>
      <x:c r="S256" s="22" t="str">
        <x:v>Completed</x:v>
      </x:c>
      <x:c r="T256" s="26" t="str">
        <x:v>Evotec Acquires Euprotec</x:v>
      </x:c>
      <x:c r="U256" s="22" t="str">
        <x:v>Mergers &amp; Acquisitions</x:v>
      </x:c>
      <x:c r="V256" s="22" t="str">
        <x:v>Acquisition</x:v>
      </x:c>
      <x:c r="W256" s="22" t="str">
        <x:v>100% Acquisition</x:v>
      </x:c>
      <x:c r="X256" s="22" t="str">
        <x:v>United Kingdom</x:v>
      </x:c>
      <x:c r="Y256" s="22" t="str">
        <x:v>100% Acquisition</x:v>
      </x:c>
      <x:c r="Z256" s="26"/>
      <x:c r="AA256" s="26"/>
      <x:c r="AB256" s="22" t="str">
        <x:v>Evotec SE</x:v>
      </x:c>
      <x:c r="AC256" s="22" t="str">
        <x:v>evotec</x:v>
      </x:c>
      <x:c r="AD256" s="22" t="str">
        <x:v>Evotec (UK) Ltd</x:v>
      </x:c>
      <x:c r="AE256" s="22" t="str">
        <x:v>evotec uk</x:v>
      </x:c>
      <x:c r="AF256" s="30" t="n">
        <x:v>5</x:v>
      </x:c>
      <x:c r="AG256" s="22" t="n">
        <x:v>5</x:v>
      </x:c>
      <x:c r="AH256" s="26" t="str">
        <x:v>Evotec AG, a drug discovery and development company, has acquired all the shares of Euprotec Ltd, a contract research organization, for a purchase consideration of GBP1.9 million (USD3.2 million) in cash and a deferred payment component of GBP1.25 million (USD2.1 million).
This transaction enables Evotec to strengthen its position by providing fully integrated drug discovery services; to create a new disease franchise to accelerate the Cure X and Target X initiatives; and to establish an anti-infectives platform. 
Deal History:
Announced: On 28 May 2014, Evotec has agreed to acquire Euprotec for a purchase consideration of GBP1.9 million (USD3.2 million) in cash and a deferred payment component of GBP1.25 million (USD2.1 million). 
The deferred payment will be due following two years post acquisition and depends upon the business performance and achievement of certain revenue targets.</x:v>
      </x:c>
      <x:c r="AI256" s="26" t="str">
        <x:v>This transaction enables Evotec to strengthen its position by providing fully integrated drug discovery services; to create a new disease franchise to accelerate the Cure X and Target X initiatives; and to establish an anti-infectives platform.</x:v>
      </x:c>
      <x:c r="AJ256" s="22" t="str"/>
      <x:c r="AK256" s="22" t="str"/>
      <x:c r="AL256" s="22" t="str">
        <x:v>Unknown</x:v>
      </x:c>
      <x:c r="AM256" s="22" t="str">
        <x:v>Unknown</x:v>
      </x:c>
      <x:c r="AN256" s="22" t="str"/>
      <x:c r="AO256" s="22" t="str"/>
      <x:c r="AP256" s="22" t="str"/>
      <x:c r="AQ256" s="22" t="str"/>
      <x:c r="AR256" s="22" t="str"/>
      <x:c r="AS256" s="22" t="str">
        <x:v>Evotec SE</x:v>
      </x:c>
      <x:c r="AT256" s="22" t="str">
        <x:v>Evotec (UK) Ltd</x:v>
      </x:c>
      <x:c r="AU256" s="22" t="str">
        <x:v>Not reviewed</x:v>
      </x:c>
      <x:c r="AV256" s="22" t="str">
        <x:v>Not assessed</x:v>
      </x:c>
      <x:c r="AW256" s="22" t="str">
        <x:v>Unknown</x:v>
      </x:c>
      <x:c r="AX256" s="22" t="str">
        <x:v>Unknown</x:v>
      </x:c>
      <x:c r="AY256" s="22" t="str">
        <x:v>Unknown</x:v>
      </x:c>
      <x:c r="AZ256" s="22" t="str">
        <x:v>Unknown</x:v>
      </x:c>
      <x:c r="BA256" s="22" t="str">
        <x:v>Unknown</x:v>
      </x:c>
      <x:c r="BB256" s="22" t="str">
        <x:v>Unknown</x:v>
      </x:c>
      <x:c r="BC256" s="26" t="str"/>
      <x:c r="BD256" s="22" t="str"/>
      <x:c r="BE256" s="22" t="str"/>
      <x:c r="BF256" s="22" t="str">
        <x:v>Not collected</x:v>
      </x:c>
      <x:c r="BG256" s="22" t="str">
        <x:v>Not collected</x:v>
      </x:c>
      <x:c r="BH256" s="22" t="str">
        <x:v>Not defined</x:v>
      </x:c>
      <x:c r="BI256" s="24" t="n">
        <x:f>IF($Q256="","",$Q256-3)</x:f>
        <x:v>2011</x:v>
      </x:c>
      <x:c r="BJ256" s="24" t="n">
        <x:f>IF($Q256="","",$Q256-2)</x:f>
        <x:v>2012</x:v>
      </x:c>
      <x:c r="BK256" s="24" t="n">
        <x:f>IF($Q256="","",$Q256-1)</x:f>
        <x:v>2013</x:v>
      </x:c>
      <x:c r="BL256" s="24" t="n">
        <x:f>IF($Q256="","",$Q256+0)</x:f>
        <x:v>2014</x:v>
      </x:c>
      <x:c r="BM256" s="24" t="n">
        <x:f>IF($Q256="","",$Q256+1)</x:f>
        <x:v>2015</x:v>
      </x:c>
      <x:c r="BN256" s="24" t="n">
        <x:f>IF($Q256="","",$Q256+2)</x:f>
        <x:v>2016</x:v>
      </x:c>
      <x:c r="BO256" s="24" t="n">
        <x:f>IF($Q256="","",$Q256+3)</x:f>
        <x:v>2017</x:v>
      </x:c>
      <x:c r="BP256" s="77" t="str"/>
      <x:c r="BQ256" s="77" t="str"/>
      <x:c r="BR256" s="77" t="str"/>
      <x:c r="BS256" s="77" t="str"/>
      <x:c r="BT256" s="77" t="str"/>
      <x:c r="BU256" s="77" t="str"/>
      <x:c r="BV256" s="77" t="str"/>
      <x:c r="BW256" s="77" t="str"/>
      <x:c r="BX256" s="77" t="str"/>
      <x:c r="BY256" s="77" t="str"/>
      <x:c r="BZ256" s="77" t="str"/>
      <x:c r="CA256" s="77" t="str"/>
      <x:c r="CB256" s="77" t="str"/>
      <x:c r="CC256" s="77" t="str"/>
      <x:c r="CD256" s="77" t="str"/>
      <x:c r="CE256" s="77" t="str"/>
      <x:c r="CF256" s="77" t="str"/>
      <x:c r="CG256" s="77" t="str"/>
      <x:c r="CH256" s="77" t="str"/>
      <x:c r="CI256" s="77" t="str"/>
      <x:c r="CJ256" s="77" t="str"/>
      <x:c r="CK256" s="77" t="str"/>
      <x:c r="CL256" s="77" t="str"/>
      <x:c r="CM256" s="77" t="str"/>
      <x:c r="CN256" s="77" t="str"/>
      <x:c r="CO256" s="77" t="str"/>
      <x:c r="CP256" s="77" t="str"/>
      <x:c r="CQ256" s="77" t="str"/>
      <x:c r="CR256" s="77" t="str"/>
      <x:c r="CS256" s="77" t="str"/>
      <x:c r="CT256" s="77" t="str"/>
      <x:c r="CU256" s="77" t="str"/>
      <x:c r="CV256" s="77" t="str"/>
      <x:c r="CW256" s="77" t="str"/>
      <x:c r="CX256" s="77" t="str"/>
      <x:c r="CY256" s="77" t="str"/>
      <x:c r="CZ256" s="77" t="str"/>
      <x:c r="DA256" s="77" t="str"/>
      <x:c r="DB256" s="77" t="str"/>
      <x:c r="DC256" s="77" t="str"/>
      <x:c r="DD256" s="77" t="str"/>
      <x:c r="DE256" s="77" t="str"/>
      <x:c r="DF256" s="78" t="str"/>
      <x:c r="DG256" s="78" t="str"/>
      <x:c r="DH256" s="78" t="str"/>
      <x:c r="DI256" s="78" t="str"/>
      <x:c r="DJ256" s="78" t="str"/>
      <x:c r="DK256" s="78" t="str"/>
      <x:c r="DL256" s="78" t="str"/>
      <x:c r="DM256" s="78" t="str"/>
      <x:c r="DN256" s="78" t="str"/>
      <x:c r="DO256" s="78" t="str"/>
      <x:c r="DP256" s="78" t="str"/>
      <x:c r="DQ256" s="78" t="str"/>
      <x:c r="DR256" s="78" t="str"/>
      <x:c r="DS256" s="78" t="str"/>
      <x:c r="DT256" s="78" t="str"/>
      <x:c r="DU256" s="78" t="str"/>
      <x:c r="DV256" s="78" t="str"/>
      <x:c r="DW256" s="78" t="str"/>
      <x:c r="DX256" s="78" t="str"/>
      <x:c r="DY256" s="78" t="str"/>
      <x:c r="DZ256" s="78" t="str"/>
      <x:c r="EA256" s="117" t="str"/>
      <x:c r="EB256" s="117" t="str"/>
      <x:c r="EC256" s="117" t="str"/>
      <x:c r="ED256" s="117" t="str"/>
      <x:c r="EE256" s="117" t="str"/>
      <x:c r="EF256" s="117" t="str"/>
      <x:c r="EG256" s="117" t="str"/>
      <x:c r="EH256" s="117" t="str"/>
      <x:c r="EI256" s="117" t="str"/>
      <x:c r="EJ256" s="117" t="str"/>
      <x:c r="EK256" s="117" t="str"/>
      <x:c r="EL256" s="117" t="str"/>
      <x:c r="EM256" s="117" t="str"/>
      <x:c r="EN256" s="117" t="str"/>
      <x:c r="EO256" s="34" t="str"/>
      <x:c r="EP256" s="34" t="str"/>
      <x:c r="EQ256" s="36" t="str">
        <x:f>IF(OR($EO256="",$EP256="",$EO256=0),"",$EP256/$EO256)</x:f>
      </x:c>
      <x:c r="ER256" s="38" t="str"/>
      <x:c r="ES256" s="22" t="str">
        <x:v>Unknown</x:v>
      </x:c>
      <x:c r="ET256" s="22" t="str">
        <x:v>Unknown</x:v>
      </x:c>
      <x:c r="EU256" s="40" t="str">
        <x:f>IF(COUNT($DF256,$DG256,$DH256)=0,"",AVERAGE($DF256,$DG256,$DH256))</x:f>
      </x:c>
      <x:c r="EV256" s="40" t="str">
        <x:f>IF(COUNT($DJ256,$DK256,$DL256)=0,"",AVERAGE($DJ256,$DK256,$DL256))</x:f>
      </x:c>
      <x:c r="EW256" s="40" t="str">
        <x:f>IF(OR($EU256="",$EV256=""),"",$EV256-$EU256)</x:f>
      </x:c>
      <x:c r="EX256" s="40" t="str">
        <x:f>IF(COUNT($DM256,$DN256,$DO256)=0,"",AVERAGE($DM256,$DN256,$DO256))</x:f>
      </x:c>
      <x:c r="EY256" s="40" t="str">
        <x:f>IF(COUNT($DQ256,$DR256,$DS256)=0,"",AVERAGE($DQ256,$DR256,$DS256))</x:f>
      </x:c>
      <x:c r="EZ256" s="40" t="str">
        <x:f>IF(OR($EX256="",$EY256=""),"",$EY256-$EX256)</x:f>
      </x:c>
      <x:c r="FA256" s="42" t="str">
        <x:f>IF(COUNT($EA256,$EB256,$EC256)=0,"",AVERAGE($EA256,$EB256,$EC256))</x:f>
      </x:c>
      <x:c r="FB256" s="42" t="str">
        <x:f>IF(COUNT($EE256,$EF256,$EG256)=0,"",AVERAGE($EE256,$EF256,$EG256))</x:f>
      </x:c>
      <x:c r="FC256" s="42" t="str">
        <x:f>IF(OR($FA256="",$FB256=""),"",$FB256-$FA256)</x:f>
      </x:c>
      <x:c r="FD256" s="42" t="str">
        <x:f>IF(COUNT($EH256,$EI256,$EJ256)=0,"",AVERAGE($EH256,$EI256,$EJ256))</x:f>
      </x:c>
      <x:c r="FE256" s="42" t="str">
        <x:f>IF(COUNT($EL256,$EM256,$EN256)=0,"",AVERAGE($EL256,$EM256,$EN256))</x:f>
      </x:c>
      <x:c r="FF256" s="42" t="str">
        <x:f>IF(OR($FD256="",$FE256=""),"",$FE256-$FD256)</x:f>
      </x:c>
      <x:c r="FG256" s="24" t="str">
        <x:f>IF(COUNT($DF256,$DG256,$DH256,$DJ256,$DK256,$DL256,$DM256,$DN256,$DO256,$DQ256,$DR256,$DS256)=12,"Yes","No")</x:f>
        <x:v>No</x:v>
      </x:c>
      <x:c r="FH256" s="24" t="str">
        <x:f>IF(COUNT($EA256,$EB256,$EC256,$EE256,$EF256,$EG256,$EH256,$EI256,$EJ256,$EL256,$EM256,$EN256)=12,"Yes","No")</x:f>
        <x:v>No</x:v>
      </x:c>
      <x:c r="FI256" s="24" t="str">
        <x:f>IF(AND($M256="Include",OR($FG256="Yes",$FH256="Yes")),"Ready","Not ready")</x:f>
        <x:v>Not ready</x:v>
      </x:c>
    </x:row>
    <x:row r="257" ht="24" customHeight="1">
      <x:c r="A257" s="22" t="str">
        <x:v>CTL-0255</x:v>
      </x:c>
      <x:c r="B257" s="22" t="n">
        <x:v>266</x:v>
      </x:c>
      <x:c r="C257" s="22" t="str">
        <x:v>Candidate alternative-rationale group</x:v>
      </x:c>
      <x:c r="D257" s="22" t="n">
        <x:v>0</x:v>
      </x:c>
      <x:c r="E257" s="22" t="str">
        <x:v>DATA non-innovation deals.xlsx</x:v>
      </x:c>
      <x:c r="F257" s="22" t="str">
        <x:v>futurelife acquires majority stake in gyncentrum</x:v>
      </x:c>
      <x:c r="G257" s="22" t="str">
        <x:v>No</x:v>
      </x:c>
      <x:c r="H257" s="22" t="str">
        <x:v>No</x:v>
      </x:c>
      <x:c r="I257" s="22" t="str">
        <x:v>No</x:v>
      </x:c>
      <x:c r="J257" s="22" t="n">
        <x:v>1</x:v>
      </x:c>
      <x:c r="K257" s="22" t="str">
        <x:v>Not started</x:v>
      </x:c>
      <x:c r="L257" s="22" t="str">
        <x:v>Review - majority</x:v>
      </x:c>
      <x:c r="M257" s="22" t="str">
        <x:v>Review</x:v>
      </x:c>
      <x:c r="N257" s="22" t="str"/>
      <x:c r="O257" s="28" t="n">
        <x:v>41785</x:v>
      </x:c>
      <x:c r="P257" s="28" t="n">
        <x:v>41785</x:v>
      </x:c>
      <x:c r="Q257" s="22" t="n">
        <x:v>2014</x:v>
      </x:c>
      <x:c r="R257" s="22" t="str">
        <x:v>Q2 2014</x:v>
      </x:c>
      <x:c r="S257" s="22" t="str">
        <x:v>Completed</x:v>
      </x:c>
      <x:c r="T257" s="26" t="str">
        <x:v>FutureLife acquires majority stake in GynCentrum</x:v>
      </x:c>
      <x:c r="U257" s="22" t="str">
        <x:v>Mergers &amp; Acquisitions</x:v>
      </x:c>
      <x:c r="V257" s="22" t="str">
        <x:v>Acquisition</x:v>
      </x:c>
      <x:c r="W257" s="22" t="str">
        <x:v>Majority Acquisition</x:v>
      </x:c>
      <x:c r="X257" s="22" t="str">
        <x:v>Czech Republic</x:v>
      </x:c>
      <x:c r="Y257" s="22" t="str">
        <x:v>Majority Acquisition</x:v>
      </x:c>
      <x:c r="Z257" s="26"/>
      <x:c r="AA257" s="26"/>
      <x:c r="AB257" s="22" t="str">
        <x:v>FutureLife a.s</x:v>
      </x:c>
      <x:c r="AC257" s="22" t="str">
        <x:v>futurelife a s</x:v>
      </x:c>
      <x:c r="AD257" s="22" t="str">
        <x:v>Gyncentrum, S.R.O.</x:v>
      </x:c>
      <x:c r="AE257" s="22" t="str">
        <x:v>gyncentrum s r o</x:v>
      </x:c>
      <x:c r="AF257" s="30"/>
      <x:c r="AG257" s="22" t="str">
        <x:v>n/a</x:v>
      </x:c>
      <x:c r="AH257" s="26" t="str">
        <x:v>FutureLife a.s, a provider of healthcare services, has acquired a majority stake in GynCentrum s.r.o., a medical facility that provides medical care in the field of gynecology, surgery, plastic and aesthetic surgery, cosmetic gynecology, laser therapy, comprehensive preventive care and rehabilitation and physical therapy. Both the entities are based in Czech Republic.
_x000d_Concurrently, FutureLife has also acquired stake in Reprofit International s.r.o.</x:v>
      </x:c>
      <x:c r="AI257" s="26" t="str">
        <x:v>The acquisition will allow FutureLife to further develop its clinics and build a player in the Czech Republic.</x:v>
      </x:c>
      <x:c r="AJ257" s="22" t="str"/>
      <x:c r="AK257" s="22" t="str"/>
      <x:c r="AL257" s="22" t="str">
        <x:v>Unknown</x:v>
      </x:c>
      <x:c r="AM257" s="22" t="str">
        <x:v>Unknown</x:v>
      </x:c>
      <x:c r="AN257" s="22" t="str"/>
      <x:c r="AO257" s="22" t="str"/>
      <x:c r="AP257" s="22" t="str"/>
      <x:c r="AQ257" s="22" t="str"/>
      <x:c r="AR257" s="22" t="str"/>
      <x:c r="AS257" s="22" t="str">
        <x:v>FutureLife a.s</x:v>
      </x:c>
      <x:c r="AT257" s="22" t="str">
        <x:v>Gyncentrum, S.R.O.</x:v>
      </x:c>
      <x:c r="AU257" s="22" t="str">
        <x:v>Not reviewed</x:v>
      </x:c>
      <x:c r="AV257" s="22" t="str">
        <x:v>Not assessed</x:v>
      </x:c>
      <x:c r="AW257" s="22" t="str">
        <x:v>Unknown</x:v>
      </x:c>
      <x:c r="AX257" s="22" t="str">
        <x:v>Unknown</x:v>
      </x:c>
      <x:c r="AY257" s="22" t="str">
        <x:v>Unknown</x:v>
      </x:c>
      <x:c r="AZ257" s="22" t="str">
        <x:v>Unknown</x:v>
      </x:c>
      <x:c r="BA257" s="22" t="str">
        <x:v>Unknown</x:v>
      </x:c>
      <x:c r="BB257" s="22" t="str">
        <x:v>Unknown</x:v>
      </x:c>
      <x:c r="BC257" s="26" t="str"/>
      <x:c r="BD257" s="22" t="str"/>
      <x:c r="BE257" s="22" t="str"/>
      <x:c r="BF257" s="22" t="str">
        <x:v>Not collected</x:v>
      </x:c>
      <x:c r="BG257" s="22" t="str">
        <x:v>Not collected</x:v>
      </x:c>
      <x:c r="BH257" s="22" t="str">
        <x:v>Not defined</x:v>
      </x:c>
      <x:c r="BI257" s="24" t="n">
        <x:f>IF($Q257="","",$Q257-3)</x:f>
        <x:v>2011</x:v>
      </x:c>
      <x:c r="BJ257" s="24" t="n">
        <x:f>IF($Q257="","",$Q257-2)</x:f>
        <x:v>2012</x:v>
      </x:c>
      <x:c r="BK257" s="24" t="n">
        <x:f>IF($Q257="","",$Q257-1)</x:f>
        <x:v>2013</x:v>
      </x:c>
      <x:c r="BL257" s="24" t="n">
        <x:f>IF($Q257="","",$Q257+0)</x:f>
        <x:v>2014</x:v>
      </x:c>
      <x:c r="BM257" s="24" t="n">
        <x:f>IF($Q257="","",$Q257+1)</x:f>
        <x:v>2015</x:v>
      </x:c>
      <x:c r="BN257" s="24" t="n">
        <x:f>IF($Q257="","",$Q257+2)</x:f>
        <x:v>2016</x:v>
      </x:c>
      <x:c r="BO257" s="24" t="n">
        <x:f>IF($Q257="","",$Q257+3)</x:f>
        <x:v>2017</x:v>
      </x:c>
      <x:c r="BP257" s="77" t="str"/>
      <x:c r="BQ257" s="77" t="str"/>
      <x:c r="BR257" s="77" t="str"/>
      <x:c r="BS257" s="77" t="str"/>
      <x:c r="BT257" s="77" t="str"/>
      <x:c r="BU257" s="77" t="str"/>
      <x:c r="BV257" s="77" t="str"/>
      <x:c r="BW257" s="77" t="str"/>
      <x:c r="BX257" s="77" t="str"/>
      <x:c r="BY257" s="77" t="str"/>
      <x:c r="BZ257" s="77" t="str"/>
      <x:c r="CA257" s="77" t="str"/>
      <x:c r="CB257" s="77" t="str"/>
      <x:c r="CC257" s="77" t="str"/>
      <x:c r="CD257" s="77" t="str"/>
      <x:c r="CE257" s="77" t="str"/>
      <x:c r="CF257" s="77" t="str"/>
      <x:c r="CG257" s="77" t="str"/>
      <x:c r="CH257" s="77" t="str"/>
      <x:c r="CI257" s="77" t="str"/>
      <x:c r="CJ257" s="77" t="str"/>
      <x:c r="CK257" s="77" t="str"/>
      <x:c r="CL257" s="77" t="str"/>
      <x:c r="CM257" s="77" t="str"/>
      <x:c r="CN257" s="77" t="str"/>
      <x:c r="CO257" s="77" t="str"/>
      <x:c r="CP257" s="77" t="str"/>
      <x:c r="CQ257" s="77" t="str"/>
      <x:c r="CR257" s="77" t="str"/>
      <x:c r="CS257" s="77" t="str"/>
      <x:c r="CT257" s="77" t="str"/>
      <x:c r="CU257" s="77" t="str"/>
      <x:c r="CV257" s="77" t="str"/>
      <x:c r="CW257" s="77" t="str"/>
      <x:c r="CX257" s="77" t="str"/>
      <x:c r="CY257" s="77" t="str"/>
      <x:c r="CZ257" s="77" t="str"/>
      <x:c r="DA257" s="77" t="str"/>
      <x:c r="DB257" s="77" t="str"/>
      <x:c r="DC257" s="77" t="str"/>
      <x:c r="DD257" s="77" t="str"/>
      <x:c r="DE257" s="77" t="str"/>
      <x:c r="DF257" s="78" t="str"/>
      <x:c r="DG257" s="78" t="str"/>
      <x:c r="DH257" s="78" t="str"/>
      <x:c r="DI257" s="78" t="str"/>
      <x:c r="DJ257" s="78" t="str"/>
      <x:c r="DK257" s="78" t="str"/>
      <x:c r="DL257" s="78" t="str"/>
      <x:c r="DM257" s="78" t="str"/>
      <x:c r="DN257" s="78" t="str"/>
      <x:c r="DO257" s="78" t="str"/>
      <x:c r="DP257" s="78" t="str"/>
      <x:c r="DQ257" s="78" t="str"/>
      <x:c r="DR257" s="78" t="str"/>
      <x:c r="DS257" s="78" t="str"/>
      <x:c r="DT257" s="78" t="str"/>
      <x:c r="DU257" s="78" t="str"/>
      <x:c r="DV257" s="78" t="str"/>
      <x:c r="DW257" s="78" t="str"/>
      <x:c r="DX257" s="78" t="str"/>
      <x:c r="DY257" s="78" t="str"/>
      <x:c r="DZ257" s="78" t="str"/>
      <x:c r="EA257" s="117" t="str"/>
      <x:c r="EB257" s="117" t="str"/>
      <x:c r="EC257" s="117" t="str"/>
      <x:c r="ED257" s="117" t="str"/>
      <x:c r="EE257" s="117" t="str"/>
      <x:c r="EF257" s="117" t="str"/>
      <x:c r="EG257" s="117" t="str"/>
      <x:c r="EH257" s="117" t="str"/>
      <x:c r="EI257" s="117" t="str"/>
      <x:c r="EJ257" s="117" t="str"/>
      <x:c r="EK257" s="117" t="str"/>
      <x:c r="EL257" s="117" t="str"/>
      <x:c r="EM257" s="117" t="str"/>
      <x:c r="EN257" s="117" t="str"/>
      <x:c r="EO257" s="34" t="str"/>
      <x:c r="EP257" s="34" t="str"/>
      <x:c r="EQ257" s="36" t="str">
        <x:f>IF(OR($EO257="",$EP257="",$EO257=0),"",$EP257/$EO257)</x:f>
      </x:c>
      <x:c r="ER257" s="38" t="str"/>
      <x:c r="ES257" s="22" t="str">
        <x:v>Unknown</x:v>
      </x:c>
      <x:c r="ET257" s="22" t="str">
        <x:v>Unknown</x:v>
      </x:c>
      <x:c r="EU257" s="40" t="str">
        <x:f>IF(COUNT($DF257,$DG257,$DH257)=0,"",AVERAGE($DF257,$DG257,$DH257))</x:f>
      </x:c>
      <x:c r="EV257" s="40" t="str">
        <x:f>IF(COUNT($DJ257,$DK257,$DL257)=0,"",AVERAGE($DJ257,$DK257,$DL257))</x:f>
      </x:c>
      <x:c r="EW257" s="40" t="str">
        <x:f>IF(OR($EU257="",$EV257=""),"",$EV257-$EU257)</x:f>
      </x:c>
      <x:c r="EX257" s="40" t="str">
        <x:f>IF(COUNT($DM257,$DN257,$DO257)=0,"",AVERAGE($DM257,$DN257,$DO257))</x:f>
      </x:c>
      <x:c r="EY257" s="40" t="str">
        <x:f>IF(COUNT($DQ257,$DR257,$DS257)=0,"",AVERAGE($DQ257,$DR257,$DS257))</x:f>
      </x:c>
      <x:c r="EZ257" s="40" t="str">
        <x:f>IF(OR($EX257="",$EY257=""),"",$EY257-$EX257)</x:f>
      </x:c>
      <x:c r="FA257" s="42" t="str">
        <x:f>IF(COUNT($EA257,$EB257,$EC257)=0,"",AVERAGE($EA257,$EB257,$EC257))</x:f>
      </x:c>
      <x:c r="FB257" s="42" t="str">
        <x:f>IF(COUNT($EE257,$EF257,$EG257)=0,"",AVERAGE($EE257,$EF257,$EG257))</x:f>
      </x:c>
      <x:c r="FC257" s="42" t="str">
        <x:f>IF(OR($FA257="",$FB257=""),"",$FB257-$FA257)</x:f>
      </x:c>
      <x:c r="FD257" s="42" t="str">
        <x:f>IF(COUNT($EH257,$EI257,$EJ257)=0,"",AVERAGE($EH257,$EI257,$EJ257))</x:f>
      </x:c>
      <x:c r="FE257" s="42" t="str">
        <x:f>IF(COUNT($EL257,$EM257,$EN257)=0,"",AVERAGE($EL257,$EM257,$EN257))</x:f>
      </x:c>
      <x:c r="FF257" s="42" t="str">
        <x:f>IF(OR($FD257="",$FE257=""),"",$FE257-$FD257)</x:f>
      </x:c>
      <x:c r="FG257" s="24" t="str">
        <x:f>IF(COUNT($DF257,$DG257,$DH257,$DJ257,$DK257,$DL257,$DM257,$DN257,$DO257,$DQ257,$DR257,$DS257)=12,"Yes","No")</x:f>
        <x:v>No</x:v>
      </x:c>
      <x:c r="FH257" s="24" t="str">
        <x:f>IF(COUNT($EA257,$EB257,$EC257,$EE257,$EF257,$EG257,$EH257,$EI257,$EJ257,$EL257,$EM257,$EN257)=12,"Yes","No")</x:f>
        <x:v>No</x:v>
      </x:c>
      <x:c r="FI257" s="24" t="str">
        <x:f>IF(AND($M257="Include",OR($FG257="Yes",$FH257="Yes")),"Ready","Not ready")</x:f>
        <x:v>Not ready</x:v>
      </x:c>
    </x:row>
    <x:row r="258" ht="24" customHeight="1">
      <x:c r="A258" s="22" t="str">
        <x:v>CTL-0256</x:v>
      </x:c>
      <x:c r="B258" s="22" t="n">
        <x:v>267</x:v>
      </x:c>
      <x:c r="C258" s="22" t="str">
        <x:v>Candidate alternative-rationale group</x:v>
      </x:c>
      <x:c r="D258" s="22" t="n">
        <x:v>0</x:v>
      </x:c>
      <x:c r="E258" s="22" t="str">
        <x:v>DATA non-innovation deals.xlsx</x:v>
      </x:c>
      <x:c r="F258" s="22" t="str">
        <x:v>abbott acquires kalo pharma and cfr pharmaceuticals</x:v>
      </x:c>
      <x:c r="G258" s="22" t="str">
        <x:v>No</x:v>
      </x:c>
      <x:c r="H258" s="22" t="str">
        <x:v>No</x:v>
      </x:c>
      <x:c r="I258" s="22" t="str">
        <x:v>No</x:v>
      </x:c>
      <x:c r="J258" s="22" t="n">
        <x:v>1</x:v>
      </x:c>
      <x:c r="K258" s="22" t="str">
        <x:v>Not started</x:v>
      </x:c>
      <x:c r="L258" s="22" t="str">
        <x:v>Review - majority</x:v>
      </x:c>
      <x:c r="M258" s="22" t="str">
        <x:v>Review</x:v>
      </x:c>
      <x:c r="N258" s="22" t="str"/>
      <x:c r="O258" s="28" t="n">
        <x:v>41775</x:v>
      </x:c>
      <x:c r="P258" s="28" t="n">
        <x:v>41908</x:v>
      </x:c>
      <x:c r="Q258" s="22" t="n">
        <x:v>2014</x:v>
      </x:c>
      <x:c r="R258" s="22" t="str">
        <x:v>Q2 2014</x:v>
      </x:c>
      <x:c r="S258" s="22" t="str">
        <x:v>Completed</x:v>
      </x:c>
      <x:c r="T258" s="26" t="str">
        <x:v>Abbott acquires Kalo Pharma and CFR Pharmaceuticals</x:v>
      </x:c>
      <x:c r="U258" s="22" t="str">
        <x:v>Mergers &amp; Acquisitions</x:v>
      </x:c>
      <x:c r="V258" s="22" t="str">
        <x:v>Acquisition</x:v>
      </x:c>
      <x:c r="W258" s="22" t="str">
        <x:v>Majority Acquisition</x:v>
      </x:c>
      <x:c r="X258" s="22" t="str">
        <x:v>Chile , Spain</x:v>
      </x:c>
      <x:c r="Y258" s="22" t="str">
        <x:v>Majority Acquisition</x:v>
      </x:c>
      <x:c r="Z258" s="26" t="str">
        <x:v>Barclays Plc , Deutsche Bank Securities Inc</x:v>
      </x:c>
      <x:c r="AA258" s="26"/>
      <x:c r="AB258" s="22" t="str">
        <x:v>Abbott Laboratories</x:v>
      </x:c>
      <x:c r="AC258" s="22" t="str">
        <x:v>abbott laboratories</x:v>
      </x:c>
      <x:c r="AD258" s="22" t="str">
        <x:v>Kalo Pharma Internacional S.L.U.; Corporacion Farmaceutica Recalcine</x:v>
      </x:c>
      <x:c r="AE258" s="22" t="str">
        <x:v>kalo pharma internacional s l u corporacion farmaceutica recalcine</x:v>
      </x:c>
      <x:c r="AF258" s="30" t="n">
        <x:v>2117</x:v>
      </x:c>
      <x:c r="AG258" s="22" t="n">
        <x:v>2117</x:v>
      </x:c>
      <x:c r="AH258" s="26" t="str">
        <x:v>Abbott Laboratories, a US-based developer and manufacturer of health care products, has acquired Kalo Pharma Internacional S.L.U., which indirectly owns approximately 73% stake of CFR Pharmaceuticals S.A. The transaction is valued at approximately $2,117 million. 
_x000d_ Kalo Pharma Internacional is a Spanish limited liability company. CFR Pharmaceuticals is a Chile-based pharmaceutical company.  
_x000d_Through purchase of the controlling interest and tender offers described below, Abbott indirectly acquired more than 99% of CFR's ordinary shares for approximately $2,900 million. 
_x000d_ Announcement (May 16, 2014): 
_x000d_   Abbott Laboratories has entered in to a definitive agreement to acquire Kalo Pharma Internacional S.L.U. , which  indirectly owns approximately 73% stake of CFR Pharmaceuticals. 
_x000d_ Concurrently, Abbott is planning to conduct a public cash tender offer for all of the remaining outstanding shares of CFR Pharmaceuticals. 
_x000d_ Assuming all publicly-held shares are tendered, the total purchase price would be approximately $2,900 million, plus the assumption of net debt of approximately $430 million. 
_x000d_ Based on total purchase price, the acquisition of CFR’s holding company is valued at approximately $2,430.9 million. 
_x000d_Abbott plans to fund the transaction with cash on the balance sheet.
_x000d_ The transaction is expected to close by the end of the third quarter of 2014. 
_x000d_ Barclays PLC is acting as financial advisor to Abbott, while Deutsche Bank Securities, Inc. is acting as financial advisor to CFR Pharmaceuticals.</x:v>
      </x:c>
      <x:c r="AI258" s="26" t="str">
        <x:v>The acquisition will enhance Abbott’s position in Latin America, further broadening its geographic presence across the region. _x000d_
_x000d_
In addition to products and pipeline, it also adds research and development (R&amp;D) and manufacturing facilities in Chile, Colombia, Peru and Argentina to Abbott.</x:v>
      </x:c>
      <x:c r="AJ258" s="22" t="str"/>
      <x:c r="AK258" s="22" t="str"/>
      <x:c r="AL258" s="22" t="str">
        <x:v>Unknown</x:v>
      </x:c>
      <x:c r="AM258" s="22" t="str">
        <x:v>Unknown</x:v>
      </x:c>
      <x:c r="AN258" s="22" t="str"/>
      <x:c r="AO258" s="22" t="str"/>
      <x:c r="AP258" s="22" t="str"/>
      <x:c r="AQ258" s="22" t="str"/>
      <x:c r="AR258" s="22" t="str"/>
      <x:c r="AS258" s="22" t="str">
        <x:v>Abbott Laboratories</x:v>
      </x:c>
      <x:c r="AT258" s="22" t="str">
        <x:v>Kalo Pharma Internacional S.L.U.; Corporacion Farmaceutica Recalcine</x:v>
      </x:c>
      <x:c r="AU258" s="22" t="str">
        <x:v>Not reviewed</x:v>
      </x:c>
      <x:c r="AV258" s="22" t="str">
        <x:v>Not assessed</x:v>
      </x:c>
      <x:c r="AW258" s="22" t="str">
        <x:v>Unknown</x:v>
      </x:c>
      <x:c r="AX258" s="22" t="str">
        <x:v>Unknown</x:v>
      </x:c>
      <x:c r="AY258" s="22" t="str">
        <x:v>Unknown</x:v>
      </x:c>
      <x:c r="AZ258" s="22" t="str">
        <x:v>Unknown</x:v>
      </x:c>
      <x:c r="BA258" s="22" t="str">
        <x:v>Unknown</x:v>
      </x:c>
      <x:c r="BB258" s="22" t="str">
        <x:v>Unknown</x:v>
      </x:c>
      <x:c r="BC258" s="26" t="str"/>
      <x:c r="BD258" s="22" t="str"/>
      <x:c r="BE258" s="22" t="str"/>
      <x:c r="BF258" s="22" t="str">
        <x:v>Not collected</x:v>
      </x:c>
      <x:c r="BG258" s="22" t="str">
        <x:v>Not collected</x:v>
      </x:c>
      <x:c r="BH258" s="22" t="str">
        <x:v>Not defined</x:v>
      </x:c>
      <x:c r="BI258" s="24" t="n">
        <x:f>IF($Q258="","",$Q258-3)</x:f>
        <x:v>2011</x:v>
      </x:c>
      <x:c r="BJ258" s="24" t="n">
        <x:f>IF($Q258="","",$Q258-2)</x:f>
        <x:v>2012</x:v>
      </x:c>
      <x:c r="BK258" s="24" t="n">
        <x:f>IF($Q258="","",$Q258-1)</x:f>
        <x:v>2013</x:v>
      </x:c>
      <x:c r="BL258" s="24" t="n">
        <x:f>IF($Q258="","",$Q258+0)</x:f>
        <x:v>2014</x:v>
      </x:c>
      <x:c r="BM258" s="24" t="n">
        <x:f>IF($Q258="","",$Q258+1)</x:f>
        <x:v>2015</x:v>
      </x:c>
      <x:c r="BN258" s="24" t="n">
        <x:f>IF($Q258="","",$Q258+2)</x:f>
        <x:v>2016</x:v>
      </x:c>
      <x:c r="BO258" s="24" t="n">
        <x:f>IF($Q258="","",$Q258+3)</x:f>
        <x:v>2017</x:v>
      </x:c>
      <x:c r="BP258" s="77" t="str"/>
      <x:c r="BQ258" s="77" t="str"/>
      <x:c r="BR258" s="77" t="str"/>
      <x:c r="BS258" s="77" t="str"/>
      <x:c r="BT258" s="77" t="str"/>
      <x:c r="BU258" s="77" t="str"/>
      <x:c r="BV258" s="77" t="str"/>
      <x:c r="BW258" s="77" t="str"/>
      <x:c r="BX258" s="77" t="str"/>
      <x:c r="BY258" s="77" t="str"/>
      <x:c r="BZ258" s="77" t="str"/>
      <x:c r="CA258" s="77" t="str"/>
      <x:c r="CB258" s="77" t="str"/>
      <x:c r="CC258" s="77" t="str"/>
      <x:c r="CD258" s="77" t="str"/>
      <x:c r="CE258" s="77" t="str"/>
      <x:c r="CF258" s="77" t="str"/>
      <x:c r="CG258" s="77" t="str"/>
      <x:c r="CH258" s="77" t="str"/>
      <x:c r="CI258" s="77" t="str"/>
      <x:c r="CJ258" s="77" t="str"/>
      <x:c r="CK258" s="77" t="str"/>
      <x:c r="CL258" s="77" t="str"/>
      <x:c r="CM258" s="77" t="str"/>
      <x:c r="CN258" s="77" t="str"/>
      <x:c r="CO258" s="77" t="str"/>
      <x:c r="CP258" s="77" t="str"/>
      <x:c r="CQ258" s="77" t="str"/>
      <x:c r="CR258" s="77" t="str"/>
      <x:c r="CS258" s="77" t="str"/>
      <x:c r="CT258" s="77" t="str"/>
      <x:c r="CU258" s="77" t="str"/>
      <x:c r="CV258" s="77" t="str"/>
      <x:c r="CW258" s="77" t="str"/>
      <x:c r="CX258" s="77" t="str"/>
      <x:c r="CY258" s="77" t="str"/>
      <x:c r="CZ258" s="77" t="str"/>
      <x:c r="DA258" s="77" t="str"/>
      <x:c r="DB258" s="77" t="str"/>
      <x:c r="DC258" s="77" t="str"/>
      <x:c r="DD258" s="77" t="str"/>
      <x:c r="DE258" s="77" t="str"/>
      <x:c r="DF258" s="78" t="str"/>
      <x:c r="DG258" s="78" t="str"/>
      <x:c r="DH258" s="78" t="str"/>
      <x:c r="DI258" s="78" t="str"/>
      <x:c r="DJ258" s="78" t="str"/>
      <x:c r="DK258" s="78" t="str"/>
      <x:c r="DL258" s="78" t="str"/>
      <x:c r="DM258" s="78" t="str"/>
      <x:c r="DN258" s="78" t="str"/>
      <x:c r="DO258" s="78" t="str"/>
      <x:c r="DP258" s="78" t="str"/>
      <x:c r="DQ258" s="78" t="str"/>
      <x:c r="DR258" s="78" t="str"/>
      <x:c r="DS258" s="78" t="str"/>
      <x:c r="DT258" s="78" t="str"/>
      <x:c r="DU258" s="78" t="str"/>
      <x:c r="DV258" s="78" t="str"/>
      <x:c r="DW258" s="78" t="str"/>
      <x:c r="DX258" s="78" t="str"/>
      <x:c r="DY258" s="78" t="str"/>
      <x:c r="DZ258" s="78" t="str"/>
      <x:c r="EA258" s="117" t="str"/>
      <x:c r="EB258" s="117" t="str"/>
      <x:c r="EC258" s="117" t="str"/>
      <x:c r="ED258" s="117" t="str"/>
      <x:c r="EE258" s="117" t="str"/>
      <x:c r="EF258" s="117" t="str"/>
      <x:c r="EG258" s="117" t="str"/>
      <x:c r="EH258" s="117" t="str"/>
      <x:c r="EI258" s="117" t="str"/>
      <x:c r="EJ258" s="117" t="str"/>
      <x:c r="EK258" s="117" t="str"/>
      <x:c r="EL258" s="117" t="str"/>
      <x:c r="EM258" s="117" t="str"/>
      <x:c r="EN258" s="117" t="str"/>
      <x:c r="EO258" s="34" t="str"/>
      <x:c r="EP258" s="34" t="str"/>
      <x:c r="EQ258" s="36" t="str">
        <x:f>IF(OR($EO258="",$EP258="",$EO258=0),"",$EP258/$EO258)</x:f>
      </x:c>
      <x:c r="ER258" s="38" t="str"/>
      <x:c r="ES258" s="22" t="str">
        <x:v>Unknown</x:v>
      </x:c>
      <x:c r="ET258" s="22" t="str">
        <x:v>Unknown</x:v>
      </x:c>
      <x:c r="EU258" s="40" t="str">
        <x:f>IF(COUNT($DF258,$DG258,$DH258)=0,"",AVERAGE($DF258,$DG258,$DH258))</x:f>
      </x:c>
      <x:c r="EV258" s="40" t="str">
        <x:f>IF(COUNT($DJ258,$DK258,$DL258)=0,"",AVERAGE($DJ258,$DK258,$DL258))</x:f>
      </x:c>
      <x:c r="EW258" s="40" t="str">
        <x:f>IF(OR($EU258="",$EV258=""),"",$EV258-$EU258)</x:f>
      </x:c>
      <x:c r="EX258" s="40" t="str">
        <x:f>IF(COUNT($DM258,$DN258,$DO258)=0,"",AVERAGE($DM258,$DN258,$DO258))</x:f>
      </x:c>
      <x:c r="EY258" s="40" t="str">
        <x:f>IF(COUNT($DQ258,$DR258,$DS258)=0,"",AVERAGE($DQ258,$DR258,$DS258))</x:f>
      </x:c>
      <x:c r="EZ258" s="40" t="str">
        <x:f>IF(OR($EX258="",$EY258=""),"",$EY258-$EX258)</x:f>
      </x:c>
      <x:c r="FA258" s="42" t="str">
        <x:f>IF(COUNT($EA258,$EB258,$EC258)=0,"",AVERAGE($EA258,$EB258,$EC258))</x:f>
      </x:c>
      <x:c r="FB258" s="42" t="str">
        <x:f>IF(COUNT($EE258,$EF258,$EG258)=0,"",AVERAGE($EE258,$EF258,$EG258))</x:f>
      </x:c>
      <x:c r="FC258" s="42" t="str">
        <x:f>IF(OR($FA258="",$FB258=""),"",$FB258-$FA258)</x:f>
      </x:c>
      <x:c r="FD258" s="42" t="str">
        <x:f>IF(COUNT($EH258,$EI258,$EJ258)=0,"",AVERAGE($EH258,$EI258,$EJ258))</x:f>
      </x:c>
      <x:c r="FE258" s="42" t="str">
        <x:f>IF(COUNT($EL258,$EM258,$EN258)=0,"",AVERAGE($EL258,$EM258,$EN258))</x:f>
      </x:c>
      <x:c r="FF258" s="42" t="str">
        <x:f>IF(OR($FD258="",$FE258=""),"",$FE258-$FD258)</x:f>
      </x:c>
      <x:c r="FG258" s="24" t="str">
        <x:f>IF(COUNT($DF258,$DG258,$DH258,$DJ258,$DK258,$DL258,$DM258,$DN258,$DO258,$DQ258,$DR258,$DS258)=12,"Yes","No")</x:f>
        <x:v>No</x:v>
      </x:c>
      <x:c r="FH258" s="24" t="str">
        <x:f>IF(COUNT($EA258,$EB258,$EC258,$EE258,$EF258,$EG258,$EH258,$EI258,$EJ258,$EL258,$EM258,$EN258)=12,"Yes","No")</x:f>
        <x:v>No</x:v>
      </x:c>
      <x:c r="FI258" s="24" t="str">
        <x:f>IF(AND($M258="Include",OR($FG258="Yes",$FH258="Yes")),"Ready","Not ready")</x:f>
        <x:v>Not ready</x:v>
      </x:c>
    </x:row>
    <x:row r="259" ht="24" customHeight="1">
      <x:c r="A259" s="22" t="str">
        <x:v>CTL-0257</x:v>
      </x:c>
      <x:c r="B259" s="22" t="n">
        <x:v>268</x:v>
      </x:c>
      <x:c r="C259" s="22" t="str">
        <x:v>Candidate alternative-rationale group</x:v>
      </x:c>
      <x:c r="D259" s="22" t="n">
        <x:v>0</x:v>
      </x:c>
      <x:c r="E259" s="22" t="str">
        <x:v>DATA non-innovation deals.xlsx</x:v>
      </x:c>
      <x:c r="F259" s="22" t="str">
        <x:v>riemser pharma acquires keocyt</x:v>
      </x:c>
      <x:c r="G259" s="22" t="str">
        <x:v>No</x:v>
      </x:c>
      <x:c r="H259" s="22" t="str">
        <x:v>No</x:v>
      </x:c>
      <x:c r="I259" s="22" t="str">
        <x:v>No</x:v>
      </x:c>
      <x:c r="J259" s="22" t="n">
        <x:v>1</x:v>
      </x:c>
      <x:c r="K259" s="22" t="str">
        <x:v>Not started</x:v>
      </x:c>
      <x:c r="L259" s="22" t="str">
        <x:v>Review - majority</x:v>
      </x:c>
      <x:c r="M259" s="22" t="str">
        <x:v>Review</x:v>
      </x:c>
      <x:c r="N259" s="22" t="str"/>
      <x:c r="O259" s="28" t="n">
        <x:v>41771</x:v>
      </x:c>
      <x:c r="P259" s="28" t="n">
        <x:v>41771</x:v>
      </x:c>
      <x:c r="Q259" s="22" t="n">
        <x:v>2014</x:v>
      </x:c>
      <x:c r="R259" s="22" t="str">
        <x:v>Q2 2014</x:v>
      </x:c>
      <x:c r="S259" s="22" t="str">
        <x:v>Completed</x:v>
      </x:c>
      <x:c r="T259" s="26" t="str">
        <x:v>Riemser Pharma acquires Keocyt</x:v>
      </x:c>
      <x:c r="U259" s="22" t="str">
        <x:v>Mergers &amp; Acquisitions</x:v>
      </x:c>
      <x:c r="V259" s="22" t="str">
        <x:v>Acquisition</x:v>
      </x:c>
      <x:c r="W259" s="22" t="str">
        <x:v>Majority Acquisition</x:v>
      </x:c>
      <x:c r="X259" s="22" t="str">
        <x:v>France</x:v>
      </x:c>
      <x:c r="Y259" s="22" t="str">
        <x:v>Majority Acquisition</x:v>
      </x:c>
      <x:c r="Z259" s="26"/>
      <x:c r="AA259" s="26" t="str">
        <x:v>Willkie Farr &amp; Gallagher LLP</x:v>
      </x:c>
      <x:c r="AB259" s="22" t="str">
        <x:v>Riemser Pharma GmbH (formerly RIEMSER Arzneimittel AG)</x:v>
      </x:c>
      <x:c r="AC259" s="22" t="str">
        <x:v>riemser pharma formerly riemser arzneimittel</x:v>
      </x:c>
      <x:c r="AD259" s="22" t="str">
        <x:v>Keocyt SA</x:v>
      </x:c>
      <x:c r="AE259" s="22" t="str">
        <x:v>keocyt</x:v>
      </x:c>
      <x:c r="AF259" s="30"/>
      <x:c r="AG259" s="22" t="str">
        <x:v>n/a</x:v>
      </x:c>
      <x:c r="AH259" s="26" t="str">
        <x:v>Riemser Pharma GmbH, a Germany-based developer and seller of pharmaceutical products, has acquired Keocyt, a France-based specialty pharmaceutical company focused on oncology and neurology. 
_x000d_ Willkie Farr &amp; Gallagher LLP acted as legal advior to Riemser, while Rothschild acted as financial advisor to the shareholders of Keocyt.</x:v>
      </x:c>
      <x:c r="AI259" s="26" t="str">
        <x:v>The acquisition will allow Riemser Pharma to strengthen its position in the French and neighboring Southern European markets. _x000d_
_x000d_
According to Riemser Pharma, "The transaction will also extend Riemser Pharma's oncological portfolio in France and opens possibilities of developing niche markets in the neurological sector in the future."</x:v>
      </x:c>
      <x:c r="AJ259" s="22" t="str"/>
      <x:c r="AK259" s="22" t="str"/>
      <x:c r="AL259" s="22" t="str">
        <x:v>Unknown</x:v>
      </x:c>
      <x:c r="AM259" s="22" t="str">
        <x:v>Unknown</x:v>
      </x:c>
      <x:c r="AN259" s="22" t="str"/>
      <x:c r="AO259" s="22" t="str"/>
      <x:c r="AP259" s="22" t="str"/>
      <x:c r="AQ259" s="22" t="str"/>
      <x:c r="AR259" s="22" t="str"/>
      <x:c r="AS259" s="22" t="str">
        <x:v>Riemser Pharma GmbH (formerly RIEMSER Arzneimittel AG)</x:v>
      </x:c>
      <x:c r="AT259" s="22" t="str">
        <x:v>Keocyt SA</x:v>
      </x:c>
      <x:c r="AU259" s="22" t="str">
        <x:v>Not reviewed</x:v>
      </x:c>
      <x:c r="AV259" s="22" t="str">
        <x:v>Not assessed</x:v>
      </x:c>
      <x:c r="AW259" s="22" t="str">
        <x:v>Unknown</x:v>
      </x:c>
      <x:c r="AX259" s="22" t="str">
        <x:v>Unknown</x:v>
      </x:c>
      <x:c r="AY259" s="22" t="str">
        <x:v>Unknown</x:v>
      </x:c>
      <x:c r="AZ259" s="22" t="str">
        <x:v>Unknown</x:v>
      </x:c>
      <x:c r="BA259" s="22" t="str">
        <x:v>Unknown</x:v>
      </x:c>
      <x:c r="BB259" s="22" t="str">
        <x:v>Unknown</x:v>
      </x:c>
      <x:c r="BC259" s="26" t="str"/>
      <x:c r="BD259" s="22" t="str"/>
      <x:c r="BE259" s="22" t="str"/>
      <x:c r="BF259" s="22" t="str">
        <x:v>Not collected</x:v>
      </x:c>
      <x:c r="BG259" s="22" t="str">
        <x:v>Not collected</x:v>
      </x:c>
      <x:c r="BH259" s="22" t="str">
        <x:v>Not defined</x:v>
      </x:c>
      <x:c r="BI259" s="24" t="n">
        <x:f>IF($Q259="","",$Q259-3)</x:f>
        <x:v>2011</x:v>
      </x:c>
      <x:c r="BJ259" s="24" t="n">
        <x:f>IF($Q259="","",$Q259-2)</x:f>
        <x:v>2012</x:v>
      </x:c>
      <x:c r="BK259" s="24" t="n">
        <x:f>IF($Q259="","",$Q259-1)</x:f>
        <x:v>2013</x:v>
      </x:c>
      <x:c r="BL259" s="24" t="n">
        <x:f>IF($Q259="","",$Q259+0)</x:f>
        <x:v>2014</x:v>
      </x:c>
      <x:c r="BM259" s="24" t="n">
        <x:f>IF($Q259="","",$Q259+1)</x:f>
        <x:v>2015</x:v>
      </x:c>
      <x:c r="BN259" s="24" t="n">
        <x:f>IF($Q259="","",$Q259+2)</x:f>
        <x:v>2016</x:v>
      </x:c>
      <x:c r="BO259" s="24" t="n">
        <x:f>IF($Q259="","",$Q259+3)</x:f>
        <x:v>2017</x:v>
      </x:c>
      <x:c r="BP259" s="77" t="str"/>
      <x:c r="BQ259" s="77" t="str"/>
      <x:c r="BR259" s="77" t="str"/>
      <x:c r="BS259" s="77" t="str"/>
      <x:c r="BT259" s="77" t="str"/>
      <x:c r="BU259" s="77" t="str"/>
      <x:c r="BV259" s="77" t="str"/>
      <x:c r="BW259" s="77" t="str"/>
      <x:c r="BX259" s="77" t="str"/>
      <x:c r="BY259" s="77" t="str"/>
      <x:c r="BZ259" s="77" t="str"/>
      <x:c r="CA259" s="77" t="str"/>
      <x:c r="CB259" s="77" t="str"/>
      <x:c r="CC259" s="77" t="str"/>
      <x:c r="CD259" s="77" t="str"/>
      <x:c r="CE259" s="77" t="str"/>
      <x:c r="CF259" s="77" t="str"/>
      <x:c r="CG259" s="77" t="str"/>
      <x:c r="CH259" s="77" t="str"/>
      <x:c r="CI259" s="77" t="str"/>
      <x:c r="CJ259" s="77" t="str"/>
      <x:c r="CK259" s="77" t="str"/>
      <x:c r="CL259" s="77" t="str"/>
      <x:c r="CM259" s="77" t="str"/>
      <x:c r="CN259" s="77" t="str"/>
      <x:c r="CO259" s="77" t="str"/>
      <x:c r="CP259" s="77" t="str"/>
      <x:c r="CQ259" s="77" t="str"/>
      <x:c r="CR259" s="77" t="str"/>
      <x:c r="CS259" s="77" t="str"/>
      <x:c r="CT259" s="77" t="str"/>
      <x:c r="CU259" s="77" t="str"/>
      <x:c r="CV259" s="77" t="str"/>
      <x:c r="CW259" s="77" t="str"/>
      <x:c r="CX259" s="77" t="str"/>
      <x:c r="CY259" s="77" t="str"/>
      <x:c r="CZ259" s="77" t="str"/>
      <x:c r="DA259" s="77" t="str"/>
      <x:c r="DB259" s="77" t="str"/>
      <x:c r="DC259" s="77" t="str"/>
      <x:c r="DD259" s="77" t="str"/>
      <x:c r="DE259" s="77" t="str"/>
      <x:c r="DF259" s="78" t="str"/>
      <x:c r="DG259" s="78" t="str"/>
      <x:c r="DH259" s="78" t="str"/>
      <x:c r="DI259" s="78" t="str"/>
      <x:c r="DJ259" s="78" t="str"/>
      <x:c r="DK259" s="78" t="str"/>
      <x:c r="DL259" s="78" t="str"/>
      <x:c r="DM259" s="78" t="str"/>
      <x:c r="DN259" s="78" t="str"/>
      <x:c r="DO259" s="78" t="str"/>
      <x:c r="DP259" s="78" t="str"/>
      <x:c r="DQ259" s="78" t="str"/>
      <x:c r="DR259" s="78" t="str"/>
      <x:c r="DS259" s="78" t="str"/>
      <x:c r="DT259" s="78" t="str"/>
      <x:c r="DU259" s="78" t="str"/>
      <x:c r="DV259" s="78" t="str"/>
      <x:c r="DW259" s="78" t="str"/>
      <x:c r="DX259" s="78" t="str"/>
      <x:c r="DY259" s="78" t="str"/>
      <x:c r="DZ259" s="78" t="str"/>
      <x:c r="EA259" s="117" t="str"/>
      <x:c r="EB259" s="117" t="str"/>
      <x:c r="EC259" s="117" t="str"/>
      <x:c r="ED259" s="117" t="str"/>
      <x:c r="EE259" s="117" t="str"/>
      <x:c r="EF259" s="117" t="str"/>
      <x:c r="EG259" s="117" t="str"/>
      <x:c r="EH259" s="117" t="str"/>
      <x:c r="EI259" s="117" t="str"/>
      <x:c r="EJ259" s="117" t="str"/>
      <x:c r="EK259" s="117" t="str"/>
      <x:c r="EL259" s="117" t="str"/>
      <x:c r="EM259" s="117" t="str"/>
      <x:c r="EN259" s="117" t="str"/>
      <x:c r="EO259" s="34" t="str"/>
      <x:c r="EP259" s="34" t="str"/>
      <x:c r="EQ259" s="36" t="str">
        <x:f>IF(OR($EO259="",$EP259="",$EO259=0),"",$EP259/$EO259)</x:f>
      </x:c>
      <x:c r="ER259" s="38" t="str"/>
      <x:c r="ES259" s="22" t="str">
        <x:v>Unknown</x:v>
      </x:c>
      <x:c r="ET259" s="22" t="str">
        <x:v>Unknown</x:v>
      </x:c>
      <x:c r="EU259" s="40" t="str">
        <x:f>IF(COUNT($DF259,$DG259,$DH259)=0,"",AVERAGE($DF259,$DG259,$DH259))</x:f>
      </x:c>
      <x:c r="EV259" s="40" t="str">
        <x:f>IF(COUNT($DJ259,$DK259,$DL259)=0,"",AVERAGE($DJ259,$DK259,$DL259))</x:f>
      </x:c>
      <x:c r="EW259" s="40" t="str">
        <x:f>IF(OR($EU259="",$EV259=""),"",$EV259-$EU259)</x:f>
      </x:c>
      <x:c r="EX259" s="40" t="str">
        <x:f>IF(COUNT($DM259,$DN259,$DO259)=0,"",AVERAGE($DM259,$DN259,$DO259))</x:f>
      </x:c>
      <x:c r="EY259" s="40" t="str">
        <x:f>IF(COUNT($DQ259,$DR259,$DS259)=0,"",AVERAGE($DQ259,$DR259,$DS259))</x:f>
      </x:c>
      <x:c r="EZ259" s="40" t="str">
        <x:f>IF(OR($EX259="",$EY259=""),"",$EY259-$EX259)</x:f>
      </x:c>
      <x:c r="FA259" s="42" t="str">
        <x:f>IF(COUNT($EA259,$EB259,$EC259)=0,"",AVERAGE($EA259,$EB259,$EC259))</x:f>
      </x:c>
      <x:c r="FB259" s="42" t="str">
        <x:f>IF(COUNT($EE259,$EF259,$EG259)=0,"",AVERAGE($EE259,$EF259,$EG259))</x:f>
      </x:c>
      <x:c r="FC259" s="42" t="str">
        <x:f>IF(OR($FA259="",$FB259=""),"",$FB259-$FA259)</x:f>
      </x:c>
      <x:c r="FD259" s="42" t="str">
        <x:f>IF(COUNT($EH259,$EI259,$EJ259)=0,"",AVERAGE($EH259,$EI259,$EJ259))</x:f>
      </x:c>
      <x:c r="FE259" s="42" t="str">
        <x:f>IF(COUNT($EL259,$EM259,$EN259)=0,"",AVERAGE($EL259,$EM259,$EN259))</x:f>
      </x:c>
      <x:c r="FF259" s="42" t="str">
        <x:f>IF(OR($FD259="",$FE259=""),"",$FE259-$FD259)</x:f>
      </x:c>
      <x:c r="FG259" s="24" t="str">
        <x:f>IF(COUNT($DF259,$DG259,$DH259,$DJ259,$DK259,$DL259,$DM259,$DN259,$DO259,$DQ259,$DR259,$DS259)=12,"Yes","No")</x:f>
        <x:v>No</x:v>
      </x:c>
      <x:c r="FH259" s="24" t="str">
        <x:f>IF(COUNT($EA259,$EB259,$EC259,$EE259,$EF259,$EG259,$EH259,$EI259,$EJ259,$EL259,$EM259,$EN259)=12,"Yes","No")</x:f>
        <x:v>No</x:v>
      </x:c>
      <x:c r="FI259" s="24" t="str">
        <x:f>IF(AND($M259="Include",OR($FG259="Yes",$FH259="Yes")),"Ready","Not ready")</x:f>
        <x:v>Not ready</x:v>
      </x:c>
    </x:row>
    <x:row r="260" ht="24" customHeight="1">
      <x:c r="A260" s="22" t="str">
        <x:v>CTL-0258</x:v>
      </x:c>
      <x:c r="B260" s="22" t="n">
        <x:v>269</x:v>
      </x:c>
      <x:c r="C260" s="22" t="str">
        <x:v>Candidate alternative-rationale group</x:v>
      </x:c>
      <x:c r="D260" s="22" t="n">
        <x:v>0</x:v>
      </x:c>
      <x:c r="E260" s="22" t="str">
        <x:v>DATA non-innovation deals.xlsx</x:v>
      </x:c>
      <x:c r="F260" s="22" t="str">
        <x:v>hermo pharma merges with laurantis pharma</x:v>
      </x:c>
      <x:c r="G260" s="22" t="str">
        <x:v>No</x:v>
      </x:c>
      <x:c r="H260" s="22" t="str">
        <x:v>No</x:v>
      </x:c>
      <x:c r="I260" s="22" t="str">
        <x:v>No</x:v>
      </x:c>
      <x:c r="J260" s="22" t="n">
        <x:v>1</x:v>
      </x:c>
      <x:c r="K260" s="22" t="str">
        <x:v>Not started</x:v>
      </x:c>
      <x:c r="L260" s="22" t="str">
        <x:v>Review - merger</x:v>
      </x:c>
      <x:c r="M260" s="22" t="str">
        <x:v>Review</x:v>
      </x:c>
      <x:c r="N260" s="22" t="str"/>
      <x:c r="O260" s="28" t="n">
        <x:v>41758</x:v>
      </x:c>
      <x:c r="P260" s="28" t="n">
        <x:v>41758</x:v>
      </x:c>
      <x:c r="Q260" s="22" t="n">
        <x:v>2014</x:v>
      </x:c>
      <x:c r="R260" s="22" t="str">
        <x:v>Q2 2014</x:v>
      </x:c>
      <x:c r="S260" s="22" t="str">
        <x:v>Completed</x:v>
      </x:c>
      <x:c r="T260" s="26" t="str">
        <x:v>Hermo Pharma Merges with Laurantis Pharma</x:v>
      </x:c>
      <x:c r="U260" s="22" t="str">
        <x:v>Mergers &amp; Acquisitions</x:v>
      </x:c>
      <x:c r="V260" s="22" t="str">
        <x:v>Merger</x:v>
      </x:c>
      <x:c r="W260" s="22"/>
      <x:c r="X260" s="22" t="str">
        <x:v>Finland</x:v>
      </x:c>
      <x:c r="Y260" s="22"/>
      <x:c r="Z260" s="26"/>
      <x:c r="AA260" s="26"/>
      <x:c r="AB260" s="22" t="str">
        <x:v>Herantis Pharma Plc</x:v>
      </x:c>
      <x:c r="AC260" s="22" t="str">
        <x:v>herantis pharma</x:v>
      </x:c>
      <x:c r="AD260" s="22" t="str">
        <x:v>Laurantis Pharma Oy; Hermo Pharma Oy Ltd; Herantis Pharma Plc</x:v>
      </x:c>
      <x:c r="AE260" s="22" t="str">
        <x:v>laurantis pharma oy hermo pharma oy herantis pharma</x:v>
      </x:c>
      <x:c r="AF260" s="30"/>
      <x:c r="AG260" s="22" t="str">
        <x:v>n/a</x:v>
      </x:c>
      <x:c r="AH260" s="26" t="str">
        <x:v>Hermo Pharma Oy Ltd, a biopharmaceutical company, has merged with Laurantis Pharma Oy, a developer of pharmaceutical products, in an all-stock transaction.
The combined company changed its name to Herantis Pharma Plc, which will be the surviving entity.</x:v>
      </x:c>
      <x:c r="AI260" s="26" t="str"/>
      <x:c r="AJ260" s="22" t="str"/>
      <x:c r="AK260" s="22" t="str"/>
      <x:c r="AL260" s="22" t="str">
        <x:v>Unknown</x:v>
      </x:c>
      <x:c r="AM260" s="22" t="str">
        <x:v>Unknown</x:v>
      </x:c>
      <x:c r="AN260" s="22" t="str"/>
      <x:c r="AO260" s="22" t="str"/>
      <x:c r="AP260" s="22" t="str"/>
      <x:c r="AQ260" s="22" t="str"/>
      <x:c r="AR260" s="22" t="str"/>
      <x:c r="AS260" s="22" t="str">
        <x:v>Herantis Pharma Plc</x:v>
      </x:c>
      <x:c r="AT260" s="22" t="str">
        <x:v>Laurantis Pharma Oy; Hermo Pharma Oy Ltd; Herantis Pharma Plc</x:v>
      </x:c>
      <x:c r="AU260" s="22" t="str">
        <x:v>Not reviewed</x:v>
      </x:c>
      <x:c r="AV260" s="22" t="str">
        <x:v>Not assessed</x:v>
      </x:c>
      <x:c r="AW260" s="22" t="str">
        <x:v>Unknown</x:v>
      </x:c>
      <x:c r="AX260" s="22" t="str">
        <x:v>Unknown</x:v>
      </x:c>
      <x:c r="AY260" s="22" t="str">
        <x:v>Unknown</x:v>
      </x:c>
      <x:c r="AZ260" s="22" t="str">
        <x:v>Unknown</x:v>
      </x:c>
      <x:c r="BA260" s="22" t="str">
        <x:v>Unknown</x:v>
      </x:c>
      <x:c r="BB260" s="22" t="str">
        <x:v>Unknown</x:v>
      </x:c>
      <x:c r="BC260" s="26" t="str"/>
      <x:c r="BD260" s="22" t="str"/>
      <x:c r="BE260" s="22" t="str"/>
      <x:c r="BF260" s="22" t="str">
        <x:v>Not collected</x:v>
      </x:c>
      <x:c r="BG260" s="22" t="str">
        <x:v>Not collected</x:v>
      </x:c>
      <x:c r="BH260" s="22" t="str">
        <x:v>Not defined</x:v>
      </x:c>
      <x:c r="BI260" s="24" t="n">
        <x:f>IF($Q260="","",$Q260-3)</x:f>
        <x:v>2011</x:v>
      </x:c>
      <x:c r="BJ260" s="24" t="n">
        <x:f>IF($Q260="","",$Q260-2)</x:f>
        <x:v>2012</x:v>
      </x:c>
      <x:c r="BK260" s="24" t="n">
        <x:f>IF($Q260="","",$Q260-1)</x:f>
        <x:v>2013</x:v>
      </x:c>
      <x:c r="BL260" s="24" t="n">
        <x:f>IF($Q260="","",$Q260+0)</x:f>
        <x:v>2014</x:v>
      </x:c>
      <x:c r="BM260" s="24" t="n">
        <x:f>IF($Q260="","",$Q260+1)</x:f>
        <x:v>2015</x:v>
      </x:c>
      <x:c r="BN260" s="24" t="n">
        <x:f>IF($Q260="","",$Q260+2)</x:f>
        <x:v>2016</x:v>
      </x:c>
      <x:c r="BO260" s="24" t="n">
        <x:f>IF($Q260="","",$Q260+3)</x:f>
        <x:v>2017</x:v>
      </x:c>
      <x:c r="BP260" s="77" t="str"/>
      <x:c r="BQ260" s="77" t="str"/>
      <x:c r="BR260" s="77" t="str"/>
      <x:c r="BS260" s="77" t="str"/>
      <x:c r="BT260" s="77" t="str"/>
      <x:c r="BU260" s="77" t="str"/>
      <x:c r="BV260" s="77" t="str"/>
      <x:c r="BW260" s="77" t="str"/>
      <x:c r="BX260" s="77" t="str"/>
      <x:c r="BY260" s="77" t="str"/>
      <x:c r="BZ260" s="77" t="str"/>
      <x:c r="CA260" s="77" t="str"/>
      <x:c r="CB260" s="77" t="str"/>
      <x:c r="CC260" s="77" t="str"/>
      <x:c r="CD260" s="77" t="str"/>
      <x:c r="CE260" s="77" t="str"/>
      <x:c r="CF260" s="77" t="str"/>
      <x:c r="CG260" s="77" t="str"/>
      <x:c r="CH260" s="77" t="str"/>
      <x:c r="CI260" s="77" t="str"/>
      <x:c r="CJ260" s="77" t="str"/>
      <x:c r="CK260" s="77" t="str"/>
      <x:c r="CL260" s="77" t="str"/>
      <x:c r="CM260" s="77" t="str"/>
      <x:c r="CN260" s="77" t="str"/>
      <x:c r="CO260" s="77" t="str"/>
      <x:c r="CP260" s="77" t="str"/>
      <x:c r="CQ260" s="77" t="str"/>
      <x:c r="CR260" s="77" t="str"/>
      <x:c r="CS260" s="77" t="str"/>
      <x:c r="CT260" s="77" t="str"/>
      <x:c r="CU260" s="77" t="str"/>
      <x:c r="CV260" s="77" t="str"/>
      <x:c r="CW260" s="77" t="str"/>
      <x:c r="CX260" s="77" t="str"/>
      <x:c r="CY260" s="77" t="str"/>
      <x:c r="CZ260" s="77" t="str"/>
      <x:c r="DA260" s="77" t="str"/>
      <x:c r="DB260" s="77" t="str"/>
      <x:c r="DC260" s="77" t="str"/>
      <x:c r="DD260" s="77" t="str"/>
      <x:c r="DE260" s="77" t="str"/>
      <x:c r="DF260" s="78" t="str"/>
      <x:c r="DG260" s="78" t="str"/>
      <x:c r="DH260" s="78" t="str"/>
      <x:c r="DI260" s="78" t="str"/>
      <x:c r="DJ260" s="78" t="str"/>
      <x:c r="DK260" s="78" t="str"/>
      <x:c r="DL260" s="78" t="str"/>
      <x:c r="DM260" s="78" t="str"/>
      <x:c r="DN260" s="78" t="str"/>
      <x:c r="DO260" s="78" t="str"/>
      <x:c r="DP260" s="78" t="str"/>
      <x:c r="DQ260" s="78" t="str"/>
      <x:c r="DR260" s="78" t="str"/>
      <x:c r="DS260" s="78" t="str"/>
      <x:c r="DT260" s="78" t="str"/>
      <x:c r="DU260" s="78" t="str"/>
      <x:c r="DV260" s="78" t="str"/>
      <x:c r="DW260" s="78" t="str"/>
      <x:c r="DX260" s="78" t="str"/>
      <x:c r="DY260" s="78" t="str"/>
      <x:c r="DZ260" s="78" t="str"/>
      <x:c r="EA260" s="117" t="str"/>
      <x:c r="EB260" s="117" t="str"/>
      <x:c r="EC260" s="117" t="str"/>
      <x:c r="ED260" s="117" t="str"/>
      <x:c r="EE260" s="117" t="str"/>
      <x:c r="EF260" s="117" t="str"/>
      <x:c r="EG260" s="117" t="str"/>
      <x:c r="EH260" s="117" t="str"/>
      <x:c r="EI260" s="117" t="str"/>
      <x:c r="EJ260" s="117" t="str"/>
      <x:c r="EK260" s="117" t="str"/>
      <x:c r="EL260" s="117" t="str"/>
      <x:c r="EM260" s="117" t="str"/>
      <x:c r="EN260" s="117" t="str"/>
      <x:c r="EO260" s="34" t="str"/>
      <x:c r="EP260" s="34" t="str"/>
      <x:c r="EQ260" s="36" t="str">
        <x:f>IF(OR($EO260="",$EP260="",$EO260=0),"",$EP260/$EO260)</x:f>
      </x:c>
      <x:c r="ER260" s="38" t="str"/>
      <x:c r="ES260" s="22" t="str">
        <x:v>Unknown</x:v>
      </x:c>
      <x:c r="ET260" s="22" t="str">
        <x:v>Unknown</x:v>
      </x:c>
      <x:c r="EU260" s="40" t="str">
        <x:f>IF(COUNT($DF260,$DG260,$DH260)=0,"",AVERAGE($DF260,$DG260,$DH260))</x:f>
      </x:c>
      <x:c r="EV260" s="40" t="str">
        <x:f>IF(COUNT($DJ260,$DK260,$DL260)=0,"",AVERAGE($DJ260,$DK260,$DL260))</x:f>
      </x:c>
      <x:c r="EW260" s="40" t="str">
        <x:f>IF(OR($EU260="",$EV260=""),"",$EV260-$EU260)</x:f>
      </x:c>
      <x:c r="EX260" s="40" t="str">
        <x:f>IF(COUNT($DM260,$DN260,$DO260)=0,"",AVERAGE($DM260,$DN260,$DO260))</x:f>
      </x:c>
      <x:c r="EY260" s="40" t="str">
        <x:f>IF(COUNT($DQ260,$DR260,$DS260)=0,"",AVERAGE($DQ260,$DR260,$DS260))</x:f>
      </x:c>
      <x:c r="EZ260" s="40" t="str">
        <x:f>IF(OR($EX260="",$EY260=""),"",$EY260-$EX260)</x:f>
      </x:c>
      <x:c r="FA260" s="42" t="str">
        <x:f>IF(COUNT($EA260,$EB260,$EC260)=0,"",AVERAGE($EA260,$EB260,$EC260))</x:f>
      </x:c>
      <x:c r="FB260" s="42" t="str">
        <x:f>IF(COUNT($EE260,$EF260,$EG260)=0,"",AVERAGE($EE260,$EF260,$EG260))</x:f>
      </x:c>
      <x:c r="FC260" s="42" t="str">
        <x:f>IF(OR($FA260="",$FB260=""),"",$FB260-$FA260)</x:f>
      </x:c>
      <x:c r="FD260" s="42" t="str">
        <x:f>IF(COUNT($EH260,$EI260,$EJ260)=0,"",AVERAGE($EH260,$EI260,$EJ260))</x:f>
      </x:c>
      <x:c r="FE260" s="42" t="str">
        <x:f>IF(COUNT($EL260,$EM260,$EN260)=0,"",AVERAGE($EL260,$EM260,$EN260))</x:f>
      </x:c>
      <x:c r="FF260" s="42" t="str">
        <x:f>IF(OR($FD260="",$FE260=""),"",$FE260-$FD260)</x:f>
      </x:c>
      <x:c r="FG260" s="24" t="str">
        <x:f>IF(COUNT($DF260,$DG260,$DH260,$DJ260,$DK260,$DL260,$DM260,$DN260,$DO260,$DQ260,$DR260,$DS260)=12,"Yes","No")</x:f>
        <x:v>No</x:v>
      </x:c>
      <x:c r="FH260" s="24" t="str">
        <x:f>IF(COUNT($EA260,$EB260,$EC260,$EE260,$EF260,$EG260,$EH260,$EI260,$EJ260,$EL260,$EM260,$EN260)=12,"Yes","No")</x:f>
        <x:v>No</x:v>
      </x:c>
      <x:c r="FI260" s="24" t="str">
        <x:f>IF(AND($M260="Include",OR($FG260="Yes",$FH260="Yes")),"Ready","Not ready")</x:f>
        <x:v>Not ready</x:v>
      </x:c>
    </x:row>
    <x:row r="261" ht="24" customHeight="1">
      <x:c r="A261" s="22" t="str">
        <x:v>CTL-0259</x:v>
      </x:c>
      <x:c r="B261" s="22" t="n">
        <x:v>270</x:v>
      </x:c>
      <x:c r="C261" s="22" t="str">
        <x:v>Candidate alternative-rationale group</x:v>
      </x:c>
      <x:c r="D261" s="22" t="n">
        <x:v>0</x:v>
      </x:c>
      <x:c r="E261" s="22" t="str">
        <x:v>DATA non-innovation deals.xlsx</x:v>
      </x:c>
      <x:c r="F261" s="22" t="str">
        <x:v>morood invest acquires stake in care oncology clinic</x:v>
      </x:c>
      <x:c r="G261" s="22" t="str">
        <x:v>No</x:v>
      </x:c>
      <x:c r="H261" s="22" t="str">
        <x:v>No</x:v>
      </x:c>
      <x:c r="I261" s="22" t="str">
        <x:v>No</x:v>
      </x:c>
      <x:c r="J261" s="22" t="n">
        <x:v>1</x:v>
      </x:c>
      <x:c r="K261" s="22" t="str">
        <x:v>Not started</x:v>
      </x:c>
      <x:c r="L261" s="22" t="str">
        <x:v>Exclude - minority</x:v>
      </x:c>
      <x:c r="M261" s="22" t="str">
        <x:v>Review</x:v>
      </x:c>
      <x:c r="N261" s="22" t="str"/>
      <x:c r="O261" s="28" t="n">
        <x:v>41757</x:v>
      </x:c>
      <x:c r="P261" s="28" t="n">
        <x:v>41757</x:v>
      </x:c>
      <x:c r="Q261" s="22" t="n">
        <x:v>2014</x:v>
      </x:c>
      <x:c r="R261" s="22" t="str">
        <x:v>Q2 2014</x:v>
      </x:c>
      <x:c r="S261" s="22" t="str">
        <x:v>Completed</x:v>
      </x:c>
      <x:c r="T261" s="26" t="str">
        <x:v>Morood Invest Acquires Stake In Care Oncology Clinic</x:v>
      </x:c>
      <x:c r="U261" s="22" t="str">
        <x:v>Mergers &amp; Acquisitions</x:v>
      </x:c>
      <x:c r="V261" s="22" t="str">
        <x:v>Acquisition</x:v>
      </x:c>
      <x:c r="W261" s="22" t="str">
        <x:v>Minority Acquisition</x:v>
      </x:c>
      <x:c r="X261" s="22" t="str">
        <x:v>United Kingdom</x:v>
      </x:c>
      <x:c r="Y261" s="22" t="str">
        <x:v>Minority Acquisition</x:v>
      </x:c>
      <x:c r="Z261" s="26"/>
      <x:c r="AA261" s="26"/>
      <x:c r="AB261" s="22" t="str">
        <x:v>Morood Invest LLC</x:v>
      </x:c>
      <x:c r="AC261" s="22" t="str">
        <x:v>morood invest</x:v>
      </x:c>
      <x:c r="AD261" s="22" t="str">
        <x:v>Care Oncology Clinic</x:v>
      </x:c>
      <x:c r="AE261" s="22" t="str">
        <x:v>care oncology clinic</x:v>
      </x:c>
      <x:c r="AF261" s="30"/>
      <x:c r="AG261" s="22" t="str">
        <x:v>n/a</x:v>
      </x:c>
      <x:c r="AH261" s="26" t="str">
        <x:v>Morood Invest LLC, a investment management company, acquired a stake in the Care Oncology Clinic (COC), a provider of treatments for cancer patients, subsidiary of SEEK. This transaction enables Care Oncology Clinic to develop and provide treatments to the patients with cancer.
Mohammed Al Nemer, founder and CEO of Morood, said, “Our investment into Care Oncology Clinic provides unprecedented opportunities to develop and bring innovative cancer treatments to patients across the world. This is the first clinic in the world to offer such treatment in a simple, organized and easily accessible manner and is backed by a team of highly talented individuals. We invest in businesses with visionary management and credible and realistic strategies, and feel that COC combines all of those qualities by offering a new dimension to the idea of ‘care’ in cancer.”
Christina Doherty, CEO of COC, said, “There are currently 14 million people a year diagnosed with cancer globally; this is set to rise to 24 million per year by 2035. A number of cancer patients are unable to tolerate existing treatments, and are left with limited, or in some cases, no options. Our objective is to provide affordable treatment to help patients have an acceptable quality of life while dealing with the disease.”</x:v>
      </x:c>
      <x:c r="AI261" s="26" t="str">
        <x:v>This transaction enables Care Oncology Clinic to develop and provide treatments to the patients with cancer.</x:v>
      </x:c>
      <x:c r="AJ261" s="22" t="str"/>
      <x:c r="AK261" s="22" t="str"/>
      <x:c r="AL261" s="22" t="str">
        <x:v>Unknown</x:v>
      </x:c>
      <x:c r="AM261" s="22" t="str">
        <x:v>Unknown</x:v>
      </x:c>
      <x:c r="AN261" s="22" t="str"/>
      <x:c r="AO261" s="22" t="str"/>
      <x:c r="AP261" s="22" t="str"/>
      <x:c r="AQ261" s="22" t="str"/>
      <x:c r="AR261" s="22" t="str"/>
      <x:c r="AS261" s="22" t="str">
        <x:v>Morood Invest LLC</x:v>
      </x:c>
      <x:c r="AT261" s="22" t="str">
        <x:v>Care Oncology Clinic</x:v>
      </x:c>
      <x:c r="AU261" s="22" t="str">
        <x:v>Not reviewed</x:v>
      </x:c>
      <x:c r="AV261" s="22" t="str">
        <x:v>Not assessed</x:v>
      </x:c>
      <x:c r="AW261" s="22" t="str">
        <x:v>Unknown</x:v>
      </x:c>
      <x:c r="AX261" s="22" t="str">
        <x:v>Unknown</x:v>
      </x:c>
      <x:c r="AY261" s="22" t="str">
        <x:v>Unknown</x:v>
      </x:c>
      <x:c r="AZ261" s="22" t="str">
        <x:v>Unknown</x:v>
      </x:c>
      <x:c r="BA261" s="22" t="str">
        <x:v>Unknown</x:v>
      </x:c>
      <x:c r="BB261" s="22" t="str">
        <x:v>Unknown</x:v>
      </x:c>
      <x:c r="BC261" s="26" t="str"/>
      <x:c r="BD261" s="22" t="str"/>
      <x:c r="BE261" s="22" t="str"/>
      <x:c r="BF261" s="22" t="str">
        <x:v>Not collected</x:v>
      </x:c>
      <x:c r="BG261" s="22" t="str">
        <x:v>Not collected</x:v>
      </x:c>
      <x:c r="BH261" s="22" t="str">
        <x:v>Not defined</x:v>
      </x:c>
      <x:c r="BI261" s="24" t="n">
        <x:f>IF($Q261="","",$Q261-3)</x:f>
        <x:v>2011</x:v>
      </x:c>
      <x:c r="BJ261" s="24" t="n">
        <x:f>IF($Q261="","",$Q261-2)</x:f>
        <x:v>2012</x:v>
      </x:c>
      <x:c r="BK261" s="24" t="n">
        <x:f>IF($Q261="","",$Q261-1)</x:f>
        <x:v>2013</x:v>
      </x:c>
      <x:c r="BL261" s="24" t="n">
        <x:f>IF($Q261="","",$Q261+0)</x:f>
        <x:v>2014</x:v>
      </x:c>
      <x:c r="BM261" s="24" t="n">
        <x:f>IF($Q261="","",$Q261+1)</x:f>
        <x:v>2015</x:v>
      </x:c>
      <x:c r="BN261" s="24" t="n">
        <x:f>IF($Q261="","",$Q261+2)</x:f>
        <x:v>2016</x:v>
      </x:c>
      <x:c r="BO261" s="24" t="n">
        <x:f>IF($Q261="","",$Q261+3)</x:f>
        <x:v>2017</x:v>
      </x:c>
      <x:c r="BP261" s="77" t="str"/>
      <x:c r="BQ261" s="77" t="str"/>
      <x:c r="BR261" s="77" t="str"/>
      <x:c r="BS261" s="77" t="str"/>
      <x:c r="BT261" s="77" t="str"/>
      <x:c r="BU261" s="77" t="str"/>
      <x:c r="BV261" s="77" t="str"/>
      <x:c r="BW261" s="77" t="str"/>
      <x:c r="BX261" s="77" t="str"/>
      <x:c r="BY261" s="77" t="str"/>
      <x:c r="BZ261" s="77" t="str"/>
      <x:c r="CA261" s="77" t="str"/>
      <x:c r="CB261" s="77" t="str"/>
      <x:c r="CC261" s="77" t="str"/>
      <x:c r="CD261" s="77" t="str"/>
      <x:c r="CE261" s="77" t="str"/>
      <x:c r="CF261" s="77" t="str"/>
      <x:c r="CG261" s="77" t="str"/>
      <x:c r="CH261" s="77" t="str"/>
      <x:c r="CI261" s="77" t="str"/>
      <x:c r="CJ261" s="77" t="str"/>
      <x:c r="CK261" s="77" t="str"/>
      <x:c r="CL261" s="77" t="str"/>
      <x:c r="CM261" s="77" t="str"/>
      <x:c r="CN261" s="77" t="str"/>
      <x:c r="CO261" s="77" t="str"/>
      <x:c r="CP261" s="77" t="str"/>
      <x:c r="CQ261" s="77" t="str"/>
      <x:c r="CR261" s="77" t="str"/>
      <x:c r="CS261" s="77" t="str"/>
      <x:c r="CT261" s="77" t="str"/>
      <x:c r="CU261" s="77" t="str"/>
      <x:c r="CV261" s="77" t="str"/>
      <x:c r="CW261" s="77" t="str"/>
      <x:c r="CX261" s="77" t="str"/>
      <x:c r="CY261" s="77" t="str"/>
      <x:c r="CZ261" s="77" t="str"/>
      <x:c r="DA261" s="77" t="str"/>
      <x:c r="DB261" s="77" t="str"/>
      <x:c r="DC261" s="77" t="str"/>
      <x:c r="DD261" s="77" t="str"/>
      <x:c r="DE261" s="77" t="str"/>
      <x:c r="DF261" s="78" t="str"/>
      <x:c r="DG261" s="78" t="str"/>
      <x:c r="DH261" s="78" t="str"/>
      <x:c r="DI261" s="78" t="str"/>
      <x:c r="DJ261" s="78" t="str"/>
      <x:c r="DK261" s="78" t="str"/>
      <x:c r="DL261" s="78" t="str"/>
      <x:c r="DM261" s="78" t="str"/>
      <x:c r="DN261" s="78" t="str"/>
      <x:c r="DO261" s="78" t="str"/>
      <x:c r="DP261" s="78" t="str"/>
      <x:c r="DQ261" s="78" t="str"/>
      <x:c r="DR261" s="78" t="str"/>
      <x:c r="DS261" s="78" t="str"/>
      <x:c r="DT261" s="78" t="str"/>
      <x:c r="DU261" s="78" t="str"/>
      <x:c r="DV261" s="78" t="str"/>
      <x:c r="DW261" s="78" t="str"/>
      <x:c r="DX261" s="78" t="str"/>
      <x:c r="DY261" s="78" t="str"/>
      <x:c r="DZ261" s="78" t="str"/>
      <x:c r="EA261" s="117" t="str"/>
      <x:c r="EB261" s="117" t="str"/>
      <x:c r="EC261" s="117" t="str"/>
      <x:c r="ED261" s="117" t="str"/>
      <x:c r="EE261" s="117" t="str"/>
      <x:c r="EF261" s="117" t="str"/>
      <x:c r="EG261" s="117" t="str"/>
      <x:c r="EH261" s="117" t="str"/>
      <x:c r="EI261" s="117" t="str"/>
      <x:c r="EJ261" s="117" t="str"/>
      <x:c r="EK261" s="117" t="str"/>
      <x:c r="EL261" s="117" t="str"/>
      <x:c r="EM261" s="117" t="str"/>
      <x:c r="EN261" s="117" t="str"/>
      <x:c r="EO261" s="34" t="str"/>
      <x:c r="EP261" s="34" t="str"/>
      <x:c r="EQ261" s="36" t="str">
        <x:f>IF(OR($EO261="",$EP261="",$EO261=0),"",$EP261/$EO261)</x:f>
      </x:c>
      <x:c r="ER261" s="38" t="str"/>
      <x:c r="ES261" s="22" t="str">
        <x:v>Unknown</x:v>
      </x:c>
      <x:c r="ET261" s="22" t="str">
        <x:v>Unknown</x:v>
      </x:c>
      <x:c r="EU261" s="40" t="str">
        <x:f>IF(COUNT($DF261,$DG261,$DH261)=0,"",AVERAGE($DF261,$DG261,$DH261))</x:f>
      </x:c>
      <x:c r="EV261" s="40" t="str">
        <x:f>IF(COUNT($DJ261,$DK261,$DL261)=0,"",AVERAGE($DJ261,$DK261,$DL261))</x:f>
      </x:c>
      <x:c r="EW261" s="40" t="str">
        <x:f>IF(OR($EU261="",$EV261=""),"",$EV261-$EU261)</x:f>
      </x:c>
      <x:c r="EX261" s="40" t="str">
        <x:f>IF(COUNT($DM261,$DN261,$DO261)=0,"",AVERAGE($DM261,$DN261,$DO261))</x:f>
      </x:c>
      <x:c r="EY261" s="40" t="str">
        <x:f>IF(COUNT($DQ261,$DR261,$DS261)=0,"",AVERAGE($DQ261,$DR261,$DS261))</x:f>
      </x:c>
      <x:c r="EZ261" s="40" t="str">
        <x:f>IF(OR($EX261="",$EY261=""),"",$EY261-$EX261)</x:f>
      </x:c>
      <x:c r="FA261" s="42" t="str">
        <x:f>IF(COUNT($EA261,$EB261,$EC261)=0,"",AVERAGE($EA261,$EB261,$EC261))</x:f>
      </x:c>
      <x:c r="FB261" s="42" t="str">
        <x:f>IF(COUNT($EE261,$EF261,$EG261)=0,"",AVERAGE($EE261,$EF261,$EG261))</x:f>
      </x:c>
      <x:c r="FC261" s="42" t="str">
        <x:f>IF(OR($FA261="",$FB261=""),"",$FB261-$FA261)</x:f>
      </x:c>
      <x:c r="FD261" s="42" t="str">
        <x:f>IF(COUNT($EH261,$EI261,$EJ261)=0,"",AVERAGE($EH261,$EI261,$EJ261))</x:f>
      </x:c>
      <x:c r="FE261" s="42" t="str">
        <x:f>IF(COUNT($EL261,$EM261,$EN261)=0,"",AVERAGE($EL261,$EM261,$EN261))</x:f>
      </x:c>
      <x:c r="FF261" s="42" t="str">
        <x:f>IF(OR($FD261="",$FE261=""),"",$FE261-$FD261)</x:f>
      </x:c>
      <x:c r="FG261" s="24" t="str">
        <x:f>IF(COUNT($DF261,$DG261,$DH261,$DJ261,$DK261,$DL261,$DM261,$DN261,$DO261,$DQ261,$DR261,$DS261)=12,"Yes","No")</x:f>
        <x:v>No</x:v>
      </x:c>
      <x:c r="FH261" s="24" t="str">
        <x:f>IF(COUNT($EA261,$EB261,$EC261,$EE261,$EF261,$EG261,$EH261,$EI261,$EJ261,$EL261,$EM261,$EN261)=12,"Yes","No")</x:f>
        <x:v>No</x:v>
      </x:c>
      <x:c r="FI261" s="24" t="str">
        <x:f>IF(AND($M261="Include",OR($FG261="Yes",$FH261="Yes")),"Ready","Not ready")</x:f>
        <x:v>Not ready</x:v>
      </x:c>
    </x:row>
    <x:row r="262" ht="24" customHeight="1">
      <x:c r="A262" s="22" t="str">
        <x:v>CTL-0260</x:v>
      </x:c>
      <x:c r="B262" s="22" t="n">
        <x:v>271</x:v>
      </x:c>
      <x:c r="C262" s="22" t="str">
        <x:v>Candidate alternative-rationale group</x:v>
      </x:c>
      <x:c r="D262" s="22" t="n">
        <x:v>0</x:v>
      </x:c>
      <x:c r="E262" s="22" t="str">
        <x:v>DATA non-innovation deals.xlsx</x:v>
      </x:c>
      <x:c r="F262" s="22" t="str">
        <x:v>ppf acquires minority stake in oribase pharma</x:v>
      </x:c>
      <x:c r="G262" s="22" t="str">
        <x:v>No</x:v>
      </x:c>
      <x:c r="H262" s="22" t="str">
        <x:v>No</x:v>
      </x:c>
      <x:c r="I262" s="22" t="str">
        <x:v>No</x:v>
      </x:c>
      <x:c r="J262" s="22" t="n">
        <x:v>1</x:v>
      </x:c>
      <x:c r="K262" s="22" t="str">
        <x:v>Not started</x:v>
      </x:c>
      <x:c r="L262" s="22" t="str">
        <x:v>Exclude - minority</x:v>
      </x:c>
      <x:c r="M262" s="22" t="str">
        <x:v>Review</x:v>
      </x:c>
      <x:c r="N262" s="22" t="str"/>
      <x:c r="O262" s="28" t="n">
        <x:v>41729</x:v>
      </x:c>
      <x:c r="P262" s="28" t="n">
        <x:v>41729</x:v>
      </x:c>
      <x:c r="Q262" s="22" t="n">
        <x:v>2014</x:v>
      </x:c>
      <x:c r="R262" s="22" t="str">
        <x:v>Q1 2014</x:v>
      </x:c>
      <x:c r="S262" s="22" t="str">
        <x:v>Completed</x:v>
      </x:c>
      <x:c r="T262" s="26" t="str">
        <x:v>PPF acquires minority stake in OriBase Pharma</x:v>
      </x:c>
      <x:c r="U262" s="22" t="str">
        <x:v>Mergers &amp; Acquisitions</x:v>
      </x:c>
      <x:c r="V262" s="22" t="str">
        <x:v>Acquisition</x:v>
      </x:c>
      <x:c r="W262" s="22" t="str">
        <x:v>Minority Acquisition</x:v>
      </x:c>
      <x:c r="X262" s="22" t="str">
        <x:v>Czech Republic , France</x:v>
      </x:c>
      <x:c r="Y262" s="22" t="str">
        <x:v>Minority Acquisition</x:v>
      </x:c>
      <x:c r="Z262" s="26"/>
      <x:c r="AA262" s="26"/>
      <x:c r="AB262" s="22" t="str">
        <x:v>PPF AS</x:v>
      </x:c>
      <x:c r="AC262" s="22" t="str">
        <x:v>ppf</x:v>
      </x:c>
      <x:c r="AD262" s="22" t="str">
        <x:v>Oribase Pharma</x:v>
      </x:c>
      <x:c r="AE262" s="22" t="str">
        <x:v>oribase pharma</x:v>
      </x:c>
      <x:c r="AF262" s="30"/>
      <x:c r="AG262" s="22" t="str">
        <x:v>n/a</x:v>
      </x:c>
      <x:c r="AH262" s="26" t="str">
        <x:v>PPF a.s., a Czech Republic-based investment holding company, has acquired a minority stake in OriBase Pharma, a France-based biotechnology company that specializes in the development of new therapies in oncology.
_x000d_ Additionally, PPF has also committed to funding OriBase Pharma’s current drug development portfolio, with further investments which will enable PPF to increase its stake in OriBase Pharma to a majority in the short term.</x:v>
      </x:c>
      <x:c r="AI262" s="26" t="str">
        <x:v>The transaction will strengthen PPF’s research and product portfolio, currently represented by its biotechnological company SOTIO a.s.</x:v>
      </x:c>
      <x:c r="AJ262" s="22" t="str"/>
      <x:c r="AK262" s="22" t="str"/>
      <x:c r="AL262" s="22" t="str">
        <x:v>Unknown</x:v>
      </x:c>
      <x:c r="AM262" s="22" t="str">
        <x:v>Unknown</x:v>
      </x:c>
      <x:c r="AN262" s="22" t="str"/>
      <x:c r="AO262" s="22" t="str"/>
      <x:c r="AP262" s="22" t="str"/>
      <x:c r="AQ262" s="22" t="str"/>
      <x:c r="AR262" s="22" t="str"/>
      <x:c r="AS262" s="22" t="str">
        <x:v>PPF AS</x:v>
      </x:c>
      <x:c r="AT262" s="22" t="str">
        <x:v>Oribase Pharma</x:v>
      </x:c>
      <x:c r="AU262" s="22" t="str">
        <x:v>Not reviewed</x:v>
      </x:c>
      <x:c r="AV262" s="22" t="str">
        <x:v>Not assessed</x:v>
      </x:c>
      <x:c r="AW262" s="22" t="str">
        <x:v>Unknown</x:v>
      </x:c>
      <x:c r="AX262" s="22" t="str">
        <x:v>Unknown</x:v>
      </x:c>
      <x:c r="AY262" s="22" t="str">
        <x:v>Unknown</x:v>
      </x:c>
      <x:c r="AZ262" s="22" t="str">
        <x:v>Unknown</x:v>
      </x:c>
      <x:c r="BA262" s="22" t="str">
        <x:v>Unknown</x:v>
      </x:c>
      <x:c r="BB262" s="22" t="str">
        <x:v>Unknown</x:v>
      </x:c>
      <x:c r="BC262" s="26" t="str"/>
      <x:c r="BD262" s="22" t="str"/>
      <x:c r="BE262" s="22" t="str"/>
      <x:c r="BF262" s="22" t="str">
        <x:v>Not collected</x:v>
      </x:c>
      <x:c r="BG262" s="22" t="str">
        <x:v>Not collected</x:v>
      </x:c>
      <x:c r="BH262" s="22" t="str">
        <x:v>Not defined</x:v>
      </x:c>
      <x:c r="BI262" s="24" t="n">
        <x:f>IF($Q262="","",$Q262-3)</x:f>
        <x:v>2011</x:v>
      </x:c>
      <x:c r="BJ262" s="24" t="n">
        <x:f>IF($Q262="","",$Q262-2)</x:f>
        <x:v>2012</x:v>
      </x:c>
      <x:c r="BK262" s="24" t="n">
        <x:f>IF($Q262="","",$Q262-1)</x:f>
        <x:v>2013</x:v>
      </x:c>
      <x:c r="BL262" s="24" t="n">
        <x:f>IF($Q262="","",$Q262+0)</x:f>
        <x:v>2014</x:v>
      </x:c>
      <x:c r="BM262" s="24" t="n">
        <x:f>IF($Q262="","",$Q262+1)</x:f>
        <x:v>2015</x:v>
      </x:c>
      <x:c r="BN262" s="24" t="n">
        <x:f>IF($Q262="","",$Q262+2)</x:f>
        <x:v>2016</x:v>
      </x:c>
      <x:c r="BO262" s="24" t="n">
        <x:f>IF($Q262="","",$Q262+3)</x:f>
        <x:v>2017</x:v>
      </x:c>
      <x:c r="BP262" s="77" t="str"/>
      <x:c r="BQ262" s="77" t="str"/>
      <x:c r="BR262" s="77" t="str"/>
      <x:c r="BS262" s="77" t="str"/>
      <x:c r="BT262" s="77" t="str"/>
      <x:c r="BU262" s="77" t="str"/>
      <x:c r="BV262" s="77" t="str"/>
      <x:c r="BW262" s="77" t="str"/>
      <x:c r="BX262" s="77" t="str"/>
      <x:c r="BY262" s="77" t="str"/>
      <x:c r="BZ262" s="77" t="str"/>
      <x:c r="CA262" s="77" t="str"/>
      <x:c r="CB262" s="77" t="str"/>
      <x:c r="CC262" s="77" t="str"/>
      <x:c r="CD262" s="77" t="str"/>
      <x:c r="CE262" s="77" t="str"/>
      <x:c r="CF262" s="77" t="str"/>
      <x:c r="CG262" s="77" t="str"/>
      <x:c r="CH262" s="77" t="str"/>
      <x:c r="CI262" s="77" t="str"/>
      <x:c r="CJ262" s="77" t="str"/>
      <x:c r="CK262" s="77" t="str"/>
      <x:c r="CL262" s="77" t="str"/>
      <x:c r="CM262" s="77" t="str"/>
      <x:c r="CN262" s="77" t="str"/>
      <x:c r="CO262" s="77" t="str"/>
      <x:c r="CP262" s="77" t="str"/>
      <x:c r="CQ262" s="77" t="str"/>
      <x:c r="CR262" s="77" t="str"/>
      <x:c r="CS262" s="77" t="str"/>
      <x:c r="CT262" s="77" t="str"/>
      <x:c r="CU262" s="77" t="str"/>
      <x:c r="CV262" s="77" t="str"/>
      <x:c r="CW262" s="77" t="str"/>
      <x:c r="CX262" s="77" t="str"/>
      <x:c r="CY262" s="77" t="str"/>
      <x:c r="CZ262" s="77" t="str"/>
      <x:c r="DA262" s="77" t="str"/>
      <x:c r="DB262" s="77" t="str"/>
      <x:c r="DC262" s="77" t="str"/>
      <x:c r="DD262" s="77" t="str"/>
      <x:c r="DE262" s="77" t="str"/>
      <x:c r="DF262" s="78" t="str"/>
      <x:c r="DG262" s="78" t="str"/>
      <x:c r="DH262" s="78" t="str"/>
      <x:c r="DI262" s="78" t="str"/>
      <x:c r="DJ262" s="78" t="str"/>
      <x:c r="DK262" s="78" t="str"/>
      <x:c r="DL262" s="78" t="str"/>
      <x:c r="DM262" s="78" t="str"/>
      <x:c r="DN262" s="78" t="str"/>
      <x:c r="DO262" s="78" t="str"/>
      <x:c r="DP262" s="78" t="str"/>
      <x:c r="DQ262" s="78" t="str"/>
      <x:c r="DR262" s="78" t="str"/>
      <x:c r="DS262" s="78" t="str"/>
      <x:c r="DT262" s="78" t="str"/>
      <x:c r="DU262" s="78" t="str"/>
      <x:c r="DV262" s="78" t="str"/>
      <x:c r="DW262" s="78" t="str"/>
      <x:c r="DX262" s="78" t="str"/>
      <x:c r="DY262" s="78" t="str"/>
      <x:c r="DZ262" s="78" t="str"/>
      <x:c r="EA262" s="117" t="str"/>
      <x:c r="EB262" s="117" t="str"/>
      <x:c r="EC262" s="117" t="str"/>
      <x:c r="ED262" s="117" t="str"/>
      <x:c r="EE262" s="117" t="str"/>
      <x:c r="EF262" s="117" t="str"/>
      <x:c r="EG262" s="117" t="str"/>
      <x:c r="EH262" s="117" t="str"/>
      <x:c r="EI262" s="117" t="str"/>
      <x:c r="EJ262" s="117" t="str"/>
      <x:c r="EK262" s="117" t="str"/>
      <x:c r="EL262" s="117" t="str"/>
      <x:c r="EM262" s="117" t="str"/>
      <x:c r="EN262" s="117" t="str"/>
      <x:c r="EO262" s="34" t="str"/>
      <x:c r="EP262" s="34" t="str"/>
      <x:c r="EQ262" s="36" t="str">
        <x:f>IF(OR($EO262="",$EP262="",$EO262=0),"",$EP262/$EO262)</x:f>
      </x:c>
      <x:c r="ER262" s="38" t="str"/>
      <x:c r="ES262" s="22" t="str">
        <x:v>Unknown</x:v>
      </x:c>
      <x:c r="ET262" s="22" t="str">
        <x:v>Unknown</x:v>
      </x:c>
      <x:c r="EU262" s="40" t="str">
        <x:f>IF(COUNT($DF262,$DG262,$DH262)=0,"",AVERAGE($DF262,$DG262,$DH262))</x:f>
      </x:c>
      <x:c r="EV262" s="40" t="str">
        <x:f>IF(COUNT($DJ262,$DK262,$DL262)=0,"",AVERAGE($DJ262,$DK262,$DL262))</x:f>
      </x:c>
      <x:c r="EW262" s="40" t="str">
        <x:f>IF(OR($EU262="",$EV262=""),"",$EV262-$EU262)</x:f>
      </x:c>
      <x:c r="EX262" s="40" t="str">
        <x:f>IF(COUNT($DM262,$DN262,$DO262)=0,"",AVERAGE($DM262,$DN262,$DO262))</x:f>
      </x:c>
      <x:c r="EY262" s="40" t="str">
        <x:f>IF(COUNT($DQ262,$DR262,$DS262)=0,"",AVERAGE($DQ262,$DR262,$DS262))</x:f>
      </x:c>
      <x:c r="EZ262" s="40" t="str">
        <x:f>IF(OR($EX262="",$EY262=""),"",$EY262-$EX262)</x:f>
      </x:c>
      <x:c r="FA262" s="42" t="str">
        <x:f>IF(COUNT($EA262,$EB262,$EC262)=0,"",AVERAGE($EA262,$EB262,$EC262))</x:f>
      </x:c>
      <x:c r="FB262" s="42" t="str">
        <x:f>IF(COUNT($EE262,$EF262,$EG262)=0,"",AVERAGE($EE262,$EF262,$EG262))</x:f>
      </x:c>
      <x:c r="FC262" s="42" t="str">
        <x:f>IF(OR($FA262="",$FB262=""),"",$FB262-$FA262)</x:f>
      </x:c>
      <x:c r="FD262" s="42" t="str">
        <x:f>IF(COUNT($EH262,$EI262,$EJ262)=0,"",AVERAGE($EH262,$EI262,$EJ262))</x:f>
      </x:c>
      <x:c r="FE262" s="42" t="str">
        <x:f>IF(COUNT($EL262,$EM262,$EN262)=0,"",AVERAGE($EL262,$EM262,$EN262))</x:f>
      </x:c>
      <x:c r="FF262" s="42" t="str">
        <x:f>IF(OR($FD262="",$FE262=""),"",$FE262-$FD262)</x:f>
      </x:c>
      <x:c r="FG262" s="24" t="str">
        <x:f>IF(COUNT($DF262,$DG262,$DH262,$DJ262,$DK262,$DL262,$DM262,$DN262,$DO262,$DQ262,$DR262,$DS262)=12,"Yes","No")</x:f>
        <x:v>No</x:v>
      </x:c>
      <x:c r="FH262" s="24" t="str">
        <x:f>IF(COUNT($EA262,$EB262,$EC262,$EE262,$EF262,$EG262,$EH262,$EI262,$EJ262,$EL262,$EM262,$EN262)=12,"Yes","No")</x:f>
        <x:v>No</x:v>
      </x:c>
      <x:c r="FI262" s="24" t="str">
        <x:f>IF(AND($M262="Include",OR($FG262="Yes",$FH262="Yes")),"Ready","Not ready")</x:f>
        <x:v>Not ready</x:v>
      </x:c>
    </x:row>
    <x:row r="263" ht="24" customHeight="1">
      <x:c r="A263" s="22" t="str">
        <x:v>CTL-0261</x:v>
      </x:c>
      <x:c r="B263" s="22" t="n">
        <x:v>272</x:v>
      </x:c>
      <x:c r="C263" s="22" t="str">
        <x:v>Candidate alternative-rationale group</x:v>
      </x:c>
      <x:c r="D263" s="22" t="n">
        <x:v>0</x:v>
      </x:c>
      <x:c r="E263" s="22" t="str">
        <x:v>DATA non-innovation deals.xlsx</x:v>
      </x:c>
      <x:c r="F263" s="22" t="str">
        <x:v>horizon pharma acquires vidara therapeutics international</x:v>
      </x:c>
      <x:c r="G263" s="22" t="str">
        <x:v>No</x:v>
      </x:c>
      <x:c r="H263" s="22" t="str">
        <x:v>No</x:v>
      </x:c>
      <x:c r="I263" s="22" t="str">
        <x:v>No</x:v>
      </x:c>
      <x:c r="J263" s="22" t="n">
        <x:v>1</x:v>
      </x:c>
      <x:c r="K263" s="22" t="str">
        <x:v>Not started</x:v>
      </x:c>
      <x:c r="L263" s="22" t="str">
        <x:v>Review - majority</x:v>
      </x:c>
      <x:c r="M263" s="22" t="str">
        <x:v>Review</x:v>
      </x:c>
      <x:c r="N263" s="22" t="str"/>
      <x:c r="O263" s="28" t="n">
        <x:v>41716</x:v>
      </x:c>
      <x:c r="P263" s="28" t="n">
        <x:v>41901</x:v>
      </x:c>
      <x:c r="Q263" s="22" t="n">
        <x:v>2014</x:v>
      </x:c>
      <x:c r="R263" s="22" t="str">
        <x:v>Q1 2014</x:v>
      </x:c>
      <x:c r="S263" s="22" t="str">
        <x:v>Completed</x:v>
      </x:c>
      <x:c r="T263" s="26" t="str">
        <x:v>Horizon Pharma acquires Vidara Therapeutics International</x:v>
      </x:c>
      <x:c r="U263" s="22" t="str">
        <x:v>Mergers &amp; Acquisitions</x:v>
      </x:c>
      <x:c r="V263" s="22" t="str">
        <x:v>Acquisition</x:v>
      </x:c>
      <x:c r="W263" s="22" t="str">
        <x:v>Majority Acquisition</x:v>
      </x:c>
      <x:c r="X263" s="22" t="str">
        <x:v>Ireland</x:v>
      </x:c>
      <x:c r="Y263" s="22" t="str">
        <x:v>Majority Acquisition</x:v>
      </x:c>
      <x:c r="Z263" s="26" t="str">
        <x:v>Lazard Middle Market LLC (Inactive) , Citigroup Global Markets Inc , JMP Securities LLC , KPMG LLP (US)</x:v>
      </x:c>
      <x:c r="AA263" s="26" t="str">
        <x:v>Burke, Warren, MacKay &amp; Serritella, P.C. , McCann FitzGerald , Cooley LLP , A&amp;L Goodbody , Mayer Brown LLP</x:v>
      </x:c>
      <x:c r="AB263" s="22" t="str">
        <x:v>Horizon Therapeutics Plc.</x:v>
      </x:c>
      <x:c r="AC263" s="22" t="str">
        <x:v>horizon therapeutics</x:v>
      </x:c>
      <x:c r="AD263" s="22" t="str">
        <x:v>Vidara Therapeutics International Limited</x:v>
      </x:c>
      <x:c r="AE263" s="22" t="str">
        <x:v>vidara therapeutics international</x:v>
      </x:c>
      <x:c r="AF263" s="30" t="n">
        <x:v>660</x:v>
      </x:c>
      <x:c r="AG263" s="22" t="n">
        <x:v>660</x:v>
      </x:c>
      <x:c r="AH263" s="26" t="str">
        <x:v>Horizon Pharma, Inc. (Horizon) has acquired Vidara Therapeutics International, Ltd. through a reverse merger for stock and cash valued at approximately $660 million. Horizon and Vidara are specialty pharmaceutical companies based in the US and Ireland, respectively. 
_x000d_ In connection with the acquisition, Horizon and Vidara have combined with the resulting parent company incorporated in Ireland and named Horizon Pharma Public Limited Company, or plc. 
_x000d_ Announcement (March 18, 2014): 
_x000d_ Horizon has entered into a definitive agreement to acquire Vidara Therapeutics International.
_x000d_ Pursuant to the transaction, the combined company will be named as Horizon Pharma PLC and will be organized under the laws of Ireland with a portfolio of four products marketed primarily in the US. 
_x000d_ The combined company is expected to have a capitalization of approximately 100 million basic and 122 million fully diluted shares. Horizon Pharma will be a US Securities and Exchange Commission reporting company, and its ordinary shares would trade on NASDAQ.
_x000d_ Vidara will combine with Horizon with approximately 74% of Horizon Pharma’s ordinary shares to be exchanged for Horizon’s common shares, with Horizon surviving the merger. The shareholders of Vidara will retain approximately 26% of Horizon Pharma plc and receive $200 million in cash. 
_x000d_ The transaction has been unanimously approved by both companies’ Boards of Directors.
_x000d_ Vidara recorded net sales of ACTIMMUNE of $58.9 million in 2013. ACTIMMUNE is a product of Vidara which is a bioengineered form of interferon gamma-1b, a protein that acts as a biologic response modifier through stimulation of the human immune system.  
_x000d_ Citigroup Global Markets, Inc. is acting as lead financial advisor and JMP Securities LLC is acting as co-financial advisor, while Cooley LLP and McCann FitzGerald are acting as legal advisors, while KPMG LLP is acting as tax advisor to Horizon. The company’s advisors for the related financing transaction are Citigroup Global Markets, Inc. and Cowen and Company. 
_x000d_ Lazard Middle Market, LLC is acting as financial advisor, while Mayer Brown LLP, Burke, Warren, MacKay &amp; Serritella, P.C. and A&amp;L Goodbody are acting as legal advisors to Vidara.
_x000d_ The transaction is expected to close in mid-year of 2014.</x:v>
      </x:c>
      <x:c r="AI263" s="26" t="str">
        <x:v>The acquisition complements Horizon's commercial business model focused on targeted promotion to primary care physicians and specialist.</x:v>
      </x:c>
      <x:c r="AJ263" s="22" t="str"/>
      <x:c r="AK263" s="22" t="str"/>
      <x:c r="AL263" s="22" t="str">
        <x:v>Unknown</x:v>
      </x:c>
      <x:c r="AM263" s="22" t="str">
        <x:v>Unknown</x:v>
      </x:c>
      <x:c r="AN263" s="22" t="str"/>
      <x:c r="AO263" s="22" t="str"/>
      <x:c r="AP263" s="22" t="str"/>
      <x:c r="AQ263" s="22" t="str"/>
      <x:c r="AR263" s="22" t="str"/>
      <x:c r="AS263" s="22" t="str">
        <x:v>Horizon Therapeutics Plc.</x:v>
      </x:c>
      <x:c r="AT263" s="22" t="str">
        <x:v>Vidara Therapeutics International Limited</x:v>
      </x:c>
      <x:c r="AU263" s="22" t="str">
        <x:v>Not reviewed</x:v>
      </x:c>
      <x:c r="AV263" s="22" t="str">
        <x:v>Not assessed</x:v>
      </x:c>
      <x:c r="AW263" s="22" t="str">
        <x:v>Unknown</x:v>
      </x:c>
      <x:c r="AX263" s="22" t="str">
        <x:v>Unknown</x:v>
      </x:c>
      <x:c r="AY263" s="22" t="str">
        <x:v>Unknown</x:v>
      </x:c>
      <x:c r="AZ263" s="22" t="str">
        <x:v>Unknown</x:v>
      </x:c>
      <x:c r="BA263" s="22" t="str">
        <x:v>Unknown</x:v>
      </x:c>
      <x:c r="BB263" s="22" t="str">
        <x:v>Unknown</x:v>
      </x:c>
      <x:c r="BC263" s="26" t="str"/>
      <x:c r="BD263" s="22" t="str"/>
      <x:c r="BE263" s="22" t="str"/>
      <x:c r="BF263" s="22" t="str">
        <x:v>Not collected</x:v>
      </x:c>
      <x:c r="BG263" s="22" t="str">
        <x:v>Not collected</x:v>
      </x:c>
      <x:c r="BH263" s="22" t="str">
        <x:v>Not defined</x:v>
      </x:c>
      <x:c r="BI263" s="24" t="n">
        <x:f>IF($Q263="","",$Q263-3)</x:f>
        <x:v>2011</x:v>
      </x:c>
      <x:c r="BJ263" s="24" t="n">
        <x:f>IF($Q263="","",$Q263-2)</x:f>
        <x:v>2012</x:v>
      </x:c>
      <x:c r="BK263" s="24" t="n">
        <x:f>IF($Q263="","",$Q263-1)</x:f>
        <x:v>2013</x:v>
      </x:c>
      <x:c r="BL263" s="24" t="n">
        <x:f>IF($Q263="","",$Q263+0)</x:f>
        <x:v>2014</x:v>
      </x:c>
      <x:c r="BM263" s="24" t="n">
        <x:f>IF($Q263="","",$Q263+1)</x:f>
        <x:v>2015</x:v>
      </x:c>
      <x:c r="BN263" s="24" t="n">
        <x:f>IF($Q263="","",$Q263+2)</x:f>
        <x:v>2016</x:v>
      </x:c>
      <x:c r="BO263" s="24" t="n">
        <x:f>IF($Q263="","",$Q263+3)</x:f>
        <x:v>2017</x:v>
      </x:c>
      <x:c r="BP263" s="77" t="str"/>
      <x:c r="BQ263" s="77" t="str"/>
      <x:c r="BR263" s="77" t="str"/>
      <x:c r="BS263" s="77" t="str"/>
      <x:c r="BT263" s="77" t="str"/>
      <x:c r="BU263" s="77" t="str"/>
      <x:c r="BV263" s="77" t="str"/>
      <x:c r="BW263" s="77" t="str"/>
      <x:c r="BX263" s="77" t="str"/>
      <x:c r="BY263" s="77" t="str"/>
      <x:c r="BZ263" s="77" t="str"/>
      <x:c r="CA263" s="77" t="str"/>
      <x:c r="CB263" s="77" t="str"/>
      <x:c r="CC263" s="77" t="str"/>
      <x:c r="CD263" s="77" t="str"/>
      <x:c r="CE263" s="77" t="str"/>
      <x:c r="CF263" s="77" t="str"/>
      <x:c r="CG263" s="77" t="str"/>
      <x:c r="CH263" s="77" t="str"/>
      <x:c r="CI263" s="77" t="str"/>
      <x:c r="CJ263" s="77" t="str"/>
      <x:c r="CK263" s="77" t="str"/>
      <x:c r="CL263" s="77" t="str"/>
      <x:c r="CM263" s="77" t="str"/>
      <x:c r="CN263" s="77" t="str"/>
      <x:c r="CO263" s="77" t="str"/>
      <x:c r="CP263" s="77" t="str"/>
      <x:c r="CQ263" s="77" t="str"/>
      <x:c r="CR263" s="77" t="str"/>
      <x:c r="CS263" s="77" t="str"/>
      <x:c r="CT263" s="77" t="str"/>
      <x:c r="CU263" s="77" t="str"/>
      <x:c r="CV263" s="77" t="str"/>
      <x:c r="CW263" s="77" t="str"/>
      <x:c r="CX263" s="77" t="str"/>
      <x:c r="CY263" s="77" t="str"/>
      <x:c r="CZ263" s="77" t="str"/>
      <x:c r="DA263" s="77" t="str"/>
      <x:c r="DB263" s="77" t="str"/>
      <x:c r="DC263" s="77" t="str"/>
      <x:c r="DD263" s="77" t="str"/>
      <x:c r="DE263" s="77" t="str"/>
      <x:c r="DF263" s="78" t="str"/>
      <x:c r="DG263" s="78" t="str"/>
      <x:c r="DH263" s="78" t="str"/>
      <x:c r="DI263" s="78" t="str"/>
      <x:c r="DJ263" s="78" t="str"/>
      <x:c r="DK263" s="78" t="str"/>
      <x:c r="DL263" s="78" t="str"/>
      <x:c r="DM263" s="78" t="str"/>
      <x:c r="DN263" s="78" t="str"/>
      <x:c r="DO263" s="78" t="str"/>
      <x:c r="DP263" s="78" t="str"/>
      <x:c r="DQ263" s="78" t="str"/>
      <x:c r="DR263" s="78" t="str"/>
      <x:c r="DS263" s="78" t="str"/>
      <x:c r="DT263" s="78" t="str"/>
      <x:c r="DU263" s="78" t="str"/>
      <x:c r="DV263" s="78" t="str"/>
      <x:c r="DW263" s="78" t="str"/>
      <x:c r="DX263" s="78" t="str"/>
      <x:c r="DY263" s="78" t="str"/>
      <x:c r="DZ263" s="78" t="str"/>
      <x:c r="EA263" s="117" t="str"/>
      <x:c r="EB263" s="117" t="str"/>
      <x:c r="EC263" s="117" t="str"/>
      <x:c r="ED263" s="117" t="str"/>
      <x:c r="EE263" s="117" t="str"/>
      <x:c r="EF263" s="117" t="str"/>
      <x:c r="EG263" s="117" t="str"/>
      <x:c r="EH263" s="117" t="str"/>
      <x:c r="EI263" s="117" t="str"/>
      <x:c r="EJ263" s="117" t="str"/>
      <x:c r="EK263" s="117" t="str"/>
      <x:c r="EL263" s="117" t="str"/>
      <x:c r="EM263" s="117" t="str"/>
      <x:c r="EN263" s="117" t="str"/>
      <x:c r="EO263" s="34" t="str"/>
      <x:c r="EP263" s="34" t="str"/>
      <x:c r="EQ263" s="36" t="str">
        <x:f>IF(OR($EO263="",$EP263="",$EO263=0),"",$EP263/$EO263)</x:f>
      </x:c>
      <x:c r="ER263" s="38" t="str"/>
      <x:c r="ES263" s="22" t="str">
        <x:v>Unknown</x:v>
      </x:c>
      <x:c r="ET263" s="22" t="str">
        <x:v>Unknown</x:v>
      </x:c>
      <x:c r="EU263" s="40" t="str">
        <x:f>IF(COUNT($DF263,$DG263,$DH263)=0,"",AVERAGE($DF263,$DG263,$DH263))</x:f>
      </x:c>
      <x:c r="EV263" s="40" t="str">
        <x:f>IF(COUNT($DJ263,$DK263,$DL263)=0,"",AVERAGE($DJ263,$DK263,$DL263))</x:f>
      </x:c>
      <x:c r="EW263" s="40" t="str">
        <x:f>IF(OR($EU263="",$EV263=""),"",$EV263-$EU263)</x:f>
      </x:c>
      <x:c r="EX263" s="40" t="str">
        <x:f>IF(COUNT($DM263,$DN263,$DO263)=0,"",AVERAGE($DM263,$DN263,$DO263))</x:f>
      </x:c>
      <x:c r="EY263" s="40" t="str">
        <x:f>IF(COUNT($DQ263,$DR263,$DS263)=0,"",AVERAGE($DQ263,$DR263,$DS263))</x:f>
      </x:c>
      <x:c r="EZ263" s="40" t="str">
        <x:f>IF(OR($EX263="",$EY263=""),"",$EY263-$EX263)</x:f>
      </x:c>
      <x:c r="FA263" s="42" t="str">
        <x:f>IF(COUNT($EA263,$EB263,$EC263)=0,"",AVERAGE($EA263,$EB263,$EC263))</x:f>
      </x:c>
      <x:c r="FB263" s="42" t="str">
        <x:f>IF(COUNT($EE263,$EF263,$EG263)=0,"",AVERAGE($EE263,$EF263,$EG263))</x:f>
      </x:c>
      <x:c r="FC263" s="42" t="str">
        <x:f>IF(OR($FA263="",$FB263=""),"",$FB263-$FA263)</x:f>
      </x:c>
      <x:c r="FD263" s="42" t="str">
        <x:f>IF(COUNT($EH263,$EI263,$EJ263)=0,"",AVERAGE($EH263,$EI263,$EJ263))</x:f>
      </x:c>
      <x:c r="FE263" s="42" t="str">
        <x:f>IF(COUNT($EL263,$EM263,$EN263)=0,"",AVERAGE($EL263,$EM263,$EN263))</x:f>
      </x:c>
      <x:c r="FF263" s="42" t="str">
        <x:f>IF(OR($FD263="",$FE263=""),"",$FE263-$FD263)</x:f>
      </x:c>
      <x:c r="FG263" s="24" t="str">
        <x:f>IF(COUNT($DF263,$DG263,$DH263,$DJ263,$DK263,$DL263,$DM263,$DN263,$DO263,$DQ263,$DR263,$DS263)=12,"Yes","No")</x:f>
        <x:v>No</x:v>
      </x:c>
      <x:c r="FH263" s="24" t="str">
        <x:f>IF(COUNT($EA263,$EB263,$EC263,$EE263,$EF263,$EG263,$EH263,$EI263,$EJ263,$EL263,$EM263,$EN263)=12,"Yes","No")</x:f>
        <x:v>No</x:v>
      </x:c>
      <x:c r="FI263" s="24" t="str">
        <x:f>IF(AND($M263="Include",OR($FG263="Yes",$FH263="Yes")),"Ready","Not ready")</x:f>
        <x:v>Not ready</x:v>
      </x:c>
    </x:row>
    <x:row r="264" ht="24" customHeight="1">
      <x:c r="A264" s="22" t="str">
        <x:v>CTL-0262</x:v>
      </x:c>
      <x:c r="B264" s="22" t="n">
        <x:v>273</x:v>
      </x:c>
      <x:c r="C264" s="22" t="str">
        <x:v>Candidate alternative-rationale group</x:v>
      </x:c>
      <x:c r="D264" s="22" t="n">
        <x:v>0</x:v>
      </x:c>
      <x:c r="E264" s="22" t="str">
        <x:v>DATA non-innovation deals.xlsx</x:v>
      </x:c>
      <x:c r="F264" s="22" t="str">
        <x:v>charles river laboratories acquires biofocus and argenta operations of galapagos</x:v>
      </x:c>
      <x:c r="G264" s="22" t="str">
        <x:v>No</x:v>
      </x:c>
      <x:c r="H264" s="22" t="str">
        <x:v>No</x:v>
      </x:c>
      <x:c r="I264" s="22" t="str">
        <x:v>Yes</x:v>
      </x:c>
      <x:c r="J264" s="22" t="n">
        <x:v>4</x:v>
      </x:c>
      <x:c r="K264" s="22" t="str">
        <x:v>Not started</x:v>
      </x:c>
      <x:c r="L264" s="22" t="str">
        <x:v>Review - majority</x:v>
      </x:c>
      <x:c r="M264" s="22" t="str">
        <x:v>Review</x:v>
      </x:c>
      <x:c r="N264" s="22" t="str"/>
      <x:c r="O264" s="28" t="n">
        <x:v>41711</x:v>
      </x:c>
      <x:c r="P264" s="28" t="n">
        <x:v>41729</x:v>
      </x:c>
      <x:c r="Q264" s="22" t="n">
        <x:v>2014</x:v>
      </x:c>
      <x:c r="R264" s="22" t="str">
        <x:v>Q1 2014</x:v>
      </x:c>
      <x:c r="S264" s="22" t="str">
        <x:v>Completed</x:v>
      </x:c>
      <x:c r="T264" s="26" t="str">
        <x:v>Charles River Laboratories acquires BioFocus and Argenta operations of Galapagos</x:v>
      </x:c>
      <x:c r="U264" s="22" t="str">
        <x:v>Mergers &amp; Acquisitions</x:v>
      </x:c>
      <x:c r="V264" s="22" t="str">
        <x:v>Acquisition</x:v>
      </x:c>
      <x:c r="W264" s="22" t="str">
        <x:v>Majority Acquisition</x:v>
      </x:c>
      <x:c r="X264" s="22" t="str">
        <x:v>United Kingdom</x:v>
      </x:c>
      <x:c r="Y264" s="22" t="str">
        <x:v>Majority Acquisition</x:v>
      </x:c>
      <x:c r="Z264" s="26"/>
      <x:c r="AA264" s="26"/>
      <x:c r="AB264" s="22" t="str">
        <x:v>Charles River Laboratories International, Inc.</x:v>
      </x:c>
      <x:c r="AC264" s="22" t="str">
        <x:v>charles river laboratories international</x:v>
      </x:c>
      <x:c r="AD264" s="22" t="str">
        <x:v>Argenta Discovery 2009 Ltd (Inactive); BioFocus DPI Limited</x:v>
      </x:c>
      <x:c r="AE264" s="22" t="str">
        <x:v>argenta discovery 2009 biofocus dpi</x:v>
      </x:c>
      <x:c r="AF264" s="30" t="n">
        <x:v>186</x:v>
      </x:c>
      <x:c r="AG264" s="22" t="n">
        <x:v>186</x:v>
      </x:c>
      <x:c r="AH264" s="26" t="str">
        <x:v>Charles River Laboratories International, Inc., a US-based provider of solutions that accelerate the drug discovery and development process, has acquired BioFocus DPI Limited and Argenta Discovery 2009 Limited in the UK and the Netherlands from Galapagos NV for a total cash consideration of up to EUR134 million. 
_x000d_ Galapagos is a Netherlands-based biotechnology company engaged in the discovery and development of small-molecule and antibody programs, while BioFocus and Argenta are UK-based providers of integrated drug discovery services. 
_x000d_Announcement (March 13, 2014): 
_x000d_Charles River has signed a definitive agreement to acquire BioFocus DPI and Argenta Discovery 2009 in the UK and the Netherlands from Galapagos for a total cash consideration of up to EUR134 million. 
_x000d_ The acquisition includes all client contracts, order pipeline, premises, equipment and further obligations of BioFocus and Argenta. All employees of BioFocus and Argenta will move into the Charles River organization upon completion of the transaction. 
_x000d_As part of the consideration, Charles River will pay Galapagos immediate cash consideration of EUR129 million and earn out payment of EUR5 million upon achievement of a revenue target 12 months after transaction closing. Galapagos agrees to retain 5.4% of the EUR129 million cash consideration in an escrow account for 15 months. 
_x000d_The acquisition and associated fees are expected to be financed through a combination of borrowings under Charles River’s existing Euro-denominated revolving credit facility and cash held in non-US subsidiaries. 
_x000d_Argenta and BioFocus generated combined sales of EUR63 million in 2013. 
_x000d_The transaction is expected to close early in the second quarter of 2014.</x:v>
      </x:c>
      <x:c r="AI264" s="26" t="str">
        <x:v>The acquisition will allow Charles River to strengthen its position as a full service, early-stage contract research organization (CRO) with integrated in vitro and in vivo capabilities from target discovery through preclinical development._x000d_
_x000d_
The acquisition will support Charles River’s strategy to build a broader portfolio of essential products and services to support the drug discovery and development continuum, and the increasing virtualization of the biopharmaceutical industry._x000d_
_x000d_
It will also allow Charles River to expand its drug discovery and early-stage development focus and advance its position as a major player in the outsourced discovery services market._x000d_
_x000d_
With this transaction, Galapagos transforms from a hybrid drug discovery service and pipeline company into a research and development biotech focusing on developing drugs for unmet medical needs.</x:v>
      </x:c>
      <x:c r="AJ264" s="22" t="str"/>
      <x:c r="AK264" s="22" t="str"/>
      <x:c r="AL264" s="22" t="str">
        <x:v>Unknown</x:v>
      </x:c>
      <x:c r="AM264" s="22" t="str">
        <x:v>Unknown</x:v>
      </x:c>
      <x:c r="AN264" s="22" t="str"/>
      <x:c r="AO264" s="22" t="str"/>
      <x:c r="AP264" s="22" t="str"/>
      <x:c r="AQ264" s="22" t="str"/>
      <x:c r="AR264" s="22" t="str"/>
      <x:c r="AS264" s="22" t="str">
        <x:v>Charles River Laboratories International, Inc.</x:v>
      </x:c>
      <x:c r="AT264" s="22" t="str">
        <x:v>Argenta Discovery 2009 Ltd (Inactive); BioFocus DPI Limited</x:v>
      </x:c>
      <x:c r="AU264" s="22" t="str">
        <x:v>Not reviewed</x:v>
      </x:c>
      <x:c r="AV264" s="22" t="str">
        <x:v>Not assessed</x:v>
      </x:c>
      <x:c r="AW264" s="22" t="str">
        <x:v>Unknown</x:v>
      </x:c>
      <x:c r="AX264" s="22" t="str">
        <x:v>Unknown</x:v>
      </x:c>
      <x:c r="AY264" s="22" t="str">
        <x:v>Unknown</x:v>
      </x:c>
      <x:c r="AZ264" s="22" t="str">
        <x:v>Unknown</x:v>
      </x:c>
      <x:c r="BA264" s="22" t="str">
        <x:v>Unknown</x:v>
      </x:c>
      <x:c r="BB264" s="22" t="str">
        <x:v>Unknown</x:v>
      </x:c>
      <x:c r="BC264" s="26" t="str"/>
      <x:c r="BD264" s="22" t="str"/>
      <x:c r="BE264" s="22" t="str"/>
      <x:c r="BF264" s="22" t="str">
        <x:v>Not collected</x:v>
      </x:c>
      <x:c r="BG264" s="22" t="str">
        <x:v>Not collected</x:v>
      </x:c>
      <x:c r="BH264" s="22" t="str">
        <x:v>Not defined</x:v>
      </x:c>
      <x:c r="BI264" s="24" t="n">
        <x:f>IF($Q264="","",$Q264-3)</x:f>
        <x:v>2011</x:v>
      </x:c>
      <x:c r="BJ264" s="24" t="n">
        <x:f>IF($Q264="","",$Q264-2)</x:f>
        <x:v>2012</x:v>
      </x:c>
      <x:c r="BK264" s="24" t="n">
        <x:f>IF($Q264="","",$Q264-1)</x:f>
        <x:v>2013</x:v>
      </x:c>
      <x:c r="BL264" s="24" t="n">
        <x:f>IF($Q264="","",$Q264+0)</x:f>
        <x:v>2014</x:v>
      </x:c>
      <x:c r="BM264" s="24" t="n">
        <x:f>IF($Q264="","",$Q264+1)</x:f>
        <x:v>2015</x:v>
      </x:c>
      <x:c r="BN264" s="24" t="n">
        <x:f>IF($Q264="","",$Q264+2)</x:f>
        <x:v>2016</x:v>
      </x:c>
      <x:c r="BO264" s="24" t="n">
        <x:f>IF($Q264="","",$Q264+3)</x:f>
        <x:v>2017</x:v>
      </x:c>
      <x:c r="BP264" s="77" t="str"/>
      <x:c r="BQ264" s="77" t="str"/>
      <x:c r="BR264" s="77" t="str"/>
      <x:c r="BS264" s="77" t="str"/>
      <x:c r="BT264" s="77" t="str"/>
      <x:c r="BU264" s="77" t="str"/>
      <x:c r="BV264" s="77" t="str"/>
      <x:c r="BW264" s="77" t="str"/>
      <x:c r="BX264" s="77" t="str"/>
      <x:c r="BY264" s="77" t="str"/>
      <x:c r="BZ264" s="77" t="str"/>
      <x:c r="CA264" s="77" t="str"/>
      <x:c r="CB264" s="77" t="str"/>
      <x:c r="CC264" s="77" t="str"/>
      <x:c r="CD264" s="77" t="str"/>
      <x:c r="CE264" s="77" t="str"/>
      <x:c r="CF264" s="77" t="str"/>
      <x:c r="CG264" s="77" t="str"/>
      <x:c r="CH264" s="77" t="str"/>
      <x:c r="CI264" s="77" t="str"/>
      <x:c r="CJ264" s="77" t="str"/>
      <x:c r="CK264" s="77" t="str"/>
      <x:c r="CL264" s="77" t="str"/>
      <x:c r="CM264" s="77" t="str"/>
      <x:c r="CN264" s="77" t="str"/>
      <x:c r="CO264" s="77" t="str"/>
      <x:c r="CP264" s="77" t="str"/>
      <x:c r="CQ264" s="77" t="str"/>
      <x:c r="CR264" s="77" t="str"/>
      <x:c r="CS264" s="77" t="str"/>
      <x:c r="CT264" s="77" t="str"/>
      <x:c r="CU264" s="77" t="str"/>
      <x:c r="CV264" s="77" t="str"/>
      <x:c r="CW264" s="77" t="str"/>
      <x:c r="CX264" s="77" t="str"/>
      <x:c r="CY264" s="77" t="str"/>
      <x:c r="CZ264" s="77" t="str"/>
      <x:c r="DA264" s="77" t="str"/>
      <x:c r="DB264" s="77" t="str"/>
      <x:c r="DC264" s="77" t="str"/>
      <x:c r="DD264" s="77" t="str"/>
      <x:c r="DE264" s="77" t="str"/>
      <x:c r="DF264" s="78" t="str"/>
      <x:c r="DG264" s="78" t="str"/>
      <x:c r="DH264" s="78" t="str"/>
      <x:c r="DI264" s="78" t="str"/>
      <x:c r="DJ264" s="78" t="str"/>
      <x:c r="DK264" s="78" t="str"/>
      <x:c r="DL264" s="78" t="str"/>
      <x:c r="DM264" s="78" t="str"/>
      <x:c r="DN264" s="78" t="str"/>
      <x:c r="DO264" s="78" t="str"/>
      <x:c r="DP264" s="78" t="str"/>
      <x:c r="DQ264" s="78" t="str"/>
      <x:c r="DR264" s="78" t="str"/>
      <x:c r="DS264" s="78" t="str"/>
      <x:c r="DT264" s="78" t="str"/>
      <x:c r="DU264" s="78" t="str"/>
      <x:c r="DV264" s="78" t="str"/>
      <x:c r="DW264" s="78" t="str"/>
      <x:c r="DX264" s="78" t="str"/>
      <x:c r="DY264" s="78" t="str"/>
      <x:c r="DZ264" s="78" t="str"/>
      <x:c r="EA264" s="117" t="str"/>
      <x:c r="EB264" s="117" t="str"/>
      <x:c r="EC264" s="117" t="str"/>
      <x:c r="ED264" s="117" t="str"/>
      <x:c r="EE264" s="117" t="str"/>
      <x:c r="EF264" s="117" t="str"/>
      <x:c r="EG264" s="117" t="str"/>
      <x:c r="EH264" s="117" t="str"/>
      <x:c r="EI264" s="117" t="str"/>
      <x:c r="EJ264" s="117" t="str"/>
      <x:c r="EK264" s="117" t="str"/>
      <x:c r="EL264" s="117" t="str"/>
      <x:c r="EM264" s="117" t="str"/>
      <x:c r="EN264" s="117" t="str"/>
      <x:c r="EO264" s="34" t="str"/>
      <x:c r="EP264" s="34" t="str"/>
      <x:c r="EQ264" s="36" t="str">
        <x:f>IF(OR($EO264="",$EP264="",$EO264=0),"",$EP264/$EO264)</x:f>
      </x:c>
      <x:c r="ER264" s="38" t="str"/>
      <x:c r="ES264" s="22" t="str">
        <x:v>Unknown</x:v>
      </x:c>
      <x:c r="ET264" s="22" t="str">
        <x:v>Unknown</x:v>
      </x:c>
      <x:c r="EU264" s="40" t="str">
        <x:f>IF(COUNT($DF264,$DG264,$DH264)=0,"",AVERAGE($DF264,$DG264,$DH264))</x:f>
      </x:c>
      <x:c r="EV264" s="40" t="str">
        <x:f>IF(COUNT($DJ264,$DK264,$DL264)=0,"",AVERAGE($DJ264,$DK264,$DL264))</x:f>
      </x:c>
      <x:c r="EW264" s="40" t="str">
        <x:f>IF(OR($EU264="",$EV264=""),"",$EV264-$EU264)</x:f>
      </x:c>
      <x:c r="EX264" s="40" t="str">
        <x:f>IF(COUNT($DM264,$DN264,$DO264)=0,"",AVERAGE($DM264,$DN264,$DO264))</x:f>
      </x:c>
      <x:c r="EY264" s="40" t="str">
        <x:f>IF(COUNT($DQ264,$DR264,$DS264)=0,"",AVERAGE($DQ264,$DR264,$DS264))</x:f>
      </x:c>
      <x:c r="EZ264" s="40" t="str">
        <x:f>IF(OR($EX264="",$EY264=""),"",$EY264-$EX264)</x:f>
      </x:c>
      <x:c r="FA264" s="42" t="str">
        <x:f>IF(COUNT($EA264,$EB264,$EC264)=0,"",AVERAGE($EA264,$EB264,$EC264))</x:f>
      </x:c>
      <x:c r="FB264" s="42" t="str">
        <x:f>IF(COUNT($EE264,$EF264,$EG264)=0,"",AVERAGE($EE264,$EF264,$EG264))</x:f>
      </x:c>
      <x:c r="FC264" s="42" t="str">
        <x:f>IF(OR($FA264="",$FB264=""),"",$FB264-$FA264)</x:f>
      </x:c>
      <x:c r="FD264" s="42" t="str">
        <x:f>IF(COUNT($EH264,$EI264,$EJ264)=0,"",AVERAGE($EH264,$EI264,$EJ264))</x:f>
      </x:c>
      <x:c r="FE264" s="42" t="str">
        <x:f>IF(COUNT($EL264,$EM264,$EN264)=0,"",AVERAGE($EL264,$EM264,$EN264))</x:f>
      </x:c>
      <x:c r="FF264" s="42" t="str">
        <x:f>IF(OR($FD264="",$FE264=""),"",$FE264-$FD264)</x:f>
      </x:c>
      <x:c r="FG264" s="24" t="str">
        <x:f>IF(COUNT($DF264,$DG264,$DH264,$DJ264,$DK264,$DL264,$DM264,$DN264,$DO264,$DQ264,$DR264,$DS264)=12,"Yes","No")</x:f>
        <x:v>No</x:v>
      </x:c>
      <x:c r="FH264" s="24" t="str">
        <x:f>IF(COUNT($EA264,$EB264,$EC264,$EE264,$EF264,$EG264,$EH264,$EI264,$EJ264,$EL264,$EM264,$EN264)=12,"Yes","No")</x:f>
        <x:v>No</x:v>
      </x:c>
      <x:c r="FI264" s="24" t="str">
        <x:f>IF(AND($M264="Include",OR($FG264="Yes",$FH264="Yes")),"Ready","Not ready")</x:f>
        <x:v>Not ready</x:v>
      </x:c>
    </x:row>
    <x:row r="265" ht="24" customHeight="1">
      <x:c r="A265" s="22" t="str">
        <x:v>CTL-0263</x:v>
      </x:c>
      <x:c r="B265" s="22" t="n">
        <x:v>274</x:v>
      </x:c>
      <x:c r="C265" s="22" t="str">
        <x:v>Candidate alternative-rationale group</x:v>
      </x:c>
      <x:c r="D265" s="22" t="n">
        <x:v>0</x:v>
      </x:c>
      <x:c r="E265" s="22" t="str">
        <x:v>DATA non-innovation deals.xlsx</x:v>
      </x:c>
      <x:c r="F265" s="22" t="str">
        <x:v>vectura acquires activaero medical device company for us 181 million</x:v>
      </x:c>
      <x:c r="G265" s="22" t="str">
        <x:v>No</x:v>
      </x:c>
      <x:c r="H265" s="22" t="str">
        <x:v>No</x:v>
      </x:c>
      <x:c r="I265" s="22" t="str">
        <x:v>Yes</x:v>
      </x:c>
      <x:c r="J265" s="22" t="n">
        <x:v>4</x:v>
      </x:c>
      <x:c r="K265" s="22" t="str">
        <x:v>Not started</x:v>
      </x:c>
      <x:c r="L265" s="22" t="str">
        <x:v>Eligible - 100%</x:v>
      </x:c>
      <x:c r="M265" s="22" t="str">
        <x:v>Review</x:v>
      </x:c>
      <x:c r="N265" s="22" t="str"/>
      <x:c r="O265" s="28" t="n">
        <x:v>41711</x:v>
      </x:c>
      <x:c r="P265" s="28" t="n">
        <x:v>41711</x:v>
      </x:c>
      <x:c r="Q265" s="22" t="n">
        <x:v>2014</x:v>
      </x:c>
      <x:c r="R265" s="22" t="str">
        <x:v>Q1 2014</x:v>
      </x:c>
      <x:c r="S265" s="22" t="str">
        <x:v>Completed</x:v>
      </x:c>
      <x:c r="T265" s="26" t="str">
        <x:v>Vectura Acquires Activaero, Medical Device Company, For US$181 Million</x:v>
      </x:c>
      <x:c r="U265" s="22" t="str">
        <x:v>Mergers &amp; Acquisitions</x:v>
      </x:c>
      <x:c r="V265" s="22" t="str">
        <x:v>Acquisition</x:v>
      </x:c>
      <x:c r="W265" s="22" t="str">
        <x:v>100% Acquisition</x:v>
      </x:c>
      <x:c r="X265" s="22" t="str">
        <x:v>Germany</x:v>
      </x:c>
      <x:c r="Y265" s="22" t="str">
        <x:v>100% Acquisition</x:v>
      </x:c>
      <x:c r="Z265" s="26" t="str">
        <x:v>N M Rothschild &amp; Sons Ltd</x:v>
      </x:c>
      <x:c r="AA265" s="26"/>
      <x:c r="AB265" s="22" t="str">
        <x:v>Vectura Group Ltd</x:v>
      </x:c>
      <x:c r="AC265" s="22" t="str">
        <x:v>vectura</x:v>
      </x:c>
      <x:c r="AD265" s="22" t="str">
        <x:v>Vectura GmbH</x:v>
      </x:c>
      <x:c r="AE265" s="22" t="str">
        <x:v>vectura</x:v>
      </x:c>
      <x:c r="AF265" s="30" t="n">
        <x:v>181</x:v>
      </x:c>
      <x:c r="AG265" s="22" t="n">
        <x:v>181</x:v>
      </x:c>
      <x:c r="AH265" s="26" t="str">
        <x:v>Vectura Group plc, a pulmonary drug development company, acquired Activaero GmbH (formerly Inamed GmbH), a medical device company, for a purchase consideration of €130m (US$180.93m). The company will fund the acquisition cost through a combination of existing cash and equity. Of the total consideration, the amount of €95m (US$132.2m) payable at completion, comprising €45m (US$62.6m) in cash and €50m (US$69.6m) in new Vectura ordinary shares; and €35m (US$48.7m) deferred (non-contingent) cash consideration payable on August 1, 2015 (or the next business day thereafter). In addition, the existing shareholders of Activaero may receive additional payments of up to a cap of €6m (US$8.35m) in relation to future transactions involving Activaero's technology.
The shareholders of Activaero will receive 25,641,398 new Vectura ordinary shares at a price £1.61 (US$2.24m) per share, upon completion. Pursuant to the acquisition, major shareholders of Activaero will be subject to lock-up agreements of 12 months. Any trading in respect of the shares held by Activaero's shareholders during the six months following the lock-up period shall be through Vectura's brokers. Application will be made to the London Stock Exchange for these shares to be listed on the premium segment of the Official List and admitted to trading on the main market and it is expected that dealings will commence on March 18, 2014. These shares will rank pari passu in all respects with the existing issued ordinary shares in Vectura. 
Activaero is focused on the development of products for the treatment of respiratory diseases. Its proprietary smart nebuliser-based technology (Flow And Volume Regulated Inhalation Technology) allows drug deposition into targeted areas of the lung and is currently utilised in seven clinical and several preclinical stage programmes. Flow And Volume Regulated Inhalation Technology (Favorite) is a smart nebuliser-based inhalation technology that provides for more efficient drug utilisation and targeting through pre-selection of drug into the desired deposition area.
This transaction provides Vectura an opportunity for a new product development, including products in late-stage development; enables to extend its technology platform into smart nebuliser-based technology, broadening its therapeutic offering by opening up possibilities for new drug-device products and partnerships. In addition, this transaction provided Vectura an enhanced medium and long-term growth profile; accelerated revenue growth with EBITDA growth profile remaining broadly in-line over a five year period; double digit returns on investment; and near-term synergies of approximately €1.5m (US$2.08m), resulting from reducing duplicate head office and administrative costs.
N M Rothschild &amp; Sons Limited acted as financial advisor to Vectura for the transaction.
Chris Blackwell, CEO of Vectura, said,” We are determined to build further value in our Company and this transaction represents an important step towards building a sustainable specialty pharma business. The acquisition is highly complementary to Vectura's core capabilities, in-line with our strategic priorities and, I believe, will enable us to build a therapeutic specialist in airways diseases. With this transaction, we create a much stronger entity with a balanced offering of products and technologies, both partnered and un-partnered. Our considerably deeper pipeline and new partnerships will provide us with the opportunity to drive organic growth. We see significant value in the combination of our respective respiratory expertise and believe that the combined company is well positioned to extract even more value from our broader technology base and potentially retain greater economics from pipeline assets."
Gerhard Scheuch, founder and CEO of Activaero, said, “Vectura is well positioned to develop Activaero's assets using its development expertise and building on its success in deriving value from its products. Our corporate partners and patients will greatly benefit from the new joint organization. It will allow us to even better serve our clients by offering a broader spectrum of innovative therapeutic options and services going forward. I am pleased to be able to continue my involvement in this organization."</x:v>
      </x:c>
      <x:c r="AI265" s="26" t="str">
        <x:v>This transaction provides Vectura an opportunity for a new product development, including products in late-stage development; enables to extend its technology platform into smart nebuliser-based technology, broadening its therapeutic offering by opening up possibilities for new drug-device products and partnerships.</x:v>
      </x:c>
      <x:c r="AJ265" s="22" t="str"/>
      <x:c r="AK265" s="22" t="str"/>
      <x:c r="AL265" s="22" t="str">
        <x:v>Unknown</x:v>
      </x:c>
      <x:c r="AM265" s="22" t="str">
        <x:v>Unknown</x:v>
      </x:c>
      <x:c r="AN265" s="22" t="str">
        <x:v>VEC LN</x:v>
      </x:c>
      <x:c r="AO265" s="22" t="str"/>
      <x:c r="AP265" s="22" t="str"/>
      <x:c r="AQ265" s="22" t="str"/>
      <x:c r="AR265" s="22" t="str"/>
      <x:c r="AS265" s="22" t="str">
        <x:v>Vectura Group Ltd</x:v>
      </x:c>
      <x:c r="AT265" s="22" t="str">
        <x:v>Vectura GmbH</x:v>
      </x:c>
      <x:c r="AU265" s="22" t="str">
        <x:v>Not reviewed</x:v>
      </x:c>
      <x:c r="AV265" s="22" t="str">
        <x:v>Not assessed</x:v>
      </x:c>
      <x:c r="AW265" s="22" t="str">
        <x:v>Unknown</x:v>
      </x:c>
      <x:c r="AX265" s="22" t="str">
        <x:v>Unknown</x:v>
      </x:c>
      <x:c r="AY265" s="22" t="str">
        <x:v>Unknown</x:v>
      </x:c>
      <x:c r="AZ265" s="22" t="str">
        <x:v>Unknown</x:v>
      </x:c>
      <x:c r="BA265" s="22" t="str">
        <x:v>Unknown</x:v>
      </x:c>
      <x:c r="BB265" s="22" t="str">
        <x:v>Unknown</x:v>
      </x:c>
      <x:c r="BC265" s="26" t="str"/>
      <x:c r="BD265" s="22" t="str"/>
      <x:c r="BE265" s="22" t="str">
        <x:v>EUR</x:v>
      </x:c>
      <x:c r="BF265" s="22" t="str">
        <x:v>Complete</x:v>
      </x:c>
      <x:c r="BG265" s="22" t="str">
        <x:v>Complete event window — 7/7 years covered</x:v>
      </x:c>
      <x:c r="BH265" s="22" t="str">
        <x:v>Applicant/owner alias match for Vectura group subsidiaries, including Vectura Ltd, Vectura GmbH and Vectura Delivery Devices.</x:v>
      </x:c>
      <x:c r="BI265" s="24" t="n">
        <x:f>IF($Q265="","",$Q265-3)</x:f>
        <x:v>2011</x:v>
      </x:c>
      <x:c r="BJ265" s="24" t="n">
        <x:f>IF($Q265="","",$Q265-2)</x:f>
        <x:v>2012</x:v>
      </x:c>
      <x:c r="BK265" s="24" t="n">
        <x:f>IF($Q265="","",$Q265-1)</x:f>
        <x:v>2013</x:v>
      </x:c>
      <x:c r="BL265" s="24" t="n">
        <x:f>IF($Q265="","",$Q265+0)</x:f>
        <x:v>2014</x:v>
      </x:c>
      <x:c r="BM265" s="24" t="n">
        <x:f>IF($Q265="","",$Q265+1)</x:f>
        <x:v>2015</x:v>
      </x:c>
      <x:c r="BN265" s="24" t="n">
        <x:f>IF($Q265="","",$Q265+2)</x:f>
        <x:v>2016</x:v>
      </x:c>
      <x:c r="BO265" s="24" t="n">
        <x:f>IF($Q265="","",$Q265+3)</x:f>
        <x:v>2017</x:v>
      </x:c>
      <x:c r="BP265" s="77" t="n">
        <x:v>50.4944</x:v>
      </x:c>
      <x:c r="BQ265" s="77" t="n">
        <x:v>38.2593</x:v>
      </x:c>
      <x:c r="BR265" s="77" t="n">
        <x:v>37.4503</x:v>
      </x:c>
      <x:c r="BS265" s="77" t="n">
        <x:v>43.279</x:v>
      </x:c>
      <x:c r="BT265" s="77" t="n">
        <x:v>73.9317</x:v>
      </x:c>
      <x:c r="BU265" s="77" t="n">
        <x:v>98.322</x:v>
      </x:c>
      <x:c r="BV265" s="77" t="n">
        <x:v>168.9625</x:v>
      </x:c>
      <x:c r="BW265" s="77" t="n">
        <x:v>-12.7119</x:v>
      </x:c>
      <x:c r="BX265" s="77" t="n">
        <x:v>-16.1153</x:v>
      </x:c>
      <x:c r="BY265" s="77" t="n">
        <x:v>-14.3662</x:v>
      </x:c>
      <x:c r="BZ265" s="77" t="n">
        <x:v>-4.3872</x:v>
      </x:c>
      <x:c r="CA265" s="77" t="n">
        <x:v>-8.9228</x:v>
      </x:c>
      <x:c r="CB265" s="77" t="n">
        <x:v>0.6828</x:v>
      </x:c>
      <x:c r="CC265" s="77" t="n">
        <x:v>-94.756</x:v>
      </x:c>
      <x:c r="CD265" s="77" t="n">
        <x:v>-10.3578</x:v>
      </x:c>
      <x:c r="CE265" s="77" t="n">
        <x:v>-5.1012</x:v>
      </x:c>
      <x:c r="CF265" s="77" t="n">
        <x:v>-7.2445</x:v>
      </x:c>
      <x:c r="CG265" s="77" t="n">
        <x:v>-2.7272</x:v>
      </x:c>
      <x:c r="CH265" s="77" t="n">
        <x:v>4.7163</x:v>
      </x:c>
      <x:c r="CI265" s="77" t="n">
        <x:v>6.8279</x:v>
      </x:c>
      <x:c r="CJ265" s="77" t="n">
        <x:v>-97.8384</x:v>
      </x:c>
      <x:c r="CK265" s="77" t="n">
        <x:v>189.7341</x:v>
      </x:c>
      <x:c r="CL265" s="77" t="n">
        <x:v>198.2682</x:v>
      </x:c>
      <x:c r="CM265" s="77" t="n">
        <x:v>185.1516</x:v>
      </x:c>
      <x:c r="CN265" s="77" t="n">
        <x:v>373.6631</x:v>
      </x:c>
      <x:c r="CO265" s="77" t="n">
        <x:v>406.0795</x:v>
      </x:c>
      <x:c r="CP265" s="77" t="n">
        <x:v>361.4625</x:v>
      </x:c>
      <x:c r="CQ265" s="77" t="n">
        <x:v>808.2677</x:v>
      </x:c>
      <x:c r="CR265" s="77" t="n">
        <x:v>0</x:v>
      </x:c>
      <x:c r="CS265" s="77" t="n">
        <x:v>0</x:v>
      </x:c>
      <x:c r="CT265" s="77" t="n">
        <x:v>0</x:v>
      </x:c>
      <x:c r="CU265" s="77" t="n">
        <x:v>0</x:v>
      </x:c>
      <x:c r="CV265" s="77" t="n">
        <x:v>0</x:v>
      </x:c>
      <x:c r="CW265" s="77" t="n">
        <x:v>0</x:v>
      </x:c>
      <x:c r="CX265" s="77" t="n">
        <x:v>0</x:v>
      </x:c>
      <x:c r="CY265" s="77" t="n">
        <x:v>41.4313</x:v>
      </x:c>
      <x:c r="CZ265" s="77" t="n">
        <x:v>38.0274</x:v>
      </x:c>
      <x:c r="DA265" s="77" t="n">
        <x:v>37.9414</x:v>
      </x:c>
      <x:c r="DB265" s="77" t="n">
        <x:v>33.2003</x:v>
      </x:c>
      <x:c r="DC265" s="77" t="n">
        <x:v>46.0161</x:v>
      </x:c>
      <x:c r="DD265" s="77" t="n">
        <x:v>57.4911</x:v>
      </x:c>
      <x:c r="DE265" s="77" t="n">
        <x:v>68.8408</x:v>
      </x:c>
      <x:c r="DF265" s="78" t="n">
        <x:v>-5.1613</x:v>
      </x:c>
      <x:c r="DG265" s="78" t="n">
        <x:v>-2.6434</x:v>
      </x:c>
      <x:c r="DH265" s="78" t="n">
        <x:v>-3.6703</x:v>
      </x:c>
      <x:c r="DI265" s="78" t="n">
        <x:v>-0.9899</x:v>
      </x:c>
      <x:c r="DJ265" s="78" t="n">
        <x:v>1.2292</x:v>
      </x:c>
      <x:c r="DK265" s="78" t="n">
        <x:v>1.7262</x:v>
      </x:c>
      <x:c r="DL265" s="78" t="n">
        <x:v>-17.0666</x:v>
      </x:c>
      <x:c r="DM265" s="78" t="n">
        <x:v>-25.1748</x:v>
      </x:c>
      <x:c r="DN265" s="78" t="n">
        <x:v>-42.1212</x:v>
      </x:c>
      <x:c r="DO265" s="78" t="n">
        <x:v>-38.3607</x:v>
      </x:c>
      <x:c r="DP265" s="78" t="n">
        <x:v>-10.137</x:v>
      </x:c>
      <x:c r="DQ265" s="78" t="n">
        <x:v>-12.069</x:v>
      </x:c>
      <x:c r="DR265" s="78" t="n">
        <x:v>0.6944</x:v>
      </x:c>
      <x:c r="DS265" s="78" t="n">
        <x:v>-56.0811</x:v>
      </x:c>
      <x:c r="DT265" s="78" t="n">
        <x:v>0</x:v>
      </x:c>
      <x:c r="DU265" s="78" t="n">
        <x:v>0</x:v>
      </x:c>
      <x:c r="DV265" s="78" t="n">
        <x:v>0</x:v>
      </x:c>
      <x:c r="DW265" s="78" t="n">
        <x:v>0</x:v>
      </x:c>
      <x:c r="DX265" s="78" t="n">
        <x:v>0</x:v>
      </x:c>
      <x:c r="DY265" s="78" t="n">
        <x:v>0</x:v>
      </x:c>
      <x:c r="DZ265" s="78" t="n">
        <x:v>0</x:v>
      </x:c>
      <x:c r="EA265" s="117" t="n">
        <x:v>4</x:v>
      </x:c>
      <x:c r="EB265" s="117" t="n">
        <x:v>6</x:v>
      </x:c>
      <x:c r="EC265" s="117" t="n">
        <x:v>5</x:v>
      </x:c>
      <x:c r="ED265" s="117" t="n">
        <x:v>6</x:v>
      </x:c>
      <x:c r="EE265" s="117" t="n">
        <x:v>4</x:v>
      </x:c>
      <x:c r="EF265" s="117" t="n">
        <x:v>3</x:v>
      </x:c>
      <x:c r="EG265" s="117" t="n">
        <x:v>7</x:v>
      </x:c>
      <x:c r="EH265" s="117" t="n">
        <x:v>35</x:v>
      </x:c>
      <x:c r="EI265" s="117" t="n">
        <x:v>19</x:v>
      </x:c>
      <x:c r="EJ265" s="117" t="n">
        <x:v>6</x:v>
      </x:c>
      <x:c r="EK265" s="117" t="n">
        <x:v>20</x:v>
      </x:c>
      <x:c r="EL265" s="117" t="n">
        <x:v>2</x:v>
      </x:c>
      <x:c r="EM265" s="117" t="n">
        <x:v>0</x:v>
      </x:c>
      <x:c r="EN265" s="117" t="n">
        <x:v>25</x:v>
      </x:c>
      <x:c r="EO265" s="34" t="str"/>
      <x:c r="EP265" s="34" t="str"/>
      <x:c r="EQ265" s="36" t="str">
        <x:f>IF(OR($EO265="",$EP265="",$EO265=0),"",$EP265/$EO265)</x:f>
      </x:c>
      <x:c r="ER265" s="38" t="str"/>
      <x:c r="ES265" s="22" t="str">
        <x:v>Unknown</x:v>
      </x:c>
      <x:c r="ET265" s="22" t="str">
        <x:v>Unknown</x:v>
      </x:c>
      <x:c r="EU265" s="40" t="n">
        <x:f>IF(COUNT($DF265,$DG265,$DH265)=0,"",AVERAGE($DF265,$DG265,$DH265))</x:f>
        <x:v>-3.8250000000000006</x:v>
      </x:c>
      <x:c r="EV265" s="40" t="n">
        <x:f>IF(COUNT($DJ265,$DK265,$DL265)=0,"",AVERAGE($DJ265,$DK265,$DL265))</x:f>
        <x:v>-4.703733333333333</x:v>
      </x:c>
      <x:c r="EW265" s="40" t="n">
        <x:f>IF(OR($EU265="",$EV265=""),"",$EV265-$EU265)</x:f>
        <x:v>-0.8787333333333325</x:v>
      </x:c>
      <x:c r="EX265" s="40" t="n">
        <x:f>IF(COUNT($DM265,$DN265,$DO265)=0,"",AVERAGE($DM265,$DN265,$DO265))</x:f>
        <x:v>-35.2189</x:v>
      </x:c>
      <x:c r="EY265" s="40" t="n">
        <x:f>IF(COUNT($DQ265,$DR265,$DS265)=0,"",AVERAGE($DQ265,$DR265,$DS265))</x:f>
        <x:v>-22.485233333333337</x:v>
      </x:c>
      <x:c r="EZ265" s="40" t="n">
        <x:f>IF(OR($EX265="",$EY265=""),"",$EY265-$EX265)</x:f>
        <x:v>12.733666666666661</x:v>
      </x:c>
      <x:c r="FA265" s="42" t="n">
        <x:f>IF(COUNT($EA265,$EB265,$EC265)=0,"",AVERAGE($EA265,$EB265,$EC265))</x:f>
        <x:v>5</x:v>
      </x:c>
      <x:c r="FB265" s="42" t="n">
        <x:f>IF(COUNT($EE265,$EF265,$EG265)=0,"",AVERAGE($EE265,$EF265,$EG265))</x:f>
        <x:v>4.666666666666667</x:v>
      </x:c>
      <x:c r="FC265" s="42" t="n">
        <x:f>IF(OR($FA265="",$FB265=""),"",$FB265-$FA265)</x:f>
        <x:v>-0.33333333333333304</x:v>
      </x:c>
      <x:c r="FD265" s="42" t="n">
        <x:f>IF(COUNT($EH265,$EI265,$EJ265)=0,"",AVERAGE($EH265,$EI265,$EJ265))</x:f>
        <x:v>20</x:v>
      </x:c>
      <x:c r="FE265" s="42" t="n">
        <x:f>IF(COUNT($EL265,$EM265,$EN265)=0,"",AVERAGE($EL265,$EM265,$EN265))</x:f>
        <x:v>9</x:v>
      </x:c>
      <x:c r="FF265" s="42" t="n">
        <x:f>IF(OR($FD265="",$FE265=""),"",$FE265-$FD265)</x:f>
        <x:v>-11</x:v>
      </x:c>
      <x:c r="FG265" s="24" t="str">
        <x:f>IF(COUNT($DF265,$DG265,$DH265,$DJ265,$DK265,$DL265,$DM265,$DN265,$DO265,$DQ265,$DR265,$DS265)=12,"Yes","No")</x:f>
        <x:v>Yes</x:v>
      </x:c>
      <x:c r="FH265" s="24" t="str">
        <x:f>IF(COUNT($EA265,$EB265,$EC265,$EE265,$EF265,$EG265,$EH265,$EI265,$EJ265,$EL265,$EM265,$EN265)=12,"Yes","No")</x:f>
        <x:v>Yes</x:v>
      </x:c>
      <x:c r="FI265" s="24" t="str">
        <x:f>IF(AND($M265="Include",OR($FG265="Yes",$FH265="Yes")),"Ready","Not ready")</x:f>
        <x:v>Not ready</x:v>
      </x:c>
    </x:row>
    <x:row r="266" ht="24" customHeight="1">
      <x:c r="A266" s="22" t="str">
        <x:v>CTL-0264</x:v>
      </x:c>
      <x:c r="B266" s="22" t="n">
        <x:v>275</x:v>
      </x:c>
      <x:c r="C266" s="22" t="str">
        <x:v>Candidate alternative-rationale group</x:v>
      </x:c>
      <x:c r="D266" s="22" t="n">
        <x:v>0</x:v>
      </x:c>
      <x:c r="E266" s="22" t="str">
        <x:v>DATA non-innovation deals.xlsx</x:v>
      </x:c>
      <x:c r="F266" s="22" t="str">
        <x:v>vectura group acquires activaero</x:v>
      </x:c>
      <x:c r="G266" s="22" t="str">
        <x:v>No</x:v>
      </x:c>
      <x:c r="H266" s="22" t="str">
        <x:v>No</x:v>
      </x:c>
      <x:c r="I266" s="22" t="str">
        <x:v>Yes</x:v>
      </x:c>
      <x:c r="J266" s="22" t="n">
        <x:v>4</x:v>
      </x:c>
      <x:c r="K266" s="22" t="str">
        <x:v>Not started</x:v>
      </x:c>
      <x:c r="L266" s="22" t="str">
        <x:v>Review - majority</x:v>
      </x:c>
      <x:c r="M266" s="22" t="str">
        <x:v>Review</x:v>
      </x:c>
      <x:c r="N266" s="22" t="str"/>
      <x:c r="O266" s="28" t="n">
        <x:v>41711</x:v>
      </x:c>
      <x:c r="P266" s="28" t="n">
        <x:v>41711</x:v>
      </x:c>
      <x:c r="Q266" s="22" t="n">
        <x:v>2014</x:v>
      </x:c>
      <x:c r="R266" s="22" t="str">
        <x:v>Q1 2014</x:v>
      </x:c>
      <x:c r="S266" s="22" t="str">
        <x:v>Completed</x:v>
      </x:c>
      <x:c r="T266" s="26" t="str">
        <x:v>Vectura Group acquires Activaero</x:v>
      </x:c>
      <x:c r="U266" s="22" t="str">
        <x:v>Mergers &amp; Acquisitions</x:v>
      </x:c>
      <x:c r="V266" s="22" t="str">
        <x:v>Acquisition</x:v>
      </x:c>
      <x:c r="W266" s="22" t="str">
        <x:v>Majority Acquisition</x:v>
      </x:c>
      <x:c r="X266" s="22" t="str">
        <x:v>Germany</x:v>
      </x:c>
      <x:c r="Y266" s="22" t="str">
        <x:v>Majority Acquisition</x:v>
      </x:c>
      <x:c r="Z266" s="26" t="str">
        <x:v>N M Rothschild &amp; Sons Limited (Inactive) , N M Rothschild &amp; Sons Limited (Inactive)</x:v>
      </x:c>
      <x:c r="AA266" s="26" t="str">
        <x:v>Heymann &amp; Partner Rechtsanwalte mbB</x:v>
      </x:c>
      <x:c r="AB266" s="22" t="str">
        <x:v>Vectura Group Limited</x:v>
      </x:c>
      <x:c r="AC266" s="22" t="str">
        <x:v>vectura</x:v>
      </x:c>
      <x:c r="AD266" s="22" t="str">
        <x:v>Vectura GmbH</x:v>
      </x:c>
      <x:c r="AE266" s="22" t="str">
        <x:v>vectura</x:v>
      </x:c>
      <x:c r="AF266" s="30" t="n">
        <x:v>180</x:v>
      </x:c>
      <x:c r="AG266" s="22" t="n">
        <x:v>180</x:v>
      </x:c>
      <x:c r="AH266" s="26" t="str">
        <x:v>Vectura Group plc, a UK-based product development company engaged in the development of pharmaceutical therapies for the treatment of airways-related diseases, has acquired Activaero GmbH, a Germany-based pharmaceutical company engaged in the development of products for the treatment of respiratory diseases, for a total consideration of EUR130 million.
_x000d_The consideration is funded through a mix of existing cash and equity, which consists of EUR95 million payable at completion; comprising EUR45 million in cash and EUR50 million in new Vectura ordinary shares, and EUR35 million deferred cash consideration payable on August 01, 2015.
_x000d_In addition, the existing shareholders of Activaero may receive additional payments in relation to future transactions involving Activaero's technology. 
_x000d_ Both the upfront and deferred cash consideration will be met by existing cash resources. The 25,641,398 new Vectura ordinary shares are being issued to the vendors of Activaero at completion at a price of GBP1.60 per share. Pursuant to the acquisition, major shareholders of Activaero will be subject to lock-up agreements of 12 months. Any trading in respect of the shares held by Activaero's shareholders during the 6 months following the lock-up period shall be through Vectura's brokers. 
_x000d_Activaero was backed by investment firms Life Science Partners (LSP), BioMedPartners AG, VI Partners AG, Vesalius Biocapital I SICAR S.A. 
_x000d_For the year ending December 31, 2012, Activaero had gross assets of EUR11.7 million and profit before tax of EUR1.2 million.
_x000d_FTI Consulting, Inc. acted as PR advisor, and N M Rothschild &amp; Sons Limited acted as financial advisor, while Heymann &amp; Partner Rechtsanwalte acted as legal advisor to Vectura on the transaction.</x:v>
      </x:c>
      <x:c r="AI266" s="26" t="str">
        <x:v>The acquisition provides new product development opportunities for Vectura, including products in late-stage development. It extends Vectura's technology platform into nebuliser-based technology, broadening Vectura's therapeutic offering by opening up possibilities for new drug-device products and partnerships.</x:v>
      </x:c>
      <x:c r="AJ266" s="22" t="str"/>
      <x:c r="AK266" s="22" t="str"/>
      <x:c r="AL266" s="22" t="str">
        <x:v>Unknown</x:v>
      </x:c>
      <x:c r="AM266" s="22" t="str">
        <x:v>Unknown</x:v>
      </x:c>
      <x:c r="AN266" s="22" t="str">
        <x:v>VEC LN</x:v>
      </x:c>
      <x:c r="AO266" s="22" t="str"/>
      <x:c r="AP266" s="22" t="str"/>
      <x:c r="AQ266" s="22" t="str"/>
      <x:c r="AR266" s="22" t="str"/>
      <x:c r="AS266" s="22" t="str">
        <x:v>Vectura Group Limited</x:v>
      </x:c>
      <x:c r="AT266" s="22" t="str">
        <x:v>Vectura GmbH</x:v>
      </x:c>
      <x:c r="AU266" s="22" t="str">
        <x:v>Not reviewed</x:v>
      </x:c>
      <x:c r="AV266" s="22" t="str">
        <x:v>Not assessed</x:v>
      </x:c>
      <x:c r="AW266" s="22" t="str">
        <x:v>Unknown</x:v>
      </x:c>
      <x:c r="AX266" s="22" t="str">
        <x:v>Unknown</x:v>
      </x:c>
      <x:c r="AY266" s="22" t="str">
        <x:v>Unknown</x:v>
      </x:c>
      <x:c r="AZ266" s="22" t="str">
        <x:v>Unknown</x:v>
      </x:c>
      <x:c r="BA266" s="22" t="str">
        <x:v>Unknown</x:v>
      </x:c>
      <x:c r="BB266" s="22" t="str">
        <x:v>Unknown</x:v>
      </x:c>
      <x:c r="BC266" s="26" t="str"/>
      <x:c r="BD266" s="22" t="str"/>
      <x:c r="BE266" s="22" t="str">
        <x:v>EUR</x:v>
      </x:c>
      <x:c r="BF266" s="22" t="str">
        <x:v>Complete</x:v>
      </x:c>
      <x:c r="BG266" s="22" t="str">
        <x:v>Complete event window — 7/7 years covered</x:v>
      </x:c>
      <x:c r="BH266" s="22" t="str">
        <x:v>Applicant/owner alias match for Vectura group subsidiaries, including Vectura Ltd, Vectura GmbH and Vectura Delivery Devices.</x:v>
      </x:c>
      <x:c r="BI266" s="24" t="n">
        <x:f>IF($Q266="","",$Q266-3)</x:f>
        <x:v>2011</x:v>
      </x:c>
      <x:c r="BJ266" s="24" t="n">
        <x:f>IF($Q266="","",$Q266-2)</x:f>
        <x:v>2012</x:v>
      </x:c>
      <x:c r="BK266" s="24" t="n">
        <x:f>IF($Q266="","",$Q266-1)</x:f>
        <x:v>2013</x:v>
      </x:c>
      <x:c r="BL266" s="24" t="n">
        <x:f>IF($Q266="","",$Q266+0)</x:f>
        <x:v>2014</x:v>
      </x:c>
      <x:c r="BM266" s="24" t="n">
        <x:f>IF($Q266="","",$Q266+1)</x:f>
        <x:v>2015</x:v>
      </x:c>
      <x:c r="BN266" s="24" t="n">
        <x:f>IF($Q266="","",$Q266+2)</x:f>
        <x:v>2016</x:v>
      </x:c>
      <x:c r="BO266" s="24" t="n">
        <x:f>IF($Q266="","",$Q266+3)</x:f>
        <x:v>2017</x:v>
      </x:c>
      <x:c r="BP266" s="77" t="n">
        <x:v>50.4944</x:v>
      </x:c>
      <x:c r="BQ266" s="77" t="n">
        <x:v>38.2593</x:v>
      </x:c>
      <x:c r="BR266" s="77" t="n">
        <x:v>37.4503</x:v>
      </x:c>
      <x:c r="BS266" s="77" t="n">
        <x:v>43.279</x:v>
      </x:c>
      <x:c r="BT266" s="77" t="n">
        <x:v>73.9317</x:v>
      </x:c>
      <x:c r="BU266" s="77" t="n">
        <x:v>98.322</x:v>
      </x:c>
      <x:c r="BV266" s="77" t="n">
        <x:v>168.9625</x:v>
      </x:c>
      <x:c r="BW266" s="77" t="n">
        <x:v>-12.7119</x:v>
      </x:c>
      <x:c r="BX266" s="77" t="n">
        <x:v>-16.1153</x:v>
      </x:c>
      <x:c r="BY266" s="77" t="n">
        <x:v>-14.3662</x:v>
      </x:c>
      <x:c r="BZ266" s="77" t="n">
        <x:v>-4.3872</x:v>
      </x:c>
      <x:c r="CA266" s="77" t="n">
        <x:v>-8.9228</x:v>
      </x:c>
      <x:c r="CB266" s="77" t="n">
        <x:v>0.6828</x:v>
      </x:c>
      <x:c r="CC266" s="77" t="n">
        <x:v>-94.756</x:v>
      </x:c>
      <x:c r="CD266" s="77" t="n">
        <x:v>-10.3578</x:v>
      </x:c>
      <x:c r="CE266" s="77" t="n">
        <x:v>-5.1012</x:v>
      </x:c>
      <x:c r="CF266" s="77" t="n">
        <x:v>-7.2445</x:v>
      </x:c>
      <x:c r="CG266" s="77" t="n">
        <x:v>-2.7272</x:v>
      </x:c>
      <x:c r="CH266" s="77" t="n">
        <x:v>4.7163</x:v>
      </x:c>
      <x:c r="CI266" s="77" t="n">
        <x:v>6.8279</x:v>
      </x:c>
      <x:c r="CJ266" s="77" t="n">
        <x:v>-97.8384</x:v>
      </x:c>
      <x:c r="CK266" s="77" t="n">
        <x:v>189.7341</x:v>
      </x:c>
      <x:c r="CL266" s="77" t="n">
        <x:v>198.2682</x:v>
      </x:c>
      <x:c r="CM266" s="77" t="n">
        <x:v>185.1516</x:v>
      </x:c>
      <x:c r="CN266" s="77" t="n">
        <x:v>373.6631</x:v>
      </x:c>
      <x:c r="CO266" s="77" t="n">
        <x:v>406.0795</x:v>
      </x:c>
      <x:c r="CP266" s="77" t="n">
        <x:v>361.4625</x:v>
      </x:c>
      <x:c r="CQ266" s="77" t="n">
        <x:v>808.2677</x:v>
      </x:c>
      <x:c r="CR266" s="77" t="n">
        <x:v>0</x:v>
      </x:c>
      <x:c r="CS266" s="77" t="n">
        <x:v>0</x:v>
      </x:c>
      <x:c r="CT266" s="77" t="n">
        <x:v>0</x:v>
      </x:c>
      <x:c r="CU266" s="77" t="n">
        <x:v>0</x:v>
      </x:c>
      <x:c r="CV266" s="77" t="n">
        <x:v>0</x:v>
      </x:c>
      <x:c r="CW266" s="77" t="n">
        <x:v>0</x:v>
      </x:c>
      <x:c r="CX266" s="77" t="n">
        <x:v>0</x:v>
      </x:c>
      <x:c r="CY266" s="77" t="n">
        <x:v>41.4313</x:v>
      </x:c>
      <x:c r="CZ266" s="77" t="n">
        <x:v>38.0274</x:v>
      </x:c>
      <x:c r="DA266" s="77" t="n">
        <x:v>37.9414</x:v>
      </x:c>
      <x:c r="DB266" s="77" t="n">
        <x:v>33.2003</x:v>
      </x:c>
      <x:c r="DC266" s="77" t="n">
        <x:v>46.0161</x:v>
      </x:c>
      <x:c r="DD266" s="77" t="n">
        <x:v>57.4911</x:v>
      </x:c>
      <x:c r="DE266" s="77" t="n">
        <x:v>68.8408</x:v>
      </x:c>
      <x:c r="DF266" s="78" t="n">
        <x:v>-5.1613</x:v>
      </x:c>
      <x:c r="DG266" s="78" t="n">
        <x:v>-2.6434</x:v>
      </x:c>
      <x:c r="DH266" s="78" t="n">
        <x:v>-3.6703</x:v>
      </x:c>
      <x:c r="DI266" s="78" t="n">
        <x:v>-0.9899</x:v>
      </x:c>
      <x:c r="DJ266" s="78" t="n">
        <x:v>1.2292</x:v>
      </x:c>
      <x:c r="DK266" s="78" t="n">
        <x:v>1.7262</x:v>
      </x:c>
      <x:c r="DL266" s="78" t="n">
        <x:v>-17.0666</x:v>
      </x:c>
      <x:c r="DM266" s="78" t="n">
        <x:v>-25.1748</x:v>
      </x:c>
      <x:c r="DN266" s="78" t="n">
        <x:v>-42.1212</x:v>
      </x:c>
      <x:c r="DO266" s="78" t="n">
        <x:v>-38.3607</x:v>
      </x:c>
      <x:c r="DP266" s="78" t="n">
        <x:v>-10.137</x:v>
      </x:c>
      <x:c r="DQ266" s="78" t="n">
        <x:v>-12.069</x:v>
      </x:c>
      <x:c r="DR266" s="78" t="n">
        <x:v>0.6944</x:v>
      </x:c>
      <x:c r="DS266" s="78" t="n">
        <x:v>-56.0811</x:v>
      </x:c>
      <x:c r="DT266" s="78" t="n">
        <x:v>0</x:v>
      </x:c>
      <x:c r="DU266" s="78" t="n">
        <x:v>0</x:v>
      </x:c>
      <x:c r="DV266" s="78" t="n">
        <x:v>0</x:v>
      </x:c>
      <x:c r="DW266" s="78" t="n">
        <x:v>0</x:v>
      </x:c>
      <x:c r="DX266" s="78" t="n">
        <x:v>0</x:v>
      </x:c>
      <x:c r="DY266" s="78" t="n">
        <x:v>0</x:v>
      </x:c>
      <x:c r="DZ266" s="78" t="n">
        <x:v>0</x:v>
      </x:c>
      <x:c r="EA266" s="117" t="n">
        <x:v>4</x:v>
      </x:c>
      <x:c r="EB266" s="117" t="n">
        <x:v>6</x:v>
      </x:c>
      <x:c r="EC266" s="117" t="n">
        <x:v>5</x:v>
      </x:c>
      <x:c r="ED266" s="117" t="n">
        <x:v>6</x:v>
      </x:c>
      <x:c r="EE266" s="117" t="n">
        <x:v>4</x:v>
      </x:c>
      <x:c r="EF266" s="117" t="n">
        <x:v>3</x:v>
      </x:c>
      <x:c r="EG266" s="117" t="n">
        <x:v>7</x:v>
      </x:c>
      <x:c r="EH266" s="117" t="n">
        <x:v>35</x:v>
      </x:c>
      <x:c r="EI266" s="117" t="n">
        <x:v>19</x:v>
      </x:c>
      <x:c r="EJ266" s="117" t="n">
        <x:v>6</x:v>
      </x:c>
      <x:c r="EK266" s="117" t="n">
        <x:v>20</x:v>
      </x:c>
      <x:c r="EL266" s="117" t="n">
        <x:v>2</x:v>
      </x:c>
      <x:c r="EM266" s="117" t="n">
        <x:v>0</x:v>
      </x:c>
      <x:c r="EN266" s="117" t="n">
        <x:v>25</x:v>
      </x:c>
      <x:c r="EO266" s="34" t="str"/>
      <x:c r="EP266" s="34" t="str"/>
      <x:c r="EQ266" s="36" t="str">
        <x:f>IF(OR($EO266="",$EP266="",$EO266=0),"",$EP266/$EO266)</x:f>
      </x:c>
      <x:c r="ER266" s="38" t="str"/>
      <x:c r="ES266" s="22" t="str">
        <x:v>Unknown</x:v>
      </x:c>
      <x:c r="ET266" s="22" t="str">
        <x:v>Unknown</x:v>
      </x:c>
      <x:c r="EU266" s="40" t="n">
        <x:f>IF(COUNT($DF266,$DG266,$DH266)=0,"",AVERAGE($DF266,$DG266,$DH266))</x:f>
        <x:v>-3.8250000000000006</x:v>
      </x:c>
      <x:c r="EV266" s="40" t="n">
        <x:f>IF(COUNT($DJ266,$DK266,$DL266)=0,"",AVERAGE($DJ266,$DK266,$DL266))</x:f>
        <x:v>-4.703733333333333</x:v>
      </x:c>
      <x:c r="EW266" s="40" t="n">
        <x:f>IF(OR($EU266="",$EV266=""),"",$EV266-$EU266)</x:f>
        <x:v>-0.8787333333333325</x:v>
      </x:c>
      <x:c r="EX266" s="40" t="n">
        <x:f>IF(COUNT($DM266,$DN266,$DO266)=0,"",AVERAGE($DM266,$DN266,$DO266))</x:f>
        <x:v>-35.2189</x:v>
      </x:c>
      <x:c r="EY266" s="40" t="n">
        <x:f>IF(COUNT($DQ266,$DR266,$DS266)=0,"",AVERAGE($DQ266,$DR266,$DS266))</x:f>
        <x:v>-22.485233333333337</x:v>
      </x:c>
      <x:c r="EZ266" s="40" t="n">
        <x:f>IF(OR($EX266="",$EY266=""),"",$EY266-$EX266)</x:f>
        <x:v>12.733666666666661</x:v>
      </x:c>
      <x:c r="FA266" s="42" t="n">
        <x:f>IF(COUNT($EA266,$EB266,$EC266)=0,"",AVERAGE($EA266,$EB266,$EC266))</x:f>
        <x:v>5</x:v>
      </x:c>
      <x:c r="FB266" s="42" t="n">
        <x:f>IF(COUNT($EE266,$EF266,$EG266)=0,"",AVERAGE($EE266,$EF266,$EG266))</x:f>
        <x:v>4.666666666666667</x:v>
      </x:c>
      <x:c r="FC266" s="42" t="n">
        <x:f>IF(OR($FA266="",$FB266=""),"",$FB266-$FA266)</x:f>
        <x:v>-0.33333333333333304</x:v>
      </x:c>
      <x:c r="FD266" s="42" t="n">
        <x:f>IF(COUNT($EH266,$EI266,$EJ266)=0,"",AVERAGE($EH266,$EI266,$EJ266))</x:f>
        <x:v>20</x:v>
      </x:c>
      <x:c r="FE266" s="42" t="n">
        <x:f>IF(COUNT($EL266,$EM266,$EN266)=0,"",AVERAGE($EL266,$EM266,$EN266))</x:f>
        <x:v>9</x:v>
      </x:c>
      <x:c r="FF266" s="42" t="n">
        <x:f>IF(OR($FD266="",$FE266=""),"",$FE266-$FD266)</x:f>
        <x:v>-11</x:v>
      </x:c>
      <x:c r="FG266" s="24" t="str">
        <x:f>IF(COUNT($DF266,$DG266,$DH266,$DJ266,$DK266,$DL266,$DM266,$DN266,$DO266,$DQ266,$DR266,$DS266)=12,"Yes","No")</x:f>
        <x:v>Yes</x:v>
      </x:c>
      <x:c r="FH266" s="24" t="str">
        <x:f>IF(COUNT($EA266,$EB266,$EC266,$EE266,$EF266,$EG266,$EH266,$EI266,$EJ266,$EL266,$EM266,$EN266)=12,"Yes","No")</x:f>
        <x:v>Yes</x:v>
      </x:c>
      <x:c r="FI266" s="24" t="str">
        <x:f>IF(AND($M266="Include",OR($FG266="Yes",$FH266="Yes")),"Ready","Not ready")</x:f>
        <x:v>Not ready</x:v>
      </x:c>
    </x:row>
    <x:row r="267" ht="24" customHeight="1">
      <x:c r="A267" s="22" t="str">
        <x:v>CTL-0265</x:v>
      </x:c>
      <x:c r="B267" s="22" t="n">
        <x:v>276</x:v>
      </x:c>
      <x:c r="C267" s="22" t="str">
        <x:v>Candidate alternative-rationale group</x:v>
      </x:c>
      <x:c r="D267" s="22" t="n">
        <x:v>0</x:v>
      </x:c>
      <x:c r="E267" s="22" t="str">
        <x:v>DATA non-innovation deals.xlsx</x:v>
      </x:c>
      <x:c r="F267" s="22" t="str">
        <x:v>incanthera acquires onco nx</x:v>
      </x:c>
      <x:c r="G267" s="22" t="str">
        <x:v>No</x:v>
      </x:c>
      <x:c r="H267" s="22" t="str">
        <x:v>No</x:v>
      </x:c>
      <x:c r="I267" s="22" t="str">
        <x:v>Yes</x:v>
      </x:c>
      <x:c r="J267" s="22" t="n">
        <x:v>2</x:v>
      </x:c>
      <x:c r="K267" s="22" t="str">
        <x:v>Not started</x:v>
      </x:c>
      <x:c r="L267" s="22" t="str">
        <x:v>Review - majority</x:v>
      </x:c>
      <x:c r="M267" s="22" t="str">
        <x:v>Review</x:v>
      </x:c>
      <x:c r="N267" s="22" t="str"/>
      <x:c r="O267" s="28" t="n">
        <x:v>41708</x:v>
      </x:c>
      <x:c r="P267" s="28" t="n">
        <x:v>41708</x:v>
      </x:c>
      <x:c r="Q267" s="22" t="n">
        <x:v>2014</x:v>
      </x:c>
      <x:c r="R267" s="22" t="str">
        <x:v>Q1 2014</x:v>
      </x:c>
      <x:c r="S267" s="22" t="str">
        <x:v>Completed</x:v>
      </x:c>
      <x:c r="T267" s="26" t="str">
        <x:v>Incanthera acquires Onco-NX</x:v>
      </x:c>
      <x:c r="U267" s="22" t="str">
        <x:v>Mergers &amp; Acquisitions</x:v>
      </x:c>
      <x:c r="V267" s="22" t="str">
        <x:v>Acquisition</x:v>
      </x:c>
      <x:c r="W267" s="22" t="str">
        <x:v>Majority Acquisition</x:v>
      </x:c>
      <x:c r="X267" s="22" t="str">
        <x:v>United Kingdom</x:v>
      </x:c>
      <x:c r="Y267" s="22" t="str">
        <x:v>Majority Acquisition</x:v>
      </x:c>
      <x:c r="Z267" s="26"/>
      <x:c r="AA267" s="26"/>
      <x:c r="AB267" s="22" t="str">
        <x:v>Incanthera Plc</x:v>
      </x:c>
      <x:c r="AC267" s="22" t="str">
        <x:v>incanthera</x:v>
      </x:c>
      <x:c r="AD267" s="22" t="str">
        <x:v>Onco-NX Ltd</x:v>
      </x:c>
      <x:c r="AE267" s="22" t="str">
        <x:v>onco nx</x:v>
      </x:c>
      <x:c r="AF267" s="30"/>
      <x:c r="AG267" s="22" t="str">
        <x:v>n/a</x:v>
      </x:c>
      <x:c r="AH267" s="26" t="str">
        <x:v>Incanthera Limited, a developer of drug delivery system for solid tumor chemotherapy, has acquired Onco-NX, Ltd., a company that discovers and develops anticancer agents. Both the entities are based in the UK.</x:v>
      </x:c>
      <x:c r="AI267" s="26" t="str">
        <x:v>According to Incanthera, "The transaction will combine both the companies expertise in targeted anti-cancer drugs."</x:v>
      </x:c>
      <x:c r="AJ267" s="22" t="str"/>
      <x:c r="AK267" s="22" t="str"/>
      <x:c r="AL267" s="22" t="str">
        <x:v>Unknown</x:v>
      </x:c>
      <x:c r="AM267" s="22" t="str">
        <x:v>Unknown</x:v>
      </x:c>
      <x:c r="AN267" s="22" t="str"/>
      <x:c r="AO267" s="22" t="str"/>
      <x:c r="AP267" s="22" t="str"/>
      <x:c r="AQ267" s="22" t="str"/>
      <x:c r="AR267" s="22" t="str"/>
      <x:c r="AS267" s="22" t="str">
        <x:v>Incanthera Plc</x:v>
      </x:c>
      <x:c r="AT267" s="22" t="str">
        <x:v>Onco-NX Ltd</x:v>
      </x:c>
      <x:c r="AU267" s="22" t="str">
        <x:v>Not reviewed</x:v>
      </x:c>
      <x:c r="AV267" s="22" t="str">
        <x:v>Not assessed</x:v>
      </x:c>
      <x:c r="AW267" s="22" t="str">
        <x:v>Unknown</x:v>
      </x:c>
      <x:c r="AX267" s="22" t="str">
        <x:v>Unknown</x:v>
      </x:c>
      <x:c r="AY267" s="22" t="str">
        <x:v>Unknown</x:v>
      </x:c>
      <x:c r="AZ267" s="22" t="str">
        <x:v>Unknown</x:v>
      </x:c>
      <x:c r="BA267" s="22" t="str">
        <x:v>Unknown</x:v>
      </x:c>
      <x:c r="BB267" s="22" t="str">
        <x:v>Unknown</x:v>
      </x:c>
      <x:c r="BC267" s="26" t="str"/>
      <x:c r="BD267" s="22" t="str"/>
      <x:c r="BE267" s="22" t="str"/>
      <x:c r="BF267" s="22" t="str">
        <x:v>Not collected</x:v>
      </x:c>
      <x:c r="BG267" s="22" t="str">
        <x:v>Not collected</x:v>
      </x:c>
      <x:c r="BH267" s="22" t="str">
        <x:v>Not defined</x:v>
      </x:c>
      <x:c r="BI267" s="24" t="n">
        <x:f>IF($Q267="","",$Q267-3)</x:f>
        <x:v>2011</x:v>
      </x:c>
      <x:c r="BJ267" s="24" t="n">
        <x:f>IF($Q267="","",$Q267-2)</x:f>
        <x:v>2012</x:v>
      </x:c>
      <x:c r="BK267" s="24" t="n">
        <x:f>IF($Q267="","",$Q267-1)</x:f>
        <x:v>2013</x:v>
      </x:c>
      <x:c r="BL267" s="24" t="n">
        <x:f>IF($Q267="","",$Q267+0)</x:f>
        <x:v>2014</x:v>
      </x:c>
      <x:c r="BM267" s="24" t="n">
        <x:f>IF($Q267="","",$Q267+1)</x:f>
        <x:v>2015</x:v>
      </x:c>
      <x:c r="BN267" s="24" t="n">
        <x:f>IF($Q267="","",$Q267+2)</x:f>
        <x:v>2016</x:v>
      </x:c>
      <x:c r="BO267" s="24" t="n">
        <x:f>IF($Q267="","",$Q267+3)</x:f>
        <x:v>2017</x:v>
      </x:c>
      <x:c r="BP267" s="77" t="str"/>
      <x:c r="BQ267" s="77" t="str"/>
      <x:c r="BR267" s="77" t="str"/>
      <x:c r="BS267" s="77" t="str"/>
      <x:c r="BT267" s="77" t="str"/>
      <x:c r="BU267" s="77" t="str"/>
      <x:c r="BV267" s="77" t="str"/>
      <x:c r="BW267" s="77" t="str"/>
      <x:c r="BX267" s="77" t="str"/>
      <x:c r="BY267" s="77" t="str"/>
      <x:c r="BZ267" s="77" t="str"/>
      <x:c r="CA267" s="77" t="str"/>
      <x:c r="CB267" s="77" t="str"/>
      <x:c r="CC267" s="77" t="str"/>
      <x:c r="CD267" s="77" t="str"/>
      <x:c r="CE267" s="77" t="str"/>
      <x:c r="CF267" s="77" t="str"/>
      <x:c r="CG267" s="77" t="str"/>
      <x:c r="CH267" s="77" t="str"/>
      <x:c r="CI267" s="77" t="str"/>
      <x:c r="CJ267" s="77" t="str"/>
      <x:c r="CK267" s="77" t="str"/>
      <x:c r="CL267" s="77" t="str"/>
      <x:c r="CM267" s="77" t="str"/>
      <x:c r="CN267" s="77" t="str"/>
      <x:c r="CO267" s="77" t="str"/>
      <x:c r="CP267" s="77" t="str"/>
      <x:c r="CQ267" s="77" t="str"/>
      <x:c r="CR267" s="77" t="str"/>
      <x:c r="CS267" s="77" t="str"/>
      <x:c r="CT267" s="77" t="str"/>
      <x:c r="CU267" s="77" t="str"/>
      <x:c r="CV267" s="77" t="str"/>
      <x:c r="CW267" s="77" t="str"/>
      <x:c r="CX267" s="77" t="str"/>
      <x:c r="CY267" s="77" t="str"/>
      <x:c r="CZ267" s="77" t="str"/>
      <x:c r="DA267" s="77" t="str"/>
      <x:c r="DB267" s="77" t="str"/>
      <x:c r="DC267" s="77" t="str"/>
      <x:c r="DD267" s="77" t="str"/>
      <x:c r="DE267" s="77" t="str"/>
      <x:c r="DF267" s="78" t="str"/>
      <x:c r="DG267" s="78" t="str"/>
      <x:c r="DH267" s="78" t="str"/>
      <x:c r="DI267" s="78" t="str"/>
      <x:c r="DJ267" s="78" t="str"/>
      <x:c r="DK267" s="78" t="str"/>
      <x:c r="DL267" s="78" t="str"/>
      <x:c r="DM267" s="78" t="str"/>
      <x:c r="DN267" s="78" t="str"/>
      <x:c r="DO267" s="78" t="str"/>
      <x:c r="DP267" s="78" t="str"/>
      <x:c r="DQ267" s="78" t="str"/>
      <x:c r="DR267" s="78" t="str"/>
      <x:c r="DS267" s="78" t="str"/>
      <x:c r="DT267" s="78" t="str"/>
      <x:c r="DU267" s="78" t="str"/>
      <x:c r="DV267" s="78" t="str"/>
      <x:c r="DW267" s="78" t="str"/>
      <x:c r="DX267" s="78" t="str"/>
      <x:c r="DY267" s="78" t="str"/>
      <x:c r="DZ267" s="78" t="str"/>
      <x:c r="EA267" s="117" t="str"/>
      <x:c r="EB267" s="117" t="str"/>
      <x:c r="EC267" s="117" t="str"/>
      <x:c r="ED267" s="117" t="str"/>
      <x:c r="EE267" s="117" t="str"/>
      <x:c r="EF267" s="117" t="str"/>
      <x:c r="EG267" s="117" t="str"/>
      <x:c r="EH267" s="117" t="str"/>
      <x:c r="EI267" s="117" t="str"/>
      <x:c r="EJ267" s="117" t="str"/>
      <x:c r="EK267" s="117" t="str"/>
      <x:c r="EL267" s="117" t="str"/>
      <x:c r="EM267" s="117" t="str"/>
      <x:c r="EN267" s="117" t="str"/>
      <x:c r="EO267" s="34" t="str"/>
      <x:c r="EP267" s="34" t="str"/>
      <x:c r="EQ267" s="36" t="str">
        <x:f>IF(OR($EO267="",$EP267="",$EO267=0),"",$EP267/$EO267)</x:f>
      </x:c>
      <x:c r="ER267" s="38" t="str"/>
      <x:c r="ES267" s="22" t="str">
        <x:v>Unknown</x:v>
      </x:c>
      <x:c r="ET267" s="22" t="str">
        <x:v>Unknown</x:v>
      </x:c>
      <x:c r="EU267" s="40" t="str">
        <x:f>IF(COUNT($DF267,$DG267,$DH267)=0,"",AVERAGE($DF267,$DG267,$DH267))</x:f>
      </x:c>
      <x:c r="EV267" s="40" t="str">
        <x:f>IF(COUNT($DJ267,$DK267,$DL267)=0,"",AVERAGE($DJ267,$DK267,$DL267))</x:f>
      </x:c>
      <x:c r="EW267" s="40" t="str">
        <x:f>IF(OR($EU267="",$EV267=""),"",$EV267-$EU267)</x:f>
      </x:c>
      <x:c r="EX267" s="40" t="str">
        <x:f>IF(COUNT($DM267,$DN267,$DO267)=0,"",AVERAGE($DM267,$DN267,$DO267))</x:f>
      </x:c>
      <x:c r="EY267" s="40" t="str">
        <x:f>IF(COUNT($DQ267,$DR267,$DS267)=0,"",AVERAGE($DQ267,$DR267,$DS267))</x:f>
      </x:c>
      <x:c r="EZ267" s="40" t="str">
        <x:f>IF(OR($EX267="",$EY267=""),"",$EY267-$EX267)</x:f>
      </x:c>
      <x:c r="FA267" s="42" t="str">
        <x:f>IF(COUNT($EA267,$EB267,$EC267)=0,"",AVERAGE($EA267,$EB267,$EC267))</x:f>
      </x:c>
      <x:c r="FB267" s="42" t="str">
        <x:f>IF(COUNT($EE267,$EF267,$EG267)=0,"",AVERAGE($EE267,$EF267,$EG267))</x:f>
      </x:c>
      <x:c r="FC267" s="42" t="str">
        <x:f>IF(OR($FA267="",$FB267=""),"",$FB267-$FA267)</x:f>
      </x:c>
      <x:c r="FD267" s="42" t="str">
        <x:f>IF(COUNT($EH267,$EI267,$EJ267)=0,"",AVERAGE($EH267,$EI267,$EJ267))</x:f>
      </x:c>
      <x:c r="FE267" s="42" t="str">
        <x:f>IF(COUNT($EL267,$EM267,$EN267)=0,"",AVERAGE($EL267,$EM267,$EN267))</x:f>
      </x:c>
      <x:c r="FF267" s="42" t="str">
        <x:f>IF(OR($FD267="",$FE267=""),"",$FE267-$FD267)</x:f>
      </x:c>
      <x:c r="FG267" s="24" t="str">
        <x:f>IF(COUNT($DF267,$DG267,$DH267,$DJ267,$DK267,$DL267,$DM267,$DN267,$DO267,$DQ267,$DR267,$DS267)=12,"Yes","No")</x:f>
        <x:v>No</x:v>
      </x:c>
      <x:c r="FH267" s="24" t="str">
        <x:f>IF(COUNT($EA267,$EB267,$EC267,$EE267,$EF267,$EG267,$EH267,$EI267,$EJ267,$EL267,$EM267,$EN267)=12,"Yes","No")</x:f>
        <x:v>No</x:v>
      </x:c>
      <x:c r="FI267" s="24" t="str">
        <x:f>IF(AND($M267="Include",OR($FG267="Yes",$FH267="Yes")),"Ready","Not ready")</x:f>
        <x:v>Not ready</x:v>
      </x:c>
    </x:row>
    <x:row r="268" ht="24" customHeight="1">
      <x:c r="A268" s="22" t="str">
        <x:v>CTL-0266</x:v>
      </x:c>
      <x:c r="B268" s="22" t="n">
        <x:v>277</x:v>
      </x:c>
      <x:c r="C268" s="22" t="str">
        <x:v>Candidate alternative-rationale group</x:v>
      </x:c>
      <x:c r="D268" s="22" t="n">
        <x:v>0</x:v>
      </x:c>
      <x:c r="E268" s="22" t="str">
        <x:v>DATA non-innovation deals.xlsx</x:v>
      </x:c>
      <x:c r="F268" s="22" t="str">
        <x:v>oxford gene technology acquires cytocell</x:v>
      </x:c>
      <x:c r="G268" s="22" t="str">
        <x:v>No</x:v>
      </x:c>
      <x:c r="H268" s="22" t="str">
        <x:v>No</x:v>
      </x:c>
      <x:c r="I268" s="22" t="str">
        <x:v>No</x:v>
      </x:c>
      <x:c r="J268" s="22" t="n">
        <x:v>1</x:v>
      </x:c>
      <x:c r="K268" s="22" t="str">
        <x:v>Not started</x:v>
      </x:c>
      <x:c r="L268" s="22" t="str">
        <x:v>Review - majority</x:v>
      </x:c>
      <x:c r="M268" s="22" t="str">
        <x:v>Review</x:v>
      </x:c>
      <x:c r="N268" s="22" t="str"/>
      <x:c r="O268" s="28" t="n">
        <x:v>41702</x:v>
      </x:c>
      <x:c r="P268" s="28" t="n">
        <x:v>41702</x:v>
      </x:c>
      <x:c r="Q268" s="22" t="n">
        <x:v>2014</x:v>
      </x:c>
      <x:c r="R268" s="22" t="str">
        <x:v>Q1 2014</x:v>
      </x:c>
      <x:c r="S268" s="22" t="str">
        <x:v>Completed</x:v>
      </x:c>
      <x:c r="T268" s="26" t="str">
        <x:v>Oxford Gene Technology acquires Cytocell</x:v>
      </x:c>
      <x:c r="U268" s="22" t="str">
        <x:v>Mergers &amp; Acquisitions</x:v>
      </x:c>
      <x:c r="V268" s="22" t="str">
        <x:v>Acquisition</x:v>
      </x:c>
      <x:c r="W268" s="22" t="str">
        <x:v>Majority Acquisition</x:v>
      </x:c>
      <x:c r="X268" s="22" t="str">
        <x:v>United Kingdom</x:v>
      </x:c>
      <x:c r="Y268" s="22" t="str">
        <x:v>Majority Acquisition</x:v>
      </x:c>
      <x:c r="Z268" s="26"/>
      <x:c r="AA268" s="26"/>
      <x:c r="AB268" s="22" t="str">
        <x:v>Oxford Gene Technology Ltd</x:v>
      </x:c>
      <x:c r="AC268" s="22" t="str">
        <x:v>oxford gene technology</x:v>
      </x:c>
      <x:c r="AD268" s="22" t="str">
        <x:v>Cytocell Ltd</x:v>
      </x:c>
      <x:c r="AE268" s="22" t="str">
        <x:v>cytocell</x:v>
      </x:c>
      <x:c r="AF268" s="30"/>
      <x:c r="AG268" s="22" t="str">
        <x:v>n/a</x:v>
      </x:c>
      <x:c r="AH268" s="26" t="str">
        <x:v>Oxford Gene Technology (OGT), a provider of genetics research solutions to clinical and academic research institutions, has acquired Cytocell Limited, a provider of Deoxyribonucleic acid (DNA) technology for the detection of gene rearrangements related to inherited genetic disease and cancer. Both the companies are based in the UK.
_x000d_ The transaction was funded through cash augmented with a debt facility provided by Silicon Valley Bank.</x:v>
      </x:c>
      <x:c r="AI268" s="26" t="str">
        <x:v>The transaction enables OTG to expand its genomic medicine offering, allows it to enter into the growing market for FISH products and strengthens its distributor network.</x:v>
      </x:c>
      <x:c r="AJ268" s="22" t="str"/>
      <x:c r="AK268" s="22" t="str"/>
      <x:c r="AL268" s="22" t="str">
        <x:v>Unknown</x:v>
      </x:c>
      <x:c r="AM268" s="22" t="str">
        <x:v>Unknown</x:v>
      </x:c>
      <x:c r="AN268" s="22" t="str"/>
      <x:c r="AO268" s="22" t="str"/>
      <x:c r="AP268" s="22" t="str"/>
      <x:c r="AQ268" s="22" t="str"/>
      <x:c r="AR268" s="22" t="str"/>
      <x:c r="AS268" s="22" t="str">
        <x:v>Oxford Gene Technology Ltd</x:v>
      </x:c>
      <x:c r="AT268" s="22" t="str">
        <x:v>Cytocell Ltd</x:v>
      </x:c>
      <x:c r="AU268" s="22" t="str">
        <x:v>Not reviewed</x:v>
      </x:c>
      <x:c r="AV268" s="22" t="str">
        <x:v>Not assessed</x:v>
      </x:c>
      <x:c r="AW268" s="22" t="str">
        <x:v>Unknown</x:v>
      </x:c>
      <x:c r="AX268" s="22" t="str">
        <x:v>Unknown</x:v>
      </x:c>
      <x:c r="AY268" s="22" t="str">
        <x:v>Unknown</x:v>
      </x:c>
      <x:c r="AZ268" s="22" t="str">
        <x:v>Unknown</x:v>
      </x:c>
      <x:c r="BA268" s="22" t="str">
        <x:v>Unknown</x:v>
      </x:c>
      <x:c r="BB268" s="22" t="str">
        <x:v>Unknown</x:v>
      </x:c>
      <x:c r="BC268" s="26" t="str"/>
      <x:c r="BD268" s="22" t="str"/>
      <x:c r="BE268" s="22" t="str"/>
      <x:c r="BF268" s="22" t="str">
        <x:v>Not collected</x:v>
      </x:c>
      <x:c r="BG268" s="22" t="str">
        <x:v>Not collected</x:v>
      </x:c>
      <x:c r="BH268" s="22" t="str">
        <x:v>Not defined</x:v>
      </x:c>
      <x:c r="BI268" s="24" t="n">
        <x:f>IF($Q268="","",$Q268-3)</x:f>
        <x:v>2011</x:v>
      </x:c>
      <x:c r="BJ268" s="24" t="n">
        <x:f>IF($Q268="","",$Q268-2)</x:f>
        <x:v>2012</x:v>
      </x:c>
      <x:c r="BK268" s="24" t="n">
        <x:f>IF($Q268="","",$Q268-1)</x:f>
        <x:v>2013</x:v>
      </x:c>
      <x:c r="BL268" s="24" t="n">
        <x:f>IF($Q268="","",$Q268+0)</x:f>
        <x:v>2014</x:v>
      </x:c>
      <x:c r="BM268" s="24" t="n">
        <x:f>IF($Q268="","",$Q268+1)</x:f>
        <x:v>2015</x:v>
      </x:c>
      <x:c r="BN268" s="24" t="n">
        <x:f>IF($Q268="","",$Q268+2)</x:f>
        <x:v>2016</x:v>
      </x:c>
      <x:c r="BO268" s="24" t="n">
        <x:f>IF($Q268="","",$Q268+3)</x:f>
        <x:v>2017</x:v>
      </x:c>
      <x:c r="BP268" s="77" t="str"/>
      <x:c r="BQ268" s="77" t="str"/>
      <x:c r="BR268" s="77" t="str"/>
      <x:c r="BS268" s="77" t="str"/>
      <x:c r="BT268" s="77" t="str"/>
      <x:c r="BU268" s="77" t="str"/>
      <x:c r="BV268" s="77" t="str"/>
      <x:c r="BW268" s="77" t="str"/>
      <x:c r="BX268" s="77" t="str"/>
      <x:c r="BY268" s="77" t="str"/>
      <x:c r="BZ268" s="77" t="str"/>
      <x:c r="CA268" s="77" t="str"/>
      <x:c r="CB268" s="77" t="str"/>
      <x:c r="CC268" s="77" t="str"/>
      <x:c r="CD268" s="77" t="str"/>
      <x:c r="CE268" s="77" t="str"/>
      <x:c r="CF268" s="77" t="str"/>
      <x:c r="CG268" s="77" t="str"/>
      <x:c r="CH268" s="77" t="str"/>
      <x:c r="CI268" s="77" t="str"/>
      <x:c r="CJ268" s="77" t="str"/>
      <x:c r="CK268" s="77" t="str"/>
      <x:c r="CL268" s="77" t="str"/>
      <x:c r="CM268" s="77" t="str"/>
      <x:c r="CN268" s="77" t="str"/>
      <x:c r="CO268" s="77" t="str"/>
      <x:c r="CP268" s="77" t="str"/>
      <x:c r="CQ268" s="77" t="str"/>
      <x:c r="CR268" s="77" t="str"/>
      <x:c r="CS268" s="77" t="str"/>
      <x:c r="CT268" s="77" t="str"/>
      <x:c r="CU268" s="77" t="str"/>
      <x:c r="CV268" s="77" t="str"/>
      <x:c r="CW268" s="77" t="str"/>
      <x:c r="CX268" s="77" t="str"/>
      <x:c r="CY268" s="77" t="str"/>
      <x:c r="CZ268" s="77" t="str"/>
      <x:c r="DA268" s="77" t="str"/>
      <x:c r="DB268" s="77" t="str"/>
      <x:c r="DC268" s="77" t="str"/>
      <x:c r="DD268" s="77" t="str"/>
      <x:c r="DE268" s="77" t="str"/>
      <x:c r="DF268" s="78" t="str"/>
      <x:c r="DG268" s="78" t="str"/>
      <x:c r="DH268" s="78" t="str"/>
      <x:c r="DI268" s="78" t="str"/>
      <x:c r="DJ268" s="78" t="str"/>
      <x:c r="DK268" s="78" t="str"/>
      <x:c r="DL268" s="78" t="str"/>
      <x:c r="DM268" s="78" t="str"/>
      <x:c r="DN268" s="78" t="str"/>
      <x:c r="DO268" s="78" t="str"/>
      <x:c r="DP268" s="78" t="str"/>
      <x:c r="DQ268" s="78" t="str"/>
      <x:c r="DR268" s="78" t="str"/>
      <x:c r="DS268" s="78" t="str"/>
      <x:c r="DT268" s="78" t="str"/>
      <x:c r="DU268" s="78" t="str"/>
      <x:c r="DV268" s="78" t="str"/>
      <x:c r="DW268" s="78" t="str"/>
      <x:c r="DX268" s="78" t="str"/>
      <x:c r="DY268" s="78" t="str"/>
      <x:c r="DZ268" s="78" t="str"/>
      <x:c r="EA268" s="117" t="str"/>
      <x:c r="EB268" s="117" t="str"/>
      <x:c r="EC268" s="117" t="str"/>
      <x:c r="ED268" s="117" t="str"/>
      <x:c r="EE268" s="117" t="str"/>
      <x:c r="EF268" s="117" t="str"/>
      <x:c r="EG268" s="117" t="str"/>
      <x:c r="EH268" s="117" t="str"/>
      <x:c r="EI268" s="117" t="str"/>
      <x:c r="EJ268" s="117" t="str"/>
      <x:c r="EK268" s="117" t="str"/>
      <x:c r="EL268" s="117" t="str"/>
      <x:c r="EM268" s="117" t="str"/>
      <x:c r="EN268" s="117" t="str"/>
      <x:c r="EO268" s="34" t="str"/>
      <x:c r="EP268" s="34" t="str"/>
      <x:c r="EQ268" s="36" t="str">
        <x:f>IF(OR($EO268="",$EP268="",$EO268=0),"",$EP268/$EO268)</x:f>
      </x:c>
      <x:c r="ER268" s="38" t="str"/>
      <x:c r="ES268" s="22" t="str">
        <x:v>Unknown</x:v>
      </x:c>
      <x:c r="ET268" s="22" t="str">
        <x:v>Unknown</x:v>
      </x:c>
      <x:c r="EU268" s="40" t="str">
        <x:f>IF(COUNT($DF268,$DG268,$DH268)=0,"",AVERAGE($DF268,$DG268,$DH268))</x:f>
      </x:c>
      <x:c r="EV268" s="40" t="str">
        <x:f>IF(COUNT($DJ268,$DK268,$DL268)=0,"",AVERAGE($DJ268,$DK268,$DL268))</x:f>
      </x:c>
      <x:c r="EW268" s="40" t="str">
        <x:f>IF(OR($EU268="",$EV268=""),"",$EV268-$EU268)</x:f>
      </x:c>
      <x:c r="EX268" s="40" t="str">
        <x:f>IF(COUNT($DM268,$DN268,$DO268)=0,"",AVERAGE($DM268,$DN268,$DO268))</x:f>
      </x:c>
      <x:c r="EY268" s="40" t="str">
        <x:f>IF(COUNT($DQ268,$DR268,$DS268)=0,"",AVERAGE($DQ268,$DR268,$DS268))</x:f>
      </x:c>
      <x:c r="EZ268" s="40" t="str">
        <x:f>IF(OR($EX268="",$EY268=""),"",$EY268-$EX268)</x:f>
      </x:c>
      <x:c r="FA268" s="42" t="str">
        <x:f>IF(COUNT($EA268,$EB268,$EC268)=0,"",AVERAGE($EA268,$EB268,$EC268))</x:f>
      </x:c>
      <x:c r="FB268" s="42" t="str">
        <x:f>IF(COUNT($EE268,$EF268,$EG268)=0,"",AVERAGE($EE268,$EF268,$EG268))</x:f>
      </x:c>
      <x:c r="FC268" s="42" t="str">
        <x:f>IF(OR($FA268="",$FB268=""),"",$FB268-$FA268)</x:f>
      </x:c>
      <x:c r="FD268" s="42" t="str">
        <x:f>IF(COUNT($EH268,$EI268,$EJ268)=0,"",AVERAGE($EH268,$EI268,$EJ268))</x:f>
      </x:c>
      <x:c r="FE268" s="42" t="str">
        <x:f>IF(COUNT($EL268,$EM268,$EN268)=0,"",AVERAGE($EL268,$EM268,$EN268))</x:f>
      </x:c>
      <x:c r="FF268" s="42" t="str">
        <x:f>IF(OR($FD268="",$FE268=""),"",$FE268-$FD268)</x:f>
      </x:c>
      <x:c r="FG268" s="24" t="str">
        <x:f>IF(COUNT($DF268,$DG268,$DH268,$DJ268,$DK268,$DL268,$DM268,$DN268,$DO268,$DQ268,$DR268,$DS268)=12,"Yes","No")</x:f>
        <x:v>No</x:v>
      </x:c>
      <x:c r="FH268" s="24" t="str">
        <x:f>IF(COUNT($EA268,$EB268,$EC268,$EE268,$EF268,$EG268,$EH268,$EI268,$EJ268,$EL268,$EM268,$EN268)=12,"Yes","No")</x:f>
        <x:v>No</x:v>
      </x:c>
      <x:c r="FI268" s="24" t="str">
        <x:f>IF(AND($M268="Include",OR($FG268="Yes",$FH268="Yes")),"Ready","Not ready")</x:f>
        <x:v>Not ready</x:v>
      </x:c>
    </x:row>
    <x:row r="269" ht="24" customHeight="1">
      <x:c r="A269" s="22" t="str">
        <x:v>CTL-0267</x:v>
      </x:c>
      <x:c r="B269" s="22" t="n">
        <x:v>278</x:v>
      </x:c>
      <x:c r="C269" s="22" t="str">
        <x:v>Candidate alternative-rationale group</x:v>
      </x:c>
      <x:c r="D269" s="22" t="n">
        <x:v>0</x:v>
      </x:c>
      <x:c r="E269" s="22" t="str">
        <x:v>DATA non-innovation deals.xlsx</x:v>
      </x:c>
      <x:c r="F269" s="22" t="str">
        <x:v>minerva neurosciences acquires 100 of mind nrg</x:v>
      </x:c>
      <x:c r="G269" s="22" t="str">
        <x:v>No</x:v>
      </x:c>
      <x:c r="H269" s="22" t="str">
        <x:v>No</x:v>
      </x:c>
      <x:c r="I269" s="22" t="str">
        <x:v>No</x:v>
      </x:c>
      <x:c r="J269" s="22" t="n">
        <x:v>1</x:v>
      </x:c>
      <x:c r="K269" s="22" t="str">
        <x:v>Not started</x:v>
      </x:c>
      <x:c r="L269" s="22" t="str">
        <x:v>Eligible - 100%</x:v>
      </x:c>
      <x:c r="M269" s="22" t="str">
        <x:v>Review</x:v>
      </x:c>
      <x:c r="N269" s="22" t="str"/>
      <x:c r="O269" s="28" t="n">
        <x:v>41698</x:v>
      </x:c>
      <x:c r="P269" s="28" t="n">
        <x:v>41698</x:v>
      </x:c>
      <x:c r="Q269" s="22" t="n">
        <x:v>2014</x:v>
      </x:c>
      <x:c r="R269" s="22" t="str">
        <x:v>Q1 2014</x:v>
      </x:c>
      <x:c r="S269" s="22" t="str">
        <x:v>Completed</x:v>
      </x:c>
      <x:c r="T269" s="26" t="str">
        <x:v>Minerva Neurosciences acquires 100% of Mind-NRG</x:v>
      </x:c>
      <x:c r="U269" s="22" t="str">
        <x:v>Mergers &amp; Acquisitions</x:v>
      </x:c>
      <x:c r="V269" s="22" t="str">
        <x:v>Acquisition</x:v>
      </x:c>
      <x:c r="W269" s="22" t="str">
        <x:v>100% Acquisition</x:v>
      </x:c>
      <x:c r="X269" s="22" t="str">
        <x:v>Switzerland</x:v>
      </x:c>
      <x:c r="Y269" s="22" t="str">
        <x:v>100% Acquisition</x:v>
      </x:c>
      <x:c r="Z269" s="26"/>
      <x:c r="AA269" s="26"/>
      <x:c r="AB269" s="22" t="str">
        <x:v>Minerva Neurosciences Inc</x:v>
      </x:c>
      <x:c r="AC269" s="22" t="str">
        <x:v>minerva neurosciences</x:v>
      </x:c>
      <x:c r="AD269" s="22" t="str">
        <x:v>Mind-NRG SA</x:v>
      </x:c>
      <x:c r="AE269" s="22" t="str">
        <x:v>mind nrg</x:v>
      </x:c>
      <x:c r="AF269" s="30"/>
      <x:c r="AG269" s="22" t="str">
        <x:v>n/a</x:v>
      </x:c>
      <x:c r="AH269" s="26" t="str">
        <x:v>Minerva Neurosciences, Inc., a US-based biopharmaceutical company, has acquired all of the shares of Mind-NRG S.A., a Switzerland-based developer of peptidic neurotrophic factors for psychiatric and neurologic diseases. 
_x000d_ Mind-NRG was backed by investment firms Index Ventures and LRM nv.</x:v>
      </x:c>
      <x:c r="AI269" s="26" t="str">
        <x:v>The acquisition allows Minerva to expand its product candidate portfolio.</x:v>
      </x:c>
      <x:c r="AJ269" s="22" t="str"/>
      <x:c r="AK269" s="22" t="str"/>
      <x:c r="AL269" s="22" t="str">
        <x:v>Unknown</x:v>
      </x:c>
      <x:c r="AM269" s="22" t="str">
        <x:v>Unknown</x:v>
      </x:c>
      <x:c r="AN269" s="22" t="str"/>
      <x:c r="AO269" s="22" t="str"/>
      <x:c r="AP269" s="22" t="str"/>
      <x:c r="AQ269" s="22" t="str"/>
      <x:c r="AR269" s="22" t="str"/>
      <x:c r="AS269" s="22" t="str">
        <x:v>Minerva Neurosciences Inc</x:v>
      </x:c>
      <x:c r="AT269" s="22" t="str">
        <x:v>Mind-NRG SA</x:v>
      </x:c>
      <x:c r="AU269" s="22" t="str">
        <x:v>Not reviewed</x:v>
      </x:c>
      <x:c r="AV269" s="22" t="str">
        <x:v>Not assessed</x:v>
      </x:c>
      <x:c r="AW269" s="22" t="str">
        <x:v>Unknown</x:v>
      </x:c>
      <x:c r="AX269" s="22" t="str">
        <x:v>Unknown</x:v>
      </x:c>
      <x:c r="AY269" s="22" t="str">
        <x:v>Unknown</x:v>
      </x:c>
      <x:c r="AZ269" s="22" t="str">
        <x:v>Unknown</x:v>
      </x:c>
      <x:c r="BA269" s="22" t="str">
        <x:v>Unknown</x:v>
      </x:c>
      <x:c r="BB269" s="22" t="str">
        <x:v>Unknown</x:v>
      </x:c>
      <x:c r="BC269" s="26" t="str"/>
      <x:c r="BD269" s="22" t="str"/>
      <x:c r="BE269" s="22" t="str"/>
      <x:c r="BF269" s="22" t="str">
        <x:v>Not collected</x:v>
      </x:c>
      <x:c r="BG269" s="22" t="str">
        <x:v>Not collected</x:v>
      </x:c>
      <x:c r="BH269" s="22" t="str">
        <x:v>Not defined</x:v>
      </x:c>
      <x:c r="BI269" s="24" t="n">
        <x:f>IF($Q269="","",$Q269-3)</x:f>
        <x:v>2011</x:v>
      </x:c>
      <x:c r="BJ269" s="24" t="n">
        <x:f>IF($Q269="","",$Q269-2)</x:f>
        <x:v>2012</x:v>
      </x:c>
      <x:c r="BK269" s="24" t="n">
        <x:f>IF($Q269="","",$Q269-1)</x:f>
        <x:v>2013</x:v>
      </x:c>
      <x:c r="BL269" s="24" t="n">
        <x:f>IF($Q269="","",$Q269+0)</x:f>
        <x:v>2014</x:v>
      </x:c>
      <x:c r="BM269" s="24" t="n">
        <x:f>IF($Q269="","",$Q269+1)</x:f>
        <x:v>2015</x:v>
      </x:c>
      <x:c r="BN269" s="24" t="n">
        <x:f>IF($Q269="","",$Q269+2)</x:f>
        <x:v>2016</x:v>
      </x:c>
      <x:c r="BO269" s="24" t="n">
        <x:f>IF($Q269="","",$Q269+3)</x:f>
        <x:v>2017</x:v>
      </x:c>
      <x:c r="BP269" s="77" t="str"/>
      <x:c r="BQ269" s="77" t="str"/>
      <x:c r="BR269" s="77" t="str"/>
      <x:c r="BS269" s="77" t="str"/>
      <x:c r="BT269" s="77" t="str"/>
      <x:c r="BU269" s="77" t="str"/>
      <x:c r="BV269" s="77" t="str"/>
      <x:c r="BW269" s="77" t="str"/>
      <x:c r="BX269" s="77" t="str"/>
      <x:c r="BY269" s="77" t="str"/>
      <x:c r="BZ269" s="77" t="str"/>
      <x:c r="CA269" s="77" t="str"/>
      <x:c r="CB269" s="77" t="str"/>
      <x:c r="CC269" s="77" t="str"/>
      <x:c r="CD269" s="77" t="str"/>
      <x:c r="CE269" s="77" t="str"/>
      <x:c r="CF269" s="77" t="str"/>
      <x:c r="CG269" s="77" t="str"/>
      <x:c r="CH269" s="77" t="str"/>
      <x:c r="CI269" s="77" t="str"/>
      <x:c r="CJ269" s="77" t="str"/>
      <x:c r="CK269" s="77" t="str"/>
      <x:c r="CL269" s="77" t="str"/>
      <x:c r="CM269" s="77" t="str"/>
      <x:c r="CN269" s="77" t="str"/>
      <x:c r="CO269" s="77" t="str"/>
      <x:c r="CP269" s="77" t="str"/>
      <x:c r="CQ269" s="77" t="str"/>
      <x:c r="CR269" s="77" t="str"/>
      <x:c r="CS269" s="77" t="str"/>
      <x:c r="CT269" s="77" t="str"/>
      <x:c r="CU269" s="77" t="str"/>
      <x:c r="CV269" s="77" t="str"/>
      <x:c r="CW269" s="77" t="str"/>
      <x:c r="CX269" s="77" t="str"/>
      <x:c r="CY269" s="77" t="str"/>
      <x:c r="CZ269" s="77" t="str"/>
      <x:c r="DA269" s="77" t="str"/>
      <x:c r="DB269" s="77" t="str"/>
      <x:c r="DC269" s="77" t="str"/>
      <x:c r="DD269" s="77" t="str"/>
      <x:c r="DE269" s="77" t="str"/>
      <x:c r="DF269" s="78" t="str"/>
      <x:c r="DG269" s="78" t="str"/>
      <x:c r="DH269" s="78" t="str"/>
      <x:c r="DI269" s="78" t="str"/>
      <x:c r="DJ269" s="78" t="str"/>
      <x:c r="DK269" s="78" t="str"/>
      <x:c r="DL269" s="78" t="str"/>
      <x:c r="DM269" s="78" t="str"/>
      <x:c r="DN269" s="78" t="str"/>
      <x:c r="DO269" s="78" t="str"/>
      <x:c r="DP269" s="78" t="str"/>
      <x:c r="DQ269" s="78" t="str"/>
      <x:c r="DR269" s="78" t="str"/>
      <x:c r="DS269" s="78" t="str"/>
      <x:c r="DT269" s="78" t="str"/>
      <x:c r="DU269" s="78" t="str"/>
      <x:c r="DV269" s="78" t="str"/>
      <x:c r="DW269" s="78" t="str"/>
      <x:c r="DX269" s="78" t="str"/>
      <x:c r="DY269" s="78" t="str"/>
      <x:c r="DZ269" s="78" t="str"/>
      <x:c r="EA269" s="117" t="str"/>
      <x:c r="EB269" s="117" t="str"/>
      <x:c r="EC269" s="117" t="str"/>
      <x:c r="ED269" s="117" t="str"/>
      <x:c r="EE269" s="117" t="str"/>
      <x:c r="EF269" s="117" t="str"/>
      <x:c r="EG269" s="117" t="str"/>
      <x:c r="EH269" s="117" t="str"/>
      <x:c r="EI269" s="117" t="str"/>
      <x:c r="EJ269" s="117" t="str"/>
      <x:c r="EK269" s="117" t="str"/>
      <x:c r="EL269" s="117" t="str"/>
      <x:c r="EM269" s="117" t="str"/>
      <x:c r="EN269" s="117" t="str"/>
      <x:c r="EO269" s="34" t="str"/>
      <x:c r="EP269" s="34" t="str"/>
      <x:c r="EQ269" s="36" t="str">
        <x:f>IF(OR($EO269="",$EP269="",$EO269=0),"",$EP269/$EO269)</x:f>
      </x:c>
      <x:c r="ER269" s="38" t="str"/>
      <x:c r="ES269" s="22" t="str">
        <x:v>Unknown</x:v>
      </x:c>
      <x:c r="ET269" s="22" t="str">
        <x:v>Unknown</x:v>
      </x:c>
      <x:c r="EU269" s="40" t="str">
        <x:f>IF(COUNT($DF269,$DG269,$DH269)=0,"",AVERAGE($DF269,$DG269,$DH269))</x:f>
      </x:c>
      <x:c r="EV269" s="40" t="str">
        <x:f>IF(COUNT($DJ269,$DK269,$DL269)=0,"",AVERAGE($DJ269,$DK269,$DL269))</x:f>
      </x:c>
      <x:c r="EW269" s="40" t="str">
        <x:f>IF(OR($EU269="",$EV269=""),"",$EV269-$EU269)</x:f>
      </x:c>
      <x:c r="EX269" s="40" t="str">
        <x:f>IF(COUNT($DM269,$DN269,$DO269)=0,"",AVERAGE($DM269,$DN269,$DO269))</x:f>
      </x:c>
      <x:c r="EY269" s="40" t="str">
        <x:f>IF(COUNT($DQ269,$DR269,$DS269)=0,"",AVERAGE($DQ269,$DR269,$DS269))</x:f>
      </x:c>
      <x:c r="EZ269" s="40" t="str">
        <x:f>IF(OR($EX269="",$EY269=""),"",$EY269-$EX269)</x:f>
      </x:c>
      <x:c r="FA269" s="42" t="str">
        <x:f>IF(COUNT($EA269,$EB269,$EC269)=0,"",AVERAGE($EA269,$EB269,$EC269))</x:f>
      </x:c>
      <x:c r="FB269" s="42" t="str">
        <x:f>IF(COUNT($EE269,$EF269,$EG269)=0,"",AVERAGE($EE269,$EF269,$EG269))</x:f>
      </x:c>
      <x:c r="FC269" s="42" t="str">
        <x:f>IF(OR($FA269="",$FB269=""),"",$FB269-$FA269)</x:f>
      </x:c>
      <x:c r="FD269" s="42" t="str">
        <x:f>IF(COUNT($EH269,$EI269,$EJ269)=0,"",AVERAGE($EH269,$EI269,$EJ269))</x:f>
      </x:c>
      <x:c r="FE269" s="42" t="str">
        <x:f>IF(COUNT($EL269,$EM269,$EN269)=0,"",AVERAGE($EL269,$EM269,$EN269))</x:f>
      </x:c>
      <x:c r="FF269" s="42" t="str">
        <x:f>IF(OR($FD269="",$FE269=""),"",$FE269-$FD269)</x:f>
      </x:c>
      <x:c r="FG269" s="24" t="str">
        <x:f>IF(COUNT($DF269,$DG269,$DH269,$DJ269,$DK269,$DL269,$DM269,$DN269,$DO269,$DQ269,$DR269,$DS269)=12,"Yes","No")</x:f>
        <x:v>No</x:v>
      </x:c>
      <x:c r="FH269" s="24" t="str">
        <x:f>IF(COUNT($EA269,$EB269,$EC269,$EE269,$EF269,$EG269,$EH269,$EI269,$EJ269,$EL269,$EM269,$EN269)=12,"Yes","No")</x:f>
        <x:v>No</x:v>
      </x:c>
      <x:c r="FI269" s="24" t="str">
        <x:f>IF(AND($M269="Include",OR($FG269="Yes",$FH269="Yes")),"Ready","Not ready")</x:f>
        <x:v>Not ready</x:v>
      </x:c>
    </x:row>
    <x:row r="270" ht="24" customHeight="1">
      <x:c r="A270" s="22" t="str">
        <x:v>CTL-0268</x:v>
      </x:c>
      <x:c r="B270" s="22" t="n">
        <x:v>279</x:v>
      </x:c>
      <x:c r="C270" s="22" t="str">
        <x:v>Candidate alternative-rationale group</x:v>
      </x:c>
      <x:c r="D270" s="22" t="n">
        <x:v>0</x:v>
      </x:c>
      <x:c r="E270" s="22" t="str">
        <x:v>DATA non-innovation deals.xlsx</x:v>
      </x:c>
      <x:c r="F270" s="22" t="str">
        <x:v>productlife group acquires kohne pharma</x:v>
      </x:c>
      <x:c r="G270" s="22" t="str">
        <x:v>Yes</x:v>
      </x:c>
      <x:c r="H270" s="22" t="str">
        <x:v>No</x:v>
      </x:c>
      <x:c r="I270" s="22" t="str">
        <x:v>No</x:v>
      </x:c>
      <x:c r="J270" s="22" t="n">
        <x:v>1</x:v>
      </x:c>
      <x:c r="K270" s="22" t="str">
        <x:v>Not started</x:v>
      </x:c>
      <x:c r="L270" s="22" t="str">
        <x:v>Review - majority</x:v>
      </x:c>
      <x:c r="M270" s="22" t="str">
        <x:v>Review</x:v>
      </x:c>
      <x:c r="N270" s="22" t="str"/>
      <x:c r="O270" s="28" t="n">
        <x:v>41687</x:v>
      </x:c>
      <x:c r="P270" s="28" t="n">
        <x:v>41687</x:v>
      </x:c>
      <x:c r="Q270" s="22" t="n">
        <x:v>2014</x:v>
      </x:c>
      <x:c r="R270" s="22" t="str">
        <x:v>Q1 2014</x:v>
      </x:c>
      <x:c r="S270" s="22" t="str">
        <x:v>Completed</x:v>
      </x:c>
      <x:c r="T270" s="26" t="str">
        <x:v>ProductLife Group acquires Kohne Pharma</x:v>
      </x:c>
      <x:c r="U270" s="22" t="str">
        <x:v>Mergers &amp; Acquisitions</x:v>
      </x:c>
      <x:c r="V270" s="22" t="str">
        <x:v>Acquisition</x:v>
      </x:c>
      <x:c r="W270" s="22" t="str">
        <x:v>Majority Acquisition</x:v>
      </x:c>
      <x:c r="X270" s="22" t="str">
        <x:v>France , Germany</x:v>
      </x:c>
      <x:c r="Y270" s="22" t="str">
        <x:v>Majority Acquisition</x:v>
      </x:c>
      <x:c r="Z270" s="26"/>
      <x:c r="AA270" s="26"/>
      <x:c r="AB270" s="22" t="str">
        <x:v>ProductLife Group</x:v>
      </x:c>
      <x:c r="AC270" s="22" t="str">
        <x:v>productlife</x:v>
      </x:c>
      <x:c r="AD270" s="22" t="str">
        <x:v>Kohne Pharma GmbH</x:v>
      </x:c>
      <x:c r="AE270" s="22" t="str">
        <x:v>kohne pharma</x:v>
      </x:c>
      <x:c r="AF270" s="30"/>
      <x:c r="AG270" s="22" t="str">
        <x:v>n/a</x:v>
      </x:c>
      <x:c r="AH270" s="26" t="str">
        <x:v>ProductLife Group (PLG), a France-based provider of life sciences consulting and outsourcing services, has acquired Kohne Pharma GmbH, a Germany-based regulatory and pharmacovigilance services provider. 
_x000d_ Pursuant to the transaction, Kohne Pharma will retain its brand and will be known as Kohne Pharma, a PLG company. Kohne's safety and regulatory functions will be managed, operated and aligned with the pan-European PLG functions.</x:v>
      </x:c>
      <x:c r="AI270" s="26" t="str">
        <x:v>The acquisition will allow PLG to grow its regulatory services and expand its existing pharmacovigilance and safety services business across Germany._x000d_
 _x000d_
The acquisition will also allow PLG to increase its local presence in Germany and support its continued commitment to smart outsourcing.</x:v>
      </x:c>
      <x:c r="AJ270" s="22" t="str"/>
      <x:c r="AK270" s="22" t="str"/>
      <x:c r="AL270" s="22" t="str">
        <x:v>Unknown</x:v>
      </x:c>
      <x:c r="AM270" s="22" t="str">
        <x:v>Unknown</x:v>
      </x:c>
      <x:c r="AN270" s="22" t="str"/>
      <x:c r="AO270" s="22" t="str"/>
      <x:c r="AP270" s="22" t="str"/>
      <x:c r="AQ270" s="22" t="str"/>
      <x:c r="AR270" s="22" t="str"/>
      <x:c r="AS270" s="22" t="str">
        <x:v>ProductLife Group</x:v>
      </x:c>
      <x:c r="AT270" s="22" t="str">
        <x:v>Kohne Pharma GmbH</x:v>
      </x:c>
      <x:c r="AU270" s="22" t="str">
        <x:v>Not reviewed</x:v>
      </x:c>
      <x:c r="AV270" s="22" t="str">
        <x:v>Not assessed</x:v>
      </x:c>
      <x:c r="AW270" s="22" t="str">
        <x:v>Unknown</x:v>
      </x:c>
      <x:c r="AX270" s="22" t="str">
        <x:v>Unknown</x:v>
      </x:c>
      <x:c r="AY270" s="22" t="str">
        <x:v>Unknown</x:v>
      </x:c>
      <x:c r="AZ270" s="22" t="str">
        <x:v>Unknown</x:v>
      </x:c>
      <x:c r="BA270" s="22" t="str">
        <x:v>Unknown</x:v>
      </x:c>
      <x:c r="BB270" s="22" t="str">
        <x:v>Unknown</x:v>
      </x:c>
      <x:c r="BC270" s="26" t="str"/>
      <x:c r="BD270" s="22" t="str"/>
      <x:c r="BE270" s="22" t="str"/>
      <x:c r="BF270" s="22" t="str">
        <x:v>Not collected</x:v>
      </x:c>
      <x:c r="BG270" s="22" t="str">
        <x:v>Not collected</x:v>
      </x:c>
      <x:c r="BH270" s="22" t="str">
        <x:v>Not defined</x:v>
      </x:c>
      <x:c r="BI270" s="24" t="n">
        <x:f>IF($Q270="","",$Q270-3)</x:f>
        <x:v>2011</x:v>
      </x:c>
      <x:c r="BJ270" s="24" t="n">
        <x:f>IF($Q270="","",$Q270-2)</x:f>
        <x:v>2012</x:v>
      </x:c>
      <x:c r="BK270" s="24" t="n">
        <x:f>IF($Q270="","",$Q270-1)</x:f>
        <x:v>2013</x:v>
      </x:c>
      <x:c r="BL270" s="24" t="n">
        <x:f>IF($Q270="","",$Q270+0)</x:f>
        <x:v>2014</x:v>
      </x:c>
      <x:c r="BM270" s="24" t="n">
        <x:f>IF($Q270="","",$Q270+1)</x:f>
        <x:v>2015</x:v>
      </x:c>
      <x:c r="BN270" s="24" t="n">
        <x:f>IF($Q270="","",$Q270+2)</x:f>
        <x:v>2016</x:v>
      </x:c>
      <x:c r="BO270" s="24" t="n">
        <x:f>IF($Q270="","",$Q270+3)</x:f>
        <x:v>2017</x:v>
      </x:c>
      <x:c r="BP270" s="77" t="str"/>
      <x:c r="BQ270" s="77" t="str"/>
      <x:c r="BR270" s="77" t="str"/>
      <x:c r="BS270" s="77" t="str"/>
      <x:c r="BT270" s="77" t="str"/>
      <x:c r="BU270" s="77" t="str"/>
      <x:c r="BV270" s="77" t="str"/>
      <x:c r="BW270" s="77" t="str"/>
      <x:c r="BX270" s="77" t="str"/>
      <x:c r="BY270" s="77" t="str"/>
      <x:c r="BZ270" s="77" t="str"/>
      <x:c r="CA270" s="77" t="str"/>
      <x:c r="CB270" s="77" t="str"/>
      <x:c r="CC270" s="77" t="str"/>
      <x:c r="CD270" s="77" t="str"/>
      <x:c r="CE270" s="77" t="str"/>
      <x:c r="CF270" s="77" t="str"/>
      <x:c r="CG270" s="77" t="str"/>
      <x:c r="CH270" s="77" t="str"/>
      <x:c r="CI270" s="77" t="str"/>
      <x:c r="CJ270" s="77" t="str"/>
      <x:c r="CK270" s="77" t="str"/>
      <x:c r="CL270" s="77" t="str"/>
      <x:c r="CM270" s="77" t="str"/>
      <x:c r="CN270" s="77" t="str"/>
      <x:c r="CO270" s="77" t="str"/>
      <x:c r="CP270" s="77" t="str"/>
      <x:c r="CQ270" s="77" t="str"/>
      <x:c r="CR270" s="77" t="str"/>
      <x:c r="CS270" s="77" t="str"/>
      <x:c r="CT270" s="77" t="str"/>
      <x:c r="CU270" s="77" t="str"/>
      <x:c r="CV270" s="77" t="str"/>
      <x:c r="CW270" s="77" t="str"/>
      <x:c r="CX270" s="77" t="str"/>
      <x:c r="CY270" s="77" t="str"/>
      <x:c r="CZ270" s="77" t="str"/>
      <x:c r="DA270" s="77" t="str"/>
      <x:c r="DB270" s="77" t="str"/>
      <x:c r="DC270" s="77" t="str"/>
      <x:c r="DD270" s="77" t="str"/>
      <x:c r="DE270" s="77" t="str"/>
      <x:c r="DF270" s="78" t="str"/>
      <x:c r="DG270" s="78" t="str"/>
      <x:c r="DH270" s="78" t="str"/>
      <x:c r="DI270" s="78" t="str"/>
      <x:c r="DJ270" s="78" t="str"/>
      <x:c r="DK270" s="78" t="str"/>
      <x:c r="DL270" s="78" t="str"/>
      <x:c r="DM270" s="78" t="str"/>
      <x:c r="DN270" s="78" t="str"/>
      <x:c r="DO270" s="78" t="str"/>
      <x:c r="DP270" s="78" t="str"/>
      <x:c r="DQ270" s="78" t="str"/>
      <x:c r="DR270" s="78" t="str"/>
      <x:c r="DS270" s="78" t="str"/>
      <x:c r="DT270" s="78" t="str"/>
      <x:c r="DU270" s="78" t="str"/>
      <x:c r="DV270" s="78" t="str"/>
      <x:c r="DW270" s="78" t="str"/>
      <x:c r="DX270" s="78" t="str"/>
      <x:c r="DY270" s="78" t="str"/>
      <x:c r="DZ270" s="78" t="str"/>
      <x:c r="EA270" s="117" t="str"/>
      <x:c r="EB270" s="117" t="str"/>
      <x:c r="EC270" s="117" t="str"/>
      <x:c r="ED270" s="117" t="str"/>
      <x:c r="EE270" s="117" t="str"/>
      <x:c r="EF270" s="117" t="str"/>
      <x:c r="EG270" s="117" t="str"/>
      <x:c r="EH270" s="117" t="str"/>
      <x:c r="EI270" s="117" t="str"/>
      <x:c r="EJ270" s="117" t="str"/>
      <x:c r="EK270" s="117" t="str"/>
      <x:c r="EL270" s="117" t="str"/>
      <x:c r="EM270" s="117" t="str"/>
      <x:c r="EN270" s="117" t="str"/>
      <x:c r="EO270" s="34" t="str"/>
      <x:c r="EP270" s="34" t="str"/>
      <x:c r="EQ270" s="36" t="str">
        <x:f>IF(OR($EO270="",$EP270="",$EO270=0),"",$EP270/$EO270)</x:f>
      </x:c>
      <x:c r="ER270" s="38" t="str"/>
      <x:c r="ES270" s="22" t="str">
        <x:v>Unknown</x:v>
      </x:c>
      <x:c r="ET270" s="22" t="str">
        <x:v>Unknown</x:v>
      </x:c>
      <x:c r="EU270" s="40" t="str">
        <x:f>IF(COUNT($DF270,$DG270,$DH270)=0,"",AVERAGE($DF270,$DG270,$DH270))</x:f>
      </x:c>
      <x:c r="EV270" s="40" t="str">
        <x:f>IF(COUNT($DJ270,$DK270,$DL270)=0,"",AVERAGE($DJ270,$DK270,$DL270))</x:f>
      </x:c>
      <x:c r="EW270" s="40" t="str">
        <x:f>IF(OR($EU270="",$EV270=""),"",$EV270-$EU270)</x:f>
      </x:c>
      <x:c r="EX270" s="40" t="str">
        <x:f>IF(COUNT($DM270,$DN270,$DO270)=0,"",AVERAGE($DM270,$DN270,$DO270))</x:f>
      </x:c>
      <x:c r="EY270" s="40" t="str">
        <x:f>IF(COUNT($DQ270,$DR270,$DS270)=0,"",AVERAGE($DQ270,$DR270,$DS270))</x:f>
      </x:c>
      <x:c r="EZ270" s="40" t="str">
        <x:f>IF(OR($EX270="",$EY270=""),"",$EY270-$EX270)</x:f>
      </x:c>
      <x:c r="FA270" s="42" t="str">
        <x:f>IF(COUNT($EA270,$EB270,$EC270)=0,"",AVERAGE($EA270,$EB270,$EC270))</x:f>
      </x:c>
      <x:c r="FB270" s="42" t="str">
        <x:f>IF(COUNT($EE270,$EF270,$EG270)=0,"",AVERAGE($EE270,$EF270,$EG270))</x:f>
      </x:c>
      <x:c r="FC270" s="42" t="str">
        <x:f>IF(OR($FA270="",$FB270=""),"",$FB270-$FA270)</x:f>
      </x:c>
      <x:c r="FD270" s="42" t="str">
        <x:f>IF(COUNT($EH270,$EI270,$EJ270)=0,"",AVERAGE($EH270,$EI270,$EJ270))</x:f>
      </x:c>
      <x:c r="FE270" s="42" t="str">
        <x:f>IF(COUNT($EL270,$EM270,$EN270)=0,"",AVERAGE($EL270,$EM270,$EN270))</x:f>
      </x:c>
      <x:c r="FF270" s="42" t="str">
        <x:f>IF(OR($FD270="",$FE270=""),"",$FE270-$FD270)</x:f>
      </x:c>
      <x:c r="FG270" s="24" t="str">
        <x:f>IF(COUNT($DF270,$DG270,$DH270,$DJ270,$DK270,$DL270,$DM270,$DN270,$DO270,$DQ270,$DR270,$DS270)=12,"Yes","No")</x:f>
        <x:v>No</x:v>
      </x:c>
      <x:c r="FH270" s="24" t="str">
        <x:f>IF(COUNT($EA270,$EB270,$EC270,$EE270,$EF270,$EG270,$EH270,$EI270,$EJ270,$EL270,$EM270,$EN270)=12,"Yes","No")</x:f>
        <x:v>No</x:v>
      </x:c>
      <x:c r="FI270" s="24" t="str">
        <x:f>IF(AND($M270="Include",OR($FG270="Yes",$FH270="Yes")),"Ready","Not ready")</x:f>
        <x:v>Not ready</x:v>
      </x:c>
    </x:row>
    <x:row r="271" ht="24" customHeight="1">
      <x:c r="A271" s="22" t="str">
        <x:v>CTL-0269</x:v>
      </x:c>
      <x:c r="B271" s="22" t="n">
        <x:v>280</x:v>
      </x:c>
      <x:c r="C271" s="22" t="str">
        <x:v>Candidate alternative-rationale group</x:v>
      </x:c>
      <x:c r="D271" s="22" t="n">
        <x:v>0</x:v>
      </x:c>
      <x:c r="E271" s="22" t="str">
        <x:v>DATA non-innovation deals.xlsx</x:v>
      </x:c>
      <x:c r="F271" s="22" t="str">
        <x:v>medigene acquires 100 stake in trianta immunotherapies</x:v>
      </x:c>
      <x:c r="G271" s="22" t="str">
        <x:v>No</x:v>
      </x:c>
      <x:c r="H271" s="22" t="str">
        <x:v>No</x:v>
      </x:c>
      <x:c r="I271" s="22" t="str">
        <x:v>Yes</x:v>
      </x:c>
      <x:c r="J271" s="22" t="n">
        <x:v>2</x:v>
      </x:c>
      <x:c r="K271" s="22" t="str">
        <x:v>Not started</x:v>
      </x:c>
      <x:c r="L271" s="22" t="str">
        <x:v>Eligible - 100%</x:v>
      </x:c>
      <x:c r="M271" s="22" t="str">
        <x:v>Review</x:v>
      </x:c>
      <x:c r="N271" s="22" t="str"/>
      <x:c r="O271" s="28" t="n">
        <x:v>41666</x:v>
      </x:c>
      <x:c r="P271" s="28" t="n">
        <x:v>41666</x:v>
      </x:c>
      <x:c r="Q271" s="22" t="n">
        <x:v>2014</x:v>
      </x:c>
      <x:c r="R271" s="22" t="str">
        <x:v>Q1 2014</x:v>
      </x:c>
      <x:c r="S271" s="22" t="str">
        <x:v>Completed</x:v>
      </x:c>
      <x:c r="T271" s="26" t="str">
        <x:v>Medigene acquires 100% stake in Trianta Immunotherapies</x:v>
      </x:c>
      <x:c r="U271" s="22" t="str">
        <x:v>Mergers &amp; Acquisitions</x:v>
      </x:c>
      <x:c r="V271" s="22" t="str">
        <x:v>Acquisition</x:v>
      </x:c>
      <x:c r="W271" s="22" t="str">
        <x:v>100% Acquisition</x:v>
      </x:c>
      <x:c r="X271" s="22" t="str">
        <x:v>Germany</x:v>
      </x:c>
      <x:c r="Y271" s="22" t="str">
        <x:v>100% Acquisition</x:v>
      </x:c>
      <x:c r="Z271" s="26" t="str">
        <x:v>Kempen &amp; Co N.V.</x:v>
      </x:c>
      <x:c r="AA271" s="26" t="str">
        <x:v>Pollarth &amp; Partner</x:v>
      </x:c>
      <x:c r="AB271" s="22" t="str">
        <x:v>MediGene AG</x:v>
      </x:c>
      <x:c r="AC271" s="22" t="str">
        <x:v>medigene</x:v>
      </x:c>
      <x:c r="AD271" s="22" t="str">
        <x:v>Medigene Immunotherapies GmbH</x:v>
      </x:c>
      <x:c r="AE271" s="22" t="str">
        <x:v>medigene immunotherapies</x:v>
      </x:c>
      <x:c r="AF271" s="30" t="n">
        <x:v>14</x:v>
      </x:c>
      <x:c r="AG271" s="22" t="n">
        <x:v>14</x:v>
      </x:c>
      <x:c r="AH271" s="26" t="str">
        <x:v>Medigene AG, a biotech company focused on clinical research and development of novel drugs against cancer and autoimmune diseases, has acquired 100% stake in Trianta Immunotherapies GmbH, a developer of T cell immunotherapy platforms with programs in clinical development to treat various tumor types. Both the companies are based in Germany. 
_x000d_ Trianta is a spin-off of Helmholtz Zentrum Munchen GmbH, a Germany-based research center for environmental health. 
_x000d_Trianta shareholders will receive 1.01 million newly issued Medigene shares worth approximately EUR4 million and potential incremental payments in further Medigene shares or in cash of up to a maximum total of EUR5.87 million upon the achievement of future milestones. Medigene will partly utilize its authorized capital to issue 1.01 million new shares. 
_x000d_ Kempen &amp; Co N.V. acted as financial advisor and Pollarth &amp; Partner acted as legal advisor to Medigene on the transaction.</x:v>
      </x:c>
      <x:c r="AI271" s="26" t="str">
        <x:v>The transaction enhances Medigene's pipeline through three complementary T cell-focused immunotherapy platforms with clinical development programs to treat cancer.</x:v>
      </x:c>
      <x:c r="AJ271" s="22" t="str"/>
      <x:c r="AK271" s="22" t="str"/>
      <x:c r="AL271" s="22" t="str">
        <x:v>Unknown</x:v>
      </x:c>
      <x:c r="AM271" s="22" t="str">
        <x:v>Unknown</x:v>
      </x:c>
      <x:c r="AN271" s="22" t="str"/>
      <x:c r="AO271" s="22" t="str"/>
      <x:c r="AP271" s="22" t="str"/>
      <x:c r="AQ271" s="22" t="str"/>
      <x:c r="AR271" s="22" t="str"/>
      <x:c r="AS271" s="22" t="str">
        <x:v>MediGene AG</x:v>
      </x:c>
      <x:c r="AT271" s="22" t="str">
        <x:v>Medigene Immunotherapies GmbH</x:v>
      </x:c>
      <x:c r="AU271" s="22" t="str">
        <x:v>Not reviewed</x:v>
      </x:c>
      <x:c r="AV271" s="22" t="str">
        <x:v>Not assessed</x:v>
      </x:c>
      <x:c r="AW271" s="22" t="str">
        <x:v>Unknown</x:v>
      </x:c>
      <x:c r="AX271" s="22" t="str">
        <x:v>Unknown</x:v>
      </x:c>
      <x:c r="AY271" s="22" t="str">
        <x:v>Unknown</x:v>
      </x:c>
      <x:c r="AZ271" s="22" t="str">
        <x:v>Unknown</x:v>
      </x:c>
      <x:c r="BA271" s="22" t="str">
        <x:v>Unknown</x:v>
      </x:c>
      <x:c r="BB271" s="22" t="str">
        <x:v>Unknown</x:v>
      </x:c>
      <x:c r="BC271" s="26" t="str"/>
      <x:c r="BD271" s="22" t="str"/>
      <x:c r="BE271" s="22" t="str"/>
      <x:c r="BF271" s="22" t="str">
        <x:v>Not collected</x:v>
      </x:c>
      <x:c r="BG271" s="22" t="str">
        <x:v>Not collected</x:v>
      </x:c>
      <x:c r="BH271" s="22" t="str">
        <x:v>Not defined</x:v>
      </x:c>
      <x:c r="BI271" s="24" t="n">
        <x:f>IF($Q271="","",$Q271-3)</x:f>
        <x:v>2011</x:v>
      </x:c>
      <x:c r="BJ271" s="24" t="n">
        <x:f>IF($Q271="","",$Q271-2)</x:f>
        <x:v>2012</x:v>
      </x:c>
      <x:c r="BK271" s="24" t="n">
        <x:f>IF($Q271="","",$Q271-1)</x:f>
        <x:v>2013</x:v>
      </x:c>
      <x:c r="BL271" s="24" t="n">
        <x:f>IF($Q271="","",$Q271+0)</x:f>
        <x:v>2014</x:v>
      </x:c>
      <x:c r="BM271" s="24" t="n">
        <x:f>IF($Q271="","",$Q271+1)</x:f>
        <x:v>2015</x:v>
      </x:c>
      <x:c r="BN271" s="24" t="n">
        <x:f>IF($Q271="","",$Q271+2)</x:f>
        <x:v>2016</x:v>
      </x:c>
      <x:c r="BO271" s="24" t="n">
        <x:f>IF($Q271="","",$Q271+3)</x:f>
        <x:v>2017</x:v>
      </x:c>
      <x:c r="BP271" s="77" t="str"/>
      <x:c r="BQ271" s="77" t="str"/>
      <x:c r="BR271" s="77" t="str"/>
      <x:c r="BS271" s="77" t="str"/>
      <x:c r="BT271" s="77" t="str"/>
      <x:c r="BU271" s="77" t="str"/>
      <x:c r="BV271" s="77" t="str"/>
      <x:c r="BW271" s="77" t="str"/>
      <x:c r="BX271" s="77" t="str"/>
      <x:c r="BY271" s="77" t="str"/>
      <x:c r="BZ271" s="77" t="str"/>
      <x:c r="CA271" s="77" t="str"/>
      <x:c r="CB271" s="77" t="str"/>
      <x:c r="CC271" s="77" t="str"/>
      <x:c r="CD271" s="77" t="str"/>
      <x:c r="CE271" s="77" t="str"/>
      <x:c r="CF271" s="77" t="str"/>
      <x:c r="CG271" s="77" t="str"/>
      <x:c r="CH271" s="77" t="str"/>
      <x:c r="CI271" s="77" t="str"/>
      <x:c r="CJ271" s="77" t="str"/>
      <x:c r="CK271" s="77" t="str"/>
      <x:c r="CL271" s="77" t="str"/>
      <x:c r="CM271" s="77" t="str"/>
      <x:c r="CN271" s="77" t="str"/>
      <x:c r="CO271" s="77" t="str"/>
      <x:c r="CP271" s="77" t="str"/>
      <x:c r="CQ271" s="77" t="str"/>
      <x:c r="CR271" s="77" t="str"/>
      <x:c r="CS271" s="77" t="str"/>
      <x:c r="CT271" s="77" t="str"/>
      <x:c r="CU271" s="77" t="str"/>
      <x:c r="CV271" s="77" t="str"/>
      <x:c r="CW271" s="77" t="str"/>
      <x:c r="CX271" s="77" t="str"/>
      <x:c r="CY271" s="77" t="str"/>
      <x:c r="CZ271" s="77" t="str"/>
      <x:c r="DA271" s="77" t="str"/>
      <x:c r="DB271" s="77" t="str"/>
      <x:c r="DC271" s="77" t="str"/>
      <x:c r="DD271" s="77" t="str"/>
      <x:c r="DE271" s="77" t="str"/>
      <x:c r="DF271" s="78" t="str"/>
      <x:c r="DG271" s="78" t="str"/>
      <x:c r="DH271" s="78" t="str"/>
      <x:c r="DI271" s="78" t="str"/>
      <x:c r="DJ271" s="78" t="str"/>
      <x:c r="DK271" s="78" t="str"/>
      <x:c r="DL271" s="78" t="str"/>
      <x:c r="DM271" s="78" t="str"/>
      <x:c r="DN271" s="78" t="str"/>
      <x:c r="DO271" s="78" t="str"/>
      <x:c r="DP271" s="78" t="str"/>
      <x:c r="DQ271" s="78" t="str"/>
      <x:c r="DR271" s="78" t="str"/>
      <x:c r="DS271" s="78" t="str"/>
      <x:c r="DT271" s="78" t="str"/>
      <x:c r="DU271" s="78" t="str"/>
      <x:c r="DV271" s="78" t="str"/>
      <x:c r="DW271" s="78" t="str"/>
      <x:c r="DX271" s="78" t="str"/>
      <x:c r="DY271" s="78" t="str"/>
      <x:c r="DZ271" s="78" t="str"/>
      <x:c r="EA271" s="117" t="str"/>
      <x:c r="EB271" s="117" t="str"/>
      <x:c r="EC271" s="117" t="str"/>
      <x:c r="ED271" s="117" t="str"/>
      <x:c r="EE271" s="117" t="str"/>
      <x:c r="EF271" s="117" t="str"/>
      <x:c r="EG271" s="117" t="str"/>
      <x:c r="EH271" s="117" t="str"/>
      <x:c r="EI271" s="117" t="str"/>
      <x:c r="EJ271" s="117" t="str"/>
      <x:c r="EK271" s="117" t="str"/>
      <x:c r="EL271" s="117" t="str"/>
      <x:c r="EM271" s="117" t="str"/>
      <x:c r="EN271" s="117" t="str"/>
      <x:c r="EO271" s="34" t="str"/>
      <x:c r="EP271" s="34" t="str"/>
      <x:c r="EQ271" s="36" t="str">
        <x:f>IF(OR($EO271="",$EP271="",$EO271=0),"",$EP271/$EO271)</x:f>
      </x:c>
      <x:c r="ER271" s="38" t="str"/>
      <x:c r="ES271" s="22" t="str">
        <x:v>Unknown</x:v>
      </x:c>
      <x:c r="ET271" s="22" t="str">
        <x:v>Unknown</x:v>
      </x:c>
      <x:c r="EU271" s="40" t="str">
        <x:f>IF(COUNT($DF271,$DG271,$DH271)=0,"",AVERAGE($DF271,$DG271,$DH271))</x:f>
      </x:c>
      <x:c r="EV271" s="40" t="str">
        <x:f>IF(COUNT($DJ271,$DK271,$DL271)=0,"",AVERAGE($DJ271,$DK271,$DL271))</x:f>
      </x:c>
      <x:c r="EW271" s="40" t="str">
        <x:f>IF(OR($EU271="",$EV271=""),"",$EV271-$EU271)</x:f>
      </x:c>
      <x:c r="EX271" s="40" t="str">
        <x:f>IF(COUNT($DM271,$DN271,$DO271)=0,"",AVERAGE($DM271,$DN271,$DO271))</x:f>
      </x:c>
      <x:c r="EY271" s="40" t="str">
        <x:f>IF(COUNT($DQ271,$DR271,$DS271)=0,"",AVERAGE($DQ271,$DR271,$DS271))</x:f>
      </x:c>
      <x:c r="EZ271" s="40" t="str">
        <x:f>IF(OR($EX271="",$EY271=""),"",$EY271-$EX271)</x:f>
      </x:c>
      <x:c r="FA271" s="42" t="str">
        <x:f>IF(COUNT($EA271,$EB271,$EC271)=0,"",AVERAGE($EA271,$EB271,$EC271))</x:f>
      </x:c>
      <x:c r="FB271" s="42" t="str">
        <x:f>IF(COUNT($EE271,$EF271,$EG271)=0,"",AVERAGE($EE271,$EF271,$EG271))</x:f>
      </x:c>
      <x:c r="FC271" s="42" t="str">
        <x:f>IF(OR($FA271="",$FB271=""),"",$FB271-$FA271)</x:f>
      </x:c>
      <x:c r="FD271" s="42" t="str">
        <x:f>IF(COUNT($EH271,$EI271,$EJ271)=0,"",AVERAGE($EH271,$EI271,$EJ271))</x:f>
      </x:c>
      <x:c r="FE271" s="42" t="str">
        <x:f>IF(COUNT($EL271,$EM271,$EN271)=0,"",AVERAGE($EL271,$EM271,$EN271))</x:f>
      </x:c>
      <x:c r="FF271" s="42" t="str">
        <x:f>IF(OR($FD271="",$FE271=""),"",$FE271-$FD271)</x:f>
      </x:c>
      <x:c r="FG271" s="24" t="str">
        <x:f>IF(COUNT($DF271,$DG271,$DH271,$DJ271,$DK271,$DL271,$DM271,$DN271,$DO271,$DQ271,$DR271,$DS271)=12,"Yes","No")</x:f>
        <x:v>No</x:v>
      </x:c>
      <x:c r="FH271" s="24" t="str">
        <x:f>IF(COUNT($EA271,$EB271,$EC271,$EE271,$EF271,$EG271,$EH271,$EI271,$EJ271,$EL271,$EM271,$EN271)=12,"Yes","No")</x:f>
        <x:v>No</x:v>
      </x:c>
      <x:c r="FI271" s="24" t="str">
        <x:f>IF(AND($M271="Include",OR($FG271="Yes",$FH271="Yes")),"Ready","Not ready")</x:f>
        <x:v>Not ready</x:v>
      </x:c>
    </x:row>
    <x:row r="272" ht="24" customHeight="1">
      <x:c r="A272" s="22" t="str">
        <x:v>CTL-0270</x:v>
      </x:c>
      <x:c r="B272" s="22" t="n">
        <x:v>281</x:v>
      </x:c>
      <x:c r="C272" s="22" t="str">
        <x:v>Candidate alternative-rationale group</x:v>
      </x:c>
      <x:c r="D272" s="22" t="n">
        <x:v>0</x:v>
      </x:c>
      <x:c r="E272" s="22" t="str">
        <x:v>DATA non-innovation deals.xlsx</x:v>
      </x:c>
      <x:c r="F272" s="22" t="str">
        <x:v>medigene acquires trianta immunotherapies</x:v>
      </x:c>
      <x:c r="G272" s="22" t="str">
        <x:v>No</x:v>
      </x:c>
      <x:c r="H272" s="22" t="str">
        <x:v>No</x:v>
      </x:c>
      <x:c r="I272" s="22" t="str">
        <x:v>Yes</x:v>
      </x:c>
      <x:c r="J272" s="22" t="n">
        <x:v>2</x:v>
      </x:c>
      <x:c r="K272" s="22" t="str">
        <x:v>Not started</x:v>
      </x:c>
      <x:c r="L272" s="22" t="str">
        <x:v>Eligible - 100%</x:v>
      </x:c>
      <x:c r="M272" s="22" t="str">
        <x:v>Review</x:v>
      </x:c>
      <x:c r="N272" s="22" t="str"/>
      <x:c r="O272" s="28" t="n">
        <x:v>41666</x:v>
      </x:c>
      <x:c r="P272" s="28" t="n">
        <x:v>41666</x:v>
      </x:c>
      <x:c r="Q272" s="22" t="n">
        <x:v>2014</x:v>
      </x:c>
      <x:c r="R272" s="22" t="str">
        <x:v>Q1 2014</x:v>
      </x:c>
      <x:c r="S272" s="22" t="str">
        <x:v>Completed</x:v>
      </x:c>
      <x:c r="T272" s="26" t="str">
        <x:v>Medigene Acquires Trianta Immunotherapies</x:v>
      </x:c>
      <x:c r="U272" s="22" t="str">
        <x:v>Mergers &amp; Acquisitions</x:v>
      </x:c>
      <x:c r="V272" s="22" t="str">
        <x:v>Acquisition</x:v>
      </x:c>
      <x:c r="W272" s="22" t="str">
        <x:v>100% Acquisition</x:v>
      </x:c>
      <x:c r="X272" s="22" t="str">
        <x:v>Germany</x:v>
      </x:c>
      <x:c r="Y272" s="22" t="str">
        <x:v>100% Acquisition</x:v>
      </x:c>
      <x:c r="Z272" s="26"/>
      <x:c r="AA272" s="26"/>
      <x:c r="AB272" s="22" t="str">
        <x:v>MediGene AG</x:v>
      </x:c>
      <x:c r="AC272" s="22" t="str">
        <x:v>medigene</x:v>
      </x:c>
      <x:c r="AD272" s="22" t="str">
        <x:v>Medigene Immunotherapies GmbH</x:v>
      </x:c>
      <x:c r="AE272" s="22" t="str">
        <x:v>medigene immunotherapies</x:v>
      </x:c>
      <x:c r="AF272" s="30" t="n">
        <x:v>14</x:v>
      </x:c>
      <x:c r="AG272" s="22" t="n">
        <x:v>14</x:v>
      </x:c>
      <x:c r="AH272" s="26" t="str">
        <x:v>Medigene AG, a biotechnology company, has acquired Trianta Immunotherapies GmbH, a developer of immunotherapy platforms and a spin-off of the Helmholtz Zentrum Munchen, for a purchase consideration of approximately EUR9.87 million (USD13.5 million).
Under the agreement, Medigene will pay the consideration through issuance of 1,017,811 shares to the shareholders of Trianta Immunotherapies worth of approximately EUR4 million (USD5.5 million) and potential incremental payments in further Medigene shares or in cash of up to a maximum total of EUR5.87 million (USD8 million) on the achievement of future milestones.
On September 7, 2017, Medigene decided to terminate the payment for achieving the third milestone for acquisition by the issue of 182,335 new shares to former contributing shareholders of Trainta Immunotherapies.
In conjunction to the transaction, Professor Dolores J. Schendel, managing director of Trianta Immunotherapies, intends to join as chief scientific officer of Medigene.
This transaction enables Medigene to expand its pipeline products through three complementary T cell-focussed immunotherapy platforms with clinical development programs to treat cancer.</x:v>
      </x:c>
      <x:c r="AI272" s="26" t="str">
        <x:v>This acquisition enables Medigene to expand its pipeline products through three complementary T cell-focussed immunotherapy platforms with clinical development programs to treat cancer.</x:v>
      </x:c>
      <x:c r="AJ272" s="22" t="str"/>
      <x:c r="AK272" s="22" t="str"/>
      <x:c r="AL272" s="22" t="str">
        <x:v>Unknown</x:v>
      </x:c>
      <x:c r="AM272" s="22" t="str">
        <x:v>Unknown</x:v>
      </x:c>
      <x:c r="AN272" s="22" t="str"/>
      <x:c r="AO272" s="22" t="str"/>
      <x:c r="AP272" s="22" t="str"/>
      <x:c r="AQ272" s="22" t="str"/>
      <x:c r="AR272" s="22" t="str"/>
      <x:c r="AS272" s="22" t="str">
        <x:v>MediGene AG</x:v>
      </x:c>
      <x:c r="AT272" s="22" t="str">
        <x:v>Medigene Immunotherapies GmbH</x:v>
      </x:c>
      <x:c r="AU272" s="22" t="str">
        <x:v>Not reviewed</x:v>
      </x:c>
      <x:c r="AV272" s="22" t="str">
        <x:v>Not assessed</x:v>
      </x:c>
      <x:c r="AW272" s="22" t="str">
        <x:v>Unknown</x:v>
      </x:c>
      <x:c r="AX272" s="22" t="str">
        <x:v>Unknown</x:v>
      </x:c>
      <x:c r="AY272" s="22" t="str">
        <x:v>Unknown</x:v>
      </x:c>
      <x:c r="AZ272" s="22" t="str">
        <x:v>Unknown</x:v>
      </x:c>
      <x:c r="BA272" s="22" t="str">
        <x:v>Unknown</x:v>
      </x:c>
      <x:c r="BB272" s="22" t="str">
        <x:v>Unknown</x:v>
      </x:c>
      <x:c r="BC272" s="26" t="str"/>
      <x:c r="BD272" s="22" t="str"/>
      <x:c r="BE272" s="22" t="str"/>
      <x:c r="BF272" s="22" t="str">
        <x:v>Not collected</x:v>
      </x:c>
      <x:c r="BG272" s="22" t="str">
        <x:v>Not collected</x:v>
      </x:c>
      <x:c r="BH272" s="22" t="str">
        <x:v>Not defined</x:v>
      </x:c>
      <x:c r="BI272" s="24" t="n">
        <x:f>IF($Q272="","",$Q272-3)</x:f>
        <x:v>2011</x:v>
      </x:c>
      <x:c r="BJ272" s="24" t="n">
        <x:f>IF($Q272="","",$Q272-2)</x:f>
        <x:v>2012</x:v>
      </x:c>
      <x:c r="BK272" s="24" t="n">
        <x:f>IF($Q272="","",$Q272-1)</x:f>
        <x:v>2013</x:v>
      </x:c>
      <x:c r="BL272" s="24" t="n">
        <x:f>IF($Q272="","",$Q272+0)</x:f>
        <x:v>2014</x:v>
      </x:c>
      <x:c r="BM272" s="24" t="n">
        <x:f>IF($Q272="","",$Q272+1)</x:f>
        <x:v>2015</x:v>
      </x:c>
      <x:c r="BN272" s="24" t="n">
        <x:f>IF($Q272="","",$Q272+2)</x:f>
        <x:v>2016</x:v>
      </x:c>
      <x:c r="BO272" s="24" t="n">
        <x:f>IF($Q272="","",$Q272+3)</x:f>
        <x:v>2017</x:v>
      </x:c>
      <x:c r="BP272" s="77" t="str"/>
      <x:c r="BQ272" s="77" t="str"/>
      <x:c r="BR272" s="77" t="str"/>
      <x:c r="BS272" s="77" t="str"/>
      <x:c r="BT272" s="77" t="str"/>
      <x:c r="BU272" s="77" t="str"/>
      <x:c r="BV272" s="77" t="str"/>
      <x:c r="BW272" s="77" t="str"/>
      <x:c r="BX272" s="77" t="str"/>
      <x:c r="BY272" s="77" t="str"/>
      <x:c r="BZ272" s="77" t="str"/>
      <x:c r="CA272" s="77" t="str"/>
      <x:c r="CB272" s="77" t="str"/>
      <x:c r="CC272" s="77" t="str"/>
      <x:c r="CD272" s="77" t="str"/>
      <x:c r="CE272" s="77" t="str"/>
      <x:c r="CF272" s="77" t="str"/>
      <x:c r="CG272" s="77" t="str"/>
      <x:c r="CH272" s="77" t="str"/>
      <x:c r="CI272" s="77" t="str"/>
      <x:c r="CJ272" s="77" t="str"/>
      <x:c r="CK272" s="77" t="str"/>
      <x:c r="CL272" s="77" t="str"/>
      <x:c r="CM272" s="77" t="str"/>
      <x:c r="CN272" s="77" t="str"/>
      <x:c r="CO272" s="77" t="str"/>
      <x:c r="CP272" s="77" t="str"/>
      <x:c r="CQ272" s="77" t="str"/>
      <x:c r="CR272" s="77" t="str"/>
      <x:c r="CS272" s="77" t="str"/>
      <x:c r="CT272" s="77" t="str"/>
      <x:c r="CU272" s="77" t="str"/>
      <x:c r="CV272" s="77" t="str"/>
      <x:c r="CW272" s="77" t="str"/>
      <x:c r="CX272" s="77" t="str"/>
      <x:c r="CY272" s="77" t="str"/>
      <x:c r="CZ272" s="77" t="str"/>
      <x:c r="DA272" s="77" t="str"/>
      <x:c r="DB272" s="77" t="str"/>
      <x:c r="DC272" s="77" t="str"/>
      <x:c r="DD272" s="77" t="str"/>
      <x:c r="DE272" s="77" t="str"/>
      <x:c r="DF272" s="78" t="str"/>
      <x:c r="DG272" s="78" t="str"/>
      <x:c r="DH272" s="78" t="str"/>
      <x:c r="DI272" s="78" t="str"/>
      <x:c r="DJ272" s="78" t="str"/>
      <x:c r="DK272" s="78" t="str"/>
      <x:c r="DL272" s="78" t="str"/>
      <x:c r="DM272" s="78" t="str"/>
      <x:c r="DN272" s="78" t="str"/>
      <x:c r="DO272" s="78" t="str"/>
      <x:c r="DP272" s="78" t="str"/>
      <x:c r="DQ272" s="78" t="str"/>
      <x:c r="DR272" s="78" t="str"/>
      <x:c r="DS272" s="78" t="str"/>
      <x:c r="DT272" s="78" t="str"/>
      <x:c r="DU272" s="78" t="str"/>
      <x:c r="DV272" s="78" t="str"/>
      <x:c r="DW272" s="78" t="str"/>
      <x:c r="DX272" s="78" t="str"/>
      <x:c r="DY272" s="78" t="str"/>
      <x:c r="DZ272" s="78" t="str"/>
      <x:c r="EA272" s="117" t="str"/>
      <x:c r="EB272" s="117" t="str"/>
      <x:c r="EC272" s="117" t="str"/>
      <x:c r="ED272" s="117" t="str"/>
      <x:c r="EE272" s="117" t="str"/>
      <x:c r="EF272" s="117" t="str"/>
      <x:c r="EG272" s="117" t="str"/>
      <x:c r="EH272" s="117" t="str"/>
      <x:c r="EI272" s="117" t="str"/>
      <x:c r="EJ272" s="117" t="str"/>
      <x:c r="EK272" s="117" t="str"/>
      <x:c r="EL272" s="117" t="str"/>
      <x:c r="EM272" s="117" t="str"/>
      <x:c r="EN272" s="117" t="str"/>
      <x:c r="EO272" s="34" t="str"/>
      <x:c r="EP272" s="34" t="str"/>
      <x:c r="EQ272" s="36" t="str">
        <x:f>IF(OR($EO272="",$EP272="",$EO272=0),"",$EP272/$EO272)</x:f>
      </x:c>
      <x:c r="ER272" s="38" t="str"/>
      <x:c r="ES272" s="22" t="str">
        <x:v>Unknown</x:v>
      </x:c>
      <x:c r="ET272" s="22" t="str">
        <x:v>Unknown</x:v>
      </x:c>
      <x:c r="EU272" s="40" t="str">
        <x:f>IF(COUNT($DF272,$DG272,$DH272)=0,"",AVERAGE($DF272,$DG272,$DH272))</x:f>
      </x:c>
      <x:c r="EV272" s="40" t="str">
        <x:f>IF(COUNT($DJ272,$DK272,$DL272)=0,"",AVERAGE($DJ272,$DK272,$DL272))</x:f>
      </x:c>
      <x:c r="EW272" s="40" t="str">
        <x:f>IF(OR($EU272="",$EV272=""),"",$EV272-$EU272)</x:f>
      </x:c>
      <x:c r="EX272" s="40" t="str">
        <x:f>IF(COUNT($DM272,$DN272,$DO272)=0,"",AVERAGE($DM272,$DN272,$DO272))</x:f>
      </x:c>
      <x:c r="EY272" s="40" t="str">
        <x:f>IF(COUNT($DQ272,$DR272,$DS272)=0,"",AVERAGE($DQ272,$DR272,$DS272))</x:f>
      </x:c>
      <x:c r="EZ272" s="40" t="str">
        <x:f>IF(OR($EX272="",$EY272=""),"",$EY272-$EX272)</x:f>
      </x:c>
      <x:c r="FA272" s="42" t="str">
        <x:f>IF(COUNT($EA272,$EB272,$EC272)=0,"",AVERAGE($EA272,$EB272,$EC272))</x:f>
      </x:c>
      <x:c r="FB272" s="42" t="str">
        <x:f>IF(COUNT($EE272,$EF272,$EG272)=0,"",AVERAGE($EE272,$EF272,$EG272))</x:f>
      </x:c>
      <x:c r="FC272" s="42" t="str">
        <x:f>IF(OR($FA272="",$FB272=""),"",$FB272-$FA272)</x:f>
      </x:c>
      <x:c r="FD272" s="42" t="str">
        <x:f>IF(COUNT($EH272,$EI272,$EJ272)=0,"",AVERAGE($EH272,$EI272,$EJ272))</x:f>
      </x:c>
      <x:c r="FE272" s="42" t="str">
        <x:f>IF(COUNT($EL272,$EM272,$EN272)=0,"",AVERAGE($EL272,$EM272,$EN272))</x:f>
      </x:c>
      <x:c r="FF272" s="42" t="str">
        <x:f>IF(OR($FD272="",$FE272=""),"",$FE272-$FD272)</x:f>
      </x:c>
      <x:c r="FG272" s="24" t="str">
        <x:f>IF(COUNT($DF272,$DG272,$DH272,$DJ272,$DK272,$DL272,$DM272,$DN272,$DO272,$DQ272,$DR272,$DS272)=12,"Yes","No")</x:f>
        <x:v>No</x:v>
      </x:c>
      <x:c r="FH272" s="24" t="str">
        <x:f>IF(COUNT($EA272,$EB272,$EC272,$EE272,$EF272,$EG272,$EH272,$EI272,$EJ272,$EL272,$EM272,$EN272)=12,"Yes","No")</x:f>
        <x:v>No</x:v>
      </x:c>
      <x:c r="FI272" s="24" t="str">
        <x:f>IF(AND($M272="Include",OR($FG272="Yes",$FH272="Yes")),"Ready","Not ready")</x:f>
        <x:v>Not ready</x:v>
      </x:c>
    </x:row>
    <x:row r="273" ht="24" customHeight="1">
      <x:c r="A273" s="22" t="str">
        <x:v>CTL-0271</x:v>
      </x:c>
      <x:c r="B273" s="22" t="n">
        <x:v>282</x:v>
      </x:c>
      <x:c r="C273" s="22" t="str">
        <x:v>Candidate alternative-rationale group</x:v>
      </x:c>
      <x:c r="D273" s="22" t="n">
        <x:v>0</x:v>
      </x:c>
      <x:c r="E273" s="22" t="str">
        <x:v>DATA non-innovation deals.xlsx</x:v>
      </x:c>
      <x:c r="F273" s="22" t="str">
        <x:v>agenus acquires 4 antibody</x:v>
      </x:c>
      <x:c r="G273" s="22" t="str">
        <x:v>No</x:v>
      </x:c>
      <x:c r="H273" s="22" t="str">
        <x:v>No</x:v>
      </x:c>
      <x:c r="I273" s="22" t="str">
        <x:v>No</x:v>
      </x:c>
      <x:c r="J273" s="22" t="n">
        <x:v>1</x:v>
      </x:c>
      <x:c r="K273" s="22" t="str">
        <x:v>Not started</x:v>
      </x:c>
      <x:c r="L273" s="22" t="str">
        <x:v>Eligible - 100%</x:v>
      </x:c>
      <x:c r="M273" s="22" t="str">
        <x:v>Review</x:v>
      </x:c>
      <x:c r="N273" s="22" t="str"/>
      <x:c r="O273" s="28" t="n">
        <x:v>41652</x:v>
      </x:c>
      <x:c r="P273" s="28" t="n">
        <x:v>41683</x:v>
      </x:c>
      <x:c r="Q273" s="22" t="n">
        <x:v>2014</x:v>
      </x:c>
      <x:c r="R273" s="22" t="str">
        <x:v>Q1 2014</x:v>
      </x:c>
      <x:c r="S273" s="22" t="str">
        <x:v>Completed</x:v>
      </x:c>
      <x:c r="T273" s="26" t="str">
        <x:v>Agenus acquires 4-Antibody</x:v>
      </x:c>
      <x:c r="U273" s="22" t="str">
        <x:v>Mergers &amp; Acquisitions</x:v>
      </x:c>
      <x:c r="V273" s="22" t="str">
        <x:v>Acquisition</x:v>
      </x:c>
      <x:c r="W273" s="22" t="str">
        <x:v>100% Acquisition</x:v>
      </x:c>
      <x:c r="X273" s="22" t="str">
        <x:v>Switzerland</x:v>
      </x:c>
      <x:c r="Y273" s="22" t="str">
        <x:v>100% Acquisition</x:v>
      </x:c>
      <x:c r="Z273" s="26"/>
      <x:c r="AA273" s="26"/>
      <x:c r="AB273" s="22" t="str">
        <x:v>Agenus Inc</x:v>
      </x:c>
      <x:c r="AC273" s="22" t="str">
        <x:v>agenus</x:v>
      </x:c>
      <x:c r="AD273" s="22" t="str">
        <x:v>Agenus Switzerland Inc</x:v>
      </x:c>
      <x:c r="AE273" s="22" t="str">
        <x:v>agenus switzerland</x:v>
      </x:c>
      <x:c r="AF273" s="30" t="n">
        <x:v>40</x:v>
      </x:c>
      <x:c r="AG273" s="22" t="n">
        <x:v>40</x:v>
      </x:c>
      <x:c r="AH273" s="26" t="str">
        <x:v>Agenus, Inc., a US-based biotechnology company developing novel immune system activating treatments for cancers and infectious diseases, has acquired all of the outstanding stock of 4-Antibody AG, a Switzerland-based biopharmaceutical company with a fully-human antibody drug-discovery technology platform.
_x000d_ The acquisition includes the Retrocyte Display (R) technology platform.
_x000d_Announcement (January 13, 2014):
_x000d_Agenus has entered into a definitive agreement to acquire all of the outstanding stock of 4-Antibody.
_x000d_ Under the terms of the agreement, Agenus will pay 4-Antibody an initial payment of $10 million, representing approximately 3.3 million shares of Agenus common stock, , plus additional contingent payments, payable in cash or Agenus common stock, that may exceed $40 million based on the combined company achieving certain milestones. 
_x000d_Earlier, 4-Antibody had secured venture funding from Grazia Equity GmbH, BioMedPartners AG, Mulligan BioCapital AG, Life Science Partners (LSP), and Advent Venture Partners LLP. 
_x000d_The transaction is expected to be completed by the end of February 2014.</x:v>
      </x:c>
      <x:c r="AI273" s="26" t="str">
        <x:v>The acquisition will allow Agenus  to gain platform for rapid discovery and optimization of fully-human antibodies against a wide array of molecular targets.</x:v>
      </x:c>
      <x:c r="AJ273" s="22" t="str"/>
      <x:c r="AK273" s="22" t="str"/>
      <x:c r="AL273" s="22" t="str">
        <x:v>Unknown</x:v>
      </x:c>
      <x:c r="AM273" s="22" t="str">
        <x:v>Unknown</x:v>
      </x:c>
      <x:c r="AN273" s="22" t="str"/>
      <x:c r="AO273" s="22" t="str"/>
      <x:c r="AP273" s="22" t="str"/>
      <x:c r="AQ273" s="22" t="str"/>
      <x:c r="AR273" s="22" t="str"/>
      <x:c r="AS273" s="22" t="str">
        <x:v>Agenus Inc</x:v>
      </x:c>
      <x:c r="AT273" s="22" t="str">
        <x:v>Agenus Switzerland Inc</x:v>
      </x:c>
      <x:c r="AU273" s="22" t="str">
        <x:v>Not reviewed</x:v>
      </x:c>
      <x:c r="AV273" s="22" t="str">
        <x:v>Not assessed</x:v>
      </x:c>
      <x:c r="AW273" s="22" t="str">
        <x:v>Unknown</x:v>
      </x:c>
      <x:c r="AX273" s="22" t="str">
        <x:v>Unknown</x:v>
      </x:c>
      <x:c r="AY273" s="22" t="str">
        <x:v>Unknown</x:v>
      </x:c>
      <x:c r="AZ273" s="22" t="str">
        <x:v>Unknown</x:v>
      </x:c>
      <x:c r="BA273" s="22" t="str">
        <x:v>Unknown</x:v>
      </x:c>
      <x:c r="BB273" s="22" t="str">
        <x:v>Unknown</x:v>
      </x:c>
      <x:c r="BC273" s="26" t="str"/>
      <x:c r="BD273" s="22" t="str"/>
      <x:c r="BE273" s="22" t="str"/>
      <x:c r="BF273" s="22" t="str">
        <x:v>Not collected</x:v>
      </x:c>
      <x:c r="BG273" s="22" t="str">
        <x:v>Not collected</x:v>
      </x:c>
      <x:c r="BH273" s="22" t="str">
        <x:v>Not defined</x:v>
      </x:c>
      <x:c r="BI273" s="24" t="n">
        <x:f>IF($Q273="","",$Q273-3)</x:f>
        <x:v>2011</x:v>
      </x:c>
      <x:c r="BJ273" s="24" t="n">
        <x:f>IF($Q273="","",$Q273-2)</x:f>
        <x:v>2012</x:v>
      </x:c>
      <x:c r="BK273" s="24" t="n">
        <x:f>IF($Q273="","",$Q273-1)</x:f>
        <x:v>2013</x:v>
      </x:c>
      <x:c r="BL273" s="24" t="n">
        <x:f>IF($Q273="","",$Q273+0)</x:f>
        <x:v>2014</x:v>
      </x:c>
      <x:c r="BM273" s="24" t="n">
        <x:f>IF($Q273="","",$Q273+1)</x:f>
        <x:v>2015</x:v>
      </x:c>
      <x:c r="BN273" s="24" t="n">
        <x:f>IF($Q273="","",$Q273+2)</x:f>
        <x:v>2016</x:v>
      </x:c>
      <x:c r="BO273" s="24" t="n">
        <x:f>IF($Q273="","",$Q273+3)</x:f>
        <x:v>2017</x:v>
      </x:c>
      <x:c r="BP273" s="77" t="str"/>
      <x:c r="BQ273" s="77" t="str"/>
      <x:c r="BR273" s="77" t="str"/>
      <x:c r="BS273" s="77" t="str"/>
      <x:c r="BT273" s="77" t="str"/>
      <x:c r="BU273" s="77" t="str"/>
      <x:c r="BV273" s="77" t="str"/>
      <x:c r="BW273" s="77" t="str"/>
      <x:c r="BX273" s="77" t="str"/>
      <x:c r="BY273" s="77" t="str"/>
      <x:c r="BZ273" s="77" t="str"/>
      <x:c r="CA273" s="77" t="str"/>
      <x:c r="CB273" s="77" t="str"/>
      <x:c r="CC273" s="77" t="str"/>
      <x:c r="CD273" s="77" t="str"/>
      <x:c r="CE273" s="77" t="str"/>
      <x:c r="CF273" s="77" t="str"/>
      <x:c r="CG273" s="77" t="str"/>
      <x:c r="CH273" s="77" t="str"/>
      <x:c r="CI273" s="77" t="str"/>
      <x:c r="CJ273" s="77" t="str"/>
      <x:c r="CK273" s="77" t="str"/>
      <x:c r="CL273" s="77" t="str"/>
      <x:c r="CM273" s="77" t="str"/>
      <x:c r="CN273" s="77" t="str"/>
      <x:c r="CO273" s="77" t="str"/>
      <x:c r="CP273" s="77" t="str"/>
      <x:c r="CQ273" s="77" t="str"/>
      <x:c r="CR273" s="77" t="str"/>
      <x:c r="CS273" s="77" t="str"/>
      <x:c r="CT273" s="77" t="str"/>
      <x:c r="CU273" s="77" t="str"/>
      <x:c r="CV273" s="77" t="str"/>
      <x:c r="CW273" s="77" t="str"/>
      <x:c r="CX273" s="77" t="str"/>
      <x:c r="CY273" s="77" t="str"/>
      <x:c r="CZ273" s="77" t="str"/>
      <x:c r="DA273" s="77" t="str"/>
      <x:c r="DB273" s="77" t="str"/>
      <x:c r="DC273" s="77" t="str"/>
      <x:c r="DD273" s="77" t="str"/>
      <x:c r="DE273" s="77" t="str"/>
      <x:c r="DF273" s="78" t="str"/>
      <x:c r="DG273" s="78" t="str"/>
      <x:c r="DH273" s="78" t="str"/>
      <x:c r="DI273" s="78" t="str"/>
      <x:c r="DJ273" s="78" t="str"/>
      <x:c r="DK273" s="78" t="str"/>
      <x:c r="DL273" s="78" t="str"/>
      <x:c r="DM273" s="78" t="str"/>
      <x:c r="DN273" s="78" t="str"/>
      <x:c r="DO273" s="78" t="str"/>
      <x:c r="DP273" s="78" t="str"/>
      <x:c r="DQ273" s="78" t="str"/>
      <x:c r="DR273" s="78" t="str"/>
      <x:c r="DS273" s="78" t="str"/>
      <x:c r="DT273" s="78" t="str"/>
      <x:c r="DU273" s="78" t="str"/>
      <x:c r="DV273" s="78" t="str"/>
      <x:c r="DW273" s="78" t="str"/>
      <x:c r="DX273" s="78" t="str"/>
      <x:c r="DY273" s="78" t="str"/>
      <x:c r="DZ273" s="78" t="str"/>
      <x:c r="EA273" s="117" t="str"/>
      <x:c r="EB273" s="117" t="str"/>
      <x:c r="EC273" s="117" t="str"/>
      <x:c r="ED273" s="117" t="str"/>
      <x:c r="EE273" s="117" t="str"/>
      <x:c r="EF273" s="117" t="str"/>
      <x:c r="EG273" s="117" t="str"/>
      <x:c r="EH273" s="117" t="str"/>
      <x:c r="EI273" s="117" t="str"/>
      <x:c r="EJ273" s="117" t="str"/>
      <x:c r="EK273" s="117" t="str"/>
      <x:c r="EL273" s="117" t="str"/>
      <x:c r="EM273" s="117" t="str"/>
      <x:c r="EN273" s="117" t="str"/>
      <x:c r="EO273" s="34" t="str"/>
      <x:c r="EP273" s="34" t="str"/>
      <x:c r="EQ273" s="36" t="str">
        <x:f>IF(OR($EO273="",$EP273="",$EO273=0),"",$EP273/$EO273)</x:f>
      </x:c>
      <x:c r="ER273" s="38" t="str"/>
      <x:c r="ES273" s="22" t="str">
        <x:v>Unknown</x:v>
      </x:c>
      <x:c r="ET273" s="22" t="str">
        <x:v>Unknown</x:v>
      </x:c>
      <x:c r="EU273" s="40" t="str">
        <x:f>IF(COUNT($DF273,$DG273,$DH273)=0,"",AVERAGE($DF273,$DG273,$DH273))</x:f>
      </x:c>
      <x:c r="EV273" s="40" t="str">
        <x:f>IF(COUNT($DJ273,$DK273,$DL273)=0,"",AVERAGE($DJ273,$DK273,$DL273))</x:f>
      </x:c>
      <x:c r="EW273" s="40" t="str">
        <x:f>IF(OR($EU273="",$EV273=""),"",$EV273-$EU273)</x:f>
      </x:c>
      <x:c r="EX273" s="40" t="str">
        <x:f>IF(COUNT($DM273,$DN273,$DO273)=0,"",AVERAGE($DM273,$DN273,$DO273))</x:f>
      </x:c>
      <x:c r="EY273" s="40" t="str">
        <x:f>IF(COUNT($DQ273,$DR273,$DS273)=0,"",AVERAGE($DQ273,$DR273,$DS273))</x:f>
      </x:c>
      <x:c r="EZ273" s="40" t="str">
        <x:f>IF(OR($EX273="",$EY273=""),"",$EY273-$EX273)</x:f>
      </x:c>
      <x:c r="FA273" s="42" t="str">
        <x:f>IF(COUNT($EA273,$EB273,$EC273)=0,"",AVERAGE($EA273,$EB273,$EC273))</x:f>
      </x:c>
      <x:c r="FB273" s="42" t="str">
        <x:f>IF(COUNT($EE273,$EF273,$EG273)=0,"",AVERAGE($EE273,$EF273,$EG273))</x:f>
      </x:c>
      <x:c r="FC273" s="42" t="str">
        <x:f>IF(OR($FA273="",$FB273=""),"",$FB273-$FA273)</x:f>
      </x:c>
      <x:c r="FD273" s="42" t="str">
        <x:f>IF(COUNT($EH273,$EI273,$EJ273)=0,"",AVERAGE($EH273,$EI273,$EJ273))</x:f>
      </x:c>
      <x:c r="FE273" s="42" t="str">
        <x:f>IF(COUNT($EL273,$EM273,$EN273)=0,"",AVERAGE($EL273,$EM273,$EN273))</x:f>
      </x:c>
      <x:c r="FF273" s="42" t="str">
        <x:f>IF(OR($FD273="",$FE273=""),"",$FE273-$FD273)</x:f>
      </x:c>
      <x:c r="FG273" s="24" t="str">
        <x:f>IF(COUNT($DF273,$DG273,$DH273,$DJ273,$DK273,$DL273,$DM273,$DN273,$DO273,$DQ273,$DR273,$DS273)=12,"Yes","No")</x:f>
        <x:v>No</x:v>
      </x:c>
      <x:c r="FH273" s="24" t="str">
        <x:f>IF(COUNT($EA273,$EB273,$EC273,$EE273,$EF273,$EG273,$EH273,$EI273,$EJ273,$EL273,$EM273,$EN273)=12,"Yes","No")</x:f>
        <x:v>No</x:v>
      </x:c>
      <x:c r="FI273" s="24" t="str">
        <x:f>IF(AND($M273="Include",OR($FG273="Yes",$FH273="Yes")),"Ready","Not ready")</x:f>
        <x:v>Not ready</x:v>
      </x:c>
    </x:row>
    <x:row r="274" ht="24" customHeight="1">
      <x:c r="A274" s="22" t="str">
        <x:v>CTL-0272</x:v>
      </x:c>
      <x:c r="B274" s="22" t="n">
        <x:v>283</x:v>
      </x:c>
      <x:c r="C274" s="22" t="str">
        <x:v>Candidate alternative-rationale group</x:v>
      </x:c>
      <x:c r="D274" s="22" t="n">
        <x:v>0</x:v>
      </x:c>
      <x:c r="E274" s="22" t="str">
        <x:v>DATA non-innovation deals.xlsx</x:v>
      </x:c>
      <x:c r="F274" s="22" t="str">
        <x:v>aratana therapeutics acquires okapi sciences</x:v>
      </x:c>
      <x:c r="G274" s="22" t="str">
        <x:v>No</x:v>
      </x:c>
      <x:c r="H274" s="22" t="str">
        <x:v>No</x:v>
      </x:c>
      <x:c r="I274" s="22" t="str">
        <x:v>No</x:v>
      </x:c>
      <x:c r="J274" s="22" t="n">
        <x:v>1</x:v>
      </x:c>
      <x:c r="K274" s="22" t="str">
        <x:v>Not started</x:v>
      </x:c>
      <x:c r="L274" s="22" t="str">
        <x:v>Review - majority</x:v>
      </x:c>
      <x:c r="M274" s="22" t="str">
        <x:v>Review</x:v>
      </x:c>
      <x:c r="N274" s="22" t="str"/>
      <x:c r="O274" s="28" t="n">
        <x:v>41645</x:v>
      </x:c>
      <x:c r="P274" s="28" t="n">
        <x:v>41645</x:v>
      </x:c>
      <x:c r="Q274" s="22" t="n">
        <x:v>2014</x:v>
      </x:c>
      <x:c r="R274" s="22" t="str">
        <x:v>Q1 2014</x:v>
      </x:c>
      <x:c r="S274" s="22" t="str">
        <x:v>Completed</x:v>
      </x:c>
      <x:c r="T274" s="26" t="str">
        <x:v>Aratana Therapeutics acquires Okapi Sciences</x:v>
      </x:c>
      <x:c r="U274" s="22" t="str">
        <x:v>Mergers &amp; Acquisitions</x:v>
      </x:c>
      <x:c r="V274" s="22" t="str">
        <x:v>Acquisition</x:v>
      </x:c>
      <x:c r="W274" s="22" t="str">
        <x:v>Majority Acquisition</x:v>
      </x:c>
      <x:c r="X274" s="22" t="str">
        <x:v>Belgium</x:v>
      </x:c>
      <x:c r="Y274" s="22" t="str">
        <x:v>Majority Acquisition</x:v>
      </x:c>
      <x:c r="Z274" s="26"/>
      <x:c r="AA274" s="26" t="str">
        <x:v>Latham &amp; Watkins LLP</x:v>
      </x:c>
      <x:c r="AB274" s="22" t="str">
        <x:v>Aratana Therapeutics, Inc.</x:v>
      </x:c>
      <x:c r="AC274" s="22" t="str">
        <x:v>aratana therapeutics</x:v>
      </x:c>
      <x:c r="AD274" s="22" t="str">
        <x:v>Okapi Sciences NV</x:v>
      </x:c>
      <x:c r="AE274" s="22" t="str">
        <x:v>okapi sciences</x:v>
      </x:c>
      <x:c r="AF274" s="30" t="n">
        <x:v>45</x:v>
      </x:c>
      <x:c r="AG274" s="22" t="n">
        <x:v>45</x:v>
      </x:c>
      <x:c r="AH274" s="26" t="str">
        <x:v>Aratana Therapeutics, Inc., a US-based biopharmaceutical company, has acquired Okapi Sciences NV, a Belgium-based biopharmaceutical company focused on developing antiviral treatments for animals. 
_x000d_ Under the terms of the transaction, Aratana paid to Okapi Sciences' equity holders at the closing approximately EUR10.3 million in cash and issued a promissory note for EUR11 million with a maturity date of December 31, 2014 and agreed to pay an additional EUR12 million in cash or shares of common stock calculated in the manner specified in the purchase agreement within 90 days, subject to mandatory prepayment in cash in the event of an equity financing. 
_x000d_ In connection with the transaction, stockholders of Aratana owning approximately 13 million shares of common stock extended the restricted period under their existing lock-up agreements on February 12, 2014. 
_x000d_Okapi Sciences has been backed by investment from Agri Investment Fund, Thuja Capital B.V, Fortis Private Equity, KBC ARKIV, PMV-Vinnof, Gemma Frisius Fund K.U.Leuven and Spinventure s.a.
_x000d_Latham &amp; Watkins LLP acted as legal advisor to Aratana Therapeutics on the transaction.</x:v>
      </x:c>
      <x:c r="AI274" s="26" t="str">
        <x:v>The transaction enhances Aratana's position in pet therapeutics market. It also expands its European presence and diversifies its portfolio.</x:v>
      </x:c>
      <x:c r="AJ274" s="22" t="str"/>
      <x:c r="AK274" s="22" t="str"/>
      <x:c r="AL274" s="22" t="str">
        <x:v>Unknown</x:v>
      </x:c>
      <x:c r="AM274" s="22" t="str">
        <x:v>Unknown</x:v>
      </x:c>
      <x:c r="AN274" s="22" t="str"/>
      <x:c r="AO274" s="22" t="str"/>
      <x:c r="AP274" s="22" t="str"/>
      <x:c r="AQ274" s="22" t="str"/>
      <x:c r="AR274" s="22" t="str"/>
      <x:c r="AS274" s="22" t="str">
        <x:v>Aratana Therapeutics, Inc.</x:v>
      </x:c>
      <x:c r="AT274" s="22" t="str">
        <x:v>Okapi Sciences NV</x:v>
      </x:c>
      <x:c r="AU274" s="22" t="str">
        <x:v>Not reviewed</x:v>
      </x:c>
      <x:c r="AV274" s="22" t="str">
        <x:v>Not assessed</x:v>
      </x:c>
      <x:c r="AW274" s="22" t="str">
        <x:v>Unknown</x:v>
      </x:c>
      <x:c r="AX274" s="22" t="str">
        <x:v>Unknown</x:v>
      </x:c>
      <x:c r="AY274" s="22" t="str">
        <x:v>Unknown</x:v>
      </x:c>
      <x:c r="AZ274" s="22" t="str">
        <x:v>Unknown</x:v>
      </x:c>
      <x:c r="BA274" s="22" t="str">
        <x:v>Unknown</x:v>
      </x:c>
      <x:c r="BB274" s="22" t="str">
        <x:v>Unknown</x:v>
      </x:c>
      <x:c r="BC274" s="26" t="str"/>
      <x:c r="BD274" s="22" t="str"/>
      <x:c r="BE274" s="22" t="str"/>
      <x:c r="BF274" s="22" t="str">
        <x:v>Not collected</x:v>
      </x:c>
      <x:c r="BG274" s="22" t="str">
        <x:v>Not collected</x:v>
      </x:c>
      <x:c r="BH274" s="22" t="str">
        <x:v>Not defined</x:v>
      </x:c>
      <x:c r="BI274" s="24" t="n">
        <x:f>IF($Q274="","",$Q274-3)</x:f>
        <x:v>2011</x:v>
      </x:c>
      <x:c r="BJ274" s="24" t="n">
        <x:f>IF($Q274="","",$Q274-2)</x:f>
        <x:v>2012</x:v>
      </x:c>
      <x:c r="BK274" s="24" t="n">
        <x:f>IF($Q274="","",$Q274-1)</x:f>
        <x:v>2013</x:v>
      </x:c>
      <x:c r="BL274" s="24" t="n">
        <x:f>IF($Q274="","",$Q274+0)</x:f>
        <x:v>2014</x:v>
      </x:c>
      <x:c r="BM274" s="24" t="n">
        <x:f>IF($Q274="","",$Q274+1)</x:f>
        <x:v>2015</x:v>
      </x:c>
      <x:c r="BN274" s="24" t="n">
        <x:f>IF($Q274="","",$Q274+2)</x:f>
        <x:v>2016</x:v>
      </x:c>
      <x:c r="BO274" s="24" t="n">
        <x:f>IF($Q274="","",$Q274+3)</x:f>
        <x:v>2017</x:v>
      </x:c>
      <x:c r="BP274" s="77" t="str"/>
      <x:c r="BQ274" s="77" t="str"/>
      <x:c r="BR274" s="77" t="str"/>
      <x:c r="BS274" s="77" t="str"/>
      <x:c r="BT274" s="77" t="str"/>
      <x:c r="BU274" s="77" t="str"/>
      <x:c r="BV274" s="77" t="str"/>
      <x:c r="BW274" s="77" t="str"/>
      <x:c r="BX274" s="77" t="str"/>
      <x:c r="BY274" s="77" t="str"/>
      <x:c r="BZ274" s="77" t="str"/>
      <x:c r="CA274" s="77" t="str"/>
      <x:c r="CB274" s="77" t="str"/>
      <x:c r="CC274" s="77" t="str"/>
      <x:c r="CD274" s="77" t="str"/>
      <x:c r="CE274" s="77" t="str"/>
      <x:c r="CF274" s="77" t="str"/>
      <x:c r="CG274" s="77" t="str"/>
      <x:c r="CH274" s="77" t="str"/>
      <x:c r="CI274" s="77" t="str"/>
      <x:c r="CJ274" s="77" t="str"/>
      <x:c r="CK274" s="77" t="str"/>
      <x:c r="CL274" s="77" t="str"/>
      <x:c r="CM274" s="77" t="str"/>
      <x:c r="CN274" s="77" t="str"/>
      <x:c r="CO274" s="77" t="str"/>
      <x:c r="CP274" s="77" t="str"/>
      <x:c r="CQ274" s="77" t="str"/>
      <x:c r="CR274" s="77" t="str"/>
      <x:c r="CS274" s="77" t="str"/>
      <x:c r="CT274" s="77" t="str"/>
      <x:c r="CU274" s="77" t="str"/>
      <x:c r="CV274" s="77" t="str"/>
      <x:c r="CW274" s="77" t="str"/>
      <x:c r="CX274" s="77" t="str"/>
      <x:c r="CY274" s="77" t="str"/>
      <x:c r="CZ274" s="77" t="str"/>
      <x:c r="DA274" s="77" t="str"/>
      <x:c r="DB274" s="77" t="str"/>
      <x:c r="DC274" s="77" t="str"/>
      <x:c r="DD274" s="77" t="str"/>
      <x:c r="DE274" s="77" t="str"/>
      <x:c r="DF274" s="78" t="str"/>
      <x:c r="DG274" s="78" t="str"/>
      <x:c r="DH274" s="78" t="str"/>
      <x:c r="DI274" s="78" t="str"/>
      <x:c r="DJ274" s="78" t="str"/>
      <x:c r="DK274" s="78" t="str"/>
      <x:c r="DL274" s="78" t="str"/>
      <x:c r="DM274" s="78" t="str"/>
      <x:c r="DN274" s="78" t="str"/>
      <x:c r="DO274" s="78" t="str"/>
      <x:c r="DP274" s="78" t="str"/>
      <x:c r="DQ274" s="78" t="str"/>
      <x:c r="DR274" s="78" t="str"/>
      <x:c r="DS274" s="78" t="str"/>
      <x:c r="DT274" s="78" t="str"/>
      <x:c r="DU274" s="78" t="str"/>
      <x:c r="DV274" s="78" t="str"/>
      <x:c r="DW274" s="78" t="str"/>
      <x:c r="DX274" s="78" t="str"/>
      <x:c r="DY274" s="78" t="str"/>
      <x:c r="DZ274" s="78" t="str"/>
      <x:c r="EA274" s="117" t="str"/>
      <x:c r="EB274" s="117" t="str"/>
      <x:c r="EC274" s="117" t="str"/>
      <x:c r="ED274" s="117" t="str"/>
      <x:c r="EE274" s="117" t="str"/>
      <x:c r="EF274" s="117" t="str"/>
      <x:c r="EG274" s="117" t="str"/>
      <x:c r="EH274" s="117" t="str"/>
      <x:c r="EI274" s="117" t="str"/>
      <x:c r="EJ274" s="117" t="str"/>
      <x:c r="EK274" s="117" t="str"/>
      <x:c r="EL274" s="117" t="str"/>
      <x:c r="EM274" s="117" t="str"/>
      <x:c r="EN274" s="117" t="str"/>
      <x:c r="EO274" s="34" t="str"/>
      <x:c r="EP274" s="34" t="str"/>
      <x:c r="EQ274" s="36" t="str">
        <x:f>IF(OR($EO274="",$EP274="",$EO274=0),"",$EP274/$EO274)</x:f>
      </x:c>
      <x:c r="ER274" s="38" t="str"/>
      <x:c r="ES274" s="22" t="str">
        <x:v>Unknown</x:v>
      </x:c>
      <x:c r="ET274" s="22" t="str">
        <x:v>Unknown</x:v>
      </x:c>
      <x:c r="EU274" s="40" t="str">
        <x:f>IF(COUNT($DF274,$DG274,$DH274)=0,"",AVERAGE($DF274,$DG274,$DH274))</x:f>
      </x:c>
      <x:c r="EV274" s="40" t="str">
        <x:f>IF(COUNT($DJ274,$DK274,$DL274)=0,"",AVERAGE($DJ274,$DK274,$DL274))</x:f>
      </x:c>
      <x:c r="EW274" s="40" t="str">
        <x:f>IF(OR($EU274="",$EV274=""),"",$EV274-$EU274)</x:f>
      </x:c>
      <x:c r="EX274" s="40" t="str">
        <x:f>IF(COUNT($DM274,$DN274,$DO274)=0,"",AVERAGE($DM274,$DN274,$DO274))</x:f>
      </x:c>
      <x:c r="EY274" s="40" t="str">
        <x:f>IF(COUNT($DQ274,$DR274,$DS274)=0,"",AVERAGE($DQ274,$DR274,$DS274))</x:f>
      </x:c>
      <x:c r="EZ274" s="40" t="str">
        <x:f>IF(OR($EX274="",$EY274=""),"",$EY274-$EX274)</x:f>
      </x:c>
      <x:c r="FA274" s="42" t="str">
        <x:f>IF(COUNT($EA274,$EB274,$EC274)=0,"",AVERAGE($EA274,$EB274,$EC274))</x:f>
      </x:c>
      <x:c r="FB274" s="42" t="str">
        <x:f>IF(COUNT($EE274,$EF274,$EG274)=0,"",AVERAGE($EE274,$EF274,$EG274))</x:f>
      </x:c>
      <x:c r="FC274" s="42" t="str">
        <x:f>IF(OR($FA274="",$FB274=""),"",$FB274-$FA274)</x:f>
      </x:c>
      <x:c r="FD274" s="42" t="str">
        <x:f>IF(COUNT($EH274,$EI274,$EJ274)=0,"",AVERAGE($EH274,$EI274,$EJ274))</x:f>
      </x:c>
      <x:c r="FE274" s="42" t="str">
        <x:f>IF(COUNT($EL274,$EM274,$EN274)=0,"",AVERAGE($EL274,$EM274,$EN274))</x:f>
      </x:c>
      <x:c r="FF274" s="42" t="str">
        <x:f>IF(OR($FD274="",$FE274=""),"",$FE274-$FD274)</x:f>
      </x:c>
      <x:c r="FG274" s="24" t="str">
        <x:f>IF(COUNT($DF274,$DG274,$DH274,$DJ274,$DK274,$DL274,$DM274,$DN274,$DO274,$DQ274,$DR274,$DS274)=12,"Yes","No")</x:f>
        <x:v>No</x:v>
      </x:c>
      <x:c r="FH274" s="24" t="str">
        <x:f>IF(COUNT($EA274,$EB274,$EC274,$EE274,$EF274,$EG274,$EH274,$EI274,$EJ274,$EL274,$EM274,$EN274)=12,"Yes","No")</x:f>
        <x:v>No</x:v>
      </x:c>
      <x:c r="FI274" s="24" t="str">
        <x:f>IF(AND($M274="Include",OR($FG274="Yes",$FH274="Yes")),"Ready","Not ready")</x:f>
        <x:v>Not ready</x:v>
      </x:c>
    </x:row>
    <x:row r="275" ht="24" customHeight="1">
      <x:c r="A275" s="22" t="str">
        <x:v>CTL-0273</x:v>
      </x:c>
      <x:c r="B275" s="22" t="n">
        <x:v>284</x:v>
      </x:c>
      <x:c r="C275" s="22" t="str">
        <x:v>Candidate alternative-rationale group</x:v>
      </x:c>
      <x:c r="D275" s="22" t="n">
        <x:v>0</x:v>
      </x:c>
      <x:c r="E275" s="22" t="str">
        <x:v>DATA non-innovation deals.xlsx</x:v>
      </x:c>
      <x:c r="F275" s="22" t="str">
        <x:v>ambipharm mercury acquires abcur</x:v>
      </x:c>
      <x:c r="G275" s="22" t="str">
        <x:v>No</x:v>
      </x:c>
      <x:c r="H275" s="22" t="str">
        <x:v>No</x:v>
      </x:c>
      <x:c r="I275" s="22" t="str">
        <x:v>Yes</x:v>
      </x:c>
      <x:c r="J275" s="22" t="n">
        <x:v>3</x:v>
      </x:c>
      <x:c r="K275" s="22" t="str">
        <x:v>Not started</x:v>
      </x:c>
      <x:c r="L275" s="22" t="str">
        <x:v>Review - majority</x:v>
      </x:c>
      <x:c r="M275" s="22" t="str">
        <x:v>Review</x:v>
      </x:c>
      <x:c r="N275" s="22" t="str"/>
      <x:c r="O275" s="28" t="n">
        <x:v>41614</x:v>
      </x:c>
      <x:c r="P275" s="28" t="n">
        <x:v>41614</x:v>
      </x:c>
      <x:c r="Q275" s="22" t="n">
        <x:v>2013</x:v>
      </x:c>
      <x:c r="R275" s="22" t="str">
        <x:v>Q4 2013</x:v>
      </x:c>
      <x:c r="S275" s="22" t="str">
        <x:v>Completed</x:v>
      </x:c>
      <x:c r="T275" s="26" t="str">
        <x:v>Ambipharm Mercury acquires Abcur</x:v>
      </x:c>
      <x:c r="U275" s="22" t="str">
        <x:v>Mergers &amp; Acquisitions</x:v>
      </x:c>
      <x:c r="V275" s="22" t="str">
        <x:v>Acquisition</x:v>
      </x:c>
      <x:c r="W275" s="22" t="str">
        <x:v>Majority Acquisition</x:v>
      </x:c>
      <x:c r="X275" s="22" t="str">
        <x:v>Sweden</x:v>
      </x:c>
      <x:c r="Y275" s="22" t="str">
        <x:v>Majority Acquisition</x:v>
      </x:c>
      <x:c r="Z275" s="26"/>
      <x:c r="AA275" s="26"/>
      <x:c r="AB275" s="22" t="str">
        <x:v>Amdipharm Mercury Company Limited</x:v>
      </x:c>
      <x:c r="AC275" s="22" t="str">
        <x:v>amdipharm mercury</x:v>
      </x:c>
      <x:c r="AD275" s="22" t="str">
        <x:v>Abcur AB</x:v>
      </x:c>
      <x:c r="AE275" s="22" t="str">
        <x:v>abcur ab</x:v>
      </x:c>
      <x:c r="AF275" s="30"/>
      <x:c r="AG275" s="22" t="str">
        <x:v>n/a</x:v>
      </x:c>
      <x:c r="AH275" s="26" t="str">
        <x:v>Amdipharm Mercury Company Limited, a UK-based pharmaceutical company, has acquired Abcur AB, a Sweden-based pharmaceutical business focused on the development, registration and marketing of a prescription and non-prescription products.</x:v>
      </x:c>
      <x:c r="AI275" s="26" t="str">
        <x:v>The acquisition will further strengthen Amdipharm’s ability to increase its presence across Europe, as well as acquire businesses or products which will enable it to expand business through the sale of additional products into international markets.</x:v>
      </x:c>
      <x:c r="AJ275" s="22" t="str"/>
      <x:c r="AK275" s="22" t="str"/>
      <x:c r="AL275" s="22" t="str">
        <x:v>Unknown</x:v>
      </x:c>
      <x:c r="AM275" s="22" t="str">
        <x:v>Unknown</x:v>
      </x:c>
      <x:c r="AN275" s="22" t="str"/>
      <x:c r="AO275" s="22" t="str"/>
      <x:c r="AP275" s="22" t="str"/>
      <x:c r="AQ275" s="22" t="str"/>
      <x:c r="AR275" s="22" t="str"/>
      <x:c r="AS275" s="22" t="str">
        <x:v>Amdipharm Mercury Company Limited</x:v>
      </x:c>
      <x:c r="AT275" s="22" t="str">
        <x:v>Abcur AB</x:v>
      </x:c>
      <x:c r="AU275" s="22" t="str">
        <x:v>Not reviewed</x:v>
      </x:c>
      <x:c r="AV275" s="22" t="str">
        <x:v>Not assessed</x:v>
      </x:c>
      <x:c r="AW275" s="22" t="str">
        <x:v>Unknown</x:v>
      </x:c>
      <x:c r="AX275" s="22" t="str">
        <x:v>Unknown</x:v>
      </x:c>
      <x:c r="AY275" s="22" t="str">
        <x:v>Unknown</x:v>
      </x:c>
      <x:c r="AZ275" s="22" t="str">
        <x:v>Unknown</x:v>
      </x:c>
      <x:c r="BA275" s="22" t="str">
        <x:v>Unknown</x:v>
      </x:c>
      <x:c r="BB275" s="22" t="str">
        <x:v>Unknown</x:v>
      </x:c>
      <x:c r="BC275" s="26" t="str"/>
      <x:c r="BD275" s="22" t="str"/>
      <x:c r="BE275" s="22" t="str"/>
      <x:c r="BF275" s="22" t="str">
        <x:v>Not collected</x:v>
      </x:c>
      <x:c r="BG275" s="22" t="str">
        <x:v>Not collected</x:v>
      </x:c>
      <x:c r="BH275" s="22" t="str">
        <x:v>Not defined</x:v>
      </x:c>
      <x:c r="BI275" s="24" t="n">
        <x:f>IF($Q275="","",$Q275-3)</x:f>
        <x:v>2010</x:v>
      </x:c>
      <x:c r="BJ275" s="24" t="n">
        <x:f>IF($Q275="","",$Q275-2)</x:f>
        <x:v>2011</x:v>
      </x:c>
      <x:c r="BK275" s="24" t="n">
        <x:f>IF($Q275="","",$Q275-1)</x:f>
        <x:v>2012</x:v>
      </x:c>
      <x:c r="BL275" s="24" t="n">
        <x:f>IF($Q275="","",$Q275+0)</x:f>
        <x:v>2013</x:v>
      </x:c>
      <x:c r="BM275" s="24" t="n">
        <x:f>IF($Q275="","",$Q275+1)</x:f>
        <x:v>2014</x:v>
      </x:c>
      <x:c r="BN275" s="24" t="n">
        <x:f>IF($Q275="","",$Q275+2)</x:f>
        <x:v>2015</x:v>
      </x:c>
      <x:c r="BO275" s="24" t="n">
        <x:f>IF($Q275="","",$Q275+3)</x:f>
        <x:v>2016</x:v>
      </x:c>
      <x:c r="BP275" s="77" t="str"/>
      <x:c r="BQ275" s="77" t="str"/>
      <x:c r="BR275" s="77" t="str"/>
      <x:c r="BS275" s="77" t="str"/>
      <x:c r="BT275" s="77" t="str"/>
      <x:c r="BU275" s="77" t="str"/>
      <x:c r="BV275" s="77" t="str"/>
      <x:c r="BW275" s="77" t="str"/>
      <x:c r="BX275" s="77" t="str"/>
      <x:c r="BY275" s="77" t="str"/>
      <x:c r="BZ275" s="77" t="str"/>
      <x:c r="CA275" s="77" t="str"/>
      <x:c r="CB275" s="77" t="str"/>
      <x:c r="CC275" s="77" t="str"/>
      <x:c r="CD275" s="77" t="str"/>
      <x:c r="CE275" s="77" t="str"/>
      <x:c r="CF275" s="77" t="str"/>
      <x:c r="CG275" s="77" t="str"/>
      <x:c r="CH275" s="77" t="str"/>
      <x:c r="CI275" s="77" t="str"/>
      <x:c r="CJ275" s="77" t="str"/>
      <x:c r="CK275" s="77" t="str"/>
      <x:c r="CL275" s="77" t="str"/>
      <x:c r="CM275" s="77" t="str"/>
      <x:c r="CN275" s="77" t="str"/>
      <x:c r="CO275" s="77" t="str"/>
      <x:c r="CP275" s="77" t="str"/>
      <x:c r="CQ275" s="77" t="str"/>
      <x:c r="CR275" s="77" t="str"/>
      <x:c r="CS275" s="77" t="str"/>
      <x:c r="CT275" s="77" t="str"/>
      <x:c r="CU275" s="77" t="str"/>
      <x:c r="CV275" s="77" t="str"/>
      <x:c r="CW275" s="77" t="str"/>
      <x:c r="CX275" s="77" t="str"/>
      <x:c r="CY275" s="77" t="str"/>
      <x:c r="CZ275" s="77" t="str"/>
      <x:c r="DA275" s="77" t="str"/>
      <x:c r="DB275" s="77" t="str"/>
      <x:c r="DC275" s="77" t="str"/>
      <x:c r="DD275" s="77" t="str"/>
      <x:c r="DE275" s="77" t="str"/>
      <x:c r="DF275" s="78" t="str"/>
      <x:c r="DG275" s="78" t="str"/>
      <x:c r="DH275" s="78" t="str"/>
      <x:c r="DI275" s="78" t="str"/>
      <x:c r="DJ275" s="78" t="str"/>
      <x:c r="DK275" s="78" t="str"/>
      <x:c r="DL275" s="78" t="str"/>
      <x:c r="DM275" s="78" t="str"/>
      <x:c r="DN275" s="78" t="str"/>
      <x:c r="DO275" s="78" t="str"/>
      <x:c r="DP275" s="78" t="str"/>
      <x:c r="DQ275" s="78" t="str"/>
      <x:c r="DR275" s="78" t="str"/>
      <x:c r="DS275" s="78" t="str"/>
      <x:c r="DT275" s="78" t="str"/>
      <x:c r="DU275" s="78" t="str"/>
      <x:c r="DV275" s="78" t="str"/>
      <x:c r="DW275" s="78" t="str"/>
      <x:c r="DX275" s="78" t="str"/>
      <x:c r="DY275" s="78" t="str"/>
      <x:c r="DZ275" s="78" t="str"/>
      <x:c r="EA275" s="117" t="str"/>
      <x:c r="EB275" s="117" t="str"/>
      <x:c r="EC275" s="117" t="str"/>
      <x:c r="ED275" s="117" t="str"/>
      <x:c r="EE275" s="117" t="str"/>
      <x:c r="EF275" s="117" t="str"/>
      <x:c r="EG275" s="117" t="str"/>
      <x:c r="EH275" s="117" t="str"/>
      <x:c r="EI275" s="117" t="str"/>
      <x:c r="EJ275" s="117" t="str"/>
      <x:c r="EK275" s="117" t="str"/>
      <x:c r="EL275" s="117" t="str"/>
      <x:c r="EM275" s="117" t="str"/>
      <x:c r="EN275" s="117" t="str"/>
      <x:c r="EO275" s="34" t="str"/>
      <x:c r="EP275" s="34" t="str"/>
      <x:c r="EQ275" s="36" t="str">
        <x:f>IF(OR($EO275="",$EP275="",$EO275=0),"",$EP275/$EO275)</x:f>
      </x:c>
      <x:c r="ER275" s="38" t="str"/>
      <x:c r="ES275" s="22" t="str">
        <x:v>Unknown</x:v>
      </x:c>
      <x:c r="ET275" s="22" t="str">
        <x:v>Unknown</x:v>
      </x:c>
      <x:c r="EU275" s="40" t="str">
        <x:f>IF(COUNT($DF275,$DG275,$DH275)=0,"",AVERAGE($DF275,$DG275,$DH275))</x:f>
      </x:c>
      <x:c r="EV275" s="40" t="str">
        <x:f>IF(COUNT($DJ275,$DK275,$DL275)=0,"",AVERAGE($DJ275,$DK275,$DL275))</x:f>
      </x:c>
      <x:c r="EW275" s="40" t="str">
        <x:f>IF(OR($EU275="",$EV275=""),"",$EV275-$EU275)</x:f>
      </x:c>
      <x:c r="EX275" s="40" t="str">
        <x:f>IF(COUNT($DM275,$DN275,$DO275)=0,"",AVERAGE($DM275,$DN275,$DO275))</x:f>
      </x:c>
      <x:c r="EY275" s="40" t="str">
        <x:f>IF(COUNT($DQ275,$DR275,$DS275)=0,"",AVERAGE($DQ275,$DR275,$DS275))</x:f>
      </x:c>
      <x:c r="EZ275" s="40" t="str">
        <x:f>IF(OR($EX275="",$EY275=""),"",$EY275-$EX275)</x:f>
      </x:c>
      <x:c r="FA275" s="42" t="str">
        <x:f>IF(COUNT($EA275,$EB275,$EC275)=0,"",AVERAGE($EA275,$EB275,$EC275))</x:f>
      </x:c>
      <x:c r="FB275" s="42" t="str">
        <x:f>IF(COUNT($EE275,$EF275,$EG275)=0,"",AVERAGE($EE275,$EF275,$EG275))</x:f>
      </x:c>
      <x:c r="FC275" s="42" t="str">
        <x:f>IF(OR($FA275="",$FB275=""),"",$FB275-$FA275)</x:f>
      </x:c>
      <x:c r="FD275" s="42" t="str">
        <x:f>IF(COUNT($EH275,$EI275,$EJ275)=0,"",AVERAGE($EH275,$EI275,$EJ275))</x:f>
      </x:c>
      <x:c r="FE275" s="42" t="str">
        <x:f>IF(COUNT($EL275,$EM275,$EN275)=0,"",AVERAGE($EL275,$EM275,$EN275))</x:f>
      </x:c>
      <x:c r="FF275" s="42" t="str">
        <x:f>IF(OR($FD275="",$FE275=""),"",$FE275-$FD275)</x:f>
      </x:c>
      <x:c r="FG275" s="24" t="str">
        <x:f>IF(COUNT($DF275,$DG275,$DH275,$DJ275,$DK275,$DL275,$DM275,$DN275,$DO275,$DQ275,$DR275,$DS275)=12,"Yes","No")</x:f>
        <x:v>No</x:v>
      </x:c>
      <x:c r="FH275" s="24" t="str">
        <x:f>IF(COUNT($EA275,$EB275,$EC275,$EE275,$EF275,$EG275,$EH275,$EI275,$EJ275,$EL275,$EM275,$EN275)=12,"Yes","No")</x:f>
        <x:v>No</x:v>
      </x:c>
      <x:c r="FI275" s="24" t="str">
        <x:f>IF(AND($M275="Include",OR($FG275="Yes",$FH275="Yes")),"Ready","Not ready")</x:f>
        <x:v>Not ready</x:v>
      </x:c>
    </x:row>
    <x:row r="276" ht="24" customHeight="1">
      <x:c r="A276" s="22" t="str">
        <x:v>CTL-0274</x:v>
      </x:c>
      <x:c r="B276" s="22" t="n">
        <x:v>285</x:v>
      </x:c>
      <x:c r="C276" s="22" t="str">
        <x:v>Candidate alternative-rationale group</x:v>
      </x:c>
      <x:c r="D276" s="22" t="n">
        <x:v>0</x:v>
      </x:c>
      <x:c r="E276" s="22" t="str">
        <x:v>DATA non-innovation deals.xlsx</x:v>
      </x:c>
      <x:c r="F276" s="22" t="str">
        <x:v>bayer acquires algeta</x:v>
      </x:c>
      <x:c r="G276" s="22" t="str">
        <x:v>No</x:v>
      </x:c>
      <x:c r="H276" s="22" t="str">
        <x:v>No</x:v>
      </x:c>
      <x:c r="I276" s="22" t="str">
        <x:v>Yes</x:v>
      </x:c>
      <x:c r="J276" s="22" t="n">
        <x:v>2</x:v>
      </x:c>
      <x:c r="K276" s="22" t="str">
        <x:v>Not started</x:v>
      </x:c>
      <x:c r="L276" s="22" t="str">
        <x:v>Review - majority</x:v>
      </x:c>
      <x:c r="M276" s="22" t="str">
        <x:v>Review</x:v>
      </x:c>
      <x:c r="N276" s="22" t="str"/>
      <x:c r="O276" s="28" t="n">
        <x:v>41604</x:v>
      </x:c>
      <x:c r="P276" s="28" t="n">
        <x:v>41704</x:v>
      </x:c>
      <x:c r="Q276" s="22" t="n">
        <x:v>2014</x:v>
      </x:c>
      <x:c r="R276" s="22" t="str">
        <x:v>Q4 2013</x:v>
      </x:c>
      <x:c r="S276" s="22" t="str">
        <x:v>Completed</x:v>
      </x:c>
      <x:c r="T276" s="26" t="str">
        <x:v>Bayer acquires Algeta</x:v>
      </x:c>
      <x:c r="U276" s="22" t="str">
        <x:v>Mergers &amp; Acquisitions</x:v>
      </x:c>
      <x:c r="V276" s="22" t="str">
        <x:v>Acquisition</x:v>
      </x:c>
      <x:c r="W276" s="22" t="str">
        <x:v>Majority Acquisition</x:v>
      </x:c>
      <x:c r="X276" s="22" t="str">
        <x:v>Norway</x:v>
      </x:c>
      <x:c r="Y276" s="22" t="str">
        <x:v>Majority Acquisition</x:v>
      </x:c>
      <x:c r="Z276" s="26" t="str">
        <x:v>SEB Enskilda Corporate Finance</x:v>
      </x:c>
      <x:c r="AA276" s="26" t="str">
        <x:v>Skadden, Arps, Slate, Meagher &amp; Flom LLP and Affiliates , Skadden, Arps, Slate, Meagher &amp; Flom LLP and Affiliates , Hannes Snellman Attorneys Ltd , Hannes Snellman Attorneys Ltd</x:v>
      </x:c>
      <x:c r="AB276" s="22" t="str">
        <x:v>Bayer AG</x:v>
      </x:c>
      <x:c r="AC276" s="22" t="str">
        <x:v>bayer</x:v>
      </x:c>
      <x:c r="AD276" s="22" t="str">
        <x:v>Algeta ASA (Inactive)</x:v>
      </x:c>
      <x:c r="AE276" s="22" t="str">
        <x:v>algeta asa</x:v>
      </x:c>
      <x:c r="AF276" s="30" t="n">
        <x:v>2882</x:v>
      </x:c>
      <x:c r="AG276" s="22" t="n">
        <x:v>2882</x:v>
      </x:c>
      <x:c r="AH276" s="26" t="str">
        <x:v>Aviator Acquisition AS, a subsidiary of Bayer Nordic SE, has acquired all the shares of Algeta ASA, a Norway-based biotechnology company engaged in development of alpha particle emitters as radio pharmaceuticals for the treatment of cancer. 
_x000d_ Update on February 24, 2014: 
_x000d_Aviator Acquisition has extended the voluntary takeover offer to acquire all the shares of Algeta to February 26, 2014. 
_x000d_Bayer Nordic is a subsidiary of Bayer AG, a Germany-based chemical and pharmaceutical company. 
_x000d_As of February 24, 2014, Bayer had received acceptances and pre-acceptances of the offer for approximately 40,485,490 shares, representing approximately 92.17 % of Algeta's share capital in response to its voluntary takeover offer. The acceptance level is based on preliminary numbers and may be subject to adjustments. 
_x000d_Update on January 20, 2014: 
_x000d_Aviator Acquisition has commenced a public takeover offer to acquire all the shares of Algeta at a price of NOK362 ($59.28) per share in cash. 
_x000d_The offer period starts on January 20, 2014 and expires on February 24, 2014. Bayer has already obtained pre-acceptances for approximately 14 % of the shares in Algeta, including pre-acceptances from all members of Algeta's Board of Directors as well as from Algeta's largest shareholder, HealthCap IV. 
_x000d_Update on December 19, 2013: 
_x000d_Bayer has reached an agreement to make a recommended voluntary public takeover offer to acquire Algeta at a price of NOK362 ($59.28) per share in cash. The offer implies an equity value of NOK17,600 million ($2,882.17 million), and an enterprise value of NOK16,200 million ($2.652.9 million). 
_x000d_ The offer price represents a premium of 37% over the closing price on November 25, 2013, the day before Algeta confirmed that it had received a preliminary, non-binding acquisition proposal from Bayer, and a premium of 48% over the unaffected three-month volume-weighted average share price on November 25, 2013. 
_x000d_The Board of Directors of Algeta has unanimously decided to recommend acceptance of the offer to its shareholders. In addition, Bayer has obtained pre-acceptances for approximately 14% of the shares in Algeta, including pre-acceptances from all members of Algeta's Board of Directors as well as from Algeta's largest shareholder, HealthCap IV. 
_x000d_As part of the transaction, Bayer intends to make the offer through a subsidiary of Bayer Nordic SE once the offer document has been cleared by the Oslo Stock Exchange. 
_x000d_The transaction is expected to close during the first quarter of 2014. 
_x000d_Announcement (November 26, 2013): 
_x000d_Bayer has made an offer to acquire Algeta for a consideration of approximately $2,420 million. 
_x000d_Under the terms of the offer, Bayer will pay NOK336 ($55.15) for each share of Algeta. The offer price represents a premium of 27% to the closing price of Algeta’s stock on November 25, 2013.
_x000d_Skadden, Arps, Slate, Meagher &amp; Flom LLP is acting as legal advisor to Algeta. SEB Corporate Finance is acting as financial advisor, while Hannes Snellman Attorneys at Law, Ltd. is acting as legal advisor to Bayer.</x:v>
      </x:c>
      <x:c r="AI276" s="26" t="str">
        <x:v>The transaction strengthens Bayer’s oncology business and supports its efforts to provide patients with innovative treatment options.</x:v>
      </x:c>
      <x:c r="AJ276" s="22" t="str"/>
      <x:c r="AK276" s="22" t="str"/>
      <x:c r="AL276" s="22" t="str">
        <x:v>Unknown</x:v>
      </x:c>
      <x:c r="AM276" s="22" t="str">
        <x:v>Unknown</x:v>
      </x:c>
      <x:c r="AN276" s="22" t="str"/>
      <x:c r="AO276" s="22" t="str"/>
      <x:c r="AP276" s="22" t="str"/>
      <x:c r="AQ276" s="22" t="str"/>
      <x:c r="AR276" s="22" t="str"/>
      <x:c r="AS276" s="22" t="str">
        <x:v>Bayer AG</x:v>
      </x:c>
      <x:c r="AT276" s="22" t="str">
        <x:v>Algeta ASA (Inactive)</x:v>
      </x:c>
      <x:c r="AU276" s="22" t="str">
        <x:v>Not reviewed</x:v>
      </x:c>
      <x:c r="AV276" s="22" t="str">
        <x:v>Not assessed</x:v>
      </x:c>
      <x:c r="AW276" s="22" t="str">
        <x:v>Unknown</x:v>
      </x:c>
      <x:c r="AX276" s="22" t="str">
        <x:v>Unknown</x:v>
      </x:c>
      <x:c r="AY276" s="22" t="str">
        <x:v>Unknown</x:v>
      </x:c>
      <x:c r="AZ276" s="22" t="str">
        <x:v>Unknown</x:v>
      </x:c>
      <x:c r="BA276" s="22" t="str">
        <x:v>Unknown</x:v>
      </x:c>
      <x:c r="BB276" s="22" t="str">
        <x:v>Unknown</x:v>
      </x:c>
      <x:c r="BC276" s="26" t="str"/>
      <x:c r="BD276" s="22" t="str"/>
      <x:c r="BE276" s="22" t="str"/>
      <x:c r="BF276" s="22" t="str">
        <x:v>Not collected</x:v>
      </x:c>
      <x:c r="BG276" s="22" t="str">
        <x:v>Not collected</x:v>
      </x:c>
      <x:c r="BH276" s="22" t="str">
        <x:v>Not defined</x:v>
      </x:c>
      <x:c r="BI276" s="24" t="n">
        <x:f>IF($Q276="","",$Q276-3)</x:f>
        <x:v>2011</x:v>
      </x:c>
      <x:c r="BJ276" s="24" t="n">
        <x:f>IF($Q276="","",$Q276-2)</x:f>
        <x:v>2012</x:v>
      </x:c>
      <x:c r="BK276" s="24" t="n">
        <x:f>IF($Q276="","",$Q276-1)</x:f>
        <x:v>2013</x:v>
      </x:c>
      <x:c r="BL276" s="24" t="n">
        <x:f>IF($Q276="","",$Q276+0)</x:f>
        <x:v>2014</x:v>
      </x:c>
      <x:c r="BM276" s="24" t="n">
        <x:f>IF($Q276="","",$Q276+1)</x:f>
        <x:v>2015</x:v>
      </x:c>
      <x:c r="BN276" s="24" t="n">
        <x:f>IF($Q276="","",$Q276+2)</x:f>
        <x:v>2016</x:v>
      </x:c>
      <x:c r="BO276" s="24" t="n">
        <x:f>IF($Q276="","",$Q276+3)</x:f>
        <x:v>2017</x:v>
      </x:c>
      <x:c r="BP276" s="77" t="str"/>
      <x:c r="BQ276" s="77" t="str"/>
      <x:c r="BR276" s="77" t="str"/>
      <x:c r="BS276" s="77" t="str"/>
      <x:c r="BT276" s="77" t="str"/>
      <x:c r="BU276" s="77" t="str"/>
      <x:c r="BV276" s="77" t="str"/>
      <x:c r="BW276" s="77" t="str"/>
      <x:c r="BX276" s="77" t="str"/>
      <x:c r="BY276" s="77" t="str"/>
      <x:c r="BZ276" s="77" t="str"/>
      <x:c r="CA276" s="77" t="str"/>
      <x:c r="CB276" s="77" t="str"/>
      <x:c r="CC276" s="77" t="str"/>
      <x:c r="CD276" s="77" t="str"/>
      <x:c r="CE276" s="77" t="str"/>
      <x:c r="CF276" s="77" t="str"/>
      <x:c r="CG276" s="77" t="str"/>
      <x:c r="CH276" s="77" t="str"/>
      <x:c r="CI276" s="77" t="str"/>
      <x:c r="CJ276" s="77" t="str"/>
      <x:c r="CK276" s="77" t="str"/>
      <x:c r="CL276" s="77" t="str"/>
      <x:c r="CM276" s="77" t="str"/>
      <x:c r="CN276" s="77" t="str"/>
      <x:c r="CO276" s="77" t="str"/>
      <x:c r="CP276" s="77" t="str"/>
      <x:c r="CQ276" s="77" t="str"/>
      <x:c r="CR276" s="77" t="str"/>
      <x:c r="CS276" s="77" t="str"/>
      <x:c r="CT276" s="77" t="str"/>
      <x:c r="CU276" s="77" t="str"/>
      <x:c r="CV276" s="77" t="str"/>
      <x:c r="CW276" s="77" t="str"/>
      <x:c r="CX276" s="77" t="str"/>
      <x:c r="CY276" s="77" t="str"/>
      <x:c r="CZ276" s="77" t="str"/>
      <x:c r="DA276" s="77" t="str"/>
      <x:c r="DB276" s="77" t="str"/>
      <x:c r="DC276" s="77" t="str"/>
      <x:c r="DD276" s="77" t="str"/>
      <x:c r="DE276" s="77" t="str"/>
      <x:c r="DF276" s="78" t="str"/>
      <x:c r="DG276" s="78" t="str"/>
      <x:c r="DH276" s="78" t="str"/>
      <x:c r="DI276" s="78" t="str"/>
      <x:c r="DJ276" s="78" t="str"/>
      <x:c r="DK276" s="78" t="str"/>
      <x:c r="DL276" s="78" t="str"/>
      <x:c r="DM276" s="78" t="str"/>
      <x:c r="DN276" s="78" t="str"/>
      <x:c r="DO276" s="78" t="str"/>
      <x:c r="DP276" s="78" t="str"/>
      <x:c r="DQ276" s="78" t="str"/>
      <x:c r="DR276" s="78" t="str"/>
      <x:c r="DS276" s="78" t="str"/>
      <x:c r="DT276" s="78" t="str"/>
      <x:c r="DU276" s="78" t="str"/>
      <x:c r="DV276" s="78" t="str"/>
      <x:c r="DW276" s="78" t="str"/>
      <x:c r="DX276" s="78" t="str"/>
      <x:c r="DY276" s="78" t="str"/>
      <x:c r="DZ276" s="78" t="str"/>
      <x:c r="EA276" s="117" t="str"/>
      <x:c r="EB276" s="117" t="str"/>
      <x:c r="EC276" s="117" t="str"/>
      <x:c r="ED276" s="117" t="str"/>
      <x:c r="EE276" s="117" t="str"/>
      <x:c r="EF276" s="117" t="str"/>
      <x:c r="EG276" s="117" t="str"/>
      <x:c r="EH276" s="117" t="str"/>
      <x:c r="EI276" s="117" t="str"/>
      <x:c r="EJ276" s="117" t="str"/>
      <x:c r="EK276" s="117" t="str"/>
      <x:c r="EL276" s="117" t="str"/>
      <x:c r="EM276" s="117" t="str"/>
      <x:c r="EN276" s="117" t="str"/>
      <x:c r="EO276" s="34" t="str"/>
      <x:c r="EP276" s="34" t="str"/>
      <x:c r="EQ276" s="36" t="str">
        <x:f>IF(OR($EO276="",$EP276="",$EO276=0),"",$EP276/$EO276)</x:f>
      </x:c>
      <x:c r="ER276" s="38" t="str"/>
      <x:c r="ES276" s="22" t="str">
        <x:v>Unknown</x:v>
      </x:c>
      <x:c r="ET276" s="22" t="str">
        <x:v>Unknown</x:v>
      </x:c>
      <x:c r="EU276" s="40" t="str">
        <x:f>IF(COUNT($DF276,$DG276,$DH276)=0,"",AVERAGE($DF276,$DG276,$DH276))</x:f>
      </x:c>
      <x:c r="EV276" s="40" t="str">
        <x:f>IF(COUNT($DJ276,$DK276,$DL276)=0,"",AVERAGE($DJ276,$DK276,$DL276))</x:f>
      </x:c>
      <x:c r="EW276" s="40" t="str">
        <x:f>IF(OR($EU276="",$EV276=""),"",$EV276-$EU276)</x:f>
      </x:c>
      <x:c r="EX276" s="40" t="str">
        <x:f>IF(COUNT($DM276,$DN276,$DO276)=0,"",AVERAGE($DM276,$DN276,$DO276))</x:f>
      </x:c>
      <x:c r="EY276" s="40" t="str">
        <x:f>IF(COUNT($DQ276,$DR276,$DS276)=0,"",AVERAGE($DQ276,$DR276,$DS276))</x:f>
      </x:c>
      <x:c r="EZ276" s="40" t="str">
        <x:f>IF(OR($EX276="",$EY276=""),"",$EY276-$EX276)</x:f>
      </x:c>
      <x:c r="FA276" s="42" t="str">
        <x:f>IF(COUNT($EA276,$EB276,$EC276)=0,"",AVERAGE($EA276,$EB276,$EC276))</x:f>
      </x:c>
      <x:c r="FB276" s="42" t="str">
        <x:f>IF(COUNT($EE276,$EF276,$EG276)=0,"",AVERAGE($EE276,$EF276,$EG276))</x:f>
      </x:c>
      <x:c r="FC276" s="42" t="str">
        <x:f>IF(OR($FA276="",$FB276=""),"",$FB276-$FA276)</x:f>
      </x:c>
      <x:c r="FD276" s="42" t="str">
        <x:f>IF(COUNT($EH276,$EI276,$EJ276)=0,"",AVERAGE($EH276,$EI276,$EJ276))</x:f>
      </x:c>
      <x:c r="FE276" s="42" t="str">
        <x:f>IF(COUNT($EL276,$EM276,$EN276)=0,"",AVERAGE($EL276,$EM276,$EN276))</x:f>
      </x:c>
      <x:c r="FF276" s="42" t="str">
        <x:f>IF(OR($FD276="",$FE276=""),"",$FE276-$FD276)</x:f>
      </x:c>
      <x:c r="FG276" s="24" t="str">
        <x:f>IF(COUNT($DF276,$DG276,$DH276,$DJ276,$DK276,$DL276,$DM276,$DN276,$DO276,$DQ276,$DR276,$DS276)=12,"Yes","No")</x:f>
        <x:v>No</x:v>
      </x:c>
      <x:c r="FH276" s="24" t="str">
        <x:f>IF(COUNT($EA276,$EB276,$EC276,$EE276,$EF276,$EG276,$EH276,$EI276,$EJ276,$EL276,$EM276,$EN276)=12,"Yes","No")</x:f>
        <x:v>No</x:v>
      </x:c>
      <x:c r="FI276" s="24" t="str">
        <x:f>IF(AND($M276="Include",OR($FG276="Yes",$FH276="Yes")),"Ready","Not ready")</x:f>
        <x:v>Not ready</x:v>
      </x:c>
    </x:row>
    <x:row r="277" ht="24" customHeight="1">
      <x:c r="A277" s="22" t="str">
        <x:v>CTL-0275</x:v>
      </x:c>
      <x:c r="B277" s="22" t="n">
        <x:v>286</x:v>
      </x:c>
      <x:c r="C277" s="22" t="str">
        <x:v>Candidate alternative-rationale group</x:v>
      </x:c>
      <x:c r="D277" s="22" t="n">
        <x:v>0</x:v>
      </x:c>
      <x:c r="E277" s="22" t="str">
        <x:v>DATA non-innovation deals.xlsx</x:v>
      </x:c>
      <x:c r="F277" s="22" t="str">
        <x:v>cardiome pharma acquires correvio</x:v>
      </x:c>
      <x:c r="G277" s="22" t="str">
        <x:v>Yes</x:v>
      </x:c>
      <x:c r="H277" s="22" t="str">
        <x:v>No</x:v>
      </x:c>
      <x:c r="I277" s="22" t="str">
        <x:v>No</x:v>
      </x:c>
      <x:c r="J277" s="22" t="n">
        <x:v>1</x:v>
      </x:c>
      <x:c r="K277" s="22" t="str">
        <x:v>Not started</x:v>
      </x:c>
      <x:c r="L277" s="22" t="str">
        <x:v>Eligible - 100%</x:v>
      </x:c>
      <x:c r="M277" s="22" t="str">
        <x:v>Review</x:v>
      </x:c>
      <x:c r="N277" s="22" t="str"/>
      <x:c r="O277" s="28" t="n">
        <x:v>41596</x:v>
      </x:c>
      <x:c r="P277" s="28" t="n">
        <x:v>41596</x:v>
      </x:c>
      <x:c r="Q277" s="22" t="n">
        <x:v>2013</x:v>
      </x:c>
      <x:c r="R277" s="22" t="str">
        <x:v>Q4 2013</x:v>
      </x:c>
      <x:c r="S277" s="22" t="str">
        <x:v>Completed</x:v>
      </x:c>
      <x:c r="T277" s="26" t="str">
        <x:v>Cardiome Pharma acquires Correvio</x:v>
      </x:c>
      <x:c r="U277" s="22" t="str">
        <x:v>Mergers &amp; Acquisitions</x:v>
      </x:c>
      <x:c r="V277" s="22" t="str">
        <x:v>Acquisition</x:v>
      </x:c>
      <x:c r="W277" s="22" t="str">
        <x:v>100% Acquisition</x:v>
      </x:c>
      <x:c r="X277" s="22" t="str">
        <x:v>Switzerland</x:v>
      </x:c>
      <x:c r="Y277" s="22" t="str">
        <x:v>100% Acquisition</x:v>
      </x:c>
      <x:c r="Z277" s="26"/>
      <x:c r="AA277" s="26"/>
      <x:c r="AB277" s="22" t="str">
        <x:v>Correvio Pharma Corp.</x:v>
      </x:c>
      <x:c r="AC277" s="22" t="str">
        <x:v>correvio pharma</x:v>
      </x:c>
      <x:c r="AD277" s="22" t="str">
        <x:v>Correvio International Sarl</x:v>
      </x:c>
      <x:c r="AE277" s="22" t="str">
        <x:v>correvio international sarl</x:v>
      </x:c>
      <x:c r="AF277" s="30" t="n">
        <x:v>23</x:v>
      </x:c>
      <x:c r="AG277" s="22" t="n">
        <x:v>23</x:v>
      </x:c>
      <x:c r="AH277" s="26" t="str">
        <x:v>Cardiome Pharma Corp., a Canada-based biopharmaceutical company, has acquired Correvio International Sarl, a Switzerland-based pharmaceutical company. 
_x000d_ Under the terms of the agreement, Cardiome has acquired 100% of Correvio through the purchase of a combination of assets and shares of its subsidiaries in exchange for 19.9% of Cardiome's outstanding shares and a deferred cash consideration of $12 million. The total transaction is valued at approximately $23 million. 
_x000d_ The deferred cash consideration will be repaid monthly at an amount equal to 10% of cash receipts from product sales and any applicable interest accrued at 10% compounded annually. The adjusted deferred cash consideration must be repaid in full by December 1, 2019.</x:v>
      </x:c>
      <x:c r="AI277" s="26" t="str">
        <x:v>The acquisition will provide Cardiome Pharma with an operational European platform, global distribution, complementary products and the financial flexibility required to launch its product BRINAVESS(TM).</x:v>
      </x:c>
      <x:c r="AJ277" s="22" t="str"/>
      <x:c r="AK277" s="22" t="str"/>
      <x:c r="AL277" s="22" t="str">
        <x:v>Unknown</x:v>
      </x:c>
      <x:c r="AM277" s="22" t="str">
        <x:v>Unknown</x:v>
      </x:c>
      <x:c r="AN277" s="22" t="str">
        <x:v>CORV CN</x:v>
      </x:c>
      <x:c r="AO277" s="22" t="str"/>
      <x:c r="AP277" s="22" t="str"/>
      <x:c r="AQ277" s="22" t="str"/>
      <x:c r="AR277" s="22" t="str"/>
      <x:c r="AS277" s="22" t="str">
        <x:v>Correvio Pharma Corp.</x:v>
      </x:c>
      <x:c r="AT277" s="22" t="str">
        <x:v>Correvio International Sarl</x:v>
      </x:c>
      <x:c r="AU277" s="22" t="str">
        <x:v>Not reviewed</x:v>
      </x:c>
      <x:c r="AV277" s="22" t="str">
        <x:v>Not assessed</x:v>
      </x:c>
      <x:c r="AW277" s="22" t="str">
        <x:v>Unknown</x:v>
      </x:c>
      <x:c r="AX277" s="22" t="str">
        <x:v>Unknown</x:v>
      </x:c>
      <x:c r="AY277" s="22" t="str">
        <x:v>Unknown</x:v>
      </x:c>
      <x:c r="AZ277" s="22" t="str">
        <x:v>Unknown</x:v>
      </x:c>
      <x:c r="BA277" s="22" t="str">
        <x:v>Unknown</x:v>
      </x:c>
      <x:c r="BB277" s="22" t="str">
        <x:v>Unknown</x:v>
      </x:c>
      <x:c r="BC277" s="26" t="str"/>
      <x:c r="BD277" s="22" t="str"/>
      <x:c r="BE277" s="22" t="str">
        <x:v>EUR</x:v>
      </x:c>
      <x:c r="BF277" s="22" t="str">
        <x:v>Complete</x:v>
      </x:c>
      <x:c r="BG277" s="22" t="str">
        <x:v>Not collected</x:v>
      </x:c>
      <x:c r="BH277" s="22" t="str">
        <x:v>Not defined</x:v>
      </x:c>
      <x:c r="BI277" s="24" t="n">
        <x:f>IF($Q277="","",$Q277-3)</x:f>
        <x:v>2010</x:v>
      </x:c>
      <x:c r="BJ277" s="24" t="n">
        <x:f>IF($Q277="","",$Q277-2)</x:f>
        <x:v>2011</x:v>
      </x:c>
      <x:c r="BK277" s="24" t="n">
        <x:f>IF($Q277="","",$Q277-1)</x:f>
        <x:v>2012</x:v>
      </x:c>
      <x:c r="BL277" s="24" t="n">
        <x:f>IF($Q277="","",$Q277+0)</x:f>
        <x:v>2013</x:v>
      </x:c>
      <x:c r="BM277" s="24" t="n">
        <x:f>IF($Q277="","",$Q277+1)</x:f>
        <x:v>2014</x:v>
      </x:c>
      <x:c r="BN277" s="24" t="n">
        <x:f>IF($Q277="","",$Q277+2)</x:f>
        <x:v>2015</x:v>
      </x:c>
      <x:c r="BO277" s="24" t="n">
        <x:f>IF($Q277="","",$Q277+3)</x:f>
        <x:v>2016</x:v>
      </x:c>
      <x:c r="BP277" s="77" t="n">
        <x:v>49.9006</x:v>
      </x:c>
      <x:c r="BQ277" s="77" t="n">
        <x:v>1.0821</x:v>
      </x:c>
      <x:c r="BR277" s="77" t="n">
        <x:v>0.614</x:v>
      </x:c>
      <x:c r="BS277" s="77" t="n">
        <x:v>3.3974</x:v>
      </x:c>
      <x:c r="BT277" s="77" t="n">
        <x:v>22.6514</x:v>
      </x:c>
      <x:c r="BU277" s="77" t="n">
        <x:v>18.8506</x:v>
      </x:c>
      <x:c r="BV277" s="77" t="n">
        <x:v>22.8304</x:v>
      </x:c>
      <x:c r="BW277" s="77" t="n">
        <x:v>27.7178</x:v>
      </x:c>
      <x:c r="BX277" s="77" t="n">
        <x:v>-18.9548</x:v>
      </x:c>
      <x:c r="BY277" s="77" t="n">
        <x:v>-12.504</x:v>
      </x:c>
      <x:c r="BZ277" s="77" t="n">
        <x:v>-10.5205</x:v>
      </x:c>
      <x:c r="CA277" s="77" t="n">
        <x:v>-12.5049</x:v>
      </x:c>
      <x:c r="CB277" s="77" t="n">
        <x:v>-19.9063</x:v>
      </x:c>
      <x:c r="CC277" s="77" t="n">
        <x:v>-13.1535</x:v>
      </x:c>
      <x:c r="CD277" s="77" t="n">
        <x:v>26.8137</x:v>
      </x:c>
      <x:c r="CE277" s="77" t="n">
        <x:v>-20.0742</x:v>
      </x:c>
      <x:c r="CF277" s="77" t="n">
        <x:v>-14.2526</x:v>
      </x:c>
      <x:c r="CG277" s="77" t="n">
        <x:v>3.5947</x:v>
      </x:c>
      <x:c r="CH277" s="77" t="n">
        <x:v>-13.743</x:v>
      </x:c>
      <x:c r="CI277" s="77" t="n">
        <x:v>-22.0528</x:v>
      </x:c>
      <x:c r="CJ277" s="77" t="n">
        <x:v>-17.7348</x:v>
      </x:c>
      <x:c r="CK277" s="77" t="n">
        <x:v>61.5921</x:v>
      </x:c>
      <x:c r="CL277" s="77" t="n">
        <x:v>41.6937</x:v>
      </x:c>
      <x:c r="CM277" s="77" t="n">
        <x:v>33.9418</x:v>
      </x:c>
      <x:c r="CN277" s="77" t="n">
        <x:v>34.3259</x:v>
      </x:c>
      <x:c r="CO277" s="77" t="n">
        <x:v>41.4174</x:v>
      </x:c>
      <x:c r="CP277" s="77" t="n">
        <x:v>44.3843</x:v>
      </x:c>
      <x:c r="CQ277" s="77" t="n">
        <x:v>63.5792</x:v>
      </x:c>
      <x:c r="CR277" s="77" t="n">
        <x:v>18.7042</x:v>
      </x:c>
      <x:c r="CS277" s="77" t="n">
        <x:v>19.2901</x:v>
      </x:c>
      <x:c r="CT277" s="77" t="n">
        <x:v>24.6268</x:v>
      </x:c>
      <x:c r="CU277" s="77" t="n">
        <x:v>0</x:v>
      </x:c>
      <x:c r="CV277" s="77" t="n">
        <x:v>9.9174</x:v>
      </x:c>
      <x:c r="CW277" s="77" t="n">
        <x:v>8.8331</x:v>
      </x:c>
      <x:c r="CX277" s="77" t="n">
        <x:v>18.3853</x:v>
      </x:c>
      <x:c r="CY277" s="77" t="n">
        <x:v>11.5861</x:v>
      </x:c>
      <x:c r="CZ277" s="77" t="n">
        <x:v>10.9459</x:v>
      </x:c>
      <x:c r="DA277" s="77" t="n">
        <x:v>4.6824</x:v>
      </x:c>
      <x:c r="DB277" s="77" t="n">
        <x:v>0.3585</x:v>
      </x:c>
      <x:c r="DC277" s="77" t="n">
        <x:v>0.4803</x:v>
      </x:c>
      <x:c r="DD277" s="77" t="n">
        <x:v>2.9056</x:v>
      </x:c>
      <x:c r="DE277" s="77"/>
      <x:c r="DF277" s="78" t="n">
        <x:v>53.3868</x:v>
      </x:c>
      <x:c r="DG277" s="78" t="n">
        <x:v>-40.9507</x:v>
      </x:c>
      <x:c r="DH277" s="78" t="n">
        <x:v>-37.0644</x:v>
      </x:c>
      <x:c r="DI277" s="78" t="n">
        <x:v>10.362</x:v>
      </x:c>
      <x:c r="DJ277" s="78" t="n">
        <x:v>-37.4091</x:v>
      </x:c>
      <x:c r="DK277" s="78" t="n">
        <x:v>-49.7483</x:v>
      </x:c>
      <x:c r="DL277" s="78" t="n">
        <x:v>-34.0357</x:v>
      </x:c>
      <x:c r="DM277" s="78" t="n">
        <x:v>55.5461</x:v>
      </x:c>
      <x:c r="DN277" s="78" t="n">
        <x:v>-1751.6944</x:v>
      </x:c>
      <x:c r="DO277" s="78" t="n">
        <x:v>-2036.5019</x:v>
      </x:c>
      <x:c r="DP277" s="78" t="n">
        <x:v>-309.6653</x:v>
      </x:c>
      <x:c r="DQ277" s="78" t="n">
        <x:v>-55.206</x:v>
      </x:c>
      <x:c r="DR277" s="78" t="n">
        <x:v>-105.6002</x:v>
      </x:c>
      <x:c r="DS277" s="78" t="n">
        <x:v>-57.614</x:v>
      </x:c>
      <x:c r="DT277" s="78" t="n">
        <x:v>30.3678</x:v>
      </x:c>
      <x:c r="DU277" s="78" t="n">
        <x:v>46.2663</x:v>
      </x:c>
      <x:c r="DV277" s="78" t="n">
        <x:v>72.556</x:v>
      </x:c>
      <x:c r="DW277" s="78" t="n">
        <x:v>0</x:v>
      </x:c>
      <x:c r="DX277" s="78" t="n">
        <x:v>23.9449</x:v>
      </x:c>
      <x:c r="DY277" s="78" t="n">
        <x:v>19.9013</x:v>
      </x:c>
      <x:c r="DZ277" s="78" t="n">
        <x:v>28.9172</x:v>
      </x:c>
      <x:c r="EA277" s="117" t="str"/>
      <x:c r="EB277" s="117" t="str"/>
      <x:c r="EC277" s="117" t="str"/>
      <x:c r="ED277" s="117" t="str"/>
      <x:c r="EE277" s="117" t="str"/>
      <x:c r="EF277" s="117" t="str"/>
      <x:c r="EG277" s="117" t="str"/>
      <x:c r="EH277" s="117" t="str"/>
      <x:c r="EI277" s="117" t="str"/>
      <x:c r="EJ277" s="117" t="str"/>
      <x:c r="EK277" s="117" t="str"/>
      <x:c r="EL277" s="117" t="str"/>
      <x:c r="EM277" s="117" t="str"/>
      <x:c r="EN277" s="117" t="str"/>
      <x:c r="EO277" s="34" t="str"/>
      <x:c r="EP277" s="34" t="str"/>
      <x:c r="EQ277" s="36" t="str">
        <x:f>IF(OR($EO277="",$EP277="",$EO277=0),"",$EP277/$EO277)</x:f>
      </x:c>
      <x:c r="ER277" s="38" t="str"/>
      <x:c r="ES277" s="22" t="str">
        <x:v>Unknown</x:v>
      </x:c>
      <x:c r="ET277" s="22" t="str">
        <x:v>Unknown</x:v>
      </x:c>
      <x:c r="EU277" s="40" t="n">
        <x:f>IF(COUNT($DF277,$DG277,$DH277)=0,"",AVERAGE($DF277,$DG277,$DH277))</x:f>
        <x:v>-8.209433333333331</x:v>
      </x:c>
      <x:c r="EV277" s="40" t="n">
        <x:f>IF(COUNT($DJ277,$DK277,$DL277)=0,"",AVERAGE($DJ277,$DK277,$DL277))</x:f>
        <x:v>-40.39769999999999</x:v>
      </x:c>
      <x:c r="EW277" s="40" t="n">
        <x:f>IF(OR($EU277="",$EV277=""),"",$EV277-$EU277)</x:f>
        <x:v>-32.188266666666664</x:v>
      </x:c>
      <x:c r="EX277" s="40" t="n">
        <x:f>IF(COUNT($DM277,$DN277,$DO277)=0,"",AVERAGE($DM277,$DN277,$DO277))</x:f>
        <x:v>-1244.2167333333334</x:v>
      </x:c>
      <x:c r="EY277" s="40" t="n">
        <x:f>IF(COUNT($DQ277,$DR277,$DS277)=0,"",AVERAGE($DQ277,$DR277,$DS277))</x:f>
        <x:v>-72.80673333333333</x:v>
      </x:c>
      <x:c r="EZ277" s="40" t="n">
        <x:f>IF(OR($EX277="",$EY277=""),"",$EY277-$EX277)</x:f>
        <x:v>1171.41</x:v>
      </x:c>
      <x:c r="FA277" s="42" t="str">
        <x:f>IF(COUNT($EA277,$EB277,$EC277)=0,"",AVERAGE($EA277,$EB277,$EC277))</x:f>
      </x:c>
      <x:c r="FB277" s="42" t="str">
        <x:f>IF(COUNT($EE277,$EF277,$EG277)=0,"",AVERAGE($EE277,$EF277,$EG277))</x:f>
      </x:c>
      <x:c r="FC277" s="42" t="str">
        <x:f>IF(OR($FA277="",$FB277=""),"",$FB277-$FA277)</x:f>
      </x:c>
      <x:c r="FD277" s="42" t="str">
        <x:f>IF(COUNT($EH277,$EI277,$EJ277)=0,"",AVERAGE($EH277,$EI277,$EJ277))</x:f>
      </x:c>
      <x:c r="FE277" s="42" t="str">
        <x:f>IF(COUNT($EL277,$EM277,$EN277)=0,"",AVERAGE($EL277,$EM277,$EN277))</x:f>
      </x:c>
      <x:c r="FF277" s="42" t="str">
        <x:f>IF(OR($FD277="",$FE277=""),"",$FE277-$FD277)</x:f>
      </x:c>
      <x:c r="FG277" s="24" t="str">
        <x:f>IF(COUNT($DF277,$DG277,$DH277,$DJ277,$DK277,$DL277,$DM277,$DN277,$DO277,$DQ277,$DR277,$DS277)=12,"Yes","No")</x:f>
        <x:v>Yes</x:v>
      </x:c>
      <x:c r="FH277" s="24" t="str">
        <x:f>IF(COUNT($EA277,$EB277,$EC277,$EE277,$EF277,$EG277,$EH277,$EI277,$EJ277,$EL277,$EM277,$EN277)=12,"Yes","No")</x:f>
        <x:v>No</x:v>
      </x:c>
      <x:c r="FI277" s="24" t="str">
        <x:f>IF(AND($M277="Include",OR($FG277="Yes",$FH277="Yes")),"Ready","Not ready")</x:f>
        <x:v>Not ready</x:v>
      </x:c>
    </x:row>
    <x:row r="278" ht="24" customHeight="1">
      <x:c r="A278" s="22" t="str">
        <x:v>CTL-0276</x:v>
      </x:c>
      <x:c r="B278" s="22" t="n">
        <x:v>287</x:v>
      </x:c>
      <x:c r="C278" s="22" t="str">
        <x:v>Candidate alternative-rationale group</x:v>
      </x:c>
      <x:c r="D278" s="22" t="n">
        <x:v>0</x:v>
      </x:c>
      <x:c r="E278" s="22" t="str">
        <x:v>DATA non-innovation deals.xlsx</x:v>
      </x:c>
      <x:c r="F278" s="22" t="str">
        <x:v>general sales and leasing acquires 100 stake in xenetic biosciences</x:v>
      </x:c>
      <x:c r="G278" s="22" t="str">
        <x:v>No</x:v>
      </x:c>
      <x:c r="H278" s="22" t="str">
        <x:v>No</x:v>
      </x:c>
      <x:c r="I278" s="22" t="str">
        <x:v>No</x:v>
      </x:c>
      <x:c r="J278" s="22" t="n">
        <x:v>1</x:v>
      </x:c>
      <x:c r="K278" s="22" t="str">
        <x:v>Not started</x:v>
      </x:c>
      <x:c r="L278" s="22" t="str">
        <x:v>Eligible - 100%</x:v>
      </x:c>
      <x:c r="M278" s="22" t="str">
        <x:v>Review</x:v>
      </x:c>
      <x:c r="N278" s="22" t="str"/>
      <x:c r="O278" s="28" t="n">
        <x:v>41568</x:v>
      </x:c>
      <x:c r="P278" s="28" t="n">
        <x:v>41631</x:v>
      </x:c>
      <x:c r="Q278" s="22" t="n">
        <x:v>2013</x:v>
      </x:c>
      <x:c r="R278" s="22" t="str">
        <x:v>Q4 2013</x:v>
      </x:c>
      <x:c r="S278" s="22" t="str">
        <x:v>Completed</x:v>
      </x:c>
      <x:c r="T278" s="26" t="str">
        <x:v>General Sales and Leasing acquires 100% stake in Xenetic Biosciences</x:v>
      </x:c>
      <x:c r="U278" s="22" t="str">
        <x:v>Mergers &amp; Acquisitions</x:v>
      </x:c>
      <x:c r="V278" s="22" t="str">
        <x:v>Acquisition</x:v>
      </x:c>
      <x:c r="W278" s="22" t="str">
        <x:v>100% Acquisition</x:v>
      </x:c>
      <x:c r="X278" s="22" t="str">
        <x:v>United Kingdom</x:v>
      </x:c>
      <x:c r="Y278" s="22" t="str">
        <x:v>100% Acquisition</x:v>
      </x:c>
      <x:c r="Z278" s="26" t="str">
        <x:v>London Bridge Capital Limited , Singer Capital Markets Ltd</x:v>
      </x:c>
      <x:c r="AA278" s="26" t="str">
        <x:v>Cane Clark LLP</x:v>
      </x:c>
      <x:c r="AB278" s="22" t="str">
        <x:v>Xenetic Biosciences Inc</x:v>
      </x:c>
      <x:c r="AC278" s="22" t="str">
        <x:v>xenetic biosciences</x:v>
      </x:c>
      <x:c r="AD278" s="22" t="str">
        <x:v>Xenetic Biosciences (UK) Ltd</x:v>
      </x:c>
      <x:c r="AE278" s="22" t="str">
        <x:v>xenetic biosciences uk</x:v>
      </x:c>
      <x:c r="AF278" s="30" t="n">
        <x:v>39</x:v>
      </x:c>
      <x:c r="AG278" s="22" t="n">
        <x:v>39</x:v>
      </x:c>
      <x:c r="AH278" s="26" t="str">
        <x:v>General Sales &amp; Leasing, Inc. (GSL), a US-based owner and operator of helicopters, has acquired the entire issued capital of Xenetic Biosciences plc, a UK-based biopharmaceutical company.
_x000d_Update on November 12, 2013:
_x000d_ GSL has reached an agreement to acquire the entire issued and to be issued share capital of Xenetic by way of scheme of arrangement.
_x000d_ Under the terms of the transaction, Xenetic shareholders will be entitled to receive 56 GSL consideration shares for every 175 scheme shares.
_x000d_ On the basis of the value as at November 11, 2013 of a GSL share of GBP0.05 pence per scheme share, the transaction values the entire existing issued share capital of the company at approximately GBP24.3 million and each Xenetic share at approximately GBP0.05.
_x000d_The offer price of GBP0.05 represents a discount of 8.49% to the closing price per scheme share of GBP0.06 on November 11, 2013 (being the last business day prior to the date of the announcement); a premium of 5.75% to the closing price per scheme share of GBP0.05 on October 20, 2013 (being the last business day prior to the announcement that Xenetic was in discussions with GSL); and a premium of 5.75% to the closing price per scheme share of GBP0.05 on July 15, 2013 (being the last business day prior to the commencement of the offer period).
_x000d_ London Bridge Capital Limited and N+1 Singer are acting as financial advisors to Xenetic. Cane Clark LLP is acting as legal advisor to GSL.
_x000d_Announcement (October 21, 2013):
_x000d_GSL has  entered into non-binding discussions to acquire the entire issued and to be issued share capital of Xenetic.</x:v>
      </x:c>
      <x:c r="AI278" s="26" t="str">
        <x:v>The transaction will provide Xenetic with the benefits available to US-registered biotechs and which are less readily available to biotechs in the UK or Europe.</x:v>
      </x:c>
      <x:c r="AJ278" s="22" t="str"/>
      <x:c r="AK278" s="22" t="str"/>
      <x:c r="AL278" s="22" t="str">
        <x:v>Unknown</x:v>
      </x:c>
      <x:c r="AM278" s="22" t="str">
        <x:v>Unknown</x:v>
      </x:c>
      <x:c r="AN278" s="22" t="str"/>
      <x:c r="AO278" s="22" t="str"/>
      <x:c r="AP278" s="22" t="str"/>
      <x:c r="AQ278" s="22" t="str"/>
      <x:c r="AR278" s="22" t="str"/>
      <x:c r="AS278" s="22" t="str">
        <x:v>Xenetic Biosciences Inc</x:v>
      </x:c>
      <x:c r="AT278" s="22" t="str">
        <x:v>Xenetic Biosciences (UK) Ltd</x:v>
      </x:c>
      <x:c r="AU278" s="22" t="str">
        <x:v>Not reviewed</x:v>
      </x:c>
      <x:c r="AV278" s="22" t="str">
        <x:v>Not assessed</x:v>
      </x:c>
      <x:c r="AW278" s="22" t="str">
        <x:v>Unknown</x:v>
      </x:c>
      <x:c r="AX278" s="22" t="str">
        <x:v>Unknown</x:v>
      </x:c>
      <x:c r="AY278" s="22" t="str">
        <x:v>Unknown</x:v>
      </x:c>
      <x:c r="AZ278" s="22" t="str">
        <x:v>Unknown</x:v>
      </x:c>
      <x:c r="BA278" s="22" t="str">
        <x:v>Unknown</x:v>
      </x:c>
      <x:c r="BB278" s="22" t="str">
        <x:v>Unknown</x:v>
      </x:c>
      <x:c r="BC278" s="26" t="str"/>
      <x:c r="BD278" s="22" t="str"/>
      <x:c r="BE278" s="22" t="str"/>
      <x:c r="BF278" s="22" t="str">
        <x:v>Not collected</x:v>
      </x:c>
      <x:c r="BG278" s="22" t="str">
        <x:v>Not collected</x:v>
      </x:c>
      <x:c r="BH278" s="22" t="str">
        <x:v>Not defined</x:v>
      </x:c>
      <x:c r="BI278" s="24" t="n">
        <x:f>IF($Q278="","",$Q278-3)</x:f>
        <x:v>2010</x:v>
      </x:c>
      <x:c r="BJ278" s="24" t="n">
        <x:f>IF($Q278="","",$Q278-2)</x:f>
        <x:v>2011</x:v>
      </x:c>
      <x:c r="BK278" s="24" t="n">
        <x:f>IF($Q278="","",$Q278-1)</x:f>
        <x:v>2012</x:v>
      </x:c>
      <x:c r="BL278" s="24" t="n">
        <x:f>IF($Q278="","",$Q278+0)</x:f>
        <x:v>2013</x:v>
      </x:c>
      <x:c r="BM278" s="24" t="n">
        <x:f>IF($Q278="","",$Q278+1)</x:f>
        <x:v>2014</x:v>
      </x:c>
      <x:c r="BN278" s="24" t="n">
        <x:f>IF($Q278="","",$Q278+2)</x:f>
        <x:v>2015</x:v>
      </x:c>
      <x:c r="BO278" s="24" t="n">
        <x:f>IF($Q278="","",$Q278+3)</x:f>
        <x:v>2016</x:v>
      </x:c>
      <x:c r="BP278" s="77" t="str"/>
      <x:c r="BQ278" s="77" t="str"/>
      <x:c r="BR278" s="77" t="str"/>
      <x:c r="BS278" s="77" t="str"/>
      <x:c r="BT278" s="77" t="str"/>
      <x:c r="BU278" s="77" t="str"/>
      <x:c r="BV278" s="77" t="str"/>
      <x:c r="BW278" s="77" t="str"/>
      <x:c r="BX278" s="77" t="str"/>
      <x:c r="BY278" s="77" t="str"/>
      <x:c r="BZ278" s="77" t="str"/>
      <x:c r="CA278" s="77" t="str"/>
      <x:c r="CB278" s="77" t="str"/>
      <x:c r="CC278" s="77" t="str"/>
      <x:c r="CD278" s="77" t="str"/>
      <x:c r="CE278" s="77" t="str"/>
      <x:c r="CF278" s="77" t="str"/>
      <x:c r="CG278" s="77" t="str"/>
      <x:c r="CH278" s="77" t="str"/>
      <x:c r="CI278" s="77" t="str"/>
      <x:c r="CJ278" s="77" t="str"/>
      <x:c r="CK278" s="77" t="str"/>
      <x:c r="CL278" s="77" t="str"/>
      <x:c r="CM278" s="77" t="str"/>
      <x:c r="CN278" s="77" t="str"/>
      <x:c r="CO278" s="77" t="str"/>
      <x:c r="CP278" s="77" t="str"/>
      <x:c r="CQ278" s="77" t="str"/>
      <x:c r="CR278" s="77" t="str"/>
      <x:c r="CS278" s="77" t="str"/>
      <x:c r="CT278" s="77" t="str"/>
      <x:c r="CU278" s="77" t="str"/>
      <x:c r="CV278" s="77" t="str"/>
      <x:c r="CW278" s="77" t="str"/>
      <x:c r="CX278" s="77" t="str"/>
      <x:c r="CY278" s="77" t="str"/>
      <x:c r="CZ278" s="77" t="str"/>
      <x:c r="DA278" s="77" t="str"/>
      <x:c r="DB278" s="77" t="str"/>
      <x:c r="DC278" s="77" t="str"/>
      <x:c r="DD278" s="77" t="str"/>
      <x:c r="DE278" s="77" t="str"/>
      <x:c r="DF278" s="78" t="str"/>
      <x:c r="DG278" s="78" t="str"/>
      <x:c r="DH278" s="78" t="str"/>
      <x:c r="DI278" s="78" t="str"/>
      <x:c r="DJ278" s="78" t="str"/>
      <x:c r="DK278" s="78" t="str"/>
      <x:c r="DL278" s="78" t="str"/>
      <x:c r="DM278" s="78" t="str"/>
      <x:c r="DN278" s="78" t="str"/>
      <x:c r="DO278" s="78" t="str"/>
      <x:c r="DP278" s="78" t="str"/>
      <x:c r="DQ278" s="78" t="str"/>
      <x:c r="DR278" s="78" t="str"/>
      <x:c r="DS278" s="78" t="str"/>
      <x:c r="DT278" s="78" t="str"/>
      <x:c r="DU278" s="78" t="str"/>
      <x:c r="DV278" s="78" t="str"/>
      <x:c r="DW278" s="78" t="str"/>
      <x:c r="DX278" s="78" t="str"/>
      <x:c r="DY278" s="78" t="str"/>
      <x:c r="DZ278" s="78" t="str"/>
      <x:c r="EA278" s="117" t="str"/>
      <x:c r="EB278" s="117" t="str"/>
      <x:c r="EC278" s="117" t="str"/>
      <x:c r="ED278" s="117" t="str"/>
      <x:c r="EE278" s="117" t="str"/>
      <x:c r="EF278" s="117" t="str"/>
      <x:c r="EG278" s="117" t="str"/>
      <x:c r="EH278" s="117" t="str"/>
      <x:c r="EI278" s="117" t="str"/>
      <x:c r="EJ278" s="117" t="str"/>
      <x:c r="EK278" s="117" t="str"/>
      <x:c r="EL278" s="117" t="str"/>
      <x:c r="EM278" s="117" t="str"/>
      <x:c r="EN278" s="117" t="str"/>
      <x:c r="EO278" s="34" t="str"/>
      <x:c r="EP278" s="34" t="str"/>
      <x:c r="EQ278" s="36" t="str">
        <x:f>IF(OR($EO278="",$EP278="",$EO278=0),"",$EP278/$EO278)</x:f>
      </x:c>
      <x:c r="ER278" s="38" t="str"/>
      <x:c r="ES278" s="22" t="str">
        <x:v>Unknown</x:v>
      </x:c>
      <x:c r="ET278" s="22" t="str">
        <x:v>Unknown</x:v>
      </x:c>
      <x:c r="EU278" s="40" t="str">
        <x:f>IF(COUNT($DF278,$DG278,$DH278)=0,"",AVERAGE($DF278,$DG278,$DH278))</x:f>
      </x:c>
      <x:c r="EV278" s="40" t="str">
        <x:f>IF(COUNT($DJ278,$DK278,$DL278)=0,"",AVERAGE($DJ278,$DK278,$DL278))</x:f>
      </x:c>
      <x:c r="EW278" s="40" t="str">
        <x:f>IF(OR($EU278="",$EV278=""),"",$EV278-$EU278)</x:f>
      </x:c>
      <x:c r="EX278" s="40" t="str">
        <x:f>IF(COUNT($DM278,$DN278,$DO278)=0,"",AVERAGE($DM278,$DN278,$DO278))</x:f>
      </x:c>
      <x:c r="EY278" s="40" t="str">
        <x:f>IF(COUNT($DQ278,$DR278,$DS278)=0,"",AVERAGE($DQ278,$DR278,$DS278))</x:f>
      </x:c>
      <x:c r="EZ278" s="40" t="str">
        <x:f>IF(OR($EX278="",$EY278=""),"",$EY278-$EX278)</x:f>
      </x:c>
      <x:c r="FA278" s="42" t="str">
        <x:f>IF(COUNT($EA278,$EB278,$EC278)=0,"",AVERAGE($EA278,$EB278,$EC278))</x:f>
      </x:c>
      <x:c r="FB278" s="42" t="str">
        <x:f>IF(COUNT($EE278,$EF278,$EG278)=0,"",AVERAGE($EE278,$EF278,$EG278))</x:f>
      </x:c>
      <x:c r="FC278" s="42" t="str">
        <x:f>IF(OR($FA278="",$FB278=""),"",$FB278-$FA278)</x:f>
      </x:c>
      <x:c r="FD278" s="42" t="str">
        <x:f>IF(COUNT($EH278,$EI278,$EJ278)=0,"",AVERAGE($EH278,$EI278,$EJ278))</x:f>
      </x:c>
      <x:c r="FE278" s="42" t="str">
        <x:f>IF(COUNT($EL278,$EM278,$EN278)=0,"",AVERAGE($EL278,$EM278,$EN278))</x:f>
      </x:c>
      <x:c r="FF278" s="42" t="str">
        <x:f>IF(OR($FD278="",$FE278=""),"",$FE278-$FD278)</x:f>
      </x:c>
      <x:c r="FG278" s="24" t="str">
        <x:f>IF(COUNT($DF278,$DG278,$DH278,$DJ278,$DK278,$DL278,$DM278,$DN278,$DO278,$DQ278,$DR278,$DS278)=12,"Yes","No")</x:f>
        <x:v>No</x:v>
      </x:c>
      <x:c r="FH278" s="24" t="str">
        <x:f>IF(COUNT($EA278,$EB278,$EC278,$EE278,$EF278,$EG278,$EH278,$EI278,$EJ278,$EL278,$EM278,$EN278)=12,"Yes","No")</x:f>
        <x:v>No</x:v>
      </x:c>
      <x:c r="FI278" s="24" t="str">
        <x:f>IF(AND($M278="Include",OR($FG278="Yes",$FH278="Yes")),"Ready","Not ready")</x:f>
        <x:v>Not ready</x:v>
      </x:c>
    </x:row>
    <x:row r="279" ht="24" customHeight="1">
      <x:c r="A279" s="22" t="str">
        <x:v>CTL-0277</x:v>
      </x:c>
      <x:c r="B279" s="22" t="n">
        <x:v>288</x:v>
      </x:c>
      <x:c r="C279" s="22" t="str">
        <x:v>Candidate alternative-rationale group</x:v>
      </x:c>
      <x:c r="D279" s="22" t="n">
        <x:v>0</x:v>
      </x:c>
      <x:c r="E279" s="22" t="str">
        <x:v>DATA non-innovation deals.xlsx</x:v>
      </x:c>
      <x:c r="F279" s="22" t="str">
        <x:v>safic alcan acquires laserson</x:v>
      </x:c>
      <x:c r="G279" s="22" t="str">
        <x:v>No</x:v>
      </x:c>
      <x:c r="H279" s="22" t="str">
        <x:v>No</x:v>
      </x:c>
      <x:c r="I279" s="22" t="str">
        <x:v>No</x:v>
      </x:c>
      <x:c r="J279" s="22" t="n">
        <x:v>1</x:v>
      </x:c>
      <x:c r="K279" s="22" t="str">
        <x:v>Not started</x:v>
      </x:c>
      <x:c r="L279" s="22" t="str">
        <x:v>Review - majority</x:v>
      </x:c>
      <x:c r="M279" s="22" t="str">
        <x:v>Review</x:v>
      </x:c>
      <x:c r="N279" s="22" t="str"/>
      <x:c r="O279" s="28" t="n">
        <x:v>41533</x:v>
      </x:c>
      <x:c r="P279" s="28" t="n">
        <x:v>41533</x:v>
      </x:c>
      <x:c r="Q279" s="22" t="n">
        <x:v>2013</x:v>
      </x:c>
      <x:c r="R279" s="22" t="str">
        <x:v>Q3 2013</x:v>
      </x:c>
      <x:c r="S279" s="22" t="str">
        <x:v>Completed</x:v>
      </x:c>
      <x:c r="T279" s="26" t="str">
        <x:v>Safic-Alcan acquires Laserson</x:v>
      </x:c>
      <x:c r="U279" s="22" t="str">
        <x:v>Mergers &amp; Acquisitions</x:v>
      </x:c>
      <x:c r="V279" s="22" t="str">
        <x:v>Acquisition</x:v>
      </x:c>
      <x:c r="W279" s="22" t="str">
        <x:v>Majority Acquisition</x:v>
      </x:c>
      <x:c r="X279" s="22" t="str">
        <x:v>France</x:v>
      </x:c>
      <x:c r="Y279" s="22" t="str">
        <x:v>Majority Acquisition</x:v>
      </x:c>
      <x:c r="Z279" s="26"/>
      <x:c r="AA279" s="26"/>
      <x:c r="AB279" s="22" t="str">
        <x:v>Safic-Alcan SA</x:v>
      </x:c>
      <x:c r="AC279" s="22" t="str">
        <x:v>safic alcan</x:v>
      </x:c>
      <x:c r="AD279" s="22" t="str">
        <x:v>Laserson SA</x:v>
      </x:c>
      <x:c r="AE279" s="22" t="str">
        <x:v>laserson</x:v>
      </x:c>
      <x:c r="AF279" s="30"/>
      <x:c r="AG279" s="22" t="str">
        <x:v>n/a</x:v>
      </x:c>
      <x:c r="AH279" s="26" t="str">
        <x:v>Safic-Alcan, a distributor of specialty chemicals, has acquired Laserson S.A., a distributor of specialty ingredients for the cosmetic and pharma industries. Both the companies are based in France. 
_x000d_ In 2012, Laserson has generated revenues of EUR17.5 million and has 21 employees.</x:v>
      </x:c>
      <x:c r="AI279" s="26" t="str">
        <x:v>With this acquisition, Safic-Alcan will enhance its market position in the distribution of cosmetic specialty ingredients.</x:v>
      </x:c>
      <x:c r="AJ279" s="22" t="str"/>
      <x:c r="AK279" s="22" t="str"/>
      <x:c r="AL279" s="22" t="str">
        <x:v>Unknown</x:v>
      </x:c>
      <x:c r="AM279" s="22" t="str">
        <x:v>Unknown</x:v>
      </x:c>
      <x:c r="AN279" s="22" t="str"/>
      <x:c r="AO279" s="22" t="str"/>
      <x:c r="AP279" s="22" t="str"/>
      <x:c r="AQ279" s="22" t="str"/>
      <x:c r="AR279" s="22" t="str"/>
      <x:c r="AS279" s="22" t="str">
        <x:v>Safic-Alcan SA</x:v>
      </x:c>
      <x:c r="AT279" s="22" t="str">
        <x:v>Laserson SA</x:v>
      </x:c>
      <x:c r="AU279" s="22" t="str">
        <x:v>Not reviewed</x:v>
      </x:c>
      <x:c r="AV279" s="22" t="str">
        <x:v>Not assessed</x:v>
      </x:c>
      <x:c r="AW279" s="22" t="str">
        <x:v>Unknown</x:v>
      </x:c>
      <x:c r="AX279" s="22" t="str">
        <x:v>Unknown</x:v>
      </x:c>
      <x:c r="AY279" s="22" t="str">
        <x:v>Unknown</x:v>
      </x:c>
      <x:c r="AZ279" s="22" t="str">
        <x:v>Unknown</x:v>
      </x:c>
      <x:c r="BA279" s="22" t="str">
        <x:v>Unknown</x:v>
      </x:c>
      <x:c r="BB279" s="22" t="str">
        <x:v>Unknown</x:v>
      </x:c>
      <x:c r="BC279" s="26" t="str"/>
      <x:c r="BD279" s="22" t="str"/>
      <x:c r="BE279" s="22" t="str"/>
      <x:c r="BF279" s="22" t="str">
        <x:v>Not collected</x:v>
      </x:c>
      <x:c r="BG279" s="22" t="str">
        <x:v>Not collected</x:v>
      </x:c>
      <x:c r="BH279" s="22" t="str">
        <x:v>Not defined</x:v>
      </x:c>
      <x:c r="BI279" s="24" t="n">
        <x:f>IF($Q279="","",$Q279-3)</x:f>
        <x:v>2010</x:v>
      </x:c>
      <x:c r="BJ279" s="24" t="n">
        <x:f>IF($Q279="","",$Q279-2)</x:f>
        <x:v>2011</x:v>
      </x:c>
      <x:c r="BK279" s="24" t="n">
        <x:f>IF($Q279="","",$Q279-1)</x:f>
        <x:v>2012</x:v>
      </x:c>
      <x:c r="BL279" s="24" t="n">
        <x:f>IF($Q279="","",$Q279+0)</x:f>
        <x:v>2013</x:v>
      </x:c>
      <x:c r="BM279" s="24" t="n">
        <x:f>IF($Q279="","",$Q279+1)</x:f>
        <x:v>2014</x:v>
      </x:c>
      <x:c r="BN279" s="24" t="n">
        <x:f>IF($Q279="","",$Q279+2)</x:f>
        <x:v>2015</x:v>
      </x:c>
      <x:c r="BO279" s="24" t="n">
        <x:f>IF($Q279="","",$Q279+3)</x:f>
        <x:v>2016</x:v>
      </x:c>
      <x:c r="BP279" s="77" t="str"/>
      <x:c r="BQ279" s="77" t="str"/>
      <x:c r="BR279" s="77" t="str"/>
      <x:c r="BS279" s="77" t="str"/>
      <x:c r="BT279" s="77" t="str"/>
      <x:c r="BU279" s="77" t="str"/>
      <x:c r="BV279" s="77" t="str"/>
      <x:c r="BW279" s="77" t="str"/>
      <x:c r="BX279" s="77" t="str"/>
      <x:c r="BY279" s="77" t="str"/>
      <x:c r="BZ279" s="77" t="str"/>
      <x:c r="CA279" s="77" t="str"/>
      <x:c r="CB279" s="77" t="str"/>
      <x:c r="CC279" s="77" t="str"/>
      <x:c r="CD279" s="77" t="str"/>
      <x:c r="CE279" s="77" t="str"/>
      <x:c r="CF279" s="77" t="str"/>
      <x:c r="CG279" s="77" t="str"/>
      <x:c r="CH279" s="77" t="str"/>
      <x:c r="CI279" s="77" t="str"/>
      <x:c r="CJ279" s="77" t="str"/>
      <x:c r="CK279" s="77" t="str"/>
      <x:c r="CL279" s="77" t="str"/>
      <x:c r="CM279" s="77" t="str"/>
      <x:c r="CN279" s="77" t="str"/>
      <x:c r="CO279" s="77" t="str"/>
      <x:c r="CP279" s="77" t="str"/>
      <x:c r="CQ279" s="77" t="str"/>
      <x:c r="CR279" s="77" t="str"/>
      <x:c r="CS279" s="77" t="str"/>
      <x:c r="CT279" s="77" t="str"/>
      <x:c r="CU279" s="77" t="str"/>
      <x:c r="CV279" s="77" t="str"/>
      <x:c r="CW279" s="77" t="str"/>
      <x:c r="CX279" s="77" t="str"/>
      <x:c r="CY279" s="77" t="str"/>
      <x:c r="CZ279" s="77" t="str"/>
      <x:c r="DA279" s="77" t="str"/>
      <x:c r="DB279" s="77" t="str"/>
      <x:c r="DC279" s="77" t="str"/>
      <x:c r="DD279" s="77" t="str"/>
      <x:c r="DE279" s="77" t="str"/>
      <x:c r="DF279" s="78" t="str"/>
      <x:c r="DG279" s="78" t="str"/>
      <x:c r="DH279" s="78" t="str"/>
      <x:c r="DI279" s="78" t="str"/>
      <x:c r="DJ279" s="78" t="str"/>
      <x:c r="DK279" s="78" t="str"/>
      <x:c r="DL279" s="78" t="str"/>
      <x:c r="DM279" s="78" t="str"/>
      <x:c r="DN279" s="78" t="str"/>
      <x:c r="DO279" s="78" t="str"/>
      <x:c r="DP279" s="78" t="str"/>
      <x:c r="DQ279" s="78" t="str"/>
      <x:c r="DR279" s="78" t="str"/>
      <x:c r="DS279" s="78" t="str"/>
      <x:c r="DT279" s="78" t="str"/>
      <x:c r="DU279" s="78" t="str"/>
      <x:c r="DV279" s="78" t="str"/>
      <x:c r="DW279" s="78" t="str"/>
      <x:c r="DX279" s="78" t="str"/>
      <x:c r="DY279" s="78" t="str"/>
      <x:c r="DZ279" s="78" t="str"/>
      <x:c r="EA279" s="117" t="str"/>
      <x:c r="EB279" s="117" t="str"/>
      <x:c r="EC279" s="117" t="str"/>
      <x:c r="ED279" s="117" t="str"/>
      <x:c r="EE279" s="117" t="str"/>
      <x:c r="EF279" s="117" t="str"/>
      <x:c r="EG279" s="117" t="str"/>
      <x:c r="EH279" s="117" t="str"/>
      <x:c r="EI279" s="117" t="str"/>
      <x:c r="EJ279" s="117" t="str"/>
      <x:c r="EK279" s="117" t="str"/>
      <x:c r="EL279" s="117" t="str"/>
      <x:c r="EM279" s="117" t="str"/>
      <x:c r="EN279" s="117" t="str"/>
      <x:c r="EO279" s="34" t="str"/>
      <x:c r="EP279" s="34" t="str"/>
      <x:c r="EQ279" s="36" t="str">
        <x:f>IF(OR($EO279="",$EP279="",$EO279=0),"",$EP279/$EO279)</x:f>
      </x:c>
      <x:c r="ER279" s="38" t="str"/>
      <x:c r="ES279" s="22" t="str">
        <x:v>Unknown</x:v>
      </x:c>
      <x:c r="ET279" s="22" t="str">
        <x:v>Unknown</x:v>
      </x:c>
      <x:c r="EU279" s="40" t="str">
        <x:f>IF(COUNT($DF279,$DG279,$DH279)=0,"",AVERAGE($DF279,$DG279,$DH279))</x:f>
      </x:c>
      <x:c r="EV279" s="40" t="str">
        <x:f>IF(COUNT($DJ279,$DK279,$DL279)=0,"",AVERAGE($DJ279,$DK279,$DL279))</x:f>
      </x:c>
      <x:c r="EW279" s="40" t="str">
        <x:f>IF(OR($EU279="",$EV279=""),"",$EV279-$EU279)</x:f>
      </x:c>
      <x:c r="EX279" s="40" t="str">
        <x:f>IF(COUNT($DM279,$DN279,$DO279)=0,"",AVERAGE($DM279,$DN279,$DO279))</x:f>
      </x:c>
      <x:c r="EY279" s="40" t="str">
        <x:f>IF(COUNT($DQ279,$DR279,$DS279)=0,"",AVERAGE($DQ279,$DR279,$DS279))</x:f>
      </x:c>
      <x:c r="EZ279" s="40" t="str">
        <x:f>IF(OR($EX279="",$EY279=""),"",$EY279-$EX279)</x:f>
      </x:c>
      <x:c r="FA279" s="42" t="str">
        <x:f>IF(COUNT($EA279,$EB279,$EC279)=0,"",AVERAGE($EA279,$EB279,$EC279))</x:f>
      </x:c>
      <x:c r="FB279" s="42" t="str">
        <x:f>IF(COUNT($EE279,$EF279,$EG279)=0,"",AVERAGE($EE279,$EF279,$EG279))</x:f>
      </x:c>
      <x:c r="FC279" s="42" t="str">
        <x:f>IF(OR($FA279="",$FB279=""),"",$FB279-$FA279)</x:f>
      </x:c>
      <x:c r="FD279" s="42" t="str">
        <x:f>IF(COUNT($EH279,$EI279,$EJ279)=0,"",AVERAGE($EH279,$EI279,$EJ279))</x:f>
      </x:c>
      <x:c r="FE279" s="42" t="str">
        <x:f>IF(COUNT($EL279,$EM279,$EN279)=0,"",AVERAGE($EL279,$EM279,$EN279))</x:f>
      </x:c>
      <x:c r="FF279" s="42" t="str">
        <x:f>IF(OR($FD279="",$FE279=""),"",$FE279-$FD279)</x:f>
      </x:c>
      <x:c r="FG279" s="24" t="str">
        <x:f>IF(COUNT($DF279,$DG279,$DH279,$DJ279,$DK279,$DL279,$DM279,$DN279,$DO279,$DQ279,$DR279,$DS279)=12,"Yes","No")</x:f>
        <x:v>No</x:v>
      </x:c>
      <x:c r="FH279" s="24" t="str">
        <x:f>IF(COUNT($EA279,$EB279,$EC279,$EE279,$EF279,$EG279,$EH279,$EI279,$EJ279,$EL279,$EM279,$EN279)=12,"Yes","No")</x:f>
        <x:v>No</x:v>
      </x:c>
      <x:c r="FI279" s="24" t="str">
        <x:f>IF(AND($M279="Include",OR($FG279="Yes",$FH279="Yes")),"Ready","Not ready")</x:f>
        <x:v>Not ready</x:v>
      </x:c>
    </x:row>
    <x:row r="280" ht="24" customHeight="1">
      <x:c r="A280" s="22" t="str">
        <x:v>CTL-0278</x:v>
      </x:c>
      <x:c r="B280" s="22" t="n">
        <x:v>289</x:v>
      </x:c>
      <x:c r="C280" s="22" t="str">
        <x:v>Candidate alternative-rationale group</x:v>
      </x:c>
      <x:c r="D280" s="22" t="n">
        <x:v>0</x:v>
      </x:c>
      <x:c r="E280" s="22" t="str">
        <x:v>DATA non-innovation deals.xlsx</x:v>
      </x:c>
      <x:c r="F280" s="22" t="str">
        <x:v>recordati acquires 100 stake in laboratorios casen fleet</x:v>
      </x:c>
      <x:c r="G280" s="22" t="str">
        <x:v>No</x:v>
      </x:c>
      <x:c r="H280" s="22" t="str">
        <x:v>No</x:v>
      </x:c>
      <x:c r="I280" s="22" t="str">
        <x:v>Yes</x:v>
      </x:c>
      <x:c r="J280" s="22" t="n">
        <x:v>2</x:v>
      </x:c>
      <x:c r="K280" s="22" t="str">
        <x:v>Not started</x:v>
      </x:c>
      <x:c r="L280" s="22" t="str">
        <x:v>Eligible - 100%</x:v>
      </x:c>
      <x:c r="M280" s="22" t="str">
        <x:v>Review</x:v>
      </x:c>
      <x:c r="N280" s="22" t="str"/>
      <x:c r="O280" s="28" t="n">
        <x:v>41526</x:v>
      </x:c>
      <x:c r="P280" s="28" t="n">
        <x:v>41568</x:v>
      </x:c>
      <x:c r="Q280" s="22" t="n">
        <x:v>2013</x:v>
      </x:c>
      <x:c r="R280" s="22" t="str">
        <x:v>Q3 2013</x:v>
      </x:c>
      <x:c r="S280" s="22" t="str">
        <x:v>Completed</x:v>
      </x:c>
      <x:c r="T280" s="26" t="str">
        <x:v>Recordati acquires 100% stake in Laboratorios Casen Fleet</x:v>
      </x:c>
      <x:c r="U280" s="22" t="str">
        <x:v>Mergers &amp; Acquisitions</x:v>
      </x:c>
      <x:c r="V280" s="22" t="str">
        <x:v>Acquisition</x:v>
      </x:c>
      <x:c r="W280" s="22" t="str">
        <x:v>100% Acquisition</x:v>
      </x:c>
      <x:c r="X280" s="22" t="str">
        <x:v>Spain</x:v>
      </x:c>
      <x:c r="Y280" s="22" t="str">
        <x:v>100% Acquisition</x:v>
      </x:c>
      <x:c r="Z280" s="26" t="str">
        <x:v>Jefferies LLC</x:v>
      </x:c>
      <x:c r="AA280" s="26" t="str">
        <x:v>Allen Overy Shearman Sterling LLP</x:v>
      </x:c>
      <x:c r="AB280" s="22" t="str">
        <x:v>Recordati S.p.A.</x:v>
      </x:c>
      <x:c r="AC280" s="22" t="str">
        <x:v>recordati s p a</x:v>
      </x:c>
      <x:c r="AD280" s="22" t="str">
        <x:v>Laboratorios Casen Fleet S.L.</x:v>
      </x:c>
      <x:c r="AE280" s="22" t="str">
        <x:v>laboratorios casen fleet s l</x:v>
      </x:c>
      <x:c r="AF280" s="30" t="n">
        <x:v>123</x:v>
      </x:c>
      <x:c r="AG280" s="22" t="n">
        <x:v>123</x:v>
      </x:c>
      <x:c r="AH280" s="26" t="str">
        <x:v>Recordati S.p.A., an Italy-based pharmaceutical group, has acquired 100% of the share capital of Laboratorios Casen Fleet S.L.U., a Spanish pharmaceutical company that develops gastroenterology products.
_x000d_The value of the transaction (enterprise value) is of EUR93 million of which EUR89.5 million were paid at the closing. 
_x000d_Announcement (September 09, 2013):
_x000d_Recordati has signed an agreement to acquire 100% of the share capital of Laboratorios Casen. The value of the transaction (enterprise value) is of EUR93 million and will be funded from existing liquidity of Recordati. 
_x000d_ Laboratorios Casen has 230 employees and generated EUR45.3 million in sales for the year 2012. 
_x000d_Jefferies, LLC is acting as financial advisor, while Allen &amp; Overy LLP is acting as legal advisor to Laboratorios Casen.
_x000d_The transaction is expected to take place by the end of October 2013.</x:v>
      </x:c>
      <x:c r="AI280" s="26" t="str">
        <x:v>The acquisition will allow Recordati to strengthen its presence in Spain and improve its profitability in Spanish market.</x:v>
      </x:c>
      <x:c r="AJ280" s="22" t="str"/>
      <x:c r="AK280" s="22" t="str"/>
      <x:c r="AL280" s="22" t="str">
        <x:v>Unknown</x:v>
      </x:c>
      <x:c r="AM280" s="22" t="str">
        <x:v>Unknown</x:v>
      </x:c>
      <x:c r="AN280" s="22" t="str"/>
      <x:c r="AO280" s="22" t="str"/>
      <x:c r="AP280" s="22" t="str"/>
      <x:c r="AQ280" s="22" t="str"/>
      <x:c r="AR280" s="22" t="str"/>
      <x:c r="AS280" s="22" t="str">
        <x:v>Recordati S.p.A.</x:v>
      </x:c>
      <x:c r="AT280" s="22" t="str">
        <x:v>Laboratorios Casen Fleet S.L.</x:v>
      </x:c>
      <x:c r="AU280" s="22" t="str">
        <x:v>Not reviewed</x:v>
      </x:c>
      <x:c r="AV280" s="22" t="str">
        <x:v>Not assessed</x:v>
      </x:c>
      <x:c r="AW280" s="22" t="str">
        <x:v>Unknown</x:v>
      </x:c>
      <x:c r="AX280" s="22" t="str">
        <x:v>Unknown</x:v>
      </x:c>
      <x:c r="AY280" s="22" t="str">
        <x:v>Unknown</x:v>
      </x:c>
      <x:c r="AZ280" s="22" t="str">
        <x:v>Unknown</x:v>
      </x:c>
      <x:c r="BA280" s="22" t="str">
        <x:v>Unknown</x:v>
      </x:c>
      <x:c r="BB280" s="22" t="str">
        <x:v>Unknown</x:v>
      </x:c>
      <x:c r="BC280" s="26" t="str"/>
      <x:c r="BD280" s="22" t="str"/>
      <x:c r="BE280" s="22" t="str"/>
      <x:c r="BF280" s="22" t="str">
        <x:v>Not collected</x:v>
      </x:c>
      <x:c r="BG280" s="22" t="str">
        <x:v>Not collected</x:v>
      </x:c>
      <x:c r="BH280" s="22" t="str">
        <x:v>Not defined</x:v>
      </x:c>
      <x:c r="BI280" s="24" t="n">
        <x:f>IF($Q280="","",$Q280-3)</x:f>
        <x:v>2010</x:v>
      </x:c>
      <x:c r="BJ280" s="24" t="n">
        <x:f>IF($Q280="","",$Q280-2)</x:f>
        <x:v>2011</x:v>
      </x:c>
      <x:c r="BK280" s="24" t="n">
        <x:f>IF($Q280="","",$Q280-1)</x:f>
        <x:v>2012</x:v>
      </x:c>
      <x:c r="BL280" s="24" t="n">
        <x:f>IF($Q280="","",$Q280+0)</x:f>
        <x:v>2013</x:v>
      </x:c>
      <x:c r="BM280" s="24" t="n">
        <x:f>IF($Q280="","",$Q280+1)</x:f>
        <x:v>2014</x:v>
      </x:c>
      <x:c r="BN280" s="24" t="n">
        <x:f>IF($Q280="","",$Q280+2)</x:f>
        <x:v>2015</x:v>
      </x:c>
      <x:c r="BO280" s="24" t="n">
        <x:f>IF($Q280="","",$Q280+3)</x:f>
        <x:v>2016</x:v>
      </x:c>
      <x:c r="BP280" s="77" t="str"/>
      <x:c r="BQ280" s="77" t="str"/>
      <x:c r="BR280" s="77" t="str"/>
      <x:c r="BS280" s="77" t="str"/>
      <x:c r="BT280" s="77" t="str"/>
      <x:c r="BU280" s="77" t="str"/>
      <x:c r="BV280" s="77" t="str"/>
      <x:c r="BW280" s="77" t="str"/>
      <x:c r="BX280" s="77" t="str"/>
      <x:c r="BY280" s="77" t="str"/>
      <x:c r="BZ280" s="77" t="str"/>
      <x:c r="CA280" s="77" t="str"/>
      <x:c r="CB280" s="77" t="str"/>
      <x:c r="CC280" s="77" t="str"/>
      <x:c r="CD280" s="77" t="str"/>
      <x:c r="CE280" s="77" t="str"/>
      <x:c r="CF280" s="77" t="str"/>
      <x:c r="CG280" s="77" t="str"/>
      <x:c r="CH280" s="77" t="str"/>
      <x:c r="CI280" s="77" t="str"/>
      <x:c r="CJ280" s="77" t="str"/>
      <x:c r="CK280" s="77" t="str"/>
      <x:c r="CL280" s="77" t="str"/>
      <x:c r="CM280" s="77" t="str"/>
      <x:c r="CN280" s="77" t="str"/>
      <x:c r="CO280" s="77" t="str"/>
      <x:c r="CP280" s="77" t="str"/>
      <x:c r="CQ280" s="77" t="str"/>
      <x:c r="CR280" s="77" t="str"/>
      <x:c r="CS280" s="77" t="str"/>
      <x:c r="CT280" s="77" t="str"/>
      <x:c r="CU280" s="77" t="str"/>
      <x:c r="CV280" s="77" t="str"/>
      <x:c r="CW280" s="77" t="str"/>
      <x:c r="CX280" s="77" t="str"/>
      <x:c r="CY280" s="77" t="str"/>
      <x:c r="CZ280" s="77" t="str"/>
      <x:c r="DA280" s="77" t="str"/>
      <x:c r="DB280" s="77" t="str"/>
      <x:c r="DC280" s="77" t="str"/>
      <x:c r="DD280" s="77" t="str"/>
      <x:c r="DE280" s="77" t="str"/>
      <x:c r="DF280" s="78" t="str"/>
      <x:c r="DG280" s="78" t="str"/>
      <x:c r="DH280" s="78" t="str"/>
      <x:c r="DI280" s="78" t="str"/>
      <x:c r="DJ280" s="78" t="str"/>
      <x:c r="DK280" s="78" t="str"/>
      <x:c r="DL280" s="78" t="str"/>
      <x:c r="DM280" s="78" t="str"/>
      <x:c r="DN280" s="78" t="str"/>
      <x:c r="DO280" s="78" t="str"/>
      <x:c r="DP280" s="78" t="str"/>
      <x:c r="DQ280" s="78" t="str"/>
      <x:c r="DR280" s="78" t="str"/>
      <x:c r="DS280" s="78" t="str"/>
      <x:c r="DT280" s="78" t="str"/>
      <x:c r="DU280" s="78" t="str"/>
      <x:c r="DV280" s="78" t="str"/>
      <x:c r="DW280" s="78" t="str"/>
      <x:c r="DX280" s="78" t="str"/>
      <x:c r="DY280" s="78" t="str"/>
      <x:c r="DZ280" s="78" t="str"/>
      <x:c r="EA280" s="117" t="str"/>
      <x:c r="EB280" s="117" t="str"/>
      <x:c r="EC280" s="117" t="str"/>
      <x:c r="ED280" s="117" t="str"/>
      <x:c r="EE280" s="117" t="str"/>
      <x:c r="EF280" s="117" t="str"/>
      <x:c r="EG280" s="117" t="str"/>
      <x:c r="EH280" s="117" t="str"/>
      <x:c r="EI280" s="117" t="str"/>
      <x:c r="EJ280" s="117" t="str"/>
      <x:c r="EK280" s="117" t="str"/>
      <x:c r="EL280" s="117" t="str"/>
      <x:c r="EM280" s="117" t="str"/>
      <x:c r="EN280" s="117" t="str"/>
      <x:c r="EO280" s="34" t="str"/>
      <x:c r="EP280" s="34" t="str"/>
      <x:c r="EQ280" s="36" t="str">
        <x:f>IF(OR($EO280="",$EP280="",$EO280=0),"",$EP280/$EO280)</x:f>
      </x:c>
      <x:c r="ER280" s="38" t="str"/>
      <x:c r="ES280" s="22" t="str">
        <x:v>Unknown</x:v>
      </x:c>
      <x:c r="ET280" s="22" t="str">
        <x:v>Unknown</x:v>
      </x:c>
      <x:c r="EU280" s="40" t="str">
        <x:f>IF(COUNT($DF280,$DG280,$DH280)=0,"",AVERAGE($DF280,$DG280,$DH280))</x:f>
      </x:c>
      <x:c r="EV280" s="40" t="str">
        <x:f>IF(COUNT($DJ280,$DK280,$DL280)=0,"",AVERAGE($DJ280,$DK280,$DL280))</x:f>
      </x:c>
      <x:c r="EW280" s="40" t="str">
        <x:f>IF(OR($EU280="",$EV280=""),"",$EV280-$EU280)</x:f>
      </x:c>
      <x:c r="EX280" s="40" t="str">
        <x:f>IF(COUNT($DM280,$DN280,$DO280)=0,"",AVERAGE($DM280,$DN280,$DO280))</x:f>
      </x:c>
      <x:c r="EY280" s="40" t="str">
        <x:f>IF(COUNT($DQ280,$DR280,$DS280)=0,"",AVERAGE($DQ280,$DR280,$DS280))</x:f>
      </x:c>
      <x:c r="EZ280" s="40" t="str">
        <x:f>IF(OR($EX280="",$EY280=""),"",$EY280-$EX280)</x:f>
      </x:c>
      <x:c r="FA280" s="42" t="str">
        <x:f>IF(COUNT($EA280,$EB280,$EC280)=0,"",AVERAGE($EA280,$EB280,$EC280))</x:f>
      </x:c>
      <x:c r="FB280" s="42" t="str">
        <x:f>IF(COUNT($EE280,$EF280,$EG280)=0,"",AVERAGE($EE280,$EF280,$EG280))</x:f>
      </x:c>
      <x:c r="FC280" s="42" t="str">
        <x:f>IF(OR($FA280="",$FB280=""),"",$FB280-$FA280)</x:f>
      </x:c>
      <x:c r="FD280" s="42" t="str">
        <x:f>IF(COUNT($EH280,$EI280,$EJ280)=0,"",AVERAGE($EH280,$EI280,$EJ280))</x:f>
      </x:c>
      <x:c r="FE280" s="42" t="str">
        <x:f>IF(COUNT($EL280,$EM280,$EN280)=0,"",AVERAGE($EL280,$EM280,$EN280))</x:f>
      </x:c>
      <x:c r="FF280" s="42" t="str">
        <x:f>IF(OR($FD280="",$FE280=""),"",$FE280-$FD280)</x:f>
      </x:c>
      <x:c r="FG280" s="24" t="str">
        <x:f>IF(COUNT($DF280,$DG280,$DH280,$DJ280,$DK280,$DL280,$DM280,$DN280,$DO280,$DQ280,$DR280,$DS280)=12,"Yes","No")</x:f>
        <x:v>No</x:v>
      </x:c>
      <x:c r="FH280" s="24" t="str">
        <x:f>IF(COUNT($EA280,$EB280,$EC280,$EE280,$EF280,$EG280,$EH280,$EI280,$EJ280,$EL280,$EM280,$EN280)=12,"Yes","No")</x:f>
        <x:v>No</x:v>
      </x:c>
      <x:c r="FI280" s="24" t="str">
        <x:f>IF(AND($M280="Include",OR($FG280="Yes",$FH280="Yes")),"Ready","Not ready")</x:f>
        <x:v>Not ready</x:v>
      </x:c>
    </x:row>
    <x:row r="281" ht="24" customHeight="1">
      <x:c r="A281" s="22" t="str">
        <x:v>CTL-0279</x:v>
      </x:c>
      <x:c r="B281" s="22" t="n">
        <x:v>290</x:v>
      </x:c>
      <x:c r="C281" s="22" t="str">
        <x:v>Candidate alternative-rationale group</x:v>
      </x:c>
      <x:c r="D281" s="22" t="n">
        <x:v>0</x:v>
      </x:c>
      <x:c r="E281" s="22" t="str">
        <x:v>DATA non-innovation deals.xlsx</x:v>
      </x:c>
      <x:c r="F281" s="22" t="str">
        <x:v>merz pharma acquires neocutis</x:v>
      </x:c>
      <x:c r="G281" s="22" t="str">
        <x:v>No</x:v>
      </x:c>
      <x:c r="H281" s="22" t="str">
        <x:v>No</x:v>
      </x:c>
      <x:c r="I281" s="22" t="str">
        <x:v>No</x:v>
      </x:c>
      <x:c r="J281" s="22" t="n">
        <x:v>1</x:v>
      </x:c>
      <x:c r="K281" s="22" t="str">
        <x:v>Not started</x:v>
      </x:c>
      <x:c r="L281" s="22" t="str">
        <x:v>Review - majority</x:v>
      </x:c>
      <x:c r="M281" s="22" t="str">
        <x:v>Review</x:v>
      </x:c>
      <x:c r="N281" s="22" t="str"/>
      <x:c r="O281" s="28" t="n">
        <x:v>41486</x:v>
      </x:c>
      <x:c r="P281" s="28" t="n">
        <x:v>41486</x:v>
      </x:c>
      <x:c r="Q281" s="22" t="n">
        <x:v>2013</x:v>
      </x:c>
      <x:c r="R281" s="22" t="str">
        <x:v>Q3 2013</x:v>
      </x:c>
      <x:c r="S281" s="22" t="str">
        <x:v>Completed</x:v>
      </x:c>
      <x:c r="T281" s="26" t="str">
        <x:v>Merz Pharma acquires Neocutis</x:v>
      </x:c>
      <x:c r="U281" s="22" t="str">
        <x:v>Mergers &amp; Acquisitions</x:v>
      </x:c>
      <x:c r="V281" s="22" t="str">
        <x:v>Acquisition</x:v>
      </x:c>
      <x:c r="W281" s="22" t="str">
        <x:v>Majority Acquisition</x:v>
      </x:c>
      <x:c r="X281" s="22" t="str">
        <x:v>Switzerland</x:v>
      </x:c>
      <x:c r="Y281" s="22" t="str">
        <x:v>Majority Acquisition</x:v>
      </x:c>
      <x:c r="Z281" s="26"/>
      <x:c r="AA281" s="26" t="str">
        <x:v>Weil, Gotshal &amp; Manges LLP</x:v>
      </x:c>
      <x:c r="AB281" s="22" t="str">
        <x:v>Merz Pharma GmbH &amp; Co. KGaA</x:v>
      </x:c>
      <x:c r="AC281" s="22" t="str">
        <x:v>merz pharma kgaa</x:v>
      </x:c>
      <x:c r="AD281" s="22" t="str">
        <x:v>Neocutis S.A.</x:v>
      </x:c>
      <x:c r="AE281" s="22" t="str">
        <x:v>neocutis s a</x:v>
      </x:c>
      <x:c r="AF281" s="30"/>
      <x:c r="AG281" s="22" t="str">
        <x:v>n/a</x:v>
      </x:c>
      <x:c r="AH281" s="26" t="str">
        <x:v>Merz Pharma GmbH &amp; Co. KGaA, a Germany-based pharmaceutical company, has acquired Neocutis S.A., a Switzerland-based pharmaceutical company.
_x000d_Weil, Gotshal &amp; Manges LLP acted as legal advisor to Merz.</x:v>
      </x:c>
      <x:c r="AI281" s="26" t="str">
        <x:v>The acquisition strengthens Merz's market position in the field of aesthetic dermatology._x000d_
_x000d_
The acquisition expands Merz's US business, as Neocutis products are addition to its own aesthetics portfolio.</x:v>
      </x:c>
      <x:c r="AJ281" s="22" t="str"/>
      <x:c r="AK281" s="22" t="str"/>
      <x:c r="AL281" s="22" t="str">
        <x:v>Unknown</x:v>
      </x:c>
      <x:c r="AM281" s="22" t="str">
        <x:v>Unknown</x:v>
      </x:c>
      <x:c r="AN281" s="22" t="str">
        <x:v>3135240Z GR</x:v>
      </x:c>
      <x:c r="AO281" s="22" t="str"/>
      <x:c r="AP281" s="22" t="str"/>
      <x:c r="AQ281" s="22" t="str"/>
      <x:c r="AR281" s="22" t="str"/>
      <x:c r="AS281" s="22" t="str">
        <x:v>Merz Pharma GmbH &amp; Co. KGaA</x:v>
      </x:c>
      <x:c r="AT281" s="22" t="str">
        <x:v>Neocutis S.A.</x:v>
      </x:c>
      <x:c r="AU281" s="22" t="str">
        <x:v>Not reviewed</x:v>
      </x:c>
      <x:c r="AV281" s="22" t="str">
        <x:v>Not assessed</x:v>
      </x:c>
      <x:c r="AW281" s="22" t="str">
        <x:v>Unknown</x:v>
      </x:c>
      <x:c r="AX281" s="22" t="str">
        <x:v>Unknown</x:v>
      </x:c>
      <x:c r="AY281" s="22" t="str">
        <x:v>Unknown</x:v>
      </x:c>
      <x:c r="AZ281" s="22" t="str">
        <x:v>Unknown</x:v>
      </x:c>
      <x:c r="BA281" s="22" t="str">
        <x:v>Unknown</x:v>
      </x:c>
      <x:c r="BB281" s="22" t="str">
        <x:v>Unknown</x:v>
      </x:c>
      <x:c r="BC281" s="26" t="str"/>
      <x:c r="BD281" s="22" t="str"/>
      <x:c r="BE281" s="22" t="str">
        <x:v>EUR</x:v>
      </x:c>
      <x:c r="BF281" s="22" t="str">
        <x:v>Partial</x:v>
      </x:c>
      <x:c r="BG281" s="22" t="str">
        <x:v>Partial event window — 6/7 years covered</x:v>
      </x:c>
      <x:c r="BH281" s="22" t="str">
        <x:v>Applicant/owner alias match for Merz Pharma entities.</x:v>
      </x:c>
      <x:c r="BI281" s="24" t="n">
        <x:f>IF($Q281="","",$Q281-3)</x:f>
        <x:v>2010</x:v>
      </x:c>
      <x:c r="BJ281" s="24" t="n">
        <x:f>IF($Q281="","",$Q281-2)</x:f>
        <x:v>2011</x:v>
      </x:c>
      <x:c r="BK281" s="24" t="n">
        <x:f>IF($Q281="","",$Q281-1)</x:f>
        <x:v>2012</x:v>
      </x:c>
      <x:c r="BL281" s="24" t="n">
        <x:f>IF($Q281="","",$Q281+0)</x:f>
        <x:v>2013</x:v>
      </x:c>
      <x:c r="BM281" s="24" t="n">
        <x:f>IF($Q281="","",$Q281+1)</x:f>
        <x:v>2014</x:v>
      </x:c>
      <x:c r="BN281" s="24" t="n">
        <x:f>IF($Q281="","",$Q281+2)</x:f>
        <x:v>2015</x:v>
      </x:c>
      <x:c r="BO281" s="24" t="n">
        <x:f>IF($Q281="","",$Q281+3)</x:f>
        <x:v>2016</x:v>
      </x:c>
      <x:c r="BP281" s="77" t="n">
        <x:v>673.462</x:v>
      </x:c>
      <x:c r="BQ281" s="77" t="n">
        <x:v>780.392</x:v>
      </x:c>
      <x:c r="BR281" s="77" t="n">
        <x:v>913.109</x:v>
      </x:c>
      <x:c r="BS281" s="77" t="n">
        <x:v>980.225</x:v>
      </x:c>
      <x:c r="BT281" s="77"/>
      <x:c r="BU281" s="77"/>
      <x:c r="BV281" s="77"/>
      <x:c r="BW281" s="77" t="n">
        <x:v>152.985</x:v>
      </x:c>
      <x:c r="BX281" s="77" t="n">
        <x:v>168.169</x:v>
      </x:c>
      <x:c r="BY281" s="77" t="n">
        <x:v>263.46</x:v>
      </x:c>
      <x:c r="BZ281" s="77" t="n">
        <x:v>336.114</x:v>
      </x:c>
      <x:c r="CA281" s="77"/>
      <x:c r="CB281" s="77"/>
      <x:c r="CC281" s="77"/>
      <x:c r="CD281" s="77" t="n">
        <x:v>106.303</x:v>
      </x:c>
      <x:c r="CE281" s="77" t="n">
        <x:v>-15.483</x:v>
      </x:c>
      <x:c r="CF281" s="77" t="n">
        <x:v>-6.868</x:v>
      </x:c>
      <x:c r="CG281" s="77" t="n">
        <x:v>1.797</x:v>
      </x:c>
      <x:c r="CH281" s="77"/>
      <x:c r="CI281" s="77"/>
      <x:c r="CJ281" s="77"/>
      <x:c r="CK281" s="77" t="n">
        <x:v>743.163</x:v>
      </x:c>
      <x:c r="CL281" s="77" t="n">
        <x:v>624.508</x:v>
      </x:c>
      <x:c r="CM281" s="77" t="n">
        <x:v>736.428</x:v>
      </x:c>
      <x:c r="CN281" s="77" t="n">
        <x:v>804.465</x:v>
      </x:c>
      <x:c r="CO281" s="77"/>
      <x:c r="CP281" s="77"/>
      <x:c r="CQ281" s="77"/>
      <x:c r="CR281" s="77"/>
      <x:c r="CS281" s="77"/>
      <x:c r="CT281" s="77"/>
      <x:c r="CU281" s="77"/>
      <x:c r="CV281" s="77"/>
      <x:c r="CW281" s="77"/>
      <x:c r="CX281" s="77"/>
      <x:c r="CY281" s="77"/>
      <x:c r="CZ281" s="77"/>
      <x:c r="DA281" s="77"/>
      <x:c r="DB281" s="77"/>
      <x:c r="DC281" s="77"/>
      <x:c r="DD281" s="77"/>
      <x:c r="DE281" s="77"/>
      <x:c r="DF281" s="78"/>
      <x:c r="DG281" s="78" t="n">
        <x:v>-2.2641</x:v>
      </x:c>
      <x:c r="DH281" s="78" t="n">
        <x:v>-1.0093</x:v>
      </x:c>
      <x:c r="DI281" s="78" t="n">
        <x:v>0.2332</x:v>
      </x:c>
      <x:c r="DJ281" s="78"/>
      <x:c r="DK281" s="78"/>
      <x:c r="DL281" s="78"/>
      <x:c r="DM281" s="78" t="n">
        <x:v>22.7162</x:v>
      </x:c>
      <x:c r="DN281" s="78" t="n">
        <x:v>21.5493</x:v>
      </x:c>
      <x:c r="DO281" s="78" t="n">
        <x:v>28.8531</x:v>
      </x:c>
      <x:c r="DP281" s="78" t="n">
        <x:v>34.2895</x:v>
      </x:c>
      <x:c r="DQ281" s="78"/>
      <x:c r="DR281" s="78"/>
      <x:c r="DS281" s="78"/>
      <x:c r="DT281" s="78"/>
      <x:c r="DU281" s="78"/>
      <x:c r="DV281" s="78"/>
      <x:c r="DW281" s="78"/>
      <x:c r="DX281" s="78"/>
      <x:c r="DY281" s="78"/>
      <x:c r="DZ281" s="78"/>
      <x:c r="EA281" s="117"/>
      <x:c r="EB281" s="117" t="n">
        <x:v>10</x:v>
      </x:c>
      <x:c r="EC281" s="117" t="n">
        <x:v>7</x:v>
      </x:c>
      <x:c r="ED281" s="117" t="n">
        <x:v>3</x:v>
      </x:c>
      <x:c r="EE281" s="117" t="n">
        <x:v>12</x:v>
      </x:c>
      <x:c r="EF281" s="117" t="n">
        <x:v>8</x:v>
      </x:c>
      <x:c r="EG281" s="117" t="n">
        <x:v>6</x:v>
      </x:c>
      <x:c r="EH281" s="117"/>
      <x:c r="EI281" s="117" t="n">
        <x:v>24</x:v>
      </x:c>
      <x:c r="EJ281" s="117" t="n">
        <x:v>37</x:v>
      </x:c>
      <x:c r="EK281" s="117" t="n">
        <x:v>6</x:v>
      </x:c>
      <x:c r="EL281" s="117" t="n">
        <x:v>15</x:v>
      </x:c>
      <x:c r="EM281" s="117" t="n">
        <x:v>13</x:v>
      </x:c>
      <x:c r="EN281" s="117" t="n">
        <x:v>4</x:v>
      </x:c>
      <x:c r="EO281" s="34" t="str"/>
      <x:c r="EP281" s="34" t="str"/>
      <x:c r="EQ281" s="36" t="str">
        <x:f>IF(OR($EO281="",$EP281="",$EO281=0),"",$EP281/$EO281)</x:f>
      </x:c>
      <x:c r="ER281" s="38" t="str"/>
      <x:c r="ES281" s="22" t="str">
        <x:v>Unknown</x:v>
      </x:c>
      <x:c r="ET281" s="22" t="str">
        <x:v>Unknown</x:v>
      </x:c>
      <x:c r="EU281" s="40" t="n">
        <x:f>IF(COUNT($DF281,$DG281,$DH281)=0,"",AVERAGE($DF281,$DG281,$DH281))</x:f>
        <x:v>-1.6367</x:v>
      </x:c>
      <x:c r="EV281" s="40" t="str">
        <x:f>IF(COUNT($DJ281,$DK281,$DL281)=0,"",AVERAGE($DJ281,$DK281,$DL281))</x:f>
      </x:c>
      <x:c r="EW281" s="40" t="str">
        <x:f>IF(OR($EU281="",$EV281=""),"",$EV281-$EU281)</x:f>
      </x:c>
      <x:c r="EX281" s="40" t="n">
        <x:f>IF(COUNT($DM281,$DN281,$DO281)=0,"",AVERAGE($DM281,$DN281,$DO281))</x:f>
        <x:v>24.372866666666667</x:v>
      </x:c>
      <x:c r="EY281" s="40" t="str">
        <x:f>IF(COUNT($DQ281,$DR281,$DS281)=0,"",AVERAGE($DQ281,$DR281,$DS281))</x:f>
      </x:c>
      <x:c r="EZ281" s="40" t="str">
        <x:f>IF(OR($EX281="",$EY281=""),"",$EY281-$EX281)</x:f>
      </x:c>
      <x:c r="FA281" s="42" t="n">
        <x:f>IF(COUNT($EA281,$EB281,$EC281)=0,"",AVERAGE($EA281,$EB281,$EC281))</x:f>
        <x:v>8.5</x:v>
      </x:c>
      <x:c r="FB281" s="42" t="n">
        <x:f>IF(COUNT($EE281,$EF281,$EG281)=0,"",AVERAGE($EE281,$EF281,$EG281))</x:f>
        <x:v>8.666666666666666</x:v>
      </x:c>
      <x:c r="FC281" s="42" t="n">
        <x:f>IF(OR($FA281="",$FB281=""),"",$FB281-$FA281)</x:f>
        <x:v>0.16666666666666607</x:v>
      </x:c>
      <x:c r="FD281" s="42" t="n">
        <x:f>IF(COUNT($EH281,$EI281,$EJ281)=0,"",AVERAGE($EH281,$EI281,$EJ281))</x:f>
        <x:v>30.5</x:v>
      </x:c>
      <x:c r="FE281" s="42" t="n">
        <x:f>IF(COUNT($EL281,$EM281,$EN281)=0,"",AVERAGE($EL281,$EM281,$EN281))</x:f>
        <x:v>10.666666666666666</x:v>
      </x:c>
      <x:c r="FF281" s="42" t="n">
        <x:f>IF(OR($FD281="",$FE281=""),"",$FE281-$FD281)</x:f>
        <x:v>-19.833333333333336</x:v>
      </x:c>
      <x:c r="FG281" s="24" t="str">
        <x:f>IF(COUNT($DF281,$DG281,$DH281,$DJ281,$DK281,$DL281,$DM281,$DN281,$DO281,$DQ281,$DR281,$DS281)=12,"Yes","No")</x:f>
        <x:v>No</x:v>
      </x:c>
      <x:c r="FH281" s="24" t="str">
        <x:f>IF(COUNT($EA281,$EB281,$EC281,$EE281,$EF281,$EG281,$EH281,$EI281,$EJ281,$EL281,$EM281,$EN281)=12,"Yes","No")</x:f>
        <x:v>No</x:v>
      </x:c>
      <x:c r="FI281" s="24" t="str">
        <x:f>IF(AND($M281="Include",OR($FG281="Yes",$FH281="Yes")),"Ready","Not ready")</x:f>
        <x:v>Not ready</x:v>
      </x:c>
    </x:row>
    <x:row r="282" ht="24" customHeight="1">
      <x:c r="A282" s="22" t="str">
        <x:v>CTL-0280</x:v>
      </x:c>
      <x:c r="B282" s="22" t="n">
        <x:v>291</x:v>
      </x:c>
      <x:c r="C282" s="22" t="str">
        <x:v>Candidate alternative-rationale group</x:v>
      </x:c>
      <x:c r="D282" s="22" t="n">
        <x:v>0</x:v>
      </x:c>
      <x:c r="E282" s="22" t="str">
        <x:v>DATA non-innovation deals.xlsx</x:v>
      </x:c>
      <x:c r="F282" s="22" t="str">
        <x:v>perrigo company acquires elan</x:v>
      </x:c>
      <x:c r="G282" s="22" t="str">
        <x:v>No</x:v>
      </x:c>
      <x:c r="H282" s="22" t="str">
        <x:v>No</x:v>
      </x:c>
      <x:c r="I282" s="22" t="str">
        <x:v>Yes</x:v>
      </x:c>
      <x:c r="J282" s="22" t="n">
        <x:v>2</x:v>
      </x:c>
      <x:c r="K282" s="22" t="str">
        <x:v>Not started</x:v>
      </x:c>
      <x:c r="L282" s="22" t="str">
        <x:v>Review - majority</x:v>
      </x:c>
      <x:c r="M282" s="22" t="str">
        <x:v>Review</x:v>
      </x:c>
      <x:c r="N282" s="22" t="str"/>
      <x:c r="O282" s="28" t="n">
        <x:v>41484</x:v>
      </x:c>
      <x:c r="P282" s="28" t="n">
        <x:v>41626</x:v>
      </x:c>
      <x:c r="Q282" s="22" t="n">
        <x:v>2013</x:v>
      </x:c>
      <x:c r="R282" s="22" t="str">
        <x:v>Q3 2013</x:v>
      </x:c>
      <x:c r="S282" s="22" t="str">
        <x:v>Completed</x:v>
      </x:c>
      <x:c r="T282" s="26" t="str">
        <x:v>Perrigo Company acquires Elan</x:v>
      </x:c>
      <x:c r="U282" s="22" t="str">
        <x:v>Mergers &amp; Acquisitions</x:v>
      </x:c>
      <x:c r="V282" s="22" t="str">
        <x:v>Acquisition</x:v>
      </x:c>
      <x:c r="W282" s="22" t="str">
        <x:v>Majority Acquisition</x:v>
      </x:c>
      <x:c r="X282" s="22" t="str">
        <x:v>Ireland</x:v>
      </x:c>
      <x:c r="Y282" s="22" t="str">
        <x:v>Majority Acquisition</x:v>
      </x:c>
      <x:c r="Z282" s="26" t="str">
        <x:v>Citigroup Inc , Morgan Stanley , Barclays Plc , Barclays Plc , Ondra Partners</x:v>
      </x:c>
      <x:c r="AA282" s="26" t="str">
        <x:v>Cadwalader, Wickersham &amp; Taft LLP</x:v>
      </x:c>
      <x:c r="AB282" s="22" t="str">
        <x:v>Perrigo Company plc</x:v>
      </x:c>
      <x:c r="AC282" s="22" t="str">
        <x:v>perrigo</x:v>
      </x:c>
      <x:c r="AD282" s="22" t="str">
        <x:v>Elan Corporation, plc</x:v>
      </x:c>
      <x:c r="AE282" s="22" t="str">
        <x:v>elan</x:v>
      </x:c>
      <x:c r="AF282" s="30" t="n">
        <x:v>8600</x:v>
      </x:c>
      <x:c r="AG282" s="22" t="n">
        <x:v>8600</x:v>
      </x:c>
      <x:c r="AH282" s="26" t="str">
        <x:v>Perrigo Company, a US-based manufacturer of over-the-counter (OTC) pharmaceuticals, has acquired Elan Corporation, plc, an Ireland-based neuroscience-based biotechnology company, for approximately $8,600 million in cash and stock. 
_x000d_In connection with the acquisition, Perrigo and Elan have been combined under a new company incorporated in Ireland and have adopted the global name Perrigo Company plc. The shares of Perrigo will trade on the New York Stock Exchange and the Tel Aviv Stock Exchange under the ticker symbol ‘PRGO’. 
_x000d_Update on November 18, 2013: 
_x000d_The shareholders of Elan have approved the proposed transaction to be acquired by Perrigo. 
_x000d_Announcement (July 29, 2013): 
_x000d_Perrigo and Elan have entered into a definitive agreement, under which Elan will be acquired by a new holding company incorporated in Ireland (New Perrigo). 
_x000d_Under the terms of the transaction agreement, Elan shareholders will receive $6.25 in cash and 0.07636 shares of New Perrigo for each Elan share. The transaction values each Elan share at $16.5 based on the closing price of Perrigo shares on July 26, 2013. 
_x000d_The offer price represents a premium of approximately 10.5% compared to the closing price of Elan American Depositary Shares on July 26, 2013, the last trading day prior to the date of this announcement. The transaction is valued at approximately $8,600 million in cash and stock based on the closing price of Perrigo shares on July 26, 2013, $6,700 million excluding Elan’s cash on hand. 
_x000d_Perrigo shareholders will receive one share of New Perrigo for each share of Perrigo that they own upon closing and $0.01 per share in cash. 
_x000d_Upon closing of the transaction, Perrigo shareholders are expected to own approximately 71% of the combined company while Elan shareholders are expected to own approximately 29%. Shares of New Perrigo will be registered with the US Securities and Exchange Commission and are expected to trade on the New York Stock Exchange and the Tel Aviv Stock Exchange. 
_x000d_Perrigo has secured an aggregate amount of $4,350 million in fully underwritten bridge financing commitments from Barclays PLC and HSBC Bank USA, N.A., which, in addition to Perrigo cash on hand, are available to finance the cash portion of the transaction, pay fees and expenses related to the transaction and refinance Perrigo’s existing indebtedness including its current term loan, private placement notes and existing public bonds. 
_x000d_ Perrigo plans to refinance and repay the bridge borrowings through new debt issuances and the use of Elan cash on hand. 
_x000d_At the close of the transaction, Perrigo and Elan will be combined under New Perrigo, a new company incorporated in Ireland. New Perrigo is expected to be called Perrigo Company plc or a variant thereof. 
_x000d_The transaction has been unanimously approved by the Board of Directors of both the companies, and is expected to close by the end of calendar year 2013. 
_x000d_Rumor (July 24, 2013): 
_x000d_According to Reuters, Perrigo is one of the potential bidders for Elan. 
_x000d_Based on the closing share price of Elan's common stock on July 23, 2013, the market capitalization of Elan is valued at approximately $8,309.78 million. 
_x000d_Reportedly, Forest Laboratories, Inc. and Allergan, Inc. are also in the race to acquire Elan. 
_x000d_Barclays is acting as financial advisor, FTI Consulting, Inc. is acting as PR advisor to Perrigo. 
_x000d_Citigroup, Inc., Morgan Stanley, and Ondra Partners are acting as financial advisors, and FTI Consulting, Inc., and Sard Verbinnen &amp; Co. are acting as PR advisors to Elan. Cadwalader, Wickersham &amp; Taft LLP is acting as legal advisor to Elan.</x:v>
      </x:c>
      <x:c r="AI282" s="26" t="str">
        <x:v>The acquisition will allow Perrigo to establish a diversified platform for further international expansion, and also enable it to grow in core markets._x000d_
_x000d_
The transaction will result in more than $150 million of recurring after-tax annual operating expense and tax savings.</x:v>
      </x:c>
      <x:c r="AJ282" s="22" t="str"/>
      <x:c r="AK282" s="22" t="str"/>
      <x:c r="AL282" s="22" t="str">
        <x:v>Unknown</x:v>
      </x:c>
      <x:c r="AM282" s="22" t="str">
        <x:v>Unknown</x:v>
      </x:c>
      <x:c r="AN282" s="22" t="str"/>
      <x:c r="AO282" s="22" t="str"/>
      <x:c r="AP282" s="22" t="str"/>
      <x:c r="AQ282" s="22" t="str"/>
      <x:c r="AR282" s="22" t="str"/>
      <x:c r="AS282" s="22" t="str">
        <x:v>Perrigo Company plc</x:v>
      </x:c>
      <x:c r="AT282" s="22" t="str">
        <x:v>Elan Corporation, plc</x:v>
      </x:c>
      <x:c r="AU282" s="22" t="str">
        <x:v>Not reviewed</x:v>
      </x:c>
      <x:c r="AV282" s="22" t="str">
        <x:v>Not assessed</x:v>
      </x:c>
      <x:c r="AW282" s="22" t="str">
        <x:v>Unknown</x:v>
      </x:c>
      <x:c r="AX282" s="22" t="str">
        <x:v>Unknown</x:v>
      </x:c>
      <x:c r="AY282" s="22" t="str">
        <x:v>Unknown</x:v>
      </x:c>
      <x:c r="AZ282" s="22" t="str">
        <x:v>Unknown</x:v>
      </x:c>
      <x:c r="BA282" s="22" t="str">
        <x:v>Unknown</x:v>
      </x:c>
      <x:c r="BB282" s="22" t="str">
        <x:v>Unknown</x:v>
      </x:c>
      <x:c r="BC282" s="26" t="str"/>
      <x:c r="BD282" s="22" t="str"/>
      <x:c r="BE282" s="22" t="str"/>
      <x:c r="BF282" s="22" t="str">
        <x:v>Not collected</x:v>
      </x:c>
      <x:c r="BG282" s="22" t="str">
        <x:v>Not collected</x:v>
      </x:c>
      <x:c r="BH282" s="22" t="str">
        <x:v>Not defined</x:v>
      </x:c>
      <x:c r="BI282" s="24" t="n">
        <x:f>IF($Q282="","",$Q282-3)</x:f>
        <x:v>2010</x:v>
      </x:c>
      <x:c r="BJ282" s="24" t="n">
        <x:f>IF($Q282="","",$Q282-2)</x:f>
        <x:v>2011</x:v>
      </x:c>
      <x:c r="BK282" s="24" t="n">
        <x:f>IF($Q282="","",$Q282-1)</x:f>
        <x:v>2012</x:v>
      </x:c>
      <x:c r="BL282" s="24" t="n">
        <x:f>IF($Q282="","",$Q282+0)</x:f>
        <x:v>2013</x:v>
      </x:c>
      <x:c r="BM282" s="24" t="n">
        <x:f>IF($Q282="","",$Q282+1)</x:f>
        <x:v>2014</x:v>
      </x:c>
      <x:c r="BN282" s="24" t="n">
        <x:f>IF($Q282="","",$Q282+2)</x:f>
        <x:v>2015</x:v>
      </x:c>
      <x:c r="BO282" s="24" t="n">
        <x:f>IF($Q282="","",$Q282+3)</x:f>
        <x:v>2016</x:v>
      </x:c>
      <x:c r="BP282" s="77" t="str"/>
      <x:c r="BQ282" s="77" t="str"/>
      <x:c r="BR282" s="77" t="str"/>
      <x:c r="BS282" s="77" t="str"/>
      <x:c r="BT282" s="77" t="str"/>
      <x:c r="BU282" s="77" t="str"/>
      <x:c r="BV282" s="77" t="str"/>
      <x:c r="BW282" s="77" t="str"/>
      <x:c r="BX282" s="77" t="str"/>
      <x:c r="BY282" s="77" t="str"/>
      <x:c r="BZ282" s="77" t="str"/>
      <x:c r="CA282" s="77" t="str"/>
      <x:c r="CB282" s="77" t="str"/>
      <x:c r="CC282" s="77" t="str"/>
      <x:c r="CD282" s="77" t="str"/>
      <x:c r="CE282" s="77" t="str"/>
      <x:c r="CF282" s="77" t="str"/>
      <x:c r="CG282" s="77" t="str"/>
      <x:c r="CH282" s="77" t="str"/>
      <x:c r="CI282" s="77" t="str"/>
      <x:c r="CJ282" s="77" t="str"/>
      <x:c r="CK282" s="77" t="str"/>
      <x:c r="CL282" s="77" t="str"/>
      <x:c r="CM282" s="77" t="str"/>
      <x:c r="CN282" s="77" t="str"/>
      <x:c r="CO282" s="77" t="str"/>
      <x:c r="CP282" s="77" t="str"/>
      <x:c r="CQ282" s="77" t="str"/>
      <x:c r="CR282" s="77" t="str"/>
      <x:c r="CS282" s="77" t="str"/>
      <x:c r="CT282" s="77" t="str"/>
      <x:c r="CU282" s="77" t="str"/>
      <x:c r="CV282" s="77" t="str"/>
      <x:c r="CW282" s="77" t="str"/>
      <x:c r="CX282" s="77" t="str"/>
      <x:c r="CY282" s="77" t="str"/>
      <x:c r="CZ282" s="77" t="str"/>
      <x:c r="DA282" s="77" t="str"/>
      <x:c r="DB282" s="77" t="str"/>
      <x:c r="DC282" s="77" t="str"/>
      <x:c r="DD282" s="77" t="str"/>
      <x:c r="DE282" s="77" t="str"/>
      <x:c r="DF282" s="78" t="str"/>
      <x:c r="DG282" s="78" t="str"/>
      <x:c r="DH282" s="78" t="str"/>
      <x:c r="DI282" s="78" t="str"/>
      <x:c r="DJ282" s="78" t="str"/>
      <x:c r="DK282" s="78" t="str"/>
      <x:c r="DL282" s="78" t="str"/>
      <x:c r="DM282" s="78" t="str"/>
      <x:c r="DN282" s="78" t="str"/>
      <x:c r="DO282" s="78" t="str"/>
      <x:c r="DP282" s="78" t="str"/>
      <x:c r="DQ282" s="78" t="str"/>
      <x:c r="DR282" s="78" t="str"/>
      <x:c r="DS282" s="78" t="str"/>
      <x:c r="DT282" s="78" t="str"/>
      <x:c r="DU282" s="78" t="str"/>
      <x:c r="DV282" s="78" t="str"/>
      <x:c r="DW282" s="78" t="str"/>
      <x:c r="DX282" s="78" t="str"/>
      <x:c r="DY282" s="78" t="str"/>
      <x:c r="DZ282" s="78" t="str"/>
      <x:c r="EA282" s="117" t="str"/>
      <x:c r="EB282" s="117" t="str"/>
      <x:c r="EC282" s="117" t="str"/>
      <x:c r="ED282" s="117" t="str"/>
      <x:c r="EE282" s="117" t="str"/>
      <x:c r="EF282" s="117" t="str"/>
      <x:c r="EG282" s="117" t="str"/>
      <x:c r="EH282" s="117" t="str"/>
      <x:c r="EI282" s="117" t="str"/>
      <x:c r="EJ282" s="117" t="str"/>
      <x:c r="EK282" s="117" t="str"/>
      <x:c r="EL282" s="117" t="str"/>
      <x:c r="EM282" s="117" t="str"/>
      <x:c r="EN282" s="117" t="str"/>
      <x:c r="EO282" s="34" t="str"/>
      <x:c r="EP282" s="34" t="str"/>
      <x:c r="EQ282" s="36" t="str">
        <x:f>IF(OR($EO282="",$EP282="",$EO282=0),"",$EP282/$EO282)</x:f>
      </x:c>
      <x:c r="ER282" s="38" t="str"/>
      <x:c r="ES282" s="22" t="str">
        <x:v>Unknown</x:v>
      </x:c>
      <x:c r="ET282" s="22" t="str">
        <x:v>Unknown</x:v>
      </x:c>
      <x:c r="EU282" s="40" t="str">
        <x:f>IF(COUNT($DF282,$DG282,$DH282)=0,"",AVERAGE($DF282,$DG282,$DH282))</x:f>
      </x:c>
      <x:c r="EV282" s="40" t="str">
        <x:f>IF(COUNT($DJ282,$DK282,$DL282)=0,"",AVERAGE($DJ282,$DK282,$DL282))</x:f>
      </x:c>
      <x:c r="EW282" s="40" t="str">
        <x:f>IF(OR($EU282="",$EV282=""),"",$EV282-$EU282)</x:f>
      </x:c>
      <x:c r="EX282" s="40" t="str">
        <x:f>IF(COUNT($DM282,$DN282,$DO282)=0,"",AVERAGE($DM282,$DN282,$DO282))</x:f>
      </x:c>
      <x:c r="EY282" s="40" t="str">
        <x:f>IF(COUNT($DQ282,$DR282,$DS282)=0,"",AVERAGE($DQ282,$DR282,$DS282))</x:f>
      </x:c>
      <x:c r="EZ282" s="40" t="str">
        <x:f>IF(OR($EX282="",$EY282=""),"",$EY282-$EX282)</x:f>
      </x:c>
      <x:c r="FA282" s="42" t="str">
        <x:f>IF(COUNT($EA282,$EB282,$EC282)=0,"",AVERAGE($EA282,$EB282,$EC282))</x:f>
      </x:c>
      <x:c r="FB282" s="42" t="str">
        <x:f>IF(COUNT($EE282,$EF282,$EG282)=0,"",AVERAGE($EE282,$EF282,$EG282))</x:f>
      </x:c>
      <x:c r="FC282" s="42" t="str">
        <x:f>IF(OR($FA282="",$FB282=""),"",$FB282-$FA282)</x:f>
      </x:c>
      <x:c r="FD282" s="42" t="str">
        <x:f>IF(COUNT($EH282,$EI282,$EJ282)=0,"",AVERAGE($EH282,$EI282,$EJ282))</x:f>
      </x:c>
      <x:c r="FE282" s="42" t="str">
        <x:f>IF(COUNT($EL282,$EM282,$EN282)=0,"",AVERAGE($EL282,$EM282,$EN282))</x:f>
      </x:c>
      <x:c r="FF282" s="42" t="str">
        <x:f>IF(OR($FD282="",$FE282=""),"",$FE282-$FD282)</x:f>
      </x:c>
      <x:c r="FG282" s="24" t="str">
        <x:f>IF(COUNT($DF282,$DG282,$DH282,$DJ282,$DK282,$DL282,$DM282,$DN282,$DO282,$DQ282,$DR282,$DS282)=12,"Yes","No")</x:f>
        <x:v>No</x:v>
      </x:c>
      <x:c r="FH282" s="24" t="str">
        <x:f>IF(COUNT($EA282,$EB282,$EC282,$EE282,$EF282,$EG282,$EH282,$EI282,$EJ282,$EL282,$EM282,$EN282)=12,"Yes","No")</x:f>
        <x:v>No</x:v>
      </x:c>
      <x:c r="FI282" s="24" t="str">
        <x:f>IF(AND($M282="Include",OR($FG282="Yes",$FH282="Yes")),"Ready","Not ready")</x:f>
        <x:v>Not ready</x:v>
      </x:c>
    </x:row>
    <x:row r="283" ht="24" customHeight="1">
      <x:c r="A283" s="22" t="str">
        <x:v>CTL-0281</x:v>
      </x:c>
      <x:c r="B283" s="22" t="n">
        <x:v>292</x:v>
      </x:c>
      <x:c r="C283" s="22" t="str">
        <x:v>Candidate alternative-rationale group</x:v>
      </x:c>
      <x:c r="D283" s="22" t="n">
        <x:v>0</x:v>
      </x:c>
      <x:c r="E283" s="22" t="str">
        <x:v>DATA non-innovation deals.xlsx</x:v>
      </x:c>
      <x:c r="F283" s="22" t="str">
        <x:v>ipsen acquires syntaxin</x:v>
      </x:c>
      <x:c r="G283" s="22" t="str">
        <x:v>No</x:v>
      </x:c>
      <x:c r="H283" s="22" t="str">
        <x:v>No</x:v>
      </x:c>
      <x:c r="I283" s="22" t="str">
        <x:v>No</x:v>
      </x:c>
      <x:c r="J283" s="22" t="n">
        <x:v>1</x:v>
      </x:c>
      <x:c r="K283" s="22" t="str">
        <x:v>Not started</x:v>
      </x:c>
      <x:c r="L283" s="22" t="str">
        <x:v>Review - majority</x:v>
      </x:c>
      <x:c r="M283" s="22" t="str">
        <x:v>Review</x:v>
      </x:c>
      <x:c r="N283" s="22" t="str"/>
      <x:c r="O283" s="28" t="n">
        <x:v>41470</x:v>
      </x:c>
      <x:c r="P283" s="28" t="n">
        <x:v>41470</x:v>
      </x:c>
      <x:c r="Q283" s="22" t="n">
        <x:v>2013</x:v>
      </x:c>
      <x:c r="R283" s="22" t="str">
        <x:v>Q3 2013</x:v>
      </x:c>
      <x:c r="S283" s="22" t="str">
        <x:v>Completed</x:v>
      </x:c>
      <x:c r="T283" s="26" t="str">
        <x:v>Ipsen acquires Syntaxin</x:v>
      </x:c>
      <x:c r="U283" s="22" t="str">
        <x:v>Mergers &amp; Acquisitions</x:v>
      </x:c>
      <x:c r="V283" s="22" t="str">
        <x:v>Acquisition</x:v>
      </x:c>
      <x:c r="W283" s="22" t="str">
        <x:v>Majority Acquisition</x:v>
      </x:c>
      <x:c r="X283" s="22" t="str">
        <x:v>United Kingdom</x:v>
      </x:c>
      <x:c r="Y283" s="22" t="str">
        <x:v>Majority Acquisition</x:v>
      </x:c>
      <x:c r="Z283" s="26" t="str">
        <x:v>Lazard Inc , Rothschild Group</x:v>
      </x:c>
      <x:c r="AA283" s="26" t="str">
        <x:v>Freshfields LLP , Allen Overy Shearman Sterling LLP , Bristows LLP</x:v>
      </x:c>
      <x:c r="AB283" s="22" t="str">
        <x:v>Ipsen S.A.</x:v>
      </x:c>
      <x:c r="AC283" s="22" t="str">
        <x:v>ipsen s a</x:v>
      </x:c>
      <x:c r="AD283" s="22" t="str">
        <x:v>Syntaxin, Ltd.</x:v>
      </x:c>
      <x:c r="AE283" s="22" t="str">
        <x:v>syntaxin</x:v>
      </x:c>
      <x:c r="AF283" s="30" t="n">
        <x:v>207</x:v>
      </x:c>
      <x:c r="AG283" s="22" t="n">
        <x:v>207</x:v>
      </x:c>
      <x:c r="AH283" s="26" t="str">
        <x:v>Ipsen S.A., a France-based pharmaceutical company, has acquired Syntaxin, Ltd., a UK-based biotechnology company.
_x000d_Under the terms of the agreement, Ipsen will pay EUR28 million upfront, as well as further contingent payments that could reach EUR130 million or more depending on the achievement of development and commercial milestones. Furthermore, Syntaxin's shareholders will receive the greater part of additional downstream payments related to Ipsen's asset which is currently in phase II clinical trials. 
_x000d_ Earlier, Syntaxin had secured venture funding from Lundbeckfond Ventures, Seventure Partners, Abingworth Management Limited, SR One Limited, Life Sciences Partners, Johnson &amp; Johnson Development Corporation and Quest for Growth NV. 
_x000d_Prior to the transaction, Ipsen owned 10% of Syntaxin's capital on a fully diluted basis. 
_x000d_ Freshfields Bruckhaus Deringer LLP and Bristows LLP acted as legal advisors, while Lazard, Ltd. acted as financial advisor to Ipsen. Rothschild Group acted as financial advisor and Allen &amp; Overy LLP acted as legal advisor to Syntaxin. 
_x000d_ Ipsen expects to complete the integration of Syntaxin by the end of 2013.</x:v>
      </x:c>
      <x:c r="AI283" s="26" t="str">
        <x:v>The acquisition will enhance Ipsen's toxin technological platform and intellectual property portfolio._x000d_
_x000d_
It will also allow Ipsen to strengthen its neurology research and development capabilities.</x:v>
      </x:c>
      <x:c r="AJ283" s="22" t="str"/>
      <x:c r="AK283" s="22" t="str"/>
      <x:c r="AL283" s="22" t="str">
        <x:v>Unknown</x:v>
      </x:c>
      <x:c r="AM283" s="22" t="str">
        <x:v>Unknown</x:v>
      </x:c>
      <x:c r="AN283" s="22" t="str">
        <x:v>IPN FP</x:v>
      </x:c>
      <x:c r="AO283" s="22" t="str"/>
      <x:c r="AP283" s="22" t="str"/>
      <x:c r="AQ283" s="22" t="str"/>
      <x:c r="AR283" s="22" t="str"/>
      <x:c r="AS283" s="22" t="str">
        <x:v>Ipsen S.A.</x:v>
      </x:c>
      <x:c r="AT283" s="22" t="str">
        <x:v>Syntaxin, Ltd.</x:v>
      </x:c>
      <x:c r="AU283" s="22" t="str">
        <x:v>Not reviewed</x:v>
      </x:c>
      <x:c r="AV283" s="22" t="str">
        <x:v>Not assessed</x:v>
      </x:c>
      <x:c r="AW283" s="22" t="str">
        <x:v>Unknown</x:v>
      </x:c>
      <x:c r="AX283" s="22" t="str">
        <x:v>Unknown</x:v>
      </x:c>
      <x:c r="AY283" s="22" t="str">
        <x:v>Unknown</x:v>
      </x:c>
      <x:c r="AZ283" s="22" t="str">
        <x:v>Unknown</x:v>
      </x:c>
      <x:c r="BA283" s="22" t="str">
        <x:v>Unknown</x:v>
      </x:c>
      <x:c r="BB283" s="22" t="str">
        <x:v>Unknown</x:v>
      </x:c>
      <x:c r="BC283" s="26" t="str"/>
      <x:c r="BD283" s="22" t="str"/>
      <x:c r="BE283" s="22" t="str">
        <x:v>EUR</x:v>
      </x:c>
      <x:c r="BF283" s="22" t="str">
        <x:v>Complete</x:v>
      </x:c>
      <x:c r="BG283" s="22" t="str">
        <x:v>Partial event window — 6/7 years covered</x:v>
      </x:c>
      <x:c r="BH283" s="22" t="str">
        <x:v>Applicant/owner alias match for Ipsen group entities.</x:v>
      </x:c>
      <x:c r="BI283" s="24" t="n">
        <x:f>IF($Q283="","",$Q283-3)</x:f>
        <x:v>2010</x:v>
      </x:c>
      <x:c r="BJ283" s="24" t="n">
        <x:f>IF($Q283="","",$Q283-2)</x:f>
        <x:v>2011</x:v>
      </x:c>
      <x:c r="BK283" s="24" t="n">
        <x:f>IF($Q283="","",$Q283-1)</x:f>
        <x:v>2012</x:v>
      </x:c>
      <x:c r="BL283" s="24" t="n">
        <x:f>IF($Q283="","",$Q283+0)</x:f>
        <x:v>2013</x:v>
      </x:c>
      <x:c r="BM283" s="24" t="n">
        <x:f>IF($Q283="","",$Q283+1)</x:f>
        <x:v>2014</x:v>
      </x:c>
      <x:c r="BN283" s="24" t="n">
        <x:f>IF($Q283="","",$Q283+2)</x:f>
        <x:v>2015</x:v>
      </x:c>
      <x:c r="BO283" s="24" t="n">
        <x:f>IF($Q283="","",$Q283+3)</x:f>
        <x:v>2016</x:v>
      </x:c>
      <x:c r="BP283" s="77" t="n">
        <x:v>1170.298</x:v>
      </x:c>
      <x:c r="BQ283" s="77" t="n">
        <x:v>1210.17</x:v>
      </x:c>
      <x:c r="BR283" s="77" t="n">
        <x:v>1277.405</x:v>
      </x:c>
      <x:c r="BS283" s="77" t="n">
        <x:v>1281.8</x:v>
      </x:c>
      <x:c r="BT283" s="77" t="n">
        <x:v>1332.4</x:v>
      </x:c>
      <x:c r="BU283" s="77" t="n">
        <x:v>1520.2</x:v>
      </x:c>
      <x:c r="BV283" s="77" t="n">
        <x:v>1671.2</x:v>
      </x:c>
      <x:c r="BW283" s="77" t="n">
        <x:v>223.903</x:v>
      </x:c>
      <x:c r="BX283" s="77" t="n">
        <x:v>194.433</x:v>
      </x:c>
      <x:c r="BY283" s="77" t="n">
        <x:v>195.829</x:v>
      </x:c>
      <x:c r="BZ283" s="77" t="n">
        <x:v>228</x:v>
      </x:c>
      <x:c r="CA283" s="77" t="n">
        <x:v>260.5</x:v>
      </x:c>
      <x:c r="CB283" s="77" t="n">
        <x:v>322.5</x:v>
      </x:c>
      <x:c r="CC283" s="77" t="n">
        <x:v>403.9553</x:v>
      </x:c>
      <x:c r="CD283" s="77" t="n">
        <x:v>95.271</x:v>
      </x:c>
      <x:c r="CE283" s="77" t="n">
        <x:v>0.424</x:v>
      </x:c>
      <x:c r="CF283" s="77" t="n">
        <x:v>-27.932</x:v>
      </x:c>
      <x:c r="CG283" s="77" t="n">
        <x:v>152.5</x:v>
      </x:c>
      <x:c r="CH283" s="77" t="n">
        <x:v>153.5</x:v>
      </x:c>
      <x:c r="CI283" s="77" t="n">
        <x:v>189.9</x:v>
      </x:c>
      <x:c r="CJ283" s="77" t="n">
        <x:v>225.9</x:v>
      </x:c>
      <x:c r="CK283" s="77" t="n">
        <x:v>1678.194</x:v>
      </x:c>
      <x:c r="CL283" s="77" t="n">
        <x:v>1633.391</x:v>
      </x:c>
      <x:c r="CM283" s="77" t="n">
        <x:v>1561.874</x:v>
      </x:c>
      <x:c r="CN283" s="77" t="n">
        <x:v>1565.3</x:v>
      </x:c>
      <x:c r="CO283" s="77" t="n">
        <x:v>1713.3</x:v>
      </x:c>
      <x:c r="CP283" s="77" t="n">
        <x:v>1938</x:v>
      </x:c>
      <x:c r="CQ283" s="77" t="n">
        <x:v>2423.5</x:v>
      </x:c>
      <x:c r="CR283" s="77" t="n">
        <x:v>22.097</x:v>
      </x:c>
      <x:c r="CS283" s="77" t="n">
        <x:v>22.718</x:v>
      </x:c>
      <x:c r="CT283" s="77" t="n">
        <x:v>23.667</x:v>
      </x:c>
      <x:c r="CU283" s="77" t="n">
        <x:v>25.2</x:v>
      </x:c>
      <x:c r="CV283" s="77" t="n">
        <x:v>25.2</x:v>
      </x:c>
      <x:c r="CW283" s="77" t="n">
        <x:v>39.2</x:v>
      </x:c>
      <x:c r="CX283" s="77" t="n">
        <x:v>358.2</x:v>
      </x:c>
      <x:c r="CY283" s="77" t="n">
        <x:v>214.033</x:v>
      </x:c>
      <x:c r="CZ283" s="77" t="n">
        <x:v>234.61</x:v>
      </x:c>
      <x:c r="DA283" s="77" t="n">
        <x:v>248.154</x:v>
      </x:c>
      <x:c r="DB283" s="77" t="n">
        <x:v>195.8</x:v>
      </x:c>
      <x:c r="DC283" s="77" t="n">
        <x:v>186.9</x:v>
      </x:c>
      <x:c r="DD283" s="77" t="n">
        <x:v>192.6</x:v>
      </x:c>
      <x:c r="DE283" s="77" t="n">
        <x:v>231.3</x:v>
      </x:c>
      <x:c r="DF283" s="78" t="n">
        <x:v>5.8537</x:v>
      </x:c>
      <x:c r="DG283" s="78" t="n">
        <x:v>0.0256</x:v>
      </x:c>
      <x:c r="DH283" s="78" t="n">
        <x:v>-1.7483</x:v>
      </x:c>
      <x:c r="DI283" s="78" t="n">
        <x:v>9.7532</x:v>
      </x:c>
      <x:c r="DJ283" s="78" t="n">
        <x:v>9.3638</x:v>
      </x:c>
      <x:c r="DK283" s="78" t="n">
        <x:v>10.4018</x:v>
      </x:c>
      <x:c r="DL283" s="78" t="n">
        <x:v>10.3588</x:v>
      </x:c>
      <x:c r="DM283" s="78" t="n">
        <x:v>19.1321</x:v>
      </x:c>
      <x:c r="DN283" s="78" t="n">
        <x:v>16.0666</x:v>
      </x:c>
      <x:c r="DO283" s="78" t="n">
        <x:v>15.3302</x:v>
      </x:c>
      <x:c r="DP283" s="78" t="n">
        <x:v>17.7875</x:v>
      </x:c>
      <x:c r="DQ283" s="78" t="n">
        <x:v>19.5512</x:v>
      </x:c>
      <x:c r="DR283" s="78" t="n">
        <x:v>21.2143</x:v>
      </x:c>
      <x:c r="DS283" s="78" t="n">
        <x:v>24.1716</x:v>
      </x:c>
      <x:c r="DT283" s="78" t="n">
        <x:v>1.3167</x:v>
      </x:c>
      <x:c r="DU283" s="78" t="n">
        <x:v>1.3908</x:v>
      </x:c>
      <x:c r="DV283" s="78" t="n">
        <x:v>1.5153</x:v>
      </x:c>
      <x:c r="DW283" s="78" t="n">
        <x:v>1.6099</x:v>
      </x:c>
      <x:c r="DX283" s="78" t="n">
        <x:v>1.4708</x:v>
      </x:c>
      <x:c r="DY283" s="78" t="n">
        <x:v>2.0227</x:v>
      </x:c>
      <x:c r="DZ283" s="78" t="n">
        <x:v>14.7803</x:v>
      </x:c>
      <x:c r="EA283" s="117"/>
      <x:c r="EB283" s="117" t="n">
        <x:v>2</x:v>
      </x:c>
      <x:c r="EC283" s="117" t="n">
        <x:v>3</x:v>
      </x:c>
      <x:c r="ED283" s="117" t="n">
        <x:v>5</x:v>
      </x:c>
      <x:c r="EE283" s="117" t="n">
        <x:v>1</x:v>
      </x:c>
      <x:c r="EF283" s="117" t="n">
        <x:v>3</x:v>
      </x:c>
      <x:c r="EG283" s="117" t="n">
        <x:v>8</x:v>
      </x:c>
      <x:c r="EH283" s="117"/>
      <x:c r="EI283" s="117" t="n">
        <x:v>6</x:v>
      </x:c>
      <x:c r="EJ283" s="117" t="n">
        <x:v>0</x:v>
      </x:c>
      <x:c r="EK283" s="117" t="n">
        <x:v>10</x:v>
      </x:c>
      <x:c r="EL283" s="117" t="n">
        <x:v>1</x:v>
      </x:c>
      <x:c r="EM283" s="117" t="n">
        <x:v>4</x:v>
      </x:c>
      <x:c r="EN283" s="117" t="n">
        <x:v>1</x:v>
      </x:c>
      <x:c r="EO283" s="34" t="str"/>
      <x:c r="EP283" s="34" t="str"/>
      <x:c r="EQ283" s="36" t="str">
        <x:f>IF(OR($EO283="",$EP283="",$EO283=0),"",$EP283/$EO283)</x:f>
      </x:c>
      <x:c r="ER283" s="38" t="str"/>
      <x:c r="ES283" s="22" t="str">
        <x:v>Unknown</x:v>
      </x:c>
      <x:c r="ET283" s="22" t="str">
        <x:v>Unknown</x:v>
      </x:c>
      <x:c r="EU283" s="40" t="n">
        <x:f>IF(COUNT($DF283,$DG283,$DH283)=0,"",AVERAGE($DF283,$DG283,$DH283))</x:f>
        <x:v>1.377</x:v>
      </x:c>
      <x:c r="EV283" s="40" t="n">
        <x:f>IF(COUNT($DJ283,$DK283,$DL283)=0,"",AVERAGE($DJ283,$DK283,$DL283))</x:f>
        <x:v>10.041466666666667</x:v>
      </x:c>
      <x:c r="EW283" s="40" t="n">
        <x:f>IF(OR($EU283="",$EV283=""),"",$EV283-$EU283)</x:f>
        <x:v>8.664466666666666</x:v>
      </x:c>
      <x:c r="EX283" s="40" t="n">
        <x:f>IF(COUNT($DM283,$DN283,$DO283)=0,"",AVERAGE($DM283,$DN283,$DO283))</x:f>
        <x:v>16.842966666666666</x:v>
      </x:c>
      <x:c r="EY283" s="40" t="n">
        <x:f>IF(COUNT($DQ283,$DR283,$DS283)=0,"",AVERAGE($DQ283,$DR283,$DS283))</x:f>
        <x:v>21.6457</x:v>
      </x:c>
      <x:c r="EZ283" s="40" t="n">
        <x:f>IF(OR($EX283="",$EY283=""),"",$EY283-$EX283)</x:f>
        <x:v>4.802733333333336</x:v>
      </x:c>
      <x:c r="FA283" s="42" t="n">
        <x:f>IF(COUNT($EA283,$EB283,$EC283)=0,"",AVERAGE($EA283,$EB283,$EC283))</x:f>
        <x:v>2.5</x:v>
      </x:c>
      <x:c r="FB283" s="42" t="n">
        <x:f>IF(COUNT($EE283,$EF283,$EG283)=0,"",AVERAGE($EE283,$EF283,$EG283))</x:f>
        <x:v>4</x:v>
      </x:c>
      <x:c r="FC283" s="42" t="n">
        <x:f>IF(OR($FA283="",$FB283=""),"",$FB283-$FA283)</x:f>
        <x:v>1.5</x:v>
      </x:c>
      <x:c r="FD283" s="42" t="n">
        <x:f>IF(COUNT($EH283,$EI283,$EJ283)=0,"",AVERAGE($EH283,$EI283,$EJ283))</x:f>
        <x:v>3</x:v>
      </x:c>
      <x:c r="FE283" s="42" t="n">
        <x:f>IF(COUNT($EL283,$EM283,$EN283)=0,"",AVERAGE($EL283,$EM283,$EN283))</x:f>
        <x:v>2</x:v>
      </x:c>
      <x:c r="FF283" s="42" t="n">
        <x:f>IF(OR($FD283="",$FE283=""),"",$FE283-$FD283)</x:f>
        <x:v>-1</x:v>
      </x:c>
      <x:c r="FG283" s="24" t="str">
        <x:f>IF(COUNT($DF283,$DG283,$DH283,$DJ283,$DK283,$DL283,$DM283,$DN283,$DO283,$DQ283,$DR283,$DS283)=12,"Yes","No")</x:f>
        <x:v>Yes</x:v>
      </x:c>
      <x:c r="FH283" s="24" t="str">
        <x:f>IF(COUNT($EA283,$EB283,$EC283,$EE283,$EF283,$EG283,$EH283,$EI283,$EJ283,$EL283,$EM283,$EN283)=12,"Yes","No")</x:f>
        <x:v>No</x:v>
      </x:c>
      <x:c r="FI283" s="24" t="str">
        <x:f>IF(AND($M283="Include",OR($FG283="Yes",$FH283="Yes")),"Ready","Not ready")</x:f>
        <x:v>Not ready</x:v>
      </x:c>
    </x:row>
    <x:row r="284" ht="24" customHeight="1">
      <x:c r="A284" s="22" t="str">
        <x:v>CTL-0282</x:v>
      </x:c>
      <x:c r="B284" s="22" t="n">
        <x:v>293</x:v>
      </x:c>
      <x:c r="C284" s="22" t="str">
        <x:v>Candidate alternative-rationale group</x:v>
      </x:c>
      <x:c r="D284" s="22" t="n">
        <x:v>0</x:v>
      </x:c>
      <x:c r="E284" s="22" t="str">
        <x:v>DATA non-innovation deals.xlsx</x:v>
      </x:c>
      <x:c r="F284" s="22" t="str">
        <x:v>fuhrer family acquires fresenius biotech</x:v>
      </x:c>
      <x:c r="G284" s="22" t="str">
        <x:v>No</x:v>
      </x:c>
      <x:c r="H284" s="22" t="str">
        <x:v>No</x:v>
      </x:c>
      <x:c r="I284" s="22" t="str">
        <x:v>No</x:v>
      </x:c>
      <x:c r="J284" s="22" t="n">
        <x:v>1</x:v>
      </x:c>
      <x:c r="K284" s="22" t="str">
        <x:v>Not started</x:v>
      </x:c>
      <x:c r="L284" s="22" t="str">
        <x:v>Review - majority</x:v>
      </x:c>
      <x:c r="M284" s="22" t="str">
        <x:v>Review</x:v>
      </x:c>
      <x:c r="N284" s="22" t="str"/>
      <x:c r="O284" s="28" t="n">
        <x:v>41453</x:v>
      </x:c>
      <x:c r="P284" s="28" t="n">
        <x:v>41453</x:v>
      </x:c>
      <x:c r="Q284" s="22" t="n">
        <x:v>2013</x:v>
      </x:c>
      <x:c r="R284" s="22" t="str">
        <x:v>Q2 2013</x:v>
      </x:c>
      <x:c r="S284" s="22" t="str">
        <x:v>Completed</x:v>
      </x:c>
      <x:c r="T284" s="26" t="str">
        <x:v>Fuhrer Family acquires Fresenius Biotech</x:v>
      </x:c>
      <x:c r="U284" s="22" t="str">
        <x:v>Mergers &amp; Acquisitions</x:v>
      </x:c>
      <x:c r="V284" s="22" t="str">
        <x:v>Acquisition</x:v>
      </x:c>
      <x:c r="W284" s="22" t="str">
        <x:v>Majority Acquisition</x:v>
      </x:c>
      <x:c r="X284" s="22" t="str">
        <x:v>Germany</x:v>
      </x:c>
      <x:c r="Y284" s="22" t="str">
        <x:v>Majority Acquisition</x:v>
      </x:c>
      <x:c r="Z284" s="26"/>
      <x:c r="AA284" s="26" t="str">
        <x:v>Skadden, Arps, Slate, Meagher &amp; Flom LLP and Affiliates , Skadden, Arps, Slate, Meagher &amp; Flom LLP and Affiliates</x:v>
      </x:c>
      <x:c r="AB284" s="22" t="str">
        <x:v>Fuhrer Family</x:v>
      </x:c>
      <x:c r="AC284" s="22" t="str">
        <x:v>fuhrer family</x:v>
      </x:c>
      <x:c r="AD284" s="22" t="str">
        <x:v>Neovii Biotech GmbH</x:v>
      </x:c>
      <x:c r="AE284" s="22" t="str">
        <x:v>neovii biotech</x:v>
      </x:c>
      <x:c r="AF284" s="30"/>
      <x:c r="AG284" s="22" t="str">
        <x:v>n/a</x:v>
      </x:c>
      <x:c r="AH284" s="26" t="str">
        <x:v>Fuhrer Family has acquired Fresenius Biotech GmbH (FBG), a developer and marketer of biopharmaceutical products, from Fresenius SE &amp; Co. KGaA. Both FBG and Fresenius SE are based in Germany.
_x000d_Fresenius SE is a health care company that provides products and services for dialysis, hospital, and outpatient medical care. Fuhrer Family is owners of Neopharm, Ltd., an Israel-based pharmaceutical company. 
_x000d_The transaction includes FBG’s both products Removab(R) and ATG-Fresenius(R) S. 
_x000d_Skadden, Arps, Slate, Meagher &amp; Flom LLP acted as legal advisor to Fresenius SE.</x:v>
      </x:c>
      <x:c r="AI284" s="26" t="str">
        <x:v>According to Fuhrer Family, "The acquisition represents a cornerstone in their strategic objective to transform Neopharm into a multinational fully-integrated bio-pharmaceutical company.”_x000d_
_x000d_
The transaction enables FBG to focus on the growth of its core business segments.</x:v>
      </x:c>
      <x:c r="AJ284" s="22" t="str"/>
      <x:c r="AK284" s="22" t="str"/>
      <x:c r="AL284" s="22" t="str">
        <x:v>Unknown</x:v>
      </x:c>
      <x:c r="AM284" s="22" t="str">
        <x:v>Unknown</x:v>
      </x:c>
      <x:c r="AN284" s="22" t="str"/>
      <x:c r="AO284" s="22" t="str"/>
      <x:c r="AP284" s="22" t="str"/>
      <x:c r="AQ284" s="22" t="str"/>
      <x:c r="AR284" s="22" t="str"/>
      <x:c r="AS284" s="22" t="str">
        <x:v>Fuhrer Family</x:v>
      </x:c>
      <x:c r="AT284" s="22" t="str">
        <x:v>Neovii Biotech GmbH</x:v>
      </x:c>
      <x:c r="AU284" s="22" t="str">
        <x:v>Not reviewed</x:v>
      </x:c>
      <x:c r="AV284" s="22" t="str">
        <x:v>Not assessed</x:v>
      </x:c>
      <x:c r="AW284" s="22" t="str">
        <x:v>Unknown</x:v>
      </x:c>
      <x:c r="AX284" s="22" t="str">
        <x:v>Unknown</x:v>
      </x:c>
      <x:c r="AY284" s="22" t="str">
        <x:v>Unknown</x:v>
      </x:c>
      <x:c r="AZ284" s="22" t="str">
        <x:v>Unknown</x:v>
      </x:c>
      <x:c r="BA284" s="22" t="str">
        <x:v>Unknown</x:v>
      </x:c>
      <x:c r="BB284" s="22" t="str">
        <x:v>Unknown</x:v>
      </x:c>
      <x:c r="BC284" s="26" t="str"/>
      <x:c r="BD284" s="22" t="str"/>
      <x:c r="BE284" s="22" t="str"/>
      <x:c r="BF284" s="22" t="str">
        <x:v>Not collected</x:v>
      </x:c>
      <x:c r="BG284" s="22" t="str">
        <x:v>Not collected</x:v>
      </x:c>
      <x:c r="BH284" s="22" t="str">
        <x:v>Not defined</x:v>
      </x:c>
      <x:c r="BI284" s="24" t="n">
        <x:f>IF($Q284="","",$Q284-3)</x:f>
        <x:v>2010</x:v>
      </x:c>
      <x:c r="BJ284" s="24" t="n">
        <x:f>IF($Q284="","",$Q284-2)</x:f>
        <x:v>2011</x:v>
      </x:c>
      <x:c r="BK284" s="24" t="n">
        <x:f>IF($Q284="","",$Q284-1)</x:f>
        <x:v>2012</x:v>
      </x:c>
      <x:c r="BL284" s="24" t="n">
        <x:f>IF($Q284="","",$Q284+0)</x:f>
        <x:v>2013</x:v>
      </x:c>
      <x:c r="BM284" s="24" t="n">
        <x:f>IF($Q284="","",$Q284+1)</x:f>
        <x:v>2014</x:v>
      </x:c>
      <x:c r="BN284" s="24" t="n">
        <x:f>IF($Q284="","",$Q284+2)</x:f>
        <x:v>2015</x:v>
      </x:c>
      <x:c r="BO284" s="24" t="n">
        <x:f>IF($Q284="","",$Q284+3)</x:f>
        <x:v>2016</x:v>
      </x:c>
      <x:c r="BP284" s="77" t="str"/>
      <x:c r="BQ284" s="77" t="str"/>
      <x:c r="BR284" s="77" t="str"/>
      <x:c r="BS284" s="77" t="str"/>
      <x:c r="BT284" s="77" t="str"/>
      <x:c r="BU284" s="77" t="str"/>
      <x:c r="BV284" s="77" t="str"/>
      <x:c r="BW284" s="77" t="str"/>
      <x:c r="BX284" s="77" t="str"/>
      <x:c r="BY284" s="77" t="str"/>
      <x:c r="BZ284" s="77" t="str"/>
      <x:c r="CA284" s="77" t="str"/>
      <x:c r="CB284" s="77" t="str"/>
      <x:c r="CC284" s="77" t="str"/>
      <x:c r="CD284" s="77" t="str"/>
      <x:c r="CE284" s="77" t="str"/>
      <x:c r="CF284" s="77" t="str"/>
      <x:c r="CG284" s="77" t="str"/>
      <x:c r="CH284" s="77" t="str"/>
      <x:c r="CI284" s="77" t="str"/>
      <x:c r="CJ284" s="77" t="str"/>
      <x:c r="CK284" s="77" t="str"/>
      <x:c r="CL284" s="77" t="str"/>
      <x:c r="CM284" s="77" t="str"/>
      <x:c r="CN284" s="77" t="str"/>
      <x:c r="CO284" s="77" t="str"/>
      <x:c r="CP284" s="77" t="str"/>
      <x:c r="CQ284" s="77" t="str"/>
      <x:c r="CR284" s="77" t="str"/>
      <x:c r="CS284" s="77" t="str"/>
      <x:c r="CT284" s="77" t="str"/>
      <x:c r="CU284" s="77" t="str"/>
      <x:c r="CV284" s="77" t="str"/>
      <x:c r="CW284" s="77" t="str"/>
      <x:c r="CX284" s="77" t="str"/>
      <x:c r="CY284" s="77" t="str"/>
      <x:c r="CZ284" s="77" t="str"/>
      <x:c r="DA284" s="77" t="str"/>
      <x:c r="DB284" s="77" t="str"/>
      <x:c r="DC284" s="77" t="str"/>
      <x:c r="DD284" s="77" t="str"/>
      <x:c r="DE284" s="77" t="str"/>
      <x:c r="DF284" s="78" t="str"/>
      <x:c r="DG284" s="78" t="str"/>
      <x:c r="DH284" s="78" t="str"/>
      <x:c r="DI284" s="78" t="str"/>
      <x:c r="DJ284" s="78" t="str"/>
      <x:c r="DK284" s="78" t="str"/>
      <x:c r="DL284" s="78" t="str"/>
      <x:c r="DM284" s="78" t="str"/>
      <x:c r="DN284" s="78" t="str"/>
      <x:c r="DO284" s="78" t="str"/>
      <x:c r="DP284" s="78" t="str"/>
      <x:c r="DQ284" s="78" t="str"/>
      <x:c r="DR284" s="78" t="str"/>
      <x:c r="DS284" s="78" t="str"/>
      <x:c r="DT284" s="78" t="str"/>
      <x:c r="DU284" s="78" t="str"/>
      <x:c r="DV284" s="78" t="str"/>
      <x:c r="DW284" s="78" t="str"/>
      <x:c r="DX284" s="78" t="str"/>
      <x:c r="DY284" s="78" t="str"/>
      <x:c r="DZ284" s="78" t="str"/>
      <x:c r="EA284" s="117" t="str"/>
      <x:c r="EB284" s="117" t="str"/>
      <x:c r="EC284" s="117" t="str"/>
      <x:c r="ED284" s="117" t="str"/>
      <x:c r="EE284" s="117" t="str"/>
      <x:c r="EF284" s="117" t="str"/>
      <x:c r="EG284" s="117" t="str"/>
      <x:c r="EH284" s="117" t="str"/>
      <x:c r="EI284" s="117" t="str"/>
      <x:c r="EJ284" s="117" t="str"/>
      <x:c r="EK284" s="117" t="str"/>
      <x:c r="EL284" s="117" t="str"/>
      <x:c r="EM284" s="117" t="str"/>
      <x:c r="EN284" s="117" t="str"/>
      <x:c r="EO284" s="34" t="str"/>
      <x:c r="EP284" s="34" t="str"/>
      <x:c r="EQ284" s="36" t="str">
        <x:f>IF(OR($EO284="",$EP284="",$EO284=0),"",$EP284/$EO284)</x:f>
      </x:c>
      <x:c r="ER284" s="38" t="str"/>
      <x:c r="ES284" s="22" t="str">
        <x:v>Unknown</x:v>
      </x:c>
      <x:c r="ET284" s="22" t="str">
        <x:v>Unknown</x:v>
      </x:c>
      <x:c r="EU284" s="40" t="str">
        <x:f>IF(COUNT($DF284,$DG284,$DH284)=0,"",AVERAGE($DF284,$DG284,$DH284))</x:f>
      </x:c>
      <x:c r="EV284" s="40" t="str">
        <x:f>IF(COUNT($DJ284,$DK284,$DL284)=0,"",AVERAGE($DJ284,$DK284,$DL284))</x:f>
      </x:c>
      <x:c r="EW284" s="40" t="str">
        <x:f>IF(OR($EU284="",$EV284=""),"",$EV284-$EU284)</x:f>
      </x:c>
      <x:c r="EX284" s="40" t="str">
        <x:f>IF(COUNT($DM284,$DN284,$DO284)=0,"",AVERAGE($DM284,$DN284,$DO284))</x:f>
      </x:c>
      <x:c r="EY284" s="40" t="str">
        <x:f>IF(COUNT($DQ284,$DR284,$DS284)=0,"",AVERAGE($DQ284,$DR284,$DS284))</x:f>
      </x:c>
      <x:c r="EZ284" s="40" t="str">
        <x:f>IF(OR($EX284="",$EY284=""),"",$EY284-$EX284)</x:f>
      </x:c>
      <x:c r="FA284" s="42" t="str">
        <x:f>IF(COUNT($EA284,$EB284,$EC284)=0,"",AVERAGE($EA284,$EB284,$EC284))</x:f>
      </x:c>
      <x:c r="FB284" s="42" t="str">
        <x:f>IF(COUNT($EE284,$EF284,$EG284)=0,"",AVERAGE($EE284,$EF284,$EG284))</x:f>
      </x:c>
      <x:c r="FC284" s="42" t="str">
        <x:f>IF(OR($FA284="",$FB284=""),"",$FB284-$FA284)</x:f>
      </x:c>
      <x:c r="FD284" s="42" t="str">
        <x:f>IF(COUNT($EH284,$EI284,$EJ284)=0,"",AVERAGE($EH284,$EI284,$EJ284))</x:f>
      </x:c>
      <x:c r="FE284" s="42" t="str">
        <x:f>IF(COUNT($EL284,$EM284,$EN284)=0,"",AVERAGE($EL284,$EM284,$EN284))</x:f>
      </x:c>
      <x:c r="FF284" s="42" t="str">
        <x:f>IF(OR($FD284="",$FE284=""),"",$FE284-$FD284)</x:f>
      </x:c>
      <x:c r="FG284" s="24" t="str">
        <x:f>IF(COUNT($DF284,$DG284,$DH284,$DJ284,$DK284,$DL284,$DM284,$DN284,$DO284,$DQ284,$DR284,$DS284)=12,"Yes","No")</x:f>
        <x:v>No</x:v>
      </x:c>
      <x:c r="FH284" s="24" t="str">
        <x:f>IF(COUNT($EA284,$EB284,$EC284,$EE284,$EF284,$EG284,$EH284,$EI284,$EJ284,$EL284,$EM284,$EN284)=12,"Yes","No")</x:f>
        <x:v>No</x:v>
      </x:c>
      <x:c r="FI284" s="24" t="str">
        <x:f>IF(AND($M284="Include",OR($FG284="Yes",$FH284="Yes")),"Ready","Not ready")</x:f>
        <x:v>Not ready</x:v>
      </x:c>
    </x:row>
    <x:row r="285" ht="24" customHeight="1">
      <x:c r="A285" s="22" t="str">
        <x:v>CTL-0283</x:v>
      </x:c>
      <x:c r="B285" s="22" t="n">
        <x:v>294</x:v>
      </x:c>
      <x:c r="C285" s="22" t="str">
        <x:v>Candidate alternative-rationale group</x:v>
      </x:c>
      <x:c r="D285" s="22" t="n">
        <x:v>0</x:v>
      </x:c>
      <x:c r="E285" s="22" t="str">
        <x:v>DATA non-innovation deals.xlsx</x:v>
      </x:c>
      <x:c r="F285" s="22" t="str">
        <x:v>the medicines company acquires 100 stake in profibrix</x:v>
      </x:c>
      <x:c r="G285" s="22" t="str">
        <x:v>No</x:v>
      </x:c>
      <x:c r="H285" s="22" t="str">
        <x:v>No</x:v>
      </x:c>
      <x:c r="I285" s="22" t="str">
        <x:v>No</x:v>
      </x:c>
      <x:c r="J285" s="22" t="n">
        <x:v>1</x:v>
      </x:c>
      <x:c r="K285" s="22" t="str">
        <x:v>Not started</x:v>
      </x:c>
      <x:c r="L285" s="22" t="str">
        <x:v>Eligible - 100%</x:v>
      </x:c>
      <x:c r="M285" s="22" t="str">
        <x:v>Review</x:v>
      </x:c>
      <x:c r="N285" s="22" t="str"/>
      <x:c r="O285" s="28" t="n">
        <x:v>41429</x:v>
      </x:c>
      <x:c r="P285" s="28" t="n">
        <x:v>41491</x:v>
      </x:c>
      <x:c r="Q285" s="22" t="n">
        <x:v>2013</x:v>
      </x:c>
      <x:c r="R285" s="22" t="str">
        <x:v>Q2 2013</x:v>
      </x:c>
      <x:c r="S285" s="22" t="str">
        <x:v>Completed</x:v>
      </x:c>
      <x:c r="T285" s="26" t="str">
        <x:v>The Medicines Company acquires 100% stake in ProFibrix</x:v>
      </x:c>
      <x:c r="U285" s="22" t="str">
        <x:v>Mergers &amp; Acquisitions</x:v>
      </x:c>
      <x:c r="V285" s="22" t="str">
        <x:v>Acquisition</x:v>
      </x:c>
      <x:c r="W285" s="22" t="str">
        <x:v>100% Acquisition</x:v>
      </x:c>
      <x:c r="X285" s="22" t="str">
        <x:v>The Netherlands</x:v>
      </x:c>
      <x:c r="Y285" s="22" t="str">
        <x:v>100% Acquisition</x:v>
      </x:c>
      <x:c r="Z285" s="26" t="str">
        <x:v>Barclays Plc , Bank of America Corp</x:v>
      </x:c>
      <x:c r="AA285" s="26" t="str">
        <x:v>Wilmer Cutler Pickering Hale and Dorr LLP , Dechert LLP</x:v>
      </x:c>
      <x:c r="AB285" s="22" t="str">
        <x:v>The Medicines Co</x:v>
      </x:c>
      <x:c r="AC285" s="22" t="str">
        <x:v>medicines</x:v>
      </x:c>
      <x:c r="AD285" s="22" t="str">
        <x:v>ProFibrix BV</x:v>
      </x:c>
      <x:c r="AE285" s="22" t="str">
        <x:v>profibrix</x:v>
      </x:c>
      <x:c r="AF285" s="30" t="n">
        <x:v>140</x:v>
      </x:c>
      <x:c r="AG285" s="22" t="n">
        <x:v>140</x:v>
      </x:c>
      <x:c r="AH285" s="26" t="str">
        <x:v>The Medicines Company, a US-based provider of medical solutions, has acquired all of the outstanding capital stock of ProFibrix, BV, a Netherlands-based biotechnology company.
_x000d_Earlier, ProFibrix had secured funding from Index Ventures LLP, Gilde Healthcare Partners B.V., Vesalius Biocapital Partners S.a r.l. and Inkef Capital. 
_x000d_Announcement (June 04, 2013):
_x000d_The Medicines Company has signed an agreement to acquire all of the outstanding capital stock of ProFibrix. 
_x000d_ The acquisition is subjected to The Medicines Company's satisfactory review of the pending Phase 3 clinical trial results of ProFibrix's lead biologic, Fibrocaps(TM), a dry powder topical formulation of fibrinogen and thrombin being developed to stop bleeding during surgery. The Phase 3 trial, FINISH-3, has completed enrollment of 719 surgical patients with mild to moderate surgical bleeding.
_x000d_Under the terms of the agreement, The Medicines Company will pay ProFibrix a $10 million upfront option payment. If The Medicines Company proceeds to closing, it would be obligated to make a $90 million cash payment to the ProFibrix equity holders at closing. The Medicines Company also would be obligated to pay up to an aggregate of $140 million in cash to the equity holders upon the achievement of contingent US and European regulatory approval. If The Medicines Company is satisfied with the trial results of FINISH-3 and determines to proceed, it will purchase all of the outstanding capital stock of ProFibrix at closing.
_x000d_Barclays PLC is acting as financial advisor and Dechert LLP  is acting as legal advisor to ProFibrix. Bank of America Corporation is acting as financial advisor, and Wilmer Cutler Pickering Hale and Dorr LLP is acting as legal advisor to The Medicines Company on the transaction.</x:v>
      </x:c>
      <x:c r="AI285" s="26" t="str">
        <x:v>According to The Medicines, "this transaction will allow it to leverage the frontline activities in surgery centers at leading US hospitals and potentially accelerate the entry into the European market."</x:v>
      </x:c>
      <x:c r="AJ285" s="22" t="str"/>
      <x:c r="AK285" s="22" t="str"/>
      <x:c r="AL285" s="22" t="str">
        <x:v>Unknown</x:v>
      </x:c>
      <x:c r="AM285" s="22" t="str">
        <x:v>Unknown</x:v>
      </x:c>
      <x:c r="AN285" s="22" t="str"/>
      <x:c r="AO285" s="22" t="str"/>
      <x:c r="AP285" s="22" t="str"/>
      <x:c r="AQ285" s="22" t="str"/>
      <x:c r="AR285" s="22" t="str"/>
      <x:c r="AS285" s="22" t="str">
        <x:v>The Medicines Co</x:v>
      </x:c>
      <x:c r="AT285" s="22" t="str">
        <x:v>ProFibrix BV</x:v>
      </x:c>
      <x:c r="AU285" s="22" t="str">
        <x:v>Not reviewed</x:v>
      </x:c>
      <x:c r="AV285" s="22" t="str">
        <x:v>Not assessed</x:v>
      </x:c>
      <x:c r="AW285" s="22" t="str">
        <x:v>Unknown</x:v>
      </x:c>
      <x:c r="AX285" s="22" t="str">
        <x:v>Unknown</x:v>
      </x:c>
      <x:c r="AY285" s="22" t="str">
        <x:v>Unknown</x:v>
      </x:c>
      <x:c r="AZ285" s="22" t="str">
        <x:v>Unknown</x:v>
      </x:c>
      <x:c r="BA285" s="22" t="str">
        <x:v>Unknown</x:v>
      </x:c>
      <x:c r="BB285" s="22" t="str">
        <x:v>Unknown</x:v>
      </x:c>
      <x:c r="BC285" s="26" t="str"/>
      <x:c r="BD285" s="22" t="str"/>
      <x:c r="BE285" s="22" t="str"/>
      <x:c r="BF285" s="22" t="str">
        <x:v>Not collected</x:v>
      </x:c>
      <x:c r="BG285" s="22" t="str">
        <x:v>Not collected</x:v>
      </x:c>
      <x:c r="BH285" s="22" t="str">
        <x:v>Not defined</x:v>
      </x:c>
      <x:c r="BI285" s="24" t="n">
        <x:f>IF($Q285="","",$Q285-3)</x:f>
        <x:v>2010</x:v>
      </x:c>
      <x:c r="BJ285" s="24" t="n">
        <x:f>IF($Q285="","",$Q285-2)</x:f>
        <x:v>2011</x:v>
      </x:c>
      <x:c r="BK285" s="24" t="n">
        <x:f>IF($Q285="","",$Q285-1)</x:f>
        <x:v>2012</x:v>
      </x:c>
      <x:c r="BL285" s="24" t="n">
        <x:f>IF($Q285="","",$Q285+0)</x:f>
        <x:v>2013</x:v>
      </x:c>
      <x:c r="BM285" s="24" t="n">
        <x:f>IF($Q285="","",$Q285+1)</x:f>
        <x:v>2014</x:v>
      </x:c>
      <x:c r="BN285" s="24" t="n">
        <x:f>IF($Q285="","",$Q285+2)</x:f>
        <x:v>2015</x:v>
      </x:c>
      <x:c r="BO285" s="24" t="n">
        <x:f>IF($Q285="","",$Q285+3)</x:f>
        <x:v>2016</x:v>
      </x:c>
      <x:c r="BP285" s="77" t="str"/>
      <x:c r="BQ285" s="77" t="str"/>
      <x:c r="BR285" s="77" t="str"/>
      <x:c r="BS285" s="77" t="str"/>
      <x:c r="BT285" s="77" t="str"/>
      <x:c r="BU285" s="77" t="str"/>
      <x:c r="BV285" s="77" t="str"/>
      <x:c r="BW285" s="77" t="str"/>
      <x:c r="BX285" s="77" t="str"/>
      <x:c r="BY285" s="77" t="str"/>
      <x:c r="BZ285" s="77" t="str"/>
      <x:c r="CA285" s="77" t="str"/>
      <x:c r="CB285" s="77" t="str"/>
      <x:c r="CC285" s="77" t="str"/>
      <x:c r="CD285" s="77" t="str"/>
      <x:c r="CE285" s="77" t="str"/>
      <x:c r="CF285" s="77" t="str"/>
      <x:c r="CG285" s="77" t="str"/>
      <x:c r="CH285" s="77" t="str"/>
      <x:c r="CI285" s="77" t="str"/>
      <x:c r="CJ285" s="77" t="str"/>
      <x:c r="CK285" s="77" t="str"/>
      <x:c r="CL285" s="77" t="str"/>
      <x:c r="CM285" s="77" t="str"/>
      <x:c r="CN285" s="77" t="str"/>
      <x:c r="CO285" s="77" t="str"/>
      <x:c r="CP285" s="77" t="str"/>
      <x:c r="CQ285" s="77" t="str"/>
      <x:c r="CR285" s="77" t="str"/>
      <x:c r="CS285" s="77" t="str"/>
      <x:c r="CT285" s="77" t="str"/>
      <x:c r="CU285" s="77" t="str"/>
      <x:c r="CV285" s="77" t="str"/>
      <x:c r="CW285" s="77" t="str"/>
      <x:c r="CX285" s="77" t="str"/>
      <x:c r="CY285" s="77" t="str"/>
      <x:c r="CZ285" s="77" t="str"/>
      <x:c r="DA285" s="77" t="str"/>
      <x:c r="DB285" s="77" t="str"/>
      <x:c r="DC285" s="77" t="str"/>
      <x:c r="DD285" s="77" t="str"/>
      <x:c r="DE285" s="77" t="str"/>
      <x:c r="DF285" s="78" t="str"/>
      <x:c r="DG285" s="78" t="str"/>
      <x:c r="DH285" s="78" t="str"/>
      <x:c r="DI285" s="78" t="str"/>
      <x:c r="DJ285" s="78" t="str"/>
      <x:c r="DK285" s="78" t="str"/>
      <x:c r="DL285" s="78" t="str"/>
      <x:c r="DM285" s="78" t="str"/>
      <x:c r="DN285" s="78" t="str"/>
      <x:c r="DO285" s="78" t="str"/>
      <x:c r="DP285" s="78" t="str"/>
      <x:c r="DQ285" s="78" t="str"/>
      <x:c r="DR285" s="78" t="str"/>
      <x:c r="DS285" s="78" t="str"/>
      <x:c r="DT285" s="78" t="str"/>
      <x:c r="DU285" s="78" t="str"/>
      <x:c r="DV285" s="78" t="str"/>
      <x:c r="DW285" s="78" t="str"/>
      <x:c r="DX285" s="78" t="str"/>
      <x:c r="DY285" s="78" t="str"/>
      <x:c r="DZ285" s="78" t="str"/>
      <x:c r="EA285" s="117" t="str"/>
      <x:c r="EB285" s="117" t="str"/>
      <x:c r="EC285" s="117" t="str"/>
      <x:c r="ED285" s="117" t="str"/>
      <x:c r="EE285" s="117" t="str"/>
      <x:c r="EF285" s="117" t="str"/>
      <x:c r="EG285" s="117" t="str"/>
      <x:c r="EH285" s="117" t="str"/>
      <x:c r="EI285" s="117" t="str"/>
      <x:c r="EJ285" s="117" t="str"/>
      <x:c r="EK285" s="117" t="str"/>
      <x:c r="EL285" s="117" t="str"/>
      <x:c r="EM285" s="117" t="str"/>
      <x:c r="EN285" s="117" t="str"/>
      <x:c r="EO285" s="34" t="str"/>
      <x:c r="EP285" s="34" t="str"/>
      <x:c r="EQ285" s="36" t="str">
        <x:f>IF(OR($EO285="",$EP285="",$EO285=0),"",$EP285/$EO285)</x:f>
      </x:c>
      <x:c r="ER285" s="38" t="str"/>
      <x:c r="ES285" s="22" t="str">
        <x:v>Unknown</x:v>
      </x:c>
      <x:c r="ET285" s="22" t="str">
        <x:v>Unknown</x:v>
      </x:c>
      <x:c r="EU285" s="40" t="str">
        <x:f>IF(COUNT($DF285,$DG285,$DH285)=0,"",AVERAGE($DF285,$DG285,$DH285))</x:f>
      </x:c>
      <x:c r="EV285" s="40" t="str">
        <x:f>IF(COUNT($DJ285,$DK285,$DL285)=0,"",AVERAGE($DJ285,$DK285,$DL285))</x:f>
      </x:c>
      <x:c r="EW285" s="40" t="str">
        <x:f>IF(OR($EU285="",$EV285=""),"",$EV285-$EU285)</x:f>
      </x:c>
      <x:c r="EX285" s="40" t="str">
        <x:f>IF(COUNT($DM285,$DN285,$DO285)=0,"",AVERAGE($DM285,$DN285,$DO285))</x:f>
      </x:c>
      <x:c r="EY285" s="40" t="str">
        <x:f>IF(COUNT($DQ285,$DR285,$DS285)=0,"",AVERAGE($DQ285,$DR285,$DS285))</x:f>
      </x:c>
      <x:c r="EZ285" s="40" t="str">
        <x:f>IF(OR($EX285="",$EY285=""),"",$EY285-$EX285)</x:f>
      </x:c>
      <x:c r="FA285" s="42" t="str">
        <x:f>IF(COUNT($EA285,$EB285,$EC285)=0,"",AVERAGE($EA285,$EB285,$EC285))</x:f>
      </x:c>
      <x:c r="FB285" s="42" t="str">
        <x:f>IF(COUNT($EE285,$EF285,$EG285)=0,"",AVERAGE($EE285,$EF285,$EG285))</x:f>
      </x:c>
      <x:c r="FC285" s="42" t="str">
        <x:f>IF(OR($FA285="",$FB285=""),"",$FB285-$FA285)</x:f>
      </x:c>
      <x:c r="FD285" s="42" t="str">
        <x:f>IF(COUNT($EH285,$EI285,$EJ285)=0,"",AVERAGE($EH285,$EI285,$EJ285))</x:f>
      </x:c>
      <x:c r="FE285" s="42" t="str">
        <x:f>IF(COUNT($EL285,$EM285,$EN285)=0,"",AVERAGE($EL285,$EM285,$EN285))</x:f>
      </x:c>
      <x:c r="FF285" s="42" t="str">
        <x:f>IF(OR($FD285="",$FE285=""),"",$FE285-$FD285)</x:f>
      </x:c>
      <x:c r="FG285" s="24" t="str">
        <x:f>IF(COUNT($DF285,$DG285,$DH285,$DJ285,$DK285,$DL285,$DM285,$DN285,$DO285,$DQ285,$DR285,$DS285)=12,"Yes","No")</x:f>
        <x:v>No</x:v>
      </x:c>
      <x:c r="FH285" s="24" t="str">
        <x:f>IF(COUNT($EA285,$EB285,$EC285,$EE285,$EF285,$EG285,$EH285,$EI285,$EJ285,$EL285,$EM285,$EN285)=12,"Yes","No")</x:f>
        <x:v>No</x:v>
      </x:c>
      <x:c r="FI285" s="24" t="str">
        <x:f>IF(AND($M285="Include",OR($FG285="Yes",$FH285="Yes")),"Ready","Not ready")</x:f>
        <x:v>Not ready</x:v>
      </x:c>
    </x:row>
    <x:row r="286" ht="24" customHeight="1">
      <x:c r="A286" s="22" t="str">
        <x:v>CTL-0284</x:v>
      </x:c>
      <x:c r="B286" s="22" t="n">
        <x:v>295</x:v>
      </x:c>
      <x:c r="C286" s="22" t="str">
        <x:v>Candidate alternative-rationale group</x:v>
      </x:c>
      <x:c r="D286" s="22" t="n">
        <x:v>0</x:v>
      </x:c>
      <x:c r="E286" s="22" t="str">
        <x:v>DATA non-innovation deals.xlsx</x:v>
      </x:c>
      <x:c r="F286" s="22" t="str">
        <x:v>glaxosmithkline acquires okairos</x:v>
      </x:c>
      <x:c r="G286" s="22" t="str">
        <x:v>Yes</x:v>
      </x:c>
      <x:c r="H286" s="22" t="str">
        <x:v>No</x:v>
      </x:c>
      <x:c r="I286" s="22" t="str">
        <x:v>Yes</x:v>
      </x:c>
      <x:c r="J286" s="22" t="n">
        <x:v>2</x:v>
      </x:c>
      <x:c r="K286" s="22" t="str">
        <x:v>Not started</x:v>
      </x:c>
      <x:c r="L286" s="22" t="str">
        <x:v>Review - majority</x:v>
      </x:c>
      <x:c r="M286" s="22" t="str">
        <x:v>Review</x:v>
      </x:c>
      <x:c r="N286" s="22" t="str"/>
      <x:c r="O286" s="28" t="n">
        <x:v>41423</x:v>
      </x:c>
      <x:c r="P286" s="28" t="n">
        <x:v>41423</x:v>
      </x:c>
      <x:c r="Q286" s="22" t="n">
        <x:v>2013</x:v>
      </x:c>
      <x:c r="R286" s="22" t="str">
        <x:v>Q2 2013</x:v>
      </x:c>
      <x:c r="S286" s="22" t="str">
        <x:v>Completed</x:v>
      </x:c>
      <x:c r="T286" s="26" t="str">
        <x:v>GlaxoSmithKline acquires Okairos</x:v>
      </x:c>
      <x:c r="U286" s="22" t="str">
        <x:v>Mergers &amp; Acquisitions</x:v>
      </x:c>
      <x:c r="V286" s="22" t="str">
        <x:v>Acquisition</x:v>
      </x:c>
      <x:c r="W286" s="22" t="str">
        <x:v>Majority Acquisition</x:v>
      </x:c>
      <x:c r="X286" s="22" t="str">
        <x:v>Italy</x:v>
      </x:c>
      <x:c r="Y286" s="22" t="str">
        <x:v>Majority Acquisition</x:v>
      </x:c>
      <x:c r="Z286" s="26"/>
      <x:c r="AA286" s="26"/>
      <x:c r="AB286" s="22" t="str">
        <x:v>GSK plc.</x:v>
      </x:c>
      <x:c r="AC286" s="22" t="str">
        <x:v>gsk</x:v>
      </x:c>
      <x:c r="AD286" s="22" t="str">
        <x:v>ReiThera Srl</x:v>
      </x:c>
      <x:c r="AE286" s="22" t="str">
        <x:v>reithera</x:v>
      </x:c>
      <x:c r="AF286" s="30" t="n">
        <x:v>325</x:v>
      </x:c>
      <x:c r="AG286" s="22" t="n">
        <x:v>325</x:v>
      </x:c>
      <x:c r="AH286" s="26" t="str">
        <x:v>GlaxoSmithKline plc (GSK), a UK-based pharmaceutical, biologics, vaccines and consumer healthcare company, has acquired Okairos AG, a Switzerland-based developer of vaccine platform technologies, for $325 million in cash.
_x000d_The transaction also includes a small number of early stage assets. 
_x000d_Under the terms of the transaction, GSK will take full ownership of Okairos and thus assume ownership of early stage assets for diseases such as respiratory syncytial virus (RSV), hepatitis C virus (HCV), malaria, tuberculosis, ebola and HIV, supplementing Okairos’ existing vaccines pipeline. 
_x000d_Earlier, Okairos had secured funding from BioMedPartners AG, Boehringer Ingelheim Venture Fund, Life Science Partners (LSP), Novartis Venture Funds and Versant Ventures, Inc.</x:v>
      </x:c>
      <x:c r="AI286" s="26" t="str">
        <x:v>Okairos’ novel vaccine platform technology will enhance GSK’s development of new prophylactic vaccines (designed to prevent infection) as well as new classes of therapeutic vaccines (designed to treat infection or disease). _x000d_
_x000d_
Okairos’ technology complements GSK’s existing vaccine technology and expertise and will enable GSK to continue its work developing the next generation of vaccines.</x:v>
      </x:c>
      <x:c r="AJ286" s="22" t="str"/>
      <x:c r="AK286" s="22" t="str"/>
      <x:c r="AL286" s="22" t="str">
        <x:v>Unknown</x:v>
      </x:c>
      <x:c r="AM286" s="22" t="str">
        <x:v>Unknown</x:v>
      </x:c>
      <x:c r="AN286" s="22" t="str">
        <x:v>GSK LN</x:v>
      </x:c>
      <x:c r="AO286" s="22" t="str"/>
      <x:c r="AP286" s="22" t="str"/>
      <x:c r="AQ286" s="22" t="str"/>
      <x:c r="AR286" s="22" t="str"/>
      <x:c r="AS286" s="22" t="str">
        <x:v>GSK plc.</x:v>
      </x:c>
      <x:c r="AT286" s="22" t="str">
        <x:v>ReiThera Srl</x:v>
      </x:c>
      <x:c r="AU286" s="22" t="str">
        <x:v>Not reviewed</x:v>
      </x:c>
      <x:c r="AV286" s="22" t="str">
        <x:v>Not assessed</x:v>
      </x:c>
      <x:c r="AW286" s="22" t="str">
        <x:v>Unknown</x:v>
      </x:c>
      <x:c r="AX286" s="22" t="str">
        <x:v>Unknown</x:v>
      </x:c>
      <x:c r="AY286" s="22" t="str">
        <x:v>Unknown</x:v>
      </x:c>
      <x:c r="AZ286" s="22" t="str">
        <x:v>Unknown</x:v>
      </x:c>
      <x:c r="BA286" s="22" t="str">
        <x:v>Unknown</x:v>
      </x:c>
      <x:c r="BB286" s="22" t="str">
        <x:v>Unknown</x:v>
      </x:c>
      <x:c r="BC286" s="26" t="str"/>
      <x:c r="BD286" s="22" t="str"/>
      <x:c r="BE286" s="22" t="str">
        <x:v>EUR</x:v>
      </x:c>
      <x:c r="BF286" s="22" t="str">
        <x:v>Complete</x:v>
      </x:c>
      <x:c r="BG286" s="22" t="str">
        <x:v>Partial event window — 6/7 years covered</x:v>
      </x:c>
      <x:c r="BH286" s="22" t="str">
        <x:v>Export is concentrated on GSK Consumer Healthcare/Haleon entities and may not represent the full GSK pharmaceutical group.</x:v>
      </x:c>
      <x:c r="BI286" s="24" t="n">
        <x:f>IF($Q286="","",$Q286-3)</x:f>
        <x:v>2010</x:v>
      </x:c>
      <x:c r="BJ286" s="24" t="n">
        <x:f>IF($Q286="","",$Q286-2)</x:f>
        <x:v>2011</x:v>
      </x:c>
      <x:c r="BK286" s="24" t="n">
        <x:f>IF($Q286="","",$Q286-1)</x:f>
        <x:v>2012</x:v>
      </x:c>
      <x:c r="BL286" s="24" t="n">
        <x:f>IF($Q286="","",$Q286+0)</x:f>
        <x:v>2013</x:v>
      </x:c>
      <x:c r="BM286" s="24" t="n">
        <x:f>IF($Q286="","",$Q286+1)</x:f>
        <x:v>2014</x:v>
      </x:c>
      <x:c r="BN286" s="24" t="n">
        <x:f>IF($Q286="","",$Q286+2)</x:f>
        <x:v>2015</x:v>
      </x:c>
      <x:c r="BO286" s="24" t="n">
        <x:f>IF($Q286="","",$Q286+3)</x:f>
        <x:v>2016</x:v>
      </x:c>
      <x:c r="BP286" s="77" t="n">
        <x:v>33112.4809</x:v>
      </x:c>
      <x:c r="BQ286" s="77" t="n">
        <x:v>31564.1246</x:v>
      </x:c>
      <x:c r="BR286" s="77" t="n">
        <x:v>32595.1901</x:v>
      </x:c>
      <x:c r="BS286" s="77" t="n">
        <x:v>31221.028</x:v>
      </x:c>
      <x:c r="BT286" s="77" t="n">
        <x:v>28547.6471</x:v>
      </x:c>
      <x:c r="BU286" s="77" t="n">
        <x:v>32954.9709</x:v>
      </x:c>
      <x:c r="BV286" s="77" t="n">
        <x:v>34143.3059</x:v>
      </x:c>
      <x:c r="BW286" s="77" t="n">
        <x:v>6050.5618</x:v>
      </x:c>
      <x:c r="BX286" s="77" t="n">
        <x:v>9666.2034</x:v>
      </x:c>
      <x:c r="BY286" s="77" t="n">
        <x:v>9646.2327</x:v>
      </x:c>
      <x:c r="BZ286" s="77" t="n">
        <x:v>8845.0745</x:v>
      </x:c>
      <x:c r="CA286" s="77" t="n">
        <x:v>7446.5109</x:v>
      </x:c>
      <x:c r="CB286" s="77" t="n">
        <x:v>7646.7434</x:v>
      </x:c>
      <x:c r="CC286" s="77" t="n">
        <x:v>9044.8114</x:v>
      </x:c>
      <x:c r="CD286" s="77" t="n">
        <x:v>1905.6704</x:v>
      </x:c>
      <x:c r="CE286" s="77" t="n">
        <x:v>6063.4191</x:v>
      </x:c>
      <x:c r="CF286" s="77" t="n">
        <x:v>5548.2487</x:v>
      </x:c>
      <x:c r="CG286" s="77" t="n">
        <x:v>6403.2261</x:v>
      </x:c>
      <x:c r="CH286" s="77" t="n">
        <x:v>3419.8607</x:v>
      </x:c>
      <x:c r="CI286" s="77" t="n">
        <x:v>11601.6706</x:v>
      </x:c>
      <x:c r="CJ286" s="77" t="n">
        <x:v>1116.5225</x:v>
      </x:c>
      <x:c r="CK286" s="77" t="n">
        <x:v>49259.908</x:v>
      </x:c>
      <x:c r="CL286" s="77" t="n">
        <x:v>49159.7006</x:v>
      </x:c>
      <x:c r="CM286" s="77" t="n">
        <x:v>51052.0877</x:v>
      </x:c>
      <x:c r="CN286" s="77" t="n">
        <x:v>50561.8011</x:v>
      </x:c>
      <x:c r="CO286" s="77" t="n">
        <x:v>52345.7216</x:v>
      </x:c>
      <x:c r="CP286" s="77" t="n">
        <x:v>72471.3201</x:v>
      </x:c>
      <x:c r="CQ286" s="77" t="n">
        <x:v>69152.8345</x:v>
      </x:c>
      <x:c r="CR286" s="77" t="n">
        <x:v>17613.654</x:v>
      </x:c>
      <x:c r="CS286" s="77" t="n">
        <x:v>17831.76</x:v>
      </x:c>
      <x:c r="CT286" s="77" t="n">
        <x:v>22524.8984</x:v>
      </x:c>
      <x:c r="CU286" s="77" t="n">
        <x:v>21919.4046</x:v>
      </x:c>
      <x:c r="CV286" s="77" t="n">
        <x:v>24187.8929</x:v>
      </x:c>
      <x:c r="CW286" s="77" t="n">
        <x:v>22552.5389</x:v>
      </x:c>
      <x:c r="CX286" s="77" t="n">
        <x:v>21993.2256</x:v>
      </x:c>
      <x:c r="CY286" s="77" t="n">
        <x:v>4623.0584</x:v>
      </x:c>
      <x:c r="CZ286" s="77" t="n">
        <x:v>4396.8721</x:v>
      </x:c>
      <x:c r="DA286" s="77" t="n">
        <x:v>4419.854</x:v>
      </x:c>
      <x:c r="DB286" s="77" t="n">
        <x:v>4119.2203</x:v>
      </x:c>
      <x:c r="DC286" s="77" t="n">
        <x:v>3952.1975</x:v>
      </x:c>
      <x:c r="DD286" s="77" t="n">
        <x:v>4321.3537</x:v>
      </x:c>
      <x:c r="DE286" s="77" t="n">
        <x:v>4295.9181</x:v>
      </x:c>
      <x:c r="DF286" s="78" t="n">
        <x:v>3.8405</x:v>
      </x:c>
      <x:c r="DG286" s="78" t="n">
        <x:v>12.6299</x:v>
      </x:c>
      <x:c r="DH286" s="78" t="n">
        <x:v>10.8986</x:v>
      </x:c>
      <x:c r="DI286" s="78" t="n">
        <x:v>13.0099</x:v>
      </x:c>
      <x:c r="DJ286" s="78" t="n">
        <x:v>6.6621</x:v>
      </x:c>
      <x:c r="DK286" s="78" t="n">
        <x:v>17.9007</x:v>
      </x:c>
      <x:c r="DL286" s="78" t="n">
        <x:v>1.6209</x:v>
      </x:c>
      <x:c r="DM286" s="78" t="n">
        <x:v>18.2728</x:v>
      </x:c>
      <x:c r="DN286" s="78" t="n">
        <x:v>30.624</x:v>
      </x:c>
      <x:c r="DO286" s="78" t="n">
        <x:v>29.594</x:v>
      </x:c>
      <x:c r="DP286" s="78" t="n">
        <x:v>28.3305</x:v>
      </x:c>
      <x:c r="DQ286" s="78" t="n">
        <x:v>26.0845</x:v>
      </x:c>
      <x:c r="DR286" s="78" t="n">
        <x:v>23.2036</x:v>
      </x:c>
      <x:c r="DS286" s="78" t="n">
        <x:v>26.4907</x:v>
      </x:c>
      <x:c r="DT286" s="78" t="n">
        <x:v>35.7566</x:v>
      </x:c>
      <x:c r="DU286" s="78" t="n">
        <x:v>36.2731</x:v>
      </x:c>
      <x:c r="DV286" s="78" t="n">
        <x:v>44.1214</x:v>
      </x:c>
      <x:c r="DW286" s="78" t="n">
        <x:v>43.3517</x:v>
      </x:c>
      <x:c r="DX286" s="78" t="n">
        <x:v>46.208</x:v>
      </x:c>
      <x:c r="DY286" s="78" t="n">
        <x:v>31.1193</x:v>
      </x:c>
      <x:c r="DZ286" s="78" t="n">
        <x:v>31.8038</x:v>
      </x:c>
      <x:c r="EA286" s="117"/>
      <x:c r="EB286" s="117" t="n">
        <x:v>1</x:v>
      </x:c>
      <x:c r="EC286" s="117" t="n">
        <x:v>0</x:v>
      </x:c>
      <x:c r="ED286" s="117" t="n">
        <x:v>7</x:v>
      </x:c>
      <x:c r="EE286" s="117" t="n">
        <x:v>1</x:v>
      </x:c>
      <x:c r="EF286" s="117" t="n">
        <x:v>2</x:v>
      </x:c>
      <x:c r="EG286" s="117" t="n">
        <x:v>6</x:v>
      </x:c>
      <x:c r="EH286" s="117"/>
      <x:c r="EI286" s="117" t="n">
        <x:v>0</x:v>
      </x:c>
      <x:c r="EJ286" s="117" t="n">
        <x:v>0</x:v>
      </x:c>
      <x:c r="EK286" s="117" t="n">
        <x:v>37</x:v>
      </x:c>
      <x:c r="EL286" s="117" t="n">
        <x:v>0</x:v>
      </x:c>
      <x:c r="EM286" s="117" t="n">
        <x:v>1</x:v>
      </x:c>
      <x:c r="EN286" s="117" t="n">
        <x:v>18</x:v>
      </x:c>
      <x:c r="EO286" s="34" t="str"/>
      <x:c r="EP286" s="34" t="str"/>
      <x:c r="EQ286" s="36" t="str">
        <x:f>IF(OR($EO286="",$EP286="",$EO286=0),"",$EP286/$EO286)</x:f>
      </x:c>
      <x:c r="ER286" s="38" t="str"/>
      <x:c r="ES286" s="22" t="str">
        <x:v>Unknown</x:v>
      </x:c>
      <x:c r="ET286" s="22" t="str">
        <x:v>Unknown</x:v>
      </x:c>
      <x:c r="EU286" s="40" t="n">
        <x:f>IF(COUNT($DF286,$DG286,$DH286)=0,"",AVERAGE($DF286,$DG286,$DH286))</x:f>
        <x:v>9.123</x:v>
      </x:c>
      <x:c r="EV286" s="40" t="n">
        <x:f>IF(COUNT($DJ286,$DK286,$DL286)=0,"",AVERAGE($DJ286,$DK286,$DL286))</x:f>
        <x:v>8.7279</x:v>
      </x:c>
      <x:c r="EW286" s="40" t="n">
        <x:f>IF(OR($EU286="",$EV286=""),"",$EV286-$EU286)</x:f>
        <x:v>-0.39509999999999934</x:v>
      </x:c>
      <x:c r="EX286" s="40" t="n">
        <x:f>IF(COUNT($DM286,$DN286,$DO286)=0,"",AVERAGE($DM286,$DN286,$DO286))</x:f>
        <x:v>26.163600000000002</x:v>
      </x:c>
      <x:c r="EY286" s="40" t="n">
        <x:f>IF(COUNT($DQ286,$DR286,$DS286)=0,"",AVERAGE($DQ286,$DR286,$DS286))</x:f>
        <x:v>25.259600000000002</x:v>
      </x:c>
      <x:c r="EZ286" s="40" t="n">
        <x:f>IF(OR($EX286="",$EY286=""),"",$EY286-$EX286)</x:f>
        <x:v>-0.9039999999999999</x:v>
      </x:c>
      <x:c r="FA286" s="42" t="n">
        <x:f>IF(COUNT($EA286,$EB286,$EC286)=0,"",AVERAGE($EA286,$EB286,$EC286))</x:f>
        <x:v>0.5</x:v>
      </x:c>
      <x:c r="FB286" s="42" t="n">
        <x:f>IF(COUNT($EE286,$EF286,$EG286)=0,"",AVERAGE($EE286,$EF286,$EG286))</x:f>
        <x:v>3</x:v>
      </x:c>
      <x:c r="FC286" s="42" t="n">
        <x:f>IF(OR($FA286="",$FB286=""),"",$FB286-$FA286)</x:f>
        <x:v>2.5</x:v>
      </x:c>
      <x:c r="FD286" s="42" t="n">
        <x:f>IF(COUNT($EH286,$EI286,$EJ286)=0,"",AVERAGE($EH286,$EI286,$EJ286))</x:f>
        <x:v>0</x:v>
      </x:c>
      <x:c r="FE286" s="42" t="n">
        <x:f>IF(COUNT($EL286,$EM286,$EN286)=0,"",AVERAGE($EL286,$EM286,$EN286))</x:f>
        <x:v>6.333333333333333</x:v>
      </x:c>
      <x:c r="FF286" s="42" t="str">
        <x:f>IF(OR($FD286="",$FE286=""),"",$FE286-$FD286)</x:f>
      </x:c>
      <x:c r="FG286" s="24" t="str">
        <x:f>IF(COUNT($DF286,$DG286,$DH286,$DJ286,$DK286,$DL286,$DM286,$DN286,$DO286,$DQ286,$DR286,$DS286)=12,"Yes","No")</x:f>
        <x:v>Yes</x:v>
      </x:c>
      <x:c r="FH286" s="24" t="str">
        <x:f>IF(COUNT($EA286,$EB286,$EC286,$EE286,$EF286,$EG286,$EH286,$EI286,$EJ286,$EL286,$EM286,$EN286)=12,"Yes","No")</x:f>
        <x:v>No</x:v>
      </x:c>
      <x:c r="FI286" s="24" t="str">
        <x:f>IF(AND($M286="Include",OR($FG286="Yes",$FH286="Yes")),"Ready","Not ready")</x:f>
        <x:v>Not ready</x:v>
      </x:c>
    </x:row>
    <x:row r="287" ht="24" customHeight="1">
      <x:c r="A287" s="22" t="str">
        <x:v>CTL-0285</x:v>
      </x:c>
      <x:c r="B287" s="22" t="n">
        <x:v>296</x:v>
      </x:c>
      <x:c r="C287" s="22" t="str">
        <x:v>Candidate alternative-rationale group</x:v>
      </x:c>
      <x:c r="D287" s="22" t="n">
        <x:v>0</x:v>
      </x:c>
      <x:c r="E287" s="22" t="str">
        <x:v>DATA non-innovation deals.xlsx</x:v>
      </x:c>
      <x:c r="F287" s="22" t="str">
        <x:v>pharmstandard acquires additional 41 93 stake in pjsc pharmstandard biolek biolek</x:v>
      </x:c>
      <x:c r="G287" s="22" t="str">
        <x:v>No</x:v>
      </x:c>
      <x:c r="H287" s="22" t="str">
        <x:v>No</x:v>
      </x:c>
      <x:c r="I287" s="22" t="str">
        <x:v>No</x:v>
      </x:c>
      <x:c r="J287" s="22" t="n">
        <x:v>1</x:v>
      </x:c>
      <x:c r="K287" s="22" t="str">
        <x:v>Not started</x:v>
      </x:c>
      <x:c r="L287" s="22" t="str">
        <x:v>Exclude - minority</x:v>
      </x:c>
      <x:c r="M287" s="22" t="str">
        <x:v>Review</x:v>
      </x:c>
      <x:c r="N287" s="22" t="str"/>
      <x:c r="O287" s="28" t="n">
        <x:v>41422</x:v>
      </x:c>
      <x:c r="P287" s="28" t="n">
        <x:v>41422</x:v>
      </x:c>
      <x:c r="Q287" s="22" t="n">
        <x:v>2013</x:v>
      </x:c>
      <x:c r="R287" s="22" t="str">
        <x:v>Q2 2013</x:v>
      </x:c>
      <x:c r="S287" s="22" t="str">
        <x:v>Completed</x:v>
      </x:c>
      <x:c r="T287" s="26" t="str">
        <x:v>Pharmstandard acquires additional 41.93% stake in PJSC Pharmstandard-Biolek (Biolek)</x:v>
      </x:c>
      <x:c r="U287" s="22" t="str">
        <x:v>Mergers &amp; Acquisitions</x:v>
      </x:c>
      <x:c r="V287" s="22" t="str">
        <x:v>Acquisition</x:v>
      </x:c>
      <x:c r="W287" s="22" t="str">
        <x:v>Minority Acquisition</x:v>
      </x:c>
      <x:c r="X287" s="22" t="str">
        <x:v>Ukraine</x:v>
      </x:c>
      <x:c r="Y287" s="22" t="str">
        <x:v>Minority Acquisition</x:v>
      </x:c>
      <x:c r="Z287" s="26"/>
      <x:c r="AA287" s="26"/>
      <x:c r="AB287" s="22" t="str">
        <x:v>Pharmstandard</x:v>
      </x:c>
      <x:c r="AC287" s="22" t="str">
        <x:v>pharmstandard</x:v>
      </x:c>
      <x:c r="AD287" s="22" t="str">
        <x:v>Biolik JSC</x:v>
      </x:c>
      <x:c r="AE287" s="22" t="str">
        <x:v>biolik jsc</x:v>
      </x:c>
      <x:c r="AF287" s="30"/>
      <x:c r="AG287" s="22" t="str">
        <x:v>n/a</x:v>
      </x:c>
      <x:c r="AH287" s="26" t="str">
        <x:v>OJSC Pharmstandard, a Russia-based manufacturer of generic pharmaceutical products, has acquired an additional 41.93% stake in PJSC Pharmstandard-Biolek ("Biolek" PJSC), a Ukraine-based manufacturer of immunobiological and medicinal preparations. 
_x000d_ Following the transaction, Pharmstandard will own 96.93%  stake in Biolek. 
_x000d_ The deal was financed by Pharmstandard's own funds. 
_x000d_ Biolek had recorded revenue of $21 million in 2012.</x:v>
      </x:c>
      <x:c r="AI287" s="26" t="str">
        <x:v>The acquisition will allow Pharmstandard to increase production capacities and to strengthen its position in the Ukrainian pharmaceutical market.</x:v>
      </x:c>
      <x:c r="AJ287" s="22" t="str"/>
      <x:c r="AK287" s="22" t="str"/>
      <x:c r="AL287" s="22" t="str">
        <x:v>Unknown</x:v>
      </x:c>
      <x:c r="AM287" s="22" t="str">
        <x:v>Unknown</x:v>
      </x:c>
      <x:c r="AN287" s="22" t="str"/>
      <x:c r="AO287" s="22" t="str"/>
      <x:c r="AP287" s="22" t="str"/>
      <x:c r="AQ287" s="22" t="str"/>
      <x:c r="AR287" s="22" t="str"/>
      <x:c r="AS287" s="22" t="str">
        <x:v>Pharmstandard</x:v>
      </x:c>
      <x:c r="AT287" s="22" t="str">
        <x:v>Biolik JSC</x:v>
      </x:c>
      <x:c r="AU287" s="22" t="str">
        <x:v>Not reviewed</x:v>
      </x:c>
      <x:c r="AV287" s="22" t="str">
        <x:v>Not assessed</x:v>
      </x:c>
      <x:c r="AW287" s="22" t="str">
        <x:v>Unknown</x:v>
      </x:c>
      <x:c r="AX287" s="22" t="str">
        <x:v>Unknown</x:v>
      </x:c>
      <x:c r="AY287" s="22" t="str">
        <x:v>Unknown</x:v>
      </x:c>
      <x:c r="AZ287" s="22" t="str">
        <x:v>Unknown</x:v>
      </x:c>
      <x:c r="BA287" s="22" t="str">
        <x:v>Unknown</x:v>
      </x:c>
      <x:c r="BB287" s="22" t="str">
        <x:v>Unknown</x:v>
      </x:c>
      <x:c r="BC287" s="26" t="str"/>
      <x:c r="BD287" s="22" t="str"/>
      <x:c r="BE287" s="22" t="str"/>
      <x:c r="BF287" s="22" t="str">
        <x:v>Not collected</x:v>
      </x:c>
      <x:c r="BG287" s="22" t="str">
        <x:v>Not collected</x:v>
      </x:c>
      <x:c r="BH287" s="22" t="str">
        <x:v>Not defined</x:v>
      </x:c>
      <x:c r="BI287" s="24" t="n">
        <x:f>IF($Q287="","",$Q287-3)</x:f>
        <x:v>2010</x:v>
      </x:c>
      <x:c r="BJ287" s="24" t="n">
        <x:f>IF($Q287="","",$Q287-2)</x:f>
        <x:v>2011</x:v>
      </x:c>
      <x:c r="BK287" s="24" t="n">
        <x:f>IF($Q287="","",$Q287-1)</x:f>
        <x:v>2012</x:v>
      </x:c>
      <x:c r="BL287" s="24" t="n">
        <x:f>IF($Q287="","",$Q287+0)</x:f>
        <x:v>2013</x:v>
      </x:c>
      <x:c r="BM287" s="24" t="n">
        <x:f>IF($Q287="","",$Q287+1)</x:f>
        <x:v>2014</x:v>
      </x:c>
      <x:c r="BN287" s="24" t="n">
        <x:f>IF($Q287="","",$Q287+2)</x:f>
        <x:v>2015</x:v>
      </x:c>
      <x:c r="BO287" s="24" t="n">
        <x:f>IF($Q287="","",$Q287+3)</x:f>
        <x:v>2016</x:v>
      </x:c>
      <x:c r="BP287" s="77" t="str"/>
      <x:c r="BQ287" s="77" t="str"/>
      <x:c r="BR287" s="77" t="str"/>
      <x:c r="BS287" s="77" t="str"/>
      <x:c r="BT287" s="77" t="str"/>
      <x:c r="BU287" s="77" t="str"/>
      <x:c r="BV287" s="77" t="str"/>
      <x:c r="BW287" s="77" t="str"/>
      <x:c r="BX287" s="77" t="str"/>
      <x:c r="BY287" s="77" t="str"/>
      <x:c r="BZ287" s="77" t="str"/>
      <x:c r="CA287" s="77" t="str"/>
      <x:c r="CB287" s="77" t="str"/>
      <x:c r="CC287" s="77" t="str"/>
      <x:c r="CD287" s="77" t="str"/>
      <x:c r="CE287" s="77" t="str"/>
      <x:c r="CF287" s="77" t="str"/>
      <x:c r="CG287" s="77" t="str"/>
      <x:c r="CH287" s="77" t="str"/>
      <x:c r="CI287" s="77" t="str"/>
      <x:c r="CJ287" s="77" t="str"/>
      <x:c r="CK287" s="77" t="str"/>
      <x:c r="CL287" s="77" t="str"/>
      <x:c r="CM287" s="77" t="str"/>
      <x:c r="CN287" s="77" t="str"/>
      <x:c r="CO287" s="77" t="str"/>
      <x:c r="CP287" s="77" t="str"/>
      <x:c r="CQ287" s="77" t="str"/>
      <x:c r="CR287" s="77" t="str"/>
      <x:c r="CS287" s="77" t="str"/>
      <x:c r="CT287" s="77" t="str"/>
      <x:c r="CU287" s="77" t="str"/>
      <x:c r="CV287" s="77" t="str"/>
      <x:c r="CW287" s="77" t="str"/>
      <x:c r="CX287" s="77" t="str"/>
      <x:c r="CY287" s="77" t="str"/>
      <x:c r="CZ287" s="77" t="str"/>
      <x:c r="DA287" s="77" t="str"/>
      <x:c r="DB287" s="77" t="str"/>
      <x:c r="DC287" s="77" t="str"/>
      <x:c r="DD287" s="77" t="str"/>
      <x:c r="DE287" s="77" t="str"/>
      <x:c r="DF287" s="78" t="str"/>
      <x:c r="DG287" s="78" t="str"/>
      <x:c r="DH287" s="78" t="str"/>
      <x:c r="DI287" s="78" t="str"/>
      <x:c r="DJ287" s="78" t="str"/>
      <x:c r="DK287" s="78" t="str"/>
      <x:c r="DL287" s="78" t="str"/>
      <x:c r="DM287" s="78" t="str"/>
      <x:c r="DN287" s="78" t="str"/>
      <x:c r="DO287" s="78" t="str"/>
      <x:c r="DP287" s="78" t="str"/>
      <x:c r="DQ287" s="78" t="str"/>
      <x:c r="DR287" s="78" t="str"/>
      <x:c r="DS287" s="78" t="str"/>
      <x:c r="DT287" s="78" t="str"/>
      <x:c r="DU287" s="78" t="str"/>
      <x:c r="DV287" s="78" t="str"/>
      <x:c r="DW287" s="78" t="str"/>
      <x:c r="DX287" s="78" t="str"/>
      <x:c r="DY287" s="78" t="str"/>
      <x:c r="DZ287" s="78" t="str"/>
      <x:c r="EA287" s="117" t="str"/>
      <x:c r="EB287" s="117" t="str"/>
      <x:c r="EC287" s="117" t="str"/>
      <x:c r="ED287" s="117" t="str"/>
      <x:c r="EE287" s="117" t="str"/>
      <x:c r="EF287" s="117" t="str"/>
      <x:c r="EG287" s="117" t="str"/>
      <x:c r="EH287" s="117" t="str"/>
      <x:c r="EI287" s="117" t="str"/>
      <x:c r="EJ287" s="117" t="str"/>
      <x:c r="EK287" s="117" t="str"/>
      <x:c r="EL287" s="117" t="str"/>
      <x:c r="EM287" s="117" t="str"/>
      <x:c r="EN287" s="117" t="str"/>
      <x:c r="EO287" s="34" t="str"/>
      <x:c r="EP287" s="34" t="str"/>
      <x:c r="EQ287" s="36" t="str">
        <x:f>IF(OR($EO287="",$EP287="",$EO287=0),"",$EP287/$EO287)</x:f>
      </x:c>
      <x:c r="ER287" s="38" t="str"/>
      <x:c r="ES287" s="22" t="str">
        <x:v>Unknown</x:v>
      </x:c>
      <x:c r="ET287" s="22" t="str">
        <x:v>Unknown</x:v>
      </x:c>
      <x:c r="EU287" s="40" t="str">
        <x:f>IF(COUNT($DF287,$DG287,$DH287)=0,"",AVERAGE($DF287,$DG287,$DH287))</x:f>
      </x:c>
      <x:c r="EV287" s="40" t="str">
        <x:f>IF(COUNT($DJ287,$DK287,$DL287)=0,"",AVERAGE($DJ287,$DK287,$DL287))</x:f>
      </x:c>
      <x:c r="EW287" s="40" t="str">
        <x:f>IF(OR($EU287="",$EV287=""),"",$EV287-$EU287)</x:f>
      </x:c>
      <x:c r="EX287" s="40" t="str">
        <x:f>IF(COUNT($DM287,$DN287,$DO287)=0,"",AVERAGE($DM287,$DN287,$DO287))</x:f>
      </x:c>
      <x:c r="EY287" s="40" t="str">
        <x:f>IF(COUNT($DQ287,$DR287,$DS287)=0,"",AVERAGE($DQ287,$DR287,$DS287))</x:f>
      </x:c>
      <x:c r="EZ287" s="40" t="str">
        <x:f>IF(OR($EX287="",$EY287=""),"",$EY287-$EX287)</x:f>
      </x:c>
      <x:c r="FA287" s="42" t="str">
        <x:f>IF(COUNT($EA287,$EB287,$EC287)=0,"",AVERAGE($EA287,$EB287,$EC287))</x:f>
      </x:c>
      <x:c r="FB287" s="42" t="str">
        <x:f>IF(COUNT($EE287,$EF287,$EG287)=0,"",AVERAGE($EE287,$EF287,$EG287))</x:f>
      </x:c>
      <x:c r="FC287" s="42" t="str">
        <x:f>IF(OR($FA287="",$FB287=""),"",$FB287-$FA287)</x:f>
      </x:c>
      <x:c r="FD287" s="42" t="str">
        <x:f>IF(COUNT($EH287,$EI287,$EJ287)=0,"",AVERAGE($EH287,$EI287,$EJ287))</x:f>
      </x:c>
      <x:c r="FE287" s="42" t="str">
        <x:f>IF(COUNT($EL287,$EM287,$EN287)=0,"",AVERAGE($EL287,$EM287,$EN287))</x:f>
      </x:c>
      <x:c r="FF287" s="42" t="str">
        <x:f>IF(OR($FD287="",$FE287=""),"",$FE287-$FD287)</x:f>
      </x:c>
      <x:c r="FG287" s="24" t="str">
        <x:f>IF(COUNT($DF287,$DG287,$DH287,$DJ287,$DK287,$DL287,$DM287,$DN287,$DO287,$DQ287,$DR287,$DS287)=12,"Yes","No")</x:f>
        <x:v>No</x:v>
      </x:c>
      <x:c r="FH287" s="24" t="str">
        <x:f>IF(COUNT($EA287,$EB287,$EC287,$EE287,$EF287,$EG287,$EH287,$EI287,$EJ287,$EL287,$EM287,$EN287)=12,"Yes","No")</x:f>
        <x:v>No</x:v>
      </x:c>
      <x:c r="FI287" s="24" t="str">
        <x:f>IF(AND($M287="Include",OR($FG287="Yes",$FH287="Yes")),"Ready","Not ready")</x:f>
        <x:v>Not ready</x:v>
      </x:c>
    </x:row>
    <x:row r="288" ht="24" customHeight="1">
      <x:c r="A288" s="22" t="str">
        <x:v>CTL-0286</x:v>
      </x:c>
      <x:c r="B288" s="22" t="n">
        <x:v>297</x:v>
      </x:c>
      <x:c r="C288" s="22" t="str">
        <x:v>Candidate alternative-rationale group</x:v>
      </x:c>
      <x:c r="D288" s="22" t="n">
        <x:v>0</x:v>
      </x:c>
      <x:c r="E288" s="22" t="str">
        <x:v>DATA non-innovation deals.xlsx</x:v>
      </x:c>
      <x:c r="F288" s="22" t="str">
        <x:v>opko health acquires 10 stake in pharmsynthez</x:v>
      </x:c>
      <x:c r="G288" s="22" t="str">
        <x:v>No</x:v>
      </x:c>
      <x:c r="H288" s="22" t="str">
        <x:v>No</x:v>
      </x:c>
      <x:c r="I288" s="22" t="str">
        <x:v>No</x:v>
      </x:c>
      <x:c r="J288" s="22" t="n">
        <x:v>1</x:v>
      </x:c>
      <x:c r="K288" s="22" t="str">
        <x:v>Not started</x:v>
      </x:c>
      <x:c r="L288" s="22" t="str">
        <x:v>Exclude - minority</x:v>
      </x:c>
      <x:c r="M288" s="22" t="str">
        <x:v>Review</x:v>
      </x:c>
      <x:c r="N288" s="22" t="str"/>
      <x:c r="O288" s="28" t="n">
        <x:v>41382</x:v>
      </x:c>
      <x:c r="P288" s="28" t="n">
        <x:v>41382</x:v>
      </x:c>
      <x:c r="Q288" s="22" t="n">
        <x:v>2013</x:v>
      </x:c>
      <x:c r="R288" s="22" t="str">
        <x:v>Q2 2013</x:v>
      </x:c>
      <x:c r="S288" s="22" t="str">
        <x:v>Completed</x:v>
      </x:c>
      <x:c r="T288" s="26" t="str">
        <x:v>OPKO Health acquires 10% stake in Pharmsynthez</x:v>
      </x:c>
      <x:c r="U288" s="22" t="str">
        <x:v>Mergers &amp; Acquisitions</x:v>
      </x:c>
      <x:c r="V288" s="22" t="str">
        <x:v>Acquisition</x:v>
      </x:c>
      <x:c r="W288" s="22" t="str">
        <x:v>Minority Acquisition</x:v>
      </x:c>
      <x:c r="X288" s="22" t="str">
        <x:v>Russia</x:v>
      </x:c>
      <x:c r="Y288" s="22" t="str">
        <x:v>Minority Acquisition</x:v>
      </x:c>
      <x:c r="Z288" s="26"/>
      <x:c r="AA288" s="26"/>
      <x:c r="AB288" s="22" t="str">
        <x:v>OPKO Health Inc</x:v>
      </x:c>
      <x:c r="AC288" s="22" t="str">
        <x:v>opko health</x:v>
      </x:c>
      <x:c r="AD288" s="22" t="str">
        <x:v>Pharmsynthez</x:v>
      </x:c>
      <x:c r="AE288" s="22" t="str">
        <x:v>pharmsynthez</x:v>
      </x:c>
      <x:c r="AF288" s="30" t="n">
        <x:v>10</x:v>
      </x:c>
      <x:c r="AG288" s="22" t="n">
        <x:v>10</x:v>
      </x:c>
      <x:c r="AH288" s="26" t="str">
        <x:v>OPKO Health, Inc., a US-based biopharmaceutical and diagnostics company, has acquired an approximate 10% stake in Pharmsynthez OJSC, Russia-based pharmaceutical company, for a consideration of approximately $9.5 million. 
_x000d_ OPKO's investment is part of an approximate RUB1,900 million ($60.46 million) two-stage financing in Pharmsynthez alongside Russian Corporation of Nanotechnologies (RUSNANO). 
_x000d_ RUSNANO invested approximately RUB820 million ($26.05 million) in the first step of the transaction.</x:v>
      </x:c>
      <x:c r="AI288" s="26" t="str">
        <x:v>The transaction will allow OPKO Health to expand its reach in Russia and Eastern European markets.</x:v>
      </x:c>
      <x:c r="AJ288" s="22" t="str"/>
      <x:c r="AK288" s="22" t="str"/>
      <x:c r="AL288" s="22" t="str">
        <x:v>Unknown</x:v>
      </x:c>
      <x:c r="AM288" s="22" t="str">
        <x:v>Unknown</x:v>
      </x:c>
      <x:c r="AN288" s="22" t="str"/>
      <x:c r="AO288" s="22" t="str"/>
      <x:c r="AP288" s="22" t="str"/>
      <x:c r="AQ288" s="22" t="str"/>
      <x:c r="AR288" s="22" t="str"/>
      <x:c r="AS288" s="22" t="str">
        <x:v>OPKO Health Inc</x:v>
      </x:c>
      <x:c r="AT288" s="22" t="str">
        <x:v>Pharmsynthez</x:v>
      </x:c>
      <x:c r="AU288" s="22" t="str">
        <x:v>Not reviewed</x:v>
      </x:c>
      <x:c r="AV288" s="22" t="str">
        <x:v>Not assessed</x:v>
      </x:c>
      <x:c r="AW288" s="22" t="str">
        <x:v>Unknown</x:v>
      </x:c>
      <x:c r="AX288" s="22" t="str">
        <x:v>Unknown</x:v>
      </x:c>
      <x:c r="AY288" s="22" t="str">
        <x:v>Unknown</x:v>
      </x:c>
      <x:c r="AZ288" s="22" t="str">
        <x:v>Unknown</x:v>
      </x:c>
      <x:c r="BA288" s="22" t="str">
        <x:v>Unknown</x:v>
      </x:c>
      <x:c r="BB288" s="22" t="str">
        <x:v>Unknown</x:v>
      </x:c>
      <x:c r="BC288" s="26" t="str"/>
      <x:c r="BD288" s="22" t="str"/>
      <x:c r="BE288" s="22" t="str"/>
      <x:c r="BF288" s="22" t="str">
        <x:v>Not collected</x:v>
      </x:c>
      <x:c r="BG288" s="22" t="str">
        <x:v>Not collected</x:v>
      </x:c>
      <x:c r="BH288" s="22" t="str">
        <x:v>Not defined</x:v>
      </x:c>
      <x:c r="BI288" s="24" t="n">
        <x:f>IF($Q288="","",$Q288-3)</x:f>
        <x:v>2010</x:v>
      </x:c>
      <x:c r="BJ288" s="24" t="n">
        <x:f>IF($Q288="","",$Q288-2)</x:f>
        <x:v>2011</x:v>
      </x:c>
      <x:c r="BK288" s="24" t="n">
        <x:f>IF($Q288="","",$Q288-1)</x:f>
        <x:v>2012</x:v>
      </x:c>
      <x:c r="BL288" s="24" t="n">
        <x:f>IF($Q288="","",$Q288+0)</x:f>
        <x:v>2013</x:v>
      </x:c>
      <x:c r="BM288" s="24" t="n">
        <x:f>IF($Q288="","",$Q288+1)</x:f>
        <x:v>2014</x:v>
      </x:c>
      <x:c r="BN288" s="24" t="n">
        <x:f>IF($Q288="","",$Q288+2)</x:f>
        <x:v>2015</x:v>
      </x:c>
      <x:c r="BO288" s="24" t="n">
        <x:f>IF($Q288="","",$Q288+3)</x:f>
        <x:v>2016</x:v>
      </x:c>
      <x:c r="BP288" s="77" t="str"/>
      <x:c r="BQ288" s="77" t="str"/>
      <x:c r="BR288" s="77" t="str"/>
      <x:c r="BS288" s="77" t="str"/>
      <x:c r="BT288" s="77" t="str"/>
      <x:c r="BU288" s="77" t="str"/>
      <x:c r="BV288" s="77" t="str"/>
      <x:c r="BW288" s="77" t="str"/>
      <x:c r="BX288" s="77" t="str"/>
      <x:c r="BY288" s="77" t="str"/>
      <x:c r="BZ288" s="77" t="str"/>
      <x:c r="CA288" s="77" t="str"/>
      <x:c r="CB288" s="77" t="str"/>
      <x:c r="CC288" s="77" t="str"/>
      <x:c r="CD288" s="77" t="str"/>
      <x:c r="CE288" s="77" t="str"/>
      <x:c r="CF288" s="77" t="str"/>
      <x:c r="CG288" s="77" t="str"/>
      <x:c r="CH288" s="77" t="str"/>
      <x:c r="CI288" s="77" t="str"/>
      <x:c r="CJ288" s="77" t="str"/>
      <x:c r="CK288" s="77" t="str"/>
      <x:c r="CL288" s="77" t="str"/>
      <x:c r="CM288" s="77" t="str"/>
      <x:c r="CN288" s="77" t="str"/>
      <x:c r="CO288" s="77" t="str"/>
      <x:c r="CP288" s="77" t="str"/>
      <x:c r="CQ288" s="77" t="str"/>
      <x:c r="CR288" s="77" t="str"/>
      <x:c r="CS288" s="77" t="str"/>
      <x:c r="CT288" s="77" t="str"/>
      <x:c r="CU288" s="77" t="str"/>
      <x:c r="CV288" s="77" t="str"/>
      <x:c r="CW288" s="77" t="str"/>
      <x:c r="CX288" s="77" t="str"/>
      <x:c r="CY288" s="77" t="str"/>
      <x:c r="CZ288" s="77" t="str"/>
      <x:c r="DA288" s="77" t="str"/>
      <x:c r="DB288" s="77" t="str"/>
      <x:c r="DC288" s="77" t="str"/>
      <x:c r="DD288" s="77" t="str"/>
      <x:c r="DE288" s="77" t="str"/>
      <x:c r="DF288" s="78" t="str"/>
      <x:c r="DG288" s="78" t="str"/>
      <x:c r="DH288" s="78" t="str"/>
      <x:c r="DI288" s="78" t="str"/>
      <x:c r="DJ288" s="78" t="str"/>
      <x:c r="DK288" s="78" t="str"/>
      <x:c r="DL288" s="78" t="str"/>
      <x:c r="DM288" s="78" t="str"/>
      <x:c r="DN288" s="78" t="str"/>
      <x:c r="DO288" s="78" t="str"/>
      <x:c r="DP288" s="78" t="str"/>
      <x:c r="DQ288" s="78" t="str"/>
      <x:c r="DR288" s="78" t="str"/>
      <x:c r="DS288" s="78" t="str"/>
      <x:c r="DT288" s="78" t="str"/>
      <x:c r="DU288" s="78" t="str"/>
      <x:c r="DV288" s="78" t="str"/>
      <x:c r="DW288" s="78" t="str"/>
      <x:c r="DX288" s="78" t="str"/>
      <x:c r="DY288" s="78" t="str"/>
      <x:c r="DZ288" s="78" t="str"/>
      <x:c r="EA288" s="117" t="str"/>
      <x:c r="EB288" s="117" t="str"/>
      <x:c r="EC288" s="117" t="str"/>
      <x:c r="ED288" s="117" t="str"/>
      <x:c r="EE288" s="117" t="str"/>
      <x:c r="EF288" s="117" t="str"/>
      <x:c r="EG288" s="117" t="str"/>
      <x:c r="EH288" s="117" t="str"/>
      <x:c r="EI288" s="117" t="str"/>
      <x:c r="EJ288" s="117" t="str"/>
      <x:c r="EK288" s="117" t="str"/>
      <x:c r="EL288" s="117" t="str"/>
      <x:c r="EM288" s="117" t="str"/>
      <x:c r="EN288" s="117" t="str"/>
      <x:c r="EO288" s="34" t="str"/>
      <x:c r="EP288" s="34" t="str"/>
      <x:c r="EQ288" s="36" t="str">
        <x:f>IF(OR($EO288="",$EP288="",$EO288=0),"",$EP288/$EO288)</x:f>
      </x:c>
      <x:c r="ER288" s="38" t="str"/>
      <x:c r="ES288" s="22" t="str">
        <x:v>Unknown</x:v>
      </x:c>
      <x:c r="ET288" s="22" t="str">
        <x:v>Unknown</x:v>
      </x:c>
      <x:c r="EU288" s="40" t="str">
        <x:f>IF(COUNT($DF288,$DG288,$DH288)=0,"",AVERAGE($DF288,$DG288,$DH288))</x:f>
      </x:c>
      <x:c r="EV288" s="40" t="str">
        <x:f>IF(COUNT($DJ288,$DK288,$DL288)=0,"",AVERAGE($DJ288,$DK288,$DL288))</x:f>
      </x:c>
      <x:c r="EW288" s="40" t="str">
        <x:f>IF(OR($EU288="",$EV288=""),"",$EV288-$EU288)</x:f>
      </x:c>
      <x:c r="EX288" s="40" t="str">
        <x:f>IF(COUNT($DM288,$DN288,$DO288)=0,"",AVERAGE($DM288,$DN288,$DO288))</x:f>
      </x:c>
      <x:c r="EY288" s="40" t="str">
        <x:f>IF(COUNT($DQ288,$DR288,$DS288)=0,"",AVERAGE($DQ288,$DR288,$DS288))</x:f>
      </x:c>
      <x:c r="EZ288" s="40" t="str">
        <x:f>IF(OR($EX288="",$EY288=""),"",$EY288-$EX288)</x:f>
      </x:c>
      <x:c r="FA288" s="42" t="str">
        <x:f>IF(COUNT($EA288,$EB288,$EC288)=0,"",AVERAGE($EA288,$EB288,$EC288))</x:f>
      </x:c>
      <x:c r="FB288" s="42" t="str">
        <x:f>IF(COUNT($EE288,$EF288,$EG288)=0,"",AVERAGE($EE288,$EF288,$EG288))</x:f>
      </x:c>
      <x:c r="FC288" s="42" t="str">
        <x:f>IF(OR($FA288="",$FB288=""),"",$FB288-$FA288)</x:f>
      </x:c>
      <x:c r="FD288" s="42" t="str">
        <x:f>IF(COUNT($EH288,$EI288,$EJ288)=0,"",AVERAGE($EH288,$EI288,$EJ288))</x:f>
      </x:c>
      <x:c r="FE288" s="42" t="str">
        <x:f>IF(COUNT($EL288,$EM288,$EN288)=0,"",AVERAGE($EL288,$EM288,$EN288))</x:f>
      </x:c>
      <x:c r="FF288" s="42" t="str">
        <x:f>IF(OR($FD288="",$FE288=""),"",$FE288-$FD288)</x:f>
      </x:c>
      <x:c r="FG288" s="24" t="str">
        <x:f>IF(COUNT($DF288,$DG288,$DH288,$DJ288,$DK288,$DL288,$DM288,$DN288,$DO288,$DQ288,$DR288,$DS288)=12,"Yes","No")</x:f>
        <x:v>No</x:v>
      </x:c>
      <x:c r="FH288" s="24" t="str">
        <x:f>IF(COUNT($EA288,$EB288,$EC288,$EE288,$EF288,$EG288,$EH288,$EI288,$EJ288,$EL288,$EM288,$EN288)=12,"Yes","No")</x:f>
        <x:v>No</x:v>
      </x:c>
      <x:c r="FI288" s="24" t="str">
        <x:f>IF(AND($M288="Include",OR($FG288="Yes",$FH288="Yes")),"Ready","Not ready")</x:f>
        <x:v>Not ready</x:v>
      </x:c>
    </x:row>
    <x:row r="289" ht="24" customHeight="1">
      <x:c r="A289" s="22" t="str">
        <x:v>CTL-0287</x:v>
      </x:c>
      <x:c r="B289" s="22" t="n">
        <x:v>298</x:v>
      </x:c>
      <x:c r="C289" s="22" t="str">
        <x:v>Candidate alternative-rationale group</x:v>
      </x:c>
      <x:c r="D289" s="22" t="n">
        <x:v>0</x:v>
      </x:c>
      <x:c r="E289" s="22" t="str">
        <x:v>DATA non-innovation deals.xlsx</x:v>
      </x:c>
      <x:c r="F289" s="22" t="str">
        <x:v>mercury pharma and amdipharm merge</x:v>
      </x:c>
      <x:c r="G289" s="22" t="str">
        <x:v>No</x:v>
      </x:c>
      <x:c r="H289" s="22" t="str">
        <x:v>No</x:v>
      </x:c>
      <x:c r="I289" s="22" t="str">
        <x:v>Yes</x:v>
      </x:c>
      <x:c r="J289" s="22" t="n">
        <x:v>3</x:v>
      </x:c>
      <x:c r="K289" s="22" t="str">
        <x:v>Not started</x:v>
      </x:c>
      <x:c r="L289" s="22" t="str">
        <x:v>Review - merger</x:v>
      </x:c>
      <x:c r="M289" s="22" t="str">
        <x:v>Review</x:v>
      </x:c>
      <x:c r="N289" s="22" t="str"/>
      <x:c r="O289" s="28" t="n">
        <x:v>41348</x:v>
      </x:c>
      <x:c r="P289" s="28" t="n">
        <x:v>41348</x:v>
      </x:c>
      <x:c r="Q289" s="22" t="n">
        <x:v>2013</x:v>
      </x:c>
      <x:c r="R289" s="22" t="str">
        <x:v>Q1 2013</x:v>
      </x:c>
      <x:c r="S289" s="22" t="str">
        <x:v>Completed</x:v>
      </x:c>
      <x:c r="T289" s="26" t="str">
        <x:v>Mercury Pharma and Amdipharm Merge</x:v>
      </x:c>
      <x:c r="U289" s="22" t="str">
        <x:v>Mergers &amp; Acquisitions</x:v>
      </x:c>
      <x:c r="V289" s="22" t="str">
        <x:v>Merger</x:v>
      </x:c>
      <x:c r="W289" s="22"/>
      <x:c r="X289" s="22" t="str">
        <x:v>United Kingdom</x:v>
      </x:c>
      <x:c r="Y289" s="22"/>
      <x:c r="Z289" s="26"/>
      <x:c r="AA289" s="26"/>
      <x:c r="AB289" s="22" t="str">
        <x:v>Amdipharm Mercury Company Limited</x:v>
      </x:c>
      <x:c r="AC289" s="22" t="str">
        <x:v>amdipharm mercury</x:v>
      </x:c>
      <x:c r="AD289" s="22" t="str">
        <x:v>Mercury Pharma Group Ltd; Amdipharm Ltd</x:v>
      </x:c>
      <x:c r="AE289" s="22" t="str">
        <x:v>mercury pharma amdipharm</x:v>
      </x:c>
      <x:c r="AF289" s="30"/>
      <x:c r="AG289" s="22" t="str">
        <x:v>n/a</x:v>
      </x:c>
      <x:c r="AH289" s="26" t="str">
        <x:v>Mercury Pharma Group Ltd, a specialty pharmaceutical company, and Amdipharm Ltd, a pharmaceutical company, have merged to create a new entity. The new entity is named as Amdipharm Mercury Company Limited, a single, consolidated, international speciality pharmaceuticals company (AMCo).
John Beighton has been appointed CEO of AMCo, which will have pro forma revenues of GBP250 million (USD374.3 million) per annum and operations in 112 territories.
The merger will allow AMCo to provide an even better service to its partners and patients, strengthening the close relationships.</x:v>
      </x:c>
      <x:c r="AI289" s="26" t="str">
        <x:v>The merger will allow AMCo to provide an even better service to its partners and patients, strengthening the close relationships.</x:v>
      </x:c>
      <x:c r="AJ289" s="22" t="str"/>
      <x:c r="AK289" s="22" t="str"/>
      <x:c r="AL289" s="22" t="str">
        <x:v>Unknown</x:v>
      </x:c>
      <x:c r="AM289" s="22" t="str">
        <x:v>Unknown</x:v>
      </x:c>
      <x:c r="AN289" s="22" t="str"/>
      <x:c r="AO289" s="22" t="str"/>
      <x:c r="AP289" s="22" t="str"/>
      <x:c r="AQ289" s="22" t="str"/>
      <x:c r="AR289" s="22" t="str"/>
      <x:c r="AS289" s="22" t="str">
        <x:v>Amdipharm Mercury Company Limited</x:v>
      </x:c>
      <x:c r="AT289" s="22" t="str">
        <x:v>Mercury Pharma Group Ltd; Amdipharm Ltd</x:v>
      </x:c>
      <x:c r="AU289" s="22" t="str">
        <x:v>Not reviewed</x:v>
      </x:c>
      <x:c r="AV289" s="22" t="str">
        <x:v>Not assessed</x:v>
      </x:c>
      <x:c r="AW289" s="22" t="str">
        <x:v>Unknown</x:v>
      </x:c>
      <x:c r="AX289" s="22" t="str">
        <x:v>Unknown</x:v>
      </x:c>
      <x:c r="AY289" s="22" t="str">
        <x:v>Unknown</x:v>
      </x:c>
      <x:c r="AZ289" s="22" t="str">
        <x:v>Unknown</x:v>
      </x:c>
      <x:c r="BA289" s="22" t="str">
        <x:v>Unknown</x:v>
      </x:c>
      <x:c r="BB289" s="22" t="str">
        <x:v>Unknown</x:v>
      </x:c>
      <x:c r="BC289" s="26" t="str"/>
      <x:c r="BD289" s="22" t="str"/>
      <x:c r="BE289" s="22" t="str"/>
      <x:c r="BF289" s="22" t="str">
        <x:v>Not collected</x:v>
      </x:c>
      <x:c r="BG289" s="22" t="str">
        <x:v>Not collected</x:v>
      </x:c>
      <x:c r="BH289" s="22" t="str">
        <x:v>Not defined</x:v>
      </x:c>
      <x:c r="BI289" s="24" t="n">
        <x:f>IF($Q289="","",$Q289-3)</x:f>
        <x:v>2010</x:v>
      </x:c>
      <x:c r="BJ289" s="24" t="n">
        <x:f>IF($Q289="","",$Q289-2)</x:f>
        <x:v>2011</x:v>
      </x:c>
      <x:c r="BK289" s="24" t="n">
        <x:f>IF($Q289="","",$Q289-1)</x:f>
        <x:v>2012</x:v>
      </x:c>
      <x:c r="BL289" s="24" t="n">
        <x:f>IF($Q289="","",$Q289+0)</x:f>
        <x:v>2013</x:v>
      </x:c>
      <x:c r="BM289" s="24" t="n">
        <x:f>IF($Q289="","",$Q289+1)</x:f>
        <x:v>2014</x:v>
      </x:c>
      <x:c r="BN289" s="24" t="n">
        <x:f>IF($Q289="","",$Q289+2)</x:f>
        <x:v>2015</x:v>
      </x:c>
      <x:c r="BO289" s="24" t="n">
        <x:f>IF($Q289="","",$Q289+3)</x:f>
        <x:v>2016</x:v>
      </x:c>
      <x:c r="BP289" s="77" t="str"/>
      <x:c r="BQ289" s="77" t="str"/>
      <x:c r="BR289" s="77" t="str"/>
      <x:c r="BS289" s="77" t="str"/>
      <x:c r="BT289" s="77" t="str"/>
      <x:c r="BU289" s="77" t="str"/>
      <x:c r="BV289" s="77" t="str"/>
      <x:c r="BW289" s="77" t="str"/>
      <x:c r="BX289" s="77" t="str"/>
      <x:c r="BY289" s="77" t="str"/>
      <x:c r="BZ289" s="77" t="str"/>
      <x:c r="CA289" s="77" t="str"/>
      <x:c r="CB289" s="77" t="str"/>
      <x:c r="CC289" s="77" t="str"/>
      <x:c r="CD289" s="77" t="str"/>
      <x:c r="CE289" s="77" t="str"/>
      <x:c r="CF289" s="77" t="str"/>
      <x:c r="CG289" s="77" t="str"/>
      <x:c r="CH289" s="77" t="str"/>
      <x:c r="CI289" s="77" t="str"/>
      <x:c r="CJ289" s="77" t="str"/>
      <x:c r="CK289" s="77" t="str"/>
      <x:c r="CL289" s="77" t="str"/>
      <x:c r="CM289" s="77" t="str"/>
      <x:c r="CN289" s="77" t="str"/>
      <x:c r="CO289" s="77" t="str"/>
      <x:c r="CP289" s="77" t="str"/>
      <x:c r="CQ289" s="77" t="str"/>
      <x:c r="CR289" s="77" t="str"/>
      <x:c r="CS289" s="77" t="str"/>
      <x:c r="CT289" s="77" t="str"/>
      <x:c r="CU289" s="77" t="str"/>
      <x:c r="CV289" s="77" t="str"/>
      <x:c r="CW289" s="77" t="str"/>
      <x:c r="CX289" s="77" t="str"/>
      <x:c r="CY289" s="77" t="str"/>
      <x:c r="CZ289" s="77" t="str"/>
      <x:c r="DA289" s="77" t="str"/>
      <x:c r="DB289" s="77" t="str"/>
      <x:c r="DC289" s="77" t="str"/>
      <x:c r="DD289" s="77" t="str"/>
      <x:c r="DE289" s="77" t="str"/>
      <x:c r="DF289" s="78" t="str"/>
      <x:c r="DG289" s="78" t="str"/>
      <x:c r="DH289" s="78" t="str"/>
      <x:c r="DI289" s="78" t="str"/>
      <x:c r="DJ289" s="78" t="str"/>
      <x:c r="DK289" s="78" t="str"/>
      <x:c r="DL289" s="78" t="str"/>
      <x:c r="DM289" s="78" t="str"/>
      <x:c r="DN289" s="78" t="str"/>
      <x:c r="DO289" s="78" t="str"/>
      <x:c r="DP289" s="78" t="str"/>
      <x:c r="DQ289" s="78" t="str"/>
      <x:c r="DR289" s="78" t="str"/>
      <x:c r="DS289" s="78" t="str"/>
      <x:c r="DT289" s="78" t="str"/>
      <x:c r="DU289" s="78" t="str"/>
      <x:c r="DV289" s="78" t="str"/>
      <x:c r="DW289" s="78" t="str"/>
      <x:c r="DX289" s="78" t="str"/>
      <x:c r="DY289" s="78" t="str"/>
      <x:c r="DZ289" s="78" t="str"/>
      <x:c r="EA289" s="117" t="str"/>
      <x:c r="EB289" s="117" t="str"/>
      <x:c r="EC289" s="117" t="str"/>
      <x:c r="ED289" s="117" t="str"/>
      <x:c r="EE289" s="117" t="str"/>
      <x:c r="EF289" s="117" t="str"/>
      <x:c r="EG289" s="117" t="str"/>
      <x:c r="EH289" s="117" t="str"/>
      <x:c r="EI289" s="117" t="str"/>
      <x:c r="EJ289" s="117" t="str"/>
      <x:c r="EK289" s="117" t="str"/>
      <x:c r="EL289" s="117" t="str"/>
      <x:c r="EM289" s="117" t="str"/>
      <x:c r="EN289" s="117" t="str"/>
      <x:c r="EO289" s="34" t="str"/>
      <x:c r="EP289" s="34" t="str"/>
      <x:c r="EQ289" s="36" t="str">
        <x:f>IF(OR($EO289="",$EP289="",$EO289=0),"",$EP289/$EO289)</x:f>
      </x:c>
      <x:c r="ER289" s="38" t="str"/>
      <x:c r="ES289" s="22" t="str">
        <x:v>Unknown</x:v>
      </x:c>
      <x:c r="ET289" s="22" t="str">
        <x:v>Unknown</x:v>
      </x:c>
      <x:c r="EU289" s="40" t="str">
        <x:f>IF(COUNT($DF289,$DG289,$DH289)=0,"",AVERAGE($DF289,$DG289,$DH289))</x:f>
      </x:c>
      <x:c r="EV289" s="40" t="str">
        <x:f>IF(COUNT($DJ289,$DK289,$DL289)=0,"",AVERAGE($DJ289,$DK289,$DL289))</x:f>
      </x:c>
      <x:c r="EW289" s="40" t="str">
        <x:f>IF(OR($EU289="",$EV289=""),"",$EV289-$EU289)</x:f>
      </x:c>
      <x:c r="EX289" s="40" t="str">
        <x:f>IF(COUNT($DM289,$DN289,$DO289)=0,"",AVERAGE($DM289,$DN289,$DO289))</x:f>
      </x:c>
      <x:c r="EY289" s="40" t="str">
        <x:f>IF(COUNT($DQ289,$DR289,$DS289)=0,"",AVERAGE($DQ289,$DR289,$DS289))</x:f>
      </x:c>
      <x:c r="EZ289" s="40" t="str">
        <x:f>IF(OR($EX289="",$EY289=""),"",$EY289-$EX289)</x:f>
      </x:c>
      <x:c r="FA289" s="42" t="str">
        <x:f>IF(COUNT($EA289,$EB289,$EC289)=0,"",AVERAGE($EA289,$EB289,$EC289))</x:f>
      </x:c>
      <x:c r="FB289" s="42" t="str">
        <x:f>IF(COUNT($EE289,$EF289,$EG289)=0,"",AVERAGE($EE289,$EF289,$EG289))</x:f>
      </x:c>
      <x:c r="FC289" s="42" t="str">
        <x:f>IF(OR($FA289="",$FB289=""),"",$FB289-$FA289)</x:f>
      </x:c>
      <x:c r="FD289" s="42" t="str">
        <x:f>IF(COUNT($EH289,$EI289,$EJ289)=0,"",AVERAGE($EH289,$EI289,$EJ289))</x:f>
      </x:c>
      <x:c r="FE289" s="42" t="str">
        <x:f>IF(COUNT($EL289,$EM289,$EN289)=0,"",AVERAGE($EL289,$EM289,$EN289))</x:f>
      </x:c>
      <x:c r="FF289" s="42" t="str">
        <x:f>IF(OR($FD289="",$FE289=""),"",$FE289-$FD289)</x:f>
      </x:c>
      <x:c r="FG289" s="24" t="str">
        <x:f>IF(COUNT($DF289,$DG289,$DH289,$DJ289,$DK289,$DL289,$DM289,$DN289,$DO289,$DQ289,$DR289,$DS289)=12,"Yes","No")</x:f>
        <x:v>No</x:v>
      </x:c>
      <x:c r="FH289" s="24" t="str">
        <x:f>IF(COUNT($EA289,$EB289,$EC289,$EE289,$EF289,$EG289,$EH289,$EI289,$EJ289,$EL289,$EM289,$EN289)=12,"Yes","No")</x:f>
        <x:v>No</x:v>
      </x:c>
      <x:c r="FI289" s="24" t="str">
        <x:f>IF(AND($M289="Include",OR($FG289="Yes",$FH289="Yes")),"Ready","Not ready")</x:f>
        <x:v>Not ready</x:v>
      </x:c>
    </x:row>
    <x:row r="290" ht="24" customHeight="1">
      <x:c r="A290" s="22" t="str">
        <x:v>CTL-0288</x:v>
      </x:c>
      <x:c r="B290" s="22" t="n">
        <x:v>299</x:v>
      </x:c>
      <x:c r="C290" s="22" t="str">
        <x:v>Candidate alternative-rationale group</x:v>
      </x:c>
      <x:c r="D290" s="22" t="n">
        <x:v>0</x:v>
      </x:c>
      <x:c r="E290" s="22" t="str">
        <x:v>DATA non-innovation deals.xlsx</x:v>
      </x:c>
      <x:c r="F290" s="22" t="str">
        <x:v>shire acquires premacure</x:v>
      </x:c>
      <x:c r="G290" s="22" t="str">
        <x:v>No</x:v>
      </x:c>
      <x:c r="H290" s="22" t="str">
        <x:v>No</x:v>
      </x:c>
      <x:c r="I290" s="22" t="str">
        <x:v>No</x:v>
      </x:c>
      <x:c r="J290" s="22" t="n">
        <x:v>1</x:v>
      </x:c>
      <x:c r="K290" s="22" t="str">
        <x:v>Not started</x:v>
      </x:c>
      <x:c r="L290" s="22" t="str">
        <x:v>Review - majority</x:v>
      </x:c>
      <x:c r="M290" s="22" t="str">
        <x:v>Review</x:v>
      </x:c>
      <x:c r="N290" s="22" t="str"/>
      <x:c r="O290" s="28" t="n">
        <x:v>41345</x:v>
      </x:c>
      <x:c r="P290" s="28" t="n">
        <x:v>41345</x:v>
      </x:c>
      <x:c r="Q290" s="22" t="n">
        <x:v>2013</x:v>
      </x:c>
      <x:c r="R290" s="22" t="str">
        <x:v>Q1 2013</x:v>
      </x:c>
      <x:c r="S290" s="22" t="str">
        <x:v>Completed</x:v>
      </x:c>
      <x:c r="T290" s="26" t="str">
        <x:v>Shire acquires Premacure</x:v>
      </x:c>
      <x:c r="U290" s="22" t="str">
        <x:v>Mergers &amp; Acquisitions</x:v>
      </x:c>
      <x:c r="V290" s="22" t="str">
        <x:v>Acquisition</x:v>
      </x:c>
      <x:c r="W290" s="22" t="str">
        <x:v>Majority Acquisition</x:v>
      </x:c>
      <x:c r="X290" s="22" t="str">
        <x:v>Sweden</x:v>
      </x:c>
      <x:c r="Y290" s="22" t="str">
        <x:v>Majority Acquisition</x:v>
      </x:c>
      <x:c r="Z290" s="26" t="str">
        <x:v>Bank of America Corp</x:v>
      </x:c>
      <x:c r="AA290" s="26" t="str">
        <x:v>Mannheimer Swartling Advokatbyra AB , Mannheimer Swartling Advokatbyra AB</x:v>
      </x:c>
      <x:c r="AB290" s="22" t="str">
        <x:v>Shire plc (Inactive)</x:v>
      </x:c>
      <x:c r="AC290" s="22" t="str">
        <x:v>shire</x:v>
      </x:c>
      <x:c r="AD290" s="22" t="str">
        <x:v>Premacure AB</x:v>
      </x:c>
      <x:c r="AE290" s="22" t="str">
        <x:v>premacure ab</x:v>
      </x:c>
      <x:c r="AF290" s="30"/>
      <x:c r="AG290" s="22" t="str">
        <x:v>n/a</x:v>
      </x:c>
      <x:c r="AH290" s="26" t="str">
        <x:v>Shire plc, a UK-based biopharmaceutical company, has acquired Premacure AB, a Sweden-based biotechnology company developing a protein replacement therapy.
_x000d_Bank of America Merrill Lynch acted as financial advisor and Mannheimer Swartling Advokatbyra AB acted as legal advisor to Shire.</x:v>
      </x:c>
      <x:c r="AI290" s="26" t="str">
        <x:v>The acquisition expands Shire’s therapies to patients with rare disorders._x000d_
_x000d_
The acquisition allows Shire HGT to enter a new therapeutic area, neonatology, maintaining its focus on developing novel therapies for the treatment of diseases with high unmet medical need. _x000d_
_x000d_
With the acquisition, Shire HGT will continue the ongoing Phase II study, the primary goal of which is to restore the IGF-1 levels in the preterm infant to those found during normal in utero development.</x:v>
      </x:c>
      <x:c r="AJ290" s="22" t="str"/>
      <x:c r="AK290" s="22" t="str"/>
      <x:c r="AL290" s="22" t="str">
        <x:v>Unknown</x:v>
      </x:c>
      <x:c r="AM290" s="22" t="str">
        <x:v>Unknown</x:v>
      </x:c>
      <x:c r="AN290" s="22" t="str">
        <x:v>SHP LN</x:v>
      </x:c>
      <x:c r="AO290" s="22" t="str"/>
      <x:c r="AP290" s="22" t="str"/>
      <x:c r="AQ290" s="22" t="str"/>
      <x:c r="AR290" s="22" t="str"/>
      <x:c r="AS290" s="22" t="str">
        <x:v>Shire plc (Inactive)</x:v>
      </x:c>
      <x:c r="AT290" s="22" t="str">
        <x:v>Premacure AB</x:v>
      </x:c>
      <x:c r="AU290" s="22" t="str">
        <x:v>Not reviewed</x:v>
      </x:c>
      <x:c r="AV290" s="22" t="str">
        <x:v>Not assessed</x:v>
      </x:c>
      <x:c r="AW290" s="22" t="str">
        <x:v>Unknown</x:v>
      </x:c>
      <x:c r="AX290" s="22" t="str">
        <x:v>Unknown</x:v>
      </x:c>
      <x:c r="AY290" s="22" t="str">
        <x:v>Unknown</x:v>
      </x:c>
      <x:c r="AZ290" s="22" t="str">
        <x:v>Unknown</x:v>
      </x:c>
      <x:c r="BA290" s="22" t="str">
        <x:v>Unknown</x:v>
      </x:c>
      <x:c r="BB290" s="22" t="str">
        <x:v>Unknown</x:v>
      </x:c>
      <x:c r="BC290" s="26" t="str"/>
      <x:c r="BD290" s="22" t="str"/>
      <x:c r="BE290" s="22" t="str">
        <x:v>EUR</x:v>
      </x:c>
      <x:c r="BF290" s="22" t="str">
        <x:v>Complete</x:v>
      </x:c>
      <x:c r="BG290" s="22" t="str">
        <x:v>Partial event window — 6/7 years covered</x:v>
      </x:c>
      <x:c r="BH290" s="22" t="str">
        <x:v>Export is concentrated on Shire Human Genetic Therapies and related Shire entities.</x:v>
      </x:c>
      <x:c r="BI290" s="24" t="n">
        <x:f>IF($Q290="","",$Q290-3)</x:f>
        <x:v>2010</x:v>
      </x:c>
      <x:c r="BJ290" s="24" t="n">
        <x:f>IF($Q290="","",$Q290-2)</x:f>
        <x:v>2011</x:v>
      </x:c>
      <x:c r="BK290" s="24" t="n">
        <x:f>IF($Q290="","",$Q290-1)</x:f>
        <x:v>2012</x:v>
      </x:c>
      <x:c r="BL290" s="24" t="n">
        <x:f>IF($Q290="","",$Q290+0)</x:f>
        <x:v>2013</x:v>
      </x:c>
      <x:c r="BM290" s="24" t="n">
        <x:f>IF($Q290="","",$Q290+1)</x:f>
        <x:v>2014</x:v>
      </x:c>
      <x:c r="BN290" s="24" t="n">
        <x:f>IF($Q290="","",$Q290+2)</x:f>
        <x:v>2015</x:v>
      </x:c>
      <x:c r="BO290" s="24" t="n">
        <x:f>IF($Q290="","",$Q290+3)</x:f>
        <x:v>2016</x:v>
      </x:c>
      <x:c r="BP290" s="77" t="n">
        <x:v>2621.8486</x:v>
      </x:c>
      <x:c r="BQ290" s="77" t="n">
        <x:v>3065.3448</x:v>
      </x:c>
      <x:c r="BR290" s="77" t="n">
        <x:v>3642.888</x:v>
      </x:c>
      <x:c r="BS290" s="77" t="n">
        <x:v>3716.193</x:v>
      </x:c>
      <x:c r="BT290" s="77" t="n">
        <x:v>4540.604</x:v>
      </x:c>
      <x:c r="BU290" s="77" t="n">
        <x:v>5784.7373</x:v>
      </x:c>
      <x:c r="BV290" s="77" t="n">
        <x:v>10302.075</x:v>
      </x:c>
      <x:c r="BW290" s="77" t="n">
        <x:v>674.5155</x:v>
      </x:c>
      <x:c r="BX290" s="77" t="n">
        <x:v>848.7685</x:v>
      </x:c>
      <x:c r="BY290" s="77" t="n">
        <x:v>978.0359</x:v>
      </x:c>
      <x:c r="BZ290" s="77" t="n">
        <x:v>1286.1283</x:v>
      </x:c>
      <x:c r="CA290" s="77" t="n">
        <x:v>1692.557</x:v>
      </x:c>
      <x:c r="CB290" s="77" t="n">
        <x:v>2033.6326</x:v>
      </x:c>
      <x:c r="CC290" s="77" t="n">
        <x:v>1888.6444</x:v>
      </x:c>
      <x:c r="CD290" s="77" t="n">
        <x:v>444.1379</x:v>
      </x:c>
      <x:c r="CE290" s="77" t="n">
        <x:v>621.9269</x:v>
      </x:c>
      <x:c r="CF290" s="77" t="n">
        <x:v>580.0668</x:v>
      </x:c>
      <x:c r="CG290" s="77" t="n">
        <x:v>500.9099</x:v>
      </x:c>
      <x:c r="CH290" s="77" t="n">
        <x:v>2567.7134</x:v>
      </x:c>
      <x:c r="CI290" s="77" t="n">
        <x:v>1175.0318</x:v>
      </x:c>
      <x:c r="CJ290" s="77" t="n">
        <x:v>295.9566</x:v>
      </x:c>
      <x:c r="CK290" s="77" t="n">
        <x:v>4030.8245</x:v>
      </x:c>
      <x:c r="CL290" s="77" t="n">
        <x:v>4922.9938</x:v>
      </x:c>
      <x:c r="CM290" s="77" t="n">
        <x:v>5544.5935</x:v>
      </x:c>
      <x:c r="CN290" s="77" t="n">
        <x:v>6035.9707</x:v>
      </x:c>
      <x:c r="CO290" s="77" t="n">
        <x:v>11266.1983</x:v>
      </x:c>
      <x:c r="CP290" s="77" t="n">
        <x:v>15286.0298</x:v>
      </x:c>
      <x:c r="CQ290" s="77" t="n">
        <x:v>63558.7371</x:v>
      </x:c>
      <x:c r="CR290" s="77" t="n">
        <x:v>828.8942</x:v>
      </x:c>
      <x:c r="CS290" s="77" t="n">
        <x:v>848.7654</x:v>
      </x:c>
      <x:c r="CT290" s="77" t="n">
        <x:v>833.5228</x:v>
      </x:c>
      <x:c r="CU290" s="77" t="n">
        <x:v>0</x:v>
      </x:c>
      <x:c r="CV290" s="77" t="n">
        <x:v>702.4793</x:v>
      </x:c>
      <x:c r="CW290" s="77" t="n">
        <x:v>1455.3654</x:v>
      </x:c>
      <x:c r="CX290" s="77" t="n">
        <x:v>21776.6189</x:v>
      </x:c>
      <x:c r="CY290" s="77" t="n">
        <x:v>499.6551</x:v>
      </x:c>
      <x:c r="CZ290" s="77" t="n">
        <x:v>542.6223</x:v>
      </x:c>
      <x:c r="DA290" s="77" t="n">
        <x:v>695.9401</x:v>
      </x:c>
      <x:c r="DB290" s="77" t="n">
        <x:v>687.9886</x:v>
      </x:c>
      <x:c r="DC290" s="77" t="n">
        <x:v>575.0683</x:v>
      </x:c>
      <x:c r="DD290" s="77" t="n">
        <x:v>816.5903</x:v>
      </x:c>
      <x:c r="DE290" s="77" t="n">
        <x:v>1293.4769</x:v>
      </x:c>
      <x:c r="DF290" s="78" t="n">
        <x:v>11.754</x:v>
      </x:c>
      <x:c r="DG290" s="78" t="n">
        <x:v>14.7011</x:v>
      </x:c>
      <x:c r="DH290" s="78" t="n">
        <x:v>10.8838</x:v>
      </x:c>
      <x:c r="DI290" s="78" t="n">
        <x:v>8.505</x:v>
      </x:c>
      <x:c r="DJ290" s="78" t="n">
        <x:v>31.0224</x:v>
      </x:c>
      <x:c r="DK290" s="78" t="n">
        <x:v>8.6198</x:v>
      </x:c>
      <x:c r="DL290" s="78" t="n">
        <x:v>0.7828</x:v>
      </x:c>
      <x:c r="DM290" s="78" t="n">
        <x:v>25.7267</x:v>
      </x:c>
      <x:c r="DN290" s="78" t="n">
        <x:v>27.6892</x:v>
      </x:c>
      <x:c r="DO290" s="78" t="n">
        <x:v>26.8478</x:v>
      </x:c>
      <x:c r="DP290" s="78" t="n">
        <x:v>34.6088</x:v>
      </x:c>
      <x:c r="DQ290" s="78" t="n">
        <x:v>37.276</x:v>
      </x:c>
      <x:c r="DR290" s="78" t="n">
        <x:v>35.1551</x:v>
      </x:c>
      <x:c r="DS290" s="78" t="n">
        <x:v>18.3327</x:v>
      </x:c>
      <x:c r="DT290" s="78" t="n">
        <x:v>20.5639</x:v>
      </x:c>
      <x:c r="DU290" s="78" t="n">
        <x:v>17.2408</x:v>
      </x:c>
      <x:c r="DV290" s="78" t="n">
        <x:v>15.0331</x:v>
      </x:c>
      <x:c r="DW290" s="78" t="n">
        <x:v>0</x:v>
      </x:c>
      <x:c r="DX290" s="78" t="n">
        <x:v>6.2353</x:v>
      </x:c>
      <x:c r="DY290" s="78" t="n">
        <x:v>9.5209</x:v>
      </x:c>
      <x:c r="DZ290" s="78" t="n">
        <x:v>34.2622</x:v>
      </x:c>
      <x:c r="EA290" s="117"/>
      <x:c r="EB290" s="117" t="n">
        <x:v>15</x:v>
      </x:c>
      <x:c r="EC290" s="117" t="n">
        <x:v>13</x:v>
      </x:c>
      <x:c r="ED290" s="117" t="n">
        <x:v>23</x:v>
      </x:c>
      <x:c r="EE290" s="117" t="n">
        <x:v>18</x:v>
      </x:c>
      <x:c r="EF290" s="117" t="n">
        <x:v>8</x:v>
      </x:c>
      <x:c r="EG290" s="117" t="n">
        <x:v>6</x:v>
      </x:c>
      <x:c r="EH290" s="117"/>
      <x:c r="EI290" s="117" t="n">
        <x:v>159</x:v>
      </x:c>
      <x:c r="EJ290" s="117" t="n">
        <x:v>241</x:v>
      </x:c>
      <x:c r="EK290" s="117" t="n">
        <x:v>416</x:v>
      </x:c>
      <x:c r="EL290" s="117" t="n">
        <x:v>245</x:v>
      </x:c>
      <x:c r="EM290" s="117" t="n">
        <x:v>20</x:v>
      </x:c>
      <x:c r="EN290" s="117" t="n">
        <x:v>22</x:v>
      </x:c>
      <x:c r="EO290" s="34" t="str"/>
      <x:c r="EP290" s="34" t="str"/>
      <x:c r="EQ290" s="36" t="str">
        <x:f>IF(OR($EO290="",$EP290="",$EO290=0),"",$EP290/$EO290)</x:f>
      </x:c>
      <x:c r="ER290" s="38" t="str"/>
      <x:c r="ES290" s="22" t="str">
        <x:v>Unknown</x:v>
      </x:c>
      <x:c r="ET290" s="22" t="str">
        <x:v>Unknown</x:v>
      </x:c>
      <x:c r="EU290" s="40" t="n">
        <x:f>IF(COUNT($DF290,$DG290,$DH290)=0,"",AVERAGE($DF290,$DG290,$DH290))</x:f>
        <x:v>12.4463</x:v>
      </x:c>
      <x:c r="EV290" s="40" t="n">
        <x:f>IF(COUNT($DJ290,$DK290,$DL290)=0,"",AVERAGE($DJ290,$DK290,$DL290))</x:f>
        <x:v>13.475000000000001</x:v>
      </x:c>
      <x:c r="EW290" s="40" t="n">
        <x:f>IF(OR($EU290="",$EV290=""),"",$EV290-$EU290)</x:f>
        <x:v>1.0287000000000006</x:v>
      </x:c>
      <x:c r="EX290" s="40" t="n">
        <x:f>IF(COUNT($DM290,$DN290,$DO290)=0,"",AVERAGE($DM290,$DN290,$DO290))</x:f>
        <x:v>26.754566666666665</x:v>
      </x:c>
      <x:c r="EY290" s="40" t="n">
        <x:f>IF(COUNT($DQ290,$DR290,$DS290)=0,"",AVERAGE($DQ290,$DR290,$DS290))</x:f>
        <x:v>30.2546</x:v>
      </x:c>
      <x:c r="EZ290" s="40" t="n">
        <x:f>IF(OR($EX290="",$EY290=""),"",$EY290-$EX290)</x:f>
        <x:v>3.5000333333333344</x:v>
      </x:c>
      <x:c r="FA290" s="42" t="n">
        <x:f>IF(COUNT($EA290,$EB290,$EC290)=0,"",AVERAGE($EA290,$EB290,$EC290))</x:f>
        <x:v>14</x:v>
      </x:c>
      <x:c r="FB290" s="42" t="n">
        <x:f>IF(COUNT($EE290,$EF290,$EG290)=0,"",AVERAGE($EE290,$EF290,$EG290))</x:f>
        <x:v>10.666666666666666</x:v>
      </x:c>
      <x:c r="FC290" s="42" t="n">
        <x:f>IF(OR($FA290="",$FB290=""),"",$FB290-$FA290)</x:f>
        <x:v>-3.333333333333334</x:v>
      </x:c>
      <x:c r="FD290" s="42" t="n">
        <x:f>IF(COUNT($EH290,$EI290,$EJ290)=0,"",AVERAGE($EH290,$EI290,$EJ290))</x:f>
        <x:v>200</x:v>
      </x:c>
      <x:c r="FE290" s="42" t="n">
        <x:f>IF(COUNT($EL290,$EM290,$EN290)=0,"",AVERAGE($EL290,$EM290,$EN290))</x:f>
        <x:v>95.66666666666667</x:v>
      </x:c>
      <x:c r="FF290" s="42" t="n">
        <x:f>IF(OR($FD290="",$FE290=""),"",$FE290-$FD290)</x:f>
        <x:v>-104.33333333333333</x:v>
      </x:c>
      <x:c r="FG290" s="24" t="str">
        <x:f>IF(COUNT($DF290,$DG290,$DH290,$DJ290,$DK290,$DL290,$DM290,$DN290,$DO290,$DQ290,$DR290,$DS290)=12,"Yes","No")</x:f>
        <x:v>Yes</x:v>
      </x:c>
      <x:c r="FH290" s="24" t="str">
        <x:f>IF(COUNT($EA290,$EB290,$EC290,$EE290,$EF290,$EG290,$EH290,$EI290,$EJ290,$EL290,$EM290,$EN290)=12,"Yes","No")</x:f>
        <x:v>No</x:v>
      </x:c>
      <x:c r="FI290" s="24" t="str">
        <x:f>IF(AND($M290="Include",OR($FG290="Yes",$FH290="Yes")),"Ready","Not ready")</x:f>
        <x:v>Not ready</x:v>
      </x:c>
    </x:row>
    <x:row r="291" ht="24" customHeight="1">
      <x:c r="A291" s="22" t="str">
        <x:v>CTL-0289</x:v>
      </x:c>
      <x:c r="B291" s="22" t="n">
        <x:v>300</x:v>
      </x:c>
      <x:c r="C291" s="22" t="str">
        <x:v>Candidate alternative-rationale group</x:v>
      </x:c>
      <x:c r="D291" s="22" t="n">
        <x:v>0</x:v>
      </x:c>
      <x:c r="E291" s="22" t="str">
        <x:v>DATA non-innovation deals.xlsx</x:v>
      </x:c>
      <x:c r="F291" s="22" t="str">
        <x:v>care uk acquires uk specialist hospitals</x:v>
      </x:c>
      <x:c r="G291" s="22" t="str">
        <x:v>No</x:v>
      </x:c>
      <x:c r="H291" s="22" t="str">
        <x:v>No</x:v>
      </x:c>
      <x:c r="I291" s="22" t="str">
        <x:v>No</x:v>
      </x:c>
      <x:c r="J291" s="22" t="n">
        <x:v>1</x:v>
      </x:c>
      <x:c r="K291" s="22" t="str">
        <x:v>Not started</x:v>
      </x:c>
      <x:c r="L291" s="22" t="str">
        <x:v>Review - majority</x:v>
      </x:c>
      <x:c r="M291" s="22" t="str">
        <x:v>Review</x:v>
      </x:c>
      <x:c r="N291" s="22" t="str"/>
      <x:c r="O291" s="28" t="n">
        <x:v>41326</x:v>
      </x:c>
      <x:c r="P291" s="28" t="n">
        <x:v>41326</x:v>
      </x:c>
      <x:c r="Q291" s="22" t="n">
        <x:v>2013</x:v>
      </x:c>
      <x:c r="R291" s="22" t="str">
        <x:v>Q1 2013</x:v>
      </x:c>
      <x:c r="S291" s="22" t="str">
        <x:v>Completed</x:v>
      </x:c>
      <x:c r="T291" s="26" t="str">
        <x:v>Care UK acquires UK Specialist Hospitals</x:v>
      </x:c>
      <x:c r="U291" s="22" t="str">
        <x:v>Mergers &amp; Acquisitions</x:v>
      </x:c>
      <x:c r="V291" s="22" t="str">
        <x:v>Acquisition</x:v>
      </x:c>
      <x:c r="W291" s="22" t="str">
        <x:v>Majority Acquisition</x:v>
      </x:c>
      <x:c r="X291" s="22" t="str">
        <x:v>United Kingdom</x:v>
      </x:c>
      <x:c r="Y291" s="22" t="str">
        <x:v>Majority Acquisition</x:v>
      </x:c>
      <x:c r="Z291" s="26"/>
      <x:c r="AA291" s="26"/>
      <x:c r="AB291" s="22" t="str">
        <x:v>Care UK Ltd</x:v>
      </x:c>
      <x:c r="AC291" s="22" t="str">
        <x:v>care uk</x:v>
      </x:c>
      <x:c r="AD291" s="22" t="str">
        <x:v>Care Uk (UKSH) Ltd</x:v>
      </x:c>
      <x:c r="AE291" s="22" t="str">
        <x:v>care uk uksh</x:v>
      </x:c>
      <x:c r="AF291" s="30"/>
      <x:c r="AG291" s="22" t="str">
        <x:v>n/a</x:v>
      </x:c>
      <x:c r="AH291" s="26" t="str">
        <x:v>Care UK Plc, a provider of health and social care services, has acquired UK Specialist Hospitals, Ltd. (UKSH), an operator of elective surgery centers for National Health Service (NHS) funded patients. Both the companies are based in the UK.</x:v>
      </x:c>
      <x:c r="AI291" s="26" t="str">
        <x:v>UK Specialist Hospitals’ five treatment centers in the south west of England complements Care UK’s six centers located in North East London, Southampton, Portsmouth, Gillingham, Chesterfield and Bradford.</x:v>
      </x:c>
      <x:c r="AJ291" s="22" t="str"/>
      <x:c r="AK291" s="22" t="str"/>
      <x:c r="AL291" s="22" t="str">
        <x:v>Unknown</x:v>
      </x:c>
      <x:c r="AM291" s="22" t="str">
        <x:v>Unknown</x:v>
      </x:c>
      <x:c r="AN291" s="22" t="str"/>
      <x:c r="AO291" s="22" t="str"/>
      <x:c r="AP291" s="22" t="str"/>
      <x:c r="AQ291" s="22" t="str"/>
      <x:c r="AR291" s="22" t="str"/>
      <x:c r="AS291" s="22" t="str">
        <x:v>Care UK Ltd</x:v>
      </x:c>
      <x:c r="AT291" s="22" t="str">
        <x:v>Care Uk (UKSH) Ltd</x:v>
      </x:c>
      <x:c r="AU291" s="22" t="str">
        <x:v>Not reviewed</x:v>
      </x:c>
      <x:c r="AV291" s="22" t="str">
        <x:v>Not assessed</x:v>
      </x:c>
      <x:c r="AW291" s="22" t="str">
        <x:v>Unknown</x:v>
      </x:c>
      <x:c r="AX291" s="22" t="str">
        <x:v>Unknown</x:v>
      </x:c>
      <x:c r="AY291" s="22" t="str">
        <x:v>Unknown</x:v>
      </x:c>
      <x:c r="AZ291" s="22" t="str">
        <x:v>Unknown</x:v>
      </x:c>
      <x:c r="BA291" s="22" t="str">
        <x:v>Unknown</x:v>
      </x:c>
      <x:c r="BB291" s="22" t="str">
        <x:v>Unknown</x:v>
      </x:c>
      <x:c r="BC291" s="26" t="str"/>
      <x:c r="BD291" s="22" t="str"/>
      <x:c r="BE291" s="22" t="str"/>
      <x:c r="BF291" s="22" t="str">
        <x:v>Not collected</x:v>
      </x:c>
      <x:c r="BG291" s="22" t="str">
        <x:v>Not collected</x:v>
      </x:c>
      <x:c r="BH291" s="22" t="str">
        <x:v>Not defined</x:v>
      </x:c>
      <x:c r="BI291" s="24" t="n">
        <x:f>IF($Q291="","",$Q291-3)</x:f>
        <x:v>2010</x:v>
      </x:c>
      <x:c r="BJ291" s="24" t="n">
        <x:f>IF($Q291="","",$Q291-2)</x:f>
        <x:v>2011</x:v>
      </x:c>
      <x:c r="BK291" s="24" t="n">
        <x:f>IF($Q291="","",$Q291-1)</x:f>
        <x:v>2012</x:v>
      </x:c>
      <x:c r="BL291" s="24" t="n">
        <x:f>IF($Q291="","",$Q291+0)</x:f>
        <x:v>2013</x:v>
      </x:c>
      <x:c r="BM291" s="24" t="n">
        <x:f>IF($Q291="","",$Q291+1)</x:f>
        <x:v>2014</x:v>
      </x:c>
      <x:c r="BN291" s="24" t="n">
        <x:f>IF($Q291="","",$Q291+2)</x:f>
        <x:v>2015</x:v>
      </x:c>
      <x:c r="BO291" s="24" t="n">
        <x:f>IF($Q291="","",$Q291+3)</x:f>
        <x:v>2016</x:v>
      </x:c>
      <x:c r="BP291" s="77" t="str"/>
      <x:c r="BQ291" s="77" t="str"/>
      <x:c r="BR291" s="77" t="str"/>
      <x:c r="BS291" s="77" t="str"/>
      <x:c r="BT291" s="77" t="str"/>
      <x:c r="BU291" s="77" t="str"/>
      <x:c r="BV291" s="77" t="str"/>
      <x:c r="BW291" s="77" t="str"/>
      <x:c r="BX291" s="77" t="str"/>
      <x:c r="BY291" s="77" t="str"/>
      <x:c r="BZ291" s="77" t="str"/>
      <x:c r="CA291" s="77" t="str"/>
      <x:c r="CB291" s="77" t="str"/>
      <x:c r="CC291" s="77" t="str"/>
      <x:c r="CD291" s="77" t="str"/>
      <x:c r="CE291" s="77" t="str"/>
      <x:c r="CF291" s="77" t="str"/>
      <x:c r="CG291" s="77" t="str"/>
      <x:c r="CH291" s="77" t="str"/>
      <x:c r="CI291" s="77" t="str"/>
      <x:c r="CJ291" s="77" t="str"/>
      <x:c r="CK291" s="77" t="str"/>
      <x:c r="CL291" s="77" t="str"/>
      <x:c r="CM291" s="77" t="str"/>
      <x:c r="CN291" s="77" t="str"/>
      <x:c r="CO291" s="77" t="str"/>
      <x:c r="CP291" s="77" t="str"/>
      <x:c r="CQ291" s="77" t="str"/>
      <x:c r="CR291" s="77" t="str"/>
      <x:c r="CS291" s="77" t="str"/>
      <x:c r="CT291" s="77" t="str"/>
      <x:c r="CU291" s="77" t="str"/>
      <x:c r="CV291" s="77" t="str"/>
      <x:c r="CW291" s="77" t="str"/>
      <x:c r="CX291" s="77" t="str"/>
      <x:c r="CY291" s="77" t="str"/>
      <x:c r="CZ291" s="77" t="str"/>
      <x:c r="DA291" s="77" t="str"/>
      <x:c r="DB291" s="77" t="str"/>
      <x:c r="DC291" s="77" t="str"/>
      <x:c r="DD291" s="77" t="str"/>
      <x:c r="DE291" s="77" t="str"/>
      <x:c r="DF291" s="78" t="str"/>
      <x:c r="DG291" s="78" t="str"/>
      <x:c r="DH291" s="78" t="str"/>
      <x:c r="DI291" s="78" t="str"/>
      <x:c r="DJ291" s="78" t="str"/>
      <x:c r="DK291" s="78" t="str"/>
      <x:c r="DL291" s="78" t="str"/>
      <x:c r="DM291" s="78" t="str"/>
      <x:c r="DN291" s="78" t="str"/>
      <x:c r="DO291" s="78" t="str"/>
      <x:c r="DP291" s="78" t="str"/>
      <x:c r="DQ291" s="78" t="str"/>
      <x:c r="DR291" s="78" t="str"/>
      <x:c r="DS291" s="78" t="str"/>
      <x:c r="DT291" s="78" t="str"/>
      <x:c r="DU291" s="78" t="str"/>
      <x:c r="DV291" s="78" t="str"/>
      <x:c r="DW291" s="78" t="str"/>
      <x:c r="DX291" s="78" t="str"/>
      <x:c r="DY291" s="78" t="str"/>
      <x:c r="DZ291" s="78" t="str"/>
      <x:c r="EA291" s="117" t="str"/>
      <x:c r="EB291" s="117" t="str"/>
      <x:c r="EC291" s="117" t="str"/>
      <x:c r="ED291" s="117" t="str"/>
      <x:c r="EE291" s="117" t="str"/>
      <x:c r="EF291" s="117" t="str"/>
      <x:c r="EG291" s="117" t="str"/>
      <x:c r="EH291" s="117" t="str"/>
      <x:c r="EI291" s="117" t="str"/>
      <x:c r="EJ291" s="117" t="str"/>
      <x:c r="EK291" s="117" t="str"/>
      <x:c r="EL291" s="117" t="str"/>
      <x:c r="EM291" s="117" t="str"/>
      <x:c r="EN291" s="117" t="str"/>
      <x:c r="EO291" s="34" t="str"/>
      <x:c r="EP291" s="34" t="str"/>
      <x:c r="EQ291" s="36" t="str">
        <x:f>IF(OR($EO291="",$EP291="",$EO291=0),"",$EP291/$EO291)</x:f>
      </x:c>
      <x:c r="ER291" s="38" t="str"/>
      <x:c r="ES291" s="22" t="str">
        <x:v>Unknown</x:v>
      </x:c>
      <x:c r="ET291" s="22" t="str">
        <x:v>Unknown</x:v>
      </x:c>
      <x:c r="EU291" s="40" t="str">
        <x:f>IF(COUNT($DF291,$DG291,$DH291)=0,"",AVERAGE($DF291,$DG291,$DH291))</x:f>
      </x:c>
      <x:c r="EV291" s="40" t="str">
        <x:f>IF(COUNT($DJ291,$DK291,$DL291)=0,"",AVERAGE($DJ291,$DK291,$DL291))</x:f>
      </x:c>
      <x:c r="EW291" s="40" t="str">
        <x:f>IF(OR($EU291="",$EV291=""),"",$EV291-$EU291)</x:f>
      </x:c>
      <x:c r="EX291" s="40" t="str">
        <x:f>IF(COUNT($DM291,$DN291,$DO291)=0,"",AVERAGE($DM291,$DN291,$DO291))</x:f>
      </x:c>
      <x:c r="EY291" s="40" t="str">
        <x:f>IF(COUNT($DQ291,$DR291,$DS291)=0,"",AVERAGE($DQ291,$DR291,$DS291))</x:f>
      </x:c>
      <x:c r="EZ291" s="40" t="str">
        <x:f>IF(OR($EX291="",$EY291=""),"",$EY291-$EX291)</x:f>
      </x:c>
      <x:c r="FA291" s="42" t="str">
        <x:f>IF(COUNT($EA291,$EB291,$EC291)=0,"",AVERAGE($EA291,$EB291,$EC291))</x:f>
      </x:c>
      <x:c r="FB291" s="42" t="str">
        <x:f>IF(COUNT($EE291,$EF291,$EG291)=0,"",AVERAGE($EE291,$EF291,$EG291))</x:f>
      </x:c>
      <x:c r="FC291" s="42" t="str">
        <x:f>IF(OR($FA291="",$FB291=""),"",$FB291-$FA291)</x:f>
      </x:c>
      <x:c r="FD291" s="42" t="str">
        <x:f>IF(COUNT($EH291,$EI291,$EJ291)=0,"",AVERAGE($EH291,$EI291,$EJ291))</x:f>
      </x:c>
      <x:c r="FE291" s="42" t="str">
        <x:f>IF(COUNT($EL291,$EM291,$EN291)=0,"",AVERAGE($EL291,$EM291,$EN291))</x:f>
      </x:c>
      <x:c r="FF291" s="42" t="str">
        <x:f>IF(OR($FD291="",$FE291=""),"",$FE291-$FD291)</x:f>
      </x:c>
      <x:c r="FG291" s="24" t="str">
        <x:f>IF(COUNT($DF291,$DG291,$DH291,$DJ291,$DK291,$DL291,$DM291,$DN291,$DO291,$DQ291,$DR291,$DS291)=12,"Yes","No")</x:f>
        <x:v>No</x:v>
      </x:c>
      <x:c r="FH291" s="24" t="str">
        <x:f>IF(COUNT($EA291,$EB291,$EC291,$EE291,$EF291,$EG291,$EH291,$EI291,$EJ291,$EL291,$EM291,$EN291)=12,"Yes","No")</x:f>
        <x:v>No</x:v>
      </x:c>
      <x:c r="FI291" s="24" t="str">
        <x:f>IF(AND($M291="Include",OR($FG291="Yes",$FH291="Yes")),"Ready","Not ready")</x:f>
        <x:v>Not ready</x:v>
      </x:c>
    </x:row>
    <x:row r="292" ht="24" customHeight="1">
      <x:c r="A292" s="22" t="str">
        <x:v>CTL-0290</x:v>
      </x:c>
      <x:c r="B292" s="22" t="n">
        <x:v>301</x:v>
      </x:c>
      <x:c r="C292" s="22" t="str">
        <x:v>Candidate alternative-rationale group</x:v>
      </x:c>
      <x:c r="D292" s="22" t="n">
        <x:v>0</x:v>
      </x:c>
      <x:c r="E292" s="22" t="str">
        <x:v>DATA non-innovation deals.xlsx</x:v>
      </x:c>
      <x:c r="F292" s="22" t="str">
        <x:v>eurofins scientific acquires aros applied biotechnology</x:v>
      </x:c>
      <x:c r="G292" s="22" t="str">
        <x:v>Yes</x:v>
      </x:c>
      <x:c r="H292" s="22" t="str">
        <x:v>No</x:v>
      </x:c>
      <x:c r="I292" s="22" t="str">
        <x:v>Yes</x:v>
      </x:c>
      <x:c r="J292" s="22" t="n">
        <x:v>2</x:v>
      </x:c>
      <x:c r="K292" s="22" t="str">
        <x:v>Not started</x:v>
      </x:c>
      <x:c r="L292" s="22" t="str">
        <x:v>Review - majority</x:v>
      </x:c>
      <x:c r="M292" s="22" t="str">
        <x:v>Review</x:v>
      </x:c>
      <x:c r="N292" s="22" t="str"/>
      <x:c r="O292" s="28" t="n">
        <x:v>41326</x:v>
      </x:c>
      <x:c r="P292" s="28" t="n">
        <x:v>41326</x:v>
      </x:c>
      <x:c r="Q292" s="22" t="n">
        <x:v>2013</x:v>
      </x:c>
      <x:c r="R292" s="22" t="str">
        <x:v>Q1 2013</x:v>
      </x:c>
      <x:c r="S292" s="22" t="str">
        <x:v>Completed</x:v>
      </x:c>
      <x:c r="T292" s="26" t="str">
        <x:v>Eurofins Scientific acquires AROS Applied Biotechnology</x:v>
      </x:c>
      <x:c r="U292" s="22" t="str">
        <x:v>Mergers &amp; Acquisitions</x:v>
      </x:c>
      <x:c r="V292" s="22" t="str">
        <x:v>Acquisition</x:v>
      </x:c>
      <x:c r="W292" s="22" t="str">
        <x:v>Majority Acquisition</x:v>
      </x:c>
      <x:c r="X292" s="22" t="str">
        <x:v>Denmark</x:v>
      </x:c>
      <x:c r="Y292" s="22" t="str">
        <x:v>Majority Acquisition</x:v>
      </x:c>
      <x:c r="Z292" s="26"/>
      <x:c r="AA292" s="26"/>
      <x:c r="AB292" s="22" t="str">
        <x:v>Eurofins Scientific SE</x:v>
      </x:c>
      <x:c r="AC292" s="22" t="str">
        <x:v>eurofins scientific</x:v>
      </x:c>
      <x:c r="AD292" s="22" t="str">
        <x:v>AROS Applied Biotechnology AS</x:v>
      </x:c>
      <x:c r="AE292" s="22" t="str">
        <x:v>aros applied biotechnology</x:v>
      </x:c>
      <x:c r="AF292" s="30"/>
      <x:c r="AG292" s="22" t="str">
        <x:v>n/a</x:v>
      </x:c>
      <x:c r="AH292" s="26" t="str">
        <x:v>Eurofins Scientific S.A., a Belgium-based provider of food, environment and pharmaceutical product testing services, has acquired AROS Applied Biotechnology AS (AROS), a Denmark-based contract research organization providing service to the pharmaceutical industry and universities.
_x000d_ AROS generated revenues of about EUR10 million.</x:v>
      </x:c>
      <x:c r="AI292" s="26" t="str">
        <x:v>The transaction will reinforce Eurofins' position as a testing provider to the pharmaceutical industry, and expands its genomic services footprint into the Nordic region. It also complements Eurofins' technological platform with additional capabilities in genotyping and expression profiling. The acquisition also allows Eurofin to further expand its share by leveraging its increased scale._x000d_
_x000d_
The acquisition will also provide AROS access to a broader portfolio of genomic services to further strengthen its position as a genomic service provider in markets.</x:v>
      </x:c>
      <x:c r="AJ292" s="22" t="str"/>
      <x:c r="AK292" s="22" t="str"/>
      <x:c r="AL292" s="22" t="str">
        <x:v>Unknown</x:v>
      </x:c>
      <x:c r="AM292" s="22" t="str">
        <x:v>Unknown</x:v>
      </x:c>
      <x:c r="AN292" s="22" t="str"/>
      <x:c r="AO292" s="22" t="str"/>
      <x:c r="AP292" s="22" t="str"/>
      <x:c r="AQ292" s="22" t="str"/>
      <x:c r="AR292" s="22" t="str"/>
      <x:c r="AS292" s="22" t="str">
        <x:v>Eurofins Scientific SE</x:v>
      </x:c>
      <x:c r="AT292" s="22" t="str">
        <x:v>AROS Applied Biotechnology AS</x:v>
      </x:c>
      <x:c r="AU292" s="22" t="str">
        <x:v>Not reviewed</x:v>
      </x:c>
      <x:c r="AV292" s="22" t="str">
        <x:v>Not assessed</x:v>
      </x:c>
      <x:c r="AW292" s="22" t="str">
        <x:v>Unknown</x:v>
      </x:c>
      <x:c r="AX292" s="22" t="str">
        <x:v>Unknown</x:v>
      </x:c>
      <x:c r="AY292" s="22" t="str">
        <x:v>Unknown</x:v>
      </x:c>
      <x:c r="AZ292" s="22" t="str">
        <x:v>Unknown</x:v>
      </x:c>
      <x:c r="BA292" s="22" t="str">
        <x:v>Unknown</x:v>
      </x:c>
      <x:c r="BB292" s="22" t="str">
        <x:v>Unknown</x:v>
      </x:c>
      <x:c r="BC292" s="26" t="str"/>
      <x:c r="BD292" s="22" t="str"/>
      <x:c r="BE292" s="22" t="str"/>
      <x:c r="BF292" s="22" t="str">
        <x:v>Not collected</x:v>
      </x:c>
      <x:c r="BG292" s="22" t="str">
        <x:v>Not collected</x:v>
      </x:c>
      <x:c r="BH292" s="22" t="str">
        <x:v>Not defined</x:v>
      </x:c>
      <x:c r="BI292" s="24" t="n">
        <x:f>IF($Q292="","",$Q292-3)</x:f>
        <x:v>2010</x:v>
      </x:c>
      <x:c r="BJ292" s="24" t="n">
        <x:f>IF($Q292="","",$Q292-2)</x:f>
        <x:v>2011</x:v>
      </x:c>
      <x:c r="BK292" s="24" t="n">
        <x:f>IF($Q292="","",$Q292-1)</x:f>
        <x:v>2012</x:v>
      </x:c>
      <x:c r="BL292" s="24" t="n">
        <x:f>IF($Q292="","",$Q292+0)</x:f>
        <x:v>2013</x:v>
      </x:c>
      <x:c r="BM292" s="24" t="n">
        <x:f>IF($Q292="","",$Q292+1)</x:f>
        <x:v>2014</x:v>
      </x:c>
      <x:c r="BN292" s="24" t="n">
        <x:f>IF($Q292="","",$Q292+2)</x:f>
        <x:v>2015</x:v>
      </x:c>
      <x:c r="BO292" s="24" t="n">
        <x:f>IF($Q292="","",$Q292+3)</x:f>
        <x:v>2016</x:v>
      </x:c>
      <x:c r="BP292" s="77" t="str"/>
      <x:c r="BQ292" s="77" t="str"/>
      <x:c r="BR292" s="77" t="str"/>
      <x:c r="BS292" s="77" t="str"/>
      <x:c r="BT292" s="77" t="str"/>
      <x:c r="BU292" s="77" t="str"/>
      <x:c r="BV292" s="77" t="str"/>
      <x:c r="BW292" s="77" t="str"/>
      <x:c r="BX292" s="77" t="str"/>
      <x:c r="BY292" s="77" t="str"/>
      <x:c r="BZ292" s="77" t="str"/>
      <x:c r="CA292" s="77" t="str"/>
      <x:c r="CB292" s="77" t="str"/>
      <x:c r="CC292" s="77" t="str"/>
      <x:c r="CD292" s="77" t="str"/>
      <x:c r="CE292" s="77" t="str"/>
      <x:c r="CF292" s="77" t="str"/>
      <x:c r="CG292" s="77" t="str"/>
      <x:c r="CH292" s="77" t="str"/>
      <x:c r="CI292" s="77" t="str"/>
      <x:c r="CJ292" s="77" t="str"/>
      <x:c r="CK292" s="77" t="str"/>
      <x:c r="CL292" s="77" t="str"/>
      <x:c r="CM292" s="77" t="str"/>
      <x:c r="CN292" s="77" t="str"/>
      <x:c r="CO292" s="77" t="str"/>
      <x:c r="CP292" s="77" t="str"/>
      <x:c r="CQ292" s="77" t="str"/>
      <x:c r="CR292" s="77" t="str"/>
      <x:c r="CS292" s="77" t="str"/>
      <x:c r="CT292" s="77" t="str"/>
      <x:c r="CU292" s="77" t="str"/>
      <x:c r="CV292" s="77" t="str"/>
      <x:c r="CW292" s="77" t="str"/>
      <x:c r="CX292" s="77" t="str"/>
      <x:c r="CY292" s="77" t="str"/>
      <x:c r="CZ292" s="77" t="str"/>
      <x:c r="DA292" s="77" t="str"/>
      <x:c r="DB292" s="77" t="str"/>
      <x:c r="DC292" s="77" t="str"/>
      <x:c r="DD292" s="77" t="str"/>
      <x:c r="DE292" s="77" t="str"/>
      <x:c r="DF292" s="78" t="str"/>
      <x:c r="DG292" s="78" t="str"/>
      <x:c r="DH292" s="78" t="str"/>
      <x:c r="DI292" s="78" t="str"/>
      <x:c r="DJ292" s="78" t="str"/>
      <x:c r="DK292" s="78" t="str"/>
      <x:c r="DL292" s="78" t="str"/>
      <x:c r="DM292" s="78" t="str"/>
      <x:c r="DN292" s="78" t="str"/>
      <x:c r="DO292" s="78" t="str"/>
      <x:c r="DP292" s="78" t="str"/>
      <x:c r="DQ292" s="78" t="str"/>
      <x:c r="DR292" s="78" t="str"/>
      <x:c r="DS292" s="78" t="str"/>
      <x:c r="DT292" s="78" t="str"/>
      <x:c r="DU292" s="78" t="str"/>
      <x:c r="DV292" s="78" t="str"/>
      <x:c r="DW292" s="78" t="str"/>
      <x:c r="DX292" s="78" t="str"/>
      <x:c r="DY292" s="78" t="str"/>
      <x:c r="DZ292" s="78" t="str"/>
      <x:c r="EA292" s="117" t="str"/>
      <x:c r="EB292" s="117" t="str"/>
      <x:c r="EC292" s="117" t="str"/>
      <x:c r="ED292" s="117" t="str"/>
      <x:c r="EE292" s="117" t="str"/>
      <x:c r="EF292" s="117" t="str"/>
      <x:c r="EG292" s="117" t="str"/>
      <x:c r="EH292" s="117" t="str"/>
      <x:c r="EI292" s="117" t="str"/>
      <x:c r="EJ292" s="117" t="str"/>
      <x:c r="EK292" s="117" t="str"/>
      <x:c r="EL292" s="117" t="str"/>
      <x:c r="EM292" s="117" t="str"/>
      <x:c r="EN292" s="117" t="str"/>
      <x:c r="EO292" s="34" t="str"/>
      <x:c r="EP292" s="34" t="str"/>
      <x:c r="EQ292" s="36" t="str">
        <x:f>IF(OR($EO292="",$EP292="",$EO292=0),"",$EP292/$EO292)</x:f>
      </x:c>
      <x:c r="ER292" s="38" t="str"/>
      <x:c r="ES292" s="22" t="str">
        <x:v>Unknown</x:v>
      </x:c>
      <x:c r="ET292" s="22" t="str">
        <x:v>Unknown</x:v>
      </x:c>
      <x:c r="EU292" s="40" t="str">
        <x:f>IF(COUNT($DF292,$DG292,$DH292)=0,"",AVERAGE($DF292,$DG292,$DH292))</x:f>
      </x:c>
      <x:c r="EV292" s="40" t="str">
        <x:f>IF(COUNT($DJ292,$DK292,$DL292)=0,"",AVERAGE($DJ292,$DK292,$DL292))</x:f>
      </x:c>
      <x:c r="EW292" s="40" t="str">
        <x:f>IF(OR($EU292="",$EV292=""),"",$EV292-$EU292)</x:f>
      </x:c>
      <x:c r="EX292" s="40" t="str">
        <x:f>IF(COUNT($DM292,$DN292,$DO292)=0,"",AVERAGE($DM292,$DN292,$DO292))</x:f>
      </x:c>
      <x:c r="EY292" s="40" t="str">
        <x:f>IF(COUNT($DQ292,$DR292,$DS292)=0,"",AVERAGE($DQ292,$DR292,$DS292))</x:f>
      </x:c>
      <x:c r="EZ292" s="40" t="str">
        <x:f>IF(OR($EX292="",$EY292=""),"",$EY292-$EX292)</x:f>
      </x:c>
      <x:c r="FA292" s="42" t="str">
        <x:f>IF(COUNT($EA292,$EB292,$EC292)=0,"",AVERAGE($EA292,$EB292,$EC292))</x:f>
      </x:c>
      <x:c r="FB292" s="42" t="str">
        <x:f>IF(COUNT($EE292,$EF292,$EG292)=0,"",AVERAGE($EE292,$EF292,$EG292))</x:f>
      </x:c>
      <x:c r="FC292" s="42" t="str">
        <x:f>IF(OR($FA292="",$FB292=""),"",$FB292-$FA292)</x:f>
      </x:c>
      <x:c r="FD292" s="42" t="str">
        <x:f>IF(COUNT($EH292,$EI292,$EJ292)=0,"",AVERAGE($EH292,$EI292,$EJ292))</x:f>
      </x:c>
      <x:c r="FE292" s="42" t="str">
        <x:f>IF(COUNT($EL292,$EM292,$EN292)=0,"",AVERAGE($EL292,$EM292,$EN292))</x:f>
      </x:c>
      <x:c r="FF292" s="42" t="str">
        <x:f>IF(OR($FD292="",$FE292=""),"",$FE292-$FD292)</x:f>
      </x:c>
      <x:c r="FG292" s="24" t="str">
        <x:f>IF(COUNT($DF292,$DG292,$DH292,$DJ292,$DK292,$DL292,$DM292,$DN292,$DO292,$DQ292,$DR292,$DS292)=12,"Yes","No")</x:f>
        <x:v>No</x:v>
      </x:c>
      <x:c r="FH292" s="24" t="str">
        <x:f>IF(COUNT($EA292,$EB292,$EC292,$EE292,$EF292,$EG292,$EH292,$EI292,$EJ292,$EL292,$EM292,$EN292)=12,"Yes","No")</x:f>
        <x:v>No</x:v>
      </x:c>
      <x:c r="FI292" s="24" t="str">
        <x:f>IF(AND($M292="Include",OR($FG292="Yes",$FH292="Yes")),"Ready","Not ready")</x:f>
        <x:v>Not ready</x:v>
      </x:c>
    </x:row>
    <x:row r="293" ht="24" customHeight="1">
      <x:c r="A293" s="22" t="str">
        <x:v>CTL-0291</x:v>
      </x:c>
      <x:c r="B293" s="22" t="n">
        <x:v>302</x:v>
      </x:c>
      <x:c r="C293" s="22" t="str">
        <x:v>Candidate alternative-rationale group</x:v>
      </x:c>
      <x:c r="D293" s="22" t="n">
        <x:v>0</x:v>
      </x:c>
      <x:c r="E293" s="22" t="str">
        <x:v>DATA non-innovation deals.xlsx</x:v>
      </x:c>
      <x:c r="F293" s="22" t="str">
        <x:v>isotechnika pharma merges with aurinia pharmaceuticals</x:v>
      </x:c>
      <x:c r="G293" s="22" t="str">
        <x:v>No</x:v>
      </x:c>
      <x:c r="H293" s="22" t="str">
        <x:v>No</x:v>
      </x:c>
      <x:c r="I293" s="22" t="str">
        <x:v>Yes</x:v>
      </x:c>
      <x:c r="J293" s="22" t="n">
        <x:v>13</x:v>
      </x:c>
      <x:c r="K293" s="22" t="str">
        <x:v>Not started</x:v>
      </x:c>
      <x:c r="L293" s="22" t="str">
        <x:v>Review - merger</x:v>
      </x:c>
      <x:c r="M293" s="22" t="str">
        <x:v>Review</x:v>
      </x:c>
      <x:c r="N293" s="22" t="str"/>
      <x:c r="O293" s="28" t="n">
        <x:v>41310</x:v>
      </x:c>
      <x:c r="P293" s="28" t="n">
        <x:v>41540</x:v>
      </x:c>
      <x:c r="Q293" s="22" t="n">
        <x:v>2013</x:v>
      </x:c>
      <x:c r="R293" s="22" t="str">
        <x:v>Q1 2013</x:v>
      </x:c>
      <x:c r="S293" s="22" t="str">
        <x:v>Completed</x:v>
      </x:c>
      <x:c r="T293" s="26" t="str">
        <x:v>Isotechnika Pharma merges with Aurinia Pharmaceuticals</x:v>
      </x:c>
      <x:c r="U293" s="22" t="str">
        <x:v>Mergers &amp; Acquisitions</x:v>
      </x:c>
      <x:c r="V293" s="22" t="str">
        <x:v>Merger</x:v>
      </x:c>
      <x:c r="W293" s="22"/>
      <x:c r="X293" s="22" t="str">
        <x:v>Canada , Switzerland</x:v>
      </x:c>
      <x:c r="Y293" s="22"/>
      <x:c r="Z293" s="26"/>
      <x:c r="AA293" s="26"/>
      <x:c r="AB293" s="22" t="str"/>
      <x:c r="AC293" s="22" t="str"/>
      <x:c r="AD293" s="22" t="str">
        <x:v>Isotechnika Pharma, Inc.; Aurinia Pharmaceuticals, Inc.</x:v>
      </x:c>
      <x:c r="AE293" s="22" t="str">
        <x:v>isotechnika pharma aurinia pharmaceuticals</x:v>
      </x:c>
      <x:c r="AF293" s="30"/>
      <x:c r="AG293" s="22" t="str">
        <x:v>n/a</x:v>
      </x:c>
      <x:c r="AH293" s="26" t="str">
        <x:v>Isotechnika Pharma, Inc., a biopharmaceutical company focused on the discovery and development of novel immunosuppressive therapeutics, has merged with Aurinia Pharmaceuticals, Inc., a pharmaceutical company focused on the nephrology market. Both the entities are based in Canada. 
_x000d_Isotechnika will conduct business as Aurinia and will change its name to Aurinia Pharmaceuticals, Inc. 
_x000d_In connection with the merger transactions, Isotechnika has completed a private placement of 133,333,332 units, comprised of one common share and one half of a full warrant, at a price of CAD0.045 ($0.043) per unit for gross proceeds of CAD6 million ($5.82). 
_x000d_The financing included investments by established life-science investment funds, Lumira Capital and Difference Capital, with participation from ILJIN Life Science Co. Ltd. and various other investors. 
_x000d_Update on August 15, 2013: 
_x000d_The shareholders of Isotechnika have approved the proposed transaction to merge with Aurinia. 
_x000d_Announcement (February 5, 2013): 
_x000d_Isotechnika and Aurinia have signed a binding term sheet (Term Sheet) for the merger of the two companies, creating a clinical stage pharmaceutical company focused on the global nephrology market. 
_x000d_ Aurinia's lupus rights and database will be combined in the newly merged company with the transplantation and autoimmune rights, and the database held by Isotechnika. 
_x000d_The Term Sheet sets forth the main criteria to be incorporated into a definitive merger agreement under which Isotechnika will acquire 100% of the outstanding securities of Aurinia. The merger is expected to be effected by an exchange of Isotechnika shares for securities of Aurinia, resulting in a 60:40 post-merger ownership split between Isotechnika and Aurinia, respectively. 
_x000d_In addition, Isotechnika and Aurinia have negotiated a tripartite settlement with ILJIN Life Science Co. Ltd. (ILJIN) pursuant to which, upon the successful completion of the proposed merger, the combined company will re-acquire full rights to voclosporin for autoimmune indications including lupus, and transplantation in the United States, Europe and other regions of the world, outside of Canada, Israel, South Africa, China, Taiwan and Hong Kong. In return, ILJIN will be entitled to receive certain pre-defined future milestone payments in the aggregate amount of CAD10 million ($10.3 million), plus up to CAD1.6 million ($1.6 million) upon the new company reaching certain financing milestones. ILJIN will own 25% of the issued and outstanding shares of the merged company. 
_x000d_The transaction is subject to certain closing conditions including, among others, the negotiation and completion of a merger agreement, acceptance and approval by the Toronto Stock Exchange (the TSX), the approval of Isotechnika's shareholders and Isotechnika securing a minimum of CAD3 million ($3 million) in debt or equity financing satisfactory for it to fulfill its obligations as contemplated by the Term Sheet. 
_x000d_The companies currently expect that a formal merger agreement will be negotiated and executed before March 15, 2013. The merged entity will adopt Aurinia Pharmaceuticals, Inc. as its new corporate name.</x:v>
      </x:c>
      <x:c r="AI293" s="26" t="str">
        <x:v>This combination provides a foundation upon which to build a voclosporin franchise within the area of nephrology. In addition to the significant cost synergies provided by the merger, the Aurinia team brings an expertise in lupus nephritis to the table.</x:v>
      </x:c>
      <x:c r="AJ293" s="22" t="str"/>
      <x:c r="AK293" s="22" t="str"/>
      <x:c r="AL293" s="22" t="str">
        <x:v>Unknown</x:v>
      </x:c>
      <x:c r="AM293" s="22" t="str">
        <x:v>Unknown</x:v>
      </x:c>
      <x:c r="AN293" s="22" t="str"/>
      <x:c r="AO293" s="22" t="str"/>
      <x:c r="AP293" s="22" t="str"/>
      <x:c r="AQ293" s="22" t="str"/>
      <x:c r="AR293" s="22" t="str"/>
      <x:c r="AS293" s="22" t="str"/>
      <x:c r="AT293" s="22" t="str">
        <x:v>Isotechnika Pharma, Inc.; Aurinia Pharmaceuticals, Inc.</x:v>
      </x:c>
      <x:c r="AU293" s="22" t="str">
        <x:v>Not reviewed</x:v>
      </x:c>
      <x:c r="AV293" s="22" t="str">
        <x:v>Not assessed</x:v>
      </x:c>
      <x:c r="AW293" s="22" t="str">
        <x:v>Unknown</x:v>
      </x:c>
      <x:c r="AX293" s="22" t="str">
        <x:v>Unknown</x:v>
      </x:c>
      <x:c r="AY293" s="22" t="str">
        <x:v>Unknown</x:v>
      </x:c>
      <x:c r="AZ293" s="22" t="str">
        <x:v>Unknown</x:v>
      </x:c>
      <x:c r="BA293" s="22" t="str">
        <x:v>Unknown</x:v>
      </x:c>
      <x:c r="BB293" s="22" t="str">
        <x:v>Unknown</x:v>
      </x:c>
      <x:c r="BC293" s="26" t="str"/>
      <x:c r="BD293" s="22" t="str"/>
      <x:c r="BE293" s="22" t="str"/>
      <x:c r="BF293" s="22" t="str">
        <x:v>Not collected</x:v>
      </x:c>
      <x:c r="BG293" s="22" t="str">
        <x:v>Not collected</x:v>
      </x:c>
      <x:c r="BH293" s="22" t="str">
        <x:v>Not defined</x:v>
      </x:c>
      <x:c r="BI293" s="24" t="n">
        <x:f>IF($Q293="","",$Q293-3)</x:f>
        <x:v>2010</x:v>
      </x:c>
      <x:c r="BJ293" s="24" t="n">
        <x:f>IF($Q293="","",$Q293-2)</x:f>
        <x:v>2011</x:v>
      </x:c>
      <x:c r="BK293" s="24" t="n">
        <x:f>IF($Q293="","",$Q293-1)</x:f>
        <x:v>2012</x:v>
      </x:c>
      <x:c r="BL293" s="24" t="n">
        <x:f>IF($Q293="","",$Q293+0)</x:f>
        <x:v>2013</x:v>
      </x:c>
      <x:c r="BM293" s="24" t="n">
        <x:f>IF($Q293="","",$Q293+1)</x:f>
        <x:v>2014</x:v>
      </x:c>
      <x:c r="BN293" s="24" t="n">
        <x:f>IF($Q293="","",$Q293+2)</x:f>
        <x:v>2015</x:v>
      </x:c>
      <x:c r="BO293" s="24" t="n">
        <x:f>IF($Q293="","",$Q293+3)</x:f>
        <x:v>2016</x:v>
      </x:c>
      <x:c r="BP293" s="77" t="str"/>
      <x:c r="BQ293" s="77" t="str"/>
      <x:c r="BR293" s="77" t="str"/>
      <x:c r="BS293" s="77" t="str"/>
      <x:c r="BT293" s="77" t="str"/>
      <x:c r="BU293" s="77" t="str"/>
      <x:c r="BV293" s="77" t="str"/>
      <x:c r="BW293" s="77" t="str"/>
      <x:c r="BX293" s="77" t="str"/>
      <x:c r="BY293" s="77" t="str"/>
      <x:c r="BZ293" s="77" t="str"/>
      <x:c r="CA293" s="77" t="str"/>
      <x:c r="CB293" s="77" t="str"/>
      <x:c r="CC293" s="77" t="str"/>
      <x:c r="CD293" s="77" t="str"/>
      <x:c r="CE293" s="77" t="str"/>
      <x:c r="CF293" s="77" t="str"/>
      <x:c r="CG293" s="77" t="str"/>
      <x:c r="CH293" s="77" t="str"/>
      <x:c r="CI293" s="77" t="str"/>
      <x:c r="CJ293" s="77" t="str"/>
      <x:c r="CK293" s="77" t="str"/>
      <x:c r="CL293" s="77" t="str"/>
      <x:c r="CM293" s="77" t="str"/>
      <x:c r="CN293" s="77" t="str"/>
      <x:c r="CO293" s="77" t="str"/>
      <x:c r="CP293" s="77" t="str"/>
      <x:c r="CQ293" s="77" t="str"/>
      <x:c r="CR293" s="77" t="str"/>
      <x:c r="CS293" s="77" t="str"/>
      <x:c r="CT293" s="77" t="str"/>
      <x:c r="CU293" s="77" t="str"/>
      <x:c r="CV293" s="77" t="str"/>
      <x:c r="CW293" s="77" t="str"/>
      <x:c r="CX293" s="77" t="str"/>
      <x:c r="CY293" s="77" t="str"/>
      <x:c r="CZ293" s="77" t="str"/>
      <x:c r="DA293" s="77" t="str"/>
      <x:c r="DB293" s="77" t="str"/>
      <x:c r="DC293" s="77" t="str"/>
      <x:c r="DD293" s="77" t="str"/>
      <x:c r="DE293" s="77" t="str"/>
      <x:c r="DF293" s="78" t="str"/>
      <x:c r="DG293" s="78" t="str"/>
      <x:c r="DH293" s="78" t="str"/>
      <x:c r="DI293" s="78" t="str"/>
      <x:c r="DJ293" s="78" t="str"/>
      <x:c r="DK293" s="78" t="str"/>
      <x:c r="DL293" s="78" t="str"/>
      <x:c r="DM293" s="78" t="str"/>
      <x:c r="DN293" s="78" t="str"/>
      <x:c r="DO293" s="78" t="str"/>
      <x:c r="DP293" s="78" t="str"/>
      <x:c r="DQ293" s="78" t="str"/>
      <x:c r="DR293" s="78" t="str"/>
      <x:c r="DS293" s="78" t="str"/>
      <x:c r="DT293" s="78" t="str"/>
      <x:c r="DU293" s="78" t="str"/>
      <x:c r="DV293" s="78" t="str"/>
      <x:c r="DW293" s="78" t="str"/>
      <x:c r="DX293" s="78" t="str"/>
      <x:c r="DY293" s="78" t="str"/>
      <x:c r="DZ293" s="78" t="str"/>
      <x:c r="EA293" s="117" t="str"/>
      <x:c r="EB293" s="117" t="str"/>
      <x:c r="EC293" s="117" t="str"/>
      <x:c r="ED293" s="117" t="str"/>
      <x:c r="EE293" s="117" t="str"/>
      <x:c r="EF293" s="117" t="str"/>
      <x:c r="EG293" s="117" t="str"/>
      <x:c r="EH293" s="117" t="str"/>
      <x:c r="EI293" s="117" t="str"/>
      <x:c r="EJ293" s="117" t="str"/>
      <x:c r="EK293" s="117" t="str"/>
      <x:c r="EL293" s="117" t="str"/>
      <x:c r="EM293" s="117" t="str"/>
      <x:c r="EN293" s="117" t="str"/>
      <x:c r="EO293" s="34" t="str"/>
      <x:c r="EP293" s="34" t="str"/>
      <x:c r="EQ293" s="36" t="str">
        <x:f>IF(OR($EO293="",$EP293="",$EO293=0),"",$EP293/$EO293)</x:f>
      </x:c>
      <x:c r="ER293" s="38" t="str"/>
      <x:c r="ES293" s="22" t="str">
        <x:v>Unknown</x:v>
      </x:c>
      <x:c r="ET293" s="22" t="str">
        <x:v>Unknown</x:v>
      </x:c>
      <x:c r="EU293" s="40" t="str">
        <x:f>IF(COUNT($DF293,$DG293,$DH293)=0,"",AVERAGE($DF293,$DG293,$DH293))</x:f>
      </x:c>
      <x:c r="EV293" s="40" t="str">
        <x:f>IF(COUNT($DJ293,$DK293,$DL293)=0,"",AVERAGE($DJ293,$DK293,$DL293))</x:f>
      </x:c>
      <x:c r="EW293" s="40" t="str">
        <x:f>IF(OR($EU293="",$EV293=""),"",$EV293-$EU293)</x:f>
      </x:c>
      <x:c r="EX293" s="40" t="str">
        <x:f>IF(COUNT($DM293,$DN293,$DO293)=0,"",AVERAGE($DM293,$DN293,$DO293))</x:f>
      </x:c>
      <x:c r="EY293" s="40" t="str">
        <x:f>IF(COUNT($DQ293,$DR293,$DS293)=0,"",AVERAGE($DQ293,$DR293,$DS293))</x:f>
      </x:c>
      <x:c r="EZ293" s="40" t="str">
        <x:f>IF(OR($EX293="",$EY293=""),"",$EY293-$EX293)</x:f>
      </x:c>
      <x:c r="FA293" s="42" t="str">
        <x:f>IF(COUNT($EA293,$EB293,$EC293)=0,"",AVERAGE($EA293,$EB293,$EC293))</x:f>
      </x:c>
      <x:c r="FB293" s="42" t="str">
        <x:f>IF(COUNT($EE293,$EF293,$EG293)=0,"",AVERAGE($EE293,$EF293,$EG293))</x:f>
      </x:c>
      <x:c r="FC293" s="42" t="str">
        <x:f>IF(OR($FA293="",$FB293=""),"",$FB293-$FA293)</x:f>
      </x:c>
      <x:c r="FD293" s="42" t="str">
        <x:f>IF(COUNT($EH293,$EI293,$EJ293)=0,"",AVERAGE($EH293,$EI293,$EJ293))</x:f>
      </x:c>
      <x:c r="FE293" s="42" t="str">
        <x:f>IF(COUNT($EL293,$EM293,$EN293)=0,"",AVERAGE($EL293,$EM293,$EN293))</x:f>
      </x:c>
      <x:c r="FF293" s="42" t="str">
        <x:f>IF(OR($FD293="",$FE293=""),"",$FE293-$FD293)</x:f>
      </x:c>
      <x:c r="FG293" s="24" t="str">
        <x:f>IF(COUNT($DF293,$DG293,$DH293,$DJ293,$DK293,$DL293,$DM293,$DN293,$DO293,$DQ293,$DR293,$DS293)=12,"Yes","No")</x:f>
        <x:v>No</x:v>
      </x:c>
      <x:c r="FH293" s="24" t="str">
        <x:f>IF(COUNT($EA293,$EB293,$EC293,$EE293,$EF293,$EG293,$EH293,$EI293,$EJ293,$EL293,$EM293,$EN293)=12,"Yes","No")</x:f>
        <x:v>No</x:v>
      </x:c>
      <x:c r="FI293" s="24" t="str">
        <x:f>IF(AND($M293="Include",OR($FG293="Yes",$FH293="Yes")),"Ready","Not ready")</x:f>
        <x:v>Not ready</x:v>
      </x:c>
    </x:row>
    <x:row r="294" ht="24" customHeight="1">
      <x:c r="A294" s="22" t="str">
        <x:v>CTL-0292</x:v>
      </x:c>
      <x:c r="B294" s="22" t="n">
        <x:v>303</x:v>
      </x:c>
      <x:c r="C294" s="22" t="str">
        <x:v>Candidate alternative-rationale group</x:v>
      </x:c>
      <x:c r="D294" s="22" t="n">
        <x:v>0</x:v>
      </x:c>
      <x:c r="E294" s="22" t="str">
        <x:v>DATA non-innovation deals.xlsx</x:v>
      </x:c>
      <x:c r="F294" s="22" t="str">
        <x:v>advanced accelerator applications acquires catalana de dispensacion</x:v>
      </x:c>
      <x:c r="G294" s="22" t="str">
        <x:v>No</x:v>
      </x:c>
      <x:c r="H294" s="22" t="str">
        <x:v>No</x:v>
      </x:c>
      <x:c r="I294" s="22" t="str">
        <x:v>No</x:v>
      </x:c>
      <x:c r="J294" s="22" t="n">
        <x:v>1</x:v>
      </x:c>
      <x:c r="K294" s="22" t="str">
        <x:v>Not started</x:v>
      </x:c>
      <x:c r="L294" s="22" t="str">
        <x:v>Eligible - 100%</x:v>
      </x:c>
      <x:c r="M294" s="22" t="str">
        <x:v>Review</x:v>
      </x:c>
      <x:c r="N294" s="22" t="str"/>
      <x:c r="O294" s="28" t="n">
        <x:v>41303</x:v>
      </x:c>
      <x:c r="P294" s="28" t="n">
        <x:v>41303</x:v>
      </x:c>
      <x:c r="Q294" s="22" t="n">
        <x:v>2013</x:v>
      </x:c>
      <x:c r="R294" s="22" t="str">
        <x:v>Q1 2013</x:v>
      </x:c>
      <x:c r="S294" s="22" t="str">
        <x:v>Completed</x:v>
      </x:c>
      <x:c r="T294" s="26" t="str">
        <x:v>Advanced Accelerator Applications Acquires Catalana De Dispensacion</x:v>
      </x:c>
      <x:c r="U294" s="22" t="str">
        <x:v>Mergers &amp; Acquisitions</x:v>
      </x:c>
      <x:c r="V294" s="22" t="str">
        <x:v>Acquisition</x:v>
      </x:c>
      <x:c r="W294" s="22" t="str">
        <x:v>100% Acquisition</x:v>
      </x:c>
      <x:c r="X294" s="22" t="str">
        <x:v>Spain</x:v>
      </x:c>
      <x:c r="Y294" s="22" t="str">
        <x:v>100% Acquisition</x:v>
      </x:c>
      <x:c r="Z294" s="26"/>
      <x:c r="AA294" s="26"/>
      <x:c r="AB294" s="22" t="str">
        <x:v>Advanced Accelerator Applications SA</x:v>
      </x:c>
      <x:c r="AC294" s="22" t="str">
        <x:v>advanced accelerator applications</x:v>
      </x:c>
      <x:c r="AD294" s="22" t="str">
        <x:v>Catalana De Dispensacion S.A.</x:v>
      </x:c>
      <x:c r="AE294" s="22" t="str">
        <x:v>catalana de dispensacion s a</x:v>
      </x:c>
      <x:c r="AF294" s="30"/>
      <x:c r="AG294" s="22" t="str">
        <x:v>n/a</x:v>
      </x:c>
      <x:c r="AH294" s="26" t="str">
        <x:v>Advanced Accelerator Applications SA (AAA), a developer and marketer of positron emission tomography (PET) radiopharmaceuticals, acquired Catalana De Dispensacion, S.A. (Cadisa), a manufacturer and supplier of radiopharmaceutical products, from majority shareholder ERESA Grupo Medico, and Molypharma, S.A. 
This acquisition enables AAA to expand its radiopharmaceutical manufacturing network in Spain. 
Catalana De Dispensacion has generated revenues of approximately €2.6m ($3.44m) for the year ended 2012.</x:v>
      </x:c>
      <x:c r="AI294" s="26" t="str">
        <x:v>This acquisition enables AAA to expand its radiopharmaceutical manufacturing network in Spain.</x:v>
      </x:c>
      <x:c r="AJ294" s="22" t="str"/>
      <x:c r="AK294" s="22" t="str"/>
      <x:c r="AL294" s="22" t="str">
        <x:v>Unknown</x:v>
      </x:c>
      <x:c r="AM294" s="22" t="str">
        <x:v>Unknown</x:v>
      </x:c>
      <x:c r="AN294" s="22" t="str"/>
      <x:c r="AO294" s="22" t="str"/>
      <x:c r="AP294" s="22" t="str"/>
      <x:c r="AQ294" s="22" t="str"/>
      <x:c r="AR294" s="22" t="str"/>
      <x:c r="AS294" s="22" t="str">
        <x:v>Advanced Accelerator Applications SA</x:v>
      </x:c>
      <x:c r="AT294" s="22" t="str">
        <x:v>Catalana De Dispensacion S.A.</x:v>
      </x:c>
      <x:c r="AU294" s="22" t="str">
        <x:v>Not reviewed</x:v>
      </x:c>
      <x:c r="AV294" s="22" t="str">
        <x:v>Not assessed</x:v>
      </x:c>
      <x:c r="AW294" s="22" t="str">
        <x:v>Unknown</x:v>
      </x:c>
      <x:c r="AX294" s="22" t="str">
        <x:v>Unknown</x:v>
      </x:c>
      <x:c r="AY294" s="22" t="str">
        <x:v>Unknown</x:v>
      </x:c>
      <x:c r="AZ294" s="22" t="str">
        <x:v>Unknown</x:v>
      </x:c>
      <x:c r="BA294" s="22" t="str">
        <x:v>Unknown</x:v>
      </x:c>
      <x:c r="BB294" s="22" t="str">
        <x:v>Unknown</x:v>
      </x:c>
      <x:c r="BC294" s="26" t="str"/>
      <x:c r="BD294" s="22" t="str"/>
      <x:c r="BE294" s="22" t="str"/>
      <x:c r="BF294" s="22" t="str">
        <x:v>Not collected</x:v>
      </x:c>
      <x:c r="BG294" s="22" t="str">
        <x:v>Not collected</x:v>
      </x:c>
      <x:c r="BH294" s="22" t="str">
        <x:v>Not defined</x:v>
      </x:c>
      <x:c r="BI294" s="24" t="n">
        <x:f>IF($Q294="","",$Q294-3)</x:f>
        <x:v>2010</x:v>
      </x:c>
      <x:c r="BJ294" s="24" t="n">
        <x:f>IF($Q294="","",$Q294-2)</x:f>
        <x:v>2011</x:v>
      </x:c>
      <x:c r="BK294" s="24" t="n">
        <x:f>IF($Q294="","",$Q294-1)</x:f>
        <x:v>2012</x:v>
      </x:c>
      <x:c r="BL294" s="24" t="n">
        <x:f>IF($Q294="","",$Q294+0)</x:f>
        <x:v>2013</x:v>
      </x:c>
      <x:c r="BM294" s="24" t="n">
        <x:f>IF($Q294="","",$Q294+1)</x:f>
        <x:v>2014</x:v>
      </x:c>
      <x:c r="BN294" s="24" t="n">
        <x:f>IF($Q294="","",$Q294+2)</x:f>
        <x:v>2015</x:v>
      </x:c>
      <x:c r="BO294" s="24" t="n">
        <x:f>IF($Q294="","",$Q294+3)</x:f>
        <x:v>2016</x:v>
      </x:c>
      <x:c r="BP294" s="77" t="str"/>
      <x:c r="BQ294" s="77" t="str"/>
      <x:c r="BR294" s="77" t="str"/>
      <x:c r="BS294" s="77" t="str"/>
      <x:c r="BT294" s="77" t="str"/>
      <x:c r="BU294" s="77" t="str"/>
      <x:c r="BV294" s="77" t="str"/>
      <x:c r="BW294" s="77" t="str"/>
      <x:c r="BX294" s="77" t="str"/>
      <x:c r="BY294" s="77" t="str"/>
      <x:c r="BZ294" s="77" t="str"/>
      <x:c r="CA294" s="77" t="str"/>
      <x:c r="CB294" s="77" t="str"/>
      <x:c r="CC294" s="77" t="str"/>
      <x:c r="CD294" s="77" t="str"/>
      <x:c r="CE294" s="77" t="str"/>
      <x:c r="CF294" s="77" t="str"/>
      <x:c r="CG294" s="77" t="str"/>
      <x:c r="CH294" s="77" t="str"/>
      <x:c r="CI294" s="77" t="str"/>
      <x:c r="CJ294" s="77" t="str"/>
      <x:c r="CK294" s="77" t="str"/>
      <x:c r="CL294" s="77" t="str"/>
      <x:c r="CM294" s="77" t="str"/>
      <x:c r="CN294" s="77" t="str"/>
      <x:c r="CO294" s="77" t="str"/>
      <x:c r="CP294" s="77" t="str"/>
      <x:c r="CQ294" s="77" t="str"/>
      <x:c r="CR294" s="77" t="str"/>
      <x:c r="CS294" s="77" t="str"/>
      <x:c r="CT294" s="77" t="str"/>
      <x:c r="CU294" s="77" t="str"/>
      <x:c r="CV294" s="77" t="str"/>
      <x:c r="CW294" s="77" t="str"/>
      <x:c r="CX294" s="77" t="str"/>
      <x:c r="CY294" s="77" t="str"/>
      <x:c r="CZ294" s="77" t="str"/>
      <x:c r="DA294" s="77" t="str"/>
      <x:c r="DB294" s="77" t="str"/>
      <x:c r="DC294" s="77" t="str"/>
      <x:c r="DD294" s="77" t="str"/>
      <x:c r="DE294" s="77" t="str"/>
      <x:c r="DF294" s="78" t="str"/>
      <x:c r="DG294" s="78" t="str"/>
      <x:c r="DH294" s="78" t="str"/>
      <x:c r="DI294" s="78" t="str"/>
      <x:c r="DJ294" s="78" t="str"/>
      <x:c r="DK294" s="78" t="str"/>
      <x:c r="DL294" s="78" t="str"/>
      <x:c r="DM294" s="78" t="str"/>
      <x:c r="DN294" s="78" t="str"/>
      <x:c r="DO294" s="78" t="str"/>
      <x:c r="DP294" s="78" t="str"/>
      <x:c r="DQ294" s="78" t="str"/>
      <x:c r="DR294" s="78" t="str"/>
      <x:c r="DS294" s="78" t="str"/>
      <x:c r="DT294" s="78" t="str"/>
      <x:c r="DU294" s="78" t="str"/>
      <x:c r="DV294" s="78" t="str"/>
      <x:c r="DW294" s="78" t="str"/>
      <x:c r="DX294" s="78" t="str"/>
      <x:c r="DY294" s="78" t="str"/>
      <x:c r="DZ294" s="78" t="str"/>
      <x:c r="EA294" s="117" t="str"/>
      <x:c r="EB294" s="117" t="str"/>
      <x:c r="EC294" s="117" t="str"/>
      <x:c r="ED294" s="117" t="str"/>
      <x:c r="EE294" s="117" t="str"/>
      <x:c r="EF294" s="117" t="str"/>
      <x:c r="EG294" s="117" t="str"/>
      <x:c r="EH294" s="117" t="str"/>
      <x:c r="EI294" s="117" t="str"/>
      <x:c r="EJ294" s="117" t="str"/>
      <x:c r="EK294" s="117" t="str"/>
      <x:c r="EL294" s="117" t="str"/>
      <x:c r="EM294" s="117" t="str"/>
      <x:c r="EN294" s="117" t="str"/>
      <x:c r="EO294" s="34" t="str"/>
      <x:c r="EP294" s="34" t="str"/>
      <x:c r="EQ294" s="36" t="str">
        <x:f>IF(OR($EO294="",$EP294="",$EO294=0),"",$EP294/$EO294)</x:f>
      </x:c>
      <x:c r="ER294" s="38" t="str"/>
      <x:c r="ES294" s="22" t="str">
        <x:v>Unknown</x:v>
      </x:c>
      <x:c r="ET294" s="22" t="str">
        <x:v>Unknown</x:v>
      </x:c>
      <x:c r="EU294" s="40" t="str">
        <x:f>IF(COUNT($DF294,$DG294,$DH294)=0,"",AVERAGE($DF294,$DG294,$DH294))</x:f>
      </x:c>
      <x:c r="EV294" s="40" t="str">
        <x:f>IF(COUNT($DJ294,$DK294,$DL294)=0,"",AVERAGE($DJ294,$DK294,$DL294))</x:f>
      </x:c>
      <x:c r="EW294" s="40" t="str">
        <x:f>IF(OR($EU294="",$EV294=""),"",$EV294-$EU294)</x:f>
      </x:c>
      <x:c r="EX294" s="40" t="str">
        <x:f>IF(COUNT($DM294,$DN294,$DO294)=0,"",AVERAGE($DM294,$DN294,$DO294))</x:f>
      </x:c>
      <x:c r="EY294" s="40" t="str">
        <x:f>IF(COUNT($DQ294,$DR294,$DS294)=0,"",AVERAGE($DQ294,$DR294,$DS294))</x:f>
      </x:c>
      <x:c r="EZ294" s="40" t="str">
        <x:f>IF(OR($EX294="",$EY294=""),"",$EY294-$EX294)</x:f>
      </x:c>
      <x:c r="FA294" s="42" t="str">
        <x:f>IF(COUNT($EA294,$EB294,$EC294)=0,"",AVERAGE($EA294,$EB294,$EC294))</x:f>
      </x:c>
      <x:c r="FB294" s="42" t="str">
        <x:f>IF(COUNT($EE294,$EF294,$EG294)=0,"",AVERAGE($EE294,$EF294,$EG294))</x:f>
      </x:c>
      <x:c r="FC294" s="42" t="str">
        <x:f>IF(OR($FA294="",$FB294=""),"",$FB294-$FA294)</x:f>
      </x:c>
      <x:c r="FD294" s="42" t="str">
        <x:f>IF(COUNT($EH294,$EI294,$EJ294)=0,"",AVERAGE($EH294,$EI294,$EJ294))</x:f>
      </x:c>
      <x:c r="FE294" s="42" t="str">
        <x:f>IF(COUNT($EL294,$EM294,$EN294)=0,"",AVERAGE($EL294,$EM294,$EN294))</x:f>
      </x:c>
      <x:c r="FF294" s="42" t="str">
        <x:f>IF(OR($FD294="",$FE294=""),"",$FE294-$FD294)</x:f>
      </x:c>
      <x:c r="FG294" s="24" t="str">
        <x:f>IF(COUNT($DF294,$DG294,$DH294,$DJ294,$DK294,$DL294,$DM294,$DN294,$DO294,$DQ294,$DR294,$DS294)=12,"Yes","No")</x:f>
        <x:v>No</x:v>
      </x:c>
      <x:c r="FH294" s="24" t="str">
        <x:f>IF(COUNT($EA294,$EB294,$EC294,$EE294,$EF294,$EG294,$EH294,$EI294,$EJ294,$EL294,$EM294,$EN294)=12,"Yes","No")</x:f>
        <x:v>No</x:v>
      </x:c>
      <x:c r="FI294" s="24" t="str">
        <x:f>IF(AND($M294="Include",OR($FG294="Yes",$FH294="Yes")),"Ready","Not ready")</x:f>
        <x:v>Not ready</x:v>
      </x:c>
    </x:row>
    <x:row r="295" ht="24" customHeight="1">
      <x:c r="A295" s="22" t="str">
        <x:v>CTL-0293</x:v>
      </x:c>
      <x:c r="B295" s="22" t="n">
        <x:v>304</x:v>
      </x:c>
      <x:c r="C295" s="22" t="str">
        <x:v>Candidate alternative-rationale group</x:v>
      </x:c>
      <x:c r="D295" s="22" t="n">
        <x:v>0</x:v>
      </x:c>
      <x:c r="E295" s="22" t="str">
        <x:v>DATA non-innovation deals.xlsx</x:v>
      </x:c>
      <x:c r="F295" s="22" t="str">
        <x:v>alvogen acquires labormed pharma</x:v>
      </x:c>
      <x:c r="G295" s="22" t="str">
        <x:v>Yes</x:v>
      </x:c>
      <x:c r="H295" s="22" t="str">
        <x:v>No</x:v>
      </x:c>
      <x:c r="I295" s="22" t="str">
        <x:v>Yes</x:v>
      </x:c>
      <x:c r="J295" s="22" t="n">
        <x:v>2</x:v>
      </x:c>
      <x:c r="K295" s="22" t="str">
        <x:v>Not started</x:v>
      </x:c>
      <x:c r="L295" s="22" t="str">
        <x:v>Review - majority</x:v>
      </x:c>
      <x:c r="M295" s="22" t="str">
        <x:v>Review</x:v>
      </x:c>
      <x:c r="N295" s="22" t="str"/>
      <x:c r="O295" s="28" t="n">
        <x:v>41289</x:v>
      </x:c>
      <x:c r="P295" s="28" t="n">
        <x:v>41274</x:v>
      </x:c>
      <x:c r="Q295" s="22" t="n">
        <x:v>2012</x:v>
      </x:c>
      <x:c r="R295" s="22" t="str">
        <x:v>Q1 2013</x:v>
      </x:c>
      <x:c r="S295" s="22" t="str">
        <x:v>Completed</x:v>
      </x:c>
      <x:c r="T295" s="26" t="str">
        <x:v>Alvogen acquires LaborMed Pharma</x:v>
      </x:c>
      <x:c r="U295" s="22" t="str">
        <x:v>Mergers &amp; Acquisitions</x:v>
      </x:c>
      <x:c r="V295" s="22" t="str">
        <x:v>Acquisition</x:v>
      </x:c>
      <x:c r="W295" s="22" t="str">
        <x:v>Majority Acquisition</x:v>
      </x:c>
      <x:c r="X295" s="22" t="str">
        <x:v>Romania</x:v>
      </x:c>
      <x:c r="Y295" s="22" t="str">
        <x:v>Majority Acquisition</x:v>
      </x:c>
      <x:c r="Z295" s="26"/>
      <x:c r="AA295" s="26"/>
      <x:c r="AB295" s="22" t="str">
        <x:v>Alvogen Inc</x:v>
      </x:c>
      <x:c r="AC295" s="22" t="str">
        <x:v>alvogen</x:v>
      </x:c>
      <x:c r="AD295" s="22" t="str">
        <x:v>LaborMed Pharma SA</x:v>
      </x:c>
      <x:c r="AE295" s="22" t="str">
        <x:v>labormed pharma</x:v>
      </x:c>
      <x:c r="AF295" s="30"/>
      <x:c r="AG295" s="22" t="str">
        <x:v>n/a</x:v>
      </x:c>
      <x:c r="AH295" s="26" t="str">
        <x:v>Alvogen, Inc., a US-based specialty generics company, has acquired LaborMed Pharma SA, a Romania-based company engaged in the manufacturing and sales of generic medicines.</x:v>
      </x:c>
      <x:c r="AI295" s="26" t="str">
        <x:v>According to Alvogen, the transaction creates a powerful platform from which to drive further revenue growth in the Romanian market, as well as in other Central and Eastern European markets. It also represents a significant milestone in Alvogen’s strategy to become one of the leading companies in the global generic pharmaceutical sector._x000d_
_x000d_
Through this acquisition, both Alvogen and Labormed will benefit from the increased scale, portfolio and geographic reach of the enlarged group._x000d_
_x000d_
The acquisition also brings Alvogen considerable product and marketing synergies and positions it to take advantage of further opportunities in the CEE pharmaceutical market.</x:v>
      </x:c>
      <x:c r="AJ295" s="22" t="str"/>
      <x:c r="AK295" s="22" t="str"/>
      <x:c r="AL295" s="22" t="str">
        <x:v>Unknown</x:v>
      </x:c>
      <x:c r="AM295" s="22" t="str">
        <x:v>Unknown</x:v>
      </x:c>
      <x:c r="AN295" s="22" t="str"/>
      <x:c r="AO295" s="22" t="str"/>
      <x:c r="AP295" s="22" t="str"/>
      <x:c r="AQ295" s="22" t="str"/>
      <x:c r="AR295" s="22" t="str"/>
      <x:c r="AS295" s="22" t="str">
        <x:v>Alvogen Inc</x:v>
      </x:c>
      <x:c r="AT295" s="22" t="str">
        <x:v>LaborMed Pharma SA</x:v>
      </x:c>
      <x:c r="AU295" s="22" t="str">
        <x:v>Not reviewed</x:v>
      </x:c>
      <x:c r="AV295" s="22" t="str">
        <x:v>Not assessed</x:v>
      </x:c>
      <x:c r="AW295" s="22" t="str">
        <x:v>Unknown</x:v>
      </x:c>
      <x:c r="AX295" s="22" t="str">
        <x:v>Unknown</x:v>
      </x:c>
      <x:c r="AY295" s="22" t="str">
        <x:v>Unknown</x:v>
      </x:c>
      <x:c r="AZ295" s="22" t="str">
        <x:v>Unknown</x:v>
      </x:c>
      <x:c r="BA295" s="22" t="str">
        <x:v>Unknown</x:v>
      </x:c>
      <x:c r="BB295" s="22" t="str">
        <x:v>Unknown</x:v>
      </x:c>
      <x:c r="BC295" s="26" t="str"/>
      <x:c r="BD295" s="22" t="str"/>
      <x:c r="BE295" s="22" t="str"/>
      <x:c r="BF295" s="22" t="str">
        <x:v>Not collected</x:v>
      </x:c>
      <x:c r="BG295" s="22" t="str">
        <x:v>Not collected</x:v>
      </x:c>
      <x:c r="BH295" s="22" t="str">
        <x:v>Not defined</x:v>
      </x:c>
      <x:c r="BI295" s="24" t="n">
        <x:f>IF($Q295="","",$Q295-3)</x:f>
        <x:v>2009</x:v>
      </x:c>
      <x:c r="BJ295" s="24" t="n">
        <x:f>IF($Q295="","",$Q295-2)</x:f>
        <x:v>2010</x:v>
      </x:c>
      <x:c r="BK295" s="24" t="n">
        <x:f>IF($Q295="","",$Q295-1)</x:f>
        <x:v>2011</x:v>
      </x:c>
      <x:c r="BL295" s="24" t="n">
        <x:f>IF($Q295="","",$Q295+0)</x:f>
        <x:v>2012</x:v>
      </x:c>
      <x:c r="BM295" s="24" t="n">
        <x:f>IF($Q295="","",$Q295+1)</x:f>
        <x:v>2013</x:v>
      </x:c>
      <x:c r="BN295" s="24" t="n">
        <x:f>IF($Q295="","",$Q295+2)</x:f>
        <x:v>2014</x:v>
      </x:c>
      <x:c r="BO295" s="24" t="n">
        <x:f>IF($Q295="","",$Q295+3)</x:f>
        <x:v>2015</x:v>
      </x:c>
      <x:c r="BP295" s="77" t="str"/>
      <x:c r="BQ295" s="77" t="str"/>
      <x:c r="BR295" s="77" t="str"/>
      <x:c r="BS295" s="77" t="str"/>
      <x:c r="BT295" s="77" t="str"/>
      <x:c r="BU295" s="77" t="str"/>
      <x:c r="BV295" s="77" t="str"/>
      <x:c r="BW295" s="77" t="str"/>
      <x:c r="BX295" s="77" t="str"/>
      <x:c r="BY295" s="77" t="str"/>
      <x:c r="BZ295" s="77" t="str"/>
      <x:c r="CA295" s="77" t="str"/>
      <x:c r="CB295" s="77" t="str"/>
      <x:c r="CC295" s="77" t="str"/>
      <x:c r="CD295" s="77" t="str"/>
      <x:c r="CE295" s="77" t="str"/>
      <x:c r="CF295" s="77" t="str"/>
      <x:c r="CG295" s="77" t="str"/>
      <x:c r="CH295" s="77" t="str"/>
      <x:c r="CI295" s="77" t="str"/>
      <x:c r="CJ295" s="77" t="str"/>
      <x:c r="CK295" s="77" t="str"/>
      <x:c r="CL295" s="77" t="str"/>
      <x:c r="CM295" s="77" t="str"/>
      <x:c r="CN295" s="77" t="str"/>
      <x:c r="CO295" s="77" t="str"/>
      <x:c r="CP295" s="77" t="str"/>
      <x:c r="CQ295" s="77" t="str"/>
      <x:c r="CR295" s="77" t="str"/>
      <x:c r="CS295" s="77" t="str"/>
      <x:c r="CT295" s="77" t="str"/>
      <x:c r="CU295" s="77" t="str"/>
      <x:c r="CV295" s="77" t="str"/>
      <x:c r="CW295" s="77" t="str"/>
      <x:c r="CX295" s="77" t="str"/>
      <x:c r="CY295" s="77" t="str"/>
      <x:c r="CZ295" s="77" t="str"/>
      <x:c r="DA295" s="77" t="str"/>
      <x:c r="DB295" s="77" t="str"/>
      <x:c r="DC295" s="77" t="str"/>
      <x:c r="DD295" s="77" t="str"/>
      <x:c r="DE295" s="77" t="str"/>
      <x:c r="DF295" s="78" t="str"/>
      <x:c r="DG295" s="78" t="str"/>
      <x:c r="DH295" s="78" t="str"/>
      <x:c r="DI295" s="78" t="str"/>
      <x:c r="DJ295" s="78" t="str"/>
      <x:c r="DK295" s="78" t="str"/>
      <x:c r="DL295" s="78" t="str"/>
      <x:c r="DM295" s="78" t="str"/>
      <x:c r="DN295" s="78" t="str"/>
      <x:c r="DO295" s="78" t="str"/>
      <x:c r="DP295" s="78" t="str"/>
      <x:c r="DQ295" s="78" t="str"/>
      <x:c r="DR295" s="78" t="str"/>
      <x:c r="DS295" s="78" t="str"/>
      <x:c r="DT295" s="78" t="str"/>
      <x:c r="DU295" s="78" t="str"/>
      <x:c r="DV295" s="78" t="str"/>
      <x:c r="DW295" s="78" t="str"/>
      <x:c r="DX295" s="78" t="str"/>
      <x:c r="DY295" s="78" t="str"/>
      <x:c r="DZ295" s="78" t="str"/>
      <x:c r="EA295" s="117" t="str"/>
      <x:c r="EB295" s="117" t="str"/>
      <x:c r="EC295" s="117" t="str"/>
      <x:c r="ED295" s="117" t="str"/>
      <x:c r="EE295" s="117" t="str"/>
      <x:c r="EF295" s="117" t="str"/>
      <x:c r="EG295" s="117" t="str"/>
      <x:c r="EH295" s="117" t="str"/>
      <x:c r="EI295" s="117" t="str"/>
      <x:c r="EJ295" s="117" t="str"/>
      <x:c r="EK295" s="117" t="str"/>
      <x:c r="EL295" s="117" t="str"/>
      <x:c r="EM295" s="117" t="str"/>
      <x:c r="EN295" s="117" t="str"/>
      <x:c r="EO295" s="34" t="str"/>
      <x:c r="EP295" s="34" t="str"/>
      <x:c r="EQ295" s="36" t="str">
        <x:f>IF(OR($EO295="",$EP295="",$EO295=0),"",$EP295/$EO295)</x:f>
      </x:c>
      <x:c r="ER295" s="38" t="str"/>
      <x:c r="ES295" s="22" t="str">
        <x:v>Unknown</x:v>
      </x:c>
      <x:c r="ET295" s="22" t="str">
        <x:v>Unknown</x:v>
      </x:c>
      <x:c r="EU295" s="40" t="str">
        <x:f>IF(COUNT($DF295,$DG295,$DH295)=0,"",AVERAGE($DF295,$DG295,$DH295))</x:f>
      </x:c>
      <x:c r="EV295" s="40" t="str">
        <x:f>IF(COUNT($DJ295,$DK295,$DL295)=0,"",AVERAGE($DJ295,$DK295,$DL295))</x:f>
      </x:c>
      <x:c r="EW295" s="40" t="str">
        <x:f>IF(OR($EU295="",$EV295=""),"",$EV295-$EU295)</x:f>
      </x:c>
      <x:c r="EX295" s="40" t="str">
        <x:f>IF(COUNT($DM295,$DN295,$DO295)=0,"",AVERAGE($DM295,$DN295,$DO295))</x:f>
      </x:c>
      <x:c r="EY295" s="40" t="str">
        <x:f>IF(COUNT($DQ295,$DR295,$DS295)=0,"",AVERAGE($DQ295,$DR295,$DS295))</x:f>
      </x:c>
      <x:c r="EZ295" s="40" t="str">
        <x:f>IF(OR($EX295="",$EY295=""),"",$EY295-$EX295)</x:f>
      </x:c>
      <x:c r="FA295" s="42" t="str">
        <x:f>IF(COUNT($EA295,$EB295,$EC295)=0,"",AVERAGE($EA295,$EB295,$EC295))</x:f>
      </x:c>
      <x:c r="FB295" s="42" t="str">
        <x:f>IF(COUNT($EE295,$EF295,$EG295)=0,"",AVERAGE($EE295,$EF295,$EG295))</x:f>
      </x:c>
      <x:c r="FC295" s="42" t="str">
        <x:f>IF(OR($FA295="",$FB295=""),"",$FB295-$FA295)</x:f>
      </x:c>
      <x:c r="FD295" s="42" t="str">
        <x:f>IF(COUNT($EH295,$EI295,$EJ295)=0,"",AVERAGE($EH295,$EI295,$EJ295))</x:f>
      </x:c>
      <x:c r="FE295" s="42" t="str">
        <x:f>IF(COUNT($EL295,$EM295,$EN295)=0,"",AVERAGE($EL295,$EM295,$EN295))</x:f>
      </x:c>
      <x:c r="FF295" s="42" t="str">
        <x:f>IF(OR($FD295="",$FE295=""),"",$FE295-$FD295)</x:f>
      </x:c>
      <x:c r="FG295" s="24" t="str">
        <x:f>IF(COUNT($DF295,$DG295,$DH295,$DJ295,$DK295,$DL295,$DM295,$DN295,$DO295,$DQ295,$DR295,$DS295)=12,"Yes","No")</x:f>
        <x:v>No</x:v>
      </x:c>
      <x:c r="FH295" s="24" t="str">
        <x:f>IF(COUNT($EA295,$EB295,$EC295,$EE295,$EF295,$EG295,$EH295,$EI295,$EJ295,$EL295,$EM295,$EN295)=12,"Yes","No")</x:f>
        <x:v>No</x:v>
      </x:c>
      <x:c r="FI295" s="24" t="str">
        <x:f>IF(AND($M295="Include",OR($FG295="Yes",$FH295="Yes")),"Ready","Not ready")</x:f>
        <x:v>Not ready</x:v>
      </x:c>
    </x:row>
    <x:row r="296" ht="24" customHeight="1">
      <x:c r="A296" s="22" t="str">
        <x:v>CTL-0294</x:v>
      </x:c>
      <x:c r="B296" s="22" t="n">
        <x:v>305</x:v>
      </x:c>
      <x:c r="C296" s="22" t="str">
        <x:v>Candidate alternative-rationale group</x:v>
      </x:c>
      <x:c r="D296" s="22" t="n">
        <x:v>0</x:v>
      </x:c>
      <x:c r="E296" s="22" t="str">
        <x:v>DATA non-innovation deals.xlsx</x:v>
      </x:c>
      <x:c r="F296" s="22" t="str">
        <x:v>alcavis hdc merges with angelini pharmaceuticals</x:v>
      </x:c>
      <x:c r="G296" s="22" t="str">
        <x:v>No</x:v>
      </x:c>
      <x:c r="H296" s="22" t="str">
        <x:v>No</x:v>
      </x:c>
      <x:c r="I296" s="22" t="str">
        <x:v>Yes</x:v>
      </x:c>
      <x:c r="J296" s="22" t="n">
        <x:v>13</x:v>
      </x:c>
      <x:c r="K296" s="22" t="str">
        <x:v>Not started</x:v>
      </x:c>
      <x:c r="L296" s="22" t="str">
        <x:v>Review - merger</x:v>
      </x:c>
      <x:c r="M296" s="22" t="str">
        <x:v>Review</x:v>
      </x:c>
      <x:c r="N296" s="22" t="str"/>
      <x:c r="O296" s="28" t="n">
        <x:v>41275</x:v>
      </x:c>
      <x:c r="P296" s="28" t="n">
        <x:v>41275</x:v>
      </x:c>
      <x:c r="Q296" s="22" t="n">
        <x:v>2013</x:v>
      </x:c>
      <x:c r="R296" s="22" t="str">
        <x:v>Q1 2013</x:v>
      </x:c>
      <x:c r="S296" s="22" t="str">
        <x:v>Completed</x:v>
      </x:c>
      <x:c r="T296" s="26" t="str">
        <x:v>Alcavis HDC merges with Angelini Pharmaceuticals</x:v>
      </x:c>
      <x:c r="U296" s="22" t="str">
        <x:v>Mergers &amp; Acquisitions</x:v>
      </x:c>
      <x:c r="V296" s="22" t="str">
        <x:v>Merger</x:v>
      </x:c>
      <x:c r="W296" s="22"/>
      <x:c r="X296" s="22" t="str">
        <x:v>Italy , United States</x:v>
      </x:c>
      <x:c r="Y296" s="22"/>
      <x:c r="Z296" s="26"/>
      <x:c r="AA296" s="26"/>
      <x:c r="AB296" s="22" t="str"/>
      <x:c r="AC296" s="22" t="str"/>
      <x:c r="AD296" s="22" t="str">
        <x:v>Angelini Pharma SpA; Alcavis HDC LLC</x:v>
      </x:c>
      <x:c r="AE296" s="22" t="str">
        <x:v>angelini pharma alcavis hdc</x:v>
      </x:c>
      <x:c r="AF296" s="30"/>
      <x:c r="AG296" s="22" t="str">
        <x:v>n/a</x:v>
      </x:c>
      <x:c r="AH296" s="26" t="str">
        <x:v>Alcavis HDC, LLC, a US-based provider of solutions to promote disinfection and antisepsis, has merged with Angelini Pharmaceuticals, an Italy-based pharmaceutical company. 
_x000d_ Following the transaction, Alcavis HDC will operate as Angelini Pharma, Inc.</x:v>
      </x:c>
      <x:c r="AI296" s="26" t="str">
        <x:v>The transaction will enable Alcavis HDC to focus on continued development of products and services including: sanitizing and disinfecting solutions, pharmaceuticals, wound care systems, and renal healthcare solutions.</x:v>
      </x:c>
      <x:c r="AJ296" s="22" t="str"/>
      <x:c r="AK296" s="22" t="str"/>
      <x:c r="AL296" s="22" t="str">
        <x:v>Unknown</x:v>
      </x:c>
      <x:c r="AM296" s="22" t="str">
        <x:v>Unknown</x:v>
      </x:c>
      <x:c r="AN296" s="22" t="str"/>
      <x:c r="AO296" s="22" t="str"/>
      <x:c r="AP296" s="22" t="str"/>
      <x:c r="AQ296" s="22" t="str"/>
      <x:c r="AR296" s="22" t="str"/>
      <x:c r="AS296" s="22" t="str"/>
      <x:c r="AT296" s="22" t="str">
        <x:v>Angelini Pharma SpA; Alcavis HDC LLC</x:v>
      </x:c>
      <x:c r="AU296" s="22" t="str">
        <x:v>Not reviewed</x:v>
      </x:c>
      <x:c r="AV296" s="22" t="str">
        <x:v>Not assessed</x:v>
      </x:c>
      <x:c r="AW296" s="22" t="str">
        <x:v>Unknown</x:v>
      </x:c>
      <x:c r="AX296" s="22" t="str">
        <x:v>Unknown</x:v>
      </x:c>
      <x:c r="AY296" s="22" t="str">
        <x:v>Unknown</x:v>
      </x:c>
      <x:c r="AZ296" s="22" t="str">
        <x:v>Unknown</x:v>
      </x:c>
      <x:c r="BA296" s="22" t="str">
        <x:v>Unknown</x:v>
      </x:c>
      <x:c r="BB296" s="22" t="str">
        <x:v>Unknown</x:v>
      </x:c>
      <x:c r="BC296" s="26" t="str"/>
      <x:c r="BD296" s="22" t="str"/>
      <x:c r="BE296" s="22" t="str"/>
      <x:c r="BF296" s="22" t="str">
        <x:v>Not collected</x:v>
      </x:c>
      <x:c r="BG296" s="22" t="str">
        <x:v>Not collected</x:v>
      </x:c>
      <x:c r="BH296" s="22" t="str">
        <x:v>Not defined</x:v>
      </x:c>
      <x:c r="BI296" s="24" t="n">
        <x:f>IF($Q296="","",$Q296-3)</x:f>
        <x:v>2010</x:v>
      </x:c>
      <x:c r="BJ296" s="24" t="n">
        <x:f>IF($Q296="","",$Q296-2)</x:f>
        <x:v>2011</x:v>
      </x:c>
      <x:c r="BK296" s="24" t="n">
        <x:f>IF($Q296="","",$Q296-1)</x:f>
        <x:v>2012</x:v>
      </x:c>
      <x:c r="BL296" s="24" t="n">
        <x:f>IF($Q296="","",$Q296+0)</x:f>
        <x:v>2013</x:v>
      </x:c>
      <x:c r="BM296" s="24" t="n">
        <x:f>IF($Q296="","",$Q296+1)</x:f>
        <x:v>2014</x:v>
      </x:c>
      <x:c r="BN296" s="24" t="n">
        <x:f>IF($Q296="","",$Q296+2)</x:f>
        <x:v>2015</x:v>
      </x:c>
      <x:c r="BO296" s="24" t="n">
        <x:f>IF($Q296="","",$Q296+3)</x:f>
        <x:v>2016</x:v>
      </x:c>
      <x:c r="BP296" s="77" t="str"/>
      <x:c r="BQ296" s="77" t="str"/>
      <x:c r="BR296" s="77" t="str"/>
      <x:c r="BS296" s="77" t="str"/>
      <x:c r="BT296" s="77" t="str"/>
      <x:c r="BU296" s="77" t="str"/>
      <x:c r="BV296" s="77" t="str"/>
      <x:c r="BW296" s="77" t="str"/>
      <x:c r="BX296" s="77" t="str"/>
      <x:c r="BY296" s="77" t="str"/>
      <x:c r="BZ296" s="77" t="str"/>
      <x:c r="CA296" s="77" t="str"/>
      <x:c r="CB296" s="77" t="str"/>
      <x:c r="CC296" s="77" t="str"/>
      <x:c r="CD296" s="77" t="str"/>
      <x:c r="CE296" s="77" t="str"/>
      <x:c r="CF296" s="77" t="str"/>
      <x:c r="CG296" s="77" t="str"/>
      <x:c r="CH296" s="77" t="str"/>
      <x:c r="CI296" s="77" t="str"/>
      <x:c r="CJ296" s="77" t="str"/>
      <x:c r="CK296" s="77" t="str"/>
      <x:c r="CL296" s="77" t="str"/>
      <x:c r="CM296" s="77" t="str"/>
      <x:c r="CN296" s="77" t="str"/>
      <x:c r="CO296" s="77" t="str"/>
      <x:c r="CP296" s="77" t="str"/>
      <x:c r="CQ296" s="77" t="str"/>
      <x:c r="CR296" s="77" t="str"/>
      <x:c r="CS296" s="77" t="str"/>
      <x:c r="CT296" s="77" t="str"/>
      <x:c r="CU296" s="77" t="str"/>
      <x:c r="CV296" s="77" t="str"/>
      <x:c r="CW296" s="77" t="str"/>
      <x:c r="CX296" s="77" t="str"/>
      <x:c r="CY296" s="77" t="str"/>
      <x:c r="CZ296" s="77" t="str"/>
      <x:c r="DA296" s="77" t="str"/>
      <x:c r="DB296" s="77" t="str"/>
      <x:c r="DC296" s="77" t="str"/>
      <x:c r="DD296" s="77" t="str"/>
      <x:c r="DE296" s="77" t="str"/>
      <x:c r="DF296" s="78" t="str"/>
      <x:c r="DG296" s="78" t="str"/>
      <x:c r="DH296" s="78" t="str"/>
      <x:c r="DI296" s="78" t="str"/>
      <x:c r="DJ296" s="78" t="str"/>
      <x:c r="DK296" s="78" t="str"/>
      <x:c r="DL296" s="78" t="str"/>
      <x:c r="DM296" s="78" t="str"/>
      <x:c r="DN296" s="78" t="str"/>
      <x:c r="DO296" s="78" t="str"/>
      <x:c r="DP296" s="78" t="str"/>
      <x:c r="DQ296" s="78" t="str"/>
      <x:c r="DR296" s="78" t="str"/>
      <x:c r="DS296" s="78" t="str"/>
      <x:c r="DT296" s="78" t="str"/>
      <x:c r="DU296" s="78" t="str"/>
      <x:c r="DV296" s="78" t="str"/>
      <x:c r="DW296" s="78" t="str"/>
      <x:c r="DX296" s="78" t="str"/>
      <x:c r="DY296" s="78" t="str"/>
      <x:c r="DZ296" s="78" t="str"/>
      <x:c r="EA296" s="117" t="str"/>
      <x:c r="EB296" s="117" t="str"/>
      <x:c r="EC296" s="117" t="str"/>
      <x:c r="ED296" s="117" t="str"/>
      <x:c r="EE296" s="117" t="str"/>
      <x:c r="EF296" s="117" t="str"/>
      <x:c r="EG296" s="117" t="str"/>
      <x:c r="EH296" s="117" t="str"/>
      <x:c r="EI296" s="117" t="str"/>
      <x:c r="EJ296" s="117" t="str"/>
      <x:c r="EK296" s="117" t="str"/>
      <x:c r="EL296" s="117" t="str"/>
      <x:c r="EM296" s="117" t="str"/>
      <x:c r="EN296" s="117" t="str"/>
      <x:c r="EO296" s="34" t="str"/>
      <x:c r="EP296" s="34" t="str"/>
      <x:c r="EQ296" s="36" t="str">
        <x:f>IF(OR($EO296="",$EP296="",$EO296=0),"",$EP296/$EO296)</x:f>
      </x:c>
      <x:c r="ER296" s="38" t="str"/>
      <x:c r="ES296" s="22" t="str">
        <x:v>Unknown</x:v>
      </x:c>
      <x:c r="ET296" s="22" t="str">
        <x:v>Unknown</x:v>
      </x:c>
      <x:c r="EU296" s="40" t="str">
        <x:f>IF(COUNT($DF296,$DG296,$DH296)=0,"",AVERAGE($DF296,$DG296,$DH296))</x:f>
      </x:c>
      <x:c r="EV296" s="40" t="str">
        <x:f>IF(COUNT($DJ296,$DK296,$DL296)=0,"",AVERAGE($DJ296,$DK296,$DL296))</x:f>
      </x:c>
      <x:c r="EW296" s="40" t="str">
        <x:f>IF(OR($EU296="",$EV296=""),"",$EV296-$EU296)</x:f>
      </x:c>
      <x:c r="EX296" s="40" t="str">
        <x:f>IF(COUNT($DM296,$DN296,$DO296)=0,"",AVERAGE($DM296,$DN296,$DO296))</x:f>
      </x:c>
      <x:c r="EY296" s="40" t="str">
        <x:f>IF(COUNT($DQ296,$DR296,$DS296)=0,"",AVERAGE($DQ296,$DR296,$DS296))</x:f>
      </x:c>
      <x:c r="EZ296" s="40" t="str">
        <x:f>IF(OR($EX296="",$EY296=""),"",$EY296-$EX296)</x:f>
      </x:c>
      <x:c r="FA296" s="42" t="str">
        <x:f>IF(COUNT($EA296,$EB296,$EC296)=0,"",AVERAGE($EA296,$EB296,$EC296))</x:f>
      </x:c>
      <x:c r="FB296" s="42" t="str">
        <x:f>IF(COUNT($EE296,$EF296,$EG296)=0,"",AVERAGE($EE296,$EF296,$EG296))</x:f>
      </x:c>
      <x:c r="FC296" s="42" t="str">
        <x:f>IF(OR($FA296="",$FB296=""),"",$FB296-$FA296)</x:f>
      </x:c>
      <x:c r="FD296" s="42" t="str">
        <x:f>IF(COUNT($EH296,$EI296,$EJ296)=0,"",AVERAGE($EH296,$EI296,$EJ296))</x:f>
      </x:c>
      <x:c r="FE296" s="42" t="str">
        <x:f>IF(COUNT($EL296,$EM296,$EN296)=0,"",AVERAGE($EL296,$EM296,$EN296))</x:f>
      </x:c>
      <x:c r="FF296" s="42" t="str">
        <x:f>IF(OR($FD296="",$FE296=""),"",$FE296-$FD296)</x:f>
      </x:c>
      <x:c r="FG296" s="24" t="str">
        <x:f>IF(COUNT($DF296,$DG296,$DH296,$DJ296,$DK296,$DL296,$DM296,$DN296,$DO296,$DQ296,$DR296,$DS296)=12,"Yes","No")</x:f>
        <x:v>No</x:v>
      </x:c>
      <x:c r="FH296" s="24" t="str">
        <x:f>IF(COUNT($EA296,$EB296,$EC296,$EE296,$EF296,$EG296,$EH296,$EI296,$EJ296,$EL296,$EM296,$EN296)=12,"Yes","No")</x:f>
        <x:v>No</x:v>
      </x:c>
      <x:c r="FI296" s="24" t="str">
        <x:f>IF(AND($M296="Include",OR($FG296="Yes",$FH296="Yes")),"Ready","Not ready")</x:f>
        <x:v>Not ready</x:v>
      </x:c>
    </x:row>
    <x:row r="297" ht="24" customHeight="1">
      <x:c r="A297" s="22" t="str">
        <x:v>CTL-0295</x:v>
      </x:c>
      <x:c r="B297" s="22" t="n">
        <x:v>306</x:v>
      </x:c>
      <x:c r="C297" s="22" t="str">
        <x:v>Candidate alternative-rationale group</x:v>
      </x:c>
      <x:c r="D297" s="22" t="n">
        <x:v>0</x:v>
      </x:c>
      <x:c r="E297" s="22" t="str">
        <x:v>DATA non-innovation deals.xlsx</x:v>
      </x:c>
      <x:c r="F297" s="22" t="str">
        <x:v>hospiten gestion acquires additional 39 98 stake in m d anderson international espana from cartera industrial rea</x:v>
      </x:c>
      <x:c r="G297" s="22" t="str">
        <x:v>No</x:v>
      </x:c>
      <x:c r="H297" s="22" t="str">
        <x:v>No</x:v>
      </x:c>
      <x:c r="I297" s="22" t="str">
        <x:v>No</x:v>
      </x:c>
      <x:c r="J297" s="22" t="n">
        <x:v>1</x:v>
      </x:c>
      <x:c r="K297" s="22" t="str">
        <x:v>Not started</x:v>
      </x:c>
      <x:c r="L297" s="22" t="str">
        <x:v>Exclude - minority</x:v>
      </x:c>
      <x:c r="M297" s="22" t="str">
        <x:v>Review</x:v>
      </x:c>
      <x:c r="N297" s="22" t="str"/>
      <x:c r="O297" s="28" t="n">
        <x:v>41269</x:v>
      </x:c>
      <x:c r="P297" s="28" t="n">
        <x:v>41269</x:v>
      </x:c>
      <x:c r="Q297" s="22" t="n">
        <x:v>2012</x:v>
      </x:c>
      <x:c r="R297" s="22" t="str">
        <x:v>Q4 2012</x:v>
      </x:c>
      <x:c r="S297" s="22" t="str">
        <x:v>Completed</x:v>
      </x:c>
      <x:c r="T297" s="26" t="str">
        <x:v>HOSPITEN Gestion acquires additional 39.98% stake in M.D. Anderson International Espana from Cartera Industrial Rea</x:v>
      </x:c>
      <x:c r="U297" s="22" t="str">
        <x:v>Mergers &amp; Acquisitions</x:v>
      </x:c>
      <x:c r="V297" s="22" t="str">
        <x:v>Acquisition</x:v>
      </x:c>
      <x:c r="W297" s="22" t="str">
        <x:v>Minority Acquisition</x:v>
      </x:c>
      <x:c r="X297" s="22" t="str">
        <x:v>Spain</x:v>
      </x:c>
      <x:c r="Y297" s="22" t="str">
        <x:v>Minority Acquisition</x:v>
      </x:c>
      <x:c r="Z297" s="26"/>
      <x:c r="AA297" s="26"/>
      <x:c r="AB297" s="22" t="str">
        <x:v>Hospiten Gestion</x:v>
      </x:c>
      <x:c r="AC297" s="22" t="str">
        <x:v>hospiten gestion</x:v>
      </x:c>
      <x:c r="AD297" s="22" t="str">
        <x:v>MD Anderson International Espana SA</x:v>
      </x:c>
      <x:c r="AE297" s="22" t="str">
        <x:v>md anderson international espana</x:v>
      </x:c>
      <x:c r="AF297" s="30"/>
      <x:c r="AG297" s="22" t="str">
        <x:v>n/a</x:v>
      </x:c>
      <x:c r="AH297" s="26" t="str">
        <x:v>HOSPITEN Gestion A.I.E, an operator of hospitals, has acquired an additional 39.98% stake in M.D. Anderson International Espana S.A., a provider of cancer treatment services, from Cartera Industrial Rea, S.A. 
_x000d_ Cartera Industrial Rea is engaged in investing in commercial and industrial holdings. All the companies are based in Spain. 
_x000d_ Pursuant to the transaction, HOSPITEN Gestion holds a 99.97% stake in M.D. Anderson International Espana. 
_x000d_ M.D. Anderson International Espana has approximately 400 employees for the year 2011.</x:v>
      </x:c>
      <x:c r="AI297" s="26" t="str">
        <x:v>The acquisition will strengthen HOSPITEN Gestion’s position in the management of the center specializing in cancer in the Autonomous Region of Madrid, Spain.</x:v>
      </x:c>
      <x:c r="AJ297" s="22" t="str"/>
      <x:c r="AK297" s="22" t="str"/>
      <x:c r="AL297" s="22" t="str">
        <x:v>Unknown</x:v>
      </x:c>
      <x:c r="AM297" s="22" t="str">
        <x:v>Unknown</x:v>
      </x:c>
      <x:c r="AN297" s="22" t="str"/>
      <x:c r="AO297" s="22" t="str"/>
      <x:c r="AP297" s="22" t="str"/>
      <x:c r="AQ297" s="22" t="str"/>
      <x:c r="AR297" s="22" t="str"/>
      <x:c r="AS297" s="22" t="str">
        <x:v>Hospiten Gestion</x:v>
      </x:c>
      <x:c r="AT297" s="22" t="str">
        <x:v>MD Anderson International Espana SA</x:v>
      </x:c>
      <x:c r="AU297" s="22" t="str">
        <x:v>Not reviewed</x:v>
      </x:c>
      <x:c r="AV297" s="22" t="str">
        <x:v>Not assessed</x:v>
      </x:c>
      <x:c r="AW297" s="22" t="str">
        <x:v>Unknown</x:v>
      </x:c>
      <x:c r="AX297" s="22" t="str">
        <x:v>Unknown</x:v>
      </x:c>
      <x:c r="AY297" s="22" t="str">
        <x:v>Unknown</x:v>
      </x:c>
      <x:c r="AZ297" s="22" t="str">
        <x:v>Unknown</x:v>
      </x:c>
      <x:c r="BA297" s="22" t="str">
        <x:v>Unknown</x:v>
      </x:c>
      <x:c r="BB297" s="22" t="str">
        <x:v>Unknown</x:v>
      </x:c>
      <x:c r="BC297" s="26" t="str"/>
      <x:c r="BD297" s="22" t="str"/>
      <x:c r="BE297" s="22" t="str"/>
      <x:c r="BF297" s="22" t="str">
        <x:v>Not collected</x:v>
      </x:c>
      <x:c r="BG297" s="22" t="str">
        <x:v>Not collected</x:v>
      </x:c>
      <x:c r="BH297" s="22" t="str">
        <x:v>Not defined</x:v>
      </x:c>
      <x:c r="BI297" s="24" t="n">
        <x:f>IF($Q297="","",$Q297-3)</x:f>
        <x:v>2009</x:v>
      </x:c>
      <x:c r="BJ297" s="24" t="n">
        <x:f>IF($Q297="","",$Q297-2)</x:f>
        <x:v>2010</x:v>
      </x:c>
      <x:c r="BK297" s="24" t="n">
        <x:f>IF($Q297="","",$Q297-1)</x:f>
        <x:v>2011</x:v>
      </x:c>
      <x:c r="BL297" s="24" t="n">
        <x:f>IF($Q297="","",$Q297+0)</x:f>
        <x:v>2012</x:v>
      </x:c>
      <x:c r="BM297" s="24" t="n">
        <x:f>IF($Q297="","",$Q297+1)</x:f>
        <x:v>2013</x:v>
      </x:c>
      <x:c r="BN297" s="24" t="n">
        <x:f>IF($Q297="","",$Q297+2)</x:f>
        <x:v>2014</x:v>
      </x:c>
      <x:c r="BO297" s="24" t="n">
        <x:f>IF($Q297="","",$Q297+3)</x:f>
        <x:v>2015</x:v>
      </x:c>
      <x:c r="BP297" s="77" t="str"/>
      <x:c r="BQ297" s="77" t="str"/>
      <x:c r="BR297" s="77" t="str"/>
      <x:c r="BS297" s="77" t="str"/>
      <x:c r="BT297" s="77" t="str"/>
      <x:c r="BU297" s="77" t="str"/>
      <x:c r="BV297" s="77" t="str"/>
      <x:c r="BW297" s="77" t="str"/>
      <x:c r="BX297" s="77" t="str"/>
      <x:c r="BY297" s="77" t="str"/>
      <x:c r="BZ297" s="77" t="str"/>
      <x:c r="CA297" s="77" t="str"/>
      <x:c r="CB297" s="77" t="str"/>
      <x:c r="CC297" s="77" t="str"/>
      <x:c r="CD297" s="77" t="str"/>
      <x:c r="CE297" s="77" t="str"/>
      <x:c r="CF297" s="77" t="str"/>
      <x:c r="CG297" s="77" t="str"/>
      <x:c r="CH297" s="77" t="str"/>
      <x:c r="CI297" s="77" t="str"/>
      <x:c r="CJ297" s="77" t="str"/>
      <x:c r="CK297" s="77" t="str"/>
      <x:c r="CL297" s="77" t="str"/>
      <x:c r="CM297" s="77" t="str"/>
      <x:c r="CN297" s="77" t="str"/>
      <x:c r="CO297" s="77" t="str"/>
      <x:c r="CP297" s="77" t="str"/>
      <x:c r="CQ297" s="77" t="str"/>
      <x:c r="CR297" s="77" t="str"/>
      <x:c r="CS297" s="77" t="str"/>
      <x:c r="CT297" s="77" t="str"/>
      <x:c r="CU297" s="77" t="str"/>
      <x:c r="CV297" s="77" t="str"/>
      <x:c r="CW297" s="77" t="str"/>
      <x:c r="CX297" s="77" t="str"/>
      <x:c r="CY297" s="77" t="str"/>
      <x:c r="CZ297" s="77" t="str"/>
      <x:c r="DA297" s="77" t="str"/>
      <x:c r="DB297" s="77" t="str"/>
      <x:c r="DC297" s="77" t="str"/>
      <x:c r="DD297" s="77" t="str"/>
      <x:c r="DE297" s="77" t="str"/>
      <x:c r="DF297" s="78" t="str"/>
      <x:c r="DG297" s="78" t="str"/>
      <x:c r="DH297" s="78" t="str"/>
      <x:c r="DI297" s="78" t="str"/>
      <x:c r="DJ297" s="78" t="str"/>
      <x:c r="DK297" s="78" t="str"/>
      <x:c r="DL297" s="78" t="str"/>
      <x:c r="DM297" s="78" t="str"/>
      <x:c r="DN297" s="78" t="str"/>
      <x:c r="DO297" s="78" t="str"/>
      <x:c r="DP297" s="78" t="str"/>
      <x:c r="DQ297" s="78" t="str"/>
      <x:c r="DR297" s="78" t="str"/>
      <x:c r="DS297" s="78" t="str"/>
      <x:c r="DT297" s="78" t="str"/>
      <x:c r="DU297" s="78" t="str"/>
      <x:c r="DV297" s="78" t="str"/>
      <x:c r="DW297" s="78" t="str"/>
      <x:c r="DX297" s="78" t="str"/>
      <x:c r="DY297" s="78" t="str"/>
      <x:c r="DZ297" s="78" t="str"/>
      <x:c r="EA297" s="117" t="str"/>
      <x:c r="EB297" s="117" t="str"/>
      <x:c r="EC297" s="117" t="str"/>
      <x:c r="ED297" s="117" t="str"/>
      <x:c r="EE297" s="117" t="str"/>
      <x:c r="EF297" s="117" t="str"/>
      <x:c r="EG297" s="117" t="str"/>
      <x:c r="EH297" s="117" t="str"/>
      <x:c r="EI297" s="117" t="str"/>
      <x:c r="EJ297" s="117" t="str"/>
      <x:c r="EK297" s="117" t="str"/>
      <x:c r="EL297" s="117" t="str"/>
      <x:c r="EM297" s="117" t="str"/>
      <x:c r="EN297" s="117" t="str"/>
      <x:c r="EO297" s="34" t="str"/>
      <x:c r="EP297" s="34" t="str"/>
      <x:c r="EQ297" s="36" t="str">
        <x:f>IF(OR($EO297="",$EP297="",$EO297=0),"",$EP297/$EO297)</x:f>
      </x:c>
      <x:c r="ER297" s="38" t="str"/>
      <x:c r="ES297" s="22" t="str">
        <x:v>Unknown</x:v>
      </x:c>
      <x:c r="ET297" s="22" t="str">
        <x:v>Unknown</x:v>
      </x:c>
      <x:c r="EU297" s="40" t="str">
        <x:f>IF(COUNT($DF297,$DG297,$DH297)=0,"",AVERAGE($DF297,$DG297,$DH297))</x:f>
      </x:c>
      <x:c r="EV297" s="40" t="str">
        <x:f>IF(COUNT($DJ297,$DK297,$DL297)=0,"",AVERAGE($DJ297,$DK297,$DL297))</x:f>
      </x:c>
      <x:c r="EW297" s="40" t="str">
        <x:f>IF(OR($EU297="",$EV297=""),"",$EV297-$EU297)</x:f>
      </x:c>
      <x:c r="EX297" s="40" t="str">
        <x:f>IF(COUNT($DM297,$DN297,$DO297)=0,"",AVERAGE($DM297,$DN297,$DO297))</x:f>
      </x:c>
      <x:c r="EY297" s="40" t="str">
        <x:f>IF(COUNT($DQ297,$DR297,$DS297)=0,"",AVERAGE($DQ297,$DR297,$DS297))</x:f>
      </x:c>
      <x:c r="EZ297" s="40" t="str">
        <x:f>IF(OR($EX297="",$EY297=""),"",$EY297-$EX297)</x:f>
      </x:c>
      <x:c r="FA297" s="42" t="str">
        <x:f>IF(COUNT($EA297,$EB297,$EC297)=0,"",AVERAGE($EA297,$EB297,$EC297))</x:f>
      </x:c>
      <x:c r="FB297" s="42" t="str">
        <x:f>IF(COUNT($EE297,$EF297,$EG297)=0,"",AVERAGE($EE297,$EF297,$EG297))</x:f>
      </x:c>
      <x:c r="FC297" s="42" t="str">
        <x:f>IF(OR($FA297="",$FB297=""),"",$FB297-$FA297)</x:f>
      </x:c>
      <x:c r="FD297" s="42" t="str">
        <x:f>IF(COUNT($EH297,$EI297,$EJ297)=0,"",AVERAGE($EH297,$EI297,$EJ297))</x:f>
      </x:c>
      <x:c r="FE297" s="42" t="str">
        <x:f>IF(COUNT($EL297,$EM297,$EN297)=0,"",AVERAGE($EL297,$EM297,$EN297))</x:f>
      </x:c>
      <x:c r="FF297" s="42" t="str">
        <x:f>IF(OR($FD297="",$FE297=""),"",$FE297-$FD297)</x:f>
      </x:c>
      <x:c r="FG297" s="24" t="str">
        <x:f>IF(COUNT($DF297,$DG297,$DH297,$DJ297,$DK297,$DL297,$DM297,$DN297,$DO297,$DQ297,$DR297,$DS297)=12,"Yes","No")</x:f>
        <x:v>No</x:v>
      </x:c>
      <x:c r="FH297" s="24" t="str">
        <x:f>IF(COUNT($EA297,$EB297,$EC297,$EE297,$EF297,$EG297,$EH297,$EI297,$EJ297,$EL297,$EM297,$EN297)=12,"Yes","No")</x:f>
        <x:v>No</x:v>
      </x:c>
      <x:c r="FI297" s="24" t="str">
        <x:f>IF(AND($M297="Include",OR($FG297="Yes",$FH297="Yes")),"Ready","Not ready")</x:f>
        <x:v>Not ready</x:v>
      </x:c>
    </x:row>
    <x:row r="298" ht="24" customHeight="1">
      <x:c r="A298" s="22" t="str">
        <x:v>CTL-0296</x:v>
      </x:c>
      <x:c r="B298" s="22" t="n">
        <x:v>307</x:v>
      </x:c>
      <x:c r="C298" s="22" t="str">
        <x:v>Candidate alternative-rationale group</x:v>
      </x:c>
      <x:c r="D298" s="22" t="n">
        <x:v>0</x:v>
      </x:c>
      <x:c r="E298" s="22" t="str">
        <x:v>DATA non-innovation deals.xlsx</x:v>
      </x:c>
      <x:c r="F298" s="22" t="str">
        <x:v>basf acquires 98 19 stake in pronova biopharma</x:v>
      </x:c>
      <x:c r="G298" s="22" t="str">
        <x:v>No</x:v>
      </x:c>
      <x:c r="H298" s="22" t="str">
        <x:v>No</x:v>
      </x:c>
      <x:c r="I298" s="22" t="str">
        <x:v>No</x:v>
      </x:c>
      <x:c r="J298" s="22" t="n">
        <x:v>1</x:v>
      </x:c>
      <x:c r="K298" s="22" t="str">
        <x:v>Not started</x:v>
      </x:c>
      <x:c r="L298" s="22" t="str">
        <x:v>Review - majority</x:v>
      </x:c>
      <x:c r="M298" s="22" t="str">
        <x:v>Review</x:v>
      </x:c>
      <x:c r="N298" s="22" t="str"/>
      <x:c r="O298" s="28" t="n">
        <x:v>41234</x:v>
      </x:c>
      <x:c r="P298" s="28" t="n">
        <x:v>41305</x:v>
      </x:c>
      <x:c r="Q298" s="22" t="n">
        <x:v>2013</x:v>
      </x:c>
      <x:c r="R298" s="22" t="str">
        <x:v>Q4 2012</x:v>
      </x:c>
      <x:c r="S298" s="22" t="str">
        <x:v>Completed</x:v>
      </x:c>
      <x:c r="T298" s="26" t="str">
        <x:v>BASF acquires 98.19% stake in Pronova BioPharma</x:v>
      </x:c>
      <x:c r="U298" s="22" t="str">
        <x:v>Mergers &amp; Acquisitions</x:v>
      </x:c>
      <x:c r="V298" s="22" t="str">
        <x:v>Acquisition</x:v>
      </x:c>
      <x:c r="W298" s="22" t="str">
        <x:v>Majority Acquisition</x:v>
      </x:c>
      <x:c r="X298" s="22" t="str">
        <x:v>Norway</x:v>
      </x:c>
      <x:c r="Y298" s="22" t="str">
        <x:v>Majority Acquisition</x:v>
      </x:c>
      <x:c r="Z298" s="26" t="str">
        <x:v>Morgan Stanley &amp; Co Ltd</x:v>
      </x:c>
      <x:c r="AA298" s="26"/>
      <x:c r="AB298" s="22" t="str">
        <x:v>BASF AS</x:v>
      </x:c>
      <x:c r="AC298" s="22" t="str">
        <x:v>basf</x:v>
      </x:c>
      <x:c r="AD298" s="22" t="str">
        <x:v>Pronova Biopharma Norway As (Inactive)</x:v>
      </x:c>
      <x:c r="AE298" s="22" t="str">
        <x:v>pronova biopharma norway</x:v>
      </x:c>
      <x:c r="AF298" s="30" t="n">
        <x:v>903</x:v>
      </x:c>
      <x:c r="AG298" s="22" t="n">
        <x:v>903</x:v>
      </x:c>
      <x:c r="AH298" s="26" t="str">
        <x:v>BASF AG, a Germany-based chemical company, has acquired Pronova BioPharma ASA, a Norway-based developer and manufacturer of omega-3 fatty acids. 
_x000d_Following the transaction, the tendered shares were transferred to BASF, and BASF will now hold a 98.19%  stake in Pronova. 
_x000d_BASF will fully integrate Pronova into its nutrition and health division and Pronova will become a part of BASF’s omega-3-business. 
_x000d_Update on January 15, 2013: 
_x000d_BASF has confirmed its offer to acquire all of the issued and outstanding shares of Pronova and has increased its cash offer price to NOK13.5 ($2.45) per share. 
_x000d_The transaction is now valued at approximately NOK4,996 million ($903.08 million). The offer price represents a premium of 7.14% to Pronova’s closing share price on January 14, 2013. The offer period expires on January 18, 2013 and will not be extended. 
_x000d_As of January 14, 2013, BASF has received acceptances under the voluntary offer for a number of shares representing approximately 70% of the issued shares and votes in Pronova. 
_x000d_Except for Herkules Private Equity (Jersey-I) L.P. and Herkules Private Equity (Jersey-II) L.P. all shareholders including those who have tendered their shares till January 15, 2013 will be entitled to receive the increased offer price. 
_x000d_Update on December 19, 2012: 
_x000d_BASF has extended its offer period to acquire all of the issued and outstanding shares of Pronova for NOK12.5 ($2.17) per share in cash until January 18, 2013. 
_x000d_BASF has received acceptances under the voluntary offer for a number of shares representing approximately 67.2% of the issued shares and votes in Pronova. 
_x000d_The Board of Directors of Pronova and the management unanimously support BASF’s offer and recommend its acceptance. 
_x000d_Announcement (November 21, 2012): 
_x000d_ BASF has entered into an agreement to make a recommended voluntary public takeover offer to acquire Pronova for NOK12.5 ($2.17) per share in cash. The transaction is valued at approximately NOK4, 845 million ($844.44 million). 
_x000d_The offer price represents a premium of 4.17% to Pronova’s closing share price on November 20, 2012. The Board of Directors of Pronova and the management unanimously support BASF’s offer and recommend its acceptance. 
_x000d_In addition, BASF has obtained irrevocable pre-acceptance commitments for approximately 60% of Pronova’s share capital; including the 50% stake held by majority shareholders Herkules Private Equity Fund (held through its funds Herkules Private Equity (Jersey-I) L.P. and Herkules Private Equity (Jersey-II) L.P.), an approximately 9.1% stake indirectly controlled by investment firms Kistefos AS and Kistefos Investment AS and 0.3% held by members of the Board of Directors and management of Pronova. 
_x000d_The acquisition will be financed by way of available resources of BASF. The offer will be made by BASF’s wholly-owned subsidiary BASF AS and will be subject to certain conditions, including inter alia that shareholders shall in the aggregate have accepted the offer for a number of shares representing more than 90% of the total share capital of Pronova, and the same amount of votes which can be exercised in the general meeting of Pronova and that there shall have been no occurrence of a material adverse change. 
_x000d_Morgan Stanley &amp; Co. Limited is acting as financial advisor to Pronova. 
_x000d_BASF expects to finalize the transaction in the first quarter of 2013.</x:v>
      </x:c>
      <x:c r="AI298" s="26" t="str">
        <x:v>The intended acquisition will significantly strengthen BASF's position in the market for omega-3 fatty acids. The combination will enable Pronova to further leverage its omega-3 research, product development and manufacturing capabilities through BASF’s global platform and resources.</x:v>
      </x:c>
      <x:c r="AJ298" s="22" t="str"/>
      <x:c r="AK298" s="22" t="str"/>
      <x:c r="AL298" s="22" t="str">
        <x:v>Unknown</x:v>
      </x:c>
      <x:c r="AM298" s="22" t="str">
        <x:v>Unknown</x:v>
      </x:c>
      <x:c r="AN298" s="22" t="str"/>
      <x:c r="AO298" s="22" t="str"/>
      <x:c r="AP298" s="22" t="str"/>
      <x:c r="AQ298" s="22" t="str"/>
      <x:c r="AR298" s="22" t="str"/>
      <x:c r="AS298" s="22" t="str">
        <x:v>BASF AS</x:v>
      </x:c>
      <x:c r="AT298" s="22" t="str">
        <x:v>Pronova Biopharma Norway As (Inactive)</x:v>
      </x:c>
      <x:c r="AU298" s="22" t="str">
        <x:v>Not reviewed</x:v>
      </x:c>
      <x:c r="AV298" s="22" t="str">
        <x:v>Not assessed</x:v>
      </x:c>
      <x:c r="AW298" s="22" t="str">
        <x:v>Unknown</x:v>
      </x:c>
      <x:c r="AX298" s="22" t="str">
        <x:v>Unknown</x:v>
      </x:c>
      <x:c r="AY298" s="22" t="str">
        <x:v>Unknown</x:v>
      </x:c>
      <x:c r="AZ298" s="22" t="str">
        <x:v>Unknown</x:v>
      </x:c>
      <x:c r="BA298" s="22" t="str">
        <x:v>Unknown</x:v>
      </x:c>
      <x:c r="BB298" s="22" t="str">
        <x:v>Unknown</x:v>
      </x:c>
      <x:c r="BC298" s="26" t="str"/>
      <x:c r="BD298" s="22" t="str"/>
      <x:c r="BE298" s="22" t="str"/>
      <x:c r="BF298" s="22" t="str">
        <x:v>Not collected</x:v>
      </x:c>
      <x:c r="BG298" s="22" t="str">
        <x:v>Not collected</x:v>
      </x:c>
      <x:c r="BH298" s="22" t="str">
        <x:v>Not defined</x:v>
      </x:c>
      <x:c r="BI298" s="24" t="n">
        <x:f>IF($Q298="","",$Q298-3)</x:f>
        <x:v>2010</x:v>
      </x:c>
      <x:c r="BJ298" s="24" t="n">
        <x:f>IF($Q298="","",$Q298-2)</x:f>
        <x:v>2011</x:v>
      </x:c>
      <x:c r="BK298" s="24" t="n">
        <x:f>IF($Q298="","",$Q298-1)</x:f>
        <x:v>2012</x:v>
      </x:c>
      <x:c r="BL298" s="24" t="n">
        <x:f>IF($Q298="","",$Q298+0)</x:f>
        <x:v>2013</x:v>
      </x:c>
      <x:c r="BM298" s="24" t="n">
        <x:f>IF($Q298="","",$Q298+1)</x:f>
        <x:v>2014</x:v>
      </x:c>
      <x:c r="BN298" s="24" t="n">
        <x:f>IF($Q298="","",$Q298+2)</x:f>
        <x:v>2015</x:v>
      </x:c>
      <x:c r="BO298" s="24" t="n">
        <x:f>IF($Q298="","",$Q298+3)</x:f>
        <x:v>2016</x:v>
      </x:c>
      <x:c r="BP298" s="77" t="str"/>
      <x:c r="BQ298" s="77" t="str"/>
      <x:c r="BR298" s="77" t="str"/>
      <x:c r="BS298" s="77" t="str"/>
      <x:c r="BT298" s="77" t="str"/>
      <x:c r="BU298" s="77" t="str"/>
      <x:c r="BV298" s="77" t="str"/>
      <x:c r="BW298" s="77" t="str"/>
      <x:c r="BX298" s="77" t="str"/>
      <x:c r="BY298" s="77" t="str"/>
      <x:c r="BZ298" s="77" t="str"/>
      <x:c r="CA298" s="77" t="str"/>
      <x:c r="CB298" s="77" t="str"/>
      <x:c r="CC298" s="77" t="str"/>
      <x:c r="CD298" s="77" t="str"/>
      <x:c r="CE298" s="77" t="str"/>
      <x:c r="CF298" s="77" t="str"/>
      <x:c r="CG298" s="77" t="str"/>
      <x:c r="CH298" s="77" t="str"/>
      <x:c r="CI298" s="77" t="str"/>
      <x:c r="CJ298" s="77" t="str"/>
      <x:c r="CK298" s="77" t="str"/>
      <x:c r="CL298" s="77" t="str"/>
      <x:c r="CM298" s="77" t="str"/>
      <x:c r="CN298" s="77" t="str"/>
      <x:c r="CO298" s="77" t="str"/>
      <x:c r="CP298" s="77" t="str"/>
      <x:c r="CQ298" s="77" t="str"/>
      <x:c r="CR298" s="77" t="str"/>
      <x:c r="CS298" s="77" t="str"/>
      <x:c r="CT298" s="77" t="str"/>
      <x:c r="CU298" s="77" t="str"/>
      <x:c r="CV298" s="77" t="str"/>
      <x:c r="CW298" s="77" t="str"/>
      <x:c r="CX298" s="77" t="str"/>
      <x:c r="CY298" s="77" t="str"/>
      <x:c r="CZ298" s="77" t="str"/>
      <x:c r="DA298" s="77" t="str"/>
      <x:c r="DB298" s="77" t="str"/>
      <x:c r="DC298" s="77" t="str"/>
      <x:c r="DD298" s="77" t="str"/>
      <x:c r="DE298" s="77" t="str"/>
      <x:c r="DF298" s="78" t="str"/>
      <x:c r="DG298" s="78" t="str"/>
      <x:c r="DH298" s="78" t="str"/>
      <x:c r="DI298" s="78" t="str"/>
      <x:c r="DJ298" s="78" t="str"/>
      <x:c r="DK298" s="78" t="str"/>
      <x:c r="DL298" s="78" t="str"/>
      <x:c r="DM298" s="78" t="str"/>
      <x:c r="DN298" s="78" t="str"/>
      <x:c r="DO298" s="78" t="str"/>
      <x:c r="DP298" s="78" t="str"/>
      <x:c r="DQ298" s="78" t="str"/>
      <x:c r="DR298" s="78" t="str"/>
      <x:c r="DS298" s="78" t="str"/>
      <x:c r="DT298" s="78" t="str"/>
      <x:c r="DU298" s="78" t="str"/>
      <x:c r="DV298" s="78" t="str"/>
      <x:c r="DW298" s="78" t="str"/>
      <x:c r="DX298" s="78" t="str"/>
      <x:c r="DY298" s="78" t="str"/>
      <x:c r="DZ298" s="78" t="str"/>
      <x:c r="EA298" s="117" t="str"/>
      <x:c r="EB298" s="117" t="str"/>
      <x:c r="EC298" s="117" t="str"/>
      <x:c r="ED298" s="117" t="str"/>
      <x:c r="EE298" s="117" t="str"/>
      <x:c r="EF298" s="117" t="str"/>
      <x:c r="EG298" s="117" t="str"/>
      <x:c r="EH298" s="117" t="str"/>
      <x:c r="EI298" s="117" t="str"/>
      <x:c r="EJ298" s="117" t="str"/>
      <x:c r="EK298" s="117" t="str"/>
      <x:c r="EL298" s="117" t="str"/>
      <x:c r="EM298" s="117" t="str"/>
      <x:c r="EN298" s="117" t="str"/>
      <x:c r="EO298" s="34" t="str"/>
      <x:c r="EP298" s="34" t="str"/>
      <x:c r="EQ298" s="36" t="str">
        <x:f>IF(OR($EO298="",$EP298="",$EO298=0),"",$EP298/$EO298)</x:f>
      </x:c>
      <x:c r="ER298" s="38" t="str"/>
      <x:c r="ES298" s="22" t="str">
        <x:v>Unknown</x:v>
      </x:c>
      <x:c r="ET298" s="22" t="str">
        <x:v>Unknown</x:v>
      </x:c>
      <x:c r="EU298" s="40" t="str">
        <x:f>IF(COUNT($DF298,$DG298,$DH298)=0,"",AVERAGE($DF298,$DG298,$DH298))</x:f>
      </x:c>
      <x:c r="EV298" s="40" t="str">
        <x:f>IF(COUNT($DJ298,$DK298,$DL298)=0,"",AVERAGE($DJ298,$DK298,$DL298))</x:f>
      </x:c>
      <x:c r="EW298" s="40" t="str">
        <x:f>IF(OR($EU298="",$EV298=""),"",$EV298-$EU298)</x:f>
      </x:c>
      <x:c r="EX298" s="40" t="str">
        <x:f>IF(COUNT($DM298,$DN298,$DO298)=0,"",AVERAGE($DM298,$DN298,$DO298))</x:f>
      </x:c>
      <x:c r="EY298" s="40" t="str">
        <x:f>IF(COUNT($DQ298,$DR298,$DS298)=0,"",AVERAGE($DQ298,$DR298,$DS298))</x:f>
      </x:c>
      <x:c r="EZ298" s="40" t="str">
        <x:f>IF(OR($EX298="",$EY298=""),"",$EY298-$EX298)</x:f>
      </x:c>
      <x:c r="FA298" s="42" t="str">
        <x:f>IF(COUNT($EA298,$EB298,$EC298)=0,"",AVERAGE($EA298,$EB298,$EC298))</x:f>
      </x:c>
      <x:c r="FB298" s="42" t="str">
        <x:f>IF(COUNT($EE298,$EF298,$EG298)=0,"",AVERAGE($EE298,$EF298,$EG298))</x:f>
      </x:c>
      <x:c r="FC298" s="42" t="str">
        <x:f>IF(OR($FA298="",$FB298=""),"",$FB298-$FA298)</x:f>
      </x:c>
      <x:c r="FD298" s="42" t="str">
        <x:f>IF(COUNT($EH298,$EI298,$EJ298)=0,"",AVERAGE($EH298,$EI298,$EJ298))</x:f>
      </x:c>
      <x:c r="FE298" s="42" t="str">
        <x:f>IF(COUNT($EL298,$EM298,$EN298)=0,"",AVERAGE($EL298,$EM298,$EN298))</x:f>
      </x:c>
      <x:c r="FF298" s="42" t="str">
        <x:f>IF(OR($FD298="",$FE298=""),"",$FE298-$FD298)</x:f>
      </x:c>
      <x:c r="FG298" s="24" t="str">
        <x:f>IF(COUNT($DF298,$DG298,$DH298,$DJ298,$DK298,$DL298,$DM298,$DN298,$DO298,$DQ298,$DR298,$DS298)=12,"Yes","No")</x:f>
        <x:v>No</x:v>
      </x:c>
      <x:c r="FH298" s="24" t="str">
        <x:f>IF(COUNT($EA298,$EB298,$EC298,$EE298,$EF298,$EG298,$EH298,$EI298,$EJ298,$EL298,$EM298,$EN298)=12,"Yes","No")</x:f>
        <x:v>No</x:v>
      </x:c>
      <x:c r="FI298" s="24" t="str">
        <x:f>IF(AND($M298="Include",OR($FG298="Yes",$FH298="Yes")),"Ready","Not ready")</x:f>
        <x:v>Not ready</x:v>
      </x:c>
    </x:row>
    <x:row r="299" ht="24" customHeight="1">
      <x:c r="A299" s="22" t="str">
        <x:v>CTL-0297</x:v>
      </x:c>
      <x:c r="B299" s="22" t="n">
        <x:v>308</x:v>
      </x:c>
      <x:c r="C299" s="22" t="str">
        <x:v>Candidate alternative-rationale group</x:v>
      </x:c>
      <x:c r="D299" s="22" t="n">
        <x:v>0</x:v>
      </x:c>
      <x:c r="E299" s="22" t="str">
        <x:v>DATA non-innovation deals.xlsx</x:v>
      </x:c>
      <x:c r="F299" s="22" t="str">
        <x:v>illumina acquires bluegnome</x:v>
      </x:c>
      <x:c r="G299" s="22" t="str">
        <x:v>No</x:v>
      </x:c>
      <x:c r="H299" s="22" t="str">
        <x:v>No</x:v>
      </x:c>
      <x:c r="I299" s="22" t="str">
        <x:v>No</x:v>
      </x:c>
      <x:c r="J299" s="22" t="n">
        <x:v>1</x:v>
      </x:c>
      <x:c r="K299" s="22" t="str">
        <x:v>Not started</x:v>
      </x:c>
      <x:c r="L299" s="22" t="str">
        <x:v>Eligible - 100%</x:v>
      </x:c>
      <x:c r="M299" s="22" t="str">
        <x:v>Review</x:v>
      </x:c>
      <x:c r="N299" s="22" t="str"/>
      <x:c r="O299" s="28" t="n">
        <x:v>41171</x:v>
      </x:c>
      <x:c r="P299" s="28" t="n">
        <x:v>41171</x:v>
      </x:c>
      <x:c r="Q299" s="22" t="n">
        <x:v>2012</x:v>
      </x:c>
      <x:c r="R299" s="22" t="str">
        <x:v>Q3 2012</x:v>
      </x:c>
      <x:c r="S299" s="22" t="str">
        <x:v>Completed</x:v>
      </x:c>
      <x:c r="T299" s="26" t="str">
        <x:v>Illumina acquires BlueGnome</x:v>
      </x:c>
      <x:c r="U299" s="22" t="str">
        <x:v>Mergers &amp; Acquisitions</x:v>
      </x:c>
      <x:c r="V299" s="22" t="str">
        <x:v>Acquisition</x:v>
      </x:c>
      <x:c r="W299" s="22" t="str">
        <x:v>100% Acquisition</x:v>
      </x:c>
      <x:c r="X299" s="22" t="str">
        <x:v>United Kingdom</x:v>
      </x:c>
      <x:c r="Y299" s="22" t="str">
        <x:v>100% Acquisition</x:v>
      </x:c>
      <x:c r="Z299" s="26"/>
      <x:c r="AA299" s="26"/>
      <x:c r="AB299" s="22" t="str">
        <x:v>Illumina, Inc.</x:v>
      </x:c>
      <x:c r="AC299" s="22" t="str">
        <x:v>illumina</x:v>
      </x:c>
      <x:c r="AD299" s="22" t="str">
        <x:v>BlueGnome Ltd</x:v>
      </x:c>
      <x:c r="AE299" s="22" t="str">
        <x:v>bluegnome</x:v>
      </x:c>
      <x:c r="AF299" s="30"/>
      <x:c r="AG299" s="22" t="str">
        <x:v>n/a</x:v>
      </x:c>
      <x:c r="AH299" s="26" t="str">
        <x:v>Illumina, Inc., a US-based developer and marketer of life science tools and integrated systems for the analysis of genetic variation and function, has acquired BlueGnome, Ltd., a UK-based provider of solutions for the screening of genetic abnormalities associated with developmental delay, cancer, and infertility. 
_x000d_ Pursuant to the transaction, BlueGnome has become a wholly owned subsidiary of Illumina.</x:v>
      </x:c>
      <x:c r="AI299" s="26" t="str">
        <x:v>The acquisition enhances Illumina’s ability to establish integrated solutions in reproductive health and cancer.</x:v>
      </x:c>
      <x:c r="AJ299" s="22" t="str"/>
      <x:c r="AK299" s="22" t="str"/>
      <x:c r="AL299" s="22" t="str">
        <x:v>Unknown</x:v>
      </x:c>
      <x:c r="AM299" s="22" t="str">
        <x:v>Unknown</x:v>
      </x:c>
      <x:c r="AN299" s="22" t="str"/>
      <x:c r="AO299" s="22" t="str"/>
      <x:c r="AP299" s="22" t="str"/>
      <x:c r="AQ299" s="22" t="str"/>
      <x:c r="AR299" s="22" t="str"/>
      <x:c r="AS299" s="22" t="str">
        <x:v>Illumina, Inc.</x:v>
      </x:c>
      <x:c r="AT299" s="22" t="str">
        <x:v>BlueGnome Ltd</x:v>
      </x:c>
      <x:c r="AU299" s="22" t="str">
        <x:v>Not reviewed</x:v>
      </x:c>
      <x:c r="AV299" s="22" t="str">
        <x:v>Not assessed</x:v>
      </x:c>
      <x:c r="AW299" s="22" t="str">
        <x:v>Unknown</x:v>
      </x:c>
      <x:c r="AX299" s="22" t="str">
        <x:v>Unknown</x:v>
      </x:c>
      <x:c r="AY299" s="22" t="str">
        <x:v>Unknown</x:v>
      </x:c>
      <x:c r="AZ299" s="22" t="str">
        <x:v>Unknown</x:v>
      </x:c>
      <x:c r="BA299" s="22" t="str">
        <x:v>Unknown</x:v>
      </x:c>
      <x:c r="BB299" s="22" t="str">
        <x:v>Unknown</x:v>
      </x:c>
      <x:c r="BC299" s="26" t="str"/>
      <x:c r="BD299" s="22" t="str"/>
      <x:c r="BE299" s="22" t="str"/>
      <x:c r="BF299" s="22" t="str">
        <x:v>Not collected</x:v>
      </x:c>
      <x:c r="BG299" s="22" t="str">
        <x:v>Not collected</x:v>
      </x:c>
      <x:c r="BH299" s="22" t="str">
        <x:v>Not defined</x:v>
      </x:c>
      <x:c r="BI299" s="24" t="n">
        <x:f>IF($Q299="","",$Q299-3)</x:f>
        <x:v>2009</x:v>
      </x:c>
      <x:c r="BJ299" s="24" t="n">
        <x:f>IF($Q299="","",$Q299-2)</x:f>
        <x:v>2010</x:v>
      </x:c>
      <x:c r="BK299" s="24" t="n">
        <x:f>IF($Q299="","",$Q299-1)</x:f>
        <x:v>2011</x:v>
      </x:c>
      <x:c r="BL299" s="24" t="n">
        <x:f>IF($Q299="","",$Q299+0)</x:f>
        <x:v>2012</x:v>
      </x:c>
      <x:c r="BM299" s="24" t="n">
        <x:f>IF($Q299="","",$Q299+1)</x:f>
        <x:v>2013</x:v>
      </x:c>
      <x:c r="BN299" s="24" t="n">
        <x:f>IF($Q299="","",$Q299+2)</x:f>
        <x:v>2014</x:v>
      </x:c>
      <x:c r="BO299" s="24" t="n">
        <x:f>IF($Q299="","",$Q299+3)</x:f>
        <x:v>2015</x:v>
      </x:c>
      <x:c r="BP299" s="77" t="str"/>
      <x:c r="BQ299" s="77" t="str"/>
      <x:c r="BR299" s="77" t="str"/>
      <x:c r="BS299" s="77" t="str"/>
      <x:c r="BT299" s="77" t="str"/>
      <x:c r="BU299" s="77" t="str"/>
      <x:c r="BV299" s="77" t="str"/>
      <x:c r="BW299" s="77" t="str"/>
      <x:c r="BX299" s="77" t="str"/>
      <x:c r="BY299" s="77" t="str"/>
      <x:c r="BZ299" s="77" t="str"/>
      <x:c r="CA299" s="77" t="str"/>
      <x:c r="CB299" s="77" t="str"/>
      <x:c r="CC299" s="77" t="str"/>
      <x:c r="CD299" s="77" t="str"/>
      <x:c r="CE299" s="77" t="str"/>
      <x:c r="CF299" s="77" t="str"/>
      <x:c r="CG299" s="77" t="str"/>
      <x:c r="CH299" s="77" t="str"/>
      <x:c r="CI299" s="77" t="str"/>
      <x:c r="CJ299" s="77" t="str"/>
      <x:c r="CK299" s="77" t="str"/>
      <x:c r="CL299" s="77" t="str"/>
      <x:c r="CM299" s="77" t="str"/>
      <x:c r="CN299" s="77" t="str"/>
      <x:c r="CO299" s="77" t="str"/>
      <x:c r="CP299" s="77" t="str"/>
      <x:c r="CQ299" s="77" t="str"/>
      <x:c r="CR299" s="77" t="str"/>
      <x:c r="CS299" s="77" t="str"/>
      <x:c r="CT299" s="77" t="str"/>
      <x:c r="CU299" s="77" t="str"/>
      <x:c r="CV299" s="77" t="str"/>
      <x:c r="CW299" s="77" t="str"/>
      <x:c r="CX299" s="77" t="str"/>
      <x:c r="CY299" s="77" t="str"/>
      <x:c r="CZ299" s="77" t="str"/>
      <x:c r="DA299" s="77" t="str"/>
      <x:c r="DB299" s="77" t="str"/>
      <x:c r="DC299" s="77" t="str"/>
      <x:c r="DD299" s="77" t="str"/>
      <x:c r="DE299" s="77" t="str"/>
      <x:c r="DF299" s="78" t="str"/>
      <x:c r="DG299" s="78" t="str"/>
      <x:c r="DH299" s="78" t="str"/>
      <x:c r="DI299" s="78" t="str"/>
      <x:c r="DJ299" s="78" t="str"/>
      <x:c r="DK299" s="78" t="str"/>
      <x:c r="DL299" s="78" t="str"/>
      <x:c r="DM299" s="78" t="str"/>
      <x:c r="DN299" s="78" t="str"/>
      <x:c r="DO299" s="78" t="str"/>
      <x:c r="DP299" s="78" t="str"/>
      <x:c r="DQ299" s="78" t="str"/>
      <x:c r="DR299" s="78" t="str"/>
      <x:c r="DS299" s="78" t="str"/>
      <x:c r="DT299" s="78" t="str"/>
      <x:c r="DU299" s="78" t="str"/>
      <x:c r="DV299" s="78" t="str"/>
      <x:c r="DW299" s="78" t="str"/>
      <x:c r="DX299" s="78" t="str"/>
      <x:c r="DY299" s="78" t="str"/>
      <x:c r="DZ299" s="78" t="str"/>
      <x:c r="EA299" s="117" t="str"/>
      <x:c r="EB299" s="117" t="str"/>
      <x:c r="EC299" s="117" t="str"/>
      <x:c r="ED299" s="117" t="str"/>
      <x:c r="EE299" s="117" t="str"/>
      <x:c r="EF299" s="117" t="str"/>
      <x:c r="EG299" s="117" t="str"/>
      <x:c r="EH299" s="117" t="str"/>
      <x:c r="EI299" s="117" t="str"/>
      <x:c r="EJ299" s="117" t="str"/>
      <x:c r="EK299" s="117" t="str"/>
      <x:c r="EL299" s="117" t="str"/>
      <x:c r="EM299" s="117" t="str"/>
      <x:c r="EN299" s="117" t="str"/>
      <x:c r="EO299" s="34" t="str"/>
      <x:c r="EP299" s="34" t="str"/>
      <x:c r="EQ299" s="36" t="str">
        <x:f>IF(OR($EO299="",$EP299="",$EO299=0),"",$EP299/$EO299)</x:f>
      </x:c>
      <x:c r="ER299" s="38" t="str"/>
      <x:c r="ES299" s="22" t="str">
        <x:v>Unknown</x:v>
      </x:c>
      <x:c r="ET299" s="22" t="str">
        <x:v>Unknown</x:v>
      </x:c>
      <x:c r="EU299" s="40" t="str">
        <x:f>IF(COUNT($DF299,$DG299,$DH299)=0,"",AVERAGE($DF299,$DG299,$DH299))</x:f>
      </x:c>
      <x:c r="EV299" s="40" t="str">
        <x:f>IF(COUNT($DJ299,$DK299,$DL299)=0,"",AVERAGE($DJ299,$DK299,$DL299))</x:f>
      </x:c>
      <x:c r="EW299" s="40" t="str">
        <x:f>IF(OR($EU299="",$EV299=""),"",$EV299-$EU299)</x:f>
      </x:c>
      <x:c r="EX299" s="40" t="str">
        <x:f>IF(COUNT($DM299,$DN299,$DO299)=0,"",AVERAGE($DM299,$DN299,$DO299))</x:f>
      </x:c>
      <x:c r="EY299" s="40" t="str">
        <x:f>IF(COUNT($DQ299,$DR299,$DS299)=0,"",AVERAGE($DQ299,$DR299,$DS299))</x:f>
      </x:c>
      <x:c r="EZ299" s="40" t="str">
        <x:f>IF(OR($EX299="",$EY299=""),"",$EY299-$EX299)</x:f>
      </x:c>
      <x:c r="FA299" s="42" t="str">
        <x:f>IF(COUNT($EA299,$EB299,$EC299)=0,"",AVERAGE($EA299,$EB299,$EC299))</x:f>
      </x:c>
      <x:c r="FB299" s="42" t="str">
        <x:f>IF(COUNT($EE299,$EF299,$EG299)=0,"",AVERAGE($EE299,$EF299,$EG299))</x:f>
      </x:c>
      <x:c r="FC299" s="42" t="str">
        <x:f>IF(OR($FA299="",$FB299=""),"",$FB299-$FA299)</x:f>
      </x:c>
      <x:c r="FD299" s="42" t="str">
        <x:f>IF(COUNT($EH299,$EI299,$EJ299)=0,"",AVERAGE($EH299,$EI299,$EJ299))</x:f>
      </x:c>
      <x:c r="FE299" s="42" t="str">
        <x:f>IF(COUNT($EL299,$EM299,$EN299)=0,"",AVERAGE($EL299,$EM299,$EN299))</x:f>
      </x:c>
      <x:c r="FF299" s="42" t="str">
        <x:f>IF(OR($FD299="",$FE299=""),"",$FE299-$FD299)</x:f>
      </x:c>
      <x:c r="FG299" s="24" t="str">
        <x:f>IF(COUNT($DF299,$DG299,$DH299,$DJ299,$DK299,$DL299,$DM299,$DN299,$DO299,$DQ299,$DR299,$DS299)=12,"Yes","No")</x:f>
        <x:v>No</x:v>
      </x:c>
      <x:c r="FH299" s="24" t="str">
        <x:f>IF(COUNT($EA299,$EB299,$EC299,$EE299,$EF299,$EG299,$EH299,$EI299,$EJ299,$EL299,$EM299,$EN299)=12,"Yes","No")</x:f>
        <x:v>No</x:v>
      </x:c>
      <x:c r="FI299" s="24" t="str">
        <x:f>IF(AND($M299="Include",OR($FG299="Yes",$FH299="Yes")),"Ready","Not ready")</x:f>
        <x:v>Not ready</x:v>
      </x:c>
    </x:row>
    <x:row r="300" ht="24" customHeight="1">
      <x:c r="A300" s="22" t="str">
        <x:v>CTL-0298</x:v>
      </x:c>
      <x:c r="B300" s="22" t="n">
        <x:v>309</x:v>
      </x:c>
      <x:c r="C300" s="22" t="str">
        <x:v>Candidate alternative-rationale group</x:v>
      </x:c>
      <x:c r="D300" s="22" t="n">
        <x:v>0</x:v>
      </x:c>
      <x:c r="E300" s="22" t="str">
        <x:v>DATA non-innovation deals.xlsx</x:v>
      </x:c>
      <x:c r="F300" s="22" t="str">
        <x:v>recordati acquires farma projekt</x:v>
      </x:c>
      <x:c r="G300" s="22" t="str">
        <x:v>No</x:v>
      </x:c>
      <x:c r="H300" s="22" t="str">
        <x:v>No</x:v>
      </x:c>
      <x:c r="I300" s="22" t="str">
        <x:v>Yes</x:v>
      </x:c>
      <x:c r="J300" s="22" t="n">
        <x:v>2</x:v>
      </x:c>
      <x:c r="K300" s="22" t="str">
        <x:v>Not started</x:v>
      </x:c>
      <x:c r="L300" s="22" t="str">
        <x:v>Eligible - 100%</x:v>
      </x:c>
      <x:c r="M300" s="22" t="str">
        <x:v>Review</x:v>
      </x:c>
      <x:c r="N300" s="22" t="str"/>
      <x:c r="O300" s="28" t="n">
        <x:v>41123</x:v>
      </x:c>
      <x:c r="P300" s="28" t="n">
        <x:v>41123</x:v>
      </x:c>
      <x:c r="Q300" s="22" t="n">
        <x:v>2012</x:v>
      </x:c>
      <x:c r="R300" s="22" t="str">
        <x:v>Q3 2012</x:v>
      </x:c>
      <x:c r="S300" s="22" t="str">
        <x:v>Completed</x:v>
      </x:c>
      <x:c r="T300" s="26" t="str">
        <x:v>Recordati acquires Farma-Projekt</x:v>
      </x:c>
      <x:c r="U300" s="22" t="str">
        <x:v>Mergers &amp; Acquisitions</x:v>
      </x:c>
      <x:c r="V300" s="22" t="str">
        <x:v>Acquisition</x:v>
      </x:c>
      <x:c r="W300" s="22" t="str">
        <x:v>100% Acquisition</x:v>
      </x:c>
      <x:c r="X300" s="22" t="str">
        <x:v>Poland</x:v>
      </x:c>
      <x:c r="Y300" s="22" t="str">
        <x:v>100% Acquisition</x:v>
      </x:c>
      <x:c r="Z300" s="26"/>
      <x:c r="AA300" s="26"/>
      <x:c r="AB300" s="22" t="str">
        <x:v>Recordati S.p.A.</x:v>
      </x:c>
      <x:c r="AC300" s="22" t="str">
        <x:v>recordati s p a</x:v>
      </x:c>
      <x:c r="AD300" s="22" t="str">
        <x:v>FarmaProjekt Sp. z o.o</x:v>
      </x:c>
      <x:c r="AE300" s="22" t="str">
        <x:v>farmaprojekt sp z o o</x:v>
      </x:c>
      <x:c r="AF300" s="30" t="n">
        <x:v>21</x:v>
      </x:c>
      <x:c r="AG300" s="22" t="n">
        <x:v>21</x:v>
      </x:c>
      <x:c r="AH300" s="26" t="str">
        <x:v>Recordati S.p.A., a Italy-based pharmaceutical group engaged in the research, development, production and marketing of pharmaceuticals and pharmaceutical chemicals, has acquired 100% share capital of Farma-Projekt Sp. z o.o., a Poland-based pharmaceutical company engaged in manufacturing dietary supplements and drugs. 
_x000d_ The transaction is valued at PLN71 million ($21.26 million) and will be funded from existing liquidity. 
_x000d_ Farma-Projekt has 135 employees and sales over PLN47 million ($13.73 million) in the year 2011.</x:v>
      </x:c>
      <x:c r="AI300" s="26" t="str">
        <x:v>The acquisition of Farma-Projekt is another step forward in Recordati's strategy to increase its business in the Central and Eastern European markets which are growing at interesting rates.</x:v>
      </x:c>
      <x:c r="AJ300" s="22" t="str"/>
      <x:c r="AK300" s="22" t="str"/>
      <x:c r="AL300" s="22" t="str">
        <x:v>Unknown</x:v>
      </x:c>
      <x:c r="AM300" s="22" t="str">
        <x:v>Unknown</x:v>
      </x:c>
      <x:c r="AN300" s="22" t="str">
        <x:v>REC IM</x:v>
      </x:c>
      <x:c r="AO300" s="22" t="str"/>
      <x:c r="AP300" s="22" t="str"/>
      <x:c r="AQ300" s="22" t="str"/>
      <x:c r="AR300" s="22" t="str"/>
      <x:c r="AS300" s="22" t="str">
        <x:v>Recordati S.p.A.</x:v>
      </x:c>
      <x:c r="AT300" s="22" t="str">
        <x:v>FarmaProjekt Sp. z o.o</x:v>
      </x:c>
      <x:c r="AU300" s="22" t="str">
        <x:v>Not reviewed</x:v>
      </x:c>
      <x:c r="AV300" s="22" t="str">
        <x:v>Not assessed</x:v>
      </x:c>
      <x:c r="AW300" s="22" t="str">
        <x:v>Unknown</x:v>
      </x:c>
      <x:c r="AX300" s="22" t="str">
        <x:v>Unknown</x:v>
      </x:c>
      <x:c r="AY300" s="22" t="str">
        <x:v>Unknown</x:v>
      </x:c>
      <x:c r="AZ300" s="22" t="str">
        <x:v>Unknown</x:v>
      </x:c>
      <x:c r="BA300" s="22" t="str">
        <x:v>Unknown</x:v>
      </x:c>
      <x:c r="BB300" s="22" t="str">
        <x:v>Unknown</x:v>
      </x:c>
      <x:c r="BC300" s="26" t="str"/>
      <x:c r="BD300" s="22" t="str"/>
      <x:c r="BE300" s="22" t="str">
        <x:v>EUR</x:v>
      </x:c>
      <x:c r="BF300" s="22" t="str">
        <x:v>Complete</x:v>
      </x:c>
      <x:c r="BG300" s="22" t="str">
        <x:v>No event-window coverage in the observed priority-year range</x:v>
      </x:c>
      <x:c r="BH300" s="22" t="str">
        <x:v>Applicant/owner alias match for Recordati entities; observed priority years begin in 2016.</x:v>
      </x:c>
      <x:c r="BI300" s="24" t="n">
        <x:f>IF($Q300="","",$Q300-3)</x:f>
        <x:v>2009</x:v>
      </x:c>
      <x:c r="BJ300" s="24" t="n">
        <x:f>IF($Q300="","",$Q300-2)</x:f>
        <x:v>2010</x:v>
      </x:c>
      <x:c r="BK300" s="24" t="n">
        <x:f>IF($Q300="","",$Q300-1)</x:f>
        <x:v>2011</x:v>
      </x:c>
      <x:c r="BL300" s="24" t="n">
        <x:f>IF($Q300="","",$Q300+0)</x:f>
        <x:v>2012</x:v>
      </x:c>
      <x:c r="BM300" s="24" t="n">
        <x:f>IF($Q300="","",$Q300+1)</x:f>
        <x:v>2013</x:v>
      </x:c>
      <x:c r="BN300" s="24" t="n">
        <x:f>IF($Q300="","",$Q300+2)</x:f>
        <x:v>2014</x:v>
      </x:c>
      <x:c r="BO300" s="24" t="n">
        <x:f>IF($Q300="","",$Q300+3)</x:f>
        <x:v>2015</x:v>
      </x:c>
      <x:c r="BP300" s="77" t="n">
        <x:v>747.524</x:v>
      </x:c>
      <x:c r="BQ300" s="77" t="n">
        <x:v>728.134</x:v>
      </x:c>
      <x:c r="BR300" s="77" t="n">
        <x:v>762.036</x:v>
      </x:c>
      <x:c r="BS300" s="77" t="n">
        <x:v>828.317</x:v>
      </x:c>
      <x:c r="BT300" s="77" t="n">
        <x:v>941.63</x:v>
      </x:c>
      <x:c r="BU300" s="77" t="n">
        <x:v>987.356</x:v>
      </x:c>
      <x:c r="BV300" s="77" t="n">
        <x:v>1047.676</x:v>
      </x:c>
      <x:c r="BW300" s="77" t="n">
        <x:v>169.363</x:v>
      </x:c>
      <x:c r="BX300" s="77" t="n">
        <x:v>155.084</x:v>
      </x:c>
      <x:c r="BY300" s="77" t="n">
        <x:v>166.15</x:v>
      </x:c>
      <x:c r="BZ300" s="77" t="n">
        <x:v>181.203</x:v>
      </x:c>
      <x:c r="CA300" s="77" t="n">
        <x:v>209.235</x:v>
      </x:c>
      <x:c r="CB300" s="77" t="n">
        <x:v>234.942</x:v>
      </x:c>
      <x:c r="CC300" s="77" t="n">
        <x:v>282.228</x:v>
      </x:c>
      <x:c r="CD300" s="77" t="n">
        <x:v>110.56</x:v>
      </x:c>
      <x:c r="CE300" s="77" t="n">
        <x:v>108.571</x:v>
      </x:c>
      <x:c r="CF300" s="77" t="n">
        <x:v>116.434</x:v>
      </x:c>
      <x:c r="CG300" s="77" t="n">
        <x:v>118.484</x:v>
      </x:c>
      <x:c r="CH300" s="77" t="n">
        <x:v>133.678</x:v>
      </x:c>
      <x:c r="CI300" s="77" t="n">
        <x:v>161.187</x:v>
      </x:c>
      <x:c r="CJ300" s="77" t="n">
        <x:v>198.792</x:v>
      </x:c>
      <x:c r="CK300" s="77" t="n">
        <x:v>823.479</x:v>
      </x:c>
      <x:c r="CL300" s="77" t="n">
        <x:v>901.074</x:v>
      </x:c>
      <x:c r="CM300" s="77" t="n">
        <x:v>977.464</x:v>
      </x:c>
      <x:c r="CN300" s="77" t="n">
        <x:v>1086.888</x:v>
      </x:c>
      <x:c r="CO300" s="77" t="n">
        <x:v>1283.811</x:v>
      </x:c>
      <x:c r="CP300" s="77" t="n">
        <x:v>1375.225</x:v>
      </x:c>
      <x:c r="CQ300" s="77" t="n">
        <x:v>1468.886</x:v>
      </x:c>
      <x:c r="CR300" s="77" t="n">
        <x:v>111.261</x:v>
      </x:c>
      <x:c r="CS300" s="77" t="n">
        <x:v>116.877</x:v>
      </x:c>
      <x:c r="CT300" s="77" t="n">
        <x:v>162.689</x:v>
      </x:c>
      <x:c r="CU300" s="77" t="n">
        <x:v>193.245</x:v>
      </x:c>
      <x:c r="CV300" s="77" t="n">
        <x:v>311.092</x:v>
      </x:c>
      <x:c r="CW300" s="77" t="n">
        <x:v>323.035</x:v>
      </x:c>
      <x:c r="CX300" s="77" t="n">
        <x:v>326.933</x:v>
      </x:c>
      <x:c r="CY300" s="77" t="n">
        <x:v>69.445</x:v>
      </x:c>
      <x:c r="CZ300" s="77" t="n">
        <x:v>68.841</x:v>
      </x:c>
      <x:c r="DA300" s="77" t="n">
        <x:v>55.956</x:v>
      </x:c>
      <x:c r="DB300" s="77" t="n">
        <x:v>63.407</x:v>
      </x:c>
      <x:c r="DC300" s="77" t="n">
        <x:v>74.725</x:v>
      </x:c>
      <x:c r="DD300" s="77" t="n">
        <x:v>85.267</x:v>
      </x:c>
      <x:c r="DE300" s="77" t="n">
        <x:v>76.736</x:v>
      </x:c>
      <x:c r="DF300" s="78" t="n">
        <x:v>13.4876</x:v>
      </x:c>
      <x:c r="DG300" s="78" t="n">
        <x:v>12.5912</x:v>
      </x:c>
      <x:c r="DH300" s="78" t="n">
        <x:v>12.3962</x:v>
      </x:c>
      <x:c r="DI300" s="78" t="n">
        <x:v>11.4791</x:v>
      </x:c>
      <x:c r="DJ300" s="78" t="n">
        <x:v>11.2775</x:v>
      </x:c>
      <x:c r="DK300" s="78" t="n">
        <x:v>12.1237</x:v>
      </x:c>
      <x:c r="DL300" s="78" t="n">
        <x:v>13.9792</x:v>
      </x:c>
      <x:c r="DM300" s="78" t="n">
        <x:v>22.6565</x:v>
      </x:c>
      <x:c r="DN300" s="78" t="n">
        <x:v>21.2988</x:v>
      </x:c>
      <x:c r="DO300" s="78" t="n">
        <x:v>21.8034</x:v>
      </x:c>
      <x:c r="DP300" s="78" t="n">
        <x:v>21.876</x:v>
      </x:c>
      <x:c r="DQ300" s="78" t="n">
        <x:v>22.2205</x:v>
      </x:c>
      <x:c r="DR300" s="78" t="n">
        <x:v>23.7951</x:v>
      </x:c>
      <x:c r="DS300" s="78" t="n">
        <x:v>26.9385</x:v>
      </x:c>
      <x:c r="DT300" s="78" t="n">
        <x:v>13.5111</x:v>
      </x:c>
      <x:c r="DU300" s="78" t="n">
        <x:v>12.9709</x:v>
      </x:c>
      <x:c r="DV300" s="78" t="n">
        <x:v>16.644</x:v>
      </x:c>
      <x:c r="DW300" s="78" t="n">
        <x:v>17.7797</x:v>
      </x:c>
      <x:c r="DX300" s="78" t="n">
        <x:v>24.2319</x:v>
      </x:c>
      <x:c r="DY300" s="78" t="n">
        <x:v>23.4896</x:v>
      </x:c>
      <x:c r="DZ300" s="78" t="n">
        <x:v>22.2572</x:v>
      </x:c>
      <x:c r="EA300" s="117"/>
      <x:c r="EB300" s="117"/>
      <x:c r="EC300" s="117"/>
      <x:c r="ED300" s="117"/>
      <x:c r="EE300" s="117"/>
      <x:c r="EF300" s="117"/>
      <x:c r="EG300" s="117"/>
      <x:c r="EH300" s="117"/>
      <x:c r="EI300" s="117"/>
      <x:c r="EJ300" s="117"/>
      <x:c r="EK300" s="117"/>
      <x:c r="EL300" s="117"/>
      <x:c r="EM300" s="117"/>
      <x:c r="EN300" s="117"/>
      <x:c r="EO300" s="34" t="str"/>
      <x:c r="EP300" s="34" t="str"/>
      <x:c r="EQ300" s="36" t="str">
        <x:f>IF(OR($EO300="",$EP300="",$EO300=0),"",$EP300/$EO300)</x:f>
      </x:c>
      <x:c r="ER300" s="38" t="str"/>
      <x:c r="ES300" s="22" t="str">
        <x:v>Unknown</x:v>
      </x:c>
      <x:c r="ET300" s="22" t="str">
        <x:v>Unknown</x:v>
      </x:c>
      <x:c r="EU300" s="40" t="n">
        <x:f>IF(COUNT($DF300,$DG300,$DH300)=0,"",AVERAGE($DF300,$DG300,$DH300))</x:f>
        <x:v>12.825000000000001</x:v>
      </x:c>
      <x:c r="EV300" s="40" t="n">
        <x:f>IF(COUNT($DJ300,$DK300,$DL300)=0,"",AVERAGE($DJ300,$DK300,$DL300))</x:f>
        <x:v>12.460133333333333</x:v>
      </x:c>
      <x:c r="EW300" s="40" t="n">
        <x:f>IF(OR($EU300="",$EV300=""),"",$EV300-$EU300)</x:f>
        <x:v>-0.3648666666666678</x:v>
      </x:c>
      <x:c r="EX300" s="40" t="n">
        <x:f>IF(COUNT($DM300,$DN300,$DO300)=0,"",AVERAGE($DM300,$DN300,$DO300))</x:f>
        <x:v>21.919566666666668</x:v>
      </x:c>
      <x:c r="EY300" s="40" t="n">
        <x:f>IF(COUNT($DQ300,$DR300,$DS300)=0,"",AVERAGE($DQ300,$DR300,$DS300))</x:f>
        <x:v>24.318033333333336</x:v>
      </x:c>
      <x:c r="EZ300" s="40" t="n">
        <x:f>IF(OR($EX300="",$EY300=""),"",$EY300-$EX300)</x:f>
        <x:v>2.3984666666666676</x:v>
      </x:c>
      <x:c r="FA300" s="42" t="str">
        <x:f>IF(COUNT($EA300,$EB300,$EC300)=0,"",AVERAGE($EA300,$EB300,$EC300))</x:f>
      </x:c>
      <x:c r="FB300" s="42" t="str">
        <x:f>IF(COUNT($EE300,$EF300,$EG300)=0,"",AVERAGE($EE300,$EF300,$EG300))</x:f>
      </x:c>
      <x:c r="FC300" s="42" t="str">
        <x:f>IF(OR($FA300="",$FB300=""),"",$FB300-$FA300)</x:f>
      </x:c>
      <x:c r="FD300" s="42" t="str">
        <x:f>IF(COUNT($EH300,$EI300,$EJ300)=0,"",AVERAGE($EH300,$EI300,$EJ300))</x:f>
      </x:c>
      <x:c r="FE300" s="42" t="str">
        <x:f>IF(COUNT($EL300,$EM300,$EN300)=0,"",AVERAGE($EL300,$EM300,$EN300))</x:f>
      </x:c>
      <x:c r="FF300" s="42" t="str">
        <x:f>IF(OR($FD300="",$FE300=""),"",$FE300-$FD300)</x:f>
      </x:c>
      <x:c r="FG300" s="24" t="str">
        <x:f>IF(COUNT($DF300,$DG300,$DH300,$DJ300,$DK300,$DL300,$DM300,$DN300,$DO300,$DQ300,$DR300,$DS300)=12,"Yes","No")</x:f>
        <x:v>Yes</x:v>
      </x:c>
      <x:c r="FH300" s="24" t="str">
        <x:f>IF(COUNT($EA300,$EB300,$EC300,$EE300,$EF300,$EG300,$EH300,$EI300,$EJ300,$EL300,$EM300,$EN300)=12,"Yes","No")</x:f>
        <x:v>No</x:v>
      </x:c>
      <x:c r="FI300" s="24" t="str">
        <x:f>IF(AND($M300="Include",OR($FG300="Yes",$FH300="Yes")),"Ready","Not ready")</x:f>
        <x:v>Not ready</x:v>
      </x:c>
    </x:row>
    <x:row r="301" ht="24" customHeight="1">
      <x:c r="A301" s="22" t="str">
        <x:v>CTL-0299</x:v>
      </x:c>
      <x:c r="B301" s="22" t="n">
        <x:v>310</x:v>
      </x:c>
      <x:c r="C301" s="22" t="str">
        <x:v>Candidate alternative-rationale group</x:v>
      </x:c>
      <x:c r="D301" s="22" t="n">
        <x:v>0</x:v>
      </x:c>
      <x:c r="E301" s="22" t="str">
        <x:v>DATA non-innovation deals.xlsx</x:v>
      </x:c>
      <x:c r="F301" s="22" t="str">
        <x:v>enara acquires angels care services</x:v>
      </x:c>
      <x:c r="G301" s="22" t="str">
        <x:v>Yes</x:v>
      </x:c>
      <x:c r="H301" s="22" t="str">
        <x:v>No</x:v>
      </x:c>
      <x:c r="I301" s="22" t="str">
        <x:v>No</x:v>
      </x:c>
      <x:c r="J301" s="22" t="n">
        <x:v>1</x:v>
      </x:c>
      <x:c r="K301" s="22" t="str">
        <x:v>Not started</x:v>
      </x:c>
      <x:c r="L301" s="22" t="str">
        <x:v>Review - majority</x:v>
      </x:c>
      <x:c r="M301" s="22" t="str">
        <x:v>Review</x:v>
      </x:c>
      <x:c r="N301" s="22" t="str"/>
      <x:c r="O301" s="28" t="n">
        <x:v>41110</x:v>
      </x:c>
      <x:c r="P301" s="28" t="n">
        <x:v>41110</x:v>
      </x:c>
      <x:c r="Q301" s="22" t="n">
        <x:v>2012</x:v>
      </x:c>
      <x:c r="R301" s="22" t="str">
        <x:v>Q3 2012</x:v>
      </x:c>
      <x:c r="S301" s="22" t="str">
        <x:v>Completed</x:v>
      </x:c>
      <x:c r="T301" s="26" t="str">
        <x:v>Enara acquires Angels Care Services</x:v>
      </x:c>
      <x:c r="U301" s="22" t="str">
        <x:v>Mergers &amp; Acquisitions</x:v>
      </x:c>
      <x:c r="V301" s="22" t="str">
        <x:v>Acquisition</x:v>
      </x:c>
      <x:c r="W301" s="22" t="str">
        <x:v>Majority Acquisition</x:v>
      </x:c>
      <x:c r="X301" s="22" t="str">
        <x:v>United Kingdom</x:v>
      </x:c>
      <x:c r="Y301" s="22" t="str">
        <x:v>Majority Acquisition</x:v>
      </x:c>
      <x:c r="Z301" s="26"/>
      <x:c r="AA301" s="26"/>
      <x:c r="AB301" s="22" t="str">
        <x:v>Enara Limited</x:v>
      </x:c>
      <x:c r="AC301" s="22" t="str">
        <x:v>enara</x:v>
      </x:c>
      <x:c r="AD301" s="22" t="str">
        <x:v>Angel Care Services UK Ltd</x:v>
      </x:c>
      <x:c r="AE301" s="22" t="str">
        <x:v>angel care services uk</x:v>
      </x:c>
      <x:c r="AF301" s="30"/>
      <x:c r="AG301" s="22" t="str">
        <x:v>n/a</x:v>
      </x:c>
      <x:c r="AH301" s="26" t="str">
        <x:v>Enara Limited, a provider of home care services, has acquired Angels Care Services Limited (Angels). Both the companies are based in the UK. 
_x000d_ Angels a provider of homecare services to the elderly and those suffering from conditions such as Alzheimers and other forms of dementia. 
_x000d_ Concurrently, Enara has also acquired Training and Care Solutions Essex Limited, Extracare Limited and Home Comforts (South) Limited.</x:v>
      </x:c>
      <x:c r="AI301" s="26" t="str">
        <x:v>The acquisition will allow Enara to enhance its service offering and geographical coverage.</x:v>
      </x:c>
      <x:c r="AJ301" s="22" t="str"/>
      <x:c r="AK301" s="22" t="str"/>
      <x:c r="AL301" s="22" t="str">
        <x:v>Unknown</x:v>
      </x:c>
      <x:c r="AM301" s="22" t="str">
        <x:v>Unknown</x:v>
      </x:c>
      <x:c r="AN301" s="22" t="str"/>
      <x:c r="AO301" s="22" t="str"/>
      <x:c r="AP301" s="22" t="str"/>
      <x:c r="AQ301" s="22" t="str"/>
      <x:c r="AR301" s="22" t="str"/>
      <x:c r="AS301" s="22" t="str">
        <x:v>Enara Limited</x:v>
      </x:c>
      <x:c r="AT301" s="22" t="str">
        <x:v>Angel Care Services UK Ltd</x:v>
      </x:c>
      <x:c r="AU301" s="22" t="str">
        <x:v>Not reviewed</x:v>
      </x:c>
      <x:c r="AV301" s="22" t="str">
        <x:v>Not assessed</x:v>
      </x:c>
      <x:c r="AW301" s="22" t="str">
        <x:v>Unknown</x:v>
      </x:c>
      <x:c r="AX301" s="22" t="str">
        <x:v>Unknown</x:v>
      </x:c>
      <x:c r="AY301" s="22" t="str">
        <x:v>Unknown</x:v>
      </x:c>
      <x:c r="AZ301" s="22" t="str">
        <x:v>Unknown</x:v>
      </x:c>
      <x:c r="BA301" s="22" t="str">
        <x:v>Unknown</x:v>
      </x:c>
      <x:c r="BB301" s="22" t="str">
        <x:v>Unknown</x:v>
      </x:c>
      <x:c r="BC301" s="26" t="str"/>
      <x:c r="BD301" s="22" t="str"/>
      <x:c r="BE301" s="22" t="str"/>
      <x:c r="BF301" s="22" t="str">
        <x:v>Not collected</x:v>
      </x:c>
      <x:c r="BG301" s="22" t="str">
        <x:v>Not collected</x:v>
      </x:c>
      <x:c r="BH301" s="22" t="str">
        <x:v>Not defined</x:v>
      </x:c>
      <x:c r="BI301" s="24" t="n">
        <x:f>IF($Q301="","",$Q301-3)</x:f>
        <x:v>2009</x:v>
      </x:c>
      <x:c r="BJ301" s="24" t="n">
        <x:f>IF($Q301="","",$Q301-2)</x:f>
        <x:v>2010</x:v>
      </x:c>
      <x:c r="BK301" s="24" t="n">
        <x:f>IF($Q301="","",$Q301-1)</x:f>
        <x:v>2011</x:v>
      </x:c>
      <x:c r="BL301" s="24" t="n">
        <x:f>IF($Q301="","",$Q301+0)</x:f>
        <x:v>2012</x:v>
      </x:c>
      <x:c r="BM301" s="24" t="n">
        <x:f>IF($Q301="","",$Q301+1)</x:f>
        <x:v>2013</x:v>
      </x:c>
      <x:c r="BN301" s="24" t="n">
        <x:f>IF($Q301="","",$Q301+2)</x:f>
        <x:v>2014</x:v>
      </x:c>
      <x:c r="BO301" s="24" t="n">
        <x:f>IF($Q301="","",$Q301+3)</x:f>
        <x:v>2015</x:v>
      </x:c>
      <x:c r="BP301" s="77" t="str"/>
      <x:c r="BQ301" s="77" t="str"/>
      <x:c r="BR301" s="77" t="str"/>
      <x:c r="BS301" s="77" t="str"/>
      <x:c r="BT301" s="77" t="str"/>
      <x:c r="BU301" s="77" t="str"/>
      <x:c r="BV301" s="77" t="str"/>
      <x:c r="BW301" s="77" t="str"/>
      <x:c r="BX301" s="77" t="str"/>
      <x:c r="BY301" s="77" t="str"/>
      <x:c r="BZ301" s="77" t="str"/>
      <x:c r="CA301" s="77" t="str"/>
      <x:c r="CB301" s="77" t="str"/>
      <x:c r="CC301" s="77" t="str"/>
      <x:c r="CD301" s="77" t="str"/>
      <x:c r="CE301" s="77" t="str"/>
      <x:c r="CF301" s="77" t="str"/>
      <x:c r="CG301" s="77" t="str"/>
      <x:c r="CH301" s="77" t="str"/>
      <x:c r="CI301" s="77" t="str"/>
      <x:c r="CJ301" s="77" t="str"/>
      <x:c r="CK301" s="77" t="str"/>
      <x:c r="CL301" s="77" t="str"/>
      <x:c r="CM301" s="77" t="str"/>
      <x:c r="CN301" s="77" t="str"/>
      <x:c r="CO301" s="77" t="str"/>
      <x:c r="CP301" s="77" t="str"/>
      <x:c r="CQ301" s="77" t="str"/>
      <x:c r="CR301" s="77" t="str"/>
      <x:c r="CS301" s="77" t="str"/>
      <x:c r="CT301" s="77" t="str"/>
      <x:c r="CU301" s="77" t="str"/>
      <x:c r="CV301" s="77" t="str"/>
      <x:c r="CW301" s="77" t="str"/>
      <x:c r="CX301" s="77" t="str"/>
      <x:c r="CY301" s="77" t="str"/>
      <x:c r="CZ301" s="77" t="str"/>
      <x:c r="DA301" s="77" t="str"/>
      <x:c r="DB301" s="77" t="str"/>
      <x:c r="DC301" s="77" t="str"/>
      <x:c r="DD301" s="77" t="str"/>
      <x:c r="DE301" s="77" t="str"/>
      <x:c r="DF301" s="78" t="str"/>
      <x:c r="DG301" s="78" t="str"/>
      <x:c r="DH301" s="78" t="str"/>
      <x:c r="DI301" s="78" t="str"/>
      <x:c r="DJ301" s="78" t="str"/>
      <x:c r="DK301" s="78" t="str"/>
      <x:c r="DL301" s="78" t="str"/>
      <x:c r="DM301" s="78" t="str"/>
      <x:c r="DN301" s="78" t="str"/>
      <x:c r="DO301" s="78" t="str"/>
      <x:c r="DP301" s="78" t="str"/>
      <x:c r="DQ301" s="78" t="str"/>
      <x:c r="DR301" s="78" t="str"/>
      <x:c r="DS301" s="78" t="str"/>
      <x:c r="DT301" s="78" t="str"/>
      <x:c r="DU301" s="78" t="str"/>
      <x:c r="DV301" s="78" t="str"/>
      <x:c r="DW301" s="78" t="str"/>
      <x:c r="DX301" s="78" t="str"/>
      <x:c r="DY301" s="78" t="str"/>
      <x:c r="DZ301" s="78" t="str"/>
      <x:c r="EA301" s="117" t="str"/>
      <x:c r="EB301" s="117" t="str"/>
      <x:c r="EC301" s="117" t="str"/>
      <x:c r="ED301" s="117" t="str"/>
      <x:c r="EE301" s="117" t="str"/>
      <x:c r="EF301" s="117" t="str"/>
      <x:c r="EG301" s="117" t="str"/>
      <x:c r="EH301" s="117" t="str"/>
      <x:c r="EI301" s="117" t="str"/>
      <x:c r="EJ301" s="117" t="str"/>
      <x:c r="EK301" s="117" t="str"/>
      <x:c r="EL301" s="117" t="str"/>
      <x:c r="EM301" s="117" t="str"/>
      <x:c r="EN301" s="117" t="str"/>
      <x:c r="EO301" s="34" t="str"/>
      <x:c r="EP301" s="34" t="str"/>
      <x:c r="EQ301" s="36" t="str">
        <x:f>IF(OR($EO301="",$EP301="",$EO301=0),"",$EP301/$EO301)</x:f>
      </x:c>
      <x:c r="ER301" s="38" t="str"/>
      <x:c r="ES301" s="22" t="str">
        <x:v>Unknown</x:v>
      </x:c>
      <x:c r="ET301" s="22" t="str">
        <x:v>Unknown</x:v>
      </x:c>
      <x:c r="EU301" s="40" t="str">
        <x:f>IF(COUNT($DF301,$DG301,$DH301)=0,"",AVERAGE($DF301,$DG301,$DH301))</x:f>
      </x:c>
      <x:c r="EV301" s="40" t="str">
        <x:f>IF(COUNT($DJ301,$DK301,$DL301)=0,"",AVERAGE($DJ301,$DK301,$DL301))</x:f>
      </x:c>
      <x:c r="EW301" s="40" t="str">
        <x:f>IF(OR($EU301="",$EV301=""),"",$EV301-$EU301)</x:f>
      </x:c>
      <x:c r="EX301" s="40" t="str">
        <x:f>IF(COUNT($DM301,$DN301,$DO301)=0,"",AVERAGE($DM301,$DN301,$DO301))</x:f>
      </x:c>
      <x:c r="EY301" s="40" t="str">
        <x:f>IF(COUNT($DQ301,$DR301,$DS301)=0,"",AVERAGE($DQ301,$DR301,$DS301))</x:f>
      </x:c>
      <x:c r="EZ301" s="40" t="str">
        <x:f>IF(OR($EX301="",$EY301=""),"",$EY301-$EX301)</x:f>
      </x:c>
      <x:c r="FA301" s="42" t="str">
        <x:f>IF(COUNT($EA301,$EB301,$EC301)=0,"",AVERAGE($EA301,$EB301,$EC301))</x:f>
      </x:c>
      <x:c r="FB301" s="42" t="str">
        <x:f>IF(COUNT($EE301,$EF301,$EG301)=0,"",AVERAGE($EE301,$EF301,$EG301))</x:f>
      </x:c>
      <x:c r="FC301" s="42" t="str">
        <x:f>IF(OR($FA301="",$FB301=""),"",$FB301-$FA301)</x:f>
      </x:c>
      <x:c r="FD301" s="42" t="str">
        <x:f>IF(COUNT($EH301,$EI301,$EJ301)=0,"",AVERAGE($EH301,$EI301,$EJ301))</x:f>
      </x:c>
      <x:c r="FE301" s="42" t="str">
        <x:f>IF(COUNT($EL301,$EM301,$EN301)=0,"",AVERAGE($EL301,$EM301,$EN301))</x:f>
      </x:c>
      <x:c r="FF301" s="42" t="str">
        <x:f>IF(OR($FD301="",$FE301=""),"",$FE301-$FD301)</x:f>
      </x:c>
      <x:c r="FG301" s="24" t="str">
        <x:f>IF(COUNT($DF301,$DG301,$DH301,$DJ301,$DK301,$DL301,$DM301,$DN301,$DO301,$DQ301,$DR301,$DS301)=12,"Yes","No")</x:f>
        <x:v>No</x:v>
      </x:c>
      <x:c r="FH301" s="24" t="str">
        <x:f>IF(COUNT($EA301,$EB301,$EC301,$EE301,$EF301,$EG301,$EH301,$EI301,$EJ301,$EL301,$EM301,$EN301)=12,"Yes","No")</x:f>
        <x:v>No</x:v>
      </x:c>
      <x:c r="FI301" s="24" t="str">
        <x:f>IF(AND($M301="Include",OR($FG301="Yes",$FH301="Yes")),"Ready","Not ready")</x:f>
        <x:v>Not ready</x:v>
      </x:c>
    </x:row>
    <x:row r="302" ht="24" customHeight="1">
      <x:c r="A302" s="22" t="str">
        <x:v>CTL-0300</x:v>
      </x:c>
      <x:c r="B302" s="22" t="n">
        <x:v>311</x:v>
      </x:c>
      <x:c r="C302" s="22" t="str">
        <x:v>Candidate alternative-rationale group</x:v>
      </x:c>
      <x:c r="D302" s="22" t="n">
        <x:v>0</x:v>
      </x:c>
      <x:c r="E302" s="22" t="str">
        <x:v>DATA non-innovation deals.xlsx</x:v>
      </x:c>
      <x:c r="F302" s="22" t="str">
        <x:v>cfao s eurapharma division acquires 75 stake in missionpharma</x:v>
      </x:c>
      <x:c r="G302" s="22" t="str">
        <x:v>No</x:v>
      </x:c>
      <x:c r="H302" s="22" t="str">
        <x:v>No</x:v>
      </x:c>
      <x:c r="I302" s="22" t="str">
        <x:v>No</x:v>
      </x:c>
      <x:c r="J302" s="22" t="n">
        <x:v>1</x:v>
      </x:c>
      <x:c r="K302" s="22" t="str">
        <x:v>Not started</x:v>
      </x:c>
      <x:c r="L302" s="22" t="str">
        <x:v>Review - majority</x:v>
      </x:c>
      <x:c r="M302" s="22" t="str">
        <x:v>Review</x:v>
      </x:c>
      <x:c r="N302" s="22" t="str"/>
      <x:c r="O302" s="28" t="n">
        <x:v>41108</x:v>
      </x:c>
      <x:c r="P302" s="28" t="n">
        <x:v>41108</x:v>
      </x:c>
      <x:c r="Q302" s="22" t="n">
        <x:v>2012</x:v>
      </x:c>
      <x:c r="R302" s="22" t="str">
        <x:v>Q3 2012</x:v>
      </x:c>
      <x:c r="S302" s="22" t="str">
        <x:v>Completed</x:v>
      </x:c>
      <x:c r="T302" s="26" t="str">
        <x:v>CFAO's Eurapharma division acquires 75% stake in Missionpharma</x:v>
      </x:c>
      <x:c r="U302" s="22" t="str">
        <x:v>Mergers &amp; Acquisitions</x:v>
      </x:c>
      <x:c r="V302" s="22" t="str">
        <x:v>Acquisition</x:v>
      </x:c>
      <x:c r="W302" s="22" t="str">
        <x:v>Majority Acquisition</x:v>
      </x:c>
      <x:c r="X302" s="22" t="str">
        <x:v>Denmark</x:v>
      </x:c>
      <x:c r="Y302" s="22" t="str">
        <x:v>Majority Acquisition</x:v>
      </x:c>
      <x:c r="Z302" s="26" t="str">
        <x:v>PricewaterhouseCoopers LLP</x:v>
      </x:c>
      <x:c r="AA302" s="26"/>
      <x:c r="AB302" s="22" t="str">
        <x:v>CFAO SA</x:v>
      </x:c>
      <x:c r="AC302" s="22" t="str">
        <x:v>cfao</x:v>
      </x:c>
      <x:c r="AD302" s="22" t="str">
        <x:v>Missionpharma AS</x:v>
      </x:c>
      <x:c r="AE302" s="22" t="str">
        <x:v>missionpharma</x:v>
      </x:c>
      <x:c r="AF302" s="30"/>
      <x:c r="AG302" s="22" t="str">
        <x:v>n/a</x:v>
      </x:c>
      <x:c r="AH302" s="26" t="str">
        <x:v>CFAO, through its Eurapharma division, has acquired a 75% stake in Missionpharma A/S, a Denmark-based supplier of generic medicine and medical devices. CFAO is a France-based vehicles and pharmaceuticals distribution group.
_x000d_Missionpharma has reported revenue of EUR83 million for the year ended April 30, 2012.
_x000d_PricewaterhouseCoopers LLP acted as financial advisor to Missionpharma.</x:v>
      </x:c>
      <x:c r="AI302" s="26" t="str">
        <x:v>This acquisition will allow Eurapharma to expand in medical kits and generics markets with public and third sector customers, such as NGOs and foundations.</x:v>
      </x:c>
      <x:c r="AJ302" s="22" t="str"/>
      <x:c r="AK302" s="22" t="str"/>
      <x:c r="AL302" s="22" t="str">
        <x:v>Unknown</x:v>
      </x:c>
      <x:c r="AM302" s="22" t="str">
        <x:v>Unknown</x:v>
      </x:c>
      <x:c r="AN302" s="22" t="str"/>
      <x:c r="AO302" s="22" t="str"/>
      <x:c r="AP302" s="22" t="str"/>
      <x:c r="AQ302" s="22" t="str"/>
      <x:c r="AR302" s="22" t="str"/>
      <x:c r="AS302" s="22" t="str">
        <x:v>CFAO SA</x:v>
      </x:c>
      <x:c r="AT302" s="22" t="str">
        <x:v>Missionpharma AS</x:v>
      </x:c>
      <x:c r="AU302" s="22" t="str">
        <x:v>Not reviewed</x:v>
      </x:c>
      <x:c r="AV302" s="22" t="str">
        <x:v>Not assessed</x:v>
      </x:c>
      <x:c r="AW302" s="22" t="str">
        <x:v>Unknown</x:v>
      </x:c>
      <x:c r="AX302" s="22" t="str">
        <x:v>Unknown</x:v>
      </x:c>
      <x:c r="AY302" s="22" t="str">
        <x:v>Unknown</x:v>
      </x:c>
      <x:c r="AZ302" s="22" t="str">
        <x:v>Unknown</x:v>
      </x:c>
      <x:c r="BA302" s="22" t="str">
        <x:v>Unknown</x:v>
      </x:c>
      <x:c r="BB302" s="22" t="str">
        <x:v>Unknown</x:v>
      </x:c>
      <x:c r="BC302" s="26" t="str"/>
      <x:c r="BD302" s="22" t="str"/>
      <x:c r="BE302" s="22" t="str"/>
      <x:c r="BF302" s="22" t="str">
        <x:v>Not collected</x:v>
      </x:c>
      <x:c r="BG302" s="22" t="str">
        <x:v>Not collected</x:v>
      </x:c>
      <x:c r="BH302" s="22" t="str">
        <x:v>Not defined</x:v>
      </x:c>
      <x:c r="BI302" s="24" t="n">
        <x:f>IF($Q302="","",$Q302-3)</x:f>
        <x:v>2009</x:v>
      </x:c>
      <x:c r="BJ302" s="24" t="n">
        <x:f>IF($Q302="","",$Q302-2)</x:f>
        <x:v>2010</x:v>
      </x:c>
      <x:c r="BK302" s="24" t="n">
        <x:f>IF($Q302="","",$Q302-1)</x:f>
        <x:v>2011</x:v>
      </x:c>
      <x:c r="BL302" s="24" t="n">
        <x:f>IF($Q302="","",$Q302+0)</x:f>
        <x:v>2012</x:v>
      </x:c>
      <x:c r="BM302" s="24" t="n">
        <x:f>IF($Q302="","",$Q302+1)</x:f>
        <x:v>2013</x:v>
      </x:c>
      <x:c r="BN302" s="24" t="n">
        <x:f>IF($Q302="","",$Q302+2)</x:f>
        <x:v>2014</x:v>
      </x:c>
      <x:c r="BO302" s="24" t="n">
        <x:f>IF($Q302="","",$Q302+3)</x:f>
        <x:v>2015</x:v>
      </x:c>
      <x:c r="BP302" s="77" t="str"/>
      <x:c r="BQ302" s="77" t="str"/>
      <x:c r="BR302" s="77" t="str"/>
      <x:c r="BS302" s="77" t="str"/>
      <x:c r="BT302" s="77" t="str"/>
      <x:c r="BU302" s="77" t="str"/>
      <x:c r="BV302" s="77" t="str"/>
      <x:c r="BW302" s="77" t="str"/>
      <x:c r="BX302" s="77" t="str"/>
      <x:c r="BY302" s="77" t="str"/>
      <x:c r="BZ302" s="77" t="str"/>
      <x:c r="CA302" s="77" t="str"/>
      <x:c r="CB302" s="77" t="str"/>
      <x:c r="CC302" s="77" t="str"/>
      <x:c r="CD302" s="77" t="str"/>
      <x:c r="CE302" s="77" t="str"/>
      <x:c r="CF302" s="77" t="str"/>
      <x:c r="CG302" s="77" t="str"/>
      <x:c r="CH302" s="77" t="str"/>
      <x:c r="CI302" s="77" t="str"/>
      <x:c r="CJ302" s="77" t="str"/>
      <x:c r="CK302" s="77" t="str"/>
      <x:c r="CL302" s="77" t="str"/>
      <x:c r="CM302" s="77" t="str"/>
      <x:c r="CN302" s="77" t="str"/>
      <x:c r="CO302" s="77" t="str"/>
      <x:c r="CP302" s="77" t="str"/>
      <x:c r="CQ302" s="77" t="str"/>
      <x:c r="CR302" s="77" t="str"/>
      <x:c r="CS302" s="77" t="str"/>
      <x:c r="CT302" s="77" t="str"/>
      <x:c r="CU302" s="77" t="str"/>
      <x:c r="CV302" s="77" t="str"/>
      <x:c r="CW302" s="77" t="str"/>
      <x:c r="CX302" s="77" t="str"/>
      <x:c r="CY302" s="77" t="str"/>
      <x:c r="CZ302" s="77" t="str"/>
      <x:c r="DA302" s="77" t="str"/>
      <x:c r="DB302" s="77" t="str"/>
      <x:c r="DC302" s="77" t="str"/>
      <x:c r="DD302" s="77" t="str"/>
      <x:c r="DE302" s="77" t="str"/>
      <x:c r="DF302" s="78" t="str"/>
      <x:c r="DG302" s="78" t="str"/>
      <x:c r="DH302" s="78" t="str"/>
      <x:c r="DI302" s="78" t="str"/>
      <x:c r="DJ302" s="78" t="str"/>
      <x:c r="DK302" s="78" t="str"/>
      <x:c r="DL302" s="78" t="str"/>
      <x:c r="DM302" s="78" t="str"/>
      <x:c r="DN302" s="78" t="str"/>
      <x:c r="DO302" s="78" t="str"/>
      <x:c r="DP302" s="78" t="str"/>
      <x:c r="DQ302" s="78" t="str"/>
      <x:c r="DR302" s="78" t="str"/>
      <x:c r="DS302" s="78" t="str"/>
      <x:c r="DT302" s="78" t="str"/>
      <x:c r="DU302" s="78" t="str"/>
      <x:c r="DV302" s="78" t="str"/>
      <x:c r="DW302" s="78" t="str"/>
      <x:c r="DX302" s="78" t="str"/>
      <x:c r="DY302" s="78" t="str"/>
      <x:c r="DZ302" s="78" t="str"/>
      <x:c r="EA302" s="117" t="str"/>
      <x:c r="EB302" s="117" t="str"/>
      <x:c r="EC302" s="117" t="str"/>
      <x:c r="ED302" s="117" t="str"/>
      <x:c r="EE302" s="117" t="str"/>
      <x:c r="EF302" s="117" t="str"/>
      <x:c r="EG302" s="117" t="str"/>
      <x:c r="EH302" s="117" t="str"/>
      <x:c r="EI302" s="117" t="str"/>
      <x:c r="EJ302" s="117" t="str"/>
      <x:c r="EK302" s="117" t="str"/>
      <x:c r="EL302" s="117" t="str"/>
      <x:c r="EM302" s="117" t="str"/>
      <x:c r="EN302" s="117" t="str"/>
      <x:c r="EO302" s="34" t="str"/>
      <x:c r="EP302" s="34" t="str"/>
      <x:c r="EQ302" s="36" t="str">
        <x:f>IF(OR($EO302="",$EP302="",$EO302=0),"",$EP302/$EO302)</x:f>
      </x:c>
      <x:c r="ER302" s="38" t="str"/>
      <x:c r="ES302" s="22" t="str">
        <x:v>Unknown</x:v>
      </x:c>
      <x:c r="ET302" s="22" t="str">
        <x:v>Unknown</x:v>
      </x:c>
      <x:c r="EU302" s="40" t="str">
        <x:f>IF(COUNT($DF302,$DG302,$DH302)=0,"",AVERAGE($DF302,$DG302,$DH302))</x:f>
      </x:c>
      <x:c r="EV302" s="40" t="str">
        <x:f>IF(COUNT($DJ302,$DK302,$DL302)=0,"",AVERAGE($DJ302,$DK302,$DL302))</x:f>
      </x:c>
      <x:c r="EW302" s="40" t="str">
        <x:f>IF(OR($EU302="",$EV302=""),"",$EV302-$EU302)</x:f>
      </x:c>
      <x:c r="EX302" s="40" t="str">
        <x:f>IF(COUNT($DM302,$DN302,$DO302)=0,"",AVERAGE($DM302,$DN302,$DO302))</x:f>
      </x:c>
      <x:c r="EY302" s="40" t="str">
        <x:f>IF(COUNT($DQ302,$DR302,$DS302)=0,"",AVERAGE($DQ302,$DR302,$DS302))</x:f>
      </x:c>
      <x:c r="EZ302" s="40" t="str">
        <x:f>IF(OR($EX302="",$EY302=""),"",$EY302-$EX302)</x:f>
      </x:c>
      <x:c r="FA302" s="42" t="str">
        <x:f>IF(COUNT($EA302,$EB302,$EC302)=0,"",AVERAGE($EA302,$EB302,$EC302))</x:f>
      </x:c>
      <x:c r="FB302" s="42" t="str">
        <x:f>IF(COUNT($EE302,$EF302,$EG302)=0,"",AVERAGE($EE302,$EF302,$EG302))</x:f>
      </x:c>
      <x:c r="FC302" s="42" t="str">
        <x:f>IF(OR($FA302="",$FB302=""),"",$FB302-$FA302)</x:f>
      </x:c>
      <x:c r="FD302" s="42" t="str">
        <x:f>IF(COUNT($EH302,$EI302,$EJ302)=0,"",AVERAGE($EH302,$EI302,$EJ302))</x:f>
      </x:c>
      <x:c r="FE302" s="42" t="str">
        <x:f>IF(COUNT($EL302,$EM302,$EN302)=0,"",AVERAGE($EL302,$EM302,$EN302))</x:f>
      </x:c>
      <x:c r="FF302" s="42" t="str">
        <x:f>IF(OR($FD302="",$FE302=""),"",$FE302-$FD302)</x:f>
      </x:c>
      <x:c r="FG302" s="24" t="str">
        <x:f>IF(COUNT($DF302,$DG302,$DH302,$DJ302,$DK302,$DL302,$DM302,$DN302,$DO302,$DQ302,$DR302,$DS302)=12,"Yes","No")</x:f>
        <x:v>No</x:v>
      </x:c>
      <x:c r="FH302" s="24" t="str">
        <x:f>IF(COUNT($EA302,$EB302,$EC302,$EE302,$EF302,$EG302,$EH302,$EI302,$EJ302,$EL302,$EM302,$EN302)=12,"Yes","No")</x:f>
        <x:v>No</x:v>
      </x:c>
      <x:c r="FI302" s="24" t="str">
        <x:f>IF(AND($M302="Include",OR($FG302="Yes",$FH302="Yes")),"Ready","Not ready")</x:f>
        <x:v>Not ready</x:v>
      </x:c>
    </x:row>
    <x:row r="303" ht="24" customHeight="1">
      <x:c r="A303" s="22" t="str">
        <x:v>CTL-0301</x:v>
      </x:c>
      <x:c r="B303" s="22" t="n">
        <x:v>312</x:v>
      </x:c>
      <x:c r="C303" s="22" t="str">
        <x:v>Candidate alternative-rationale group</x:v>
      </x:c>
      <x:c r="D303" s="22" t="n">
        <x:v>0</x:v>
      </x:c>
      <x:c r="E303" s="22" t="str">
        <x:v>DATA non-innovation deals.xlsx</x:v>
      </x:c>
      <x:c r="F303" s="22" t="str">
        <x:v>dermapharm acquires 85 stake in axicorp</x:v>
      </x:c>
      <x:c r="G303" s="22" t="str">
        <x:v>No</x:v>
      </x:c>
      <x:c r="H303" s="22" t="str">
        <x:v>No</x:v>
      </x:c>
      <x:c r="I303" s="22" t="str">
        <x:v>Yes</x:v>
      </x:c>
      <x:c r="J303" s="22" t="n">
        <x:v>3</x:v>
      </x:c>
      <x:c r="K303" s="22" t="str">
        <x:v>Not started</x:v>
      </x:c>
      <x:c r="L303" s="22" t="str">
        <x:v>Review - majority</x:v>
      </x:c>
      <x:c r="M303" s="22" t="str">
        <x:v>Review</x:v>
      </x:c>
      <x:c r="N303" s="22" t="str"/>
      <x:c r="O303" s="28" t="n">
        <x:v>41081</x:v>
      </x:c>
      <x:c r="P303" s="28" t="n">
        <x:v>41081</x:v>
      </x:c>
      <x:c r="Q303" s="22" t="n">
        <x:v>2012</x:v>
      </x:c>
      <x:c r="R303" s="22" t="str">
        <x:v>Q2 2012</x:v>
      </x:c>
      <x:c r="S303" s="22" t="str">
        <x:v>Completed</x:v>
      </x:c>
      <x:c r="T303" s="26" t="str">
        <x:v>Dermapharm acquires 85% stake in axicorp</x:v>
      </x:c>
      <x:c r="U303" s="22" t="str">
        <x:v>Mergers &amp; Acquisitions</x:v>
      </x:c>
      <x:c r="V303" s="22" t="str">
        <x:v>Acquisition</x:v>
      </x:c>
      <x:c r="W303" s="22" t="str">
        <x:v>Majority Acquisition</x:v>
      </x:c>
      <x:c r="X303" s="22" t="str">
        <x:v>Germany</x:v>
      </x:c>
      <x:c r="Y303" s="22" t="str">
        <x:v>Majority Acquisition</x:v>
      </x:c>
      <x:c r="Z303" s="26" t="str">
        <x:v>FERBER &amp; CO. GmbH</x:v>
      </x:c>
      <x:c r="AA303" s="26" t="str">
        <x:v>Heymann &amp; Partner Rechtsanwalte mbB</x:v>
      </x:c>
      <x:c r="AB303" s="22" t="str">
        <x:v>Dermapharm AG</x:v>
      </x:c>
      <x:c r="AC303" s="22" t="str">
        <x:v>dermapharm</x:v>
      </x:c>
      <x:c r="AD303" s="22" t="str">
        <x:v>axicorp GmbH</x:v>
      </x:c>
      <x:c r="AE303" s="22" t="str">
        <x:v>axicorp</x:v>
      </x:c>
      <x:c r="AF303" s="30"/>
      <x:c r="AG303" s="22" t="str">
        <x:v>n/a</x:v>
      </x:c>
      <x:c r="AH303" s="26" t="str">
        <x:v>Dermapharm AG, a producer and distributor of dermatological and anti-allergy medicines, has acquired an 85% stake in axicorp, a marketing and distribution company. Both the companies are based in Germany. 
_x000d_ FERBER &amp; Co. and Heymann &amp; Partner Rechtsanwalte are acting as advisors to axicorp.</x:v>
      </x:c>
      <x:c r="AI303" s="26" t="str">
        <x:v>The acquisition creates a new German pharmaceutical group with net sales of over EUR400 million and distribution and manufacturing capabilities in a growing number of European markets.</x:v>
      </x:c>
      <x:c r="AJ303" s="22" t="str"/>
      <x:c r="AK303" s="22" t="str"/>
      <x:c r="AL303" s="22" t="str">
        <x:v>Unknown</x:v>
      </x:c>
      <x:c r="AM303" s="22" t="str">
        <x:v>Unknown</x:v>
      </x:c>
      <x:c r="AN303" s="22" t="str"/>
      <x:c r="AO303" s="22" t="str"/>
      <x:c r="AP303" s="22" t="str"/>
      <x:c r="AQ303" s="22" t="str"/>
      <x:c r="AR303" s="22" t="str"/>
      <x:c r="AS303" s="22" t="str">
        <x:v>Dermapharm AG</x:v>
      </x:c>
      <x:c r="AT303" s="22" t="str">
        <x:v>axicorp GmbH</x:v>
      </x:c>
      <x:c r="AU303" s="22" t="str">
        <x:v>Not reviewed</x:v>
      </x:c>
      <x:c r="AV303" s="22" t="str">
        <x:v>Not assessed</x:v>
      </x:c>
      <x:c r="AW303" s="22" t="str">
        <x:v>Unknown</x:v>
      </x:c>
      <x:c r="AX303" s="22" t="str">
        <x:v>Unknown</x:v>
      </x:c>
      <x:c r="AY303" s="22" t="str">
        <x:v>Unknown</x:v>
      </x:c>
      <x:c r="AZ303" s="22" t="str">
        <x:v>Unknown</x:v>
      </x:c>
      <x:c r="BA303" s="22" t="str">
        <x:v>Unknown</x:v>
      </x:c>
      <x:c r="BB303" s="22" t="str">
        <x:v>Unknown</x:v>
      </x:c>
      <x:c r="BC303" s="26" t="str"/>
      <x:c r="BD303" s="22" t="str"/>
      <x:c r="BE303" s="22" t="str"/>
      <x:c r="BF303" s="22" t="str">
        <x:v>Not collected</x:v>
      </x:c>
      <x:c r="BG303" s="22" t="str">
        <x:v>Not collected</x:v>
      </x:c>
      <x:c r="BH303" s="22" t="str">
        <x:v>Not defined</x:v>
      </x:c>
      <x:c r="BI303" s="24" t="n">
        <x:f>IF($Q303="","",$Q303-3)</x:f>
        <x:v>2009</x:v>
      </x:c>
      <x:c r="BJ303" s="24" t="n">
        <x:f>IF($Q303="","",$Q303-2)</x:f>
        <x:v>2010</x:v>
      </x:c>
      <x:c r="BK303" s="24" t="n">
        <x:f>IF($Q303="","",$Q303-1)</x:f>
        <x:v>2011</x:v>
      </x:c>
      <x:c r="BL303" s="24" t="n">
        <x:f>IF($Q303="","",$Q303+0)</x:f>
        <x:v>2012</x:v>
      </x:c>
      <x:c r="BM303" s="24" t="n">
        <x:f>IF($Q303="","",$Q303+1)</x:f>
        <x:v>2013</x:v>
      </x:c>
      <x:c r="BN303" s="24" t="n">
        <x:f>IF($Q303="","",$Q303+2)</x:f>
        <x:v>2014</x:v>
      </x:c>
      <x:c r="BO303" s="24" t="n">
        <x:f>IF($Q303="","",$Q303+3)</x:f>
        <x:v>2015</x:v>
      </x:c>
      <x:c r="BP303" s="77" t="str"/>
      <x:c r="BQ303" s="77" t="str"/>
      <x:c r="BR303" s="77" t="str"/>
      <x:c r="BS303" s="77" t="str"/>
      <x:c r="BT303" s="77" t="str"/>
      <x:c r="BU303" s="77" t="str"/>
      <x:c r="BV303" s="77" t="str"/>
      <x:c r="BW303" s="77" t="str"/>
      <x:c r="BX303" s="77" t="str"/>
      <x:c r="BY303" s="77" t="str"/>
      <x:c r="BZ303" s="77" t="str"/>
      <x:c r="CA303" s="77" t="str"/>
      <x:c r="CB303" s="77" t="str"/>
      <x:c r="CC303" s="77" t="str"/>
      <x:c r="CD303" s="77" t="str"/>
      <x:c r="CE303" s="77" t="str"/>
      <x:c r="CF303" s="77" t="str"/>
      <x:c r="CG303" s="77" t="str"/>
      <x:c r="CH303" s="77" t="str"/>
      <x:c r="CI303" s="77" t="str"/>
      <x:c r="CJ303" s="77" t="str"/>
      <x:c r="CK303" s="77" t="str"/>
      <x:c r="CL303" s="77" t="str"/>
      <x:c r="CM303" s="77" t="str"/>
      <x:c r="CN303" s="77" t="str"/>
      <x:c r="CO303" s="77" t="str"/>
      <x:c r="CP303" s="77" t="str"/>
      <x:c r="CQ303" s="77" t="str"/>
      <x:c r="CR303" s="77" t="str"/>
      <x:c r="CS303" s="77" t="str"/>
      <x:c r="CT303" s="77" t="str"/>
      <x:c r="CU303" s="77" t="str"/>
      <x:c r="CV303" s="77" t="str"/>
      <x:c r="CW303" s="77" t="str"/>
      <x:c r="CX303" s="77" t="str"/>
      <x:c r="CY303" s="77" t="str"/>
      <x:c r="CZ303" s="77" t="str"/>
      <x:c r="DA303" s="77" t="str"/>
      <x:c r="DB303" s="77" t="str"/>
      <x:c r="DC303" s="77" t="str"/>
      <x:c r="DD303" s="77" t="str"/>
      <x:c r="DE303" s="77" t="str"/>
      <x:c r="DF303" s="78" t="str"/>
      <x:c r="DG303" s="78" t="str"/>
      <x:c r="DH303" s="78" t="str"/>
      <x:c r="DI303" s="78" t="str"/>
      <x:c r="DJ303" s="78" t="str"/>
      <x:c r="DK303" s="78" t="str"/>
      <x:c r="DL303" s="78" t="str"/>
      <x:c r="DM303" s="78" t="str"/>
      <x:c r="DN303" s="78" t="str"/>
      <x:c r="DO303" s="78" t="str"/>
      <x:c r="DP303" s="78" t="str"/>
      <x:c r="DQ303" s="78" t="str"/>
      <x:c r="DR303" s="78" t="str"/>
      <x:c r="DS303" s="78" t="str"/>
      <x:c r="DT303" s="78" t="str"/>
      <x:c r="DU303" s="78" t="str"/>
      <x:c r="DV303" s="78" t="str"/>
      <x:c r="DW303" s="78" t="str"/>
      <x:c r="DX303" s="78" t="str"/>
      <x:c r="DY303" s="78" t="str"/>
      <x:c r="DZ303" s="78" t="str"/>
      <x:c r="EA303" s="117" t="str"/>
      <x:c r="EB303" s="117" t="str"/>
      <x:c r="EC303" s="117" t="str"/>
      <x:c r="ED303" s="117" t="str"/>
      <x:c r="EE303" s="117" t="str"/>
      <x:c r="EF303" s="117" t="str"/>
      <x:c r="EG303" s="117" t="str"/>
      <x:c r="EH303" s="117" t="str"/>
      <x:c r="EI303" s="117" t="str"/>
      <x:c r="EJ303" s="117" t="str"/>
      <x:c r="EK303" s="117" t="str"/>
      <x:c r="EL303" s="117" t="str"/>
      <x:c r="EM303" s="117" t="str"/>
      <x:c r="EN303" s="117" t="str"/>
      <x:c r="EO303" s="34" t="str"/>
      <x:c r="EP303" s="34" t="str"/>
      <x:c r="EQ303" s="36" t="str">
        <x:f>IF(OR($EO303="",$EP303="",$EO303=0),"",$EP303/$EO303)</x:f>
      </x:c>
      <x:c r="ER303" s="38" t="str"/>
      <x:c r="ES303" s="22" t="str">
        <x:v>Unknown</x:v>
      </x:c>
      <x:c r="ET303" s="22" t="str">
        <x:v>Unknown</x:v>
      </x:c>
      <x:c r="EU303" s="40" t="str">
        <x:f>IF(COUNT($DF303,$DG303,$DH303)=0,"",AVERAGE($DF303,$DG303,$DH303))</x:f>
      </x:c>
      <x:c r="EV303" s="40" t="str">
        <x:f>IF(COUNT($DJ303,$DK303,$DL303)=0,"",AVERAGE($DJ303,$DK303,$DL303))</x:f>
      </x:c>
      <x:c r="EW303" s="40" t="str">
        <x:f>IF(OR($EU303="",$EV303=""),"",$EV303-$EU303)</x:f>
      </x:c>
      <x:c r="EX303" s="40" t="str">
        <x:f>IF(COUNT($DM303,$DN303,$DO303)=0,"",AVERAGE($DM303,$DN303,$DO303))</x:f>
      </x:c>
      <x:c r="EY303" s="40" t="str">
        <x:f>IF(COUNT($DQ303,$DR303,$DS303)=0,"",AVERAGE($DQ303,$DR303,$DS303))</x:f>
      </x:c>
      <x:c r="EZ303" s="40" t="str">
        <x:f>IF(OR($EX303="",$EY303=""),"",$EY303-$EX303)</x:f>
      </x:c>
      <x:c r="FA303" s="42" t="str">
        <x:f>IF(COUNT($EA303,$EB303,$EC303)=0,"",AVERAGE($EA303,$EB303,$EC303))</x:f>
      </x:c>
      <x:c r="FB303" s="42" t="str">
        <x:f>IF(COUNT($EE303,$EF303,$EG303)=0,"",AVERAGE($EE303,$EF303,$EG303))</x:f>
      </x:c>
      <x:c r="FC303" s="42" t="str">
        <x:f>IF(OR($FA303="",$FB303=""),"",$FB303-$FA303)</x:f>
      </x:c>
      <x:c r="FD303" s="42" t="str">
        <x:f>IF(COUNT($EH303,$EI303,$EJ303)=0,"",AVERAGE($EH303,$EI303,$EJ303))</x:f>
      </x:c>
      <x:c r="FE303" s="42" t="str">
        <x:f>IF(COUNT($EL303,$EM303,$EN303)=0,"",AVERAGE($EL303,$EM303,$EN303))</x:f>
      </x:c>
      <x:c r="FF303" s="42" t="str">
        <x:f>IF(OR($FD303="",$FE303=""),"",$FE303-$FD303)</x:f>
      </x:c>
      <x:c r="FG303" s="24" t="str">
        <x:f>IF(COUNT($DF303,$DG303,$DH303,$DJ303,$DK303,$DL303,$DM303,$DN303,$DO303,$DQ303,$DR303,$DS303)=12,"Yes","No")</x:f>
        <x:v>No</x:v>
      </x:c>
      <x:c r="FH303" s="24" t="str">
        <x:f>IF(COUNT($EA303,$EB303,$EC303,$EE303,$EF303,$EG303,$EH303,$EI303,$EJ303,$EL303,$EM303,$EN303)=12,"Yes","No")</x:f>
        <x:v>No</x:v>
      </x:c>
      <x:c r="FI303" s="24" t="str">
        <x:f>IF(AND($M303="Include",OR($FG303="Yes",$FH303="Yes")),"Ready","Not ready")</x:f>
        <x:v>Not ready</x:v>
      </x:c>
    </x:row>
    <x:row r="304" ht="24" customHeight="1">
      <x:c r="A304" s="22" t="str">
        <x:v>CTL-0302</x:v>
      </x:c>
      <x:c r="B304" s="22" t="n">
        <x:v>313</x:v>
      </x:c>
      <x:c r="C304" s="22" t="str">
        <x:v>Candidate alternative-rationale group</x:v>
      </x:c>
      <x:c r="D304" s="22" t="n">
        <x:v>0</x:v>
      </x:c>
      <x:c r="E304" s="22" t="str">
        <x:v>DATA non-innovation deals.xlsx</x:v>
      </x:c>
      <x:c r="F304" s="22" t="str">
        <x:v>upsher smith laboratories acquires proximagen</x:v>
      </x:c>
      <x:c r="G304" s="22" t="str">
        <x:v>No</x:v>
      </x:c>
      <x:c r="H304" s="22" t="str">
        <x:v>No</x:v>
      </x:c>
      <x:c r="I304" s="22" t="str">
        <x:v>No</x:v>
      </x:c>
      <x:c r="J304" s="22" t="n">
        <x:v>1</x:v>
      </x:c>
      <x:c r="K304" s="22" t="str">
        <x:v>Not started</x:v>
      </x:c>
      <x:c r="L304" s="22" t="str">
        <x:v>Eligible - 100%</x:v>
      </x:c>
      <x:c r="M304" s="22" t="str">
        <x:v>Review</x:v>
      </x:c>
      <x:c r="N304" s="22" t="str"/>
      <x:c r="O304" s="28" t="n">
        <x:v>41073</x:v>
      </x:c>
      <x:c r="P304" s="28" t="n">
        <x:v>41135</x:v>
      </x:c>
      <x:c r="Q304" s="22" t="n">
        <x:v>2012</x:v>
      </x:c>
      <x:c r="R304" s="22" t="str">
        <x:v>Q2 2012</x:v>
      </x:c>
      <x:c r="S304" s="22" t="str">
        <x:v>Completed</x:v>
      </x:c>
      <x:c r="T304" s="26" t="str">
        <x:v>Upsher-Smith Laboratories acquires Proximagen</x:v>
      </x:c>
      <x:c r="U304" s="22" t="str">
        <x:v>Mergers &amp; Acquisitions</x:v>
      </x:c>
      <x:c r="V304" s="22" t="str">
        <x:v>Acquisition</x:v>
      </x:c>
      <x:c r="W304" s="22" t="str">
        <x:v>100% Acquisition</x:v>
      </x:c>
      <x:c r="X304" s="22" t="str">
        <x:v>United Kingdom</x:v>
      </x:c>
      <x:c r="Y304" s="22" t="str">
        <x:v>100% Acquisition</x:v>
      </x:c>
      <x:c r="Z304" s="26" t="str">
        <x:v>WG Partners LLP , WG Partners LLP , WG Partners LLP , J.P. Morgan Cazenove Ltd (Inactive) , J.P. Morgan Cazenove Ltd (Inactive) , Cavendish Securities Plc , Cavendish Securities Plc</x:v>
      </x:c>
      <x:c r="AA304" s="26" t="str">
        <x:v>Skadden, Arps, Slate, Meagher &amp; Flom LLP and Affiliates , Skadden, Arps, Slate, Meagher &amp; Flom LLP and Affiliates , Skadden, Arps, Slate, Meagher &amp; Flom LLP and Affiliates , Skadden, Arps, Slate, Meagher &amp; Flom LLP and Affiliates , Reed Smith LLP , Pinsent Masons LLP</x:v>
      </x:c>
      <x:c r="AB304" s="22" t="str">
        <x:v>Upsher-Smith Laboratories LLC</x:v>
      </x:c>
      <x:c r="AC304" s="22" t="str">
        <x:v>upsher smith laboratories</x:v>
      </x:c>
      <x:c r="AD304" s="22" t="str">
        <x:v>Proximagen Group Ltd (Inactive)</x:v>
      </x:c>
      <x:c r="AE304" s="22" t="str">
        <x:v>proximagen</x:v>
      </x:c>
      <x:c r="AF304" s="30" t="n">
        <x:v>554</x:v>
      </x:c>
      <x:c r="AG304" s="22" t="n">
        <x:v>554</x:v>
      </x:c>
      <x:c r="AH304" s="26" t="str">
        <x:v>Upsher-Smith Laboratories, Inc., through its wholly-owned subsidiary USL Pharma International UK Limited, has acquired the entire issued share capital of Proximagen Group plc (Proximagen Neuroscience plc), a UK-based biotechnology company.
_x000d_ Upsher-Smith is a US-based pharmaceutical company.  The acquisition was approved by Proximagen’s shareholders. 
_x000d_Update on August 9, 2012:
_x000d_ Upsher-Smith has received an approval from the High Court of Justice in England and Wales to acquire the entire issued share capital of Proximagen. 
_x000d_Announcement (June 13, 2012):
_x000d_Upsher-Smith has reached an agreement to acquire the entire issued share capital of Proximagen. 
_x000d_Under the terms of the transaction, Proximagen Shareholders will be entitled to receive for each Proximagen share GBP3.2 in cash and up to a further GBP1.92 in either cash or loan notes by way of a contingent value right (CVR). 
_x000d_The acquisition excluding the CVRs values Proximagen's fully diluted share capital at approximately GBP223 million  on the basis of a fully diluted share capital of 69,689,794 Proximagen shares. The acquisition including the CVRs potentially values Proximagen's fully diluted share capital at up to approximately GBP356.8 million on the basis of a fully diluted share capital of 69,689,794 Proximagen shares.
_x000d_The acquisition represents an immediate cash premium, excluding the CVR, of approximately: 16.4% to 275 pence, being the closing price per Proximagen share on June 12, 2012; a 50.5% to approximately 213 pence, being the three month average closing price per Proximagen share up to June 12, 2012; 84.6% to approximately 173 pence, being the six month average closing price per Proximagen share up to June 12, 2012; and 21.8% to the enterprise value of Proximagen on June 12, 2012.
_x000d_ The cash consideration payable by USL under the acquisition will be funded from cash on the balance sheet of the Upsher-Smith and new debt facilities arranged by J.P. Morgan Securities LLC, U.S. Bank National Association and Wells Fargo Securities, LLC in the form of a $300 million secured credit agreement to be provided by JPMorgan Chase Bank, N.A., U.S. Bank National Association and Wells Fargo Bank, National Association to Upsher-Smith.
_x000d_Upsher-Smith has obtained irrevocable undertakings from Proximagen shareholders to accept the deal in respect of 72.01% of the share capital, including from Proximagen’s largest shareholder, Invesco Asset Management Limited, a UK-based asset management company.
_x000d_ J.P. Morgan Cazenove, Skadden, Arps, Slate, Meagher &amp; Flom LLP and Kovak-Likly Communications are acting as financial, legal and PR advisors to Upsher-Smith. WG Partners is acting as financial advisor, while Cenkos Securities plc is acting as nominated advisor and broker to Proximagen. Pinsent Masons LLP, Reed Smith LLP and M:Communications are acting as legal and PR advisors to Proximagen.</x:v>
      </x:c>
      <x:c r="AI304" s="26" t="str">
        <x:v>The transaction will provide Upsher-Smith with expanded research and development capabilities and a platform for future growth in product development.</x:v>
      </x:c>
      <x:c r="AJ304" s="22" t="str"/>
      <x:c r="AK304" s="22" t="str"/>
      <x:c r="AL304" s="22" t="str">
        <x:v>Unknown</x:v>
      </x:c>
      <x:c r="AM304" s="22" t="str">
        <x:v>Unknown</x:v>
      </x:c>
      <x:c r="AN304" s="22" t="str"/>
      <x:c r="AO304" s="22" t="str"/>
      <x:c r="AP304" s="22" t="str"/>
      <x:c r="AQ304" s="22" t="str"/>
      <x:c r="AR304" s="22" t="str"/>
      <x:c r="AS304" s="22" t="str">
        <x:v>Upsher-Smith Laboratories LLC</x:v>
      </x:c>
      <x:c r="AT304" s="22" t="str">
        <x:v>Proximagen Group Ltd (Inactive)</x:v>
      </x:c>
      <x:c r="AU304" s="22" t="str">
        <x:v>Not reviewed</x:v>
      </x:c>
      <x:c r="AV304" s="22" t="str">
        <x:v>Not assessed</x:v>
      </x:c>
      <x:c r="AW304" s="22" t="str">
        <x:v>Unknown</x:v>
      </x:c>
      <x:c r="AX304" s="22" t="str">
        <x:v>Unknown</x:v>
      </x:c>
      <x:c r="AY304" s="22" t="str">
        <x:v>Unknown</x:v>
      </x:c>
      <x:c r="AZ304" s="22" t="str">
        <x:v>Unknown</x:v>
      </x:c>
      <x:c r="BA304" s="22" t="str">
        <x:v>Unknown</x:v>
      </x:c>
      <x:c r="BB304" s="22" t="str">
        <x:v>Unknown</x:v>
      </x:c>
      <x:c r="BC304" s="26" t="str"/>
      <x:c r="BD304" s="22" t="str"/>
      <x:c r="BE304" s="22" t="str"/>
      <x:c r="BF304" s="22" t="str">
        <x:v>Not collected</x:v>
      </x:c>
      <x:c r="BG304" s="22" t="str">
        <x:v>Not collected</x:v>
      </x:c>
      <x:c r="BH304" s="22" t="str">
        <x:v>Not defined</x:v>
      </x:c>
      <x:c r="BI304" s="24" t="n">
        <x:f>IF($Q304="","",$Q304-3)</x:f>
        <x:v>2009</x:v>
      </x:c>
      <x:c r="BJ304" s="24" t="n">
        <x:f>IF($Q304="","",$Q304-2)</x:f>
        <x:v>2010</x:v>
      </x:c>
      <x:c r="BK304" s="24" t="n">
        <x:f>IF($Q304="","",$Q304-1)</x:f>
        <x:v>2011</x:v>
      </x:c>
      <x:c r="BL304" s="24" t="n">
        <x:f>IF($Q304="","",$Q304+0)</x:f>
        <x:v>2012</x:v>
      </x:c>
      <x:c r="BM304" s="24" t="n">
        <x:f>IF($Q304="","",$Q304+1)</x:f>
        <x:v>2013</x:v>
      </x:c>
      <x:c r="BN304" s="24" t="n">
        <x:f>IF($Q304="","",$Q304+2)</x:f>
        <x:v>2014</x:v>
      </x:c>
      <x:c r="BO304" s="24" t="n">
        <x:f>IF($Q304="","",$Q304+3)</x:f>
        <x:v>2015</x:v>
      </x:c>
      <x:c r="BP304" s="77" t="str"/>
      <x:c r="BQ304" s="77" t="str"/>
      <x:c r="BR304" s="77" t="str"/>
      <x:c r="BS304" s="77" t="str"/>
      <x:c r="BT304" s="77" t="str"/>
      <x:c r="BU304" s="77" t="str"/>
      <x:c r="BV304" s="77" t="str"/>
      <x:c r="BW304" s="77" t="str"/>
      <x:c r="BX304" s="77" t="str"/>
      <x:c r="BY304" s="77" t="str"/>
      <x:c r="BZ304" s="77" t="str"/>
      <x:c r="CA304" s="77" t="str"/>
      <x:c r="CB304" s="77" t="str"/>
      <x:c r="CC304" s="77" t="str"/>
      <x:c r="CD304" s="77" t="str"/>
      <x:c r="CE304" s="77" t="str"/>
      <x:c r="CF304" s="77" t="str"/>
      <x:c r="CG304" s="77" t="str"/>
      <x:c r="CH304" s="77" t="str"/>
      <x:c r="CI304" s="77" t="str"/>
      <x:c r="CJ304" s="77" t="str"/>
      <x:c r="CK304" s="77" t="str"/>
      <x:c r="CL304" s="77" t="str"/>
      <x:c r="CM304" s="77" t="str"/>
      <x:c r="CN304" s="77" t="str"/>
      <x:c r="CO304" s="77" t="str"/>
      <x:c r="CP304" s="77" t="str"/>
      <x:c r="CQ304" s="77" t="str"/>
      <x:c r="CR304" s="77" t="str"/>
      <x:c r="CS304" s="77" t="str"/>
      <x:c r="CT304" s="77" t="str"/>
      <x:c r="CU304" s="77" t="str"/>
      <x:c r="CV304" s="77" t="str"/>
      <x:c r="CW304" s="77" t="str"/>
      <x:c r="CX304" s="77" t="str"/>
      <x:c r="CY304" s="77" t="str"/>
      <x:c r="CZ304" s="77" t="str"/>
      <x:c r="DA304" s="77" t="str"/>
      <x:c r="DB304" s="77" t="str"/>
      <x:c r="DC304" s="77" t="str"/>
      <x:c r="DD304" s="77" t="str"/>
      <x:c r="DE304" s="77" t="str"/>
      <x:c r="DF304" s="78" t="str"/>
      <x:c r="DG304" s="78" t="str"/>
      <x:c r="DH304" s="78" t="str"/>
      <x:c r="DI304" s="78" t="str"/>
      <x:c r="DJ304" s="78" t="str"/>
      <x:c r="DK304" s="78" t="str"/>
      <x:c r="DL304" s="78" t="str"/>
      <x:c r="DM304" s="78" t="str"/>
      <x:c r="DN304" s="78" t="str"/>
      <x:c r="DO304" s="78" t="str"/>
      <x:c r="DP304" s="78" t="str"/>
      <x:c r="DQ304" s="78" t="str"/>
      <x:c r="DR304" s="78" t="str"/>
      <x:c r="DS304" s="78" t="str"/>
      <x:c r="DT304" s="78" t="str"/>
      <x:c r="DU304" s="78" t="str"/>
      <x:c r="DV304" s="78" t="str"/>
      <x:c r="DW304" s="78" t="str"/>
      <x:c r="DX304" s="78" t="str"/>
      <x:c r="DY304" s="78" t="str"/>
      <x:c r="DZ304" s="78" t="str"/>
      <x:c r="EA304" s="117" t="str"/>
      <x:c r="EB304" s="117" t="str"/>
      <x:c r="EC304" s="117" t="str"/>
      <x:c r="ED304" s="117" t="str"/>
      <x:c r="EE304" s="117" t="str"/>
      <x:c r="EF304" s="117" t="str"/>
      <x:c r="EG304" s="117" t="str"/>
      <x:c r="EH304" s="117" t="str"/>
      <x:c r="EI304" s="117" t="str"/>
      <x:c r="EJ304" s="117" t="str"/>
      <x:c r="EK304" s="117" t="str"/>
      <x:c r="EL304" s="117" t="str"/>
      <x:c r="EM304" s="117" t="str"/>
      <x:c r="EN304" s="117" t="str"/>
      <x:c r="EO304" s="34" t="str"/>
      <x:c r="EP304" s="34" t="str"/>
      <x:c r="EQ304" s="36" t="str">
        <x:f>IF(OR($EO304="",$EP304="",$EO304=0),"",$EP304/$EO304)</x:f>
      </x:c>
      <x:c r="ER304" s="38" t="str"/>
      <x:c r="ES304" s="22" t="str">
        <x:v>Unknown</x:v>
      </x:c>
      <x:c r="ET304" s="22" t="str">
        <x:v>Unknown</x:v>
      </x:c>
      <x:c r="EU304" s="40" t="str">
        <x:f>IF(COUNT($DF304,$DG304,$DH304)=0,"",AVERAGE($DF304,$DG304,$DH304))</x:f>
      </x:c>
      <x:c r="EV304" s="40" t="str">
        <x:f>IF(COUNT($DJ304,$DK304,$DL304)=0,"",AVERAGE($DJ304,$DK304,$DL304))</x:f>
      </x:c>
      <x:c r="EW304" s="40" t="str">
        <x:f>IF(OR($EU304="",$EV304=""),"",$EV304-$EU304)</x:f>
      </x:c>
      <x:c r="EX304" s="40" t="str">
        <x:f>IF(COUNT($DM304,$DN304,$DO304)=0,"",AVERAGE($DM304,$DN304,$DO304))</x:f>
      </x:c>
      <x:c r="EY304" s="40" t="str">
        <x:f>IF(COUNT($DQ304,$DR304,$DS304)=0,"",AVERAGE($DQ304,$DR304,$DS304))</x:f>
      </x:c>
      <x:c r="EZ304" s="40" t="str">
        <x:f>IF(OR($EX304="",$EY304=""),"",$EY304-$EX304)</x:f>
      </x:c>
      <x:c r="FA304" s="42" t="str">
        <x:f>IF(COUNT($EA304,$EB304,$EC304)=0,"",AVERAGE($EA304,$EB304,$EC304))</x:f>
      </x:c>
      <x:c r="FB304" s="42" t="str">
        <x:f>IF(COUNT($EE304,$EF304,$EG304)=0,"",AVERAGE($EE304,$EF304,$EG304))</x:f>
      </x:c>
      <x:c r="FC304" s="42" t="str">
        <x:f>IF(OR($FA304="",$FB304=""),"",$FB304-$FA304)</x:f>
      </x:c>
      <x:c r="FD304" s="42" t="str">
        <x:f>IF(COUNT($EH304,$EI304,$EJ304)=0,"",AVERAGE($EH304,$EI304,$EJ304))</x:f>
      </x:c>
      <x:c r="FE304" s="42" t="str">
        <x:f>IF(COUNT($EL304,$EM304,$EN304)=0,"",AVERAGE($EL304,$EM304,$EN304))</x:f>
      </x:c>
      <x:c r="FF304" s="42" t="str">
        <x:f>IF(OR($FD304="",$FE304=""),"",$FE304-$FD304)</x:f>
      </x:c>
      <x:c r="FG304" s="24" t="str">
        <x:f>IF(COUNT($DF304,$DG304,$DH304,$DJ304,$DK304,$DL304,$DM304,$DN304,$DO304,$DQ304,$DR304,$DS304)=12,"Yes","No")</x:f>
        <x:v>No</x:v>
      </x:c>
      <x:c r="FH304" s="24" t="str">
        <x:f>IF(COUNT($EA304,$EB304,$EC304,$EE304,$EF304,$EG304,$EH304,$EI304,$EJ304,$EL304,$EM304,$EN304)=12,"Yes","No")</x:f>
        <x:v>No</x:v>
      </x:c>
      <x:c r="FI304" s="24" t="str">
        <x:f>IF(AND($M304="Include",OR($FG304="Yes",$FH304="Yes")),"Ready","Not ready")</x:f>
        <x:v>Not ready</x:v>
      </x:c>
    </x:row>
    <x:row r="305" ht="24" customHeight="1">
      <x:c r="A305" s="22" t="str">
        <x:v>CTL-0303</x:v>
      </x:c>
      <x:c r="B305" s="22" t="n">
        <x:v>314</x:v>
      </x:c>
      <x:c r="C305" s="22" t="str">
        <x:v>Candidate alternative-rationale group</x:v>
      </x:c>
      <x:c r="D305" s="22" t="n">
        <x:v>0</x:v>
      </x:c>
      <x:c r="E305" s="22" t="str">
        <x:v>DATA non-innovation deals.xlsx</x:v>
      </x:c>
      <x:c r="F305" s="22" t="str">
        <x:v>carefusion acquires u k medical</x:v>
      </x:c>
      <x:c r="G305" s="22" t="str">
        <x:v>No</x:v>
      </x:c>
      <x:c r="H305" s="22" t="str">
        <x:v>No</x:v>
      </x:c>
      <x:c r="I305" s="22" t="str">
        <x:v>No</x:v>
      </x:c>
      <x:c r="J305" s="22" t="n">
        <x:v>1</x:v>
      </x:c>
      <x:c r="K305" s="22" t="str">
        <x:v>Not started</x:v>
      </x:c>
      <x:c r="L305" s="22" t="str">
        <x:v>Review - majority</x:v>
      </x:c>
      <x:c r="M305" s="22" t="str">
        <x:v>Review</x:v>
      </x:c>
      <x:c r="N305" s="22" t="str"/>
      <x:c r="O305" s="28" t="n">
        <x:v>41067</x:v>
      </x:c>
      <x:c r="P305" s="28" t="n">
        <x:v>41067</x:v>
      </x:c>
      <x:c r="Q305" s="22" t="n">
        <x:v>2012</x:v>
      </x:c>
      <x:c r="R305" s="22" t="str">
        <x:v>Q2 2012</x:v>
      </x:c>
      <x:c r="S305" s="22" t="str">
        <x:v>Completed</x:v>
      </x:c>
      <x:c r="T305" s="26" t="str">
        <x:v>CareFusion acquires U.K. Medical</x:v>
      </x:c>
      <x:c r="U305" s="22" t="str">
        <x:v>Mergers &amp; Acquisitions</x:v>
      </x:c>
      <x:c r="V305" s="22" t="str">
        <x:v>Acquisition</x:v>
      </x:c>
      <x:c r="W305" s="22" t="str">
        <x:v>Majority Acquisition</x:v>
      </x:c>
      <x:c r="X305" s="22" t="str">
        <x:v>United Kingdom</x:v>
      </x:c>
      <x:c r="Y305" s="22" t="str">
        <x:v>Majority Acquisition</x:v>
      </x:c>
      <x:c r="Z305" s="26"/>
      <x:c r="AA305" s="26" t="str">
        <x:v>Baker &amp; McKenzie LLP</x:v>
      </x:c>
      <x:c r="AB305" s="22" t="str">
        <x:v>CareFusion Corp</x:v>
      </x:c>
      <x:c r="AC305" s="22" t="str">
        <x:v>carefusion</x:v>
      </x:c>
      <x:c r="AD305" s="22" t="str">
        <x:v>It’s Interventional Ltd</x:v>
      </x:c>
      <x:c r="AE305" s="22" t="str">
        <x:v>its interventional</x:v>
      </x:c>
      <x:c r="AF305" s="30"/>
      <x:c r="AG305" s="22" t="str">
        <x:v>n/a</x:v>
      </x:c>
      <x:c r="AH305" s="26" t="str">
        <x:v>CareFusion Corporation, a US-based global medical technology company, has acquired U.K. Medical Limited, a UK-based distributor of medical products.
_x000d_Baker &amp; McKenzie LLP acted as advisor to CareFusion.</x:v>
      </x:c>
      <x:c r="AI305" s="26" t="str">
        <x:v>The acquisition is part of CareFusion's strategy to expand globally by investing to build scale, infrastructure and local capabilities in key markets. The acquisition further strengthens CareFusion's presence in the UK._x000d_
_x000d_
The transaction will enables CareFusion to expand its procedural solutions business in Europe.</x:v>
      </x:c>
      <x:c r="AJ305" s="22" t="str"/>
      <x:c r="AK305" s="22" t="str"/>
      <x:c r="AL305" s="22" t="str">
        <x:v>Unknown</x:v>
      </x:c>
      <x:c r="AM305" s="22" t="str">
        <x:v>Unknown</x:v>
      </x:c>
      <x:c r="AN305" s="22" t="str"/>
      <x:c r="AO305" s="22" t="str"/>
      <x:c r="AP305" s="22" t="str"/>
      <x:c r="AQ305" s="22" t="str"/>
      <x:c r="AR305" s="22" t="str"/>
      <x:c r="AS305" s="22" t="str">
        <x:v>CareFusion Corp</x:v>
      </x:c>
      <x:c r="AT305" s="22" t="str">
        <x:v>It’s Interventional Ltd</x:v>
      </x:c>
      <x:c r="AU305" s="22" t="str">
        <x:v>Not reviewed</x:v>
      </x:c>
      <x:c r="AV305" s="22" t="str">
        <x:v>Not assessed</x:v>
      </x:c>
      <x:c r="AW305" s="22" t="str">
        <x:v>Unknown</x:v>
      </x:c>
      <x:c r="AX305" s="22" t="str">
        <x:v>Unknown</x:v>
      </x:c>
      <x:c r="AY305" s="22" t="str">
        <x:v>Unknown</x:v>
      </x:c>
      <x:c r="AZ305" s="22" t="str">
        <x:v>Unknown</x:v>
      </x:c>
      <x:c r="BA305" s="22" t="str">
        <x:v>Unknown</x:v>
      </x:c>
      <x:c r="BB305" s="22" t="str">
        <x:v>Unknown</x:v>
      </x:c>
      <x:c r="BC305" s="26" t="str"/>
      <x:c r="BD305" s="22" t="str"/>
      <x:c r="BE305" s="22" t="str"/>
      <x:c r="BF305" s="22" t="str">
        <x:v>Not collected</x:v>
      </x:c>
      <x:c r="BG305" s="22" t="str">
        <x:v>Not collected</x:v>
      </x:c>
      <x:c r="BH305" s="22" t="str">
        <x:v>Not defined</x:v>
      </x:c>
      <x:c r="BI305" s="24" t="n">
        <x:f>IF($Q305="","",$Q305-3)</x:f>
        <x:v>2009</x:v>
      </x:c>
      <x:c r="BJ305" s="24" t="n">
        <x:f>IF($Q305="","",$Q305-2)</x:f>
        <x:v>2010</x:v>
      </x:c>
      <x:c r="BK305" s="24" t="n">
        <x:f>IF($Q305="","",$Q305-1)</x:f>
        <x:v>2011</x:v>
      </x:c>
      <x:c r="BL305" s="24" t="n">
        <x:f>IF($Q305="","",$Q305+0)</x:f>
        <x:v>2012</x:v>
      </x:c>
      <x:c r="BM305" s="24" t="n">
        <x:f>IF($Q305="","",$Q305+1)</x:f>
        <x:v>2013</x:v>
      </x:c>
      <x:c r="BN305" s="24" t="n">
        <x:f>IF($Q305="","",$Q305+2)</x:f>
        <x:v>2014</x:v>
      </x:c>
      <x:c r="BO305" s="24" t="n">
        <x:f>IF($Q305="","",$Q305+3)</x:f>
        <x:v>2015</x:v>
      </x:c>
      <x:c r="BP305" s="77" t="str"/>
      <x:c r="BQ305" s="77" t="str"/>
      <x:c r="BR305" s="77" t="str"/>
      <x:c r="BS305" s="77" t="str"/>
      <x:c r="BT305" s="77" t="str"/>
      <x:c r="BU305" s="77" t="str"/>
      <x:c r="BV305" s="77" t="str"/>
      <x:c r="BW305" s="77" t="str"/>
      <x:c r="BX305" s="77" t="str"/>
      <x:c r="BY305" s="77" t="str"/>
      <x:c r="BZ305" s="77" t="str"/>
      <x:c r="CA305" s="77" t="str"/>
      <x:c r="CB305" s="77" t="str"/>
      <x:c r="CC305" s="77" t="str"/>
      <x:c r="CD305" s="77" t="str"/>
      <x:c r="CE305" s="77" t="str"/>
      <x:c r="CF305" s="77" t="str"/>
      <x:c r="CG305" s="77" t="str"/>
      <x:c r="CH305" s="77" t="str"/>
      <x:c r="CI305" s="77" t="str"/>
      <x:c r="CJ305" s="77" t="str"/>
      <x:c r="CK305" s="77" t="str"/>
      <x:c r="CL305" s="77" t="str"/>
      <x:c r="CM305" s="77" t="str"/>
      <x:c r="CN305" s="77" t="str"/>
      <x:c r="CO305" s="77" t="str"/>
      <x:c r="CP305" s="77" t="str"/>
      <x:c r="CQ305" s="77" t="str"/>
      <x:c r="CR305" s="77" t="str"/>
      <x:c r="CS305" s="77" t="str"/>
      <x:c r="CT305" s="77" t="str"/>
      <x:c r="CU305" s="77" t="str"/>
      <x:c r="CV305" s="77" t="str"/>
      <x:c r="CW305" s="77" t="str"/>
      <x:c r="CX305" s="77" t="str"/>
      <x:c r="CY305" s="77" t="str"/>
      <x:c r="CZ305" s="77" t="str"/>
      <x:c r="DA305" s="77" t="str"/>
      <x:c r="DB305" s="77" t="str"/>
      <x:c r="DC305" s="77" t="str"/>
      <x:c r="DD305" s="77" t="str"/>
      <x:c r="DE305" s="77" t="str"/>
      <x:c r="DF305" s="78" t="str"/>
      <x:c r="DG305" s="78" t="str"/>
      <x:c r="DH305" s="78" t="str"/>
      <x:c r="DI305" s="78" t="str"/>
      <x:c r="DJ305" s="78" t="str"/>
      <x:c r="DK305" s="78" t="str"/>
      <x:c r="DL305" s="78" t="str"/>
      <x:c r="DM305" s="78" t="str"/>
      <x:c r="DN305" s="78" t="str"/>
      <x:c r="DO305" s="78" t="str"/>
      <x:c r="DP305" s="78" t="str"/>
      <x:c r="DQ305" s="78" t="str"/>
      <x:c r="DR305" s="78" t="str"/>
      <x:c r="DS305" s="78" t="str"/>
      <x:c r="DT305" s="78" t="str"/>
      <x:c r="DU305" s="78" t="str"/>
      <x:c r="DV305" s="78" t="str"/>
      <x:c r="DW305" s="78" t="str"/>
      <x:c r="DX305" s="78" t="str"/>
      <x:c r="DY305" s="78" t="str"/>
      <x:c r="DZ305" s="78" t="str"/>
      <x:c r="EA305" s="117" t="str"/>
      <x:c r="EB305" s="117" t="str"/>
      <x:c r="EC305" s="117" t="str"/>
      <x:c r="ED305" s="117" t="str"/>
      <x:c r="EE305" s="117" t="str"/>
      <x:c r="EF305" s="117" t="str"/>
      <x:c r="EG305" s="117" t="str"/>
      <x:c r="EH305" s="117" t="str"/>
      <x:c r="EI305" s="117" t="str"/>
      <x:c r="EJ305" s="117" t="str"/>
      <x:c r="EK305" s="117" t="str"/>
      <x:c r="EL305" s="117" t="str"/>
      <x:c r="EM305" s="117" t="str"/>
      <x:c r="EN305" s="117" t="str"/>
      <x:c r="EO305" s="34" t="str"/>
      <x:c r="EP305" s="34" t="str"/>
      <x:c r="EQ305" s="36" t="str">
        <x:f>IF(OR($EO305="",$EP305="",$EO305=0),"",$EP305/$EO305)</x:f>
      </x:c>
      <x:c r="ER305" s="38" t="str"/>
      <x:c r="ES305" s="22" t="str">
        <x:v>Unknown</x:v>
      </x:c>
      <x:c r="ET305" s="22" t="str">
        <x:v>Unknown</x:v>
      </x:c>
      <x:c r="EU305" s="40" t="str">
        <x:f>IF(COUNT($DF305,$DG305,$DH305)=0,"",AVERAGE($DF305,$DG305,$DH305))</x:f>
      </x:c>
      <x:c r="EV305" s="40" t="str">
        <x:f>IF(COUNT($DJ305,$DK305,$DL305)=0,"",AVERAGE($DJ305,$DK305,$DL305))</x:f>
      </x:c>
      <x:c r="EW305" s="40" t="str">
        <x:f>IF(OR($EU305="",$EV305=""),"",$EV305-$EU305)</x:f>
      </x:c>
      <x:c r="EX305" s="40" t="str">
        <x:f>IF(COUNT($DM305,$DN305,$DO305)=0,"",AVERAGE($DM305,$DN305,$DO305))</x:f>
      </x:c>
      <x:c r="EY305" s="40" t="str">
        <x:f>IF(COUNT($DQ305,$DR305,$DS305)=0,"",AVERAGE($DQ305,$DR305,$DS305))</x:f>
      </x:c>
      <x:c r="EZ305" s="40" t="str">
        <x:f>IF(OR($EX305="",$EY305=""),"",$EY305-$EX305)</x:f>
      </x:c>
      <x:c r="FA305" s="42" t="str">
        <x:f>IF(COUNT($EA305,$EB305,$EC305)=0,"",AVERAGE($EA305,$EB305,$EC305))</x:f>
      </x:c>
      <x:c r="FB305" s="42" t="str">
        <x:f>IF(COUNT($EE305,$EF305,$EG305)=0,"",AVERAGE($EE305,$EF305,$EG305))</x:f>
      </x:c>
      <x:c r="FC305" s="42" t="str">
        <x:f>IF(OR($FA305="",$FB305=""),"",$FB305-$FA305)</x:f>
      </x:c>
      <x:c r="FD305" s="42" t="str">
        <x:f>IF(COUNT($EH305,$EI305,$EJ305)=0,"",AVERAGE($EH305,$EI305,$EJ305))</x:f>
      </x:c>
      <x:c r="FE305" s="42" t="str">
        <x:f>IF(COUNT($EL305,$EM305,$EN305)=0,"",AVERAGE($EL305,$EM305,$EN305))</x:f>
      </x:c>
      <x:c r="FF305" s="42" t="str">
        <x:f>IF(OR($FD305="",$FE305=""),"",$FE305-$FD305)</x:f>
      </x:c>
      <x:c r="FG305" s="24" t="str">
        <x:f>IF(COUNT($DF305,$DG305,$DH305,$DJ305,$DK305,$DL305,$DM305,$DN305,$DO305,$DQ305,$DR305,$DS305)=12,"Yes","No")</x:f>
        <x:v>No</x:v>
      </x:c>
      <x:c r="FH305" s="24" t="str">
        <x:f>IF(COUNT($EA305,$EB305,$EC305,$EE305,$EF305,$EG305,$EH305,$EI305,$EJ305,$EL305,$EM305,$EN305)=12,"Yes","No")</x:f>
        <x:v>No</x:v>
      </x:c>
      <x:c r="FI305" s="24" t="str">
        <x:f>IF(AND($M305="Include",OR($FG305="Yes",$FH305="Yes")),"Ready","Not ready")</x:f>
        <x:v>Not ready</x:v>
      </x:c>
    </x:row>
    <x:row r="306" ht="24" customHeight="1">
      <x:c r="A306" s="22" t="str">
        <x:v>CTL-0304</x:v>
      </x:c>
      <x:c r="B306" s="22" t="n">
        <x:v>315</x:v>
      </x:c>
      <x:c r="C306" s="22" t="str">
        <x:v>Candidate alternative-rationale group</x:v>
      </x:c>
      <x:c r="D306" s="22" t="n">
        <x:v>0</x:v>
      </x:c>
      <x:c r="E306" s="22" t="str">
        <x:v>DATA non-innovation deals.xlsx</x:v>
      </x:c>
      <x:c r="F306" s="22" t="str">
        <x:v>agilent technologies acquires 100 stake in dako</x:v>
      </x:c>
      <x:c r="G306" s="22" t="str">
        <x:v>Yes</x:v>
      </x:c>
      <x:c r="H306" s="22" t="str">
        <x:v>No</x:v>
      </x:c>
      <x:c r="I306" s="22" t="str">
        <x:v>No</x:v>
      </x:c>
      <x:c r="J306" s="22" t="n">
        <x:v>1</x:v>
      </x:c>
      <x:c r="K306" s="22" t="str">
        <x:v>Not started</x:v>
      </x:c>
      <x:c r="L306" s="22" t="str">
        <x:v>Eligible - 100%</x:v>
      </x:c>
      <x:c r="M306" s="22" t="str">
        <x:v>Review</x:v>
      </x:c>
      <x:c r="N306" s="22" t="str"/>
      <x:c r="O306" s="28" t="n">
        <x:v>41046</x:v>
      </x:c>
      <x:c r="P306" s="28" t="n">
        <x:v>41081</x:v>
      </x:c>
      <x:c r="Q306" s="22" t="n">
        <x:v>2012</x:v>
      </x:c>
      <x:c r="R306" s="22" t="str">
        <x:v>Q2 2012</x:v>
      </x:c>
      <x:c r="S306" s="22" t="str">
        <x:v>Completed</x:v>
      </x:c>
      <x:c r="T306" s="26" t="str">
        <x:v>Agilent Technologies acquires 100% stake in Dako</x:v>
      </x:c>
      <x:c r="U306" s="22" t="str">
        <x:v>Mergers &amp; Acquisitions</x:v>
      </x:c>
      <x:c r="V306" s="22" t="str">
        <x:v>Acquisition</x:v>
      </x:c>
      <x:c r="W306" s="22" t="str">
        <x:v>100% Acquisition</x:v>
      </x:c>
      <x:c r="X306" s="22" t="str">
        <x:v>Denmark</x:v>
      </x:c>
      <x:c r="Y306" s="22" t="str">
        <x:v>100% Acquisition</x:v>
      </x:c>
      <x:c r="Z306" s="26" t="str">
        <x:v>Credit Suisse Securities USA LLC , Goldman Sachs International</x:v>
      </x:c>
      <x:c r="AA306" s="26" t="str">
        <x:v>Accura Advokatpartnerselskab , Cleary Gottlieb Steen &amp; Hamilton LLP , Davis Polk &amp; Wardwell LLP , Kromann Reumert , Kromann Reumert</x:v>
      </x:c>
      <x:c r="AB306" s="22" t="str">
        <x:v>Agilent Technologies, Inc.</x:v>
      </x:c>
      <x:c r="AC306" s="22" t="str">
        <x:v>agilent technologies</x:v>
      </x:c>
      <x:c r="AD306" s="22" t="str">
        <x:v>Dako A/S</x:v>
      </x:c>
      <x:c r="AE306" s="22" t="str">
        <x:v>dako a s</x:v>
      </x:c>
      <x:c r="AF306" s="30" t="n">
        <x:v>2200</x:v>
      </x:c>
      <x:c r="AG306" s="22" t="n">
        <x:v>2200</x:v>
      </x:c>
      <x:c r="AH306" s="26" t="str">
        <x:v>Agilent Technologies Inc., a US-based measurement company engaged in providing bio-analytical and electronic measurement solutions, has acquired 100% stake in Dako A/S, a Denmark-based cancer diagnostic company, from EQT V Limited. 
_x000d_ EQT V is a UK-based equity fund managed by private equity fund manager EQT Funds Management Limited. 
_x000d_Announcement (May 17, 2012): 
_x000d_ Agilent has entered into a definitive agreement to acquire Dako from EQT V for a cash consideration of $2,200 million. 
_x000d_ 
_x000d_For the year ending 2010, Dako had generated annual revenue of approximately $340 million with approximately 1,000 employees.
_x000d_Credit Suisse Securities (USA) LLC is acting as financial advisor, while Kromann Reumert and Cleary Gottlieb Steen &amp; Hamilton, LLP are acting as legal advisors to Agilent. Goldman Sachs International is acting as financial advisor, while Davis Polk &amp; Wardwell LLP and Accura Advokataktieselskab are acting as legal advisors to EQT V. 
_x000d_ The acquisition is expected to close within the next 60 days.</x:v>
      </x:c>
      <x:c r="AI306" s="26" t="str">
        <x:v>The transaction will strategically complement Agilent’s research technologies and will accelerate growth in diagnostic markets._x000d_
_x000d_
The acquisition will allow Agilent to strengthen its position in life sciences, with a focus on product development to help in the fight against cancer._x000d_
_x000d_
The addition of Dako and its portfolio will help Agilent accelerate its growth in several rapidly expanding areas of diagnostics, as well as strengthen its existing offerings.</x:v>
      </x:c>
      <x:c r="AJ306" s="22" t="str"/>
      <x:c r="AK306" s="22" t="str"/>
      <x:c r="AL306" s="22" t="str">
        <x:v>Unknown</x:v>
      </x:c>
      <x:c r="AM306" s="22" t="str">
        <x:v>Unknown</x:v>
      </x:c>
      <x:c r="AN306" s="22" t="str"/>
      <x:c r="AO306" s="22" t="str"/>
      <x:c r="AP306" s="22" t="str"/>
      <x:c r="AQ306" s="22" t="str"/>
      <x:c r="AR306" s="22" t="str"/>
      <x:c r="AS306" s="22" t="str">
        <x:v>Agilent Technologies, Inc.</x:v>
      </x:c>
      <x:c r="AT306" s="22" t="str">
        <x:v>Dako A/S</x:v>
      </x:c>
      <x:c r="AU306" s="22" t="str">
        <x:v>Not reviewed</x:v>
      </x:c>
      <x:c r="AV306" s="22" t="str">
        <x:v>Not assessed</x:v>
      </x:c>
      <x:c r="AW306" s="22" t="str">
        <x:v>Unknown</x:v>
      </x:c>
      <x:c r="AX306" s="22" t="str">
        <x:v>Unknown</x:v>
      </x:c>
      <x:c r="AY306" s="22" t="str">
        <x:v>Unknown</x:v>
      </x:c>
      <x:c r="AZ306" s="22" t="str">
        <x:v>Unknown</x:v>
      </x:c>
      <x:c r="BA306" s="22" t="str">
        <x:v>Unknown</x:v>
      </x:c>
      <x:c r="BB306" s="22" t="str">
        <x:v>Unknown</x:v>
      </x:c>
      <x:c r="BC306" s="26" t="str"/>
      <x:c r="BD306" s="22" t="str"/>
      <x:c r="BE306" s="22" t="str"/>
      <x:c r="BF306" s="22" t="str">
        <x:v>Not collected</x:v>
      </x:c>
      <x:c r="BG306" s="22" t="str">
        <x:v>Not collected</x:v>
      </x:c>
      <x:c r="BH306" s="22" t="str">
        <x:v>Not defined</x:v>
      </x:c>
      <x:c r="BI306" s="24" t="n">
        <x:f>IF($Q306="","",$Q306-3)</x:f>
        <x:v>2009</x:v>
      </x:c>
      <x:c r="BJ306" s="24" t="n">
        <x:f>IF($Q306="","",$Q306-2)</x:f>
        <x:v>2010</x:v>
      </x:c>
      <x:c r="BK306" s="24" t="n">
        <x:f>IF($Q306="","",$Q306-1)</x:f>
        <x:v>2011</x:v>
      </x:c>
      <x:c r="BL306" s="24" t="n">
        <x:f>IF($Q306="","",$Q306+0)</x:f>
        <x:v>2012</x:v>
      </x:c>
      <x:c r="BM306" s="24" t="n">
        <x:f>IF($Q306="","",$Q306+1)</x:f>
        <x:v>2013</x:v>
      </x:c>
      <x:c r="BN306" s="24" t="n">
        <x:f>IF($Q306="","",$Q306+2)</x:f>
        <x:v>2014</x:v>
      </x:c>
      <x:c r="BO306" s="24" t="n">
        <x:f>IF($Q306="","",$Q306+3)</x:f>
        <x:v>2015</x:v>
      </x:c>
      <x:c r="BP306" s="77" t="str"/>
      <x:c r="BQ306" s="77" t="str"/>
      <x:c r="BR306" s="77" t="str"/>
      <x:c r="BS306" s="77" t="str"/>
      <x:c r="BT306" s="77" t="str"/>
      <x:c r="BU306" s="77" t="str"/>
      <x:c r="BV306" s="77" t="str"/>
      <x:c r="BW306" s="77" t="str"/>
      <x:c r="BX306" s="77" t="str"/>
      <x:c r="BY306" s="77" t="str"/>
      <x:c r="BZ306" s="77" t="str"/>
      <x:c r="CA306" s="77" t="str"/>
      <x:c r="CB306" s="77" t="str"/>
      <x:c r="CC306" s="77" t="str"/>
      <x:c r="CD306" s="77" t="str"/>
      <x:c r="CE306" s="77" t="str"/>
      <x:c r="CF306" s="77" t="str"/>
      <x:c r="CG306" s="77" t="str"/>
      <x:c r="CH306" s="77" t="str"/>
      <x:c r="CI306" s="77" t="str"/>
      <x:c r="CJ306" s="77" t="str"/>
      <x:c r="CK306" s="77" t="str"/>
      <x:c r="CL306" s="77" t="str"/>
      <x:c r="CM306" s="77" t="str"/>
      <x:c r="CN306" s="77" t="str"/>
      <x:c r="CO306" s="77" t="str"/>
      <x:c r="CP306" s="77" t="str"/>
      <x:c r="CQ306" s="77" t="str"/>
      <x:c r="CR306" s="77" t="str"/>
      <x:c r="CS306" s="77" t="str"/>
      <x:c r="CT306" s="77" t="str"/>
      <x:c r="CU306" s="77" t="str"/>
      <x:c r="CV306" s="77" t="str"/>
      <x:c r="CW306" s="77" t="str"/>
      <x:c r="CX306" s="77" t="str"/>
      <x:c r="CY306" s="77" t="str"/>
      <x:c r="CZ306" s="77" t="str"/>
      <x:c r="DA306" s="77" t="str"/>
      <x:c r="DB306" s="77" t="str"/>
      <x:c r="DC306" s="77" t="str"/>
      <x:c r="DD306" s="77" t="str"/>
      <x:c r="DE306" s="77" t="str"/>
      <x:c r="DF306" s="78" t="str"/>
      <x:c r="DG306" s="78" t="str"/>
      <x:c r="DH306" s="78" t="str"/>
      <x:c r="DI306" s="78" t="str"/>
      <x:c r="DJ306" s="78" t="str"/>
      <x:c r="DK306" s="78" t="str"/>
      <x:c r="DL306" s="78" t="str"/>
      <x:c r="DM306" s="78" t="str"/>
      <x:c r="DN306" s="78" t="str"/>
      <x:c r="DO306" s="78" t="str"/>
      <x:c r="DP306" s="78" t="str"/>
      <x:c r="DQ306" s="78" t="str"/>
      <x:c r="DR306" s="78" t="str"/>
      <x:c r="DS306" s="78" t="str"/>
      <x:c r="DT306" s="78" t="str"/>
      <x:c r="DU306" s="78" t="str"/>
      <x:c r="DV306" s="78" t="str"/>
      <x:c r="DW306" s="78" t="str"/>
      <x:c r="DX306" s="78" t="str"/>
      <x:c r="DY306" s="78" t="str"/>
      <x:c r="DZ306" s="78" t="str"/>
      <x:c r="EA306" s="117" t="str"/>
      <x:c r="EB306" s="117" t="str"/>
      <x:c r="EC306" s="117" t="str"/>
      <x:c r="ED306" s="117" t="str"/>
      <x:c r="EE306" s="117" t="str"/>
      <x:c r="EF306" s="117" t="str"/>
      <x:c r="EG306" s="117" t="str"/>
      <x:c r="EH306" s="117" t="str"/>
      <x:c r="EI306" s="117" t="str"/>
      <x:c r="EJ306" s="117" t="str"/>
      <x:c r="EK306" s="117" t="str"/>
      <x:c r="EL306" s="117" t="str"/>
      <x:c r="EM306" s="117" t="str"/>
      <x:c r="EN306" s="117" t="str"/>
      <x:c r="EO306" s="34" t="str"/>
      <x:c r="EP306" s="34" t="str"/>
      <x:c r="EQ306" s="36" t="str">
        <x:f>IF(OR($EO306="",$EP306="",$EO306=0),"",$EP306/$EO306)</x:f>
      </x:c>
      <x:c r="ER306" s="38" t="str"/>
      <x:c r="ES306" s="22" t="str">
        <x:v>Unknown</x:v>
      </x:c>
      <x:c r="ET306" s="22" t="str">
        <x:v>Unknown</x:v>
      </x:c>
      <x:c r="EU306" s="40" t="str">
        <x:f>IF(COUNT($DF306,$DG306,$DH306)=0,"",AVERAGE($DF306,$DG306,$DH306))</x:f>
      </x:c>
      <x:c r="EV306" s="40" t="str">
        <x:f>IF(COUNT($DJ306,$DK306,$DL306)=0,"",AVERAGE($DJ306,$DK306,$DL306))</x:f>
      </x:c>
      <x:c r="EW306" s="40" t="str">
        <x:f>IF(OR($EU306="",$EV306=""),"",$EV306-$EU306)</x:f>
      </x:c>
      <x:c r="EX306" s="40" t="str">
        <x:f>IF(COUNT($DM306,$DN306,$DO306)=0,"",AVERAGE($DM306,$DN306,$DO306))</x:f>
      </x:c>
      <x:c r="EY306" s="40" t="str">
        <x:f>IF(COUNT($DQ306,$DR306,$DS306)=0,"",AVERAGE($DQ306,$DR306,$DS306))</x:f>
      </x:c>
      <x:c r="EZ306" s="40" t="str">
        <x:f>IF(OR($EX306="",$EY306=""),"",$EY306-$EX306)</x:f>
      </x:c>
      <x:c r="FA306" s="42" t="str">
        <x:f>IF(COUNT($EA306,$EB306,$EC306)=0,"",AVERAGE($EA306,$EB306,$EC306))</x:f>
      </x:c>
      <x:c r="FB306" s="42" t="str">
        <x:f>IF(COUNT($EE306,$EF306,$EG306)=0,"",AVERAGE($EE306,$EF306,$EG306))</x:f>
      </x:c>
      <x:c r="FC306" s="42" t="str">
        <x:f>IF(OR($FA306="",$FB306=""),"",$FB306-$FA306)</x:f>
      </x:c>
      <x:c r="FD306" s="42" t="str">
        <x:f>IF(COUNT($EH306,$EI306,$EJ306)=0,"",AVERAGE($EH306,$EI306,$EJ306))</x:f>
      </x:c>
      <x:c r="FE306" s="42" t="str">
        <x:f>IF(COUNT($EL306,$EM306,$EN306)=0,"",AVERAGE($EL306,$EM306,$EN306))</x:f>
      </x:c>
      <x:c r="FF306" s="42" t="str">
        <x:f>IF(OR($FD306="",$FE306=""),"",$FE306-$FD306)</x:f>
      </x:c>
      <x:c r="FG306" s="24" t="str">
        <x:f>IF(COUNT($DF306,$DG306,$DH306,$DJ306,$DK306,$DL306,$DM306,$DN306,$DO306,$DQ306,$DR306,$DS306)=12,"Yes","No")</x:f>
        <x:v>No</x:v>
      </x:c>
      <x:c r="FH306" s="24" t="str">
        <x:f>IF(COUNT($EA306,$EB306,$EC306,$EE306,$EF306,$EG306,$EH306,$EI306,$EJ306,$EL306,$EM306,$EN306)=12,"Yes","No")</x:f>
        <x:v>No</x:v>
      </x:c>
      <x:c r="FI306" s="24" t="str">
        <x:f>IF(AND($M306="Include",OR($FG306="Yes",$FH306="Yes")),"Ready","Not ready")</x:f>
        <x:v>Not ready</x:v>
      </x:c>
    </x:row>
    <x:row r="307" ht="24" customHeight="1">
      <x:c r="A307" s="22" t="str">
        <x:v>CTL-0305</x:v>
      </x:c>
      <x:c r="B307" s="22" t="n">
        <x:v>316</x:v>
      </x:c>
      <x:c r="C307" s="22" t="str">
        <x:v>Candidate alternative-rationale group</x:v>
      </x:c>
      <x:c r="D307" s="22" t="n">
        <x:v>0</x:v>
      </x:c>
      <x:c r="E307" s="22" t="str">
        <x:v>DATA non-innovation deals.xlsx</x:v>
      </x:c>
      <x:c r="F307" s="22" t="str">
        <x:v>active assistance acquires neural pathways</x:v>
      </x:c>
      <x:c r="G307" s="22" t="str">
        <x:v>No</x:v>
      </x:c>
      <x:c r="H307" s="22" t="str">
        <x:v>No</x:v>
      </x:c>
      <x:c r="I307" s="22" t="str">
        <x:v>No</x:v>
      </x:c>
      <x:c r="J307" s="22" t="n">
        <x:v>1</x:v>
      </x:c>
      <x:c r="K307" s="22" t="str">
        <x:v>Not started</x:v>
      </x:c>
      <x:c r="L307" s="22" t="str">
        <x:v>Review - majority</x:v>
      </x:c>
      <x:c r="M307" s="22" t="str">
        <x:v>Review</x:v>
      </x:c>
      <x:c r="N307" s="22" t="str"/>
      <x:c r="O307" s="28" t="n">
        <x:v>40948</x:v>
      </x:c>
      <x:c r="P307" s="28" t="n">
        <x:v>40948</x:v>
      </x:c>
      <x:c r="Q307" s="22" t="n">
        <x:v>2012</x:v>
      </x:c>
      <x:c r="R307" s="22" t="str">
        <x:v>Q1 2012</x:v>
      </x:c>
      <x:c r="S307" s="22" t="str">
        <x:v>Completed</x:v>
      </x:c>
      <x:c r="T307" s="26" t="str">
        <x:v>Active Assistance acquires Neural Pathways</x:v>
      </x:c>
      <x:c r="U307" s="22" t="str">
        <x:v>Mergers &amp; Acquisitions</x:v>
      </x:c>
      <x:c r="V307" s="22" t="str">
        <x:v>Acquisition</x:v>
      </x:c>
      <x:c r="W307" s="22" t="str">
        <x:v>Majority Acquisition</x:v>
      </x:c>
      <x:c r="X307" s="22" t="str">
        <x:v>United Kingdom</x:v>
      </x:c>
      <x:c r="Y307" s="22" t="str">
        <x:v>Majority Acquisition</x:v>
      </x:c>
      <x:c r="Z307" s="26"/>
      <x:c r="AA307" s="26"/>
      <x:c r="AB307" s="22" t="str">
        <x:v>Active Assistance</x:v>
      </x:c>
      <x:c r="AC307" s="22" t="str">
        <x:v>active assistance</x:v>
      </x:c>
      <x:c r="AD307" s="22" t="str">
        <x:v>Neural Pathways (UK) Ltd.</x:v>
      </x:c>
      <x:c r="AE307" s="22" t="str">
        <x:v>neural pathways uk</x:v>
      </x:c>
      <x:c r="AF307" s="30"/>
      <x:c r="AG307" s="22" t="str">
        <x:v>n/a</x:v>
      </x:c>
      <x:c r="AH307" s="26" t="str">
        <x:v>Active Assistance, a provider of complex and clinical care services to adults and children, has acquired Neural Pathways (UK) Limited, a provider of rehabilitation therapy for patients with neurological conditions. Both the companies are based in the UK.
_x000d_HSBC Bank plc has provided debt financing for the transaction.
_x000d_UNW, LLC acted as financial advisor to the vendor.</x:v>
      </x:c>
      <x:c r="AI307" s="26" t="str">
        <x:v>The deal allows Active Assistance to strengthen its business in the complex care provider field and to establish a new service offering within neurological conditions.</x:v>
      </x:c>
      <x:c r="AJ307" s="22" t="str"/>
      <x:c r="AK307" s="22" t="str"/>
      <x:c r="AL307" s="22" t="str">
        <x:v>Unknown</x:v>
      </x:c>
      <x:c r="AM307" s="22" t="str">
        <x:v>Unknown</x:v>
      </x:c>
      <x:c r="AN307" s="22" t="str"/>
      <x:c r="AO307" s="22" t="str"/>
      <x:c r="AP307" s="22" t="str"/>
      <x:c r="AQ307" s="22" t="str"/>
      <x:c r="AR307" s="22" t="str"/>
      <x:c r="AS307" s="22" t="str">
        <x:v>Active Assistance</x:v>
      </x:c>
      <x:c r="AT307" s="22" t="str">
        <x:v>Neural Pathways (UK) Ltd.</x:v>
      </x:c>
      <x:c r="AU307" s="22" t="str">
        <x:v>Not reviewed</x:v>
      </x:c>
      <x:c r="AV307" s="22" t="str">
        <x:v>Not assessed</x:v>
      </x:c>
      <x:c r="AW307" s="22" t="str">
        <x:v>Unknown</x:v>
      </x:c>
      <x:c r="AX307" s="22" t="str">
        <x:v>Unknown</x:v>
      </x:c>
      <x:c r="AY307" s="22" t="str">
        <x:v>Unknown</x:v>
      </x:c>
      <x:c r="AZ307" s="22" t="str">
        <x:v>Unknown</x:v>
      </x:c>
      <x:c r="BA307" s="22" t="str">
        <x:v>Unknown</x:v>
      </x:c>
      <x:c r="BB307" s="22" t="str">
        <x:v>Unknown</x:v>
      </x:c>
      <x:c r="BC307" s="26" t="str"/>
      <x:c r="BD307" s="22" t="str"/>
      <x:c r="BE307" s="22" t="str"/>
      <x:c r="BF307" s="22" t="str">
        <x:v>Not collected</x:v>
      </x:c>
      <x:c r="BG307" s="22" t="str">
        <x:v>Not collected</x:v>
      </x:c>
      <x:c r="BH307" s="22" t="str">
        <x:v>Not defined</x:v>
      </x:c>
      <x:c r="BI307" s="24" t="n">
        <x:f>IF($Q307="","",$Q307-3)</x:f>
        <x:v>2009</x:v>
      </x:c>
      <x:c r="BJ307" s="24" t="n">
        <x:f>IF($Q307="","",$Q307-2)</x:f>
        <x:v>2010</x:v>
      </x:c>
      <x:c r="BK307" s="24" t="n">
        <x:f>IF($Q307="","",$Q307-1)</x:f>
        <x:v>2011</x:v>
      </x:c>
      <x:c r="BL307" s="24" t="n">
        <x:f>IF($Q307="","",$Q307+0)</x:f>
        <x:v>2012</x:v>
      </x:c>
      <x:c r="BM307" s="24" t="n">
        <x:f>IF($Q307="","",$Q307+1)</x:f>
        <x:v>2013</x:v>
      </x:c>
      <x:c r="BN307" s="24" t="n">
        <x:f>IF($Q307="","",$Q307+2)</x:f>
        <x:v>2014</x:v>
      </x:c>
      <x:c r="BO307" s="24" t="n">
        <x:f>IF($Q307="","",$Q307+3)</x:f>
        <x:v>2015</x:v>
      </x:c>
      <x:c r="BP307" s="77" t="str"/>
      <x:c r="BQ307" s="77" t="str"/>
      <x:c r="BR307" s="77" t="str"/>
      <x:c r="BS307" s="77" t="str"/>
      <x:c r="BT307" s="77" t="str"/>
      <x:c r="BU307" s="77" t="str"/>
      <x:c r="BV307" s="77" t="str"/>
      <x:c r="BW307" s="77" t="str"/>
      <x:c r="BX307" s="77" t="str"/>
      <x:c r="BY307" s="77" t="str"/>
      <x:c r="BZ307" s="77" t="str"/>
      <x:c r="CA307" s="77" t="str"/>
      <x:c r="CB307" s="77" t="str"/>
      <x:c r="CC307" s="77" t="str"/>
      <x:c r="CD307" s="77" t="str"/>
      <x:c r="CE307" s="77" t="str"/>
      <x:c r="CF307" s="77" t="str"/>
      <x:c r="CG307" s="77" t="str"/>
      <x:c r="CH307" s="77" t="str"/>
      <x:c r="CI307" s="77" t="str"/>
      <x:c r="CJ307" s="77" t="str"/>
      <x:c r="CK307" s="77" t="str"/>
      <x:c r="CL307" s="77" t="str"/>
      <x:c r="CM307" s="77" t="str"/>
      <x:c r="CN307" s="77" t="str"/>
      <x:c r="CO307" s="77" t="str"/>
      <x:c r="CP307" s="77" t="str"/>
      <x:c r="CQ307" s="77" t="str"/>
      <x:c r="CR307" s="77" t="str"/>
      <x:c r="CS307" s="77" t="str"/>
      <x:c r="CT307" s="77" t="str"/>
      <x:c r="CU307" s="77" t="str"/>
      <x:c r="CV307" s="77" t="str"/>
      <x:c r="CW307" s="77" t="str"/>
      <x:c r="CX307" s="77" t="str"/>
      <x:c r="CY307" s="77" t="str"/>
      <x:c r="CZ307" s="77" t="str"/>
      <x:c r="DA307" s="77" t="str"/>
      <x:c r="DB307" s="77" t="str"/>
      <x:c r="DC307" s="77" t="str"/>
      <x:c r="DD307" s="77" t="str"/>
      <x:c r="DE307" s="77" t="str"/>
      <x:c r="DF307" s="78" t="str"/>
      <x:c r="DG307" s="78" t="str"/>
      <x:c r="DH307" s="78" t="str"/>
      <x:c r="DI307" s="78" t="str"/>
      <x:c r="DJ307" s="78" t="str"/>
      <x:c r="DK307" s="78" t="str"/>
      <x:c r="DL307" s="78" t="str"/>
      <x:c r="DM307" s="78" t="str"/>
      <x:c r="DN307" s="78" t="str"/>
      <x:c r="DO307" s="78" t="str"/>
      <x:c r="DP307" s="78" t="str"/>
      <x:c r="DQ307" s="78" t="str"/>
      <x:c r="DR307" s="78" t="str"/>
      <x:c r="DS307" s="78" t="str"/>
      <x:c r="DT307" s="78" t="str"/>
      <x:c r="DU307" s="78" t="str"/>
      <x:c r="DV307" s="78" t="str"/>
      <x:c r="DW307" s="78" t="str"/>
      <x:c r="DX307" s="78" t="str"/>
      <x:c r="DY307" s="78" t="str"/>
      <x:c r="DZ307" s="78" t="str"/>
      <x:c r="EA307" s="117" t="str"/>
      <x:c r="EB307" s="117" t="str"/>
      <x:c r="EC307" s="117" t="str"/>
      <x:c r="ED307" s="117" t="str"/>
      <x:c r="EE307" s="117" t="str"/>
      <x:c r="EF307" s="117" t="str"/>
      <x:c r="EG307" s="117" t="str"/>
      <x:c r="EH307" s="117" t="str"/>
      <x:c r="EI307" s="117" t="str"/>
      <x:c r="EJ307" s="117" t="str"/>
      <x:c r="EK307" s="117" t="str"/>
      <x:c r="EL307" s="117" t="str"/>
      <x:c r="EM307" s="117" t="str"/>
      <x:c r="EN307" s="117" t="str"/>
      <x:c r="EO307" s="34" t="str"/>
      <x:c r="EP307" s="34" t="str"/>
      <x:c r="EQ307" s="36" t="str">
        <x:f>IF(OR($EO307="",$EP307="",$EO307=0),"",$EP307/$EO307)</x:f>
      </x:c>
      <x:c r="ER307" s="38" t="str"/>
      <x:c r="ES307" s="22" t="str">
        <x:v>Unknown</x:v>
      </x:c>
      <x:c r="ET307" s="22" t="str">
        <x:v>Unknown</x:v>
      </x:c>
      <x:c r="EU307" s="40" t="str">
        <x:f>IF(COUNT($DF307,$DG307,$DH307)=0,"",AVERAGE($DF307,$DG307,$DH307))</x:f>
      </x:c>
      <x:c r="EV307" s="40" t="str">
        <x:f>IF(COUNT($DJ307,$DK307,$DL307)=0,"",AVERAGE($DJ307,$DK307,$DL307))</x:f>
      </x:c>
      <x:c r="EW307" s="40" t="str">
        <x:f>IF(OR($EU307="",$EV307=""),"",$EV307-$EU307)</x:f>
      </x:c>
      <x:c r="EX307" s="40" t="str">
        <x:f>IF(COUNT($DM307,$DN307,$DO307)=0,"",AVERAGE($DM307,$DN307,$DO307))</x:f>
      </x:c>
      <x:c r="EY307" s="40" t="str">
        <x:f>IF(COUNT($DQ307,$DR307,$DS307)=0,"",AVERAGE($DQ307,$DR307,$DS307))</x:f>
      </x:c>
      <x:c r="EZ307" s="40" t="str">
        <x:f>IF(OR($EX307="",$EY307=""),"",$EY307-$EX307)</x:f>
      </x:c>
      <x:c r="FA307" s="42" t="str">
        <x:f>IF(COUNT($EA307,$EB307,$EC307)=0,"",AVERAGE($EA307,$EB307,$EC307))</x:f>
      </x:c>
      <x:c r="FB307" s="42" t="str">
        <x:f>IF(COUNT($EE307,$EF307,$EG307)=0,"",AVERAGE($EE307,$EF307,$EG307))</x:f>
      </x:c>
      <x:c r="FC307" s="42" t="str">
        <x:f>IF(OR($FA307="",$FB307=""),"",$FB307-$FA307)</x:f>
      </x:c>
      <x:c r="FD307" s="42" t="str">
        <x:f>IF(COUNT($EH307,$EI307,$EJ307)=0,"",AVERAGE($EH307,$EI307,$EJ307))</x:f>
      </x:c>
      <x:c r="FE307" s="42" t="str">
        <x:f>IF(COUNT($EL307,$EM307,$EN307)=0,"",AVERAGE($EL307,$EM307,$EN307))</x:f>
      </x:c>
      <x:c r="FF307" s="42" t="str">
        <x:f>IF(OR($FD307="",$FE307=""),"",$FE307-$FD307)</x:f>
      </x:c>
      <x:c r="FG307" s="24" t="str">
        <x:f>IF(COUNT($DF307,$DG307,$DH307,$DJ307,$DK307,$DL307,$DM307,$DN307,$DO307,$DQ307,$DR307,$DS307)=12,"Yes","No")</x:f>
        <x:v>No</x:v>
      </x:c>
      <x:c r="FH307" s="24" t="str">
        <x:f>IF(COUNT($EA307,$EB307,$EC307,$EE307,$EF307,$EG307,$EH307,$EI307,$EJ307,$EL307,$EM307,$EN307)=12,"Yes","No")</x:f>
        <x:v>No</x:v>
      </x:c>
      <x:c r="FI307" s="24" t="str">
        <x:f>IF(AND($M307="Include",OR($FG307="Yes",$FH307="Yes")),"Ready","Not ready")</x:f>
        <x:v>Not ready</x:v>
      </x:c>
    </x:row>
    <x:row r="308" ht="24" customHeight="1">
      <x:c r="A308" s="22" t="str">
        <x:v>CTL-0306</x:v>
      </x:c>
      <x:c r="B308" s="22" t="n">
        <x:v>317</x:v>
      </x:c>
      <x:c r="C308" s="22" t="str">
        <x:v>Candidate alternative-rationale group</x:v>
      </x:c>
      <x:c r="D308" s="22" t="n">
        <x:v>0</x:v>
      </x:c>
      <x:c r="E308" s="22" t="str">
        <x:v>DATA non-innovation deals.xlsx</x:v>
      </x:c>
      <x:c r="F308" s="22" t="str">
        <x:v>novavision acquires 100 stake in sight science</x:v>
      </x:c>
      <x:c r="G308" s="22" t="str">
        <x:v>No</x:v>
      </x:c>
      <x:c r="H308" s="22" t="str">
        <x:v>No</x:v>
      </x:c>
      <x:c r="I308" s="22" t="str">
        <x:v>No</x:v>
      </x:c>
      <x:c r="J308" s="22" t="n">
        <x:v>1</x:v>
      </x:c>
      <x:c r="K308" s="22" t="str">
        <x:v>Not started</x:v>
      </x:c>
      <x:c r="L308" s="22" t="str">
        <x:v>Eligible - 100%</x:v>
      </x:c>
      <x:c r="M308" s="22" t="str">
        <x:v>Review</x:v>
      </x:c>
      <x:c r="N308" s="22" t="str"/>
      <x:c r="O308" s="28" t="n">
        <x:v>40918</x:v>
      </x:c>
      <x:c r="P308" s="28" t="n">
        <x:v>40918</x:v>
      </x:c>
      <x:c r="Q308" s="22" t="n">
        <x:v>2012</x:v>
      </x:c>
      <x:c r="R308" s="22" t="str">
        <x:v>Q1 2012</x:v>
      </x:c>
      <x:c r="S308" s="22" t="str">
        <x:v>Completed</x:v>
      </x:c>
      <x:c r="T308" s="26" t="str">
        <x:v>NovaVision acquires 100% stake in Sight Science</x:v>
      </x:c>
      <x:c r="U308" s="22" t="str">
        <x:v>Mergers &amp; Acquisitions</x:v>
      </x:c>
      <x:c r="V308" s="22" t="str">
        <x:v>Acquisition</x:v>
      </x:c>
      <x:c r="W308" s="22" t="str">
        <x:v>100% Acquisition</x:v>
      </x:c>
      <x:c r="X308" s="22" t="str">
        <x:v>United Kingdom</x:v>
      </x:c>
      <x:c r="Y308" s="22" t="str">
        <x:v>100% Acquisition</x:v>
      </x:c>
      <x:c r="Z308" s="26"/>
      <x:c r="AA308" s="26"/>
      <x:c r="AB308" s="22" t="str">
        <x:v>NovaVision Inc</x:v>
      </x:c>
      <x:c r="AC308" s="22" t="str">
        <x:v>novavision</x:v>
      </x:c>
      <x:c r="AD308" s="22" t="str">
        <x:v>Sight Science Limited</x:v>
      </x:c>
      <x:c r="AE308" s="22" t="str">
        <x:v>sight science</x:v>
      </x:c>
      <x:c r="AF308" s="30"/>
      <x:c r="AG308" s="22" t="str">
        <x:v>n/a</x:v>
      </x:c>
      <x:c r="AH308" s="26" t="str">
        <x:v>NovaVision, Inc., a US-based biotechnology company, has acquired all the shares of Sight Science Limited, a UK-based developer and provider of Neuro-eye therapy program for visual rehabilitation of patients.</x:v>
      </x:c>
      <x:c r="AI308" s="26" t="str">
        <x:v>The acquisition allows NovaVision to strengthen its ability to penetrate the European market and increase European revenues.</x:v>
      </x:c>
      <x:c r="AJ308" s="22" t="str"/>
      <x:c r="AK308" s="22" t="str"/>
      <x:c r="AL308" s="22" t="str">
        <x:v>Unknown</x:v>
      </x:c>
      <x:c r="AM308" s="22" t="str">
        <x:v>Unknown</x:v>
      </x:c>
      <x:c r="AN308" s="22" t="str"/>
      <x:c r="AO308" s="22" t="str"/>
      <x:c r="AP308" s="22" t="str"/>
      <x:c r="AQ308" s="22" t="str"/>
      <x:c r="AR308" s="22" t="str"/>
      <x:c r="AS308" s="22" t="str">
        <x:v>NovaVision Inc</x:v>
      </x:c>
      <x:c r="AT308" s="22" t="str">
        <x:v>Sight Science Limited</x:v>
      </x:c>
      <x:c r="AU308" s="22" t="str">
        <x:v>Not reviewed</x:v>
      </x:c>
      <x:c r="AV308" s="22" t="str">
        <x:v>Not assessed</x:v>
      </x:c>
      <x:c r="AW308" s="22" t="str">
        <x:v>Unknown</x:v>
      </x:c>
      <x:c r="AX308" s="22" t="str">
        <x:v>Unknown</x:v>
      </x:c>
      <x:c r="AY308" s="22" t="str">
        <x:v>Unknown</x:v>
      </x:c>
      <x:c r="AZ308" s="22" t="str">
        <x:v>Unknown</x:v>
      </x:c>
      <x:c r="BA308" s="22" t="str">
        <x:v>Unknown</x:v>
      </x:c>
      <x:c r="BB308" s="22" t="str">
        <x:v>Unknown</x:v>
      </x:c>
      <x:c r="BC308" s="26" t="str"/>
      <x:c r="BD308" s="22" t="str"/>
      <x:c r="BE308" s="22" t="str"/>
      <x:c r="BF308" s="22" t="str">
        <x:v>Not collected</x:v>
      </x:c>
      <x:c r="BG308" s="22" t="str">
        <x:v>Not collected</x:v>
      </x:c>
      <x:c r="BH308" s="22" t="str">
        <x:v>Not defined</x:v>
      </x:c>
      <x:c r="BI308" s="24" t="n">
        <x:f>IF($Q308="","",$Q308-3)</x:f>
        <x:v>2009</x:v>
      </x:c>
      <x:c r="BJ308" s="24" t="n">
        <x:f>IF($Q308="","",$Q308-2)</x:f>
        <x:v>2010</x:v>
      </x:c>
      <x:c r="BK308" s="24" t="n">
        <x:f>IF($Q308="","",$Q308-1)</x:f>
        <x:v>2011</x:v>
      </x:c>
      <x:c r="BL308" s="24" t="n">
        <x:f>IF($Q308="","",$Q308+0)</x:f>
        <x:v>2012</x:v>
      </x:c>
      <x:c r="BM308" s="24" t="n">
        <x:f>IF($Q308="","",$Q308+1)</x:f>
        <x:v>2013</x:v>
      </x:c>
      <x:c r="BN308" s="24" t="n">
        <x:f>IF($Q308="","",$Q308+2)</x:f>
        <x:v>2014</x:v>
      </x:c>
      <x:c r="BO308" s="24" t="n">
        <x:f>IF($Q308="","",$Q308+3)</x:f>
        <x:v>2015</x:v>
      </x:c>
      <x:c r="BP308" s="77" t="str"/>
      <x:c r="BQ308" s="77" t="str"/>
      <x:c r="BR308" s="77" t="str"/>
      <x:c r="BS308" s="77" t="str"/>
      <x:c r="BT308" s="77" t="str"/>
      <x:c r="BU308" s="77" t="str"/>
      <x:c r="BV308" s="77" t="str"/>
      <x:c r="BW308" s="77" t="str"/>
      <x:c r="BX308" s="77" t="str"/>
      <x:c r="BY308" s="77" t="str"/>
      <x:c r="BZ308" s="77" t="str"/>
      <x:c r="CA308" s="77" t="str"/>
      <x:c r="CB308" s="77" t="str"/>
      <x:c r="CC308" s="77" t="str"/>
      <x:c r="CD308" s="77" t="str"/>
      <x:c r="CE308" s="77" t="str"/>
      <x:c r="CF308" s="77" t="str"/>
      <x:c r="CG308" s="77" t="str"/>
      <x:c r="CH308" s="77" t="str"/>
      <x:c r="CI308" s="77" t="str"/>
      <x:c r="CJ308" s="77" t="str"/>
      <x:c r="CK308" s="77" t="str"/>
      <x:c r="CL308" s="77" t="str"/>
      <x:c r="CM308" s="77" t="str"/>
      <x:c r="CN308" s="77" t="str"/>
      <x:c r="CO308" s="77" t="str"/>
      <x:c r="CP308" s="77" t="str"/>
      <x:c r="CQ308" s="77" t="str"/>
      <x:c r="CR308" s="77" t="str"/>
      <x:c r="CS308" s="77" t="str"/>
      <x:c r="CT308" s="77" t="str"/>
      <x:c r="CU308" s="77" t="str"/>
      <x:c r="CV308" s="77" t="str"/>
      <x:c r="CW308" s="77" t="str"/>
      <x:c r="CX308" s="77" t="str"/>
      <x:c r="CY308" s="77" t="str"/>
      <x:c r="CZ308" s="77" t="str"/>
      <x:c r="DA308" s="77" t="str"/>
      <x:c r="DB308" s="77" t="str"/>
      <x:c r="DC308" s="77" t="str"/>
      <x:c r="DD308" s="77" t="str"/>
      <x:c r="DE308" s="77" t="str"/>
      <x:c r="DF308" s="78" t="str"/>
      <x:c r="DG308" s="78" t="str"/>
      <x:c r="DH308" s="78" t="str"/>
      <x:c r="DI308" s="78" t="str"/>
      <x:c r="DJ308" s="78" t="str"/>
      <x:c r="DK308" s="78" t="str"/>
      <x:c r="DL308" s="78" t="str"/>
      <x:c r="DM308" s="78" t="str"/>
      <x:c r="DN308" s="78" t="str"/>
      <x:c r="DO308" s="78" t="str"/>
      <x:c r="DP308" s="78" t="str"/>
      <x:c r="DQ308" s="78" t="str"/>
      <x:c r="DR308" s="78" t="str"/>
      <x:c r="DS308" s="78" t="str"/>
      <x:c r="DT308" s="78" t="str"/>
      <x:c r="DU308" s="78" t="str"/>
      <x:c r="DV308" s="78" t="str"/>
      <x:c r="DW308" s="78" t="str"/>
      <x:c r="DX308" s="78" t="str"/>
      <x:c r="DY308" s="78" t="str"/>
      <x:c r="DZ308" s="78" t="str"/>
      <x:c r="EA308" s="117" t="str"/>
      <x:c r="EB308" s="117" t="str"/>
      <x:c r="EC308" s="117" t="str"/>
      <x:c r="ED308" s="117" t="str"/>
      <x:c r="EE308" s="117" t="str"/>
      <x:c r="EF308" s="117" t="str"/>
      <x:c r="EG308" s="117" t="str"/>
      <x:c r="EH308" s="117" t="str"/>
      <x:c r="EI308" s="117" t="str"/>
      <x:c r="EJ308" s="117" t="str"/>
      <x:c r="EK308" s="117" t="str"/>
      <x:c r="EL308" s="117" t="str"/>
      <x:c r="EM308" s="117" t="str"/>
      <x:c r="EN308" s="117" t="str"/>
      <x:c r="EO308" s="34" t="str"/>
      <x:c r="EP308" s="34" t="str"/>
      <x:c r="EQ308" s="36" t="str">
        <x:f>IF(OR($EO308="",$EP308="",$EO308=0),"",$EP308/$EO308)</x:f>
      </x:c>
      <x:c r="ER308" s="38" t="str"/>
      <x:c r="ES308" s="22" t="str">
        <x:v>Unknown</x:v>
      </x:c>
      <x:c r="ET308" s="22" t="str">
        <x:v>Unknown</x:v>
      </x:c>
      <x:c r="EU308" s="40" t="str">
        <x:f>IF(COUNT($DF308,$DG308,$DH308)=0,"",AVERAGE($DF308,$DG308,$DH308))</x:f>
      </x:c>
      <x:c r="EV308" s="40" t="str">
        <x:f>IF(COUNT($DJ308,$DK308,$DL308)=0,"",AVERAGE($DJ308,$DK308,$DL308))</x:f>
      </x:c>
      <x:c r="EW308" s="40" t="str">
        <x:f>IF(OR($EU308="",$EV308=""),"",$EV308-$EU308)</x:f>
      </x:c>
      <x:c r="EX308" s="40" t="str">
        <x:f>IF(COUNT($DM308,$DN308,$DO308)=0,"",AVERAGE($DM308,$DN308,$DO308))</x:f>
      </x:c>
      <x:c r="EY308" s="40" t="str">
        <x:f>IF(COUNT($DQ308,$DR308,$DS308)=0,"",AVERAGE($DQ308,$DR308,$DS308))</x:f>
      </x:c>
      <x:c r="EZ308" s="40" t="str">
        <x:f>IF(OR($EX308="",$EY308=""),"",$EY308-$EX308)</x:f>
      </x:c>
      <x:c r="FA308" s="42" t="str">
        <x:f>IF(COUNT($EA308,$EB308,$EC308)=0,"",AVERAGE($EA308,$EB308,$EC308))</x:f>
      </x:c>
      <x:c r="FB308" s="42" t="str">
        <x:f>IF(COUNT($EE308,$EF308,$EG308)=0,"",AVERAGE($EE308,$EF308,$EG308))</x:f>
      </x:c>
      <x:c r="FC308" s="42" t="str">
        <x:f>IF(OR($FA308="",$FB308=""),"",$FB308-$FA308)</x:f>
      </x:c>
      <x:c r="FD308" s="42" t="str">
        <x:f>IF(COUNT($EH308,$EI308,$EJ308)=0,"",AVERAGE($EH308,$EI308,$EJ308))</x:f>
      </x:c>
      <x:c r="FE308" s="42" t="str">
        <x:f>IF(COUNT($EL308,$EM308,$EN308)=0,"",AVERAGE($EL308,$EM308,$EN308))</x:f>
      </x:c>
      <x:c r="FF308" s="42" t="str">
        <x:f>IF(OR($FD308="",$FE308=""),"",$FE308-$FD308)</x:f>
      </x:c>
      <x:c r="FG308" s="24" t="str">
        <x:f>IF(COUNT($DF308,$DG308,$DH308,$DJ308,$DK308,$DL308,$DM308,$DN308,$DO308,$DQ308,$DR308,$DS308)=12,"Yes","No")</x:f>
        <x:v>No</x:v>
      </x:c>
      <x:c r="FH308" s="24" t="str">
        <x:f>IF(COUNT($EA308,$EB308,$EC308,$EE308,$EF308,$EG308,$EH308,$EI308,$EJ308,$EL308,$EM308,$EN308)=12,"Yes","No")</x:f>
        <x:v>No</x:v>
      </x:c>
      <x:c r="FI308" s="24" t="str">
        <x:f>IF(AND($M308="Include",OR($FG308="Yes",$FH308="Yes")),"Ready","Not ready")</x:f>
        <x:v>Not ready</x:v>
      </x:c>
    </x:row>
  </x:sheetData>
  <x:mergeCells>
    <x:mergeCell ref="A1:N1"/>
    <x:mergeCell ref="O1:AI1"/>
    <x:mergeCell ref="AJ1:BH1"/>
    <x:mergeCell ref="BI1:BO1"/>
    <x:mergeCell ref="BP1:DZ1"/>
    <x:mergeCell ref="EA1:EN1"/>
    <x:mergeCell ref="EO1:ET1"/>
    <x:mergeCell ref="EU1:FI1"/>
  </x:mergeCells>
  <x:conditionalFormatting sqref="G3:G308">
    <x:cfRule type="expression" dxfId="0" priority="1">
      <x:formula>G3="Yes"</x:formula>
    </x:cfRule>
  </x:conditionalFormatting>
  <x:conditionalFormatting sqref="H3:H308">
    <x:cfRule type="expression" dxfId="1" priority="2">
      <x:formula>H3="Yes"</x:formula>
    </x:cfRule>
  </x:conditionalFormatting>
  <x:conditionalFormatting sqref="FI3:FI308">
    <x:cfRule type="expression" dxfId="2" priority="3">
      <x:formula>FI3="Ready"</x:formula>
    </x:cfRule>
  </x:conditionalFormatting>
  <x:dataValidations count="17">
    <x:dataValidation type="list" sqref="K3:K308">
      <x:formula1>Lists!$A$2:$A$5</x:formula1>
    </x:dataValidation>
    <x:dataValidation type="list" sqref="AU3:AU308">
      <x:formula1>Lists!$C$2:$C$8</x:formula1>
    </x:dataValidation>
    <x:dataValidation type="list" sqref="AV3:AV308">
      <x:formula1>Lists!$E$2:$E$5</x:formula1>
    </x:dataValidation>
    <x:dataValidation type="list" sqref="AL3:AL308">
      <x:formula1>Lists!$G$2:$G$4</x:formula1>
    </x:dataValidation>
    <x:dataValidation type="list" sqref="AM3:AM308">
      <x:formula1>Lists!$G$2:$G$4</x:formula1>
    </x:dataValidation>
    <x:dataValidation type="list" sqref="AW3:AW308">
      <x:formula1>Lists!$G$2:$G$4</x:formula1>
    </x:dataValidation>
    <x:dataValidation type="list" sqref="AX3:AX308">
      <x:formula1>Lists!$G$2:$G$4</x:formula1>
    </x:dataValidation>
    <x:dataValidation type="list" sqref="AY3:AY308">
      <x:formula1>Lists!$G$2:$G$4</x:formula1>
    </x:dataValidation>
    <x:dataValidation type="list" sqref="AZ3:AZ308">
      <x:formula1>Lists!$G$2:$G$4</x:formula1>
    </x:dataValidation>
    <x:dataValidation type="list" sqref="BA3:BA308">
      <x:formula1>Lists!$G$2:$G$4</x:formula1>
    </x:dataValidation>
    <x:dataValidation type="list" sqref="BB3:BB308">
      <x:formula1>Lists!$G$2:$G$4</x:formula1>
    </x:dataValidation>
    <x:dataValidation type="list" sqref="BF3:BF308">
      <x:formula1>Lists!$I$2:$I$5</x:formula1>
    </x:dataValidation>
    <x:dataValidation type="list" sqref="BG3:BG308">
      <x:formula1>Lists!$I$2:$I$5</x:formula1>
    </x:dataValidation>
    <x:dataValidation type="list" sqref="M3:M308">
      <x:formula1>Lists!$K$2:$K$4</x:formula1>
    </x:dataValidation>
    <x:dataValidation type="list" sqref="BH3:BH308">
      <x:formula1>Lists!$M$2:$M$5</x:formula1>
    </x:dataValidation>
    <x:dataValidation type="list" sqref="ES3:ES308">
      <x:formula1>Lists!$G$2:$G$4</x:formula1>
    </x:dataValidation>
    <x:dataValidation type="list" sqref="ET3:ET308">
      <x:formula1>Lists!$G$2:$G$4</x:formula1>
    </x:dataValidation>
  </x:dataValidations>
  <x:pageMargins left="0.7" right="0.7" top="0.75" bottom="0.75" header="0.3" footer="0.3"/>
  <x:tableParts count="1">
    <x:tablePart xmlns:r="http://schemas.openxmlformats.org/officeDocument/2006/relationships" r:id="R8aca4da3bc6a4bc9"/>
  </x:tableParts>
</x:worksheet>
</file>

<file path=xl/worksheets/sheet4.xml><?xml version="1.0" encoding="utf-8"?>
<x:worksheet xmlns:x="http://schemas.openxmlformats.org/spreadsheetml/2006/main">
  <x:sheetFormatPr defaultRowHeight="15"/>
  <x:cols>
    <x:col min="1" max="1" width="13" hidden="0" customWidth="1"/>
    <x:col min="2" max="2" width="18" hidden="0" customWidth="1"/>
    <x:col min="3" max="3" width="30" hidden="0" customWidth="1"/>
    <x:col min="4" max="4" width="18" hidden="0" customWidth="1"/>
    <x:col min="5" max="5" width="13" hidden="0" customWidth="1"/>
    <x:col min="6" max="6" width="13" hidden="0" customWidth="1"/>
    <x:col min="7" max="7" width="14" hidden="0" customWidth="1"/>
    <x:col min="8" max="8" width="25" hidden="0" customWidth="1"/>
    <x:col min="9" max="9" width="25"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25" hidden="0" customWidth="1"/>
  </x:cols>
  <x:sheetData>
    <x:row r="1" ht="42" customHeight="1">
      <x:c r="A1" s="46" t="str">
        <x:v>Deal_ID</x:v>
      </x:c>
      <x:c r="B1" s="46" t="str">
        <x:v>Initial_Group</x:v>
      </x:c>
      <x:c r="C1" s="46" t="str">
        <x:v>Final_Classification</x:v>
      </x:c>
      <x:c r="D1" s="46" t="str">
        <x:v>Classification_Confidence</x:v>
      </x:c>
      <x:c r="E1" s="46" t="str">
        <x:v>Initial_Treatment</x:v>
      </x:c>
      <x:c r="F1" s="46" t="str">
        <x:v>Final_Treatment</x:v>
      </x:c>
      <x:c r="G1" s="46" t="str">
        <x:v>Main_DiD_Decision</x:v>
      </x:c>
      <x:c r="H1" s="46" t="str">
        <x:v>Acquirer</x:v>
      </x:c>
      <x:c r="I1" s="46" t="str">
        <x:v>Target</x:v>
      </x:c>
      <x:c r="J1" s="46" t="str">
        <x:v>Completion_Year</x:v>
      </x:c>
      <x:c r="K1" s="46" t="str">
        <x:v>Relative_Year</x:v>
      </x:c>
      <x:c r="L1" s="46" t="str">
        <x:v>Calendar_Year</x:v>
      </x:c>
      <x:c r="M1" s="46" t="str">
        <x:v>Post_Excluding_t0</x:v>
      </x:c>
      <x:c r="N1" s="46" t="str">
        <x:v>Post_Including_t0</x:v>
      </x:c>
      <x:c r="O1" s="46" t="str">
        <x:v>Treatment_x_Post</x:v>
      </x:c>
      <x:c r="P1" s="46" t="str">
        <x:v>Revenue_m</x:v>
      </x:c>
      <x:c r="Q1" s="46" t="str">
        <x:v>Operating_Income_m</x:v>
      </x:c>
      <x:c r="R1" s="46" t="str">
        <x:v>Net_Income_m</x:v>
      </x:c>
      <x:c r="S1" s="46" t="str">
        <x:v>Total_Assets_m</x:v>
      </x:c>
      <x:c r="T1" s="46" t="str">
        <x:v>Total_Debt_m</x:v>
      </x:c>
      <x:c r="U1" s="46" t="str">
        <x:v>R_and_D_Expense_m</x:v>
      </x:c>
      <x:c r="V1" s="46" t="str">
        <x:v>ROA_pct</x:v>
      </x:c>
      <x:c r="W1" s="46" t="str">
        <x:v>Operating_Margin_pct</x:v>
      </x:c>
      <x:c r="X1" s="46" t="str">
        <x:v>Leverage_pct</x:v>
      </x:c>
      <x:c r="Y1" s="46" t="str">
        <x:v>Patent_Family_Count</x:v>
      </x:c>
      <x:c r="Z1" s="46" t="str">
        <x:v>Citation_Weighted_Output</x:v>
      </x:c>
      <x:c r="AA1" s="46" t="str">
        <x:v>Cross_Border_Flag</x:v>
      </x:c>
      <x:c r="AB1" s="46" t="str">
        <x:v>Deal_Value_USD_m</x:v>
      </x:c>
      <x:c r="AC1" s="46" t="str">
        <x:v>Financial_Row_Complete</x:v>
      </x:c>
      <x:c r="AD1" s="46" t="str">
        <x:v>Patent_Row_Complete</x:v>
      </x:c>
      <x:c r="AE1" s="46" t="str">
        <x:v>Panel_Notes</x:v>
      </x:c>
    </x:row>
    <x:row r="2" ht="20" customHeight="1">
      <x:c r="A2" s="50" t="str">
        <x:v>CTL-0001</x:v>
      </x:c>
      <x:c r="B2" s="50" t="str">
        <x:v>Candidate alternative-rationale group</x:v>
      </x:c>
      <x:c r="C2" s="52" t="str">
        <x:f>IF('Deal_Master_Wide'!$AU$3="","",'Deal_Master_Wide'!$AU$3)</x:f>
        <x:v>Not reviewed</x:v>
      </x:c>
      <x:c r="D2" s="52" t="str">
        <x:f>IF('Deal_Master_Wide'!$AV$3="","",'Deal_Master_Wide'!$AV$3)</x:f>
        <x:v>Not assessed</x:v>
      </x:c>
      <x:c r="E2" s="50" t="n">
        <x:v>0</x:v>
      </x:c>
      <x:c r="F2" s="52" t="str">
        <x:f>IF(OR($C2="High-confidence innovation-driven",$C2="Medium-confidence innovation-driven"),1,IF($C2="Clear alternative-rationale",0,""))</x:f>
      </x:c>
      <x:c r="G2" s="52" t="str">
        <x:f>IF('Deal_Master_Wide'!$M$3="","",'Deal_Master_Wide'!$M$3)</x:f>
        <x:v>Review</x:v>
      </x:c>
      <x:c r="H2" s="50" t="str">
        <x:v>Emmes Corp</x:v>
      </x:c>
      <x:c r="I2" s="50" t="str">
        <x:v>Neox sro</x:v>
      </x:c>
      <x:c r="J2" s="50" t="n">
        <x:v>2020</x:v>
      </x:c>
      <x:c r="K2" s="50" t="n">
        <x:v>-3</x:v>
      </x:c>
      <x:c r="L2" s="50" t="n">
        <x:v>2017</x:v>
      </x:c>
      <x:c r="M2" s="50" t="n">
        <x:v>0</x:v>
      </x:c>
      <x:c r="N2" s="50" t="n">
        <x:v>0</x:v>
      </x:c>
      <x:c r="O2" s="52" t="str">
        <x:f>IF($F2="","",$F2*$M2)</x:f>
      </x:c>
      <x:c r="P2" s="54" t="str">
        <x:f>IF('Deal_Master_Wide'!$BP$3="","",'Deal_Master_Wide'!$BP$3)</x:f>
      </x:c>
      <x:c r="Q2" s="54" t="str">
        <x:f>IF('Deal_Master_Wide'!$BW$3="","",'Deal_Master_Wide'!$BW$3)</x:f>
      </x:c>
      <x:c r="R2" s="54" t="str">
        <x:f>IF('Deal_Master_Wide'!$CD$3="","",'Deal_Master_Wide'!$CD$3)</x:f>
      </x:c>
      <x:c r="S2" s="54" t="str">
        <x:f>IF('Deal_Master_Wide'!$CK$3="","",'Deal_Master_Wide'!$CK$3)</x:f>
      </x:c>
      <x:c r="T2" s="54" t="str">
        <x:f>IF('Deal_Master_Wide'!$CR$3="","",'Deal_Master_Wide'!$CR$3)</x:f>
      </x:c>
      <x:c r="U2" s="54" t="str">
        <x:f>IF('Deal_Master_Wide'!$CY$3="","",'Deal_Master_Wide'!$CY$3)</x:f>
      </x:c>
      <x:c r="V2" s="56" t="str">
        <x:f>IF('Deal_Master_Wide'!$DF$3="","",'Deal_Master_Wide'!$DF$3)</x:f>
      </x:c>
      <x:c r="W2" s="56" t="str">
        <x:f>IF('Deal_Master_Wide'!$DM$3="","",'Deal_Master_Wide'!$DM$3)</x:f>
      </x:c>
      <x:c r="X2" s="56" t="str">
        <x:f>IF('Deal_Master_Wide'!$DT$3="","",'Deal_Master_Wide'!$DT$3)</x:f>
      </x:c>
      <x:c r="Y2" s="118" t="str">
        <x:f>IF('Deal_Master_Wide'!$EA$3="","",'Deal_Master_Wide'!$EA$3)</x:f>
      </x:c>
      <x:c r="Z2" s="118" t="str">
        <x:f>IF('Deal_Master_Wide'!$EH$3="","",'Deal_Master_Wide'!$EH$3)</x:f>
      </x:c>
      <x:c r="AA2" s="52" t="str">
        <x:f>IF('Deal_Master_Wide'!$AL$3="","",'Deal_Master_Wide'!$AL$3)</x:f>
        <x:v>Unknown</x:v>
      </x:c>
      <x:c r="AB2" s="54" t="str">
        <x:f>IF('Deal_Master_Wide'!$AF$3="","",'Deal_Master_Wide'!$AF$3)</x:f>
      </x:c>
      <x:c r="AC2" s="52" t="str">
        <x:f>IF(COUNT($P2,$Q2,$R2,$S2,$T2,$U2,$V2,$W2,$X2)=9,"Yes","No")</x:f>
        <x:v>No</x:v>
      </x:c>
      <x:c r="AD2" s="52" t="str">
        <x:f>IF(COUNT($Y2,$Z2)=2,"Yes","No")</x:f>
        <x:v>No</x:v>
      </x:c>
      <x:c r="AE2" s="50" t="str"/>
      <x:c r="AF2" t="str"/>
    </x:row>
    <x:row r="3" ht="20" customHeight="1">
      <x:c r="A3" s="50" t="str">
        <x:v>CTL-0001</x:v>
      </x:c>
      <x:c r="B3" s="50" t="str">
        <x:v>Candidate alternative-rationale group</x:v>
      </x:c>
      <x:c r="C3" s="52" t="str">
        <x:f>IF('Deal_Master_Wide'!$AU$3="","",'Deal_Master_Wide'!$AU$3)</x:f>
        <x:v>Not reviewed</x:v>
      </x:c>
      <x:c r="D3" s="52" t="str">
        <x:f>IF('Deal_Master_Wide'!$AV$3="","",'Deal_Master_Wide'!$AV$3)</x:f>
        <x:v>Not assessed</x:v>
      </x:c>
      <x:c r="E3" s="50" t="n">
        <x:v>0</x:v>
      </x:c>
      <x:c r="F3" s="52" t="str">
        <x:f>IF(OR($C3="High-confidence innovation-driven",$C3="Medium-confidence innovation-driven"),1,IF($C3="Clear alternative-rationale",0,""))</x:f>
      </x:c>
      <x:c r="G3" s="52" t="str">
        <x:f>IF('Deal_Master_Wide'!$M$3="","",'Deal_Master_Wide'!$M$3)</x:f>
        <x:v>Review</x:v>
      </x:c>
      <x:c r="H3" s="50" t="str">
        <x:v>Emmes Corp</x:v>
      </x:c>
      <x:c r="I3" s="50" t="str">
        <x:v>Neox sro</x:v>
      </x:c>
      <x:c r="J3" s="50" t="n">
        <x:v>2020</x:v>
      </x:c>
      <x:c r="K3" s="50" t="n">
        <x:v>-2</x:v>
      </x:c>
      <x:c r="L3" s="50" t="n">
        <x:v>2018</x:v>
      </x:c>
      <x:c r="M3" s="50" t="n">
        <x:v>0</x:v>
      </x:c>
      <x:c r="N3" s="50" t="n">
        <x:v>0</x:v>
      </x:c>
      <x:c r="O3" s="52" t="str">
        <x:f>IF($F3="","",$F3*$M3)</x:f>
      </x:c>
      <x:c r="P3" s="54" t="str">
        <x:f>IF('Deal_Master_Wide'!$BQ$3="","",'Deal_Master_Wide'!$BQ$3)</x:f>
      </x:c>
      <x:c r="Q3" s="54" t="str">
        <x:f>IF('Deal_Master_Wide'!$BX$3="","",'Deal_Master_Wide'!$BX$3)</x:f>
      </x:c>
      <x:c r="R3" s="54" t="str">
        <x:f>IF('Deal_Master_Wide'!$CE$3="","",'Deal_Master_Wide'!$CE$3)</x:f>
      </x:c>
      <x:c r="S3" s="54" t="str">
        <x:f>IF('Deal_Master_Wide'!$CL$3="","",'Deal_Master_Wide'!$CL$3)</x:f>
      </x:c>
      <x:c r="T3" s="54" t="str">
        <x:f>IF('Deal_Master_Wide'!$CS$3="","",'Deal_Master_Wide'!$CS$3)</x:f>
      </x:c>
      <x:c r="U3" s="54" t="str">
        <x:f>IF('Deal_Master_Wide'!$CZ$3="","",'Deal_Master_Wide'!$CZ$3)</x:f>
      </x:c>
      <x:c r="V3" s="56" t="str">
        <x:f>IF('Deal_Master_Wide'!$DG$3="","",'Deal_Master_Wide'!$DG$3)</x:f>
      </x:c>
      <x:c r="W3" s="56" t="str">
        <x:f>IF('Deal_Master_Wide'!$DN$3="","",'Deal_Master_Wide'!$DN$3)</x:f>
      </x:c>
      <x:c r="X3" s="56" t="str">
        <x:f>IF('Deal_Master_Wide'!$DU$3="","",'Deal_Master_Wide'!$DU$3)</x:f>
      </x:c>
      <x:c r="Y3" s="118" t="str">
        <x:f>IF('Deal_Master_Wide'!$EB$3="","",'Deal_Master_Wide'!$EB$3)</x:f>
      </x:c>
      <x:c r="Z3" s="118" t="str">
        <x:f>IF('Deal_Master_Wide'!$EI$3="","",'Deal_Master_Wide'!$EI$3)</x:f>
      </x:c>
      <x:c r="AA3" s="52" t="str">
        <x:f>IF('Deal_Master_Wide'!$AL$3="","",'Deal_Master_Wide'!$AL$3)</x:f>
        <x:v>Unknown</x:v>
      </x:c>
      <x:c r="AB3" s="54" t="str">
        <x:f>IF('Deal_Master_Wide'!$AF$3="","",'Deal_Master_Wide'!$AF$3)</x:f>
      </x:c>
      <x:c r="AC3" s="52" t="str">
        <x:f>IF(COUNT($P3,$Q3,$R3,$S3,$T3,$U3,$V3,$W3,$X3)=9,"Yes","No")</x:f>
        <x:v>No</x:v>
      </x:c>
      <x:c r="AD3" s="52" t="str">
        <x:f>IF(COUNT($Y3,$Z3)=2,"Yes","No")</x:f>
        <x:v>No</x:v>
      </x:c>
      <x:c r="AE3" s="50" t="str"/>
      <x:c r="AF3" t="str"/>
    </x:row>
    <x:row r="4" ht="20" customHeight="1">
      <x:c r="A4" s="50" t="str">
        <x:v>CTL-0001</x:v>
      </x:c>
      <x:c r="B4" s="50" t="str">
        <x:v>Candidate alternative-rationale group</x:v>
      </x:c>
      <x:c r="C4" s="52" t="str">
        <x:f>IF('Deal_Master_Wide'!$AU$3="","",'Deal_Master_Wide'!$AU$3)</x:f>
        <x:v>Not reviewed</x:v>
      </x:c>
      <x:c r="D4" s="52" t="str">
        <x:f>IF('Deal_Master_Wide'!$AV$3="","",'Deal_Master_Wide'!$AV$3)</x:f>
        <x:v>Not assessed</x:v>
      </x:c>
      <x:c r="E4" s="50" t="n">
        <x:v>0</x:v>
      </x:c>
      <x:c r="F4" s="52" t="str">
        <x:f>IF(OR($C4="High-confidence innovation-driven",$C4="Medium-confidence innovation-driven"),1,IF($C4="Clear alternative-rationale",0,""))</x:f>
      </x:c>
      <x:c r="G4" s="52" t="str">
        <x:f>IF('Deal_Master_Wide'!$M$3="","",'Deal_Master_Wide'!$M$3)</x:f>
        <x:v>Review</x:v>
      </x:c>
      <x:c r="H4" s="50" t="str">
        <x:v>Emmes Corp</x:v>
      </x:c>
      <x:c r="I4" s="50" t="str">
        <x:v>Neox sro</x:v>
      </x:c>
      <x:c r="J4" s="50" t="n">
        <x:v>2020</x:v>
      </x:c>
      <x:c r="K4" s="50" t="n">
        <x:v>-1</x:v>
      </x:c>
      <x:c r="L4" s="50" t="n">
        <x:v>2019</x:v>
      </x:c>
      <x:c r="M4" s="50" t="n">
        <x:v>0</x:v>
      </x:c>
      <x:c r="N4" s="50" t="n">
        <x:v>0</x:v>
      </x:c>
      <x:c r="O4" s="52" t="str">
        <x:f>IF($F4="","",$F4*$M4)</x:f>
      </x:c>
      <x:c r="P4" s="54" t="str">
        <x:f>IF('Deal_Master_Wide'!$BR$3="","",'Deal_Master_Wide'!$BR$3)</x:f>
      </x:c>
      <x:c r="Q4" s="54" t="str">
        <x:f>IF('Deal_Master_Wide'!$BY$3="","",'Deal_Master_Wide'!$BY$3)</x:f>
      </x:c>
      <x:c r="R4" s="54" t="str">
        <x:f>IF('Deal_Master_Wide'!$CF$3="","",'Deal_Master_Wide'!$CF$3)</x:f>
      </x:c>
      <x:c r="S4" s="54" t="str">
        <x:f>IF('Deal_Master_Wide'!$CM$3="","",'Deal_Master_Wide'!$CM$3)</x:f>
      </x:c>
      <x:c r="T4" s="54" t="str">
        <x:f>IF('Deal_Master_Wide'!$CT$3="","",'Deal_Master_Wide'!$CT$3)</x:f>
      </x:c>
      <x:c r="U4" s="54" t="str">
        <x:f>IF('Deal_Master_Wide'!$DA$3="","",'Deal_Master_Wide'!$DA$3)</x:f>
      </x:c>
      <x:c r="V4" s="56" t="str">
        <x:f>IF('Deal_Master_Wide'!$DH$3="","",'Deal_Master_Wide'!$DH$3)</x:f>
      </x:c>
      <x:c r="W4" s="56" t="str">
        <x:f>IF('Deal_Master_Wide'!$DO$3="","",'Deal_Master_Wide'!$DO$3)</x:f>
      </x:c>
      <x:c r="X4" s="56" t="str">
        <x:f>IF('Deal_Master_Wide'!$DV$3="","",'Deal_Master_Wide'!$DV$3)</x:f>
      </x:c>
      <x:c r="Y4" s="118" t="str">
        <x:f>IF('Deal_Master_Wide'!$EC$3="","",'Deal_Master_Wide'!$EC$3)</x:f>
      </x:c>
      <x:c r="Z4" s="118" t="str">
        <x:f>IF('Deal_Master_Wide'!$EJ$3="","",'Deal_Master_Wide'!$EJ$3)</x:f>
      </x:c>
      <x:c r="AA4" s="52" t="str">
        <x:f>IF('Deal_Master_Wide'!$AL$3="","",'Deal_Master_Wide'!$AL$3)</x:f>
        <x:v>Unknown</x:v>
      </x:c>
      <x:c r="AB4" s="54" t="str">
        <x:f>IF('Deal_Master_Wide'!$AF$3="","",'Deal_Master_Wide'!$AF$3)</x:f>
      </x:c>
      <x:c r="AC4" s="52" t="str">
        <x:f>IF(COUNT($P4,$Q4,$R4,$S4,$T4,$U4,$V4,$W4,$X4)=9,"Yes","No")</x:f>
        <x:v>No</x:v>
      </x:c>
      <x:c r="AD4" s="52" t="str">
        <x:f>IF(COUNT($Y4,$Z4)=2,"Yes","No")</x:f>
        <x:v>No</x:v>
      </x:c>
      <x:c r="AE4" s="50" t="str"/>
      <x:c r="AF4" t="str"/>
    </x:row>
    <x:row r="5" ht="20" customHeight="1">
      <x:c r="A5" s="50" t="str">
        <x:v>CTL-0001</x:v>
      </x:c>
      <x:c r="B5" s="50" t="str">
        <x:v>Candidate alternative-rationale group</x:v>
      </x:c>
      <x:c r="C5" s="52" t="str">
        <x:f>IF('Deal_Master_Wide'!$AU$3="","",'Deal_Master_Wide'!$AU$3)</x:f>
        <x:v>Not reviewed</x:v>
      </x:c>
      <x:c r="D5" s="52" t="str">
        <x:f>IF('Deal_Master_Wide'!$AV$3="","",'Deal_Master_Wide'!$AV$3)</x:f>
        <x:v>Not assessed</x:v>
      </x:c>
      <x:c r="E5" s="50" t="n">
        <x:v>0</x:v>
      </x:c>
      <x:c r="F5" s="52" t="str">
        <x:f>IF(OR($C5="High-confidence innovation-driven",$C5="Medium-confidence innovation-driven"),1,IF($C5="Clear alternative-rationale",0,""))</x:f>
      </x:c>
      <x:c r="G5" s="52" t="str">
        <x:f>IF('Deal_Master_Wide'!$M$3="","",'Deal_Master_Wide'!$M$3)</x:f>
        <x:v>Review</x:v>
      </x:c>
      <x:c r="H5" s="50" t="str">
        <x:v>Emmes Corp</x:v>
      </x:c>
      <x:c r="I5" s="50" t="str">
        <x:v>Neox sro</x:v>
      </x:c>
      <x:c r="J5" s="50" t="n">
        <x:v>2020</x:v>
      </x:c>
      <x:c r="K5" s="50" t="n">
        <x:v>0</x:v>
      </x:c>
      <x:c r="L5" s="50" t="n">
        <x:v>2020</x:v>
      </x:c>
      <x:c r="M5" s="50" t="n">
        <x:v>0</x:v>
      </x:c>
      <x:c r="N5" s="50" t="n">
        <x:v>1</x:v>
      </x:c>
      <x:c r="O5" s="52" t="str">
        <x:f>IF($F5="","",$F5*$M5)</x:f>
      </x:c>
      <x:c r="P5" s="54" t="str">
        <x:f>IF('Deal_Master_Wide'!$BS$3="","",'Deal_Master_Wide'!$BS$3)</x:f>
      </x:c>
      <x:c r="Q5" s="54" t="str">
        <x:f>IF('Deal_Master_Wide'!$BZ$3="","",'Deal_Master_Wide'!$BZ$3)</x:f>
      </x:c>
      <x:c r="R5" s="54" t="str">
        <x:f>IF('Deal_Master_Wide'!$CG$3="","",'Deal_Master_Wide'!$CG$3)</x:f>
      </x:c>
      <x:c r="S5" s="54" t="str">
        <x:f>IF('Deal_Master_Wide'!$CN$3="","",'Deal_Master_Wide'!$CN$3)</x:f>
      </x:c>
      <x:c r="T5" s="54" t="str">
        <x:f>IF('Deal_Master_Wide'!$CU$3="","",'Deal_Master_Wide'!$CU$3)</x:f>
      </x:c>
      <x:c r="U5" s="54" t="str">
        <x:f>IF('Deal_Master_Wide'!$DB$3="","",'Deal_Master_Wide'!$DB$3)</x:f>
      </x:c>
      <x:c r="V5" s="56" t="str">
        <x:f>IF('Deal_Master_Wide'!$DI$3="","",'Deal_Master_Wide'!$DI$3)</x:f>
      </x:c>
      <x:c r="W5" s="56" t="str">
        <x:f>IF('Deal_Master_Wide'!$DP$3="","",'Deal_Master_Wide'!$DP$3)</x:f>
      </x:c>
      <x:c r="X5" s="56" t="str">
        <x:f>IF('Deal_Master_Wide'!$DW$3="","",'Deal_Master_Wide'!$DW$3)</x:f>
      </x:c>
      <x:c r="Y5" s="118" t="str">
        <x:f>IF('Deal_Master_Wide'!$ED$3="","",'Deal_Master_Wide'!$ED$3)</x:f>
      </x:c>
      <x:c r="Z5" s="118" t="str">
        <x:f>IF('Deal_Master_Wide'!$EK$3="","",'Deal_Master_Wide'!$EK$3)</x:f>
      </x:c>
      <x:c r="AA5" s="52" t="str">
        <x:f>IF('Deal_Master_Wide'!$AL$3="","",'Deal_Master_Wide'!$AL$3)</x:f>
        <x:v>Unknown</x:v>
      </x:c>
      <x:c r="AB5" s="54" t="str">
        <x:f>IF('Deal_Master_Wide'!$AF$3="","",'Deal_Master_Wide'!$AF$3)</x:f>
      </x:c>
      <x:c r="AC5" s="52" t="str">
        <x:f>IF(COUNT($P5,$Q5,$R5,$S5,$T5,$U5,$V5,$W5,$X5)=9,"Yes","No")</x:f>
        <x:v>No</x:v>
      </x:c>
      <x:c r="AD5" s="52" t="str">
        <x:f>IF(COUNT($Y5,$Z5)=2,"Yes","No")</x:f>
        <x:v>No</x:v>
      </x:c>
      <x:c r="AE5" s="50" t="str"/>
      <x:c r="AF5" t="str"/>
    </x:row>
    <x:row r="6" ht="20" customHeight="1">
      <x:c r="A6" s="50" t="str">
        <x:v>CTL-0001</x:v>
      </x:c>
      <x:c r="B6" s="50" t="str">
        <x:v>Candidate alternative-rationale group</x:v>
      </x:c>
      <x:c r="C6" s="52" t="str">
        <x:f>IF('Deal_Master_Wide'!$AU$3="","",'Deal_Master_Wide'!$AU$3)</x:f>
        <x:v>Not reviewed</x:v>
      </x:c>
      <x:c r="D6" s="52" t="str">
        <x:f>IF('Deal_Master_Wide'!$AV$3="","",'Deal_Master_Wide'!$AV$3)</x:f>
        <x:v>Not assessed</x:v>
      </x:c>
      <x:c r="E6" s="50" t="n">
        <x:v>0</x:v>
      </x:c>
      <x:c r="F6" s="52" t="str">
        <x:f>IF(OR($C6="High-confidence innovation-driven",$C6="Medium-confidence innovation-driven"),1,IF($C6="Clear alternative-rationale",0,""))</x:f>
      </x:c>
      <x:c r="G6" s="52" t="str">
        <x:f>IF('Deal_Master_Wide'!$M$3="","",'Deal_Master_Wide'!$M$3)</x:f>
        <x:v>Review</x:v>
      </x:c>
      <x:c r="H6" s="50" t="str">
        <x:v>Emmes Corp</x:v>
      </x:c>
      <x:c r="I6" s="50" t="str">
        <x:v>Neox sro</x:v>
      </x:c>
      <x:c r="J6" s="50" t="n">
        <x:v>2020</x:v>
      </x:c>
      <x:c r="K6" s="50" t="n">
        <x:v>1</x:v>
      </x:c>
      <x:c r="L6" s="50" t="n">
        <x:v>2021</x:v>
      </x:c>
      <x:c r="M6" s="50" t="n">
        <x:v>1</x:v>
      </x:c>
      <x:c r="N6" s="50" t="n">
        <x:v>1</x:v>
      </x:c>
      <x:c r="O6" s="52" t="str">
        <x:f>IF($F6="","",$F6*$M6)</x:f>
      </x:c>
      <x:c r="P6" s="54" t="str">
        <x:f>IF('Deal_Master_Wide'!$BT$3="","",'Deal_Master_Wide'!$BT$3)</x:f>
      </x:c>
      <x:c r="Q6" s="54" t="str">
        <x:f>IF('Deal_Master_Wide'!$CA$3="","",'Deal_Master_Wide'!$CA$3)</x:f>
      </x:c>
      <x:c r="R6" s="54" t="str">
        <x:f>IF('Deal_Master_Wide'!$CH$3="","",'Deal_Master_Wide'!$CH$3)</x:f>
      </x:c>
      <x:c r="S6" s="54" t="str">
        <x:f>IF('Deal_Master_Wide'!$CO$3="","",'Deal_Master_Wide'!$CO$3)</x:f>
      </x:c>
      <x:c r="T6" s="54" t="str">
        <x:f>IF('Deal_Master_Wide'!$CV$3="","",'Deal_Master_Wide'!$CV$3)</x:f>
      </x:c>
      <x:c r="U6" s="54" t="str">
        <x:f>IF('Deal_Master_Wide'!$DC$3="","",'Deal_Master_Wide'!$DC$3)</x:f>
      </x:c>
      <x:c r="V6" s="56" t="str">
        <x:f>IF('Deal_Master_Wide'!$DJ$3="","",'Deal_Master_Wide'!$DJ$3)</x:f>
      </x:c>
      <x:c r="W6" s="56" t="str">
        <x:f>IF('Deal_Master_Wide'!$DQ$3="","",'Deal_Master_Wide'!$DQ$3)</x:f>
      </x:c>
      <x:c r="X6" s="56" t="str">
        <x:f>IF('Deal_Master_Wide'!$DX$3="","",'Deal_Master_Wide'!$DX$3)</x:f>
      </x:c>
      <x:c r="Y6" s="118" t="str">
        <x:f>IF('Deal_Master_Wide'!$EE$3="","",'Deal_Master_Wide'!$EE$3)</x:f>
      </x:c>
      <x:c r="Z6" s="118" t="str">
        <x:f>IF('Deal_Master_Wide'!$EL$3="","",'Deal_Master_Wide'!$EL$3)</x:f>
      </x:c>
      <x:c r="AA6" s="52" t="str">
        <x:f>IF('Deal_Master_Wide'!$AL$3="","",'Deal_Master_Wide'!$AL$3)</x:f>
        <x:v>Unknown</x:v>
      </x:c>
      <x:c r="AB6" s="54" t="str">
        <x:f>IF('Deal_Master_Wide'!$AF$3="","",'Deal_Master_Wide'!$AF$3)</x:f>
      </x:c>
      <x:c r="AC6" s="52" t="str">
        <x:f>IF(COUNT($P6,$Q6,$R6,$S6,$T6,$U6,$V6,$W6,$X6)=9,"Yes","No")</x:f>
        <x:v>No</x:v>
      </x:c>
      <x:c r="AD6" s="52" t="str">
        <x:f>IF(COUNT($Y6,$Z6)=2,"Yes","No")</x:f>
        <x:v>No</x:v>
      </x:c>
      <x:c r="AE6" s="50" t="str"/>
      <x:c r="AF6" t="str"/>
    </x:row>
    <x:row r="7" ht="20" customHeight="1">
      <x:c r="A7" s="50" t="str">
        <x:v>CTL-0001</x:v>
      </x:c>
      <x:c r="B7" s="50" t="str">
        <x:v>Candidate alternative-rationale group</x:v>
      </x:c>
      <x:c r="C7" s="52" t="str">
        <x:f>IF('Deal_Master_Wide'!$AU$3="","",'Deal_Master_Wide'!$AU$3)</x:f>
        <x:v>Not reviewed</x:v>
      </x:c>
      <x:c r="D7" s="52" t="str">
        <x:f>IF('Deal_Master_Wide'!$AV$3="","",'Deal_Master_Wide'!$AV$3)</x:f>
        <x:v>Not assessed</x:v>
      </x:c>
      <x:c r="E7" s="50" t="n">
        <x:v>0</x:v>
      </x:c>
      <x:c r="F7" s="52" t="str">
        <x:f>IF(OR($C7="High-confidence innovation-driven",$C7="Medium-confidence innovation-driven"),1,IF($C7="Clear alternative-rationale",0,""))</x:f>
      </x:c>
      <x:c r="G7" s="52" t="str">
        <x:f>IF('Deal_Master_Wide'!$M$3="","",'Deal_Master_Wide'!$M$3)</x:f>
        <x:v>Review</x:v>
      </x:c>
      <x:c r="H7" s="50" t="str">
        <x:v>Emmes Corp</x:v>
      </x:c>
      <x:c r="I7" s="50" t="str">
        <x:v>Neox sro</x:v>
      </x:c>
      <x:c r="J7" s="50" t="n">
        <x:v>2020</x:v>
      </x:c>
      <x:c r="K7" s="50" t="n">
        <x:v>2</x:v>
      </x:c>
      <x:c r="L7" s="50" t="n">
        <x:v>2022</x:v>
      </x:c>
      <x:c r="M7" s="50" t="n">
        <x:v>1</x:v>
      </x:c>
      <x:c r="N7" s="50" t="n">
        <x:v>1</x:v>
      </x:c>
      <x:c r="O7" s="52" t="str">
        <x:f>IF($F7="","",$F7*$M7)</x:f>
      </x:c>
      <x:c r="P7" s="54" t="str">
        <x:f>IF('Deal_Master_Wide'!$BU$3="","",'Deal_Master_Wide'!$BU$3)</x:f>
      </x:c>
      <x:c r="Q7" s="54" t="str">
        <x:f>IF('Deal_Master_Wide'!$CB$3="","",'Deal_Master_Wide'!$CB$3)</x:f>
      </x:c>
      <x:c r="R7" s="54" t="str">
        <x:f>IF('Deal_Master_Wide'!$CI$3="","",'Deal_Master_Wide'!$CI$3)</x:f>
      </x:c>
      <x:c r="S7" s="54" t="str">
        <x:f>IF('Deal_Master_Wide'!$CP$3="","",'Deal_Master_Wide'!$CP$3)</x:f>
      </x:c>
      <x:c r="T7" s="54" t="str">
        <x:f>IF('Deal_Master_Wide'!$CW$3="","",'Deal_Master_Wide'!$CW$3)</x:f>
      </x:c>
      <x:c r="U7" s="54" t="str">
        <x:f>IF('Deal_Master_Wide'!$DD$3="","",'Deal_Master_Wide'!$DD$3)</x:f>
      </x:c>
      <x:c r="V7" s="56" t="str">
        <x:f>IF('Deal_Master_Wide'!$DK$3="","",'Deal_Master_Wide'!$DK$3)</x:f>
      </x:c>
      <x:c r="W7" s="56" t="str">
        <x:f>IF('Deal_Master_Wide'!$DR$3="","",'Deal_Master_Wide'!$DR$3)</x:f>
      </x:c>
      <x:c r="X7" s="56" t="str">
        <x:f>IF('Deal_Master_Wide'!$DY$3="","",'Deal_Master_Wide'!$DY$3)</x:f>
      </x:c>
      <x:c r="Y7" s="118" t="str">
        <x:f>IF('Deal_Master_Wide'!$EF$3="","",'Deal_Master_Wide'!$EF$3)</x:f>
      </x:c>
      <x:c r="Z7" s="118" t="str">
        <x:f>IF('Deal_Master_Wide'!$EM$3="","",'Deal_Master_Wide'!$EM$3)</x:f>
      </x:c>
      <x:c r="AA7" s="52" t="str">
        <x:f>IF('Deal_Master_Wide'!$AL$3="","",'Deal_Master_Wide'!$AL$3)</x:f>
        <x:v>Unknown</x:v>
      </x:c>
      <x:c r="AB7" s="54" t="str">
        <x:f>IF('Deal_Master_Wide'!$AF$3="","",'Deal_Master_Wide'!$AF$3)</x:f>
      </x:c>
      <x:c r="AC7" s="52" t="str">
        <x:f>IF(COUNT($P7,$Q7,$R7,$S7,$T7,$U7,$V7,$W7,$X7)=9,"Yes","No")</x:f>
        <x:v>No</x:v>
      </x:c>
      <x:c r="AD7" s="52" t="str">
        <x:f>IF(COUNT($Y7,$Z7)=2,"Yes","No")</x:f>
        <x:v>No</x:v>
      </x:c>
      <x:c r="AE7" s="50" t="str"/>
      <x:c r="AF7" t="str"/>
    </x:row>
    <x:row r="8" ht="20" customHeight="1">
      <x:c r="A8" s="50" t="str">
        <x:v>CTL-0001</x:v>
      </x:c>
      <x:c r="B8" s="50" t="str">
        <x:v>Candidate alternative-rationale group</x:v>
      </x:c>
      <x:c r="C8" s="52" t="str">
        <x:f>IF('Deal_Master_Wide'!$AU$3="","",'Deal_Master_Wide'!$AU$3)</x:f>
        <x:v>Not reviewed</x:v>
      </x:c>
      <x:c r="D8" s="52" t="str">
        <x:f>IF('Deal_Master_Wide'!$AV$3="","",'Deal_Master_Wide'!$AV$3)</x:f>
        <x:v>Not assessed</x:v>
      </x:c>
      <x:c r="E8" s="50" t="n">
        <x:v>0</x:v>
      </x:c>
      <x:c r="F8" s="52" t="str">
        <x:f>IF(OR($C8="High-confidence innovation-driven",$C8="Medium-confidence innovation-driven"),1,IF($C8="Clear alternative-rationale",0,""))</x:f>
      </x:c>
      <x:c r="G8" s="52" t="str">
        <x:f>IF('Deal_Master_Wide'!$M$3="","",'Deal_Master_Wide'!$M$3)</x:f>
        <x:v>Review</x:v>
      </x:c>
      <x:c r="H8" s="50" t="str">
        <x:v>Emmes Corp</x:v>
      </x:c>
      <x:c r="I8" s="50" t="str">
        <x:v>Neox sro</x:v>
      </x:c>
      <x:c r="J8" s="50" t="n">
        <x:v>2020</x:v>
      </x:c>
      <x:c r="K8" s="50" t="n">
        <x:v>3</x:v>
      </x:c>
      <x:c r="L8" s="50" t="n">
        <x:v>2023</x:v>
      </x:c>
      <x:c r="M8" s="50" t="n">
        <x:v>1</x:v>
      </x:c>
      <x:c r="N8" s="50" t="n">
        <x:v>1</x:v>
      </x:c>
      <x:c r="O8" s="52" t="str">
        <x:f>IF($F8="","",$F8*$M8)</x:f>
      </x:c>
      <x:c r="P8" s="54" t="str">
        <x:f>IF('Deal_Master_Wide'!$BV$3="","",'Deal_Master_Wide'!$BV$3)</x:f>
      </x:c>
      <x:c r="Q8" s="54" t="str">
        <x:f>IF('Deal_Master_Wide'!$CC$3="","",'Deal_Master_Wide'!$CC$3)</x:f>
      </x:c>
      <x:c r="R8" s="54" t="str">
        <x:f>IF('Deal_Master_Wide'!$CJ$3="","",'Deal_Master_Wide'!$CJ$3)</x:f>
      </x:c>
      <x:c r="S8" s="54" t="str">
        <x:f>IF('Deal_Master_Wide'!$CQ$3="","",'Deal_Master_Wide'!$CQ$3)</x:f>
      </x:c>
      <x:c r="T8" s="54" t="str">
        <x:f>IF('Deal_Master_Wide'!$CX$3="","",'Deal_Master_Wide'!$CX$3)</x:f>
      </x:c>
      <x:c r="U8" s="54" t="str">
        <x:f>IF('Deal_Master_Wide'!$DE$3="","",'Deal_Master_Wide'!$DE$3)</x:f>
      </x:c>
      <x:c r="V8" s="56" t="str">
        <x:f>IF('Deal_Master_Wide'!$DL$3="","",'Deal_Master_Wide'!$DL$3)</x:f>
      </x:c>
      <x:c r="W8" s="56" t="str">
        <x:f>IF('Deal_Master_Wide'!$DS$3="","",'Deal_Master_Wide'!$DS$3)</x:f>
      </x:c>
      <x:c r="X8" s="56" t="str">
        <x:f>IF('Deal_Master_Wide'!$DZ$3="","",'Deal_Master_Wide'!$DZ$3)</x:f>
      </x:c>
      <x:c r="Y8" s="118" t="str">
        <x:f>IF('Deal_Master_Wide'!$EG$3="","",'Deal_Master_Wide'!$EG$3)</x:f>
      </x:c>
      <x:c r="Z8" s="118" t="str">
        <x:f>IF('Deal_Master_Wide'!$EN$3="","",'Deal_Master_Wide'!$EN$3)</x:f>
      </x:c>
      <x:c r="AA8" s="52" t="str">
        <x:f>IF('Deal_Master_Wide'!$AL$3="","",'Deal_Master_Wide'!$AL$3)</x:f>
        <x:v>Unknown</x:v>
      </x:c>
      <x:c r="AB8" s="54" t="str">
        <x:f>IF('Deal_Master_Wide'!$AF$3="","",'Deal_Master_Wide'!$AF$3)</x:f>
      </x:c>
      <x:c r="AC8" s="52" t="str">
        <x:f>IF(COUNT($P8,$Q8,$R8,$S8,$T8,$U8,$V8,$W8,$X8)=9,"Yes","No")</x:f>
        <x:v>No</x:v>
      </x:c>
      <x:c r="AD8" s="52" t="str">
        <x:f>IF(COUNT($Y8,$Z8)=2,"Yes","No")</x:f>
        <x:v>No</x:v>
      </x:c>
      <x:c r="AE8" s="50" t="str"/>
      <x:c r="AF8" t="str"/>
    </x:row>
    <x:row r="9" ht="20" customHeight="1">
      <x:c r="A9" s="50" t="str">
        <x:v>CTL-0002</x:v>
      </x:c>
      <x:c r="B9" s="50" t="str">
        <x:v>Candidate alternative-rationale group</x:v>
      </x:c>
      <x:c r="C9" s="52" t="str">
        <x:f>IF('Deal_Master_Wide'!$AU$4="","",'Deal_Master_Wide'!$AU$4)</x:f>
        <x:v>Not reviewed</x:v>
      </x:c>
      <x:c r="D9" s="52" t="str">
        <x:f>IF('Deal_Master_Wide'!$AV$4="","",'Deal_Master_Wide'!$AV$4)</x:f>
        <x:v>Not assessed</x:v>
      </x:c>
      <x:c r="E9" s="50" t="n">
        <x:v>0</x:v>
      </x:c>
      <x:c r="F9" s="52" t="str">
        <x:f>IF(OR($C9="High-confidence innovation-driven",$C9="Medium-confidence innovation-driven"),1,IF($C9="Clear alternative-rationale",0,""))</x:f>
      </x:c>
      <x:c r="G9" s="52" t="str">
        <x:f>IF('Deal_Master_Wide'!$M$4="","",'Deal_Master_Wide'!$M$4)</x:f>
        <x:v>Review</x:v>
      </x:c>
      <x:c r="H9" s="50" t="str">
        <x:v>VERAXA Biotech GmbH</x:v>
      </x:c>
      <x:c r="I9" s="50" t="str">
        <x:v>Velabs Therapeutics GmbH (Inactive); Araxa Biosciences GmbH (Inactive)</x:v>
      </x:c>
      <x:c r="J9" s="50" t="n">
        <x:v>2020</x:v>
      </x:c>
      <x:c r="K9" s="50" t="n">
        <x:v>-3</x:v>
      </x:c>
      <x:c r="L9" s="50" t="n">
        <x:v>2017</x:v>
      </x:c>
      <x:c r="M9" s="50" t="n">
        <x:v>0</x:v>
      </x:c>
      <x:c r="N9" s="50" t="n">
        <x:v>0</x:v>
      </x:c>
      <x:c r="O9" s="52" t="str">
        <x:f>IF($F9="","",$F9*$M9)</x:f>
      </x:c>
      <x:c r="P9" s="54" t="str">
        <x:f>IF('Deal_Master_Wide'!$BP$4="","",'Deal_Master_Wide'!$BP$4)</x:f>
      </x:c>
      <x:c r="Q9" s="54" t="str">
        <x:f>IF('Deal_Master_Wide'!$BW$4="","",'Deal_Master_Wide'!$BW$4)</x:f>
      </x:c>
      <x:c r="R9" s="54" t="str">
        <x:f>IF('Deal_Master_Wide'!$CD$4="","",'Deal_Master_Wide'!$CD$4)</x:f>
      </x:c>
      <x:c r="S9" s="54" t="str">
        <x:f>IF('Deal_Master_Wide'!$CK$4="","",'Deal_Master_Wide'!$CK$4)</x:f>
      </x:c>
      <x:c r="T9" s="54" t="str">
        <x:f>IF('Deal_Master_Wide'!$CR$4="","",'Deal_Master_Wide'!$CR$4)</x:f>
      </x:c>
      <x:c r="U9" s="54" t="str">
        <x:f>IF('Deal_Master_Wide'!$CY$4="","",'Deal_Master_Wide'!$CY$4)</x:f>
      </x:c>
      <x:c r="V9" s="56" t="str">
        <x:f>IF('Deal_Master_Wide'!$DF$4="","",'Deal_Master_Wide'!$DF$4)</x:f>
      </x:c>
      <x:c r="W9" s="56" t="str">
        <x:f>IF('Deal_Master_Wide'!$DM$4="","",'Deal_Master_Wide'!$DM$4)</x:f>
      </x:c>
      <x:c r="X9" s="56" t="str">
        <x:f>IF('Deal_Master_Wide'!$DT$4="","",'Deal_Master_Wide'!$DT$4)</x:f>
      </x:c>
      <x:c r="Y9" s="118" t="str">
        <x:f>IF('Deal_Master_Wide'!$EA$4="","",'Deal_Master_Wide'!$EA$4)</x:f>
      </x:c>
      <x:c r="Z9" s="118" t="str">
        <x:f>IF('Deal_Master_Wide'!$EH$4="","",'Deal_Master_Wide'!$EH$4)</x:f>
      </x:c>
      <x:c r="AA9" s="52" t="str">
        <x:f>IF('Deal_Master_Wide'!$AL$4="","",'Deal_Master_Wide'!$AL$4)</x:f>
        <x:v>Unknown</x:v>
      </x:c>
      <x:c r="AB9" s="54" t="str">
        <x:f>IF('Deal_Master_Wide'!$AF$4="","",'Deal_Master_Wide'!$AF$4)</x:f>
      </x:c>
      <x:c r="AC9" s="52" t="str">
        <x:f>IF(COUNT($P9,$Q9,$R9,$S9,$T9,$U9,$V9,$W9,$X9)=9,"Yes","No")</x:f>
        <x:v>No</x:v>
      </x:c>
      <x:c r="AD9" s="52" t="str">
        <x:f>IF(COUNT($Y9,$Z9)=2,"Yes","No")</x:f>
        <x:v>No</x:v>
      </x:c>
      <x:c r="AE9" s="50" t="str"/>
      <x:c r="AF9" t="str"/>
    </x:row>
    <x:row r="10" ht="20" customHeight="1">
      <x:c r="A10" s="50" t="str">
        <x:v>CTL-0002</x:v>
      </x:c>
      <x:c r="B10" s="50" t="str">
        <x:v>Candidate alternative-rationale group</x:v>
      </x:c>
      <x:c r="C10" s="52" t="str">
        <x:f>IF('Deal_Master_Wide'!$AU$4="","",'Deal_Master_Wide'!$AU$4)</x:f>
        <x:v>Not reviewed</x:v>
      </x:c>
      <x:c r="D10" s="52" t="str">
        <x:f>IF('Deal_Master_Wide'!$AV$4="","",'Deal_Master_Wide'!$AV$4)</x:f>
        <x:v>Not assessed</x:v>
      </x:c>
      <x:c r="E10" s="50" t="n">
        <x:v>0</x:v>
      </x:c>
      <x:c r="F10" s="52" t="str">
        <x:f>IF(OR($C10="High-confidence innovation-driven",$C10="Medium-confidence innovation-driven"),1,IF($C10="Clear alternative-rationale",0,""))</x:f>
      </x:c>
      <x:c r="G10" s="52" t="str">
        <x:f>IF('Deal_Master_Wide'!$M$4="","",'Deal_Master_Wide'!$M$4)</x:f>
        <x:v>Review</x:v>
      </x:c>
      <x:c r="H10" s="50" t="str">
        <x:v>VERAXA Biotech GmbH</x:v>
      </x:c>
      <x:c r="I10" s="50" t="str">
        <x:v>Velabs Therapeutics GmbH (Inactive); Araxa Biosciences GmbH (Inactive)</x:v>
      </x:c>
      <x:c r="J10" s="50" t="n">
        <x:v>2020</x:v>
      </x:c>
      <x:c r="K10" s="50" t="n">
        <x:v>-2</x:v>
      </x:c>
      <x:c r="L10" s="50" t="n">
        <x:v>2018</x:v>
      </x:c>
      <x:c r="M10" s="50" t="n">
        <x:v>0</x:v>
      </x:c>
      <x:c r="N10" s="50" t="n">
        <x:v>0</x:v>
      </x:c>
      <x:c r="O10" s="52" t="str">
        <x:f>IF($F10="","",$F10*$M10)</x:f>
      </x:c>
      <x:c r="P10" s="54" t="str">
        <x:f>IF('Deal_Master_Wide'!$BQ$4="","",'Deal_Master_Wide'!$BQ$4)</x:f>
      </x:c>
      <x:c r="Q10" s="54" t="str">
        <x:f>IF('Deal_Master_Wide'!$BX$4="","",'Deal_Master_Wide'!$BX$4)</x:f>
      </x:c>
      <x:c r="R10" s="54" t="str">
        <x:f>IF('Deal_Master_Wide'!$CE$4="","",'Deal_Master_Wide'!$CE$4)</x:f>
      </x:c>
      <x:c r="S10" s="54" t="str">
        <x:f>IF('Deal_Master_Wide'!$CL$4="","",'Deal_Master_Wide'!$CL$4)</x:f>
      </x:c>
      <x:c r="T10" s="54" t="str">
        <x:f>IF('Deal_Master_Wide'!$CS$4="","",'Deal_Master_Wide'!$CS$4)</x:f>
      </x:c>
      <x:c r="U10" s="54" t="str">
        <x:f>IF('Deal_Master_Wide'!$CZ$4="","",'Deal_Master_Wide'!$CZ$4)</x:f>
      </x:c>
      <x:c r="V10" s="56" t="str">
        <x:f>IF('Deal_Master_Wide'!$DG$4="","",'Deal_Master_Wide'!$DG$4)</x:f>
      </x:c>
      <x:c r="W10" s="56" t="str">
        <x:f>IF('Deal_Master_Wide'!$DN$4="","",'Deal_Master_Wide'!$DN$4)</x:f>
      </x:c>
      <x:c r="X10" s="56" t="str">
        <x:f>IF('Deal_Master_Wide'!$DU$4="","",'Deal_Master_Wide'!$DU$4)</x:f>
      </x:c>
      <x:c r="Y10" s="118" t="str">
        <x:f>IF('Deal_Master_Wide'!$EB$4="","",'Deal_Master_Wide'!$EB$4)</x:f>
      </x:c>
      <x:c r="Z10" s="118" t="str">
        <x:f>IF('Deal_Master_Wide'!$EI$4="","",'Deal_Master_Wide'!$EI$4)</x:f>
      </x:c>
      <x:c r="AA10" s="52" t="str">
        <x:f>IF('Deal_Master_Wide'!$AL$4="","",'Deal_Master_Wide'!$AL$4)</x:f>
        <x:v>Unknown</x:v>
      </x:c>
      <x:c r="AB10" s="54" t="str">
        <x:f>IF('Deal_Master_Wide'!$AF$4="","",'Deal_Master_Wide'!$AF$4)</x:f>
      </x:c>
      <x:c r="AC10" s="52" t="str">
        <x:f>IF(COUNT($P10,$Q10,$R10,$S10,$T10,$U10,$V10,$W10,$X10)=9,"Yes","No")</x:f>
        <x:v>No</x:v>
      </x:c>
      <x:c r="AD10" s="52" t="str">
        <x:f>IF(COUNT($Y10,$Z10)=2,"Yes","No")</x:f>
        <x:v>No</x:v>
      </x:c>
      <x:c r="AE10" s="50" t="str"/>
      <x:c r="AF10" t="str"/>
    </x:row>
    <x:row r="11" ht="20" customHeight="1">
      <x:c r="A11" s="50" t="str">
        <x:v>CTL-0002</x:v>
      </x:c>
      <x:c r="B11" s="50" t="str">
        <x:v>Candidate alternative-rationale group</x:v>
      </x:c>
      <x:c r="C11" s="52" t="str">
        <x:f>IF('Deal_Master_Wide'!$AU$4="","",'Deal_Master_Wide'!$AU$4)</x:f>
        <x:v>Not reviewed</x:v>
      </x:c>
      <x:c r="D11" s="52" t="str">
        <x:f>IF('Deal_Master_Wide'!$AV$4="","",'Deal_Master_Wide'!$AV$4)</x:f>
        <x:v>Not assessed</x:v>
      </x:c>
      <x:c r="E11" s="50" t="n">
        <x:v>0</x:v>
      </x:c>
      <x:c r="F11" s="52" t="str">
        <x:f>IF(OR($C11="High-confidence innovation-driven",$C11="Medium-confidence innovation-driven"),1,IF($C11="Clear alternative-rationale",0,""))</x:f>
      </x:c>
      <x:c r="G11" s="52" t="str">
        <x:f>IF('Deal_Master_Wide'!$M$4="","",'Deal_Master_Wide'!$M$4)</x:f>
        <x:v>Review</x:v>
      </x:c>
      <x:c r="H11" s="50" t="str">
        <x:v>VERAXA Biotech GmbH</x:v>
      </x:c>
      <x:c r="I11" s="50" t="str">
        <x:v>Velabs Therapeutics GmbH (Inactive); Araxa Biosciences GmbH (Inactive)</x:v>
      </x:c>
      <x:c r="J11" s="50" t="n">
        <x:v>2020</x:v>
      </x:c>
      <x:c r="K11" s="50" t="n">
        <x:v>-1</x:v>
      </x:c>
      <x:c r="L11" s="50" t="n">
        <x:v>2019</x:v>
      </x:c>
      <x:c r="M11" s="50" t="n">
        <x:v>0</x:v>
      </x:c>
      <x:c r="N11" s="50" t="n">
        <x:v>0</x:v>
      </x:c>
      <x:c r="O11" s="52" t="str">
        <x:f>IF($F11="","",$F11*$M11)</x:f>
      </x:c>
      <x:c r="P11" s="54" t="str">
        <x:f>IF('Deal_Master_Wide'!$BR$4="","",'Deal_Master_Wide'!$BR$4)</x:f>
      </x:c>
      <x:c r="Q11" s="54" t="str">
        <x:f>IF('Deal_Master_Wide'!$BY$4="","",'Deal_Master_Wide'!$BY$4)</x:f>
      </x:c>
      <x:c r="R11" s="54" t="str">
        <x:f>IF('Deal_Master_Wide'!$CF$4="","",'Deal_Master_Wide'!$CF$4)</x:f>
      </x:c>
      <x:c r="S11" s="54" t="str">
        <x:f>IF('Deal_Master_Wide'!$CM$4="","",'Deal_Master_Wide'!$CM$4)</x:f>
      </x:c>
      <x:c r="T11" s="54" t="str">
        <x:f>IF('Deal_Master_Wide'!$CT$4="","",'Deal_Master_Wide'!$CT$4)</x:f>
      </x:c>
      <x:c r="U11" s="54" t="str">
        <x:f>IF('Deal_Master_Wide'!$DA$4="","",'Deal_Master_Wide'!$DA$4)</x:f>
      </x:c>
      <x:c r="V11" s="56" t="str">
        <x:f>IF('Deal_Master_Wide'!$DH$4="","",'Deal_Master_Wide'!$DH$4)</x:f>
      </x:c>
      <x:c r="W11" s="56" t="str">
        <x:f>IF('Deal_Master_Wide'!$DO$4="","",'Deal_Master_Wide'!$DO$4)</x:f>
      </x:c>
      <x:c r="X11" s="56" t="str">
        <x:f>IF('Deal_Master_Wide'!$DV$4="","",'Deal_Master_Wide'!$DV$4)</x:f>
      </x:c>
      <x:c r="Y11" s="118" t="str">
        <x:f>IF('Deal_Master_Wide'!$EC$4="","",'Deal_Master_Wide'!$EC$4)</x:f>
      </x:c>
      <x:c r="Z11" s="118" t="str">
        <x:f>IF('Deal_Master_Wide'!$EJ$4="","",'Deal_Master_Wide'!$EJ$4)</x:f>
      </x:c>
      <x:c r="AA11" s="52" t="str">
        <x:f>IF('Deal_Master_Wide'!$AL$4="","",'Deal_Master_Wide'!$AL$4)</x:f>
        <x:v>Unknown</x:v>
      </x:c>
      <x:c r="AB11" s="54" t="str">
        <x:f>IF('Deal_Master_Wide'!$AF$4="","",'Deal_Master_Wide'!$AF$4)</x:f>
      </x:c>
      <x:c r="AC11" s="52" t="str">
        <x:f>IF(COUNT($P11,$Q11,$R11,$S11,$T11,$U11,$V11,$W11,$X11)=9,"Yes","No")</x:f>
        <x:v>No</x:v>
      </x:c>
      <x:c r="AD11" s="52" t="str">
        <x:f>IF(COUNT($Y11,$Z11)=2,"Yes","No")</x:f>
        <x:v>No</x:v>
      </x:c>
      <x:c r="AE11" s="50" t="str"/>
      <x:c r="AF11" t="str"/>
    </x:row>
    <x:row r="12" ht="20" customHeight="1">
      <x:c r="A12" s="50" t="str">
        <x:v>CTL-0002</x:v>
      </x:c>
      <x:c r="B12" s="50" t="str">
        <x:v>Candidate alternative-rationale group</x:v>
      </x:c>
      <x:c r="C12" s="52" t="str">
        <x:f>IF('Deal_Master_Wide'!$AU$4="","",'Deal_Master_Wide'!$AU$4)</x:f>
        <x:v>Not reviewed</x:v>
      </x:c>
      <x:c r="D12" s="52" t="str">
        <x:f>IF('Deal_Master_Wide'!$AV$4="","",'Deal_Master_Wide'!$AV$4)</x:f>
        <x:v>Not assessed</x:v>
      </x:c>
      <x:c r="E12" s="50" t="n">
        <x:v>0</x:v>
      </x:c>
      <x:c r="F12" s="52" t="str">
        <x:f>IF(OR($C12="High-confidence innovation-driven",$C12="Medium-confidence innovation-driven"),1,IF($C12="Clear alternative-rationale",0,""))</x:f>
      </x:c>
      <x:c r="G12" s="52" t="str">
        <x:f>IF('Deal_Master_Wide'!$M$4="","",'Deal_Master_Wide'!$M$4)</x:f>
        <x:v>Review</x:v>
      </x:c>
      <x:c r="H12" s="50" t="str">
        <x:v>VERAXA Biotech GmbH</x:v>
      </x:c>
      <x:c r="I12" s="50" t="str">
        <x:v>Velabs Therapeutics GmbH (Inactive); Araxa Biosciences GmbH (Inactive)</x:v>
      </x:c>
      <x:c r="J12" s="50" t="n">
        <x:v>2020</x:v>
      </x:c>
      <x:c r="K12" s="50" t="n">
        <x:v>0</x:v>
      </x:c>
      <x:c r="L12" s="50" t="n">
        <x:v>2020</x:v>
      </x:c>
      <x:c r="M12" s="50" t="n">
        <x:v>0</x:v>
      </x:c>
      <x:c r="N12" s="50" t="n">
        <x:v>1</x:v>
      </x:c>
      <x:c r="O12" s="52" t="str">
        <x:f>IF($F12="","",$F12*$M12)</x:f>
      </x:c>
      <x:c r="P12" s="54" t="str">
        <x:f>IF('Deal_Master_Wide'!$BS$4="","",'Deal_Master_Wide'!$BS$4)</x:f>
      </x:c>
      <x:c r="Q12" s="54" t="str">
        <x:f>IF('Deal_Master_Wide'!$BZ$4="","",'Deal_Master_Wide'!$BZ$4)</x:f>
      </x:c>
      <x:c r="R12" s="54" t="str">
        <x:f>IF('Deal_Master_Wide'!$CG$4="","",'Deal_Master_Wide'!$CG$4)</x:f>
      </x:c>
      <x:c r="S12" s="54" t="str">
        <x:f>IF('Deal_Master_Wide'!$CN$4="","",'Deal_Master_Wide'!$CN$4)</x:f>
      </x:c>
      <x:c r="T12" s="54" t="str">
        <x:f>IF('Deal_Master_Wide'!$CU$4="","",'Deal_Master_Wide'!$CU$4)</x:f>
      </x:c>
      <x:c r="U12" s="54" t="str">
        <x:f>IF('Deal_Master_Wide'!$DB$4="","",'Deal_Master_Wide'!$DB$4)</x:f>
      </x:c>
      <x:c r="V12" s="56" t="str">
        <x:f>IF('Deal_Master_Wide'!$DI$4="","",'Deal_Master_Wide'!$DI$4)</x:f>
      </x:c>
      <x:c r="W12" s="56" t="str">
        <x:f>IF('Deal_Master_Wide'!$DP$4="","",'Deal_Master_Wide'!$DP$4)</x:f>
      </x:c>
      <x:c r="X12" s="56" t="str">
        <x:f>IF('Deal_Master_Wide'!$DW$4="","",'Deal_Master_Wide'!$DW$4)</x:f>
      </x:c>
      <x:c r="Y12" s="118" t="str">
        <x:f>IF('Deal_Master_Wide'!$ED$4="","",'Deal_Master_Wide'!$ED$4)</x:f>
      </x:c>
      <x:c r="Z12" s="118" t="str">
        <x:f>IF('Deal_Master_Wide'!$EK$4="","",'Deal_Master_Wide'!$EK$4)</x:f>
      </x:c>
      <x:c r="AA12" s="52" t="str">
        <x:f>IF('Deal_Master_Wide'!$AL$4="","",'Deal_Master_Wide'!$AL$4)</x:f>
        <x:v>Unknown</x:v>
      </x:c>
      <x:c r="AB12" s="54" t="str">
        <x:f>IF('Deal_Master_Wide'!$AF$4="","",'Deal_Master_Wide'!$AF$4)</x:f>
      </x:c>
      <x:c r="AC12" s="52" t="str">
        <x:f>IF(COUNT($P12,$Q12,$R12,$S12,$T12,$U12,$V12,$W12,$X12)=9,"Yes","No")</x:f>
        <x:v>No</x:v>
      </x:c>
      <x:c r="AD12" s="52" t="str">
        <x:f>IF(COUNT($Y12,$Z12)=2,"Yes","No")</x:f>
        <x:v>No</x:v>
      </x:c>
      <x:c r="AE12" s="50" t="str"/>
      <x:c r="AF12" t="str"/>
    </x:row>
    <x:row r="13" ht="20" customHeight="1">
      <x:c r="A13" s="50" t="str">
        <x:v>CTL-0002</x:v>
      </x:c>
      <x:c r="B13" s="50" t="str">
        <x:v>Candidate alternative-rationale group</x:v>
      </x:c>
      <x:c r="C13" s="52" t="str">
        <x:f>IF('Deal_Master_Wide'!$AU$4="","",'Deal_Master_Wide'!$AU$4)</x:f>
        <x:v>Not reviewed</x:v>
      </x:c>
      <x:c r="D13" s="52" t="str">
        <x:f>IF('Deal_Master_Wide'!$AV$4="","",'Deal_Master_Wide'!$AV$4)</x:f>
        <x:v>Not assessed</x:v>
      </x:c>
      <x:c r="E13" s="50" t="n">
        <x:v>0</x:v>
      </x:c>
      <x:c r="F13" s="52" t="str">
        <x:f>IF(OR($C13="High-confidence innovation-driven",$C13="Medium-confidence innovation-driven"),1,IF($C13="Clear alternative-rationale",0,""))</x:f>
      </x:c>
      <x:c r="G13" s="52" t="str">
        <x:f>IF('Deal_Master_Wide'!$M$4="","",'Deal_Master_Wide'!$M$4)</x:f>
        <x:v>Review</x:v>
      </x:c>
      <x:c r="H13" s="50" t="str">
        <x:v>VERAXA Biotech GmbH</x:v>
      </x:c>
      <x:c r="I13" s="50" t="str">
        <x:v>Velabs Therapeutics GmbH (Inactive); Araxa Biosciences GmbH (Inactive)</x:v>
      </x:c>
      <x:c r="J13" s="50" t="n">
        <x:v>2020</x:v>
      </x:c>
      <x:c r="K13" s="50" t="n">
        <x:v>1</x:v>
      </x:c>
      <x:c r="L13" s="50" t="n">
        <x:v>2021</x:v>
      </x:c>
      <x:c r="M13" s="50" t="n">
        <x:v>1</x:v>
      </x:c>
      <x:c r="N13" s="50" t="n">
        <x:v>1</x:v>
      </x:c>
      <x:c r="O13" s="52" t="str">
        <x:f>IF($F13="","",$F13*$M13)</x:f>
      </x:c>
      <x:c r="P13" s="54" t="str">
        <x:f>IF('Deal_Master_Wide'!$BT$4="","",'Deal_Master_Wide'!$BT$4)</x:f>
      </x:c>
      <x:c r="Q13" s="54" t="str">
        <x:f>IF('Deal_Master_Wide'!$CA$4="","",'Deal_Master_Wide'!$CA$4)</x:f>
      </x:c>
      <x:c r="R13" s="54" t="str">
        <x:f>IF('Deal_Master_Wide'!$CH$4="","",'Deal_Master_Wide'!$CH$4)</x:f>
      </x:c>
      <x:c r="S13" s="54" t="str">
        <x:f>IF('Deal_Master_Wide'!$CO$4="","",'Deal_Master_Wide'!$CO$4)</x:f>
      </x:c>
      <x:c r="T13" s="54" t="str">
        <x:f>IF('Deal_Master_Wide'!$CV$4="","",'Deal_Master_Wide'!$CV$4)</x:f>
      </x:c>
      <x:c r="U13" s="54" t="str">
        <x:f>IF('Deal_Master_Wide'!$DC$4="","",'Deal_Master_Wide'!$DC$4)</x:f>
      </x:c>
      <x:c r="V13" s="56" t="str">
        <x:f>IF('Deal_Master_Wide'!$DJ$4="","",'Deal_Master_Wide'!$DJ$4)</x:f>
      </x:c>
      <x:c r="W13" s="56" t="str">
        <x:f>IF('Deal_Master_Wide'!$DQ$4="","",'Deal_Master_Wide'!$DQ$4)</x:f>
      </x:c>
      <x:c r="X13" s="56" t="str">
        <x:f>IF('Deal_Master_Wide'!$DX$4="","",'Deal_Master_Wide'!$DX$4)</x:f>
      </x:c>
      <x:c r="Y13" s="118" t="str">
        <x:f>IF('Deal_Master_Wide'!$EE$4="","",'Deal_Master_Wide'!$EE$4)</x:f>
      </x:c>
      <x:c r="Z13" s="118" t="str">
        <x:f>IF('Deal_Master_Wide'!$EL$4="","",'Deal_Master_Wide'!$EL$4)</x:f>
      </x:c>
      <x:c r="AA13" s="52" t="str">
        <x:f>IF('Deal_Master_Wide'!$AL$4="","",'Deal_Master_Wide'!$AL$4)</x:f>
        <x:v>Unknown</x:v>
      </x:c>
      <x:c r="AB13" s="54" t="str">
        <x:f>IF('Deal_Master_Wide'!$AF$4="","",'Deal_Master_Wide'!$AF$4)</x:f>
      </x:c>
      <x:c r="AC13" s="52" t="str">
        <x:f>IF(COUNT($P13,$Q13,$R13,$S13,$T13,$U13,$V13,$W13,$X13)=9,"Yes","No")</x:f>
        <x:v>No</x:v>
      </x:c>
      <x:c r="AD13" s="52" t="str">
        <x:f>IF(COUNT($Y13,$Z13)=2,"Yes","No")</x:f>
        <x:v>No</x:v>
      </x:c>
      <x:c r="AE13" s="50" t="str"/>
      <x:c r="AF13" t="str"/>
    </x:row>
    <x:row r="14" ht="20" customHeight="1">
      <x:c r="A14" s="50" t="str">
        <x:v>CTL-0002</x:v>
      </x:c>
      <x:c r="B14" s="50" t="str">
        <x:v>Candidate alternative-rationale group</x:v>
      </x:c>
      <x:c r="C14" s="52" t="str">
        <x:f>IF('Deal_Master_Wide'!$AU$4="","",'Deal_Master_Wide'!$AU$4)</x:f>
        <x:v>Not reviewed</x:v>
      </x:c>
      <x:c r="D14" s="52" t="str">
        <x:f>IF('Deal_Master_Wide'!$AV$4="","",'Deal_Master_Wide'!$AV$4)</x:f>
        <x:v>Not assessed</x:v>
      </x:c>
      <x:c r="E14" s="50" t="n">
        <x:v>0</x:v>
      </x:c>
      <x:c r="F14" s="52" t="str">
        <x:f>IF(OR($C14="High-confidence innovation-driven",$C14="Medium-confidence innovation-driven"),1,IF($C14="Clear alternative-rationale",0,""))</x:f>
      </x:c>
      <x:c r="G14" s="52" t="str">
        <x:f>IF('Deal_Master_Wide'!$M$4="","",'Deal_Master_Wide'!$M$4)</x:f>
        <x:v>Review</x:v>
      </x:c>
      <x:c r="H14" s="50" t="str">
        <x:v>VERAXA Biotech GmbH</x:v>
      </x:c>
      <x:c r="I14" s="50" t="str">
        <x:v>Velabs Therapeutics GmbH (Inactive); Araxa Biosciences GmbH (Inactive)</x:v>
      </x:c>
      <x:c r="J14" s="50" t="n">
        <x:v>2020</x:v>
      </x:c>
      <x:c r="K14" s="50" t="n">
        <x:v>2</x:v>
      </x:c>
      <x:c r="L14" s="50" t="n">
        <x:v>2022</x:v>
      </x:c>
      <x:c r="M14" s="50" t="n">
        <x:v>1</x:v>
      </x:c>
      <x:c r="N14" s="50" t="n">
        <x:v>1</x:v>
      </x:c>
      <x:c r="O14" s="52" t="str">
        <x:f>IF($F14="","",$F14*$M14)</x:f>
      </x:c>
      <x:c r="P14" s="54" t="str">
        <x:f>IF('Deal_Master_Wide'!$BU$4="","",'Deal_Master_Wide'!$BU$4)</x:f>
      </x:c>
      <x:c r="Q14" s="54" t="str">
        <x:f>IF('Deal_Master_Wide'!$CB$4="","",'Deal_Master_Wide'!$CB$4)</x:f>
      </x:c>
      <x:c r="R14" s="54" t="str">
        <x:f>IF('Deal_Master_Wide'!$CI$4="","",'Deal_Master_Wide'!$CI$4)</x:f>
      </x:c>
      <x:c r="S14" s="54" t="str">
        <x:f>IF('Deal_Master_Wide'!$CP$4="","",'Deal_Master_Wide'!$CP$4)</x:f>
      </x:c>
      <x:c r="T14" s="54" t="str">
        <x:f>IF('Deal_Master_Wide'!$CW$4="","",'Deal_Master_Wide'!$CW$4)</x:f>
      </x:c>
      <x:c r="U14" s="54" t="str">
        <x:f>IF('Deal_Master_Wide'!$DD$4="","",'Deal_Master_Wide'!$DD$4)</x:f>
      </x:c>
      <x:c r="V14" s="56" t="str">
        <x:f>IF('Deal_Master_Wide'!$DK$4="","",'Deal_Master_Wide'!$DK$4)</x:f>
      </x:c>
      <x:c r="W14" s="56" t="str">
        <x:f>IF('Deal_Master_Wide'!$DR$4="","",'Deal_Master_Wide'!$DR$4)</x:f>
      </x:c>
      <x:c r="X14" s="56" t="str">
        <x:f>IF('Deal_Master_Wide'!$DY$4="","",'Deal_Master_Wide'!$DY$4)</x:f>
      </x:c>
      <x:c r="Y14" s="118" t="str">
        <x:f>IF('Deal_Master_Wide'!$EF$4="","",'Deal_Master_Wide'!$EF$4)</x:f>
      </x:c>
      <x:c r="Z14" s="118" t="str">
        <x:f>IF('Deal_Master_Wide'!$EM$4="","",'Deal_Master_Wide'!$EM$4)</x:f>
      </x:c>
      <x:c r="AA14" s="52" t="str">
        <x:f>IF('Deal_Master_Wide'!$AL$4="","",'Deal_Master_Wide'!$AL$4)</x:f>
        <x:v>Unknown</x:v>
      </x:c>
      <x:c r="AB14" s="54" t="str">
        <x:f>IF('Deal_Master_Wide'!$AF$4="","",'Deal_Master_Wide'!$AF$4)</x:f>
      </x:c>
      <x:c r="AC14" s="52" t="str">
        <x:f>IF(COUNT($P14,$Q14,$R14,$S14,$T14,$U14,$V14,$W14,$X14)=9,"Yes","No")</x:f>
        <x:v>No</x:v>
      </x:c>
      <x:c r="AD14" s="52" t="str">
        <x:f>IF(COUNT($Y14,$Z14)=2,"Yes","No")</x:f>
        <x:v>No</x:v>
      </x:c>
      <x:c r="AE14" s="50" t="str"/>
      <x:c r="AF14" t="str"/>
    </x:row>
    <x:row r="15" ht="20" customHeight="1">
      <x:c r="A15" s="50" t="str">
        <x:v>CTL-0002</x:v>
      </x:c>
      <x:c r="B15" s="50" t="str">
        <x:v>Candidate alternative-rationale group</x:v>
      </x:c>
      <x:c r="C15" s="52" t="str">
        <x:f>IF('Deal_Master_Wide'!$AU$4="","",'Deal_Master_Wide'!$AU$4)</x:f>
        <x:v>Not reviewed</x:v>
      </x:c>
      <x:c r="D15" s="52" t="str">
        <x:f>IF('Deal_Master_Wide'!$AV$4="","",'Deal_Master_Wide'!$AV$4)</x:f>
        <x:v>Not assessed</x:v>
      </x:c>
      <x:c r="E15" s="50" t="n">
        <x:v>0</x:v>
      </x:c>
      <x:c r="F15" s="52" t="str">
        <x:f>IF(OR($C15="High-confidence innovation-driven",$C15="Medium-confidence innovation-driven"),1,IF($C15="Clear alternative-rationale",0,""))</x:f>
      </x:c>
      <x:c r="G15" s="52" t="str">
        <x:f>IF('Deal_Master_Wide'!$M$4="","",'Deal_Master_Wide'!$M$4)</x:f>
        <x:v>Review</x:v>
      </x:c>
      <x:c r="H15" s="50" t="str">
        <x:v>VERAXA Biotech GmbH</x:v>
      </x:c>
      <x:c r="I15" s="50" t="str">
        <x:v>Velabs Therapeutics GmbH (Inactive); Araxa Biosciences GmbH (Inactive)</x:v>
      </x:c>
      <x:c r="J15" s="50" t="n">
        <x:v>2020</x:v>
      </x:c>
      <x:c r="K15" s="50" t="n">
        <x:v>3</x:v>
      </x:c>
      <x:c r="L15" s="50" t="n">
        <x:v>2023</x:v>
      </x:c>
      <x:c r="M15" s="50" t="n">
        <x:v>1</x:v>
      </x:c>
      <x:c r="N15" s="50" t="n">
        <x:v>1</x:v>
      </x:c>
      <x:c r="O15" s="52" t="str">
        <x:f>IF($F15="","",$F15*$M15)</x:f>
      </x:c>
      <x:c r="P15" s="54" t="str">
        <x:f>IF('Deal_Master_Wide'!$BV$4="","",'Deal_Master_Wide'!$BV$4)</x:f>
      </x:c>
      <x:c r="Q15" s="54" t="str">
        <x:f>IF('Deal_Master_Wide'!$CC$4="","",'Deal_Master_Wide'!$CC$4)</x:f>
      </x:c>
      <x:c r="R15" s="54" t="str">
        <x:f>IF('Deal_Master_Wide'!$CJ$4="","",'Deal_Master_Wide'!$CJ$4)</x:f>
      </x:c>
      <x:c r="S15" s="54" t="str">
        <x:f>IF('Deal_Master_Wide'!$CQ$4="","",'Deal_Master_Wide'!$CQ$4)</x:f>
      </x:c>
      <x:c r="T15" s="54" t="str">
        <x:f>IF('Deal_Master_Wide'!$CX$4="","",'Deal_Master_Wide'!$CX$4)</x:f>
      </x:c>
      <x:c r="U15" s="54" t="str">
        <x:f>IF('Deal_Master_Wide'!$DE$4="","",'Deal_Master_Wide'!$DE$4)</x:f>
      </x:c>
      <x:c r="V15" s="56" t="str">
        <x:f>IF('Deal_Master_Wide'!$DL$4="","",'Deal_Master_Wide'!$DL$4)</x:f>
      </x:c>
      <x:c r="W15" s="56" t="str">
        <x:f>IF('Deal_Master_Wide'!$DS$4="","",'Deal_Master_Wide'!$DS$4)</x:f>
      </x:c>
      <x:c r="X15" s="56" t="str">
        <x:f>IF('Deal_Master_Wide'!$DZ$4="","",'Deal_Master_Wide'!$DZ$4)</x:f>
      </x:c>
      <x:c r="Y15" s="118" t="str">
        <x:f>IF('Deal_Master_Wide'!$EG$4="","",'Deal_Master_Wide'!$EG$4)</x:f>
      </x:c>
      <x:c r="Z15" s="118" t="str">
        <x:f>IF('Deal_Master_Wide'!$EN$4="","",'Deal_Master_Wide'!$EN$4)</x:f>
      </x:c>
      <x:c r="AA15" s="52" t="str">
        <x:f>IF('Deal_Master_Wide'!$AL$4="","",'Deal_Master_Wide'!$AL$4)</x:f>
        <x:v>Unknown</x:v>
      </x:c>
      <x:c r="AB15" s="54" t="str">
        <x:f>IF('Deal_Master_Wide'!$AF$4="","",'Deal_Master_Wide'!$AF$4)</x:f>
      </x:c>
      <x:c r="AC15" s="52" t="str">
        <x:f>IF(COUNT($P15,$Q15,$R15,$S15,$T15,$U15,$V15,$W15,$X15)=9,"Yes","No")</x:f>
        <x:v>No</x:v>
      </x:c>
      <x:c r="AD15" s="52" t="str">
        <x:f>IF(COUNT($Y15,$Z15)=2,"Yes","No")</x:f>
        <x:v>No</x:v>
      </x:c>
      <x:c r="AE15" s="50" t="str"/>
      <x:c r="AF15" t="str"/>
    </x:row>
    <x:row r="16" ht="20" customHeight="1">
      <x:c r="A16" s="50" t="str">
        <x:v>CTL-0003</x:v>
      </x:c>
      <x:c r="B16" s="50" t="str">
        <x:v>Candidate alternative-rationale group</x:v>
      </x:c>
      <x:c r="C16" s="52" t="str">
        <x:f>IF('Deal_Master_Wide'!$AU$5="","",'Deal_Master_Wide'!$AU$5)</x:f>
        <x:v>Not reviewed</x:v>
      </x:c>
      <x:c r="D16" s="52" t="str">
        <x:f>IF('Deal_Master_Wide'!$AV$5="","",'Deal_Master_Wide'!$AV$5)</x:f>
        <x:v>Not assessed</x:v>
      </x:c>
      <x:c r="E16" s="50" t="n">
        <x:v>0</x:v>
      </x:c>
      <x:c r="F16" s="52" t="str">
        <x:f>IF(OR($C16="High-confidence innovation-driven",$C16="Medium-confidence innovation-driven"),1,IF($C16="Clear alternative-rationale",0,""))</x:f>
      </x:c>
      <x:c r="G16" s="52" t="str">
        <x:f>IF('Deal_Master_Wide'!$M$5="","",'Deal_Master_Wide'!$M$5)</x:f>
        <x:v>Review</x:v>
      </x:c>
      <x:c r="H16" s="50" t="str">
        <x:v>Link Medical Research AS</x:v>
      </x:c>
      <x:c r="I16" s="50" t="str">
        <x:v>IRW Consulting AB</x:v>
      </x:c>
      <x:c r="J16" s="50" t="n">
        <x:v>2020</x:v>
      </x:c>
      <x:c r="K16" s="50" t="n">
        <x:v>-3</x:v>
      </x:c>
      <x:c r="L16" s="50" t="n">
        <x:v>2017</x:v>
      </x:c>
      <x:c r="M16" s="50" t="n">
        <x:v>0</x:v>
      </x:c>
      <x:c r="N16" s="50" t="n">
        <x:v>0</x:v>
      </x:c>
      <x:c r="O16" s="52" t="str">
        <x:f>IF($F16="","",$F16*$M16)</x:f>
      </x:c>
      <x:c r="P16" s="54" t="str">
        <x:f>IF('Deal_Master_Wide'!$BP$5="","",'Deal_Master_Wide'!$BP$5)</x:f>
      </x:c>
      <x:c r="Q16" s="54" t="str">
        <x:f>IF('Deal_Master_Wide'!$BW$5="","",'Deal_Master_Wide'!$BW$5)</x:f>
      </x:c>
      <x:c r="R16" s="54" t="str">
        <x:f>IF('Deal_Master_Wide'!$CD$5="","",'Deal_Master_Wide'!$CD$5)</x:f>
      </x:c>
      <x:c r="S16" s="54" t="str">
        <x:f>IF('Deal_Master_Wide'!$CK$5="","",'Deal_Master_Wide'!$CK$5)</x:f>
      </x:c>
      <x:c r="T16" s="54" t="str">
        <x:f>IF('Deal_Master_Wide'!$CR$5="","",'Deal_Master_Wide'!$CR$5)</x:f>
      </x:c>
      <x:c r="U16" s="54" t="str">
        <x:f>IF('Deal_Master_Wide'!$CY$5="","",'Deal_Master_Wide'!$CY$5)</x:f>
      </x:c>
      <x:c r="V16" s="56" t="str">
        <x:f>IF('Deal_Master_Wide'!$DF$5="","",'Deal_Master_Wide'!$DF$5)</x:f>
      </x:c>
      <x:c r="W16" s="56" t="str">
        <x:f>IF('Deal_Master_Wide'!$DM$5="","",'Deal_Master_Wide'!$DM$5)</x:f>
      </x:c>
      <x:c r="X16" s="56" t="str">
        <x:f>IF('Deal_Master_Wide'!$DT$5="","",'Deal_Master_Wide'!$DT$5)</x:f>
      </x:c>
      <x:c r="Y16" s="118" t="str">
        <x:f>IF('Deal_Master_Wide'!$EA$5="","",'Deal_Master_Wide'!$EA$5)</x:f>
      </x:c>
      <x:c r="Z16" s="118" t="str">
        <x:f>IF('Deal_Master_Wide'!$EH$5="","",'Deal_Master_Wide'!$EH$5)</x:f>
      </x:c>
      <x:c r="AA16" s="52" t="str">
        <x:f>IF('Deal_Master_Wide'!$AL$5="","",'Deal_Master_Wide'!$AL$5)</x:f>
        <x:v>Unknown</x:v>
      </x:c>
      <x:c r="AB16" s="54" t="str">
        <x:f>IF('Deal_Master_Wide'!$AF$5="","",'Deal_Master_Wide'!$AF$5)</x:f>
      </x:c>
      <x:c r="AC16" s="52" t="str">
        <x:f>IF(COUNT($P16,$Q16,$R16,$S16,$T16,$U16,$V16,$W16,$X16)=9,"Yes","No")</x:f>
        <x:v>No</x:v>
      </x:c>
      <x:c r="AD16" s="52" t="str">
        <x:f>IF(COUNT($Y16,$Z16)=2,"Yes","No")</x:f>
        <x:v>No</x:v>
      </x:c>
      <x:c r="AE16" s="50" t="str"/>
      <x:c r="AF16" t="str"/>
    </x:row>
    <x:row r="17" ht="20" customHeight="1">
      <x:c r="A17" s="50" t="str">
        <x:v>CTL-0003</x:v>
      </x:c>
      <x:c r="B17" s="50" t="str">
        <x:v>Candidate alternative-rationale group</x:v>
      </x:c>
      <x:c r="C17" s="52" t="str">
        <x:f>IF('Deal_Master_Wide'!$AU$5="","",'Deal_Master_Wide'!$AU$5)</x:f>
        <x:v>Not reviewed</x:v>
      </x:c>
      <x:c r="D17" s="52" t="str">
        <x:f>IF('Deal_Master_Wide'!$AV$5="","",'Deal_Master_Wide'!$AV$5)</x:f>
        <x:v>Not assessed</x:v>
      </x:c>
      <x:c r="E17" s="50" t="n">
        <x:v>0</x:v>
      </x:c>
      <x:c r="F17" s="52" t="str">
        <x:f>IF(OR($C17="High-confidence innovation-driven",$C17="Medium-confidence innovation-driven"),1,IF($C17="Clear alternative-rationale",0,""))</x:f>
      </x:c>
      <x:c r="G17" s="52" t="str">
        <x:f>IF('Deal_Master_Wide'!$M$5="","",'Deal_Master_Wide'!$M$5)</x:f>
        <x:v>Review</x:v>
      </x:c>
      <x:c r="H17" s="50" t="str">
        <x:v>Link Medical Research AS</x:v>
      </x:c>
      <x:c r="I17" s="50" t="str">
        <x:v>IRW Consulting AB</x:v>
      </x:c>
      <x:c r="J17" s="50" t="n">
        <x:v>2020</x:v>
      </x:c>
      <x:c r="K17" s="50" t="n">
        <x:v>-2</x:v>
      </x:c>
      <x:c r="L17" s="50" t="n">
        <x:v>2018</x:v>
      </x:c>
      <x:c r="M17" s="50" t="n">
        <x:v>0</x:v>
      </x:c>
      <x:c r="N17" s="50" t="n">
        <x:v>0</x:v>
      </x:c>
      <x:c r="O17" s="52" t="str">
        <x:f>IF($F17="","",$F17*$M17)</x:f>
      </x:c>
      <x:c r="P17" s="54" t="str">
        <x:f>IF('Deal_Master_Wide'!$BQ$5="","",'Deal_Master_Wide'!$BQ$5)</x:f>
      </x:c>
      <x:c r="Q17" s="54" t="str">
        <x:f>IF('Deal_Master_Wide'!$BX$5="","",'Deal_Master_Wide'!$BX$5)</x:f>
      </x:c>
      <x:c r="R17" s="54" t="str">
        <x:f>IF('Deal_Master_Wide'!$CE$5="","",'Deal_Master_Wide'!$CE$5)</x:f>
      </x:c>
      <x:c r="S17" s="54" t="str">
        <x:f>IF('Deal_Master_Wide'!$CL$5="","",'Deal_Master_Wide'!$CL$5)</x:f>
      </x:c>
      <x:c r="T17" s="54" t="str">
        <x:f>IF('Deal_Master_Wide'!$CS$5="","",'Deal_Master_Wide'!$CS$5)</x:f>
      </x:c>
      <x:c r="U17" s="54" t="str">
        <x:f>IF('Deal_Master_Wide'!$CZ$5="","",'Deal_Master_Wide'!$CZ$5)</x:f>
      </x:c>
      <x:c r="V17" s="56" t="str">
        <x:f>IF('Deal_Master_Wide'!$DG$5="","",'Deal_Master_Wide'!$DG$5)</x:f>
      </x:c>
      <x:c r="W17" s="56" t="str">
        <x:f>IF('Deal_Master_Wide'!$DN$5="","",'Deal_Master_Wide'!$DN$5)</x:f>
      </x:c>
      <x:c r="X17" s="56" t="str">
        <x:f>IF('Deal_Master_Wide'!$DU$5="","",'Deal_Master_Wide'!$DU$5)</x:f>
      </x:c>
      <x:c r="Y17" s="118" t="str">
        <x:f>IF('Deal_Master_Wide'!$EB$5="","",'Deal_Master_Wide'!$EB$5)</x:f>
      </x:c>
      <x:c r="Z17" s="118" t="str">
        <x:f>IF('Deal_Master_Wide'!$EI$5="","",'Deal_Master_Wide'!$EI$5)</x:f>
      </x:c>
      <x:c r="AA17" s="52" t="str">
        <x:f>IF('Deal_Master_Wide'!$AL$5="","",'Deal_Master_Wide'!$AL$5)</x:f>
        <x:v>Unknown</x:v>
      </x:c>
      <x:c r="AB17" s="54" t="str">
        <x:f>IF('Deal_Master_Wide'!$AF$5="","",'Deal_Master_Wide'!$AF$5)</x:f>
      </x:c>
      <x:c r="AC17" s="52" t="str">
        <x:f>IF(COUNT($P17,$Q17,$R17,$S17,$T17,$U17,$V17,$W17,$X17)=9,"Yes","No")</x:f>
        <x:v>No</x:v>
      </x:c>
      <x:c r="AD17" s="52" t="str">
        <x:f>IF(COUNT($Y17,$Z17)=2,"Yes","No")</x:f>
        <x:v>No</x:v>
      </x:c>
      <x:c r="AE17" s="50" t="str"/>
      <x:c r="AF17" t="str"/>
    </x:row>
    <x:row r="18" ht="20" customHeight="1">
      <x:c r="A18" s="50" t="str">
        <x:v>CTL-0003</x:v>
      </x:c>
      <x:c r="B18" s="50" t="str">
        <x:v>Candidate alternative-rationale group</x:v>
      </x:c>
      <x:c r="C18" s="52" t="str">
        <x:f>IF('Deal_Master_Wide'!$AU$5="","",'Deal_Master_Wide'!$AU$5)</x:f>
        <x:v>Not reviewed</x:v>
      </x:c>
      <x:c r="D18" s="52" t="str">
        <x:f>IF('Deal_Master_Wide'!$AV$5="","",'Deal_Master_Wide'!$AV$5)</x:f>
        <x:v>Not assessed</x:v>
      </x:c>
      <x:c r="E18" s="50" t="n">
        <x:v>0</x:v>
      </x:c>
      <x:c r="F18" s="52" t="str">
        <x:f>IF(OR($C18="High-confidence innovation-driven",$C18="Medium-confidence innovation-driven"),1,IF($C18="Clear alternative-rationale",0,""))</x:f>
      </x:c>
      <x:c r="G18" s="52" t="str">
        <x:f>IF('Deal_Master_Wide'!$M$5="","",'Deal_Master_Wide'!$M$5)</x:f>
        <x:v>Review</x:v>
      </x:c>
      <x:c r="H18" s="50" t="str">
        <x:v>Link Medical Research AS</x:v>
      </x:c>
      <x:c r="I18" s="50" t="str">
        <x:v>IRW Consulting AB</x:v>
      </x:c>
      <x:c r="J18" s="50" t="n">
        <x:v>2020</x:v>
      </x:c>
      <x:c r="K18" s="50" t="n">
        <x:v>-1</x:v>
      </x:c>
      <x:c r="L18" s="50" t="n">
        <x:v>2019</x:v>
      </x:c>
      <x:c r="M18" s="50" t="n">
        <x:v>0</x:v>
      </x:c>
      <x:c r="N18" s="50" t="n">
        <x:v>0</x:v>
      </x:c>
      <x:c r="O18" s="52" t="str">
        <x:f>IF($F18="","",$F18*$M18)</x:f>
      </x:c>
      <x:c r="P18" s="54" t="str">
        <x:f>IF('Deal_Master_Wide'!$BR$5="","",'Deal_Master_Wide'!$BR$5)</x:f>
      </x:c>
      <x:c r="Q18" s="54" t="str">
        <x:f>IF('Deal_Master_Wide'!$BY$5="","",'Deal_Master_Wide'!$BY$5)</x:f>
      </x:c>
      <x:c r="R18" s="54" t="str">
        <x:f>IF('Deal_Master_Wide'!$CF$5="","",'Deal_Master_Wide'!$CF$5)</x:f>
      </x:c>
      <x:c r="S18" s="54" t="str">
        <x:f>IF('Deal_Master_Wide'!$CM$5="","",'Deal_Master_Wide'!$CM$5)</x:f>
      </x:c>
      <x:c r="T18" s="54" t="str">
        <x:f>IF('Deal_Master_Wide'!$CT$5="","",'Deal_Master_Wide'!$CT$5)</x:f>
      </x:c>
      <x:c r="U18" s="54" t="str">
        <x:f>IF('Deal_Master_Wide'!$DA$5="","",'Deal_Master_Wide'!$DA$5)</x:f>
      </x:c>
      <x:c r="V18" s="56" t="str">
        <x:f>IF('Deal_Master_Wide'!$DH$5="","",'Deal_Master_Wide'!$DH$5)</x:f>
      </x:c>
      <x:c r="W18" s="56" t="str">
        <x:f>IF('Deal_Master_Wide'!$DO$5="","",'Deal_Master_Wide'!$DO$5)</x:f>
      </x:c>
      <x:c r="X18" s="56" t="str">
        <x:f>IF('Deal_Master_Wide'!$DV$5="","",'Deal_Master_Wide'!$DV$5)</x:f>
      </x:c>
      <x:c r="Y18" s="118" t="str">
        <x:f>IF('Deal_Master_Wide'!$EC$5="","",'Deal_Master_Wide'!$EC$5)</x:f>
      </x:c>
      <x:c r="Z18" s="118" t="str">
        <x:f>IF('Deal_Master_Wide'!$EJ$5="","",'Deal_Master_Wide'!$EJ$5)</x:f>
      </x:c>
      <x:c r="AA18" s="52" t="str">
        <x:f>IF('Deal_Master_Wide'!$AL$5="","",'Deal_Master_Wide'!$AL$5)</x:f>
        <x:v>Unknown</x:v>
      </x:c>
      <x:c r="AB18" s="54" t="str">
        <x:f>IF('Deal_Master_Wide'!$AF$5="","",'Deal_Master_Wide'!$AF$5)</x:f>
      </x:c>
      <x:c r="AC18" s="52" t="str">
        <x:f>IF(COUNT($P18,$Q18,$R18,$S18,$T18,$U18,$V18,$W18,$X18)=9,"Yes","No")</x:f>
        <x:v>No</x:v>
      </x:c>
      <x:c r="AD18" s="52" t="str">
        <x:f>IF(COUNT($Y18,$Z18)=2,"Yes","No")</x:f>
        <x:v>No</x:v>
      </x:c>
      <x:c r="AE18" s="50" t="str"/>
      <x:c r="AF18" t="str"/>
    </x:row>
    <x:row r="19" ht="20" customHeight="1">
      <x:c r="A19" s="50" t="str">
        <x:v>CTL-0003</x:v>
      </x:c>
      <x:c r="B19" s="50" t="str">
        <x:v>Candidate alternative-rationale group</x:v>
      </x:c>
      <x:c r="C19" s="52" t="str">
        <x:f>IF('Deal_Master_Wide'!$AU$5="","",'Deal_Master_Wide'!$AU$5)</x:f>
        <x:v>Not reviewed</x:v>
      </x:c>
      <x:c r="D19" s="52" t="str">
        <x:f>IF('Deal_Master_Wide'!$AV$5="","",'Deal_Master_Wide'!$AV$5)</x:f>
        <x:v>Not assessed</x:v>
      </x:c>
      <x:c r="E19" s="50" t="n">
        <x:v>0</x:v>
      </x:c>
      <x:c r="F19" s="52" t="str">
        <x:f>IF(OR($C19="High-confidence innovation-driven",$C19="Medium-confidence innovation-driven"),1,IF($C19="Clear alternative-rationale",0,""))</x:f>
      </x:c>
      <x:c r="G19" s="52" t="str">
        <x:f>IF('Deal_Master_Wide'!$M$5="","",'Deal_Master_Wide'!$M$5)</x:f>
        <x:v>Review</x:v>
      </x:c>
      <x:c r="H19" s="50" t="str">
        <x:v>Link Medical Research AS</x:v>
      </x:c>
      <x:c r="I19" s="50" t="str">
        <x:v>IRW Consulting AB</x:v>
      </x:c>
      <x:c r="J19" s="50" t="n">
        <x:v>2020</x:v>
      </x:c>
      <x:c r="K19" s="50" t="n">
        <x:v>0</x:v>
      </x:c>
      <x:c r="L19" s="50" t="n">
        <x:v>2020</x:v>
      </x:c>
      <x:c r="M19" s="50" t="n">
        <x:v>0</x:v>
      </x:c>
      <x:c r="N19" s="50" t="n">
        <x:v>1</x:v>
      </x:c>
      <x:c r="O19" s="52" t="str">
        <x:f>IF($F19="","",$F19*$M19)</x:f>
      </x:c>
      <x:c r="P19" s="54" t="str">
        <x:f>IF('Deal_Master_Wide'!$BS$5="","",'Deal_Master_Wide'!$BS$5)</x:f>
      </x:c>
      <x:c r="Q19" s="54" t="str">
        <x:f>IF('Deal_Master_Wide'!$BZ$5="","",'Deal_Master_Wide'!$BZ$5)</x:f>
      </x:c>
      <x:c r="R19" s="54" t="str">
        <x:f>IF('Deal_Master_Wide'!$CG$5="","",'Deal_Master_Wide'!$CG$5)</x:f>
      </x:c>
      <x:c r="S19" s="54" t="str">
        <x:f>IF('Deal_Master_Wide'!$CN$5="","",'Deal_Master_Wide'!$CN$5)</x:f>
      </x:c>
      <x:c r="T19" s="54" t="str">
        <x:f>IF('Deal_Master_Wide'!$CU$5="","",'Deal_Master_Wide'!$CU$5)</x:f>
      </x:c>
      <x:c r="U19" s="54" t="str">
        <x:f>IF('Deal_Master_Wide'!$DB$5="","",'Deal_Master_Wide'!$DB$5)</x:f>
      </x:c>
      <x:c r="V19" s="56" t="str">
        <x:f>IF('Deal_Master_Wide'!$DI$5="","",'Deal_Master_Wide'!$DI$5)</x:f>
      </x:c>
      <x:c r="W19" s="56" t="str">
        <x:f>IF('Deal_Master_Wide'!$DP$5="","",'Deal_Master_Wide'!$DP$5)</x:f>
      </x:c>
      <x:c r="X19" s="56" t="str">
        <x:f>IF('Deal_Master_Wide'!$DW$5="","",'Deal_Master_Wide'!$DW$5)</x:f>
      </x:c>
      <x:c r="Y19" s="118" t="str">
        <x:f>IF('Deal_Master_Wide'!$ED$5="","",'Deal_Master_Wide'!$ED$5)</x:f>
      </x:c>
      <x:c r="Z19" s="118" t="str">
        <x:f>IF('Deal_Master_Wide'!$EK$5="","",'Deal_Master_Wide'!$EK$5)</x:f>
      </x:c>
      <x:c r="AA19" s="52" t="str">
        <x:f>IF('Deal_Master_Wide'!$AL$5="","",'Deal_Master_Wide'!$AL$5)</x:f>
        <x:v>Unknown</x:v>
      </x:c>
      <x:c r="AB19" s="54" t="str">
        <x:f>IF('Deal_Master_Wide'!$AF$5="","",'Deal_Master_Wide'!$AF$5)</x:f>
      </x:c>
      <x:c r="AC19" s="52" t="str">
        <x:f>IF(COUNT($P19,$Q19,$R19,$S19,$T19,$U19,$V19,$W19,$X19)=9,"Yes","No")</x:f>
        <x:v>No</x:v>
      </x:c>
      <x:c r="AD19" s="52" t="str">
        <x:f>IF(COUNT($Y19,$Z19)=2,"Yes","No")</x:f>
        <x:v>No</x:v>
      </x:c>
      <x:c r="AE19" s="50" t="str"/>
      <x:c r="AF19" t="str"/>
    </x:row>
    <x:row r="20" ht="20" customHeight="1">
      <x:c r="A20" s="50" t="str">
        <x:v>CTL-0003</x:v>
      </x:c>
      <x:c r="B20" s="50" t="str">
        <x:v>Candidate alternative-rationale group</x:v>
      </x:c>
      <x:c r="C20" s="52" t="str">
        <x:f>IF('Deal_Master_Wide'!$AU$5="","",'Deal_Master_Wide'!$AU$5)</x:f>
        <x:v>Not reviewed</x:v>
      </x:c>
      <x:c r="D20" s="52" t="str">
        <x:f>IF('Deal_Master_Wide'!$AV$5="","",'Deal_Master_Wide'!$AV$5)</x:f>
        <x:v>Not assessed</x:v>
      </x:c>
      <x:c r="E20" s="50" t="n">
        <x:v>0</x:v>
      </x:c>
      <x:c r="F20" s="52" t="str">
        <x:f>IF(OR($C20="High-confidence innovation-driven",$C20="Medium-confidence innovation-driven"),1,IF($C20="Clear alternative-rationale",0,""))</x:f>
      </x:c>
      <x:c r="G20" s="52" t="str">
        <x:f>IF('Deal_Master_Wide'!$M$5="","",'Deal_Master_Wide'!$M$5)</x:f>
        <x:v>Review</x:v>
      </x:c>
      <x:c r="H20" s="50" t="str">
        <x:v>Link Medical Research AS</x:v>
      </x:c>
      <x:c r="I20" s="50" t="str">
        <x:v>IRW Consulting AB</x:v>
      </x:c>
      <x:c r="J20" s="50" t="n">
        <x:v>2020</x:v>
      </x:c>
      <x:c r="K20" s="50" t="n">
        <x:v>1</x:v>
      </x:c>
      <x:c r="L20" s="50" t="n">
        <x:v>2021</x:v>
      </x:c>
      <x:c r="M20" s="50" t="n">
        <x:v>1</x:v>
      </x:c>
      <x:c r="N20" s="50" t="n">
        <x:v>1</x:v>
      </x:c>
      <x:c r="O20" s="52" t="str">
        <x:f>IF($F20="","",$F20*$M20)</x:f>
      </x:c>
      <x:c r="P20" s="54" t="str">
        <x:f>IF('Deal_Master_Wide'!$BT$5="","",'Deal_Master_Wide'!$BT$5)</x:f>
      </x:c>
      <x:c r="Q20" s="54" t="str">
        <x:f>IF('Deal_Master_Wide'!$CA$5="","",'Deal_Master_Wide'!$CA$5)</x:f>
      </x:c>
      <x:c r="R20" s="54" t="str">
        <x:f>IF('Deal_Master_Wide'!$CH$5="","",'Deal_Master_Wide'!$CH$5)</x:f>
      </x:c>
      <x:c r="S20" s="54" t="str">
        <x:f>IF('Deal_Master_Wide'!$CO$5="","",'Deal_Master_Wide'!$CO$5)</x:f>
      </x:c>
      <x:c r="T20" s="54" t="str">
        <x:f>IF('Deal_Master_Wide'!$CV$5="","",'Deal_Master_Wide'!$CV$5)</x:f>
      </x:c>
      <x:c r="U20" s="54" t="str">
        <x:f>IF('Deal_Master_Wide'!$DC$5="","",'Deal_Master_Wide'!$DC$5)</x:f>
      </x:c>
      <x:c r="V20" s="56" t="str">
        <x:f>IF('Deal_Master_Wide'!$DJ$5="","",'Deal_Master_Wide'!$DJ$5)</x:f>
      </x:c>
      <x:c r="W20" s="56" t="str">
        <x:f>IF('Deal_Master_Wide'!$DQ$5="","",'Deal_Master_Wide'!$DQ$5)</x:f>
      </x:c>
      <x:c r="X20" s="56" t="str">
        <x:f>IF('Deal_Master_Wide'!$DX$5="","",'Deal_Master_Wide'!$DX$5)</x:f>
      </x:c>
      <x:c r="Y20" s="118" t="str">
        <x:f>IF('Deal_Master_Wide'!$EE$5="","",'Deal_Master_Wide'!$EE$5)</x:f>
      </x:c>
      <x:c r="Z20" s="118" t="str">
        <x:f>IF('Deal_Master_Wide'!$EL$5="","",'Deal_Master_Wide'!$EL$5)</x:f>
      </x:c>
      <x:c r="AA20" s="52" t="str">
        <x:f>IF('Deal_Master_Wide'!$AL$5="","",'Deal_Master_Wide'!$AL$5)</x:f>
        <x:v>Unknown</x:v>
      </x:c>
      <x:c r="AB20" s="54" t="str">
        <x:f>IF('Deal_Master_Wide'!$AF$5="","",'Deal_Master_Wide'!$AF$5)</x:f>
      </x:c>
      <x:c r="AC20" s="52" t="str">
        <x:f>IF(COUNT($P20,$Q20,$R20,$S20,$T20,$U20,$V20,$W20,$X20)=9,"Yes","No")</x:f>
        <x:v>No</x:v>
      </x:c>
      <x:c r="AD20" s="52" t="str">
        <x:f>IF(COUNT($Y20,$Z20)=2,"Yes","No")</x:f>
        <x:v>No</x:v>
      </x:c>
      <x:c r="AE20" s="50" t="str"/>
      <x:c r="AF20" t="str"/>
    </x:row>
    <x:row r="21" ht="20" customHeight="1">
      <x:c r="A21" s="50" t="str">
        <x:v>CTL-0003</x:v>
      </x:c>
      <x:c r="B21" s="50" t="str">
        <x:v>Candidate alternative-rationale group</x:v>
      </x:c>
      <x:c r="C21" s="52" t="str">
        <x:f>IF('Deal_Master_Wide'!$AU$5="","",'Deal_Master_Wide'!$AU$5)</x:f>
        <x:v>Not reviewed</x:v>
      </x:c>
      <x:c r="D21" s="52" t="str">
        <x:f>IF('Deal_Master_Wide'!$AV$5="","",'Deal_Master_Wide'!$AV$5)</x:f>
        <x:v>Not assessed</x:v>
      </x:c>
      <x:c r="E21" s="50" t="n">
        <x:v>0</x:v>
      </x:c>
      <x:c r="F21" s="52" t="str">
        <x:f>IF(OR($C21="High-confidence innovation-driven",$C21="Medium-confidence innovation-driven"),1,IF($C21="Clear alternative-rationale",0,""))</x:f>
      </x:c>
      <x:c r="G21" s="52" t="str">
        <x:f>IF('Deal_Master_Wide'!$M$5="","",'Deal_Master_Wide'!$M$5)</x:f>
        <x:v>Review</x:v>
      </x:c>
      <x:c r="H21" s="50" t="str">
        <x:v>Link Medical Research AS</x:v>
      </x:c>
      <x:c r="I21" s="50" t="str">
        <x:v>IRW Consulting AB</x:v>
      </x:c>
      <x:c r="J21" s="50" t="n">
        <x:v>2020</x:v>
      </x:c>
      <x:c r="K21" s="50" t="n">
        <x:v>2</x:v>
      </x:c>
      <x:c r="L21" s="50" t="n">
        <x:v>2022</x:v>
      </x:c>
      <x:c r="M21" s="50" t="n">
        <x:v>1</x:v>
      </x:c>
      <x:c r="N21" s="50" t="n">
        <x:v>1</x:v>
      </x:c>
      <x:c r="O21" s="52" t="str">
        <x:f>IF($F21="","",$F21*$M21)</x:f>
      </x:c>
      <x:c r="P21" s="54" t="str">
        <x:f>IF('Deal_Master_Wide'!$BU$5="","",'Deal_Master_Wide'!$BU$5)</x:f>
      </x:c>
      <x:c r="Q21" s="54" t="str">
        <x:f>IF('Deal_Master_Wide'!$CB$5="","",'Deal_Master_Wide'!$CB$5)</x:f>
      </x:c>
      <x:c r="R21" s="54" t="str">
        <x:f>IF('Deal_Master_Wide'!$CI$5="","",'Deal_Master_Wide'!$CI$5)</x:f>
      </x:c>
      <x:c r="S21" s="54" t="str">
        <x:f>IF('Deal_Master_Wide'!$CP$5="","",'Deal_Master_Wide'!$CP$5)</x:f>
      </x:c>
      <x:c r="T21" s="54" t="str">
        <x:f>IF('Deal_Master_Wide'!$CW$5="","",'Deal_Master_Wide'!$CW$5)</x:f>
      </x:c>
      <x:c r="U21" s="54" t="str">
        <x:f>IF('Deal_Master_Wide'!$DD$5="","",'Deal_Master_Wide'!$DD$5)</x:f>
      </x:c>
      <x:c r="V21" s="56" t="str">
        <x:f>IF('Deal_Master_Wide'!$DK$5="","",'Deal_Master_Wide'!$DK$5)</x:f>
      </x:c>
      <x:c r="W21" s="56" t="str">
        <x:f>IF('Deal_Master_Wide'!$DR$5="","",'Deal_Master_Wide'!$DR$5)</x:f>
      </x:c>
      <x:c r="X21" s="56" t="str">
        <x:f>IF('Deal_Master_Wide'!$DY$5="","",'Deal_Master_Wide'!$DY$5)</x:f>
      </x:c>
      <x:c r="Y21" s="118" t="str">
        <x:f>IF('Deal_Master_Wide'!$EF$5="","",'Deal_Master_Wide'!$EF$5)</x:f>
      </x:c>
      <x:c r="Z21" s="118" t="str">
        <x:f>IF('Deal_Master_Wide'!$EM$5="","",'Deal_Master_Wide'!$EM$5)</x:f>
      </x:c>
      <x:c r="AA21" s="52" t="str">
        <x:f>IF('Deal_Master_Wide'!$AL$5="","",'Deal_Master_Wide'!$AL$5)</x:f>
        <x:v>Unknown</x:v>
      </x:c>
      <x:c r="AB21" s="54" t="str">
        <x:f>IF('Deal_Master_Wide'!$AF$5="","",'Deal_Master_Wide'!$AF$5)</x:f>
      </x:c>
      <x:c r="AC21" s="52" t="str">
        <x:f>IF(COUNT($P21,$Q21,$R21,$S21,$T21,$U21,$V21,$W21,$X21)=9,"Yes","No")</x:f>
        <x:v>No</x:v>
      </x:c>
      <x:c r="AD21" s="52" t="str">
        <x:f>IF(COUNT($Y21,$Z21)=2,"Yes","No")</x:f>
        <x:v>No</x:v>
      </x:c>
      <x:c r="AE21" s="50" t="str"/>
      <x:c r="AF21" t="str"/>
    </x:row>
    <x:row r="22" ht="20" customHeight="1">
      <x:c r="A22" s="50" t="str">
        <x:v>CTL-0003</x:v>
      </x:c>
      <x:c r="B22" s="50" t="str">
        <x:v>Candidate alternative-rationale group</x:v>
      </x:c>
      <x:c r="C22" s="52" t="str">
        <x:f>IF('Deal_Master_Wide'!$AU$5="","",'Deal_Master_Wide'!$AU$5)</x:f>
        <x:v>Not reviewed</x:v>
      </x:c>
      <x:c r="D22" s="52" t="str">
        <x:f>IF('Deal_Master_Wide'!$AV$5="","",'Deal_Master_Wide'!$AV$5)</x:f>
        <x:v>Not assessed</x:v>
      </x:c>
      <x:c r="E22" s="50" t="n">
        <x:v>0</x:v>
      </x:c>
      <x:c r="F22" s="52" t="str">
        <x:f>IF(OR($C22="High-confidence innovation-driven",$C22="Medium-confidence innovation-driven"),1,IF($C22="Clear alternative-rationale",0,""))</x:f>
      </x:c>
      <x:c r="G22" s="52" t="str">
        <x:f>IF('Deal_Master_Wide'!$M$5="","",'Deal_Master_Wide'!$M$5)</x:f>
        <x:v>Review</x:v>
      </x:c>
      <x:c r="H22" s="50" t="str">
        <x:v>Link Medical Research AS</x:v>
      </x:c>
      <x:c r="I22" s="50" t="str">
        <x:v>IRW Consulting AB</x:v>
      </x:c>
      <x:c r="J22" s="50" t="n">
        <x:v>2020</x:v>
      </x:c>
      <x:c r="K22" s="50" t="n">
        <x:v>3</x:v>
      </x:c>
      <x:c r="L22" s="50" t="n">
        <x:v>2023</x:v>
      </x:c>
      <x:c r="M22" s="50" t="n">
        <x:v>1</x:v>
      </x:c>
      <x:c r="N22" s="50" t="n">
        <x:v>1</x:v>
      </x:c>
      <x:c r="O22" s="52" t="str">
        <x:f>IF($F22="","",$F22*$M22)</x:f>
      </x:c>
      <x:c r="P22" s="54" t="str">
        <x:f>IF('Deal_Master_Wide'!$BV$5="","",'Deal_Master_Wide'!$BV$5)</x:f>
      </x:c>
      <x:c r="Q22" s="54" t="str">
        <x:f>IF('Deal_Master_Wide'!$CC$5="","",'Deal_Master_Wide'!$CC$5)</x:f>
      </x:c>
      <x:c r="R22" s="54" t="str">
        <x:f>IF('Deal_Master_Wide'!$CJ$5="","",'Deal_Master_Wide'!$CJ$5)</x:f>
      </x:c>
      <x:c r="S22" s="54" t="str">
        <x:f>IF('Deal_Master_Wide'!$CQ$5="","",'Deal_Master_Wide'!$CQ$5)</x:f>
      </x:c>
      <x:c r="T22" s="54" t="str">
        <x:f>IF('Deal_Master_Wide'!$CX$5="","",'Deal_Master_Wide'!$CX$5)</x:f>
      </x:c>
      <x:c r="U22" s="54" t="str">
        <x:f>IF('Deal_Master_Wide'!$DE$5="","",'Deal_Master_Wide'!$DE$5)</x:f>
      </x:c>
      <x:c r="V22" s="56" t="str">
        <x:f>IF('Deal_Master_Wide'!$DL$5="","",'Deal_Master_Wide'!$DL$5)</x:f>
      </x:c>
      <x:c r="W22" s="56" t="str">
        <x:f>IF('Deal_Master_Wide'!$DS$5="","",'Deal_Master_Wide'!$DS$5)</x:f>
      </x:c>
      <x:c r="X22" s="56" t="str">
        <x:f>IF('Deal_Master_Wide'!$DZ$5="","",'Deal_Master_Wide'!$DZ$5)</x:f>
      </x:c>
      <x:c r="Y22" s="118" t="str">
        <x:f>IF('Deal_Master_Wide'!$EG$5="","",'Deal_Master_Wide'!$EG$5)</x:f>
      </x:c>
      <x:c r="Z22" s="118" t="str">
        <x:f>IF('Deal_Master_Wide'!$EN$5="","",'Deal_Master_Wide'!$EN$5)</x:f>
      </x:c>
      <x:c r="AA22" s="52" t="str">
        <x:f>IF('Deal_Master_Wide'!$AL$5="","",'Deal_Master_Wide'!$AL$5)</x:f>
        <x:v>Unknown</x:v>
      </x:c>
      <x:c r="AB22" s="54" t="str">
        <x:f>IF('Deal_Master_Wide'!$AF$5="","",'Deal_Master_Wide'!$AF$5)</x:f>
      </x:c>
      <x:c r="AC22" s="52" t="str">
        <x:f>IF(COUNT($P22,$Q22,$R22,$S22,$T22,$U22,$V22,$W22,$X22)=9,"Yes","No")</x:f>
        <x:v>No</x:v>
      </x:c>
      <x:c r="AD22" s="52" t="str">
        <x:f>IF(COUNT($Y22,$Z22)=2,"Yes","No")</x:f>
        <x:v>No</x:v>
      </x:c>
      <x:c r="AE22" s="50" t="str"/>
      <x:c r="AF22" t="str"/>
    </x:row>
    <x:row r="23" ht="20" customHeight="1">
      <x:c r="A23" s="50" t="str">
        <x:v>CTL-0004</x:v>
      </x:c>
      <x:c r="B23" s="50" t="str">
        <x:v>Candidate alternative-rationale group</x:v>
      </x:c>
      <x:c r="C23" s="52" t="str">
        <x:f>IF('Deal_Master_Wide'!$AU$6="","",'Deal_Master_Wide'!$AU$6)</x:f>
        <x:v>Not reviewed</x:v>
      </x:c>
      <x:c r="D23" s="52" t="str">
        <x:f>IF('Deal_Master_Wide'!$AV$6="","",'Deal_Master_Wide'!$AV$6)</x:f>
        <x:v>Not assessed</x:v>
      </x:c>
      <x:c r="E23" s="50" t="n">
        <x:v>0</x:v>
      </x:c>
      <x:c r="F23" s="52" t="str">
        <x:f>IF(OR($C23="High-confidence innovation-driven",$C23="Medium-confidence innovation-driven"),1,IF($C23="Clear alternative-rationale",0,""))</x:f>
      </x:c>
      <x:c r="G23" s="52" t="str">
        <x:f>IF('Deal_Master_Wide'!$M$6="","",'Deal_Master_Wide'!$M$6)</x:f>
        <x:v>Review</x:v>
      </x:c>
      <x:c r="H23" s="50" t="str">
        <x:v>Mendus AB</x:v>
      </x:c>
      <x:c r="I23" s="50" t="str">
        <x:v>DC Prime BV</x:v>
      </x:c>
      <x:c r="J23" s="50" t="n">
        <x:v>2020</x:v>
      </x:c>
      <x:c r="K23" s="50" t="n">
        <x:v>-3</x:v>
      </x:c>
      <x:c r="L23" s="50" t="n">
        <x:v>2017</x:v>
      </x:c>
      <x:c r="M23" s="50" t="n">
        <x:v>0</x:v>
      </x:c>
      <x:c r="N23" s="50" t="n">
        <x:v>0</x:v>
      </x:c>
      <x:c r="O23" s="52" t="str">
        <x:f>IF($F23="","",$F23*$M23)</x:f>
      </x:c>
      <x:c r="P23" s="54" t="str">
        <x:f>IF('Deal_Master_Wide'!$BP$6="","",'Deal_Master_Wide'!$BP$6)</x:f>
      </x:c>
      <x:c r="Q23" s="54" t="str">
        <x:f>IF('Deal_Master_Wide'!$BW$6="","",'Deal_Master_Wide'!$BW$6)</x:f>
      </x:c>
      <x:c r="R23" s="54" t="str">
        <x:f>IF('Deal_Master_Wide'!$CD$6="","",'Deal_Master_Wide'!$CD$6)</x:f>
      </x:c>
      <x:c r="S23" s="54" t="str">
        <x:f>IF('Deal_Master_Wide'!$CK$6="","",'Deal_Master_Wide'!$CK$6)</x:f>
      </x:c>
      <x:c r="T23" s="54" t="str">
        <x:f>IF('Deal_Master_Wide'!$CR$6="","",'Deal_Master_Wide'!$CR$6)</x:f>
      </x:c>
      <x:c r="U23" s="54" t="str">
        <x:f>IF('Deal_Master_Wide'!$CY$6="","",'Deal_Master_Wide'!$CY$6)</x:f>
      </x:c>
      <x:c r="V23" s="56" t="str">
        <x:f>IF('Deal_Master_Wide'!$DF$6="","",'Deal_Master_Wide'!$DF$6)</x:f>
      </x:c>
      <x:c r="W23" s="56" t="str">
        <x:f>IF('Deal_Master_Wide'!$DM$6="","",'Deal_Master_Wide'!$DM$6)</x:f>
      </x:c>
      <x:c r="X23" s="56" t="str">
        <x:f>IF('Deal_Master_Wide'!$DT$6="","",'Deal_Master_Wide'!$DT$6)</x:f>
      </x:c>
      <x:c r="Y23" s="118" t="str">
        <x:f>IF('Deal_Master_Wide'!$EA$6="","",'Deal_Master_Wide'!$EA$6)</x:f>
      </x:c>
      <x:c r="Z23" s="118" t="str">
        <x:f>IF('Deal_Master_Wide'!$EH$6="","",'Deal_Master_Wide'!$EH$6)</x:f>
      </x:c>
      <x:c r="AA23" s="52" t="str">
        <x:f>IF('Deal_Master_Wide'!$AL$6="","",'Deal_Master_Wide'!$AL$6)</x:f>
        <x:v>Unknown</x:v>
      </x:c>
      <x:c r="AB23" s="54" t="str">
        <x:f>IF('Deal_Master_Wide'!$AF$6="","",'Deal_Master_Wide'!$AF$6)</x:f>
      </x:c>
      <x:c r="AC23" s="52" t="str">
        <x:f>IF(COUNT($P23,$Q23,$R23,$S23,$T23,$U23,$V23,$W23,$X23)=9,"Yes","No")</x:f>
        <x:v>No</x:v>
      </x:c>
      <x:c r="AD23" s="52" t="str">
        <x:f>IF(COUNT($Y23,$Z23)=2,"Yes","No")</x:f>
        <x:v>No</x:v>
      </x:c>
      <x:c r="AE23" s="50" t="str"/>
      <x:c r="AF23" t="str"/>
    </x:row>
    <x:row r="24" ht="20" customHeight="1">
      <x:c r="A24" s="50" t="str">
        <x:v>CTL-0004</x:v>
      </x:c>
      <x:c r="B24" s="50" t="str">
        <x:v>Candidate alternative-rationale group</x:v>
      </x:c>
      <x:c r="C24" s="52" t="str">
        <x:f>IF('Deal_Master_Wide'!$AU$6="","",'Deal_Master_Wide'!$AU$6)</x:f>
        <x:v>Not reviewed</x:v>
      </x:c>
      <x:c r="D24" s="52" t="str">
        <x:f>IF('Deal_Master_Wide'!$AV$6="","",'Deal_Master_Wide'!$AV$6)</x:f>
        <x:v>Not assessed</x:v>
      </x:c>
      <x:c r="E24" s="50" t="n">
        <x:v>0</x:v>
      </x:c>
      <x:c r="F24" s="52" t="str">
        <x:f>IF(OR($C24="High-confidence innovation-driven",$C24="Medium-confidence innovation-driven"),1,IF($C24="Clear alternative-rationale",0,""))</x:f>
      </x:c>
      <x:c r="G24" s="52" t="str">
        <x:f>IF('Deal_Master_Wide'!$M$6="","",'Deal_Master_Wide'!$M$6)</x:f>
        <x:v>Review</x:v>
      </x:c>
      <x:c r="H24" s="50" t="str">
        <x:v>Mendus AB</x:v>
      </x:c>
      <x:c r="I24" s="50" t="str">
        <x:v>DC Prime BV</x:v>
      </x:c>
      <x:c r="J24" s="50" t="n">
        <x:v>2020</x:v>
      </x:c>
      <x:c r="K24" s="50" t="n">
        <x:v>-2</x:v>
      </x:c>
      <x:c r="L24" s="50" t="n">
        <x:v>2018</x:v>
      </x:c>
      <x:c r="M24" s="50" t="n">
        <x:v>0</x:v>
      </x:c>
      <x:c r="N24" s="50" t="n">
        <x:v>0</x:v>
      </x:c>
      <x:c r="O24" s="52" t="str">
        <x:f>IF($F24="","",$F24*$M24)</x:f>
      </x:c>
      <x:c r="P24" s="54" t="str">
        <x:f>IF('Deal_Master_Wide'!$BQ$6="","",'Deal_Master_Wide'!$BQ$6)</x:f>
      </x:c>
      <x:c r="Q24" s="54" t="str">
        <x:f>IF('Deal_Master_Wide'!$BX$6="","",'Deal_Master_Wide'!$BX$6)</x:f>
      </x:c>
      <x:c r="R24" s="54" t="str">
        <x:f>IF('Deal_Master_Wide'!$CE$6="","",'Deal_Master_Wide'!$CE$6)</x:f>
      </x:c>
      <x:c r="S24" s="54" t="str">
        <x:f>IF('Deal_Master_Wide'!$CL$6="","",'Deal_Master_Wide'!$CL$6)</x:f>
      </x:c>
      <x:c r="T24" s="54" t="str">
        <x:f>IF('Deal_Master_Wide'!$CS$6="","",'Deal_Master_Wide'!$CS$6)</x:f>
      </x:c>
      <x:c r="U24" s="54" t="str">
        <x:f>IF('Deal_Master_Wide'!$CZ$6="","",'Deal_Master_Wide'!$CZ$6)</x:f>
      </x:c>
      <x:c r="V24" s="56" t="str">
        <x:f>IF('Deal_Master_Wide'!$DG$6="","",'Deal_Master_Wide'!$DG$6)</x:f>
      </x:c>
      <x:c r="W24" s="56" t="str">
        <x:f>IF('Deal_Master_Wide'!$DN$6="","",'Deal_Master_Wide'!$DN$6)</x:f>
      </x:c>
      <x:c r="X24" s="56" t="str">
        <x:f>IF('Deal_Master_Wide'!$DU$6="","",'Deal_Master_Wide'!$DU$6)</x:f>
      </x:c>
      <x:c r="Y24" s="118" t="str">
        <x:f>IF('Deal_Master_Wide'!$EB$6="","",'Deal_Master_Wide'!$EB$6)</x:f>
      </x:c>
      <x:c r="Z24" s="118" t="str">
        <x:f>IF('Deal_Master_Wide'!$EI$6="","",'Deal_Master_Wide'!$EI$6)</x:f>
      </x:c>
      <x:c r="AA24" s="52" t="str">
        <x:f>IF('Deal_Master_Wide'!$AL$6="","",'Deal_Master_Wide'!$AL$6)</x:f>
        <x:v>Unknown</x:v>
      </x:c>
      <x:c r="AB24" s="54" t="str">
        <x:f>IF('Deal_Master_Wide'!$AF$6="","",'Deal_Master_Wide'!$AF$6)</x:f>
      </x:c>
      <x:c r="AC24" s="52" t="str">
        <x:f>IF(COUNT($P24,$Q24,$R24,$S24,$T24,$U24,$V24,$W24,$X24)=9,"Yes","No")</x:f>
        <x:v>No</x:v>
      </x:c>
      <x:c r="AD24" s="52" t="str">
        <x:f>IF(COUNT($Y24,$Z24)=2,"Yes","No")</x:f>
        <x:v>No</x:v>
      </x:c>
      <x:c r="AE24" s="50" t="str"/>
      <x:c r="AF24" t="str"/>
    </x:row>
    <x:row r="25" ht="20" customHeight="1">
      <x:c r="A25" s="50" t="str">
        <x:v>CTL-0004</x:v>
      </x:c>
      <x:c r="B25" s="50" t="str">
        <x:v>Candidate alternative-rationale group</x:v>
      </x:c>
      <x:c r="C25" s="52" t="str">
        <x:f>IF('Deal_Master_Wide'!$AU$6="","",'Deal_Master_Wide'!$AU$6)</x:f>
        <x:v>Not reviewed</x:v>
      </x:c>
      <x:c r="D25" s="52" t="str">
        <x:f>IF('Deal_Master_Wide'!$AV$6="","",'Deal_Master_Wide'!$AV$6)</x:f>
        <x:v>Not assessed</x:v>
      </x:c>
      <x:c r="E25" s="50" t="n">
        <x:v>0</x:v>
      </x:c>
      <x:c r="F25" s="52" t="str">
        <x:f>IF(OR($C25="High-confidence innovation-driven",$C25="Medium-confidence innovation-driven"),1,IF($C25="Clear alternative-rationale",0,""))</x:f>
      </x:c>
      <x:c r="G25" s="52" t="str">
        <x:f>IF('Deal_Master_Wide'!$M$6="","",'Deal_Master_Wide'!$M$6)</x:f>
        <x:v>Review</x:v>
      </x:c>
      <x:c r="H25" s="50" t="str">
        <x:v>Mendus AB</x:v>
      </x:c>
      <x:c r="I25" s="50" t="str">
        <x:v>DC Prime BV</x:v>
      </x:c>
      <x:c r="J25" s="50" t="n">
        <x:v>2020</x:v>
      </x:c>
      <x:c r="K25" s="50" t="n">
        <x:v>-1</x:v>
      </x:c>
      <x:c r="L25" s="50" t="n">
        <x:v>2019</x:v>
      </x:c>
      <x:c r="M25" s="50" t="n">
        <x:v>0</x:v>
      </x:c>
      <x:c r="N25" s="50" t="n">
        <x:v>0</x:v>
      </x:c>
      <x:c r="O25" s="52" t="str">
        <x:f>IF($F25="","",$F25*$M25)</x:f>
      </x:c>
      <x:c r="P25" s="54" t="str">
        <x:f>IF('Deal_Master_Wide'!$BR$6="","",'Deal_Master_Wide'!$BR$6)</x:f>
      </x:c>
      <x:c r="Q25" s="54" t="str">
        <x:f>IF('Deal_Master_Wide'!$BY$6="","",'Deal_Master_Wide'!$BY$6)</x:f>
      </x:c>
      <x:c r="R25" s="54" t="str">
        <x:f>IF('Deal_Master_Wide'!$CF$6="","",'Deal_Master_Wide'!$CF$6)</x:f>
      </x:c>
      <x:c r="S25" s="54" t="str">
        <x:f>IF('Deal_Master_Wide'!$CM$6="","",'Deal_Master_Wide'!$CM$6)</x:f>
      </x:c>
      <x:c r="T25" s="54" t="str">
        <x:f>IF('Deal_Master_Wide'!$CT$6="","",'Deal_Master_Wide'!$CT$6)</x:f>
      </x:c>
      <x:c r="U25" s="54" t="str">
        <x:f>IF('Deal_Master_Wide'!$DA$6="","",'Deal_Master_Wide'!$DA$6)</x:f>
      </x:c>
      <x:c r="V25" s="56" t="str">
        <x:f>IF('Deal_Master_Wide'!$DH$6="","",'Deal_Master_Wide'!$DH$6)</x:f>
      </x:c>
      <x:c r="W25" s="56" t="str">
        <x:f>IF('Deal_Master_Wide'!$DO$6="","",'Deal_Master_Wide'!$DO$6)</x:f>
      </x:c>
      <x:c r="X25" s="56" t="str">
        <x:f>IF('Deal_Master_Wide'!$DV$6="","",'Deal_Master_Wide'!$DV$6)</x:f>
      </x:c>
      <x:c r="Y25" s="118" t="str">
        <x:f>IF('Deal_Master_Wide'!$EC$6="","",'Deal_Master_Wide'!$EC$6)</x:f>
      </x:c>
      <x:c r="Z25" s="118" t="str">
        <x:f>IF('Deal_Master_Wide'!$EJ$6="","",'Deal_Master_Wide'!$EJ$6)</x:f>
      </x:c>
      <x:c r="AA25" s="52" t="str">
        <x:f>IF('Deal_Master_Wide'!$AL$6="","",'Deal_Master_Wide'!$AL$6)</x:f>
        <x:v>Unknown</x:v>
      </x:c>
      <x:c r="AB25" s="54" t="str">
        <x:f>IF('Deal_Master_Wide'!$AF$6="","",'Deal_Master_Wide'!$AF$6)</x:f>
      </x:c>
      <x:c r="AC25" s="52" t="str">
        <x:f>IF(COUNT($P25,$Q25,$R25,$S25,$T25,$U25,$V25,$W25,$X25)=9,"Yes","No")</x:f>
        <x:v>No</x:v>
      </x:c>
      <x:c r="AD25" s="52" t="str">
        <x:f>IF(COUNT($Y25,$Z25)=2,"Yes","No")</x:f>
        <x:v>No</x:v>
      </x:c>
      <x:c r="AE25" s="50" t="str"/>
      <x:c r="AF25" t="str"/>
    </x:row>
    <x:row r="26" ht="20" customHeight="1">
      <x:c r="A26" s="50" t="str">
        <x:v>CTL-0004</x:v>
      </x:c>
      <x:c r="B26" s="50" t="str">
        <x:v>Candidate alternative-rationale group</x:v>
      </x:c>
      <x:c r="C26" s="52" t="str">
        <x:f>IF('Deal_Master_Wide'!$AU$6="","",'Deal_Master_Wide'!$AU$6)</x:f>
        <x:v>Not reviewed</x:v>
      </x:c>
      <x:c r="D26" s="52" t="str">
        <x:f>IF('Deal_Master_Wide'!$AV$6="","",'Deal_Master_Wide'!$AV$6)</x:f>
        <x:v>Not assessed</x:v>
      </x:c>
      <x:c r="E26" s="50" t="n">
        <x:v>0</x:v>
      </x:c>
      <x:c r="F26" s="52" t="str">
        <x:f>IF(OR($C26="High-confidence innovation-driven",$C26="Medium-confidence innovation-driven"),1,IF($C26="Clear alternative-rationale",0,""))</x:f>
      </x:c>
      <x:c r="G26" s="52" t="str">
        <x:f>IF('Deal_Master_Wide'!$M$6="","",'Deal_Master_Wide'!$M$6)</x:f>
        <x:v>Review</x:v>
      </x:c>
      <x:c r="H26" s="50" t="str">
        <x:v>Mendus AB</x:v>
      </x:c>
      <x:c r="I26" s="50" t="str">
        <x:v>DC Prime BV</x:v>
      </x:c>
      <x:c r="J26" s="50" t="n">
        <x:v>2020</x:v>
      </x:c>
      <x:c r="K26" s="50" t="n">
        <x:v>0</x:v>
      </x:c>
      <x:c r="L26" s="50" t="n">
        <x:v>2020</x:v>
      </x:c>
      <x:c r="M26" s="50" t="n">
        <x:v>0</x:v>
      </x:c>
      <x:c r="N26" s="50" t="n">
        <x:v>1</x:v>
      </x:c>
      <x:c r="O26" s="52" t="str">
        <x:f>IF($F26="","",$F26*$M26)</x:f>
      </x:c>
      <x:c r="P26" s="54" t="str">
        <x:f>IF('Deal_Master_Wide'!$BS$6="","",'Deal_Master_Wide'!$BS$6)</x:f>
      </x:c>
      <x:c r="Q26" s="54" t="str">
        <x:f>IF('Deal_Master_Wide'!$BZ$6="","",'Deal_Master_Wide'!$BZ$6)</x:f>
      </x:c>
      <x:c r="R26" s="54" t="str">
        <x:f>IF('Deal_Master_Wide'!$CG$6="","",'Deal_Master_Wide'!$CG$6)</x:f>
      </x:c>
      <x:c r="S26" s="54" t="str">
        <x:f>IF('Deal_Master_Wide'!$CN$6="","",'Deal_Master_Wide'!$CN$6)</x:f>
      </x:c>
      <x:c r="T26" s="54" t="str">
        <x:f>IF('Deal_Master_Wide'!$CU$6="","",'Deal_Master_Wide'!$CU$6)</x:f>
      </x:c>
      <x:c r="U26" s="54" t="str">
        <x:f>IF('Deal_Master_Wide'!$DB$6="","",'Deal_Master_Wide'!$DB$6)</x:f>
      </x:c>
      <x:c r="V26" s="56" t="str">
        <x:f>IF('Deal_Master_Wide'!$DI$6="","",'Deal_Master_Wide'!$DI$6)</x:f>
      </x:c>
      <x:c r="W26" s="56" t="str">
        <x:f>IF('Deal_Master_Wide'!$DP$6="","",'Deal_Master_Wide'!$DP$6)</x:f>
      </x:c>
      <x:c r="X26" s="56" t="str">
        <x:f>IF('Deal_Master_Wide'!$DW$6="","",'Deal_Master_Wide'!$DW$6)</x:f>
      </x:c>
      <x:c r="Y26" s="118" t="str">
        <x:f>IF('Deal_Master_Wide'!$ED$6="","",'Deal_Master_Wide'!$ED$6)</x:f>
      </x:c>
      <x:c r="Z26" s="118" t="str">
        <x:f>IF('Deal_Master_Wide'!$EK$6="","",'Deal_Master_Wide'!$EK$6)</x:f>
      </x:c>
      <x:c r="AA26" s="52" t="str">
        <x:f>IF('Deal_Master_Wide'!$AL$6="","",'Deal_Master_Wide'!$AL$6)</x:f>
        <x:v>Unknown</x:v>
      </x:c>
      <x:c r="AB26" s="54" t="str">
        <x:f>IF('Deal_Master_Wide'!$AF$6="","",'Deal_Master_Wide'!$AF$6)</x:f>
      </x:c>
      <x:c r="AC26" s="52" t="str">
        <x:f>IF(COUNT($P26,$Q26,$R26,$S26,$T26,$U26,$V26,$W26,$X26)=9,"Yes","No")</x:f>
        <x:v>No</x:v>
      </x:c>
      <x:c r="AD26" s="52" t="str">
        <x:f>IF(COUNT($Y26,$Z26)=2,"Yes","No")</x:f>
        <x:v>No</x:v>
      </x:c>
      <x:c r="AE26" s="50" t="str"/>
      <x:c r="AF26" t="str"/>
    </x:row>
    <x:row r="27" ht="20" customHeight="1">
      <x:c r="A27" s="50" t="str">
        <x:v>CTL-0004</x:v>
      </x:c>
      <x:c r="B27" s="50" t="str">
        <x:v>Candidate alternative-rationale group</x:v>
      </x:c>
      <x:c r="C27" s="52" t="str">
        <x:f>IF('Deal_Master_Wide'!$AU$6="","",'Deal_Master_Wide'!$AU$6)</x:f>
        <x:v>Not reviewed</x:v>
      </x:c>
      <x:c r="D27" s="52" t="str">
        <x:f>IF('Deal_Master_Wide'!$AV$6="","",'Deal_Master_Wide'!$AV$6)</x:f>
        <x:v>Not assessed</x:v>
      </x:c>
      <x:c r="E27" s="50" t="n">
        <x:v>0</x:v>
      </x:c>
      <x:c r="F27" s="52" t="str">
        <x:f>IF(OR($C27="High-confidence innovation-driven",$C27="Medium-confidence innovation-driven"),1,IF($C27="Clear alternative-rationale",0,""))</x:f>
      </x:c>
      <x:c r="G27" s="52" t="str">
        <x:f>IF('Deal_Master_Wide'!$M$6="","",'Deal_Master_Wide'!$M$6)</x:f>
        <x:v>Review</x:v>
      </x:c>
      <x:c r="H27" s="50" t="str">
        <x:v>Mendus AB</x:v>
      </x:c>
      <x:c r="I27" s="50" t="str">
        <x:v>DC Prime BV</x:v>
      </x:c>
      <x:c r="J27" s="50" t="n">
        <x:v>2020</x:v>
      </x:c>
      <x:c r="K27" s="50" t="n">
        <x:v>1</x:v>
      </x:c>
      <x:c r="L27" s="50" t="n">
        <x:v>2021</x:v>
      </x:c>
      <x:c r="M27" s="50" t="n">
        <x:v>1</x:v>
      </x:c>
      <x:c r="N27" s="50" t="n">
        <x:v>1</x:v>
      </x:c>
      <x:c r="O27" s="52" t="str">
        <x:f>IF($F27="","",$F27*$M27)</x:f>
      </x:c>
      <x:c r="P27" s="54" t="str">
        <x:f>IF('Deal_Master_Wide'!$BT$6="","",'Deal_Master_Wide'!$BT$6)</x:f>
      </x:c>
      <x:c r="Q27" s="54" t="str">
        <x:f>IF('Deal_Master_Wide'!$CA$6="","",'Deal_Master_Wide'!$CA$6)</x:f>
      </x:c>
      <x:c r="R27" s="54" t="str">
        <x:f>IF('Deal_Master_Wide'!$CH$6="","",'Deal_Master_Wide'!$CH$6)</x:f>
      </x:c>
      <x:c r="S27" s="54" t="str">
        <x:f>IF('Deal_Master_Wide'!$CO$6="","",'Deal_Master_Wide'!$CO$6)</x:f>
      </x:c>
      <x:c r="T27" s="54" t="str">
        <x:f>IF('Deal_Master_Wide'!$CV$6="","",'Deal_Master_Wide'!$CV$6)</x:f>
      </x:c>
      <x:c r="U27" s="54" t="str">
        <x:f>IF('Deal_Master_Wide'!$DC$6="","",'Deal_Master_Wide'!$DC$6)</x:f>
      </x:c>
      <x:c r="V27" s="56" t="str">
        <x:f>IF('Deal_Master_Wide'!$DJ$6="","",'Deal_Master_Wide'!$DJ$6)</x:f>
      </x:c>
      <x:c r="W27" s="56" t="str">
        <x:f>IF('Deal_Master_Wide'!$DQ$6="","",'Deal_Master_Wide'!$DQ$6)</x:f>
      </x:c>
      <x:c r="X27" s="56" t="str">
        <x:f>IF('Deal_Master_Wide'!$DX$6="","",'Deal_Master_Wide'!$DX$6)</x:f>
      </x:c>
      <x:c r="Y27" s="118" t="str">
        <x:f>IF('Deal_Master_Wide'!$EE$6="","",'Deal_Master_Wide'!$EE$6)</x:f>
      </x:c>
      <x:c r="Z27" s="118" t="str">
        <x:f>IF('Deal_Master_Wide'!$EL$6="","",'Deal_Master_Wide'!$EL$6)</x:f>
      </x:c>
      <x:c r="AA27" s="52" t="str">
        <x:f>IF('Deal_Master_Wide'!$AL$6="","",'Deal_Master_Wide'!$AL$6)</x:f>
        <x:v>Unknown</x:v>
      </x:c>
      <x:c r="AB27" s="54" t="str">
        <x:f>IF('Deal_Master_Wide'!$AF$6="","",'Deal_Master_Wide'!$AF$6)</x:f>
      </x:c>
      <x:c r="AC27" s="52" t="str">
        <x:f>IF(COUNT($P27,$Q27,$R27,$S27,$T27,$U27,$V27,$W27,$X27)=9,"Yes","No")</x:f>
        <x:v>No</x:v>
      </x:c>
      <x:c r="AD27" s="52" t="str">
        <x:f>IF(COUNT($Y27,$Z27)=2,"Yes","No")</x:f>
        <x:v>No</x:v>
      </x:c>
      <x:c r="AE27" s="50" t="str"/>
      <x:c r="AF27" t="str"/>
    </x:row>
    <x:row r="28" ht="20" customHeight="1">
      <x:c r="A28" s="50" t="str">
        <x:v>CTL-0004</x:v>
      </x:c>
      <x:c r="B28" s="50" t="str">
        <x:v>Candidate alternative-rationale group</x:v>
      </x:c>
      <x:c r="C28" s="52" t="str">
        <x:f>IF('Deal_Master_Wide'!$AU$6="","",'Deal_Master_Wide'!$AU$6)</x:f>
        <x:v>Not reviewed</x:v>
      </x:c>
      <x:c r="D28" s="52" t="str">
        <x:f>IF('Deal_Master_Wide'!$AV$6="","",'Deal_Master_Wide'!$AV$6)</x:f>
        <x:v>Not assessed</x:v>
      </x:c>
      <x:c r="E28" s="50" t="n">
        <x:v>0</x:v>
      </x:c>
      <x:c r="F28" s="52" t="str">
        <x:f>IF(OR($C28="High-confidence innovation-driven",$C28="Medium-confidence innovation-driven"),1,IF($C28="Clear alternative-rationale",0,""))</x:f>
      </x:c>
      <x:c r="G28" s="52" t="str">
        <x:f>IF('Deal_Master_Wide'!$M$6="","",'Deal_Master_Wide'!$M$6)</x:f>
        <x:v>Review</x:v>
      </x:c>
      <x:c r="H28" s="50" t="str">
        <x:v>Mendus AB</x:v>
      </x:c>
      <x:c r="I28" s="50" t="str">
        <x:v>DC Prime BV</x:v>
      </x:c>
      <x:c r="J28" s="50" t="n">
        <x:v>2020</x:v>
      </x:c>
      <x:c r="K28" s="50" t="n">
        <x:v>2</x:v>
      </x:c>
      <x:c r="L28" s="50" t="n">
        <x:v>2022</x:v>
      </x:c>
      <x:c r="M28" s="50" t="n">
        <x:v>1</x:v>
      </x:c>
      <x:c r="N28" s="50" t="n">
        <x:v>1</x:v>
      </x:c>
      <x:c r="O28" s="52" t="str">
        <x:f>IF($F28="","",$F28*$M28)</x:f>
      </x:c>
      <x:c r="P28" s="54" t="str">
        <x:f>IF('Deal_Master_Wide'!$BU$6="","",'Deal_Master_Wide'!$BU$6)</x:f>
      </x:c>
      <x:c r="Q28" s="54" t="str">
        <x:f>IF('Deal_Master_Wide'!$CB$6="","",'Deal_Master_Wide'!$CB$6)</x:f>
      </x:c>
      <x:c r="R28" s="54" t="str">
        <x:f>IF('Deal_Master_Wide'!$CI$6="","",'Deal_Master_Wide'!$CI$6)</x:f>
      </x:c>
      <x:c r="S28" s="54" t="str">
        <x:f>IF('Deal_Master_Wide'!$CP$6="","",'Deal_Master_Wide'!$CP$6)</x:f>
      </x:c>
      <x:c r="T28" s="54" t="str">
        <x:f>IF('Deal_Master_Wide'!$CW$6="","",'Deal_Master_Wide'!$CW$6)</x:f>
      </x:c>
      <x:c r="U28" s="54" t="str">
        <x:f>IF('Deal_Master_Wide'!$DD$6="","",'Deal_Master_Wide'!$DD$6)</x:f>
      </x:c>
      <x:c r="V28" s="56" t="str">
        <x:f>IF('Deal_Master_Wide'!$DK$6="","",'Deal_Master_Wide'!$DK$6)</x:f>
      </x:c>
      <x:c r="W28" s="56" t="str">
        <x:f>IF('Deal_Master_Wide'!$DR$6="","",'Deal_Master_Wide'!$DR$6)</x:f>
      </x:c>
      <x:c r="X28" s="56" t="str">
        <x:f>IF('Deal_Master_Wide'!$DY$6="","",'Deal_Master_Wide'!$DY$6)</x:f>
      </x:c>
      <x:c r="Y28" s="118" t="str">
        <x:f>IF('Deal_Master_Wide'!$EF$6="","",'Deal_Master_Wide'!$EF$6)</x:f>
      </x:c>
      <x:c r="Z28" s="118" t="str">
        <x:f>IF('Deal_Master_Wide'!$EM$6="","",'Deal_Master_Wide'!$EM$6)</x:f>
      </x:c>
      <x:c r="AA28" s="52" t="str">
        <x:f>IF('Deal_Master_Wide'!$AL$6="","",'Deal_Master_Wide'!$AL$6)</x:f>
        <x:v>Unknown</x:v>
      </x:c>
      <x:c r="AB28" s="54" t="str">
        <x:f>IF('Deal_Master_Wide'!$AF$6="","",'Deal_Master_Wide'!$AF$6)</x:f>
      </x:c>
      <x:c r="AC28" s="52" t="str">
        <x:f>IF(COUNT($P28,$Q28,$R28,$S28,$T28,$U28,$V28,$W28,$X28)=9,"Yes","No")</x:f>
        <x:v>No</x:v>
      </x:c>
      <x:c r="AD28" s="52" t="str">
        <x:f>IF(COUNT($Y28,$Z28)=2,"Yes","No")</x:f>
        <x:v>No</x:v>
      </x:c>
      <x:c r="AE28" s="50" t="str"/>
      <x:c r="AF28" t="str"/>
    </x:row>
    <x:row r="29" ht="20" customHeight="1">
      <x:c r="A29" s="50" t="str">
        <x:v>CTL-0004</x:v>
      </x:c>
      <x:c r="B29" s="50" t="str">
        <x:v>Candidate alternative-rationale group</x:v>
      </x:c>
      <x:c r="C29" s="52" t="str">
        <x:f>IF('Deal_Master_Wide'!$AU$6="","",'Deal_Master_Wide'!$AU$6)</x:f>
        <x:v>Not reviewed</x:v>
      </x:c>
      <x:c r="D29" s="52" t="str">
        <x:f>IF('Deal_Master_Wide'!$AV$6="","",'Deal_Master_Wide'!$AV$6)</x:f>
        <x:v>Not assessed</x:v>
      </x:c>
      <x:c r="E29" s="50" t="n">
        <x:v>0</x:v>
      </x:c>
      <x:c r="F29" s="52" t="str">
        <x:f>IF(OR($C29="High-confidence innovation-driven",$C29="Medium-confidence innovation-driven"),1,IF($C29="Clear alternative-rationale",0,""))</x:f>
      </x:c>
      <x:c r="G29" s="52" t="str">
        <x:f>IF('Deal_Master_Wide'!$M$6="","",'Deal_Master_Wide'!$M$6)</x:f>
        <x:v>Review</x:v>
      </x:c>
      <x:c r="H29" s="50" t="str">
        <x:v>Mendus AB</x:v>
      </x:c>
      <x:c r="I29" s="50" t="str">
        <x:v>DC Prime BV</x:v>
      </x:c>
      <x:c r="J29" s="50" t="n">
        <x:v>2020</x:v>
      </x:c>
      <x:c r="K29" s="50" t="n">
        <x:v>3</x:v>
      </x:c>
      <x:c r="L29" s="50" t="n">
        <x:v>2023</x:v>
      </x:c>
      <x:c r="M29" s="50" t="n">
        <x:v>1</x:v>
      </x:c>
      <x:c r="N29" s="50" t="n">
        <x:v>1</x:v>
      </x:c>
      <x:c r="O29" s="52" t="str">
        <x:f>IF($F29="","",$F29*$M29)</x:f>
      </x:c>
      <x:c r="P29" s="54" t="str">
        <x:f>IF('Deal_Master_Wide'!$BV$6="","",'Deal_Master_Wide'!$BV$6)</x:f>
      </x:c>
      <x:c r="Q29" s="54" t="str">
        <x:f>IF('Deal_Master_Wide'!$CC$6="","",'Deal_Master_Wide'!$CC$6)</x:f>
      </x:c>
      <x:c r="R29" s="54" t="str">
        <x:f>IF('Deal_Master_Wide'!$CJ$6="","",'Deal_Master_Wide'!$CJ$6)</x:f>
      </x:c>
      <x:c r="S29" s="54" t="str">
        <x:f>IF('Deal_Master_Wide'!$CQ$6="","",'Deal_Master_Wide'!$CQ$6)</x:f>
      </x:c>
      <x:c r="T29" s="54" t="str">
        <x:f>IF('Deal_Master_Wide'!$CX$6="","",'Deal_Master_Wide'!$CX$6)</x:f>
      </x:c>
      <x:c r="U29" s="54" t="str">
        <x:f>IF('Deal_Master_Wide'!$DE$6="","",'Deal_Master_Wide'!$DE$6)</x:f>
      </x:c>
      <x:c r="V29" s="56" t="str">
        <x:f>IF('Deal_Master_Wide'!$DL$6="","",'Deal_Master_Wide'!$DL$6)</x:f>
      </x:c>
      <x:c r="W29" s="56" t="str">
        <x:f>IF('Deal_Master_Wide'!$DS$6="","",'Deal_Master_Wide'!$DS$6)</x:f>
      </x:c>
      <x:c r="X29" s="56" t="str">
        <x:f>IF('Deal_Master_Wide'!$DZ$6="","",'Deal_Master_Wide'!$DZ$6)</x:f>
      </x:c>
      <x:c r="Y29" s="118" t="str">
        <x:f>IF('Deal_Master_Wide'!$EG$6="","",'Deal_Master_Wide'!$EG$6)</x:f>
      </x:c>
      <x:c r="Z29" s="118" t="str">
        <x:f>IF('Deal_Master_Wide'!$EN$6="","",'Deal_Master_Wide'!$EN$6)</x:f>
      </x:c>
      <x:c r="AA29" s="52" t="str">
        <x:f>IF('Deal_Master_Wide'!$AL$6="","",'Deal_Master_Wide'!$AL$6)</x:f>
        <x:v>Unknown</x:v>
      </x:c>
      <x:c r="AB29" s="54" t="str">
        <x:f>IF('Deal_Master_Wide'!$AF$6="","",'Deal_Master_Wide'!$AF$6)</x:f>
      </x:c>
      <x:c r="AC29" s="52" t="str">
        <x:f>IF(COUNT($P29,$Q29,$R29,$S29,$T29,$U29,$V29,$W29,$X29)=9,"Yes","No")</x:f>
        <x:v>No</x:v>
      </x:c>
      <x:c r="AD29" s="52" t="str">
        <x:f>IF(COUNT($Y29,$Z29)=2,"Yes","No")</x:f>
        <x:v>No</x:v>
      </x:c>
      <x:c r="AE29" s="50" t="str"/>
      <x:c r="AF29" t="str"/>
    </x:row>
    <x:row r="30" ht="20" customHeight="1">
      <x:c r="A30" s="50" t="str">
        <x:v>CTL-0005</x:v>
      </x:c>
      <x:c r="B30" s="50" t="str">
        <x:v>Candidate alternative-rationale group</x:v>
      </x:c>
      <x:c r="C30" s="52" t="str">
        <x:f>IF('Deal_Master_Wide'!$AU$7="","",'Deal_Master_Wide'!$AU$7)</x:f>
        <x:v>Not reviewed</x:v>
      </x:c>
      <x:c r="D30" s="52" t="str">
        <x:f>IF('Deal_Master_Wide'!$AV$7="","",'Deal_Master_Wide'!$AV$7)</x:f>
        <x:v>Not assessed</x:v>
      </x:c>
      <x:c r="E30" s="50" t="n">
        <x:v>0</x:v>
      </x:c>
      <x:c r="F30" s="52" t="str">
        <x:f>IF(OR($C30="High-confidence innovation-driven",$C30="Medium-confidence innovation-driven"),1,IF($C30="Clear alternative-rationale",0,""))</x:f>
      </x:c>
      <x:c r="G30" s="52" t="str">
        <x:f>IF('Deal_Master_Wide'!$M$7="","",'Deal_Master_Wide'!$M$7)</x:f>
        <x:v>Review</x:v>
      </x:c>
      <x:c r="H30" s="50" t="str">
        <x:v>UCB SA</x:v>
      </x:c>
      <x:c r="I30" s="50" t="str">
        <x:v>Handl Therapeutics</x:v>
      </x:c>
      <x:c r="J30" s="50" t="n">
        <x:v>2020</x:v>
      </x:c>
      <x:c r="K30" s="50" t="n">
        <x:v>-3</x:v>
      </x:c>
      <x:c r="L30" s="50" t="n">
        <x:v>2017</x:v>
      </x:c>
      <x:c r="M30" s="50" t="n">
        <x:v>0</x:v>
      </x:c>
      <x:c r="N30" s="50" t="n">
        <x:v>0</x:v>
      </x:c>
      <x:c r="O30" s="52" t="str">
        <x:f>IF($F30="","",$F30*$M30)</x:f>
      </x:c>
      <x:c r="P30" s="54" t="n">
        <x:f>IF('Deal_Master_Wide'!$BP$7="","",'Deal_Master_Wide'!$BP$7)</x:f>
        <x:v>4530</x:v>
      </x:c>
      <x:c r="Q30" s="54" t="n">
        <x:f>IF('Deal_Master_Wide'!$BW$7="","",'Deal_Master_Wide'!$BW$7)</x:f>
        <x:v>1130</x:v>
      </x:c>
      <x:c r="R30" s="54" t="n">
        <x:f>IF('Deal_Master_Wide'!$CD$7="","",'Deal_Master_Wide'!$CD$7)</x:f>
        <x:v>753</x:v>
      </x:c>
      <x:c r="S30" s="54" t="n">
        <x:f>IF('Deal_Master_Wide'!$CK$7="","",'Deal_Master_Wide'!$CK$7)</x:f>
        <x:v>9917</x:v>
      </x:c>
      <x:c r="T30" s="54" t="n">
        <x:f>IF('Deal_Master_Wide'!$CR$7="","",'Deal_Master_Wide'!$CR$7)</x:f>
        <x:v>1630</x:v>
      </x:c>
      <x:c r="U30" s="54" t="n">
        <x:f>IF('Deal_Master_Wide'!$CY$7="","",'Deal_Master_Wide'!$CY$7)</x:f>
        <x:v>1057</x:v>
      </x:c>
      <x:c r="V30" s="56" t="n">
        <x:f>IF('Deal_Master_Wide'!$DF$7="","",'Deal_Master_Wide'!$DF$7)</x:f>
        <x:v>7.4817</x:v>
      </x:c>
      <x:c r="W30" s="56" t="n">
        <x:f>IF('Deal_Master_Wide'!$DM$7="","",'Deal_Master_Wide'!$DM$7)</x:f>
        <x:v>24.9448</x:v>
      </x:c>
      <x:c r="X30" s="56" t="n">
        <x:f>IF('Deal_Master_Wide'!$DT$7="","",'Deal_Master_Wide'!$DT$7)</x:f>
        <x:v>16.4364</x:v>
      </x:c>
      <x:c r="Y30" s="118" t="n">
        <x:f>IF('Deal_Master_Wide'!$EA$7="","",'Deal_Master_Wide'!$EA$7)</x:f>
        <x:v>27</x:v>
      </x:c>
      <x:c r="Z30" s="118" t="n">
        <x:f>IF('Deal_Master_Wide'!$EH$7="","",'Deal_Master_Wide'!$EH$7)</x:f>
        <x:v>107</x:v>
      </x:c>
      <x:c r="AA30" s="52" t="str">
        <x:f>IF('Deal_Master_Wide'!$AL$7="","",'Deal_Master_Wide'!$AL$7)</x:f>
        <x:v>Unknown</x:v>
      </x:c>
      <x:c r="AB30" s="54" t="str">
        <x:f>IF('Deal_Master_Wide'!$AF$7="","",'Deal_Master_Wide'!$AF$7)</x:f>
      </x:c>
      <x:c r="AC30" s="52" t="str">
        <x:f>IF(COUNT($P30,$Q30,$R30,$S30,$T30,$U30,$V30,$W30,$X30)=9,"Yes","No")</x:f>
        <x:v>Yes</x:v>
      </x:c>
      <x:c r="AD30" s="52" t="str">
        <x:f>IF(COUNT($Y30,$Z30)=2,"Yes","No")</x:f>
        <x:v>Yes</x:v>
      </x:c>
      <x:c r="AE30" s="50" t="str"/>
      <x:c r="AF30" t="str"/>
    </x:row>
    <x:row r="31" ht="20" customHeight="1">
      <x:c r="A31" s="50" t="str">
        <x:v>CTL-0005</x:v>
      </x:c>
      <x:c r="B31" s="50" t="str">
        <x:v>Candidate alternative-rationale group</x:v>
      </x:c>
      <x:c r="C31" s="52" t="str">
        <x:f>IF('Deal_Master_Wide'!$AU$7="","",'Deal_Master_Wide'!$AU$7)</x:f>
        <x:v>Not reviewed</x:v>
      </x:c>
      <x:c r="D31" s="52" t="str">
        <x:f>IF('Deal_Master_Wide'!$AV$7="","",'Deal_Master_Wide'!$AV$7)</x:f>
        <x:v>Not assessed</x:v>
      </x:c>
      <x:c r="E31" s="50" t="n">
        <x:v>0</x:v>
      </x:c>
      <x:c r="F31" s="52" t="str">
        <x:f>IF(OR($C31="High-confidence innovation-driven",$C31="Medium-confidence innovation-driven"),1,IF($C31="Clear alternative-rationale",0,""))</x:f>
      </x:c>
      <x:c r="G31" s="52" t="str">
        <x:f>IF('Deal_Master_Wide'!$M$7="","",'Deal_Master_Wide'!$M$7)</x:f>
        <x:v>Review</x:v>
      </x:c>
      <x:c r="H31" s="50" t="str">
        <x:v>UCB SA</x:v>
      </x:c>
      <x:c r="I31" s="50" t="str">
        <x:v>Handl Therapeutics</x:v>
      </x:c>
      <x:c r="J31" s="50" t="n">
        <x:v>2020</x:v>
      </x:c>
      <x:c r="K31" s="50" t="n">
        <x:v>-2</x:v>
      </x:c>
      <x:c r="L31" s="50" t="n">
        <x:v>2018</x:v>
      </x:c>
      <x:c r="M31" s="50" t="n">
        <x:v>0</x:v>
      </x:c>
      <x:c r="N31" s="50" t="n">
        <x:v>0</x:v>
      </x:c>
      <x:c r="O31" s="52" t="str">
        <x:f>IF($F31="","",$F31*$M31)</x:f>
      </x:c>
      <x:c r="P31" s="54" t="n">
        <x:f>IF('Deal_Master_Wide'!$BQ$7="","",'Deal_Master_Wide'!$BQ$7)</x:f>
        <x:v>4632</x:v>
      </x:c>
      <x:c r="Q31" s="54" t="n">
        <x:f>IF('Deal_Master_Wide'!$BX$7="","",'Deal_Master_Wide'!$BX$7)</x:f>
        <x:v>1105</x:v>
      </x:c>
      <x:c r="R31" s="54" t="n">
        <x:f>IF('Deal_Master_Wide'!$CE$7="","",'Deal_Master_Wide'!$CE$7)</x:f>
        <x:v>800</x:v>
      </x:c>
      <x:c r="S31" s="54" t="n">
        <x:f>IF('Deal_Master_Wide'!$CL$7="","",'Deal_Master_Wide'!$CL$7)</x:f>
        <x:v>10514</x:v>
      </x:c>
      <x:c r="T31" s="54" t="n">
        <x:f>IF('Deal_Master_Wide'!$CS$7="","",'Deal_Master_Wide'!$CS$7)</x:f>
        <x:v>1531</x:v>
      </x:c>
      <x:c r="U31" s="54" t="n">
        <x:f>IF('Deal_Master_Wide'!$CZ$7="","",'Deal_Master_Wide'!$CZ$7)</x:f>
        <x:v>1161</x:v>
      </x:c>
      <x:c r="V31" s="56" t="n">
        <x:f>IF('Deal_Master_Wide'!$DG$7="","",'Deal_Master_Wide'!$DG$7)</x:f>
        <x:v>7.8312</x:v>
      </x:c>
      <x:c r="W31" s="56" t="n">
        <x:f>IF('Deal_Master_Wide'!$DN$7="","",'Deal_Master_Wide'!$DN$7)</x:f>
        <x:v>23.8558</x:v>
      </x:c>
      <x:c r="X31" s="56" t="n">
        <x:f>IF('Deal_Master_Wide'!$DU$7="","",'Deal_Master_Wide'!$DU$7)</x:f>
        <x:v>14.5615</x:v>
      </x:c>
      <x:c r="Y31" s="118" t="n">
        <x:f>IF('Deal_Master_Wide'!$EB$7="","",'Deal_Master_Wide'!$EB$7)</x:f>
        <x:v>15</x:v>
      </x:c>
      <x:c r="Z31" s="118" t="n">
        <x:f>IF('Deal_Master_Wide'!$EI$7="","",'Deal_Master_Wide'!$EI$7)</x:f>
        <x:v>5</x:v>
      </x:c>
      <x:c r="AA31" s="52" t="str">
        <x:f>IF('Deal_Master_Wide'!$AL$7="","",'Deal_Master_Wide'!$AL$7)</x:f>
        <x:v>Unknown</x:v>
      </x:c>
      <x:c r="AB31" s="54" t="str">
        <x:f>IF('Deal_Master_Wide'!$AF$7="","",'Deal_Master_Wide'!$AF$7)</x:f>
      </x:c>
      <x:c r="AC31" s="52" t="str">
        <x:f>IF(COUNT($P31,$Q31,$R31,$S31,$T31,$U31,$V31,$W31,$X31)=9,"Yes","No")</x:f>
        <x:v>Yes</x:v>
      </x:c>
      <x:c r="AD31" s="52" t="str">
        <x:f>IF(COUNT($Y31,$Z31)=2,"Yes","No")</x:f>
        <x:v>Yes</x:v>
      </x:c>
      <x:c r="AE31" s="50" t="str"/>
      <x:c r="AF31" t="str"/>
    </x:row>
    <x:row r="32" ht="20" customHeight="1">
      <x:c r="A32" s="50" t="str">
        <x:v>CTL-0005</x:v>
      </x:c>
      <x:c r="B32" s="50" t="str">
        <x:v>Candidate alternative-rationale group</x:v>
      </x:c>
      <x:c r="C32" s="52" t="str">
        <x:f>IF('Deal_Master_Wide'!$AU$7="","",'Deal_Master_Wide'!$AU$7)</x:f>
        <x:v>Not reviewed</x:v>
      </x:c>
      <x:c r="D32" s="52" t="str">
        <x:f>IF('Deal_Master_Wide'!$AV$7="","",'Deal_Master_Wide'!$AV$7)</x:f>
        <x:v>Not assessed</x:v>
      </x:c>
      <x:c r="E32" s="50" t="n">
        <x:v>0</x:v>
      </x:c>
      <x:c r="F32" s="52" t="str">
        <x:f>IF(OR($C32="High-confidence innovation-driven",$C32="Medium-confidence innovation-driven"),1,IF($C32="Clear alternative-rationale",0,""))</x:f>
      </x:c>
      <x:c r="G32" s="52" t="str">
        <x:f>IF('Deal_Master_Wide'!$M$7="","",'Deal_Master_Wide'!$M$7)</x:f>
        <x:v>Review</x:v>
      </x:c>
      <x:c r="H32" s="50" t="str">
        <x:v>UCB SA</x:v>
      </x:c>
      <x:c r="I32" s="50" t="str">
        <x:v>Handl Therapeutics</x:v>
      </x:c>
      <x:c r="J32" s="50" t="n">
        <x:v>2020</x:v>
      </x:c>
      <x:c r="K32" s="50" t="n">
        <x:v>-1</x:v>
      </x:c>
      <x:c r="L32" s="50" t="n">
        <x:v>2019</x:v>
      </x:c>
      <x:c r="M32" s="50" t="n">
        <x:v>0</x:v>
      </x:c>
      <x:c r="N32" s="50" t="n">
        <x:v>0</x:v>
      </x:c>
      <x:c r="O32" s="52" t="str">
        <x:f>IF($F32="","",$F32*$M32)</x:f>
      </x:c>
      <x:c r="P32" s="54" t="n">
        <x:f>IF('Deal_Master_Wide'!$BR$7="","",'Deal_Master_Wide'!$BR$7)</x:f>
        <x:v>4913</x:v>
      </x:c>
      <x:c r="Q32" s="54" t="n">
        <x:f>IF('Deal_Master_Wide'!$BY$7="","",'Deal_Master_Wide'!$BY$7)</x:f>
        <x:v>1118</x:v>
      </x:c>
      <x:c r="R32" s="54" t="n">
        <x:f>IF('Deal_Master_Wide'!$CF$7="","",'Deal_Master_Wide'!$CF$7)</x:f>
        <x:v>792</x:v>
      </x:c>
      <x:c r="S32" s="54" t="n">
        <x:f>IF('Deal_Master_Wide'!$CM$7="","",'Deal_Master_Wide'!$CM$7)</x:f>
        <x:v>11081</x:v>
      </x:c>
      <x:c r="T32" s="54" t="n">
        <x:f>IF('Deal_Master_Wide'!$CT$7="","",'Deal_Master_Wide'!$CT$7)</x:f>
        <x:v>1282</x:v>
      </x:c>
      <x:c r="U32" s="54" t="n">
        <x:f>IF('Deal_Master_Wide'!$DA$7="","",'Deal_Master_Wide'!$DA$7)</x:f>
        <x:v>1272</x:v>
      </x:c>
      <x:c r="V32" s="56" t="n">
        <x:f>IF('Deal_Master_Wide'!$DH$7="","",'Deal_Master_Wide'!$DH$7)</x:f>
        <x:v>7.335</x:v>
      </x:c>
      <x:c r="W32" s="56" t="n">
        <x:f>IF('Deal_Master_Wide'!$DO$7="","",'Deal_Master_Wide'!$DO$7)</x:f>
        <x:v>22.756</x:v>
      </x:c>
      <x:c r="X32" s="56" t="n">
        <x:f>IF('Deal_Master_Wide'!$DV$7="","",'Deal_Master_Wide'!$DV$7)</x:f>
        <x:v>11.5694</x:v>
      </x:c>
      <x:c r="Y32" s="118" t="n">
        <x:f>IF('Deal_Master_Wide'!$EC$7="","",'Deal_Master_Wide'!$EC$7)</x:f>
        <x:v>18</x:v>
      </x:c>
      <x:c r="Z32" s="118" t="n">
        <x:f>IF('Deal_Master_Wide'!$EJ$7="","",'Deal_Master_Wide'!$EJ$7)</x:f>
        <x:v>26</x:v>
      </x:c>
      <x:c r="AA32" s="52" t="str">
        <x:f>IF('Deal_Master_Wide'!$AL$7="","",'Deal_Master_Wide'!$AL$7)</x:f>
        <x:v>Unknown</x:v>
      </x:c>
      <x:c r="AB32" s="54" t="str">
        <x:f>IF('Deal_Master_Wide'!$AF$7="","",'Deal_Master_Wide'!$AF$7)</x:f>
      </x:c>
      <x:c r="AC32" s="52" t="str">
        <x:f>IF(COUNT($P32,$Q32,$R32,$S32,$T32,$U32,$V32,$W32,$X32)=9,"Yes","No")</x:f>
        <x:v>Yes</x:v>
      </x:c>
      <x:c r="AD32" s="52" t="str">
        <x:f>IF(COUNT($Y32,$Z32)=2,"Yes","No")</x:f>
        <x:v>Yes</x:v>
      </x:c>
      <x:c r="AE32" s="50" t="str"/>
      <x:c r="AF32" t="str"/>
    </x:row>
    <x:row r="33" ht="20" customHeight="1">
      <x:c r="A33" s="50" t="str">
        <x:v>CTL-0005</x:v>
      </x:c>
      <x:c r="B33" s="50" t="str">
        <x:v>Candidate alternative-rationale group</x:v>
      </x:c>
      <x:c r="C33" s="52" t="str">
        <x:f>IF('Deal_Master_Wide'!$AU$7="","",'Deal_Master_Wide'!$AU$7)</x:f>
        <x:v>Not reviewed</x:v>
      </x:c>
      <x:c r="D33" s="52" t="str">
        <x:f>IF('Deal_Master_Wide'!$AV$7="","",'Deal_Master_Wide'!$AV$7)</x:f>
        <x:v>Not assessed</x:v>
      </x:c>
      <x:c r="E33" s="50" t="n">
        <x:v>0</x:v>
      </x:c>
      <x:c r="F33" s="52" t="str">
        <x:f>IF(OR($C33="High-confidence innovation-driven",$C33="Medium-confidence innovation-driven"),1,IF($C33="Clear alternative-rationale",0,""))</x:f>
      </x:c>
      <x:c r="G33" s="52" t="str">
        <x:f>IF('Deal_Master_Wide'!$M$7="","",'Deal_Master_Wide'!$M$7)</x:f>
        <x:v>Review</x:v>
      </x:c>
      <x:c r="H33" s="50" t="str">
        <x:v>UCB SA</x:v>
      </x:c>
      <x:c r="I33" s="50" t="str">
        <x:v>Handl Therapeutics</x:v>
      </x:c>
      <x:c r="J33" s="50" t="n">
        <x:v>2020</x:v>
      </x:c>
      <x:c r="K33" s="50" t="n">
        <x:v>0</x:v>
      </x:c>
      <x:c r="L33" s="50" t="n">
        <x:v>2020</x:v>
      </x:c>
      <x:c r="M33" s="50" t="n">
        <x:v>0</x:v>
      </x:c>
      <x:c r="N33" s="50" t="n">
        <x:v>1</x:v>
      </x:c>
      <x:c r="O33" s="52" t="str">
        <x:f>IF($F33="","",$F33*$M33)</x:f>
      </x:c>
      <x:c r="P33" s="54" t="n">
        <x:f>IF('Deal_Master_Wide'!$BS$7="","",'Deal_Master_Wide'!$BS$7)</x:f>
        <x:v>5347</x:v>
      </x:c>
      <x:c r="Q33" s="54" t="n">
        <x:f>IF('Deal_Master_Wide'!$BZ$7="","",'Deal_Master_Wide'!$BZ$7)</x:f>
        <x:v>1093</x:v>
      </x:c>
      <x:c r="R33" s="54" t="n">
        <x:f>IF('Deal_Master_Wide'!$CG$7="","",'Deal_Master_Wide'!$CG$7)</x:f>
        <x:v>732</x:v>
      </x:c>
      <x:c r="S33" s="54" t="n">
        <x:f>IF('Deal_Master_Wide'!$CN$7="","",'Deal_Master_Wide'!$CN$7)</x:f>
        <x:v>13319</x:v>
      </x:c>
      <x:c r="T33" s="54" t="n">
        <x:f>IF('Deal_Master_Wide'!$CU$7="","",'Deal_Master_Wide'!$CU$7)</x:f>
        <x:v>2750</x:v>
      </x:c>
      <x:c r="U33" s="54" t="n">
        <x:f>IF('Deal_Master_Wide'!$DB$7="","",'Deal_Master_Wide'!$DB$7)</x:f>
        <x:v>1569</x:v>
      </x:c>
      <x:c r="V33" s="56" t="n">
        <x:f>IF('Deal_Master_Wide'!$DI$7="","",'Deal_Master_Wide'!$DI$7)</x:f>
        <x:v>6</x:v>
      </x:c>
      <x:c r="W33" s="56" t="n">
        <x:f>IF('Deal_Master_Wide'!$DP$7="","",'Deal_Master_Wide'!$DP$7)</x:f>
        <x:v>20.4414</x:v>
      </x:c>
      <x:c r="X33" s="56" t="n">
        <x:f>IF('Deal_Master_Wide'!$DW$7="","",'Deal_Master_Wide'!$DW$7)</x:f>
        <x:v>20.6472</x:v>
      </x:c>
      <x:c r="Y33" s="118" t="n">
        <x:f>IF('Deal_Master_Wide'!$ED$7="","",'Deal_Master_Wide'!$ED$7)</x:f>
        <x:v>25</x:v>
      </x:c>
      <x:c r="Z33" s="118" t="n">
        <x:f>IF('Deal_Master_Wide'!$EK$7="","",'Deal_Master_Wide'!$EK$7)</x:f>
        <x:v>7</x:v>
      </x:c>
      <x:c r="AA33" s="52" t="str">
        <x:f>IF('Deal_Master_Wide'!$AL$7="","",'Deal_Master_Wide'!$AL$7)</x:f>
        <x:v>Unknown</x:v>
      </x:c>
      <x:c r="AB33" s="54" t="str">
        <x:f>IF('Deal_Master_Wide'!$AF$7="","",'Deal_Master_Wide'!$AF$7)</x:f>
      </x:c>
      <x:c r="AC33" s="52" t="str">
        <x:f>IF(COUNT($P33,$Q33,$R33,$S33,$T33,$U33,$V33,$W33,$X33)=9,"Yes","No")</x:f>
        <x:v>Yes</x:v>
      </x:c>
      <x:c r="AD33" s="52" t="str">
        <x:f>IF(COUNT($Y33,$Z33)=2,"Yes","No")</x:f>
        <x:v>Yes</x:v>
      </x:c>
      <x:c r="AE33" s="50" t="str"/>
      <x:c r="AF33" t="str"/>
    </x:row>
    <x:row r="34" ht="20" customHeight="1">
      <x:c r="A34" s="50" t="str">
        <x:v>CTL-0005</x:v>
      </x:c>
      <x:c r="B34" s="50" t="str">
        <x:v>Candidate alternative-rationale group</x:v>
      </x:c>
      <x:c r="C34" s="52" t="str">
        <x:f>IF('Deal_Master_Wide'!$AU$7="","",'Deal_Master_Wide'!$AU$7)</x:f>
        <x:v>Not reviewed</x:v>
      </x:c>
      <x:c r="D34" s="52" t="str">
        <x:f>IF('Deal_Master_Wide'!$AV$7="","",'Deal_Master_Wide'!$AV$7)</x:f>
        <x:v>Not assessed</x:v>
      </x:c>
      <x:c r="E34" s="50" t="n">
        <x:v>0</x:v>
      </x:c>
      <x:c r="F34" s="52" t="str">
        <x:f>IF(OR($C34="High-confidence innovation-driven",$C34="Medium-confidence innovation-driven"),1,IF($C34="Clear alternative-rationale",0,""))</x:f>
      </x:c>
      <x:c r="G34" s="52" t="str">
        <x:f>IF('Deal_Master_Wide'!$M$7="","",'Deal_Master_Wide'!$M$7)</x:f>
        <x:v>Review</x:v>
      </x:c>
      <x:c r="H34" s="50" t="str">
        <x:v>UCB SA</x:v>
      </x:c>
      <x:c r="I34" s="50" t="str">
        <x:v>Handl Therapeutics</x:v>
      </x:c>
      <x:c r="J34" s="50" t="n">
        <x:v>2020</x:v>
      </x:c>
      <x:c r="K34" s="50" t="n">
        <x:v>1</x:v>
      </x:c>
      <x:c r="L34" s="50" t="n">
        <x:v>2021</x:v>
      </x:c>
      <x:c r="M34" s="50" t="n">
        <x:v>1</x:v>
      </x:c>
      <x:c r="N34" s="50" t="n">
        <x:v>1</x:v>
      </x:c>
      <x:c r="O34" s="52" t="str">
        <x:f>IF($F34="","",$F34*$M34)</x:f>
      </x:c>
      <x:c r="P34" s="54" t="n">
        <x:f>IF('Deal_Master_Wide'!$BT$7="","",'Deal_Master_Wide'!$BT$7)</x:f>
        <x:v>5777</x:v>
      </x:c>
      <x:c r="Q34" s="54" t="n">
        <x:f>IF('Deal_Master_Wide'!$CA$7="","",'Deal_Master_Wide'!$CA$7)</x:f>
        <x:v>1318</x:v>
      </x:c>
      <x:c r="R34" s="54" t="n">
        <x:f>IF('Deal_Master_Wide'!$CH$7="","",'Deal_Master_Wide'!$CH$7)</x:f>
        <x:v>1058</x:v>
      </x:c>
      <x:c r="S34" s="54" t="n">
        <x:f>IF('Deal_Master_Wide'!$CO$7="","",'Deal_Master_Wide'!$CO$7)</x:f>
        <x:v>14210</x:v>
      </x:c>
      <x:c r="T34" s="54" t="n">
        <x:f>IF('Deal_Master_Wide'!$CV$7="","",'Deal_Master_Wide'!$CV$7)</x:f>
        <x:v>2141</x:v>
      </x:c>
      <x:c r="U34" s="54" t="n">
        <x:f>IF('Deal_Master_Wide'!$DC$7="","",'Deal_Master_Wide'!$DC$7)</x:f>
        <x:v>1629</x:v>
      </x:c>
      <x:c r="V34" s="56" t="n">
        <x:f>IF('Deal_Master_Wide'!$DJ$7="","",'Deal_Master_Wide'!$DJ$7)</x:f>
        <x:v>7.6864</x:v>
      </x:c>
      <x:c r="W34" s="56" t="n">
        <x:f>IF('Deal_Master_Wide'!$DQ$7="","",'Deal_Master_Wide'!$DQ$7)</x:f>
        <x:v>22.8146</x:v>
      </x:c>
      <x:c r="X34" s="56" t="n">
        <x:f>IF('Deal_Master_Wide'!$DX$7="","",'Deal_Master_Wide'!$DX$7)</x:f>
        <x:v>15.0669</x:v>
      </x:c>
      <x:c r="Y34" s="118" t="n">
        <x:f>IF('Deal_Master_Wide'!$EE$7="","",'Deal_Master_Wide'!$EE$7)</x:f>
        <x:v>17</x:v>
      </x:c>
      <x:c r="Z34" s="118" t="n">
        <x:f>IF('Deal_Master_Wide'!$EL$7="","",'Deal_Master_Wide'!$EL$7)</x:f>
        <x:v>2</x:v>
      </x:c>
      <x:c r="AA34" s="52" t="str">
        <x:f>IF('Deal_Master_Wide'!$AL$7="","",'Deal_Master_Wide'!$AL$7)</x:f>
        <x:v>Unknown</x:v>
      </x:c>
      <x:c r="AB34" s="54" t="str">
        <x:f>IF('Deal_Master_Wide'!$AF$7="","",'Deal_Master_Wide'!$AF$7)</x:f>
      </x:c>
      <x:c r="AC34" s="52" t="str">
        <x:f>IF(COUNT($P34,$Q34,$R34,$S34,$T34,$U34,$V34,$W34,$X34)=9,"Yes","No")</x:f>
        <x:v>Yes</x:v>
      </x:c>
      <x:c r="AD34" s="52" t="str">
        <x:f>IF(COUNT($Y34,$Z34)=2,"Yes","No")</x:f>
        <x:v>Yes</x:v>
      </x:c>
      <x:c r="AE34" s="50" t="str"/>
      <x:c r="AF34" t="str"/>
    </x:row>
    <x:row r="35" ht="20" customHeight="1">
      <x:c r="A35" s="50" t="str">
        <x:v>CTL-0005</x:v>
      </x:c>
      <x:c r="B35" s="50" t="str">
        <x:v>Candidate alternative-rationale group</x:v>
      </x:c>
      <x:c r="C35" s="52" t="str">
        <x:f>IF('Deal_Master_Wide'!$AU$7="","",'Deal_Master_Wide'!$AU$7)</x:f>
        <x:v>Not reviewed</x:v>
      </x:c>
      <x:c r="D35" s="52" t="str">
        <x:f>IF('Deal_Master_Wide'!$AV$7="","",'Deal_Master_Wide'!$AV$7)</x:f>
        <x:v>Not assessed</x:v>
      </x:c>
      <x:c r="E35" s="50" t="n">
        <x:v>0</x:v>
      </x:c>
      <x:c r="F35" s="52" t="str">
        <x:f>IF(OR($C35="High-confidence innovation-driven",$C35="Medium-confidence innovation-driven"),1,IF($C35="Clear alternative-rationale",0,""))</x:f>
      </x:c>
      <x:c r="G35" s="52" t="str">
        <x:f>IF('Deal_Master_Wide'!$M$7="","",'Deal_Master_Wide'!$M$7)</x:f>
        <x:v>Review</x:v>
      </x:c>
      <x:c r="H35" s="50" t="str">
        <x:v>UCB SA</x:v>
      </x:c>
      <x:c r="I35" s="50" t="str">
        <x:v>Handl Therapeutics</x:v>
      </x:c>
      <x:c r="J35" s="50" t="n">
        <x:v>2020</x:v>
      </x:c>
      <x:c r="K35" s="50" t="n">
        <x:v>2</x:v>
      </x:c>
      <x:c r="L35" s="50" t="n">
        <x:v>2022</x:v>
      </x:c>
      <x:c r="M35" s="50" t="n">
        <x:v>1</x:v>
      </x:c>
      <x:c r="N35" s="50" t="n">
        <x:v>1</x:v>
      </x:c>
      <x:c r="O35" s="52" t="str">
        <x:f>IF($F35="","",$F35*$M35)</x:f>
      </x:c>
      <x:c r="P35" s="54" t="n">
        <x:f>IF('Deal_Master_Wide'!$BU$7="","",'Deal_Master_Wide'!$BU$7)</x:f>
        <x:v>5517</x:v>
      </x:c>
      <x:c r="Q35" s="54" t="n">
        <x:f>IF('Deal_Master_Wide'!$CB$7="","",'Deal_Master_Wide'!$CB$7)</x:f>
        <x:v>679</x:v>
      </x:c>
      <x:c r="R35" s="54" t="n">
        <x:f>IF('Deal_Master_Wide'!$CI$7="","",'Deal_Master_Wide'!$CI$7)</x:f>
        <x:v>418</x:v>
      </x:c>
      <x:c r="S35" s="54" t="n">
        <x:f>IF('Deal_Master_Wide'!$CP$7="","",'Deal_Master_Wide'!$CP$7)</x:f>
        <x:v>15868</x:v>
      </x:c>
      <x:c r="T35" s="54" t="n">
        <x:f>IF('Deal_Master_Wide'!$CW$7="","",'Deal_Master_Wide'!$CW$7)</x:f>
        <x:v>3000</x:v>
      </x:c>
      <x:c r="U35" s="54" t="n">
        <x:f>IF('Deal_Master_Wide'!$DD$7="","",'Deal_Master_Wide'!$DD$7)</x:f>
        <x:v>1670</x:v>
      </x:c>
      <x:c r="V35" s="56" t="n">
        <x:f>IF('Deal_Master_Wide'!$DK$7="","",'Deal_Master_Wide'!$DK$7)</x:f>
        <x:v>2.7794</x:v>
      </x:c>
      <x:c r="W35" s="56" t="n">
        <x:f>IF('Deal_Master_Wide'!$DR$7="","",'Deal_Master_Wide'!$DR$7)</x:f>
        <x:v>12.3074</x:v>
      </x:c>
      <x:c r="X35" s="56" t="n">
        <x:f>IF('Deal_Master_Wide'!$DY$7="","",'Deal_Master_Wide'!$DY$7)</x:f>
        <x:v>18.906</x:v>
      </x:c>
      <x:c r="Y35" s="118" t="n">
        <x:f>IF('Deal_Master_Wide'!$EF$7="","",'Deal_Master_Wide'!$EF$7)</x:f>
        <x:v>5</x:v>
      </x:c>
      <x:c r="Z35" s="118" t="str">
        <x:f>IF('Deal_Master_Wide'!$EM$7="","",'Deal_Master_Wide'!$EM$7)</x:f>
      </x:c>
      <x:c r="AA35" s="52" t="str">
        <x:f>IF('Deal_Master_Wide'!$AL$7="","",'Deal_Master_Wide'!$AL$7)</x:f>
        <x:v>Unknown</x:v>
      </x:c>
      <x:c r="AB35" s="54" t="str">
        <x:f>IF('Deal_Master_Wide'!$AF$7="","",'Deal_Master_Wide'!$AF$7)</x:f>
      </x:c>
      <x:c r="AC35" s="52" t="str">
        <x:f>IF(COUNT($P35,$Q35,$R35,$S35,$T35,$U35,$V35,$W35,$X35)=9,"Yes","No")</x:f>
        <x:v>Yes</x:v>
      </x:c>
      <x:c r="AD35" s="52" t="str">
        <x:f>IF(COUNT($Y35,$Z35)=2,"Yes","No")</x:f>
        <x:v>No</x:v>
      </x:c>
      <x:c r="AE35" s="50" t="str"/>
      <x:c r="AF35" t="str"/>
    </x:row>
    <x:row r="36" ht="20" customHeight="1">
      <x:c r="A36" s="50" t="str">
        <x:v>CTL-0005</x:v>
      </x:c>
      <x:c r="B36" s="50" t="str">
        <x:v>Candidate alternative-rationale group</x:v>
      </x:c>
      <x:c r="C36" s="52" t="str">
        <x:f>IF('Deal_Master_Wide'!$AU$7="","",'Deal_Master_Wide'!$AU$7)</x:f>
        <x:v>Not reviewed</x:v>
      </x:c>
      <x:c r="D36" s="52" t="str">
        <x:f>IF('Deal_Master_Wide'!$AV$7="","",'Deal_Master_Wide'!$AV$7)</x:f>
        <x:v>Not assessed</x:v>
      </x:c>
      <x:c r="E36" s="50" t="n">
        <x:v>0</x:v>
      </x:c>
      <x:c r="F36" s="52" t="str">
        <x:f>IF(OR($C36="High-confidence innovation-driven",$C36="Medium-confidence innovation-driven"),1,IF($C36="Clear alternative-rationale",0,""))</x:f>
      </x:c>
      <x:c r="G36" s="52" t="str">
        <x:f>IF('Deal_Master_Wide'!$M$7="","",'Deal_Master_Wide'!$M$7)</x:f>
        <x:v>Review</x:v>
      </x:c>
      <x:c r="H36" s="50" t="str">
        <x:v>UCB SA</x:v>
      </x:c>
      <x:c r="I36" s="50" t="str">
        <x:v>Handl Therapeutics</x:v>
      </x:c>
      <x:c r="J36" s="50" t="n">
        <x:v>2020</x:v>
      </x:c>
      <x:c r="K36" s="50" t="n">
        <x:v>3</x:v>
      </x:c>
      <x:c r="L36" s="50" t="n">
        <x:v>2023</x:v>
      </x:c>
      <x:c r="M36" s="50" t="n">
        <x:v>1</x:v>
      </x:c>
      <x:c r="N36" s="50" t="n">
        <x:v>1</x:v>
      </x:c>
      <x:c r="O36" s="52" t="str">
        <x:f>IF($F36="","",$F36*$M36)</x:f>
      </x:c>
      <x:c r="P36" s="54" t="n">
        <x:f>IF('Deal_Master_Wide'!$BV$7="","",'Deal_Master_Wide'!$BV$7)</x:f>
        <x:v>5252</x:v>
      </x:c>
      <x:c r="Q36" s="54" t="n">
        <x:f>IF('Deal_Master_Wide'!$CC$7="","",'Deal_Master_Wide'!$CC$7)</x:f>
        <x:v>659</x:v>
      </x:c>
      <x:c r="R36" s="54" t="n">
        <x:f>IF('Deal_Master_Wide'!$CJ$7="","",'Deal_Master_Wide'!$CJ$7)</x:f>
        <x:v>343</x:v>
      </x:c>
      <x:c r="S36" s="54" t="n">
        <x:f>IF('Deal_Master_Wide'!$CQ$7="","",'Deal_Master_Wide'!$CQ$7)</x:f>
        <x:v>15539</x:v>
      </x:c>
      <x:c r="T36" s="54" t="n">
        <x:f>IF('Deal_Master_Wide'!$CX$7="","",'Deal_Master_Wide'!$CX$7)</x:f>
        <x:v>3102</x:v>
      </x:c>
      <x:c r="U36" s="54" t="n">
        <x:f>IF('Deal_Master_Wide'!$DE$7="","",'Deal_Master_Wide'!$DE$7)</x:f>
        <x:v>1630</x:v>
      </x:c>
      <x:c r="V36" s="56" t="n">
        <x:f>IF('Deal_Master_Wide'!$DL$7="","",'Deal_Master_Wide'!$DL$7)</x:f>
        <x:v>2.1842</x:v>
      </x:c>
      <x:c r="W36" s="56" t="n">
        <x:f>IF('Deal_Master_Wide'!$DS$7="","",'Deal_Master_Wide'!$DS$7)</x:f>
        <x:v>12.5476</x:v>
      </x:c>
      <x:c r="X36" s="56" t="n">
        <x:f>IF('Deal_Master_Wide'!$DZ$7="","",'Deal_Master_Wide'!$DZ$7)</x:f>
        <x:v>19.9627</x:v>
      </x:c>
      <x:c r="Y36" s="118" t="str">
        <x:f>IF('Deal_Master_Wide'!$EG$7="","",'Deal_Master_Wide'!$EG$7)</x:f>
      </x:c>
      <x:c r="Z36" s="118" t="str">
        <x:f>IF('Deal_Master_Wide'!$EN$7="","",'Deal_Master_Wide'!$EN$7)</x:f>
      </x:c>
      <x:c r="AA36" s="52" t="str">
        <x:f>IF('Deal_Master_Wide'!$AL$7="","",'Deal_Master_Wide'!$AL$7)</x:f>
        <x:v>Unknown</x:v>
      </x:c>
      <x:c r="AB36" s="54" t="str">
        <x:f>IF('Deal_Master_Wide'!$AF$7="","",'Deal_Master_Wide'!$AF$7)</x:f>
      </x:c>
      <x:c r="AC36" s="52" t="str">
        <x:f>IF(COUNT($P36,$Q36,$R36,$S36,$T36,$U36,$V36,$W36,$X36)=9,"Yes","No")</x:f>
        <x:v>Yes</x:v>
      </x:c>
      <x:c r="AD36" s="52" t="str">
        <x:f>IF(COUNT($Y36,$Z36)=2,"Yes","No")</x:f>
        <x:v>No</x:v>
      </x:c>
      <x:c r="AE36" s="50" t="str"/>
      <x:c r="AF36" t="str"/>
    </x:row>
    <x:row r="37" ht="20" customHeight="1">
      <x:c r="A37" s="50" t="str">
        <x:v>CTL-0006</x:v>
      </x:c>
      <x:c r="B37" s="50" t="str">
        <x:v>Candidate alternative-rationale group</x:v>
      </x:c>
      <x:c r="C37" s="52" t="str">
        <x:f>IF('Deal_Master_Wide'!$AU$8="","",'Deal_Master_Wide'!$AU$8)</x:f>
        <x:v>Not reviewed</x:v>
      </x:c>
      <x:c r="D37" s="52" t="str">
        <x:f>IF('Deal_Master_Wide'!$AV$8="","",'Deal_Master_Wide'!$AV$8)</x:f>
        <x:v>Not assessed</x:v>
      </x:c>
      <x:c r="E37" s="50" t="n">
        <x:v>0</x:v>
      </x:c>
      <x:c r="F37" s="52" t="str">
        <x:f>IF(OR($C37="High-confidence innovation-driven",$C37="Medium-confidence innovation-driven"),1,IF($C37="Clear alternative-rationale",0,""))</x:f>
      </x:c>
      <x:c r="G37" s="52" t="str">
        <x:f>IF('Deal_Master_Wide'!$M$8="","",'Deal_Master_Wide'!$M$8)</x:f>
        <x:v>Review</x:v>
      </x:c>
      <x:c r="H37" s="50" t="str">
        <x:v>Revvity Inc</x:v>
      </x:c>
      <x:c r="I37" s="50" t="str">
        <x:v>Horizon Discovery Group Ltd</x:v>
      </x:c>
      <x:c r="J37" s="50" t="n">
        <x:v>2020</x:v>
      </x:c>
      <x:c r="K37" s="50" t="n">
        <x:v>-3</x:v>
      </x:c>
      <x:c r="L37" s="50" t="n">
        <x:v>2017</x:v>
      </x:c>
      <x:c r="M37" s="50" t="n">
        <x:v>0</x:v>
      </x:c>
      <x:c r="N37" s="50" t="n">
        <x:v>0</x:v>
      </x:c>
      <x:c r="O37" s="52" t="str">
        <x:f>IF($F37="","",$F37*$M37)</x:f>
      </x:c>
      <x:c r="P37" s="54" t="str">
        <x:f>IF('Deal_Master_Wide'!$BP$8="","",'Deal_Master_Wide'!$BP$8)</x:f>
      </x:c>
      <x:c r="Q37" s="54" t="str">
        <x:f>IF('Deal_Master_Wide'!$BW$8="","",'Deal_Master_Wide'!$BW$8)</x:f>
      </x:c>
      <x:c r="R37" s="54" t="str">
        <x:f>IF('Deal_Master_Wide'!$CD$8="","",'Deal_Master_Wide'!$CD$8)</x:f>
      </x:c>
      <x:c r="S37" s="54" t="str">
        <x:f>IF('Deal_Master_Wide'!$CK$8="","",'Deal_Master_Wide'!$CK$8)</x:f>
      </x:c>
      <x:c r="T37" s="54" t="str">
        <x:f>IF('Deal_Master_Wide'!$CR$8="","",'Deal_Master_Wide'!$CR$8)</x:f>
      </x:c>
      <x:c r="U37" s="54" t="str">
        <x:f>IF('Deal_Master_Wide'!$CY$8="","",'Deal_Master_Wide'!$CY$8)</x:f>
      </x:c>
      <x:c r="V37" s="56" t="str">
        <x:f>IF('Deal_Master_Wide'!$DF$8="","",'Deal_Master_Wide'!$DF$8)</x:f>
      </x:c>
      <x:c r="W37" s="56" t="str">
        <x:f>IF('Deal_Master_Wide'!$DM$8="","",'Deal_Master_Wide'!$DM$8)</x:f>
      </x:c>
      <x:c r="X37" s="56" t="str">
        <x:f>IF('Deal_Master_Wide'!$DT$8="","",'Deal_Master_Wide'!$DT$8)</x:f>
      </x:c>
      <x:c r="Y37" s="118" t="str">
        <x:f>IF('Deal_Master_Wide'!$EA$8="","",'Deal_Master_Wide'!$EA$8)</x:f>
      </x:c>
      <x:c r="Z37" s="118" t="str">
        <x:f>IF('Deal_Master_Wide'!$EH$8="","",'Deal_Master_Wide'!$EH$8)</x:f>
      </x:c>
      <x:c r="AA37" s="52" t="str">
        <x:f>IF('Deal_Master_Wide'!$AL$8="","",'Deal_Master_Wide'!$AL$8)</x:f>
        <x:v>Unknown</x:v>
      </x:c>
      <x:c r="AB37" s="54" t="n">
        <x:f>IF('Deal_Master_Wide'!$AF$8="","",'Deal_Master_Wide'!$AF$8)</x:f>
        <x:v>383</x:v>
      </x:c>
      <x:c r="AC37" s="52" t="str">
        <x:f>IF(COUNT($P37,$Q37,$R37,$S37,$T37,$U37,$V37,$W37,$X37)=9,"Yes","No")</x:f>
        <x:v>No</x:v>
      </x:c>
      <x:c r="AD37" s="52" t="str">
        <x:f>IF(COUNT($Y37,$Z37)=2,"Yes","No")</x:f>
        <x:v>No</x:v>
      </x:c>
      <x:c r="AE37" s="50" t="str"/>
      <x:c r="AF37" t="str"/>
    </x:row>
    <x:row r="38" ht="20" customHeight="1">
      <x:c r="A38" s="50" t="str">
        <x:v>CTL-0006</x:v>
      </x:c>
      <x:c r="B38" s="50" t="str">
        <x:v>Candidate alternative-rationale group</x:v>
      </x:c>
      <x:c r="C38" s="52" t="str">
        <x:f>IF('Deal_Master_Wide'!$AU$8="","",'Deal_Master_Wide'!$AU$8)</x:f>
        <x:v>Not reviewed</x:v>
      </x:c>
      <x:c r="D38" s="52" t="str">
        <x:f>IF('Deal_Master_Wide'!$AV$8="","",'Deal_Master_Wide'!$AV$8)</x:f>
        <x:v>Not assessed</x:v>
      </x:c>
      <x:c r="E38" s="50" t="n">
        <x:v>0</x:v>
      </x:c>
      <x:c r="F38" s="52" t="str">
        <x:f>IF(OR($C38="High-confidence innovation-driven",$C38="Medium-confidence innovation-driven"),1,IF($C38="Clear alternative-rationale",0,""))</x:f>
      </x:c>
      <x:c r="G38" s="52" t="str">
        <x:f>IF('Deal_Master_Wide'!$M$8="","",'Deal_Master_Wide'!$M$8)</x:f>
        <x:v>Review</x:v>
      </x:c>
      <x:c r="H38" s="50" t="str">
        <x:v>Revvity Inc</x:v>
      </x:c>
      <x:c r="I38" s="50" t="str">
        <x:v>Horizon Discovery Group Ltd</x:v>
      </x:c>
      <x:c r="J38" s="50" t="n">
        <x:v>2020</x:v>
      </x:c>
      <x:c r="K38" s="50" t="n">
        <x:v>-2</x:v>
      </x:c>
      <x:c r="L38" s="50" t="n">
        <x:v>2018</x:v>
      </x:c>
      <x:c r="M38" s="50" t="n">
        <x:v>0</x:v>
      </x:c>
      <x:c r="N38" s="50" t="n">
        <x:v>0</x:v>
      </x:c>
      <x:c r="O38" s="52" t="str">
        <x:f>IF($F38="","",$F38*$M38)</x:f>
      </x:c>
      <x:c r="P38" s="54" t="str">
        <x:f>IF('Deal_Master_Wide'!$BQ$8="","",'Deal_Master_Wide'!$BQ$8)</x:f>
      </x:c>
      <x:c r="Q38" s="54" t="str">
        <x:f>IF('Deal_Master_Wide'!$BX$8="","",'Deal_Master_Wide'!$BX$8)</x:f>
      </x:c>
      <x:c r="R38" s="54" t="str">
        <x:f>IF('Deal_Master_Wide'!$CE$8="","",'Deal_Master_Wide'!$CE$8)</x:f>
      </x:c>
      <x:c r="S38" s="54" t="str">
        <x:f>IF('Deal_Master_Wide'!$CL$8="","",'Deal_Master_Wide'!$CL$8)</x:f>
      </x:c>
      <x:c r="T38" s="54" t="str">
        <x:f>IF('Deal_Master_Wide'!$CS$8="","",'Deal_Master_Wide'!$CS$8)</x:f>
      </x:c>
      <x:c r="U38" s="54" t="str">
        <x:f>IF('Deal_Master_Wide'!$CZ$8="","",'Deal_Master_Wide'!$CZ$8)</x:f>
      </x:c>
      <x:c r="V38" s="56" t="str">
        <x:f>IF('Deal_Master_Wide'!$DG$8="","",'Deal_Master_Wide'!$DG$8)</x:f>
      </x:c>
      <x:c r="W38" s="56" t="str">
        <x:f>IF('Deal_Master_Wide'!$DN$8="","",'Deal_Master_Wide'!$DN$8)</x:f>
      </x:c>
      <x:c r="X38" s="56" t="str">
        <x:f>IF('Deal_Master_Wide'!$DU$8="","",'Deal_Master_Wide'!$DU$8)</x:f>
      </x:c>
      <x:c r="Y38" s="118" t="str">
        <x:f>IF('Deal_Master_Wide'!$EB$8="","",'Deal_Master_Wide'!$EB$8)</x:f>
      </x:c>
      <x:c r="Z38" s="118" t="str">
        <x:f>IF('Deal_Master_Wide'!$EI$8="","",'Deal_Master_Wide'!$EI$8)</x:f>
      </x:c>
      <x:c r="AA38" s="52" t="str">
        <x:f>IF('Deal_Master_Wide'!$AL$8="","",'Deal_Master_Wide'!$AL$8)</x:f>
        <x:v>Unknown</x:v>
      </x:c>
      <x:c r="AB38" s="54" t="n">
        <x:f>IF('Deal_Master_Wide'!$AF$8="","",'Deal_Master_Wide'!$AF$8)</x:f>
        <x:v>383</x:v>
      </x:c>
      <x:c r="AC38" s="52" t="str">
        <x:f>IF(COUNT($P38,$Q38,$R38,$S38,$T38,$U38,$V38,$W38,$X38)=9,"Yes","No")</x:f>
        <x:v>No</x:v>
      </x:c>
      <x:c r="AD38" s="52" t="str">
        <x:f>IF(COUNT($Y38,$Z38)=2,"Yes","No")</x:f>
        <x:v>No</x:v>
      </x:c>
      <x:c r="AE38" s="50" t="str"/>
      <x:c r="AF38" t="str"/>
    </x:row>
    <x:row r="39" ht="20" customHeight="1">
      <x:c r="A39" s="50" t="str">
        <x:v>CTL-0006</x:v>
      </x:c>
      <x:c r="B39" s="50" t="str">
        <x:v>Candidate alternative-rationale group</x:v>
      </x:c>
      <x:c r="C39" s="52" t="str">
        <x:f>IF('Deal_Master_Wide'!$AU$8="","",'Deal_Master_Wide'!$AU$8)</x:f>
        <x:v>Not reviewed</x:v>
      </x:c>
      <x:c r="D39" s="52" t="str">
        <x:f>IF('Deal_Master_Wide'!$AV$8="","",'Deal_Master_Wide'!$AV$8)</x:f>
        <x:v>Not assessed</x:v>
      </x:c>
      <x:c r="E39" s="50" t="n">
        <x:v>0</x:v>
      </x:c>
      <x:c r="F39" s="52" t="str">
        <x:f>IF(OR($C39="High-confidence innovation-driven",$C39="Medium-confidence innovation-driven"),1,IF($C39="Clear alternative-rationale",0,""))</x:f>
      </x:c>
      <x:c r="G39" s="52" t="str">
        <x:f>IF('Deal_Master_Wide'!$M$8="","",'Deal_Master_Wide'!$M$8)</x:f>
        <x:v>Review</x:v>
      </x:c>
      <x:c r="H39" s="50" t="str">
        <x:v>Revvity Inc</x:v>
      </x:c>
      <x:c r="I39" s="50" t="str">
        <x:v>Horizon Discovery Group Ltd</x:v>
      </x:c>
      <x:c r="J39" s="50" t="n">
        <x:v>2020</x:v>
      </x:c>
      <x:c r="K39" s="50" t="n">
        <x:v>-1</x:v>
      </x:c>
      <x:c r="L39" s="50" t="n">
        <x:v>2019</x:v>
      </x:c>
      <x:c r="M39" s="50" t="n">
        <x:v>0</x:v>
      </x:c>
      <x:c r="N39" s="50" t="n">
        <x:v>0</x:v>
      </x:c>
      <x:c r="O39" s="52" t="str">
        <x:f>IF($F39="","",$F39*$M39)</x:f>
      </x:c>
      <x:c r="P39" s="54" t="str">
        <x:f>IF('Deal_Master_Wide'!$BR$8="","",'Deal_Master_Wide'!$BR$8)</x:f>
      </x:c>
      <x:c r="Q39" s="54" t="str">
        <x:f>IF('Deal_Master_Wide'!$BY$8="","",'Deal_Master_Wide'!$BY$8)</x:f>
      </x:c>
      <x:c r="R39" s="54" t="str">
        <x:f>IF('Deal_Master_Wide'!$CF$8="","",'Deal_Master_Wide'!$CF$8)</x:f>
      </x:c>
      <x:c r="S39" s="54" t="str">
        <x:f>IF('Deal_Master_Wide'!$CM$8="","",'Deal_Master_Wide'!$CM$8)</x:f>
      </x:c>
      <x:c r="T39" s="54" t="str">
        <x:f>IF('Deal_Master_Wide'!$CT$8="","",'Deal_Master_Wide'!$CT$8)</x:f>
      </x:c>
      <x:c r="U39" s="54" t="str">
        <x:f>IF('Deal_Master_Wide'!$DA$8="","",'Deal_Master_Wide'!$DA$8)</x:f>
      </x:c>
      <x:c r="V39" s="56" t="str">
        <x:f>IF('Deal_Master_Wide'!$DH$8="","",'Deal_Master_Wide'!$DH$8)</x:f>
      </x:c>
      <x:c r="W39" s="56" t="str">
        <x:f>IF('Deal_Master_Wide'!$DO$8="","",'Deal_Master_Wide'!$DO$8)</x:f>
      </x:c>
      <x:c r="X39" s="56" t="str">
        <x:f>IF('Deal_Master_Wide'!$DV$8="","",'Deal_Master_Wide'!$DV$8)</x:f>
      </x:c>
      <x:c r="Y39" s="118" t="str">
        <x:f>IF('Deal_Master_Wide'!$EC$8="","",'Deal_Master_Wide'!$EC$8)</x:f>
      </x:c>
      <x:c r="Z39" s="118" t="str">
        <x:f>IF('Deal_Master_Wide'!$EJ$8="","",'Deal_Master_Wide'!$EJ$8)</x:f>
      </x:c>
      <x:c r="AA39" s="52" t="str">
        <x:f>IF('Deal_Master_Wide'!$AL$8="","",'Deal_Master_Wide'!$AL$8)</x:f>
        <x:v>Unknown</x:v>
      </x:c>
      <x:c r="AB39" s="54" t="n">
        <x:f>IF('Deal_Master_Wide'!$AF$8="","",'Deal_Master_Wide'!$AF$8)</x:f>
        <x:v>383</x:v>
      </x:c>
      <x:c r="AC39" s="52" t="str">
        <x:f>IF(COUNT($P39,$Q39,$R39,$S39,$T39,$U39,$V39,$W39,$X39)=9,"Yes","No")</x:f>
        <x:v>No</x:v>
      </x:c>
      <x:c r="AD39" s="52" t="str">
        <x:f>IF(COUNT($Y39,$Z39)=2,"Yes","No")</x:f>
        <x:v>No</x:v>
      </x:c>
      <x:c r="AE39" s="50" t="str"/>
      <x:c r="AF39" t="str"/>
    </x:row>
    <x:row r="40" ht="20" customHeight="1">
      <x:c r="A40" s="50" t="str">
        <x:v>CTL-0006</x:v>
      </x:c>
      <x:c r="B40" s="50" t="str">
        <x:v>Candidate alternative-rationale group</x:v>
      </x:c>
      <x:c r="C40" s="52" t="str">
        <x:f>IF('Deal_Master_Wide'!$AU$8="","",'Deal_Master_Wide'!$AU$8)</x:f>
        <x:v>Not reviewed</x:v>
      </x:c>
      <x:c r="D40" s="52" t="str">
        <x:f>IF('Deal_Master_Wide'!$AV$8="","",'Deal_Master_Wide'!$AV$8)</x:f>
        <x:v>Not assessed</x:v>
      </x:c>
      <x:c r="E40" s="50" t="n">
        <x:v>0</x:v>
      </x:c>
      <x:c r="F40" s="52" t="str">
        <x:f>IF(OR($C40="High-confidence innovation-driven",$C40="Medium-confidence innovation-driven"),1,IF($C40="Clear alternative-rationale",0,""))</x:f>
      </x:c>
      <x:c r="G40" s="52" t="str">
        <x:f>IF('Deal_Master_Wide'!$M$8="","",'Deal_Master_Wide'!$M$8)</x:f>
        <x:v>Review</x:v>
      </x:c>
      <x:c r="H40" s="50" t="str">
        <x:v>Revvity Inc</x:v>
      </x:c>
      <x:c r="I40" s="50" t="str">
        <x:v>Horizon Discovery Group Ltd</x:v>
      </x:c>
      <x:c r="J40" s="50" t="n">
        <x:v>2020</x:v>
      </x:c>
      <x:c r="K40" s="50" t="n">
        <x:v>0</x:v>
      </x:c>
      <x:c r="L40" s="50" t="n">
        <x:v>2020</x:v>
      </x:c>
      <x:c r="M40" s="50" t="n">
        <x:v>0</x:v>
      </x:c>
      <x:c r="N40" s="50" t="n">
        <x:v>1</x:v>
      </x:c>
      <x:c r="O40" s="52" t="str">
        <x:f>IF($F40="","",$F40*$M40)</x:f>
      </x:c>
      <x:c r="P40" s="54" t="str">
        <x:f>IF('Deal_Master_Wide'!$BS$8="","",'Deal_Master_Wide'!$BS$8)</x:f>
      </x:c>
      <x:c r="Q40" s="54" t="str">
        <x:f>IF('Deal_Master_Wide'!$BZ$8="","",'Deal_Master_Wide'!$BZ$8)</x:f>
      </x:c>
      <x:c r="R40" s="54" t="str">
        <x:f>IF('Deal_Master_Wide'!$CG$8="","",'Deal_Master_Wide'!$CG$8)</x:f>
      </x:c>
      <x:c r="S40" s="54" t="str">
        <x:f>IF('Deal_Master_Wide'!$CN$8="","",'Deal_Master_Wide'!$CN$8)</x:f>
      </x:c>
      <x:c r="T40" s="54" t="str">
        <x:f>IF('Deal_Master_Wide'!$CU$8="","",'Deal_Master_Wide'!$CU$8)</x:f>
      </x:c>
      <x:c r="U40" s="54" t="str">
        <x:f>IF('Deal_Master_Wide'!$DB$8="","",'Deal_Master_Wide'!$DB$8)</x:f>
      </x:c>
      <x:c r="V40" s="56" t="str">
        <x:f>IF('Deal_Master_Wide'!$DI$8="","",'Deal_Master_Wide'!$DI$8)</x:f>
      </x:c>
      <x:c r="W40" s="56" t="str">
        <x:f>IF('Deal_Master_Wide'!$DP$8="","",'Deal_Master_Wide'!$DP$8)</x:f>
      </x:c>
      <x:c r="X40" s="56" t="str">
        <x:f>IF('Deal_Master_Wide'!$DW$8="","",'Deal_Master_Wide'!$DW$8)</x:f>
      </x:c>
      <x:c r="Y40" s="118" t="str">
        <x:f>IF('Deal_Master_Wide'!$ED$8="","",'Deal_Master_Wide'!$ED$8)</x:f>
      </x:c>
      <x:c r="Z40" s="118" t="str">
        <x:f>IF('Deal_Master_Wide'!$EK$8="","",'Deal_Master_Wide'!$EK$8)</x:f>
      </x:c>
      <x:c r="AA40" s="52" t="str">
        <x:f>IF('Deal_Master_Wide'!$AL$8="","",'Deal_Master_Wide'!$AL$8)</x:f>
        <x:v>Unknown</x:v>
      </x:c>
      <x:c r="AB40" s="54" t="n">
        <x:f>IF('Deal_Master_Wide'!$AF$8="","",'Deal_Master_Wide'!$AF$8)</x:f>
        <x:v>383</x:v>
      </x:c>
      <x:c r="AC40" s="52" t="str">
        <x:f>IF(COUNT($P40,$Q40,$R40,$S40,$T40,$U40,$V40,$W40,$X40)=9,"Yes","No")</x:f>
        <x:v>No</x:v>
      </x:c>
      <x:c r="AD40" s="52" t="str">
        <x:f>IF(COUNT($Y40,$Z40)=2,"Yes","No")</x:f>
        <x:v>No</x:v>
      </x:c>
      <x:c r="AE40" s="50" t="str"/>
      <x:c r="AF40" t="str"/>
    </x:row>
    <x:row r="41" ht="20" customHeight="1">
      <x:c r="A41" s="50" t="str">
        <x:v>CTL-0006</x:v>
      </x:c>
      <x:c r="B41" s="50" t="str">
        <x:v>Candidate alternative-rationale group</x:v>
      </x:c>
      <x:c r="C41" s="52" t="str">
        <x:f>IF('Deal_Master_Wide'!$AU$8="","",'Deal_Master_Wide'!$AU$8)</x:f>
        <x:v>Not reviewed</x:v>
      </x:c>
      <x:c r="D41" s="52" t="str">
        <x:f>IF('Deal_Master_Wide'!$AV$8="","",'Deal_Master_Wide'!$AV$8)</x:f>
        <x:v>Not assessed</x:v>
      </x:c>
      <x:c r="E41" s="50" t="n">
        <x:v>0</x:v>
      </x:c>
      <x:c r="F41" s="52" t="str">
        <x:f>IF(OR($C41="High-confidence innovation-driven",$C41="Medium-confidence innovation-driven"),1,IF($C41="Clear alternative-rationale",0,""))</x:f>
      </x:c>
      <x:c r="G41" s="52" t="str">
        <x:f>IF('Deal_Master_Wide'!$M$8="","",'Deal_Master_Wide'!$M$8)</x:f>
        <x:v>Review</x:v>
      </x:c>
      <x:c r="H41" s="50" t="str">
        <x:v>Revvity Inc</x:v>
      </x:c>
      <x:c r="I41" s="50" t="str">
        <x:v>Horizon Discovery Group Ltd</x:v>
      </x:c>
      <x:c r="J41" s="50" t="n">
        <x:v>2020</x:v>
      </x:c>
      <x:c r="K41" s="50" t="n">
        <x:v>1</x:v>
      </x:c>
      <x:c r="L41" s="50" t="n">
        <x:v>2021</x:v>
      </x:c>
      <x:c r="M41" s="50" t="n">
        <x:v>1</x:v>
      </x:c>
      <x:c r="N41" s="50" t="n">
        <x:v>1</x:v>
      </x:c>
      <x:c r="O41" s="52" t="str">
        <x:f>IF($F41="","",$F41*$M41)</x:f>
      </x:c>
      <x:c r="P41" s="54" t="str">
        <x:f>IF('Deal_Master_Wide'!$BT$8="","",'Deal_Master_Wide'!$BT$8)</x:f>
      </x:c>
      <x:c r="Q41" s="54" t="str">
        <x:f>IF('Deal_Master_Wide'!$CA$8="","",'Deal_Master_Wide'!$CA$8)</x:f>
      </x:c>
      <x:c r="R41" s="54" t="str">
        <x:f>IF('Deal_Master_Wide'!$CH$8="","",'Deal_Master_Wide'!$CH$8)</x:f>
      </x:c>
      <x:c r="S41" s="54" t="str">
        <x:f>IF('Deal_Master_Wide'!$CO$8="","",'Deal_Master_Wide'!$CO$8)</x:f>
      </x:c>
      <x:c r="T41" s="54" t="str">
        <x:f>IF('Deal_Master_Wide'!$CV$8="","",'Deal_Master_Wide'!$CV$8)</x:f>
      </x:c>
      <x:c r="U41" s="54" t="str">
        <x:f>IF('Deal_Master_Wide'!$DC$8="","",'Deal_Master_Wide'!$DC$8)</x:f>
      </x:c>
      <x:c r="V41" s="56" t="str">
        <x:f>IF('Deal_Master_Wide'!$DJ$8="","",'Deal_Master_Wide'!$DJ$8)</x:f>
      </x:c>
      <x:c r="W41" s="56" t="str">
        <x:f>IF('Deal_Master_Wide'!$DQ$8="","",'Deal_Master_Wide'!$DQ$8)</x:f>
      </x:c>
      <x:c r="X41" s="56" t="str">
        <x:f>IF('Deal_Master_Wide'!$DX$8="","",'Deal_Master_Wide'!$DX$8)</x:f>
      </x:c>
      <x:c r="Y41" s="118" t="str">
        <x:f>IF('Deal_Master_Wide'!$EE$8="","",'Deal_Master_Wide'!$EE$8)</x:f>
      </x:c>
      <x:c r="Z41" s="118" t="str">
        <x:f>IF('Deal_Master_Wide'!$EL$8="","",'Deal_Master_Wide'!$EL$8)</x:f>
      </x:c>
      <x:c r="AA41" s="52" t="str">
        <x:f>IF('Deal_Master_Wide'!$AL$8="","",'Deal_Master_Wide'!$AL$8)</x:f>
        <x:v>Unknown</x:v>
      </x:c>
      <x:c r="AB41" s="54" t="n">
        <x:f>IF('Deal_Master_Wide'!$AF$8="","",'Deal_Master_Wide'!$AF$8)</x:f>
        <x:v>383</x:v>
      </x:c>
      <x:c r="AC41" s="52" t="str">
        <x:f>IF(COUNT($P41,$Q41,$R41,$S41,$T41,$U41,$V41,$W41,$X41)=9,"Yes","No")</x:f>
        <x:v>No</x:v>
      </x:c>
      <x:c r="AD41" s="52" t="str">
        <x:f>IF(COUNT($Y41,$Z41)=2,"Yes","No")</x:f>
        <x:v>No</x:v>
      </x:c>
      <x:c r="AE41" s="50" t="str"/>
      <x:c r="AF41" t="str"/>
    </x:row>
    <x:row r="42" ht="20" customHeight="1">
      <x:c r="A42" s="50" t="str">
        <x:v>CTL-0006</x:v>
      </x:c>
      <x:c r="B42" s="50" t="str">
        <x:v>Candidate alternative-rationale group</x:v>
      </x:c>
      <x:c r="C42" s="52" t="str">
        <x:f>IF('Deal_Master_Wide'!$AU$8="","",'Deal_Master_Wide'!$AU$8)</x:f>
        <x:v>Not reviewed</x:v>
      </x:c>
      <x:c r="D42" s="52" t="str">
        <x:f>IF('Deal_Master_Wide'!$AV$8="","",'Deal_Master_Wide'!$AV$8)</x:f>
        <x:v>Not assessed</x:v>
      </x:c>
      <x:c r="E42" s="50" t="n">
        <x:v>0</x:v>
      </x:c>
      <x:c r="F42" s="52" t="str">
        <x:f>IF(OR($C42="High-confidence innovation-driven",$C42="Medium-confidence innovation-driven"),1,IF($C42="Clear alternative-rationale",0,""))</x:f>
      </x:c>
      <x:c r="G42" s="52" t="str">
        <x:f>IF('Deal_Master_Wide'!$M$8="","",'Deal_Master_Wide'!$M$8)</x:f>
        <x:v>Review</x:v>
      </x:c>
      <x:c r="H42" s="50" t="str">
        <x:v>Revvity Inc</x:v>
      </x:c>
      <x:c r="I42" s="50" t="str">
        <x:v>Horizon Discovery Group Ltd</x:v>
      </x:c>
      <x:c r="J42" s="50" t="n">
        <x:v>2020</x:v>
      </x:c>
      <x:c r="K42" s="50" t="n">
        <x:v>2</x:v>
      </x:c>
      <x:c r="L42" s="50" t="n">
        <x:v>2022</x:v>
      </x:c>
      <x:c r="M42" s="50" t="n">
        <x:v>1</x:v>
      </x:c>
      <x:c r="N42" s="50" t="n">
        <x:v>1</x:v>
      </x:c>
      <x:c r="O42" s="52" t="str">
        <x:f>IF($F42="","",$F42*$M42)</x:f>
      </x:c>
      <x:c r="P42" s="54" t="str">
        <x:f>IF('Deal_Master_Wide'!$BU$8="","",'Deal_Master_Wide'!$BU$8)</x:f>
      </x:c>
      <x:c r="Q42" s="54" t="str">
        <x:f>IF('Deal_Master_Wide'!$CB$8="","",'Deal_Master_Wide'!$CB$8)</x:f>
      </x:c>
      <x:c r="R42" s="54" t="str">
        <x:f>IF('Deal_Master_Wide'!$CI$8="","",'Deal_Master_Wide'!$CI$8)</x:f>
      </x:c>
      <x:c r="S42" s="54" t="str">
        <x:f>IF('Deal_Master_Wide'!$CP$8="","",'Deal_Master_Wide'!$CP$8)</x:f>
      </x:c>
      <x:c r="T42" s="54" t="str">
        <x:f>IF('Deal_Master_Wide'!$CW$8="","",'Deal_Master_Wide'!$CW$8)</x:f>
      </x:c>
      <x:c r="U42" s="54" t="str">
        <x:f>IF('Deal_Master_Wide'!$DD$8="","",'Deal_Master_Wide'!$DD$8)</x:f>
      </x:c>
      <x:c r="V42" s="56" t="str">
        <x:f>IF('Deal_Master_Wide'!$DK$8="","",'Deal_Master_Wide'!$DK$8)</x:f>
      </x:c>
      <x:c r="W42" s="56" t="str">
        <x:f>IF('Deal_Master_Wide'!$DR$8="","",'Deal_Master_Wide'!$DR$8)</x:f>
      </x:c>
      <x:c r="X42" s="56" t="str">
        <x:f>IF('Deal_Master_Wide'!$DY$8="","",'Deal_Master_Wide'!$DY$8)</x:f>
      </x:c>
      <x:c r="Y42" s="118" t="str">
        <x:f>IF('Deal_Master_Wide'!$EF$8="","",'Deal_Master_Wide'!$EF$8)</x:f>
      </x:c>
      <x:c r="Z42" s="118" t="str">
        <x:f>IF('Deal_Master_Wide'!$EM$8="","",'Deal_Master_Wide'!$EM$8)</x:f>
      </x:c>
      <x:c r="AA42" s="52" t="str">
        <x:f>IF('Deal_Master_Wide'!$AL$8="","",'Deal_Master_Wide'!$AL$8)</x:f>
        <x:v>Unknown</x:v>
      </x:c>
      <x:c r="AB42" s="54" t="n">
        <x:f>IF('Deal_Master_Wide'!$AF$8="","",'Deal_Master_Wide'!$AF$8)</x:f>
        <x:v>383</x:v>
      </x:c>
      <x:c r="AC42" s="52" t="str">
        <x:f>IF(COUNT($P42,$Q42,$R42,$S42,$T42,$U42,$V42,$W42,$X42)=9,"Yes","No")</x:f>
        <x:v>No</x:v>
      </x:c>
      <x:c r="AD42" s="52" t="str">
        <x:f>IF(COUNT($Y42,$Z42)=2,"Yes","No")</x:f>
        <x:v>No</x:v>
      </x:c>
      <x:c r="AE42" s="50" t="str"/>
      <x:c r="AF42" t="str"/>
    </x:row>
    <x:row r="43" ht="20" customHeight="1">
      <x:c r="A43" s="50" t="str">
        <x:v>CTL-0006</x:v>
      </x:c>
      <x:c r="B43" s="50" t="str">
        <x:v>Candidate alternative-rationale group</x:v>
      </x:c>
      <x:c r="C43" s="52" t="str">
        <x:f>IF('Deal_Master_Wide'!$AU$8="","",'Deal_Master_Wide'!$AU$8)</x:f>
        <x:v>Not reviewed</x:v>
      </x:c>
      <x:c r="D43" s="52" t="str">
        <x:f>IF('Deal_Master_Wide'!$AV$8="","",'Deal_Master_Wide'!$AV$8)</x:f>
        <x:v>Not assessed</x:v>
      </x:c>
      <x:c r="E43" s="50" t="n">
        <x:v>0</x:v>
      </x:c>
      <x:c r="F43" s="52" t="str">
        <x:f>IF(OR($C43="High-confidence innovation-driven",$C43="Medium-confidence innovation-driven"),1,IF($C43="Clear alternative-rationale",0,""))</x:f>
      </x:c>
      <x:c r="G43" s="52" t="str">
        <x:f>IF('Deal_Master_Wide'!$M$8="","",'Deal_Master_Wide'!$M$8)</x:f>
        <x:v>Review</x:v>
      </x:c>
      <x:c r="H43" s="50" t="str">
        <x:v>Revvity Inc</x:v>
      </x:c>
      <x:c r="I43" s="50" t="str">
        <x:v>Horizon Discovery Group Ltd</x:v>
      </x:c>
      <x:c r="J43" s="50" t="n">
        <x:v>2020</x:v>
      </x:c>
      <x:c r="K43" s="50" t="n">
        <x:v>3</x:v>
      </x:c>
      <x:c r="L43" s="50" t="n">
        <x:v>2023</x:v>
      </x:c>
      <x:c r="M43" s="50" t="n">
        <x:v>1</x:v>
      </x:c>
      <x:c r="N43" s="50" t="n">
        <x:v>1</x:v>
      </x:c>
      <x:c r="O43" s="52" t="str">
        <x:f>IF($F43="","",$F43*$M43)</x:f>
      </x:c>
      <x:c r="P43" s="54" t="str">
        <x:f>IF('Deal_Master_Wide'!$BV$8="","",'Deal_Master_Wide'!$BV$8)</x:f>
      </x:c>
      <x:c r="Q43" s="54" t="str">
        <x:f>IF('Deal_Master_Wide'!$CC$8="","",'Deal_Master_Wide'!$CC$8)</x:f>
      </x:c>
      <x:c r="R43" s="54" t="str">
        <x:f>IF('Deal_Master_Wide'!$CJ$8="","",'Deal_Master_Wide'!$CJ$8)</x:f>
      </x:c>
      <x:c r="S43" s="54" t="str">
        <x:f>IF('Deal_Master_Wide'!$CQ$8="","",'Deal_Master_Wide'!$CQ$8)</x:f>
      </x:c>
      <x:c r="T43" s="54" t="str">
        <x:f>IF('Deal_Master_Wide'!$CX$8="","",'Deal_Master_Wide'!$CX$8)</x:f>
      </x:c>
      <x:c r="U43" s="54" t="str">
        <x:f>IF('Deal_Master_Wide'!$DE$8="","",'Deal_Master_Wide'!$DE$8)</x:f>
      </x:c>
      <x:c r="V43" s="56" t="str">
        <x:f>IF('Deal_Master_Wide'!$DL$8="","",'Deal_Master_Wide'!$DL$8)</x:f>
      </x:c>
      <x:c r="W43" s="56" t="str">
        <x:f>IF('Deal_Master_Wide'!$DS$8="","",'Deal_Master_Wide'!$DS$8)</x:f>
      </x:c>
      <x:c r="X43" s="56" t="str">
        <x:f>IF('Deal_Master_Wide'!$DZ$8="","",'Deal_Master_Wide'!$DZ$8)</x:f>
      </x:c>
      <x:c r="Y43" s="118" t="str">
        <x:f>IF('Deal_Master_Wide'!$EG$8="","",'Deal_Master_Wide'!$EG$8)</x:f>
      </x:c>
      <x:c r="Z43" s="118" t="str">
        <x:f>IF('Deal_Master_Wide'!$EN$8="","",'Deal_Master_Wide'!$EN$8)</x:f>
      </x:c>
      <x:c r="AA43" s="52" t="str">
        <x:f>IF('Deal_Master_Wide'!$AL$8="","",'Deal_Master_Wide'!$AL$8)</x:f>
        <x:v>Unknown</x:v>
      </x:c>
      <x:c r="AB43" s="54" t="n">
        <x:f>IF('Deal_Master_Wide'!$AF$8="","",'Deal_Master_Wide'!$AF$8)</x:f>
        <x:v>383</x:v>
      </x:c>
      <x:c r="AC43" s="52" t="str">
        <x:f>IF(COUNT($P43,$Q43,$R43,$S43,$T43,$U43,$V43,$W43,$X43)=9,"Yes","No")</x:f>
        <x:v>No</x:v>
      </x:c>
      <x:c r="AD43" s="52" t="str">
        <x:f>IF(COUNT($Y43,$Z43)=2,"Yes","No")</x:f>
        <x:v>No</x:v>
      </x:c>
      <x:c r="AE43" s="50" t="str"/>
      <x:c r="AF43" t="str"/>
    </x:row>
    <x:row r="44" ht="20" customHeight="1">
      <x:c r="A44" s="50" t="str">
        <x:v>CTL-0007</x:v>
      </x:c>
      <x:c r="B44" s="50" t="str">
        <x:v>Candidate alternative-rationale group</x:v>
      </x:c>
      <x:c r="C44" s="52" t="str">
        <x:f>IF('Deal_Master_Wide'!$AU$9="","",'Deal_Master_Wide'!$AU$9)</x:f>
        <x:v>Not reviewed</x:v>
      </x:c>
      <x:c r="D44" s="52" t="str">
        <x:f>IF('Deal_Master_Wide'!$AV$9="","",'Deal_Master_Wide'!$AV$9)</x:f>
        <x:v>Not assessed</x:v>
      </x:c>
      <x:c r="E44" s="50" t="n">
        <x:v>0</x:v>
      </x:c>
      <x:c r="F44" s="52" t="str">
        <x:f>IF(OR($C44="High-confidence innovation-driven",$C44="Medium-confidence innovation-driven"),1,IF($C44="Clear alternative-rationale",0,""))</x:f>
      </x:c>
      <x:c r="G44" s="52" t="str">
        <x:f>IF('Deal_Master_Wide'!$M$9="","",'Deal_Master_Wide'!$M$9)</x:f>
        <x:v>Review</x:v>
      </x:c>
      <x:c r="H44" s="50" t="str">
        <x:v>Travere Therapeutics Inc</x:v>
      </x:c>
      <x:c r="I44" s="50" t="str">
        <x:v>Orphan Technologies Ltd</x:v>
      </x:c>
      <x:c r="J44" s="50" t="n">
        <x:v>2020</x:v>
      </x:c>
      <x:c r="K44" s="50" t="n">
        <x:v>-3</x:v>
      </x:c>
      <x:c r="L44" s="50" t="n">
        <x:v>2017</x:v>
      </x:c>
      <x:c r="M44" s="50" t="n">
        <x:v>0</x:v>
      </x:c>
      <x:c r="N44" s="50" t="n">
        <x:v>0</x:v>
      </x:c>
      <x:c r="O44" s="52" t="str">
        <x:f>IF($F44="","",$F44*$M44)</x:f>
      </x:c>
      <x:c r="P44" s="54" t="str">
        <x:f>IF('Deal_Master_Wide'!$BP$9="","",'Deal_Master_Wide'!$BP$9)</x:f>
      </x:c>
      <x:c r="Q44" s="54" t="str">
        <x:f>IF('Deal_Master_Wide'!$BW$9="","",'Deal_Master_Wide'!$BW$9)</x:f>
      </x:c>
      <x:c r="R44" s="54" t="str">
        <x:f>IF('Deal_Master_Wide'!$CD$9="","",'Deal_Master_Wide'!$CD$9)</x:f>
      </x:c>
      <x:c r="S44" s="54" t="str">
        <x:f>IF('Deal_Master_Wide'!$CK$9="","",'Deal_Master_Wide'!$CK$9)</x:f>
      </x:c>
      <x:c r="T44" s="54" t="str">
        <x:f>IF('Deal_Master_Wide'!$CR$9="","",'Deal_Master_Wide'!$CR$9)</x:f>
      </x:c>
      <x:c r="U44" s="54" t="str">
        <x:f>IF('Deal_Master_Wide'!$CY$9="","",'Deal_Master_Wide'!$CY$9)</x:f>
      </x:c>
      <x:c r="V44" s="56" t="str">
        <x:f>IF('Deal_Master_Wide'!$DF$9="","",'Deal_Master_Wide'!$DF$9)</x:f>
      </x:c>
      <x:c r="W44" s="56" t="str">
        <x:f>IF('Deal_Master_Wide'!$DM$9="","",'Deal_Master_Wide'!$DM$9)</x:f>
      </x:c>
      <x:c r="X44" s="56" t="str">
        <x:f>IF('Deal_Master_Wide'!$DT$9="","",'Deal_Master_Wide'!$DT$9)</x:f>
      </x:c>
      <x:c r="Y44" s="118" t="str">
        <x:f>IF('Deal_Master_Wide'!$EA$9="","",'Deal_Master_Wide'!$EA$9)</x:f>
      </x:c>
      <x:c r="Z44" s="118" t="str">
        <x:f>IF('Deal_Master_Wide'!$EH$9="","",'Deal_Master_Wide'!$EH$9)</x:f>
      </x:c>
      <x:c r="AA44" s="52" t="str">
        <x:f>IF('Deal_Master_Wide'!$AL$9="","",'Deal_Master_Wide'!$AL$9)</x:f>
        <x:v>Unknown</x:v>
      </x:c>
      <x:c r="AB44" s="54" t="n">
        <x:f>IF('Deal_Master_Wide'!$AF$9="","",'Deal_Master_Wide'!$AF$9)</x:f>
        <x:v>517</x:v>
      </x:c>
      <x:c r="AC44" s="52" t="str">
        <x:f>IF(COUNT($P44,$Q44,$R44,$S44,$T44,$U44,$V44,$W44,$X44)=9,"Yes","No")</x:f>
        <x:v>No</x:v>
      </x:c>
      <x:c r="AD44" s="52" t="str">
        <x:f>IF(COUNT($Y44,$Z44)=2,"Yes","No")</x:f>
        <x:v>No</x:v>
      </x:c>
      <x:c r="AE44" s="50" t="str"/>
      <x:c r="AF44" t="str"/>
    </x:row>
    <x:row r="45" ht="20" customHeight="1">
      <x:c r="A45" s="50" t="str">
        <x:v>CTL-0007</x:v>
      </x:c>
      <x:c r="B45" s="50" t="str">
        <x:v>Candidate alternative-rationale group</x:v>
      </x:c>
      <x:c r="C45" s="52" t="str">
        <x:f>IF('Deal_Master_Wide'!$AU$9="","",'Deal_Master_Wide'!$AU$9)</x:f>
        <x:v>Not reviewed</x:v>
      </x:c>
      <x:c r="D45" s="52" t="str">
        <x:f>IF('Deal_Master_Wide'!$AV$9="","",'Deal_Master_Wide'!$AV$9)</x:f>
        <x:v>Not assessed</x:v>
      </x:c>
      <x:c r="E45" s="50" t="n">
        <x:v>0</x:v>
      </x:c>
      <x:c r="F45" s="52" t="str">
        <x:f>IF(OR($C45="High-confidence innovation-driven",$C45="Medium-confidence innovation-driven"),1,IF($C45="Clear alternative-rationale",0,""))</x:f>
      </x:c>
      <x:c r="G45" s="52" t="str">
        <x:f>IF('Deal_Master_Wide'!$M$9="","",'Deal_Master_Wide'!$M$9)</x:f>
        <x:v>Review</x:v>
      </x:c>
      <x:c r="H45" s="50" t="str">
        <x:v>Travere Therapeutics Inc</x:v>
      </x:c>
      <x:c r="I45" s="50" t="str">
        <x:v>Orphan Technologies Ltd</x:v>
      </x:c>
      <x:c r="J45" s="50" t="n">
        <x:v>2020</x:v>
      </x:c>
      <x:c r="K45" s="50" t="n">
        <x:v>-2</x:v>
      </x:c>
      <x:c r="L45" s="50" t="n">
        <x:v>2018</x:v>
      </x:c>
      <x:c r="M45" s="50" t="n">
        <x:v>0</x:v>
      </x:c>
      <x:c r="N45" s="50" t="n">
        <x:v>0</x:v>
      </x:c>
      <x:c r="O45" s="52" t="str">
        <x:f>IF($F45="","",$F45*$M45)</x:f>
      </x:c>
      <x:c r="P45" s="54" t="str">
        <x:f>IF('Deal_Master_Wide'!$BQ$9="","",'Deal_Master_Wide'!$BQ$9)</x:f>
      </x:c>
      <x:c r="Q45" s="54" t="str">
        <x:f>IF('Deal_Master_Wide'!$BX$9="","",'Deal_Master_Wide'!$BX$9)</x:f>
      </x:c>
      <x:c r="R45" s="54" t="str">
        <x:f>IF('Deal_Master_Wide'!$CE$9="","",'Deal_Master_Wide'!$CE$9)</x:f>
      </x:c>
      <x:c r="S45" s="54" t="str">
        <x:f>IF('Deal_Master_Wide'!$CL$9="","",'Deal_Master_Wide'!$CL$9)</x:f>
      </x:c>
      <x:c r="T45" s="54" t="str">
        <x:f>IF('Deal_Master_Wide'!$CS$9="","",'Deal_Master_Wide'!$CS$9)</x:f>
      </x:c>
      <x:c r="U45" s="54" t="str">
        <x:f>IF('Deal_Master_Wide'!$CZ$9="","",'Deal_Master_Wide'!$CZ$9)</x:f>
      </x:c>
      <x:c r="V45" s="56" t="str">
        <x:f>IF('Deal_Master_Wide'!$DG$9="","",'Deal_Master_Wide'!$DG$9)</x:f>
      </x:c>
      <x:c r="W45" s="56" t="str">
        <x:f>IF('Deal_Master_Wide'!$DN$9="","",'Deal_Master_Wide'!$DN$9)</x:f>
      </x:c>
      <x:c r="X45" s="56" t="str">
        <x:f>IF('Deal_Master_Wide'!$DU$9="","",'Deal_Master_Wide'!$DU$9)</x:f>
      </x:c>
      <x:c r="Y45" s="118" t="str">
        <x:f>IF('Deal_Master_Wide'!$EB$9="","",'Deal_Master_Wide'!$EB$9)</x:f>
      </x:c>
      <x:c r="Z45" s="118" t="str">
        <x:f>IF('Deal_Master_Wide'!$EI$9="","",'Deal_Master_Wide'!$EI$9)</x:f>
      </x:c>
      <x:c r="AA45" s="52" t="str">
        <x:f>IF('Deal_Master_Wide'!$AL$9="","",'Deal_Master_Wide'!$AL$9)</x:f>
        <x:v>Unknown</x:v>
      </x:c>
      <x:c r="AB45" s="54" t="n">
        <x:f>IF('Deal_Master_Wide'!$AF$9="","",'Deal_Master_Wide'!$AF$9)</x:f>
        <x:v>517</x:v>
      </x:c>
      <x:c r="AC45" s="52" t="str">
        <x:f>IF(COUNT($P45,$Q45,$R45,$S45,$T45,$U45,$V45,$W45,$X45)=9,"Yes","No")</x:f>
        <x:v>No</x:v>
      </x:c>
      <x:c r="AD45" s="52" t="str">
        <x:f>IF(COUNT($Y45,$Z45)=2,"Yes","No")</x:f>
        <x:v>No</x:v>
      </x:c>
      <x:c r="AE45" s="50" t="str"/>
      <x:c r="AF45" t="str"/>
    </x:row>
    <x:row r="46" ht="20" customHeight="1">
      <x:c r="A46" s="50" t="str">
        <x:v>CTL-0007</x:v>
      </x:c>
      <x:c r="B46" s="50" t="str">
        <x:v>Candidate alternative-rationale group</x:v>
      </x:c>
      <x:c r="C46" s="52" t="str">
        <x:f>IF('Deal_Master_Wide'!$AU$9="","",'Deal_Master_Wide'!$AU$9)</x:f>
        <x:v>Not reviewed</x:v>
      </x:c>
      <x:c r="D46" s="52" t="str">
        <x:f>IF('Deal_Master_Wide'!$AV$9="","",'Deal_Master_Wide'!$AV$9)</x:f>
        <x:v>Not assessed</x:v>
      </x:c>
      <x:c r="E46" s="50" t="n">
        <x:v>0</x:v>
      </x:c>
      <x:c r="F46" s="52" t="str">
        <x:f>IF(OR($C46="High-confidence innovation-driven",$C46="Medium-confidence innovation-driven"),1,IF($C46="Clear alternative-rationale",0,""))</x:f>
      </x:c>
      <x:c r="G46" s="52" t="str">
        <x:f>IF('Deal_Master_Wide'!$M$9="","",'Deal_Master_Wide'!$M$9)</x:f>
        <x:v>Review</x:v>
      </x:c>
      <x:c r="H46" s="50" t="str">
        <x:v>Travere Therapeutics Inc</x:v>
      </x:c>
      <x:c r="I46" s="50" t="str">
        <x:v>Orphan Technologies Ltd</x:v>
      </x:c>
      <x:c r="J46" s="50" t="n">
        <x:v>2020</x:v>
      </x:c>
      <x:c r="K46" s="50" t="n">
        <x:v>-1</x:v>
      </x:c>
      <x:c r="L46" s="50" t="n">
        <x:v>2019</x:v>
      </x:c>
      <x:c r="M46" s="50" t="n">
        <x:v>0</x:v>
      </x:c>
      <x:c r="N46" s="50" t="n">
        <x:v>0</x:v>
      </x:c>
      <x:c r="O46" s="52" t="str">
        <x:f>IF($F46="","",$F46*$M46)</x:f>
      </x:c>
      <x:c r="P46" s="54" t="str">
        <x:f>IF('Deal_Master_Wide'!$BR$9="","",'Deal_Master_Wide'!$BR$9)</x:f>
      </x:c>
      <x:c r="Q46" s="54" t="str">
        <x:f>IF('Deal_Master_Wide'!$BY$9="","",'Deal_Master_Wide'!$BY$9)</x:f>
      </x:c>
      <x:c r="R46" s="54" t="str">
        <x:f>IF('Deal_Master_Wide'!$CF$9="","",'Deal_Master_Wide'!$CF$9)</x:f>
      </x:c>
      <x:c r="S46" s="54" t="str">
        <x:f>IF('Deal_Master_Wide'!$CM$9="","",'Deal_Master_Wide'!$CM$9)</x:f>
      </x:c>
      <x:c r="T46" s="54" t="str">
        <x:f>IF('Deal_Master_Wide'!$CT$9="","",'Deal_Master_Wide'!$CT$9)</x:f>
      </x:c>
      <x:c r="U46" s="54" t="str">
        <x:f>IF('Deal_Master_Wide'!$DA$9="","",'Deal_Master_Wide'!$DA$9)</x:f>
      </x:c>
      <x:c r="V46" s="56" t="str">
        <x:f>IF('Deal_Master_Wide'!$DH$9="","",'Deal_Master_Wide'!$DH$9)</x:f>
      </x:c>
      <x:c r="W46" s="56" t="str">
        <x:f>IF('Deal_Master_Wide'!$DO$9="","",'Deal_Master_Wide'!$DO$9)</x:f>
      </x:c>
      <x:c r="X46" s="56" t="str">
        <x:f>IF('Deal_Master_Wide'!$DV$9="","",'Deal_Master_Wide'!$DV$9)</x:f>
      </x:c>
      <x:c r="Y46" s="118" t="str">
        <x:f>IF('Deal_Master_Wide'!$EC$9="","",'Deal_Master_Wide'!$EC$9)</x:f>
      </x:c>
      <x:c r="Z46" s="118" t="str">
        <x:f>IF('Deal_Master_Wide'!$EJ$9="","",'Deal_Master_Wide'!$EJ$9)</x:f>
      </x:c>
      <x:c r="AA46" s="52" t="str">
        <x:f>IF('Deal_Master_Wide'!$AL$9="","",'Deal_Master_Wide'!$AL$9)</x:f>
        <x:v>Unknown</x:v>
      </x:c>
      <x:c r="AB46" s="54" t="n">
        <x:f>IF('Deal_Master_Wide'!$AF$9="","",'Deal_Master_Wide'!$AF$9)</x:f>
        <x:v>517</x:v>
      </x:c>
      <x:c r="AC46" s="52" t="str">
        <x:f>IF(COUNT($P46,$Q46,$R46,$S46,$T46,$U46,$V46,$W46,$X46)=9,"Yes","No")</x:f>
        <x:v>No</x:v>
      </x:c>
      <x:c r="AD46" s="52" t="str">
        <x:f>IF(COUNT($Y46,$Z46)=2,"Yes","No")</x:f>
        <x:v>No</x:v>
      </x:c>
      <x:c r="AE46" s="50" t="str"/>
      <x:c r="AF46" t="str"/>
    </x:row>
    <x:row r="47" ht="20" customHeight="1">
      <x:c r="A47" s="50" t="str">
        <x:v>CTL-0007</x:v>
      </x:c>
      <x:c r="B47" s="50" t="str">
        <x:v>Candidate alternative-rationale group</x:v>
      </x:c>
      <x:c r="C47" s="52" t="str">
        <x:f>IF('Deal_Master_Wide'!$AU$9="","",'Deal_Master_Wide'!$AU$9)</x:f>
        <x:v>Not reviewed</x:v>
      </x:c>
      <x:c r="D47" s="52" t="str">
        <x:f>IF('Deal_Master_Wide'!$AV$9="","",'Deal_Master_Wide'!$AV$9)</x:f>
        <x:v>Not assessed</x:v>
      </x:c>
      <x:c r="E47" s="50" t="n">
        <x:v>0</x:v>
      </x:c>
      <x:c r="F47" s="52" t="str">
        <x:f>IF(OR($C47="High-confidence innovation-driven",$C47="Medium-confidence innovation-driven"),1,IF($C47="Clear alternative-rationale",0,""))</x:f>
      </x:c>
      <x:c r="G47" s="52" t="str">
        <x:f>IF('Deal_Master_Wide'!$M$9="","",'Deal_Master_Wide'!$M$9)</x:f>
        <x:v>Review</x:v>
      </x:c>
      <x:c r="H47" s="50" t="str">
        <x:v>Travere Therapeutics Inc</x:v>
      </x:c>
      <x:c r="I47" s="50" t="str">
        <x:v>Orphan Technologies Ltd</x:v>
      </x:c>
      <x:c r="J47" s="50" t="n">
        <x:v>2020</x:v>
      </x:c>
      <x:c r="K47" s="50" t="n">
        <x:v>0</x:v>
      </x:c>
      <x:c r="L47" s="50" t="n">
        <x:v>2020</x:v>
      </x:c>
      <x:c r="M47" s="50" t="n">
        <x:v>0</x:v>
      </x:c>
      <x:c r="N47" s="50" t="n">
        <x:v>1</x:v>
      </x:c>
      <x:c r="O47" s="52" t="str">
        <x:f>IF($F47="","",$F47*$M47)</x:f>
      </x:c>
      <x:c r="P47" s="54" t="str">
        <x:f>IF('Deal_Master_Wide'!$BS$9="","",'Deal_Master_Wide'!$BS$9)</x:f>
      </x:c>
      <x:c r="Q47" s="54" t="str">
        <x:f>IF('Deal_Master_Wide'!$BZ$9="","",'Deal_Master_Wide'!$BZ$9)</x:f>
      </x:c>
      <x:c r="R47" s="54" t="str">
        <x:f>IF('Deal_Master_Wide'!$CG$9="","",'Deal_Master_Wide'!$CG$9)</x:f>
      </x:c>
      <x:c r="S47" s="54" t="str">
        <x:f>IF('Deal_Master_Wide'!$CN$9="","",'Deal_Master_Wide'!$CN$9)</x:f>
      </x:c>
      <x:c r="T47" s="54" t="str">
        <x:f>IF('Deal_Master_Wide'!$CU$9="","",'Deal_Master_Wide'!$CU$9)</x:f>
      </x:c>
      <x:c r="U47" s="54" t="str">
        <x:f>IF('Deal_Master_Wide'!$DB$9="","",'Deal_Master_Wide'!$DB$9)</x:f>
      </x:c>
      <x:c r="V47" s="56" t="str">
        <x:f>IF('Deal_Master_Wide'!$DI$9="","",'Deal_Master_Wide'!$DI$9)</x:f>
      </x:c>
      <x:c r="W47" s="56" t="str">
        <x:f>IF('Deal_Master_Wide'!$DP$9="","",'Deal_Master_Wide'!$DP$9)</x:f>
      </x:c>
      <x:c r="X47" s="56" t="str">
        <x:f>IF('Deal_Master_Wide'!$DW$9="","",'Deal_Master_Wide'!$DW$9)</x:f>
      </x:c>
      <x:c r="Y47" s="118" t="str">
        <x:f>IF('Deal_Master_Wide'!$ED$9="","",'Deal_Master_Wide'!$ED$9)</x:f>
      </x:c>
      <x:c r="Z47" s="118" t="str">
        <x:f>IF('Deal_Master_Wide'!$EK$9="","",'Deal_Master_Wide'!$EK$9)</x:f>
      </x:c>
      <x:c r="AA47" s="52" t="str">
        <x:f>IF('Deal_Master_Wide'!$AL$9="","",'Deal_Master_Wide'!$AL$9)</x:f>
        <x:v>Unknown</x:v>
      </x:c>
      <x:c r="AB47" s="54" t="n">
        <x:f>IF('Deal_Master_Wide'!$AF$9="","",'Deal_Master_Wide'!$AF$9)</x:f>
        <x:v>517</x:v>
      </x:c>
      <x:c r="AC47" s="52" t="str">
        <x:f>IF(COUNT($P47,$Q47,$R47,$S47,$T47,$U47,$V47,$W47,$X47)=9,"Yes","No")</x:f>
        <x:v>No</x:v>
      </x:c>
      <x:c r="AD47" s="52" t="str">
        <x:f>IF(COUNT($Y47,$Z47)=2,"Yes","No")</x:f>
        <x:v>No</x:v>
      </x:c>
      <x:c r="AE47" s="50" t="str"/>
      <x:c r="AF47" t="str"/>
    </x:row>
    <x:row r="48" ht="20" customHeight="1">
      <x:c r="A48" s="50" t="str">
        <x:v>CTL-0007</x:v>
      </x:c>
      <x:c r="B48" s="50" t="str">
        <x:v>Candidate alternative-rationale group</x:v>
      </x:c>
      <x:c r="C48" s="52" t="str">
        <x:f>IF('Deal_Master_Wide'!$AU$9="","",'Deal_Master_Wide'!$AU$9)</x:f>
        <x:v>Not reviewed</x:v>
      </x:c>
      <x:c r="D48" s="52" t="str">
        <x:f>IF('Deal_Master_Wide'!$AV$9="","",'Deal_Master_Wide'!$AV$9)</x:f>
        <x:v>Not assessed</x:v>
      </x:c>
      <x:c r="E48" s="50" t="n">
        <x:v>0</x:v>
      </x:c>
      <x:c r="F48" s="52" t="str">
        <x:f>IF(OR($C48="High-confidence innovation-driven",$C48="Medium-confidence innovation-driven"),1,IF($C48="Clear alternative-rationale",0,""))</x:f>
      </x:c>
      <x:c r="G48" s="52" t="str">
        <x:f>IF('Deal_Master_Wide'!$M$9="","",'Deal_Master_Wide'!$M$9)</x:f>
        <x:v>Review</x:v>
      </x:c>
      <x:c r="H48" s="50" t="str">
        <x:v>Travere Therapeutics Inc</x:v>
      </x:c>
      <x:c r="I48" s="50" t="str">
        <x:v>Orphan Technologies Ltd</x:v>
      </x:c>
      <x:c r="J48" s="50" t="n">
        <x:v>2020</x:v>
      </x:c>
      <x:c r="K48" s="50" t="n">
        <x:v>1</x:v>
      </x:c>
      <x:c r="L48" s="50" t="n">
        <x:v>2021</x:v>
      </x:c>
      <x:c r="M48" s="50" t="n">
        <x:v>1</x:v>
      </x:c>
      <x:c r="N48" s="50" t="n">
        <x:v>1</x:v>
      </x:c>
      <x:c r="O48" s="52" t="str">
        <x:f>IF($F48="","",$F48*$M48)</x:f>
      </x:c>
      <x:c r="P48" s="54" t="str">
        <x:f>IF('Deal_Master_Wide'!$BT$9="","",'Deal_Master_Wide'!$BT$9)</x:f>
      </x:c>
      <x:c r="Q48" s="54" t="str">
        <x:f>IF('Deal_Master_Wide'!$CA$9="","",'Deal_Master_Wide'!$CA$9)</x:f>
      </x:c>
      <x:c r="R48" s="54" t="str">
        <x:f>IF('Deal_Master_Wide'!$CH$9="","",'Deal_Master_Wide'!$CH$9)</x:f>
      </x:c>
      <x:c r="S48" s="54" t="str">
        <x:f>IF('Deal_Master_Wide'!$CO$9="","",'Deal_Master_Wide'!$CO$9)</x:f>
      </x:c>
      <x:c r="T48" s="54" t="str">
        <x:f>IF('Deal_Master_Wide'!$CV$9="","",'Deal_Master_Wide'!$CV$9)</x:f>
      </x:c>
      <x:c r="U48" s="54" t="str">
        <x:f>IF('Deal_Master_Wide'!$DC$9="","",'Deal_Master_Wide'!$DC$9)</x:f>
      </x:c>
      <x:c r="V48" s="56" t="str">
        <x:f>IF('Deal_Master_Wide'!$DJ$9="","",'Deal_Master_Wide'!$DJ$9)</x:f>
      </x:c>
      <x:c r="W48" s="56" t="str">
        <x:f>IF('Deal_Master_Wide'!$DQ$9="","",'Deal_Master_Wide'!$DQ$9)</x:f>
      </x:c>
      <x:c r="X48" s="56" t="str">
        <x:f>IF('Deal_Master_Wide'!$DX$9="","",'Deal_Master_Wide'!$DX$9)</x:f>
      </x:c>
      <x:c r="Y48" s="118" t="str">
        <x:f>IF('Deal_Master_Wide'!$EE$9="","",'Deal_Master_Wide'!$EE$9)</x:f>
      </x:c>
      <x:c r="Z48" s="118" t="str">
        <x:f>IF('Deal_Master_Wide'!$EL$9="","",'Deal_Master_Wide'!$EL$9)</x:f>
      </x:c>
      <x:c r="AA48" s="52" t="str">
        <x:f>IF('Deal_Master_Wide'!$AL$9="","",'Deal_Master_Wide'!$AL$9)</x:f>
        <x:v>Unknown</x:v>
      </x:c>
      <x:c r="AB48" s="54" t="n">
        <x:f>IF('Deal_Master_Wide'!$AF$9="","",'Deal_Master_Wide'!$AF$9)</x:f>
        <x:v>517</x:v>
      </x:c>
      <x:c r="AC48" s="52" t="str">
        <x:f>IF(COUNT($P48,$Q48,$R48,$S48,$T48,$U48,$V48,$W48,$X48)=9,"Yes","No")</x:f>
        <x:v>No</x:v>
      </x:c>
      <x:c r="AD48" s="52" t="str">
        <x:f>IF(COUNT($Y48,$Z48)=2,"Yes","No")</x:f>
        <x:v>No</x:v>
      </x:c>
      <x:c r="AE48" s="50" t="str"/>
      <x:c r="AF48" t="str"/>
    </x:row>
    <x:row r="49" ht="20" customHeight="1">
      <x:c r="A49" s="50" t="str">
        <x:v>CTL-0007</x:v>
      </x:c>
      <x:c r="B49" s="50" t="str">
        <x:v>Candidate alternative-rationale group</x:v>
      </x:c>
      <x:c r="C49" s="52" t="str">
        <x:f>IF('Deal_Master_Wide'!$AU$9="","",'Deal_Master_Wide'!$AU$9)</x:f>
        <x:v>Not reviewed</x:v>
      </x:c>
      <x:c r="D49" s="52" t="str">
        <x:f>IF('Deal_Master_Wide'!$AV$9="","",'Deal_Master_Wide'!$AV$9)</x:f>
        <x:v>Not assessed</x:v>
      </x:c>
      <x:c r="E49" s="50" t="n">
        <x:v>0</x:v>
      </x:c>
      <x:c r="F49" s="52" t="str">
        <x:f>IF(OR($C49="High-confidence innovation-driven",$C49="Medium-confidence innovation-driven"),1,IF($C49="Clear alternative-rationale",0,""))</x:f>
      </x:c>
      <x:c r="G49" s="52" t="str">
        <x:f>IF('Deal_Master_Wide'!$M$9="","",'Deal_Master_Wide'!$M$9)</x:f>
        <x:v>Review</x:v>
      </x:c>
      <x:c r="H49" s="50" t="str">
        <x:v>Travere Therapeutics Inc</x:v>
      </x:c>
      <x:c r="I49" s="50" t="str">
        <x:v>Orphan Technologies Ltd</x:v>
      </x:c>
      <x:c r="J49" s="50" t="n">
        <x:v>2020</x:v>
      </x:c>
      <x:c r="K49" s="50" t="n">
        <x:v>2</x:v>
      </x:c>
      <x:c r="L49" s="50" t="n">
        <x:v>2022</x:v>
      </x:c>
      <x:c r="M49" s="50" t="n">
        <x:v>1</x:v>
      </x:c>
      <x:c r="N49" s="50" t="n">
        <x:v>1</x:v>
      </x:c>
      <x:c r="O49" s="52" t="str">
        <x:f>IF($F49="","",$F49*$M49)</x:f>
      </x:c>
      <x:c r="P49" s="54" t="str">
        <x:f>IF('Deal_Master_Wide'!$BU$9="","",'Deal_Master_Wide'!$BU$9)</x:f>
      </x:c>
      <x:c r="Q49" s="54" t="str">
        <x:f>IF('Deal_Master_Wide'!$CB$9="","",'Deal_Master_Wide'!$CB$9)</x:f>
      </x:c>
      <x:c r="R49" s="54" t="str">
        <x:f>IF('Deal_Master_Wide'!$CI$9="","",'Deal_Master_Wide'!$CI$9)</x:f>
      </x:c>
      <x:c r="S49" s="54" t="str">
        <x:f>IF('Deal_Master_Wide'!$CP$9="","",'Deal_Master_Wide'!$CP$9)</x:f>
      </x:c>
      <x:c r="T49" s="54" t="str">
        <x:f>IF('Deal_Master_Wide'!$CW$9="","",'Deal_Master_Wide'!$CW$9)</x:f>
      </x:c>
      <x:c r="U49" s="54" t="str">
        <x:f>IF('Deal_Master_Wide'!$DD$9="","",'Deal_Master_Wide'!$DD$9)</x:f>
      </x:c>
      <x:c r="V49" s="56" t="str">
        <x:f>IF('Deal_Master_Wide'!$DK$9="","",'Deal_Master_Wide'!$DK$9)</x:f>
      </x:c>
      <x:c r="W49" s="56" t="str">
        <x:f>IF('Deal_Master_Wide'!$DR$9="","",'Deal_Master_Wide'!$DR$9)</x:f>
      </x:c>
      <x:c r="X49" s="56" t="str">
        <x:f>IF('Deal_Master_Wide'!$DY$9="","",'Deal_Master_Wide'!$DY$9)</x:f>
      </x:c>
      <x:c r="Y49" s="118" t="str">
        <x:f>IF('Deal_Master_Wide'!$EF$9="","",'Deal_Master_Wide'!$EF$9)</x:f>
      </x:c>
      <x:c r="Z49" s="118" t="str">
        <x:f>IF('Deal_Master_Wide'!$EM$9="","",'Deal_Master_Wide'!$EM$9)</x:f>
      </x:c>
      <x:c r="AA49" s="52" t="str">
        <x:f>IF('Deal_Master_Wide'!$AL$9="","",'Deal_Master_Wide'!$AL$9)</x:f>
        <x:v>Unknown</x:v>
      </x:c>
      <x:c r="AB49" s="54" t="n">
        <x:f>IF('Deal_Master_Wide'!$AF$9="","",'Deal_Master_Wide'!$AF$9)</x:f>
        <x:v>517</x:v>
      </x:c>
      <x:c r="AC49" s="52" t="str">
        <x:f>IF(COUNT($P49,$Q49,$R49,$S49,$T49,$U49,$V49,$W49,$X49)=9,"Yes","No")</x:f>
        <x:v>No</x:v>
      </x:c>
      <x:c r="AD49" s="52" t="str">
        <x:f>IF(COUNT($Y49,$Z49)=2,"Yes","No")</x:f>
        <x:v>No</x:v>
      </x:c>
      <x:c r="AE49" s="50" t="str"/>
      <x:c r="AF49" t="str"/>
    </x:row>
    <x:row r="50" ht="20" customHeight="1">
      <x:c r="A50" s="50" t="str">
        <x:v>CTL-0007</x:v>
      </x:c>
      <x:c r="B50" s="50" t="str">
        <x:v>Candidate alternative-rationale group</x:v>
      </x:c>
      <x:c r="C50" s="52" t="str">
        <x:f>IF('Deal_Master_Wide'!$AU$9="","",'Deal_Master_Wide'!$AU$9)</x:f>
        <x:v>Not reviewed</x:v>
      </x:c>
      <x:c r="D50" s="52" t="str">
        <x:f>IF('Deal_Master_Wide'!$AV$9="","",'Deal_Master_Wide'!$AV$9)</x:f>
        <x:v>Not assessed</x:v>
      </x:c>
      <x:c r="E50" s="50" t="n">
        <x:v>0</x:v>
      </x:c>
      <x:c r="F50" s="52" t="str">
        <x:f>IF(OR($C50="High-confidence innovation-driven",$C50="Medium-confidence innovation-driven"),1,IF($C50="Clear alternative-rationale",0,""))</x:f>
      </x:c>
      <x:c r="G50" s="52" t="str">
        <x:f>IF('Deal_Master_Wide'!$M$9="","",'Deal_Master_Wide'!$M$9)</x:f>
        <x:v>Review</x:v>
      </x:c>
      <x:c r="H50" s="50" t="str">
        <x:v>Travere Therapeutics Inc</x:v>
      </x:c>
      <x:c r="I50" s="50" t="str">
        <x:v>Orphan Technologies Ltd</x:v>
      </x:c>
      <x:c r="J50" s="50" t="n">
        <x:v>2020</x:v>
      </x:c>
      <x:c r="K50" s="50" t="n">
        <x:v>3</x:v>
      </x:c>
      <x:c r="L50" s="50" t="n">
        <x:v>2023</x:v>
      </x:c>
      <x:c r="M50" s="50" t="n">
        <x:v>1</x:v>
      </x:c>
      <x:c r="N50" s="50" t="n">
        <x:v>1</x:v>
      </x:c>
      <x:c r="O50" s="52" t="str">
        <x:f>IF($F50="","",$F50*$M50)</x:f>
      </x:c>
      <x:c r="P50" s="54" t="str">
        <x:f>IF('Deal_Master_Wide'!$BV$9="","",'Deal_Master_Wide'!$BV$9)</x:f>
      </x:c>
      <x:c r="Q50" s="54" t="str">
        <x:f>IF('Deal_Master_Wide'!$CC$9="","",'Deal_Master_Wide'!$CC$9)</x:f>
      </x:c>
      <x:c r="R50" s="54" t="str">
        <x:f>IF('Deal_Master_Wide'!$CJ$9="","",'Deal_Master_Wide'!$CJ$9)</x:f>
      </x:c>
      <x:c r="S50" s="54" t="str">
        <x:f>IF('Deal_Master_Wide'!$CQ$9="","",'Deal_Master_Wide'!$CQ$9)</x:f>
      </x:c>
      <x:c r="T50" s="54" t="str">
        <x:f>IF('Deal_Master_Wide'!$CX$9="","",'Deal_Master_Wide'!$CX$9)</x:f>
      </x:c>
      <x:c r="U50" s="54" t="str">
        <x:f>IF('Deal_Master_Wide'!$DE$9="","",'Deal_Master_Wide'!$DE$9)</x:f>
      </x:c>
      <x:c r="V50" s="56" t="str">
        <x:f>IF('Deal_Master_Wide'!$DL$9="","",'Deal_Master_Wide'!$DL$9)</x:f>
      </x:c>
      <x:c r="W50" s="56" t="str">
        <x:f>IF('Deal_Master_Wide'!$DS$9="","",'Deal_Master_Wide'!$DS$9)</x:f>
      </x:c>
      <x:c r="X50" s="56" t="str">
        <x:f>IF('Deal_Master_Wide'!$DZ$9="","",'Deal_Master_Wide'!$DZ$9)</x:f>
      </x:c>
      <x:c r="Y50" s="118" t="str">
        <x:f>IF('Deal_Master_Wide'!$EG$9="","",'Deal_Master_Wide'!$EG$9)</x:f>
      </x:c>
      <x:c r="Z50" s="118" t="str">
        <x:f>IF('Deal_Master_Wide'!$EN$9="","",'Deal_Master_Wide'!$EN$9)</x:f>
      </x:c>
      <x:c r="AA50" s="52" t="str">
        <x:f>IF('Deal_Master_Wide'!$AL$9="","",'Deal_Master_Wide'!$AL$9)</x:f>
        <x:v>Unknown</x:v>
      </x:c>
      <x:c r="AB50" s="54" t="n">
        <x:f>IF('Deal_Master_Wide'!$AF$9="","",'Deal_Master_Wide'!$AF$9)</x:f>
        <x:v>517</x:v>
      </x:c>
      <x:c r="AC50" s="52" t="str">
        <x:f>IF(COUNT($P50,$Q50,$R50,$S50,$T50,$U50,$V50,$W50,$X50)=9,"Yes","No")</x:f>
        <x:v>No</x:v>
      </x:c>
      <x:c r="AD50" s="52" t="str">
        <x:f>IF(COUNT($Y50,$Z50)=2,"Yes","No")</x:f>
        <x:v>No</x:v>
      </x:c>
      <x:c r="AE50" s="50" t="str"/>
      <x:c r="AF50" t="str"/>
    </x:row>
    <x:row r="51" ht="20" customHeight="1">
      <x:c r="A51" s="50" t="str">
        <x:v>CTL-0008</x:v>
      </x:c>
      <x:c r="B51" s="50" t="str">
        <x:v>Candidate alternative-rationale group</x:v>
      </x:c>
      <x:c r="C51" s="52" t="str">
        <x:f>IF('Deal_Master_Wide'!$AU$10="","",'Deal_Master_Wide'!$AU$10)</x:f>
        <x:v>Not reviewed</x:v>
      </x:c>
      <x:c r="D51" s="52" t="str">
        <x:f>IF('Deal_Master_Wide'!$AV$10="","",'Deal_Master_Wide'!$AV$10)</x:f>
        <x:v>Not assessed</x:v>
      </x:c>
      <x:c r="E51" s="50" t="n">
        <x:v>0</x:v>
      </x:c>
      <x:c r="F51" s="52" t="str">
        <x:f>IF(OR($C51="High-confidence innovation-driven",$C51="Medium-confidence innovation-driven"),1,IF($C51="Clear alternative-rationale",0,""))</x:f>
      </x:c>
      <x:c r="G51" s="52" t="str">
        <x:f>IF('Deal_Master_Wide'!$M$10="","",'Deal_Master_Wide'!$M$10)</x:f>
        <x:v>Review</x:v>
      </x:c>
      <x:c r="H51" s="50" t="str">
        <x:v>Stada Arzneimittel AG</x:v>
      </x:c>
      <x:c r="I51" s="50" t="str">
        <x:v>LobSor Pharmaceuticals AB</x:v>
      </x:c>
      <x:c r="J51" s="50" t="n">
        <x:v>2020</x:v>
      </x:c>
      <x:c r="K51" s="50" t="n">
        <x:v>-3</x:v>
      </x:c>
      <x:c r="L51" s="50" t="n">
        <x:v>2017</x:v>
      </x:c>
      <x:c r="M51" s="50" t="n">
        <x:v>0</x:v>
      </x:c>
      <x:c r="N51" s="50" t="n">
        <x:v>0</x:v>
      </x:c>
      <x:c r="O51" s="52" t="str">
        <x:f>IF($F51="","",$F51*$M51)</x:f>
      </x:c>
      <x:c r="P51" s="54" t="str">
        <x:f>IF('Deal_Master_Wide'!$BP$10="","",'Deal_Master_Wide'!$BP$10)</x:f>
      </x:c>
      <x:c r="Q51" s="54" t="str">
        <x:f>IF('Deal_Master_Wide'!$BW$10="","",'Deal_Master_Wide'!$BW$10)</x:f>
      </x:c>
      <x:c r="R51" s="54" t="str">
        <x:f>IF('Deal_Master_Wide'!$CD$10="","",'Deal_Master_Wide'!$CD$10)</x:f>
      </x:c>
      <x:c r="S51" s="54" t="str">
        <x:f>IF('Deal_Master_Wide'!$CK$10="","",'Deal_Master_Wide'!$CK$10)</x:f>
      </x:c>
      <x:c r="T51" s="54" t="str">
        <x:f>IF('Deal_Master_Wide'!$CR$10="","",'Deal_Master_Wide'!$CR$10)</x:f>
      </x:c>
      <x:c r="U51" s="54" t="str">
        <x:f>IF('Deal_Master_Wide'!$CY$10="","",'Deal_Master_Wide'!$CY$10)</x:f>
      </x:c>
      <x:c r="V51" s="56" t="str">
        <x:f>IF('Deal_Master_Wide'!$DF$10="","",'Deal_Master_Wide'!$DF$10)</x:f>
      </x:c>
      <x:c r="W51" s="56" t="str">
        <x:f>IF('Deal_Master_Wide'!$DM$10="","",'Deal_Master_Wide'!$DM$10)</x:f>
      </x:c>
      <x:c r="X51" s="56" t="str">
        <x:f>IF('Deal_Master_Wide'!$DT$10="","",'Deal_Master_Wide'!$DT$10)</x:f>
      </x:c>
      <x:c r="Y51" s="118" t="str">
        <x:f>IF('Deal_Master_Wide'!$EA$10="","",'Deal_Master_Wide'!$EA$10)</x:f>
      </x:c>
      <x:c r="Z51" s="118" t="str">
        <x:f>IF('Deal_Master_Wide'!$EH$10="","",'Deal_Master_Wide'!$EH$10)</x:f>
      </x:c>
      <x:c r="AA51" s="52" t="str">
        <x:f>IF('Deal_Master_Wide'!$AL$10="","",'Deal_Master_Wide'!$AL$10)</x:f>
        <x:v>Unknown</x:v>
      </x:c>
      <x:c r="AB51" s="54" t="str">
        <x:f>IF('Deal_Master_Wide'!$AF$10="","",'Deal_Master_Wide'!$AF$10)</x:f>
      </x:c>
      <x:c r="AC51" s="52" t="str">
        <x:f>IF(COUNT($P51,$Q51,$R51,$S51,$T51,$U51,$V51,$W51,$X51)=9,"Yes","No")</x:f>
        <x:v>No</x:v>
      </x:c>
      <x:c r="AD51" s="52" t="str">
        <x:f>IF(COUNT($Y51,$Z51)=2,"Yes","No")</x:f>
        <x:v>No</x:v>
      </x:c>
      <x:c r="AE51" s="50" t="str"/>
      <x:c r="AF51" t="str"/>
    </x:row>
    <x:row r="52" ht="20" customHeight="1">
      <x:c r="A52" s="50" t="str">
        <x:v>CTL-0008</x:v>
      </x:c>
      <x:c r="B52" s="50" t="str">
        <x:v>Candidate alternative-rationale group</x:v>
      </x:c>
      <x:c r="C52" s="52" t="str">
        <x:f>IF('Deal_Master_Wide'!$AU$10="","",'Deal_Master_Wide'!$AU$10)</x:f>
        <x:v>Not reviewed</x:v>
      </x:c>
      <x:c r="D52" s="52" t="str">
        <x:f>IF('Deal_Master_Wide'!$AV$10="","",'Deal_Master_Wide'!$AV$10)</x:f>
        <x:v>Not assessed</x:v>
      </x:c>
      <x:c r="E52" s="50" t="n">
        <x:v>0</x:v>
      </x:c>
      <x:c r="F52" s="52" t="str">
        <x:f>IF(OR($C52="High-confidence innovation-driven",$C52="Medium-confidence innovation-driven"),1,IF($C52="Clear alternative-rationale",0,""))</x:f>
      </x:c>
      <x:c r="G52" s="52" t="str">
        <x:f>IF('Deal_Master_Wide'!$M$10="","",'Deal_Master_Wide'!$M$10)</x:f>
        <x:v>Review</x:v>
      </x:c>
      <x:c r="H52" s="50" t="str">
        <x:v>Stada Arzneimittel AG</x:v>
      </x:c>
      <x:c r="I52" s="50" t="str">
        <x:v>LobSor Pharmaceuticals AB</x:v>
      </x:c>
      <x:c r="J52" s="50" t="n">
        <x:v>2020</x:v>
      </x:c>
      <x:c r="K52" s="50" t="n">
        <x:v>-2</x:v>
      </x:c>
      <x:c r="L52" s="50" t="n">
        <x:v>2018</x:v>
      </x:c>
      <x:c r="M52" s="50" t="n">
        <x:v>0</x:v>
      </x:c>
      <x:c r="N52" s="50" t="n">
        <x:v>0</x:v>
      </x:c>
      <x:c r="O52" s="52" t="str">
        <x:f>IF($F52="","",$F52*$M52)</x:f>
      </x:c>
      <x:c r="P52" s="54" t="str">
        <x:f>IF('Deal_Master_Wide'!$BQ$10="","",'Deal_Master_Wide'!$BQ$10)</x:f>
      </x:c>
      <x:c r="Q52" s="54" t="str">
        <x:f>IF('Deal_Master_Wide'!$BX$10="","",'Deal_Master_Wide'!$BX$10)</x:f>
      </x:c>
      <x:c r="R52" s="54" t="str">
        <x:f>IF('Deal_Master_Wide'!$CE$10="","",'Deal_Master_Wide'!$CE$10)</x:f>
      </x:c>
      <x:c r="S52" s="54" t="str">
        <x:f>IF('Deal_Master_Wide'!$CL$10="","",'Deal_Master_Wide'!$CL$10)</x:f>
      </x:c>
      <x:c r="T52" s="54" t="str">
        <x:f>IF('Deal_Master_Wide'!$CS$10="","",'Deal_Master_Wide'!$CS$10)</x:f>
      </x:c>
      <x:c r="U52" s="54" t="str">
        <x:f>IF('Deal_Master_Wide'!$CZ$10="","",'Deal_Master_Wide'!$CZ$10)</x:f>
      </x:c>
      <x:c r="V52" s="56" t="str">
        <x:f>IF('Deal_Master_Wide'!$DG$10="","",'Deal_Master_Wide'!$DG$10)</x:f>
      </x:c>
      <x:c r="W52" s="56" t="str">
        <x:f>IF('Deal_Master_Wide'!$DN$10="","",'Deal_Master_Wide'!$DN$10)</x:f>
      </x:c>
      <x:c r="X52" s="56" t="str">
        <x:f>IF('Deal_Master_Wide'!$DU$10="","",'Deal_Master_Wide'!$DU$10)</x:f>
      </x:c>
      <x:c r="Y52" s="118" t="str">
        <x:f>IF('Deal_Master_Wide'!$EB$10="","",'Deal_Master_Wide'!$EB$10)</x:f>
      </x:c>
      <x:c r="Z52" s="118" t="str">
        <x:f>IF('Deal_Master_Wide'!$EI$10="","",'Deal_Master_Wide'!$EI$10)</x:f>
      </x:c>
      <x:c r="AA52" s="52" t="str">
        <x:f>IF('Deal_Master_Wide'!$AL$10="","",'Deal_Master_Wide'!$AL$10)</x:f>
        <x:v>Unknown</x:v>
      </x:c>
      <x:c r="AB52" s="54" t="str">
        <x:f>IF('Deal_Master_Wide'!$AF$10="","",'Deal_Master_Wide'!$AF$10)</x:f>
      </x:c>
      <x:c r="AC52" s="52" t="str">
        <x:f>IF(COUNT($P52,$Q52,$R52,$S52,$T52,$U52,$V52,$W52,$X52)=9,"Yes","No")</x:f>
        <x:v>No</x:v>
      </x:c>
      <x:c r="AD52" s="52" t="str">
        <x:f>IF(COUNT($Y52,$Z52)=2,"Yes","No")</x:f>
        <x:v>No</x:v>
      </x:c>
      <x:c r="AE52" s="50" t="str"/>
      <x:c r="AF52" t="str"/>
    </x:row>
    <x:row r="53" ht="20" customHeight="1">
      <x:c r="A53" s="50" t="str">
        <x:v>CTL-0008</x:v>
      </x:c>
      <x:c r="B53" s="50" t="str">
        <x:v>Candidate alternative-rationale group</x:v>
      </x:c>
      <x:c r="C53" s="52" t="str">
        <x:f>IF('Deal_Master_Wide'!$AU$10="","",'Deal_Master_Wide'!$AU$10)</x:f>
        <x:v>Not reviewed</x:v>
      </x:c>
      <x:c r="D53" s="52" t="str">
        <x:f>IF('Deal_Master_Wide'!$AV$10="","",'Deal_Master_Wide'!$AV$10)</x:f>
        <x:v>Not assessed</x:v>
      </x:c>
      <x:c r="E53" s="50" t="n">
        <x:v>0</x:v>
      </x:c>
      <x:c r="F53" s="52" t="str">
        <x:f>IF(OR($C53="High-confidence innovation-driven",$C53="Medium-confidence innovation-driven"),1,IF($C53="Clear alternative-rationale",0,""))</x:f>
      </x:c>
      <x:c r="G53" s="52" t="str">
        <x:f>IF('Deal_Master_Wide'!$M$10="","",'Deal_Master_Wide'!$M$10)</x:f>
        <x:v>Review</x:v>
      </x:c>
      <x:c r="H53" s="50" t="str">
        <x:v>Stada Arzneimittel AG</x:v>
      </x:c>
      <x:c r="I53" s="50" t="str">
        <x:v>LobSor Pharmaceuticals AB</x:v>
      </x:c>
      <x:c r="J53" s="50" t="n">
        <x:v>2020</x:v>
      </x:c>
      <x:c r="K53" s="50" t="n">
        <x:v>-1</x:v>
      </x:c>
      <x:c r="L53" s="50" t="n">
        <x:v>2019</x:v>
      </x:c>
      <x:c r="M53" s="50" t="n">
        <x:v>0</x:v>
      </x:c>
      <x:c r="N53" s="50" t="n">
        <x:v>0</x:v>
      </x:c>
      <x:c r="O53" s="52" t="str">
        <x:f>IF($F53="","",$F53*$M53)</x:f>
      </x:c>
      <x:c r="P53" s="54" t="str">
        <x:f>IF('Deal_Master_Wide'!$BR$10="","",'Deal_Master_Wide'!$BR$10)</x:f>
      </x:c>
      <x:c r="Q53" s="54" t="str">
        <x:f>IF('Deal_Master_Wide'!$BY$10="","",'Deal_Master_Wide'!$BY$10)</x:f>
      </x:c>
      <x:c r="R53" s="54" t="str">
        <x:f>IF('Deal_Master_Wide'!$CF$10="","",'Deal_Master_Wide'!$CF$10)</x:f>
      </x:c>
      <x:c r="S53" s="54" t="str">
        <x:f>IF('Deal_Master_Wide'!$CM$10="","",'Deal_Master_Wide'!$CM$10)</x:f>
      </x:c>
      <x:c r="T53" s="54" t="str">
        <x:f>IF('Deal_Master_Wide'!$CT$10="","",'Deal_Master_Wide'!$CT$10)</x:f>
      </x:c>
      <x:c r="U53" s="54" t="str">
        <x:f>IF('Deal_Master_Wide'!$DA$10="","",'Deal_Master_Wide'!$DA$10)</x:f>
      </x:c>
      <x:c r="V53" s="56" t="str">
        <x:f>IF('Deal_Master_Wide'!$DH$10="","",'Deal_Master_Wide'!$DH$10)</x:f>
      </x:c>
      <x:c r="W53" s="56" t="str">
        <x:f>IF('Deal_Master_Wide'!$DO$10="","",'Deal_Master_Wide'!$DO$10)</x:f>
      </x:c>
      <x:c r="X53" s="56" t="str">
        <x:f>IF('Deal_Master_Wide'!$DV$10="","",'Deal_Master_Wide'!$DV$10)</x:f>
      </x:c>
      <x:c r="Y53" s="118" t="str">
        <x:f>IF('Deal_Master_Wide'!$EC$10="","",'Deal_Master_Wide'!$EC$10)</x:f>
      </x:c>
      <x:c r="Z53" s="118" t="str">
        <x:f>IF('Deal_Master_Wide'!$EJ$10="","",'Deal_Master_Wide'!$EJ$10)</x:f>
      </x:c>
      <x:c r="AA53" s="52" t="str">
        <x:f>IF('Deal_Master_Wide'!$AL$10="","",'Deal_Master_Wide'!$AL$10)</x:f>
        <x:v>Unknown</x:v>
      </x:c>
      <x:c r="AB53" s="54" t="str">
        <x:f>IF('Deal_Master_Wide'!$AF$10="","",'Deal_Master_Wide'!$AF$10)</x:f>
      </x:c>
      <x:c r="AC53" s="52" t="str">
        <x:f>IF(COUNT($P53,$Q53,$R53,$S53,$T53,$U53,$V53,$W53,$X53)=9,"Yes","No")</x:f>
        <x:v>No</x:v>
      </x:c>
      <x:c r="AD53" s="52" t="str">
        <x:f>IF(COUNT($Y53,$Z53)=2,"Yes","No")</x:f>
        <x:v>No</x:v>
      </x:c>
      <x:c r="AE53" s="50" t="str"/>
      <x:c r="AF53" t="str"/>
    </x:row>
    <x:row r="54" ht="20" customHeight="1">
      <x:c r="A54" s="50" t="str">
        <x:v>CTL-0008</x:v>
      </x:c>
      <x:c r="B54" s="50" t="str">
        <x:v>Candidate alternative-rationale group</x:v>
      </x:c>
      <x:c r="C54" s="52" t="str">
        <x:f>IF('Deal_Master_Wide'!$AU$10="","",'Deal_Master_Wide'!$AU$10)</x:f>
        <x:v>Not reviewed</x:v>
      </x:c>
      <x:c r="D54" s="52" t="str">
        <x:f>IF('Deal_Master_Wide'!$AV$10="","",'Deal_Master_Wide'!$AV$10)</x:f>
        <x:v>Not assessed</x:v>
      </x:c>
      <x:c r="E54" s="50" t="n">
        <x:v>0</x:v>
      </x:c>
      <x:c r="F54" s="52" t="str">
        <x:f>IF(OR($C54="High-confidence innovation-driven",$C54="Medium-confidence innovation-driven"),1,IF($C54="Clear alternative-rationale",0,""))</x:f>
      </x:c>
      <x:c r="G54" s="52" t="str">
        <x:f>IF('Deal_Master_Wide'!$M$10="","",'Deal_Master_Wide'!$M$10)</x:f>
        <x:v>Review</x:v>
      </x:c>
      <x:c r="H54" s="50" t="str">
        <x:v>Stada Arzneimittel AG</x:v>
      </x:c>
      <x:c r="I54" s="50" t="str">
        <x:v>LobSor Pharmaceuticals AB</x:v>
      </x:c>
      <x:c r="J54" s="50" t="n">
        <x:v>2020</x:v>
      </x:c>
      <x:c r="K54" s="50" t="n">
        <x:v>0</x:v>
      </x:c>
      <x:c r="L54" s="50" t="n">
        <x:v>2020</x:v>
      </x:c>
      <x:c r="M54" s="50" t="n">
        <x:v>0</x:v>
      </x:c>
      <x:c r="N54" s="50" t="n">
        <x:v>1</x:v>
      </x:c>
      <x:c r="O54" s="52" t="str">
        <x:f>IF($F54="","",$F54*$M54)</x:f>
      </x:c>
      <x:c r="P54" s="54" t="str">
        <x:f>IF('Deal_Master_Wide'!$BS$10="","",'Deal_Master_Wide'!$BS$10)</x:f>
      </x:c>
      <x:c r="Q54" s="54" t="str">
        <x:f>IF('Deal_Master_Wide'!$BZ$10="","",'Deal_Master_Wide'!$BZ$10)</x:f>
      </x:c>
      <x:c r="R54" s="54" t="str">
        <x:f>IF('Deal_Master_Wide'!$CG$10="","",'Deal_Master_Wide'!$CG$10)</x:f>
      </x:c>
      <x:c r="S54" s="54" t="str">
        <x:f>IF('Deal_Master_Wide'!$CN$10="","",'Deal_Master_Wide'!$CN$10)</x:f>
      </x:c>
      <x:c r="T54" s="54" t="str">
        <x:f>IF('Deal_Master_Wide'!$CU$10="","",'Deal_Master_Wide'!$CU$10)</x:f>
      </x:c>
      <x:c r="U54" s="54" t="str">
        <x:f>IF('Deal_Master_Wide'!$DB$10="","",'Deal_Master_Wide'!$DB$10)</x:f>
      </x:c>
      <x:c r="V54" s="56" t="str">
        <x:f>IF('Deal_Master_Wide'!$DI$10="","",'Deal_Master_Wide'!$DI$10)</x:f>
      </x:c>
      <x:c r="W54" s="56" t="str">
        <x:f>IF('Deal_Master_Wide'!$DP$10="","",'Deal_Master_Wide'!$DP$10)</x:f>
      </x:c>
      <x:c r="X54" s="56" t="str">
        <x:f>IF('Deal_Master_Wide'!$DW$10="","",'Deal_Master_Wide'!$DW$10)</x:f>
      </x:c>
      <x:c r="Y54" s="118" t="str">
        <x:f>IF('Deal_Master_Wide'!$ED$10="","",'Deal_Master_Wide'!$ED$10)</x:f>
      </x:c>
      <x:c r="Z54" s="118" t="str">
        <x:f>IF('Deal_Master_Wide'!$EK$10="","",'Deal_Master_Wide'!$EK$10)</x:f>
      </x:c>
      <x:c r="AA54" s="52" t="str">
        <x:f>IF('Deal_Master_Wide'!$AL$10="","",'Deal_Master_Wide'!$AL$10)</x:f>
        <x:v>Unknown</x:v>
      </x:c>
      <x:c r="AB54" s="54" t="str">
        <x:f>IF('Deal_Master_Wide'!$AF$10="","",'Deal_Master_Wide'!$AF$10)</x:f>
      </x:c>
      <x:c r="AC54" s="52" t="str">
        <x:f>IF(COUNT($P54,$Q54,$R54,$S54,$T54,$U54,$V54,$W54,$X54)=9,"Yes","No")</x:f>
        <x:v>No</x:v>
      </x:c>
      <x:c r="AD54" s="52" t="str">
        <x:f>IF(COUNT($Y54,$Z54)=2,"Yes","No")</x:f>
        <x:v>No</x:v>
      </x:c>
      <x:c r="AE54" s="50" t="str"/>
      <x:c r="AF54" t="str"/>
    </x:row>
    <x:row r="55" ht="20" customHeight="1">
      <x:c r="A55" s="50" t="str">
        <x:v>CTL-0008</x:v>
      </x:c>
      <x:c r="B55" s="50" t="str">
        <x:v>Candidate alternative-rationale group</x:v>
      </x:c>
      <x:c r="C55" s="52" t="str">
        <x:f>IF('Deal_Master_Wide'!$AU$10="","",'Deal_Master_Wide'!$AU$10)</x:f>
        <x:v>Not reviewed</x:v>
      </x:c>
      <x:c r="D55" s="52" t="str">
        <x:f>IF('Deal_Master_Wide'!$AV$10="","",'Deal_Master_Wide'!$AV$10)</x:f>
        <x:v>Not assessed</x:v>
      </x:c>
      <x:c r="E55" s="50" t="n">
        <x:v>0</x:v>
      </x:c>
      <x:c r="F55" s="52" t="str">
        <x:f>IF(OR($C55="High-confidence innovation-driven",$C55="Medium-confidence innovation-driven"),1,IF($C55="Clear alternative-rationale",0,""))</x:f>
      </x:c>
      <x:c r="G55" s="52" t="str">
        <x:f>IF('Deal_Master_Wide'!$M$10="","",'Deal_Master_Wide'!$M$10)</x:f>
        <x:v>Review</x:v>
      </x:c>
      <x:c r="H55" s="50" t="str">
        <x:v>Stada Arzneimittel AG</x:v>
      </x:c>
      <x:c r="I55" s="50" t="str">
        <x:v>LobSor Pharmaceuticals AB</x:v>
      </x:c>
      <x:c r="J55" s="50" t="n">
        <x:v>2020</x:v>
      </x:c>
      <x:c r="K55" s="50" t="n">
        <x:v>1</x:v>
      </x:c>
      <x:c r="L55" s="50" t="n">
        <x:v>2021</x:v>
      </x:c>
      <x:c r="M55" s="50" t="n">
        <x:v>1</x:v>
      </x:c>
      <x:c r="N55" s="50" t="n">
        <x:v>1</x:v>
      </x:c>
      <x:c r="O55" s="52" t="str">
        <x:f>IF($F55="","",$F55*$M55)</x:f>
      </x:c>
      <x:c r="P55" s="54" t="str">
        <x:f>IF('Deal_Master_Wide'!$BT$10="","",'Deal_Master_Wide'!$BT$10)</x:f>
      </x:c>
      <x:c r="Q55" s="54" t="str">
        <x:f>IF('Deal_Master_Wide'!$CA$10="","",'Deal_Master_Wide'!$CA$10)</x:f>
      </x:c>
      <x:c r="R55" s="54" t="str">
        <x:f>IF('Deal_Master_Wide'!$CH$10="","",'Deal_Master_Wide'!$CH$10)</x:f>
      </x:c>
      <x:c r="S55" s="54" t="str">
        <x:f>IF('Deal_Master_Wide'!$CO$10="","",'Deal_Master_Wide'!$CO$10)</x:f>
      </x:c>
      <x:c r="T55" s="54" t="str">
        <x:f>IF('Deal_Master_Wide'!$CV$10="","",'Deal_Master_Wide'!$CV$10)</x:f>
      </x:c>
      <x:c r="U55" s="54" t="str">
        <x:f>IF('Deal_Master_Wide'!$DC$10="","",'Deal_Master_Wide'!$DC$10)</x:f>
      </x:c>
      <x:c r="V55" s="56" t="str">
        <x:f>IF('Deal_Master_Wide'!$DJ$10="","",'Deal_Master_Wide'!$DJ$10)</x:f>
      </x:c>
      <x:c r="W55" s="56" t="str">
        <x:f>IF('Deal_Master_Wide'!$DQ$10="","",'Deal_Master_Wide'!$DQ$10)</x:f>
      </x:c>
      <x:c r="X55" s="56" t="str">
        <x:f>IF('Deal_Master_Wide'!$DX$10="","",'Deal_Master_Wide'!$DX$10)</x:f>
      </x:c>
      <x:c r="Y55" s="118" t="str">
        <x:f>IF('Deal_Master_Wide'!$EE$10="","",'Deal_Master_Wide'!$EE$10)</x:f>
      </x:c>
      <x:c r="Z55" s="118" t="str">
        <x:f>IF('Deal_Master_Wide'!$EL$10="","",'Deal_Master_Wide'!$EL$10)</x:f>
      </x:c>
      <x:c r="AA55" s="52" t="str">
        <x:f>IF('Deal_Master_Wide'!$AL$10="","",'Deal_Master_Wide'!$AL$10)</x:f>
        <x:v>Unknown</x:v>
      </x:c>
      <x:c r="AB55" s="54" t="str">
        <x:f>IF('Deal_Master_Wide'!$AF$10="","",'Deal_Master_Wide'!$AF$10)</x:f>
      </x:c>
      <x:c r="AC55" s="52" t="str">
        <x:f>IF(COUNT($P55,$Q55,$R55,$S55,$T55,$U55,$V55,$W55,$X55)=9,"Yes","No")</x:f>
        <x:v>No</x:v>
      </x:c>
      <x:c r="AD55" s="52" t="str">
        <x:f>IF(COUNT($Y55,$Z55)=2,"Yes","No")</x:f>
        <x:v>No</x:v>
      </x:c>
      <x:c r="AE55" s="50" t="str"/>
      <x:c r="AF55" t="str"/>
    </x:row>
    <x:row r="56" ht="20" customHeight="1">
      <x:c r="A56" s="50" t="str">
        <x:v>CTL-0008</x:v>
      </x:c>
      <x:c r="B56" s="50" t="str">
        <x:v>Candidate alternative-rationale group</x:v>
      </x:c>
      <x:c r="C56" s="52" t="str">
        <x:f>IF('Deal_Master_Wide'!$AU$10="","",'Deal_Master_Wide'!$AU$10)</x:f>
        <x:v>Not reviewed</x:v>
      </x:c>
      <x:c r="D56" s="52" t="str">
        <x:f>IF('Deal_Master_Wide'!$AV$10="","",'Deal_Master_Wide'!$AV$10)</x:f>
        <x:v>Not assessed</x:v>
      </x:c>
      <x:c r="E56" s="50" t="n">
        <x:v>0</x:v>
      </x:c>
      <x:c r="F56" s="52" t="str">
        <x:f>IF(OR($C56="High-confidence innovation-driven",$C56="Medium-confidence innovation-driven"),1,IF($C56="Clear alternative-rationale",0,""))</x:f>
      </x:c>
      <x:c r="G56" s="52" t="str">
        <x:f>IF('Deal_Master_Wide'!$M$10="","",'Deal_Master_Wide'!$M$10)</x:f>
        <x:v>Review</x:v>
      </x:c>
      <x:c r="H56" s="50" t="str">
        <x:v>Stada Arzneimittel AG</x:v>
      </x:c>
      <x:c r="I56" s="50" t="str">
        <x:v>LobSor Pharmaceuticals AB</x:v>
      </x:c>
      <x:c r="J56" s="50" t="n">
        <x:v>2020</x:v>
      </x:c>
      <x:c r="K56" s="50" t="n">
        <x:v>2</x:v>
      </x:c>
      <x:c r="L56" s="50" t="n">
        <x:v>2022</x:v>
      </x:c>
      <x:c r="M56" s="50" t="n">
        <x:v>1</x:v>
      </x:c>
      <x:c r="N56" s="50" t="n">
        <x:v>1</x:v>
      </x:c>
      <x:c r="O56" s="52" t="str">
        <x:f>IF($F56="","",$F56*$M56)</x:f>
      </x:c>
      <x:c r="P56" s="54" t="str">
        <x:f>IF('Deal_Master_Wide'!$BU$10="","",'Deal_Master_Wide'!$BU$10)</x:f>
      </x:c>
      <x:c r="Q56" s="54" t="str">
        <x:f>IF('Deal_Master_Wide'!$CB$10="","",'Deal_Master_Wide'!$CB$10)</x:f>
      </x:c>
      <x:c r="R56" s="54" t="str">
        <x:f>IF('Deal_Master_Wide'!$CI$10="","",'Deal_Master_Wide'!$CI$10)</x:f>
      </x:c>
      <x:c r="S56" s="54" t="str">
        <x:f>IF('Deal_Master_Wide'!$CP$10="","",'Deal_Master_Wide'!$CP$10)</x:f>
      </x:c>
      <x:c r="T56" s="54" t="str">
        <x:f>IF('Deal_Master_Wide'!$CW$10="","",'Deal_Master_Wide'!$CW$10)</x:f>
      </x:c>
      <x:c r="U56" s="54" t="str">
        <x:f>IF('Deal_Master_Wide'!$DD$10="","",'Deal_Master_Wide'!$DD$10)</x:f>
      </x:c>
      <x:c r="V56" s="56" t="str">
        <x:f>IF('Deal_Master_Wide'!$DK$10="","",'Deal_Master_Wide'!$DK$10)</x:f>
      </x:c>
      <x:c r="W56" s="56" t="str">
        <x:f>IF('Deal_Master_Wide'!$DR$10="","",'Deal_Master_Wide'!$DR$10)</x:f>
      </x:c>
      <x:c r="X56" s="56" t="str">
        <x:f>IF('Deal_Master_Wide'!$DY$10="","",'Deal_Master_Wide'!$DY$10)</x:f>
      </x:c>
      <x:c r="Y56" s="118" t="str">
        <x:f>IF('Deal_Master_Wide'!$EF$10="","",'Deal_Master_Wide'!$EF$10)</x:f>
      </x:c>
      <x:c r="Z56" s="118" t="str">
        <x:f>IF('Deal_Master_Wide'!$EM$10="","",'Deal_Master_Wide'!$EM$10)</x:f>
      </x:c>
      <x:c r="AA56" s="52" t="str">
        <x:f>IF('Deal_Master_Wide'!$AL$10="","",'Deal_Master_Wide'!$AL$10)</x:f>
        <x:v>Unknown</x:v>
      </x:c>
      <x:c r="AB56" s="54" t="str">
        <x:f>IF('Deal_Master_Wide'!$AF$10="","",'Deal_Master_Wide'!$AF$10)</x:f>
      </x:c>
      <x:c r="AC56" s="52" t="str">
        <x:f>IF(COUNT($P56,$Q56,$R56,$S56,$T56,$U56,$V56,$W56,$X56)=9,"Yes","No")</x:f>
        <x:v>No</x:v>
      </x:c>
      <x:c r="AD56" s="52" t="str">
        <x:f>IF(COUNT($Y56,$Z56)=2,"Yes","No")</x:f>
        <x:v>No</x:v>
      </x:c>
      <x:c r="AE56" s="50" t="str"/>
      <x:c r="AF56" t="str"/>
    </x:row>
    <x:row r="57" ht="20" customHeight="1">
      <x:c r="A57" s="50" t="str">
        <x:v>CTL-0008</x:v>
      </x:c>
      <x:c r="B57" s="50" t="str">
        <x:v>Candidate alternative-rationale group</x:v>
      </x:c>
      <x:c r="C57" s="52" t="str">
        <x:f>IF('Deal_Master_Wide'!$AU$10="","",'Deal_Master_Wide'!$AU$10)</x:f>
        <x:v>Not reviewed</x:v>
      </x:c>
      <x:c r="D57" s="52" t="str">
        <x:f>IF('Deal_Master_Wide'!$AV$10="","",'Deal_Master_Wide'!$AV$10)</x:f>
        <x:v>Not assessed</x:v>
      </x:c>
      <x:c r="E57" s="50" t="n">
        <x:v>0</x:v>
      </x:c>
      <x:c r="F57" s="52" t="str">
        <x:f>IF(OR($C57="High-confidence innovation-driven",$C57="Medium-confidence innovation-driven"),1,IF($C57="Clear alternative-rationale",0,""))</x:f>
      </x:c>
      <x:c r="G57" s="52" t="str">
        <x:f>IF('Deal_Master_Wide'!$M$10="","",'Deal_Master_Wide'!$M$10)</x:f>
        <x:v>Review</x:v>
      </x:c>
      <x:c r="H57" s="50" t="str">
        <x:v>Stada Arzneimittel AG</x:v>
      </x:c>
      <x:c r="I57" s="50" t="str">
        <x:v>LobSor Pharmaceuticals AB</x:v>
      </x:c>
      <x:c r="J57" s="50" t="n">
        <x:v>2020</x:v>
      </x:c>
      <x:c r="K57" s="50" t="n">
        <x:v>3</x:v>
      </x:c>
      <x:c r="L57" s="50" t="n">
        <x:v>2023</x:v>
      </x:c>
      <x:c r="M57" s="50" t="n">
        <x:v>1</x:v>
      </x:c>
      <x:c r="N57" s="50" t="n">
        <x:v>1</x:v>
      </x:c>
      <x:c r="O57" s="52" t="str">
        <x:f>IF($F57="","",$F57*$M57)</x:f>
      </x:c>
      <x:c r="P57" s="54" t="str">
        <x:f>IF('Deal_Master_Wide'!$BV$10="","",'Deal_Master_Wide'!$BV$10)</x:f>
      </x:c>
      <x:c r="Q57" s="54" t="str">
        <x:f>IF('Deal_Master_Wide'!$CC$10="","",'Deal_Master_Wide'!$CC$10)</x:f>
      </x:c>
      <x:c r="R57" s="54" t="str">
        <x:f>IF('Deal_Master_Wide'!$CJ$10="","",'Deal_Master_Wide'!$CJ$10)</x:f>
      </x:c>
      <x:c r="S57" s="54" t="str">
        <x:f>IF('Deal_Master_Wide'!$CQ$10="","",'Deal_Master_Wide'!$CQ$10)</x:f>
      </x:c>
      <x:c r="T57" s="54" t="str">
        <x:f>IF('Deal_Master_Wide'!$CX$10="","",'Deal_Master_Wide'!$CX$10)</x:f>
      </x:c>
      <x:c r="U57" s="54" t="str">
        <x:f>IF('Deal_Master_Wide'!$DE$10="","",'Deal_Master_Wide'!$DE$10)</x:f>
      </x:c>
      <x:c r="V57" s="56" t="str">
        <x:f>IF('Deal_Master_Wide'!$DL$10="","",'Deal_Master_Wide'!$DL$10)</x:f>
      </x:c>
      <x:c r="W57" s="56" t="str">
        <x:f>IF('Deal_Master_Wide'!$DS$10="","",'Deal_Master_Wide'!$DS$10)</x:f>
      </x:c>
      <x:c r="X57" s="56" t="str">
        <x:f>IF('Deal_Master_Wide'!$DZ$10="","",'Deal_Master_Wide'!$DZ$10)</x:f>
      </x:c>
      <x:c r="Y57" s="118" t="str">
        <x:f>IF('Deal_Master_Wide'!$EG$10="","",'Deal_Master_Wide'!$EG$10)</x:f>
      </x:c>
      <x:c r="Z57" s="118" t="str">
        <x:f>IF('Deal_Master_Wide'!$EN$10="","",'Deal_Master_Wide'!$EN$10)</x:f>
      </x:c>
      <x:c r="AA57" s="52" t="str">
        <x:f>IF('Deal_Master_Wide'!$AL$10="","",'Deal_Master_Wide'!$AL$10)</x:f>
        <x:v>Unknown</x:v>
      </x:c>
      <x:c r="AB57" s="54" t="str">
        <x:f>IF('Deal_Master_Wide'!$AF$10="","",'Deal_Master_Wide'!$AF$10)</x:f>
      </x:c>
      <x:c r="AC57" s="52" t="str">
        <x:f>IF(COUNT($P57,$Q57,$R57,$S57,$T57,$U57,$V57,$W57,$X57)=9,"Yes","No")</x:f>
        <x:v>No</x:v>
      </x:c>
      <x:c r="AD57" s="52" t="str">
        <x:f>IF(COUNT($Y57,$Z57)=2,"Yes","No")</x:f>
        <x:v>No</x:v>
      </x:c>
      <x:c r="AE57" s="50" t="str"/>
      <x:c r="AF57" t="str"/>
    </x:row>
    <x:row r="58" ht="20" customHeight="1">
      <x:c r="A58" s="50" t="str">
        <x:v>CTL-0009</x:v>
      </x:c>
      <x:c r="B58" s="50" t="str">
        <x:v>Candidate alternative-rationale group</x:v>
      </x:c>
      <x:c r="C58" s="52" t="str">
        <x:f>IF('Deal_Master_Wide'!$AU$11="","",'Deal_Master_Wide'!$AU$11)</x:f>
        <x:v>Not reviewed</x:v>
      </x:c>
      <x:c r="D58" s="52" t="str">
        <x:f>IF('Deal_Master_Wide'!$AV$11="","",'Deal_Master_Wide'!$AV$11)</x:f>
        <x:v>Not assessed</x:v>
      </x:c>
      <x:c r="E58" s="50" t="n">
        <x:v>0</x:v>
      </x:c>
      <x:c r="F58" s="52" t="str">
        <x:f>IF(OR($C58="High-confidence innovation-driven",$C58="Medium-confidence innovation-driven"),1,IF($C58="Clear alternative-rationale",0,""))</x:f>
      </x:c>
      <x:c r="G58" s="52" t="str">
        <x:f>IF('Deal_Master_Wide'!$M$11="","",'Deal_Master_Wide'!$M$11)</x:f>
        <x:v>Review</x:v>
      </x:c>
      <x:c r="H58" s="50" t="str">
        <x:v>COC Farmaceutici Srl</x:v>
      </x:c>
      <x:c r="I58" s="50" t="str">
        <x:v>Tubilux Pharma SpA</x:v>
      </x:c>
      <x:c r="J58" s="50" t="n">
        <x:v>2020</x:v>
      </x:c>
      <x:c r="K58" s="50" t="n">
        <x:v>-3</x:v>
      </x:c>
      <x:c r="L58" s="50" t="n">
        <x:v>2017</x:v>
      </x:c>
      <x:c r="M58" s="50" t="n">
        <x:v>0</x:v>
      </x:c>
      <x:c r="N58" s="50" t="n">
        <x:v>0</x:v>
      </x:c>
      <x:c r="O58" s="52" t="str">
        <x:f>IF($F58="","",$F58*$M58)</x:f>
      </x:c>
      <x:c r="P58" s="54" t="str">
        <x:f>IF('Deal_Master_Wide'!$BP$11="","",'Deal_Master_Wide'!$BP$11)</x:f>
      </x:c>
      <x:c r="Q58" s="54" t="str">
        <x:f>IF('Deal_Master_Wide'!$BW$11="","",'Deal_Master_Wide'!$BW$11)</x:f>
      </x:c>
      <x:c r="R58" s="54" t="str">
        <x:f>IF('Deal_Master_Wide'!$CD$11="","",'Deal_Master_Wide'!$CD$11)</x:f>
      </x:c>
      <x:c r="S58" s="54" t="str">
        <x:f>IF('Deal_Master_Wide'!$CK$11="","",'Deal_Master_Wide'!$CK$11)</x:f>
      </x:c>
      <x:c r="T58" s="54" t="str">
        <x:f>IF('Deal_Master_Wide'!$CR$11="","",'Deal_Master_Wide'!$CR$11)</x:f>
      </x:c>
      <x:c r="U58" s="54" t="str">
        <x:f>IF('Deal_Master_Wide'!$CY$11="","",'Deal_Master_Wide'!$CY$11)</x:f>
      </x:c>
      <x:c r="V58" s="56" t="str">
        <x:f>IF('Deal_Master_Wide'!$DF$11="","",'Deal_Master_Wide'!$DF$11)</x:f>
      </x:c>
      <x:c r="W58" s="56" t="str">
        <x:f>IF('Deal_Master_Wide'!$DM$11="","",'Deal_Master_Wide'!$DM$11)</x:f>
      </x:c>
      <x:c r="X58" s="56" t="str">
        <x:f>IF('Deal_Master_Wide'!$DT$11="","",'Deal_Master_Wide'!$DT$11)</x:f>
      </x:c>
      <x:c r="Y58" s="118" t="str">
        <x:f>IF('Deal_Master_Wide'!$EA$11="","",'Deal_Master_Wide'!$EA$11)</x:f>
      </x:c>
      <x:c r="Z58" s="118" t="str">
        <x:f>IF('Deal_Master_Wide'!$EH$11="","",'Deal_Master_Wide'!$EH$11)</x:f>
      </x:c>
      <x:c r="AA58" s="52" t="str">
        <x:f>IF('Deal_Master_Wide'!$AL$11="","",'Deal_Master_Wide'!$AL$11)</x:f>
        <x:v>Unknown</x:v>
      </x:c>
      <x:c r="AB58" s="54" t="str">
        <x:f>IF('Deal_Master_Wide'!$AF$11="","",'Deal_Master_Wide'!$AF$11)</x:f>
      </x:c>
      <x:c r="AC58" s="52" t="str">
        <x:f>IF(COUNT($P58,$Q58,$R58,$S58,$T58,$U58,$V58,$W58,$X58)=9,"Yes","No")</x:f>
        <x:v>No</x:v>
      </x:c>
      <x:c r="AD58" s="52" t="str">
        <x:f>IF(COUNT($Y58,$Z58)=2,"Yes","No")</x:f>
        <x:v>No</x:v>
      </x:c>
      <x:c r="AE58" s="50" t="str"/>
      <x:c r="AF58" t="str"/>
    </x:row>
    <x:row r="59" ht="20" customHeight="1">
      <x:c r="A59" s="50" t="str">
        <x:v>CTL-0009</x:v>
      </x:c>
      <x:c r="B59" s="50" t="str">
        <x:v>Candidate alternative-rationale group</x:v>
      </x:c>
      <x:c r="C59" s="52" t="str">
        <x:f>IF('Deal_Master_Wide'!$AU$11="","",'Deal_Master_Wide'!$AU$11)</x:f>
        <x:v>Not reviewed</x:v>
      </x:c>
      <x:c r="D59" s="52" t="str">
        <x:f>IF('Deal_Master_Wide'!$AV$11="","",'Deal_Master_Wide'!$AV$11)</x:f>
        <x:v>Not assessed</x:v>
      </x:c>
      <x:c r="E59" s="50" t="n">
        <x:v>0</x:v>
      </x:c>
      <x:c r="F59" s="52" t="str">
        <x:f>IF(OR($C59="High-confidence innovation-driven",$C59="Medium-confidence innovation-driven"),1,IF($C59="Clear alternative-rationale",0,""))</x:f>
      </x:c>
      <x:c r="G59" s="52" t="str">
        <x:f>IF('Deal_Master_Wide'!$M$11="","",'Deal_Master_Wide'!$M$11)</x:f>
        <x:v>Review</x:v>
      </x:c>
      <x:c r="H59" s="50" t="str">
        <x:v>COC Farmaceutici Srl</x:v>
      </x:c>
      <x:c r="I59" s="50" t="str">
        <x:v>Tubilux Pharma SpA</x:v>
      </x:c>
      <x:c r="J59" s="50" t="n">
        <x:v>2020</x:v>
      </x:c>
      <x:c r="K59" s="50" t="n">
        <x:v>-2</x:v>
      </x:c>
      <x:c r="L59" s="50" t="n">
        <x:v>2018</x:v>
      </x:c>
      <x:c r="M59" s="50" t="n">
        <x:v>0</x:v>
      </x:c>
      <x:c r="N59" s="50" t="n">
        <x:v>0</x:v>
      </x:c>
      <x:c r="O59" s="52" t="str">
        <x:f>IF($F59="","",$F59*$M59)</x:f>
      </x:c>
      <x:c r="P59" s="54" t="str">
        <x:f>IF('Deal_Master_Wide'!$BQ$11="","",'Deal_Master_Wide'!$BQ$11)</x:f>
      </x:c>
      <x:c r="Q59" s="54" t="str">
        <x:f>IF('Deal_Master_Wide'!$BX$11="","",'Deal_Master_Wide'!$BX$11)</x:f>
      </x:c>
      <x:c r="R59" s="54" t="str">
        <x:f>IF('Deal_Master_Wide'!$CE$11="","",'Deal_Master_Wide'!$CE$11)</x:f>
      </x:c>
      <x:c r="S59" s="54" t="str">
        <x:f>IF('Deal_Master_Wide'!$CL$11="","",'Deal_Master_Wide'!$CL$11)</x:f>
      </x:c>
      <x:c r="T59" s="54" t="str">
        <x:f>IF('Deal_Master_Wide'!$CS$11="","",'Deal_Master_Wide'!$CS$11)</x:f>
      </x:c>
      <x:c r="U59" s="54" t="str">
        <x:f>IF('Deal_Master_Wide'!$CZ$11="","",'Deal_Master_Wide'!$CZ$11)</x:f>
      </x:c>
      <x:c r="V59" s="56" t="str">
        <x:f>IF('Deal_Master_Wide'!$DG$11="","",'Deal_Master_Wide'!$DG$11)</x:f>
      </x:c>
      <x:c r="W59" s="56" t="str">
        <x:f>IF('Deal_Master_Wide'!$DN$11="","",'Deal_Master_Wide'!$DN$11)</x:f>
      </x:c>
      <x:c r="X59" s="56" t="str">
        <x:f>IF('Deal_Master_Wide'!$DU$11="","",'Deal_Master_Wide'!$DU$11)</x:f>
      </x:c>
      <x:c r="Y59" s="118" t="str">
        <x:f>IF('Deal_Master_Wide'!$EB$11="","",'Deal_Master_Wide'!$EB$11)</x:f>
      </x:c>
      <x:c r="Z59" s="118" t="str">
        <x:f>IF('Deal_Master_Wide'!$EI$11="","",'Deal_Master_Wide'!$EI$11)</x:f>
      </x:c>
      <x:c r="AA59" s="52" t="str">
        <x:f>IF('Deal_Master_Wide'!$AL$11="","",'Deal_Master_Wide'!$AL$11)</x:f>
        <x:v>Unknown</x:v>
      </x:c>
      <x:c r="AB59" s="54" t="str">
        <x:f>IF('Deal_Master_Wide'!$AF$11="","",'Deal_Master_Wide'!$AF$11)</x:f>
      </x:c>
      <x:c r="AC59" s="52" t="str">
        <x:f>IF(COUNT($P59,$Q59,$R59,$S59,$T59,$U59,$V59,$W59,$X59)=9,"Yes","No")</x:f>
        <x:v>No</x:v>
      </x:c>
      <x:c r="AD59" s="52" t="str">
        <x:f>IF(COUNT($Y59,$Z59)=2,"Yes","No")</x:f>
        <x:v>No</x:v>
      </x:c>
      <x:c r="AE59" s="50" t="str"/>
      <x:c r="AF59" t="str"/>
    </x:row>
    <x:row r="60" ht="20" customHeight="1">
      <x:c r="A60" s="50" t="str">
        <x:v>CTL-0009</x:v>
      </x:c>
      <x:c r="B60" s="50" t="str">
        <x:v>Candidate alternative-rationale group</x:v>
      </x:c>
      <x:c r="C60" s="52" t="str">
        <x:f>IF('Deal_Master_Wide'!$AU$11="","",'Deal_Master_Wide'!$AU$11)</x:f>
        <x:v>Not reviewed</x:v>
      </x:c>
      <x:c r="D60" s="52" t="str">
        <x:f>IF('Deal_Master_Wide'!$AV$11="","",'Deal_Master_Wide'!$AV$11)</x:f>
        <x:v>Not assessed</x:v>
      </x:c>
      <x:c r="E60" s="50" t="n">
        <x:v>0</x:v>
      </x:c>
      <x:c r="F60" s="52" t="str">
        <x:f>IF(OR($C60="High-confidence innovation-driven",$C60="Medium-confidence innovation-driven"),1,IF($C60="Clear alternative-rationale",0,""))</x:f>
      </x:c>
      <x:c r="G60" s="52" t="str">
        <x:f>IF('Deal_Master_Wide'!$M$11="","",'Deal_Master_Wide'!$M$11)</x:f>
        <x:v>Review</x:v>
      </x:c>
      <x:c r="H60" s="50" t="str">
        <x:v>COC Farmaceutici Srl</x:v>
      </x:c>
      <x:c r="I60" s="50" t="str">
        <x:v>Tubilux Pharma SpA</x:v>
      </x:c>
      <x:c r="J60" s="50" t="n">
        <x:v>2020</x:v>
      </x:c>
      <x:c r="K60" s="50" t="n">
        <x:v>-1</x:v>
      </x:c>
      <x:c r="L60" s="50" t="n">
        <x:v>2019</x:v>
      </x:c>
      <x:c r="M60" s="50" t="n">
        <x:v>0</x:v>
      </x:c>
      <x:c r="N60" s="50" t="n">
        <x:v>0</x:v>
      </x:c>
      <x:c r="O60" s="52" t="str">
        <x:f>IF($F60="","",$F60*$M60)</x:f>
      </x:c>
      <x:c r="P60" s="54" t="str">
        <x:f>IF('Deal_Master_Wide'!$BR$11="","",'Deal_Master_Wide'!$BR$11)</x:f>
      </x:c>
      <x:c r="Q60" s="54" t="str">
        <x:f>IF('Deal_Master_Wide'!$BY$11="","",'Deal_Master_Wide'!$BY$11)</x:f>
      </x:c>
      <x:c r="R60" s="54" t="str">
        <x:f>IF('Deal_Master_Wide'!$CF$11="","",'Deal_Master_Wide'!$CF$11)</x:f>
      </x:c>
      <x:c r="S60" s="54" t="str">
        <x:f>IF('Deal_Master_Wide'!$CM$11="","",'Deal_Master_Wide'!$CM$11)</x:f>
      </x:c>
      <x:c r="T60" s="54" t="str">
        <x:f>IF('Deal_Master_Wide'!$CT$11="","",'Deal_Master_Wide'!$CT$11)</x:f>
      </x:c>
      <x:c r="U60" s="54" t="str">
        <x:f>IF('Deal_Master_Wide'!$DA$11="","",'Deal_Master_Wide'!$DA$11)</x:f>
      </x:c>
      <x:c r="V60" s="56" t="str">
        <x:f>IF('Deal_Master_Wide'!$DH$11="","",'Deal_Master_Wide'!$DH$11)</x:f>
      </x:c>
      <x:c r="W60" s="56" t="str">
        <x:f>IF('Deal_Master_Wide'!$DO$11="","",'Deal_Master_Wide'!$DO$11)</x:f>
      </x:c>
      <x:c r="X60" s="56" t="str">
        <x:f>IF('Deal_Master_Wide'!$DV$11="","",'Deal_Master_Wide'!$DV$11)</x:f>
      </x:c>
      <x:c r="Y60" s="118" t="str">
        <x:f>IF('Deal_Master_Wide'!$EC$11="","",'Deal_Master_Wide'!$EC$11)</x:f>
      </x:c>
      <x:c r="Z60" s="118" t="str">
        <x:f>IF('Deal_Master_Wide'!$EJ$11="","",'Deal_Master_Wide'!$EJ$11)</x:f>
      </x:c>
      <x:c r="AA60" s="52" t="str">
        <x:f>IF('Deal_Master_Wide'!$AL$11="","",'Deal_Master_Wide'!$AL$11)</x:f>
        <x:v>Unknown</x:v>
      </x:c>
      <x:c r="AB60" s="54" t="str">
        <x:f>IF('Deal_Master_Wide'!$AF$11="","",'Deal_Master_Wide'!$AF$11)</x:f>
      </x:c>
      <x:c r="AC60" s="52" t="str">
        <x:f>IF(COUNT($P60,$Q60,$R60,$S60,$T60,$U60,$V60,$W60,$X60)=9,"Yes","No")</x:f>
        <x:v>No</x:v>
      </x:c>
      <x:c r="AD60" s="52" t="str">
        <x:f>IF(COUNT($Y60,$Z60)=2,"Yes","No")</x:f>
        <x:v>No</x:v>
      </x:c>
      <x:c r="AE60" s="50" t="str"/>
      <x:c r="AF60" t="str"/>
    </x:row>
    <x:row r="61" ht="20" customHeight="1">
      <x:c r="A61" s="50" t="str">
        <x:v>CTL-0009</x:v>
      </x:c>
      <x:c r="B61" s="50" t="str">
        <x:v>Candidate alternative-rationale group</x:v>
      </x:c>
      <x:c r="C61" s="52" t="str">
        <x:f>IF('Deal_Master_Wide'!$AU$11="","",'Deal_Master_Wide'!$AU$11)</x:f>
        <x:v>Not reviewed</x:v>
      </x:c>
      <x:c r="D61" s="52" t="str">
        <x:f>IF('Deal_Master_Wide'!$AV$11="","",'Deal_Master_Wide'!$AV$11)</x:f>
        <x:v>Not assessed</x:v>
      </x:c>
      <x:c r="E61" s="50" t="n">
        <x:v>0</x:v>
      </x:c>
      <x:c r="F61" s="52" t="str">
        <x:f>IF(OR($C61="High-confidence innovation-driven",$C61="Medium-confidence innovation-driven"),1,IF($C61="Clear alternative-rationale",0,""))</x:f>
      </x:c>
      <x:c r="G61" s="52" t="str">
        <x:f>IF('Deal_Master_Wide'!$M$11="","",'Deal_Master_Wide'!$M$11)</x:f>
        <x:v>Review</x:v>
      </x:c>
      <x:c r="H61" s="50" t="str">
        <x:v>COC Farmaceutici Srl</x:v>
      </x:c>
      <x:c r="I61" s="50" t="str">
        <x:v>Tubilux Pharma SpA</x:v>
      </x:c>
      <x:c r="J61" s="50" t="n">
        <x:v>2020</x:v>
      </x:c>
      <x:c r="K61" s="50" t="n">
        <x:v>0</x:v>
      </x:c>
      <x:c r="L61" s="50" t="n">
        <x:v>2020</x:v>
      </x:c>
      <x:c r="M61" s="50" t="n">
        <x:v>0</x:v>
      </x:c>
      <x:c r="N61" s="50" t="n">
        <x:v>1</x:v>
      </x:c>
      <x:c r="O61" s="52" t="str">
        <x:f>IF($F61="","",$F61*$M61)</x:f>
      </x:c>
      <x:c r="P61" s="54" t="str">
        <x:f>IF('Deal_Master_Wide'!$BS$11="","",'Deal_Master_Wide'!$BS$11)</x:f>
      </x:c>
      <x:c r="Q61" s="54" t="str">
        <x:f>IF('Deal_Master_Wide'!$BZ$11="","",'Deal_Master_Wide'!$BZ$11)</x:f>
      </x:c>
      <x:c r="R61" s="54" t="str">
        <x:f>IF('Deal_Master_Wide'!$CG$11="","",'Deal_Master_Wide'!$CG$11)</x:f>
      </x:c>
      <x:c r="S61" s="54" t="str">
        <x:f>IF('Deal_Master_Wide'!$CN$11="","",'Deal_Master_Wide'!$CN$11)</x:f>
      </x:c>
      <x:c r="T61" s="54" t="str">
        <x:f>IF('Deal_Master_Wide'!$CU$11="","",'Deal_Master_Wide'!$CU$11)</x:f>
      </x:c>
      <x:c r="U61" s="54" t="str">
        <x:f>IF('Deal_Master_Wide'!$DB$11="","",'Deal_Master_Wide'!$DB$11)</x:f>
      </x:c>
      <x:c r="V61" s="56" t="str">
        <x:f>IF('Deal_Master_Wide'!$DI$11="","",'Deal_Master_Wide'!$DI$11)</x:f>
      </x:c>
      <x:c r="W61" s="56" t="str">
        <x:f>IF('Deal_Master_Wide'!$DP$11="","",'Deal_Master_Wide'!$DP$11)</x:f>
      </x:c>
      <x:c r="X61" s="56" t="str">
        <x:f>IF('Deal_Master_Wide'!$DW$11="","",'Deal_Master_Wide'!$DW$11)</x:f>
      </x:c>
      <x:c r="Y61" s="118" t="str">
        <x:f>IF('Deal_Master_Wide'!$ED$11="","",'Deal_Master_Wide'!$ED$11)</x:f>
      </x:c>
      <x:c r="Z61" s="118" t="str">
        <x:f>IF('Deal_Master_Wide'!$EK$11="","",'Deal_Master_Wide'!$EK$11)</x:f>
      </x:c>
      <x:c r="AA61" s="52" t="str">
        <x:f>IF('Deal_Master_Wide'!$AL$11="","",'Deal_Master_Wide'!$AL$11)</x:f>
        <x:v>Unknown</x:v>
      </x:c>
      <x:c r="AB61" s="54" t="str">
        <x:f>IF('Deal_Master_Wide'!$AF$11="","",'Deal_Master_Wide'!$AF$11)</x:f>
      </x:c>
      <x:c r="AC61" s="52" t="str">
        <x:f>IF(COUNT($P61,$Q61,$R61,$S61,$T61,$U61,$V61,$W61,$X61)=9,"Yes","No")</x:f>
        <x:v>No</x:v>
      </x:c>
      <x:c r="AD61" s="52" t="str">
        <x:f>IF(COUNT($Y61,$Z61)=2,"Yes","No")</x:f>
        <x:v>No</x:v>
      </x:c>
      <x:c r="AE61" s="50" t="str"/>
      <x:c r="AF61" t="str"/>
    </x:row>
    <x:row r="62" ht="20" customHeight="1">
      <x:c r="A62" s="50" t="str">
        <x:v>CTL-0009</x:v>
      </x:c>
      <x:c r="B62" s="50" t="str">
        <x:v>Candidate alternative-rationale group</x:v>
      </x:c>
      <x:c r="C62" s="52" t="str">
        <x:f>IF('Deal_Master_Wide'!$AU$11="","",'Deal_Master_Wide'!$AU$11)</x:f>
        <x:v>Not reviewed</x:v>
      </x:c>
      <x:c r="D62" s="52" t="str">
        <x:f>IF('Deal_Master_Wide'!$AV$11="","",'Deal_Master_Wide'!$AV$11)</x:f>
        <x:v>Not assessed</x:v>
      </x:c>
      <x:c r="E62" s="50" t="n">
        <x:v>0</x:v>
      </x:c>
      <x:c r="F62" s="52" t="str">
        <x:f>IF(OR($C62="High-confidence innovation-driven",$C62="Medium-confidence innovation-driven"),1,IF($C62="Clear alternative-rationale",0,""))</x:f>
      </x:c>
      <x:c r="G62" s="52" t="str">
        <x:f>IF('Deal_Master_Wide'!$M$11="","",'Deal_Master_Wide'!$M$11)</x:f>
        <x:v>Review</x:v>
      </x:c>
      <x:c r="H62" s="50" t="str">
        <x:v>COC Farmaceutici Srl</x:v>
      </x:c>
      <x:c r="I62" s="50" t="str">
        <x:v>Tubilux Pharma SpA</x:v>
      </x:c>
      <x:c r="J62" s="50" t="n">
        <x:v>2020</x:v>
      </x:c>
      <x:c r="K62" s="50" t="n">
        <x:v>1</x:v>
      </x:c>
      <x:c r="L62" s="50" t="n">
        <x:v>2021</x:v>
      </x:c>
      <x:c r="M62" s="50" t="n">
        <x:v>1</x:v>
      </x:c>
      <x:c r="N62" s="50" t="n">
        <x:v>1</x:v>
      </x:c>
      <x:c r="O62" s="52" t="str">
        <x:f>IF($F62="","",$F62*$M62)</x:f>
      </x:c>
      <x:c r="P62" s="54" t="str">
        <x:f>IF('Deal_Master_Wide'!$BT$11="","",'Deal_Master_Wide'!$BT$11)</x:f>
      </x:c>
      <x:c r="Q62" s="54" t="str">
        <x:f>IF('Deal_Master_Wide'!$CA$11="","",'Deal_Master_Wide'!$CA$11)</x:f>
      </x:c>
      <x:c r="R62" s="54" t="str">
        <x:f>IF('Deal_Master_Wide'!$CH$11="","",'Deal_Master_Wide'!$CH$11)</x:f>
      </x:c>
      <x:c r="S62" s="54" t="str">
        <x:f>IF('Deal_Master_Wide'!$CO$11="","",'Deal_Master_Wide'!$CO$11)</x:f>
      </x:c>
      <x:c r="T62" s="54" t="str">
        <x:f>IF('Deal_Master_Wide'!$CV$11="","",'Deal_Master_Wide'!$CV$11)</x:f>
      </x:c>
      <x:c r="U62" s="54" t="str">
        <x:f>IF('Deal_Master_Wide'!$DC$11="","",'Deal_Master_Wide'!$DC$11)</x:f>
      </x:c>
      <x:c r="V62" s="56" t="str">
        <x:f>IF('Deal_Master_Wide'!$DJ$11="","",'Deal_Master_Wide'!$DJ$11)</x:f>
      </x:c>
      <x:c r="W62" s="56" t="str">
        <x:f>IF('Deal_Master_Wide'!$DQ$11="","",'Deal_Master_Wide'!$DQ$11)</x:f>
      </x:c>
      <x:c r="X62" s="56" t="str">
        <x:f>IF('Deal_Master_Wide'!$DX$11="","",'Deal_Master_Wide'!$DX$11)</x:f>
      </x:c>
      <x:c r="Y62" s="118" t="str">
        <x:f>IF('Deal_Master_Wide'!$EE$11="","",'Deal_Master_Wide'!$EE$11)</x:f>
      </x:c>
      <x:c r="Z62" s="118" t="str">
        <x:f>IF('Deal_Master_Wide'!$EL$11="","",'Deal_Master_Wide'!$EL$11)</x:f>
      </x:c>
      <x:c r="AA62" s="52" t="str">
        <x:f>IF('Deal_Master_Wide'!$AL$11="","",'Deal_Master_Wide'!$AL$11)</x:f>
        <x:v>Unknown</x:v>
      </x:c>
      <x:c r="AB62" s="54" t="str">
        <x:f>IF('Deal_Master_Wide'!$AF$11="","",'Deal_Master_Wide'!$AF$11)</x:f>
      </x:c>
      <x:c r="AC62" s="52" t="str">
        <x:f>IF(COUNT($P62,$Q62,$R62,$S62,$T62,$U62,$V62,$W62,$X62)=9,"Yes","No")</x:f>
        <x:v>No</x:v>
      </x:c>
      <x:c r="AD62" s="52" t="str">
        <x:f>IF(COUNT($Y62,$Z62)=2,"Yes","No")</x:f>
        <x:v>No</x:v>
      </x:c>
      <x:c r="AE62" s="50" t="str"/>
      <x:c r="AF62" t="str"/>
    </x:row>
    <x:row r="63" ht="20" customHeight="1">
      <x:c r="A63" s="50" t="str">
        <x:v>CTL-0009</x:v>
      </x:c>
      <x:c r="B63" s="50" t="str">
        <x:v>Candidate alternative-rationale group</x:v>
      </x:c>
      <x:c r="C63" s="52" t="str">
        <x:f>IF('Deal_Master_Wide'!$AU$11="","",'Deal_Master_Wide'!$AU$11)</x:f>
        <x:v>Not reviewed</x:v>
      </x:c>
      <x:c r="D63" s="52" t="str">
        <x:f>IF('Deal_Master_Wide'!$AV$11="","",'Deal_Master_Wide'!$AV$11)</x:f>
        <x:v>Not assessed</x:v>
      </x:c>
      <x:c r="E63" s="50" t="n">
        <x:v>0</x:v>
      </x:c>
      <x:c r="F63" s="52" t="str">
        <x:f>IF(OR($C63="High-confidence innovation-driven",$C63="Medium-confidence innovation-driven"),1,IF($C63="Clear alternative-rationale",0,""))</x:f>
      </x:c>
      <x:c r="G63" s="52" t="str">
        <x:f>IF('Deal_Master_Wide'!$M$11="","",'Deal_Master_Wide'!$M$11)</x:f>
        <x:v>Review</x:v>
      </x:c>
      <x:c r="H63" s="50" t="str">
        <x:v>COC Farmaceutici Srl</x:v>
      </x:c>
      <x:c r="I63" s="50" t="str">
        <x:v>Tubilux Pharma SpA</x:v>
      </x:c>
      <x:c r="J63" s="50" t="n">
        <x:v>2020</x:v>
      </x:c>
      <x:c r="K63" s="50" t="n">
        <x:v>2</x:v>
      </x:c>
      <x:c r="L63" s="50" t="n">
        <x:v>2022</x:v>
      </x:c>
      <x:c r="M63" s="50" t="n">
        <x:v>1</x:v>
      </x:c>
      <x:c r="N63" s="50" t="n">
        <x:v>1</x:v>
      </x:c>
      <x:c r="O63" s="52" t="str">
        <x:f>IF($F63="","",$F63*$M63)</x:f>
      </x:c>
      <x:c r="P63" s="54" t="str">
        <x:f>IF('Deal_Master_Wide'!$BU$11="","",'Deal_Master_Wide'!$BU$11)</x:f>
      </x:c>
      <x:c r="Q63" s="54" t="str">
        <x:f>IF('Deal_Master_Wide'!$CB$11="","",'Deal_Master_Wide'!$CB$11)</x:f>
      </x:c>
      <x:c r="R63" s="54" t="str">
        <x:f>IF('Deal_Master_Wide'!$CI$11="","",'Deal_Master_Wide'!$CI$11)</x:f>
      </x:c>
      <x:c r="S63" s="54" t="str">
        <x:f>IF('Deal_Master_Wide'!$CP$11="","",'Deal_Master_Wide'!$CP$11)</x:f>
      </x:c>
      <x:c r="T63" s="54" t="str">
        <x:f>IF('Deal_Master_Wide'!$CW$11="","",'Deal_Master_Wide'!$CW$11)</x:f>
      </x:c>
      <x:c r="U63" s="54" t="str">
        <x:f>IF('Deal_Master_Wide'!$DD$11="","",'Deal_Master_Wide'!$DD$11)</x:f>
      </x:c>
      <x:c r="V63" s="56" t="str">
        <x:f>IF('Deal_Master_Wide'!$DK$11="","",'Deal_Master_Wide'!$DK$11)</x:f>
      </x:c>
      <x:c r="W63" s="56" t="str">
        <x:f>IF('Deal_Master_Wide'!$DR$11="","",'Deal_Master_Wide'!$DR$11)</x:f>
      </x:c>
      <x:c r="X63" s="56" t="str">
        <x:f>IF('Deal_Master_Wide'!$DY$11="","",'Deal_Master_Wide'!$DY$11)</x:f>
      </x:c>
      <x:c r="Y63" s="118" t="str">
        <x:f>IF('Deal_Master_Wide'!$EF$11="","",'Deal_Master_Wide'!$EF$11)</x:f>
      </x:c>
      <x:c r="Z63" s="118" t="str">
        <x:f>IF('Deal_Master_Wide'!$EM$11="","",'Deal_Master_Wide'!$EM$11)</x:f>
      </x:c>
      <x:c r="AA63" s="52" t="str">
        <x:f>IF('Deal_Master_Wide'!$AL$11="","",'Deal_Master_Wide'!$AL$11)</x:f>
        <x:v>Unknown</x:v>
      </x:c>
      <x:c r="AB63" s="54" t="str">
        <x:f>IF('Deal_Master_Wide'!$AF$11="","",'Deal_Master_Wide'!$AF$11)</x:f>
      </x:c>
      <x:c r="AC63" s="52" t="str">
        <x:f>IF(COUNT($P63,$Q63,$R63,$S63,$T63,$U63,$V63,$W63,$X63)=9,"Yes","No")</x:f>
        <x:v>No</x:v>
      </x:c>
      <x:c r="AD63" s="52" t="str">
        <x:f>IF(COUNT($Y63,$Z63)=2,"Yes","No")</x:f>
        <x:v>No</x:v>
      </x:c>
      <x:c r="AE63" s="50" t="str"/>
      <x:c r="AF63" t="str"/>
    </x:row>
    <x:row r="64" ht="20" customHeight="1">
      <x:c r="A64" s="50" t="str">
        <x:v>CTL-0009</x:v>
      </x:c>
      <x:c r="B64" s="50" t="str">
        <x:v>Candidate alternative-rationale group</x:v>
      </x:c>
      <x:c r="C64" s="52" t="str">
        <x:f>IF('Deal_Master_Wide'!$AU$11="","",'Deal_Master_Wide'!$AU$11)</x:f>
        <x:v>Not reviewed</x:v>
      </x:c>
      <x:c r="D64" s="52" t="str">
        <x:f>IF('Deal_Master_Wide'!$AV$11="","",'Deal_Master_Wide'!$AV$11)</x:f>
        <x:v>Not assessed</x:v>
      </x:c>
      <x:c r="E64" s="50" t="n">
        <x:v>0</x:v>
      </x:c>
      <x:c r="F64" s="52" t="str">
        <x:f>IF(OR($C64="High-confidence innovation-driven",$C64="Medium-confidence innovation-driven"),1,IF($C64="Clear alternative-rationale",0,""))</x:f>
      </x:c>
      <x:c r="G64" s="52" t="str">
        <x:f>IF('Deal_Master_Wide'!$M$11="","",'Deal_Master_Wide'!$M$11)</x:f>
        <x:v>Review</x:v>
      </x:c>
      <x:c r="H64" s="50" t="str">
        <x:v>COC Farmaceutici Srl</x:v>
      </x:c>
      <x:c r="I64" s="50" t="str">
        <x:v>Tubilux Pharma SpA</x:v>
      </x:c>
      <x:c r="J64" s="50" t="n">
        <x:v>2020</x:v>
      </x:c>
      <x:c r="K64" s="50" t="n">
        <x:v>3</x:v>
      </x:c>
      <x:c r="L64" s="50" t="n">
        <x:v>2023</x:v>
      </x:c>
      <x:c r="M64" s="50" t="n">
        <x:v>1</x:v>
      </x:c>
      <x:c r="N64" s="50" t="n">
        <x:v>1</x:v>
      </x:c>
      <x:c r="O64" s="52" t="str">
        <x:f>IF($F64="","",$F64*$M64)</x:f>
      </x:c>
      <x:c r="P64" s="54" t="str">
        <x:f>IF('Deal_Master_Wide'!$BV$11="","",'Deal_Master_Wide'!$BV$11)</x:f>
      </x:c>
      <x:c r="Q64" s="54" t="str">
        <x:f>IF('Deal_Master_Wide'!$CC$11="","",'Deal_Master_Wide'!$CC$11)</x:f>
      </x:c>
      <x:c r="R64" s="54" t="str">
        <x:f>IF('Deal_Master_Wide'!$CJ$11="","",'Deal_Master_Wide'!$CJ$11)</x:f>
      </x:c>
      <x:c r="S64" s="54" t="str">
        <x:f>IF('Deal_Master_Wide'!$CQ$11="","",'Deal_Master_Wide'!$CQ$11)</x:f>
      </x:c>
      <x:c r="T64" s="54" t="str">
        <x:f>IF('Deal_Master_Wide'!$CX$11="","",'Deal_Master_Wide'!$CX$11)</x:f>
      </x:c>
      <x:c r="U64" s="54" t="str">
        <x:f>IF('Deal_Master_Wide'!$DE$11="","",'Deal_Master_Wide'!$DE$11)</x:f>
      </x:c>
      <x:c r="V64" s="56" t="str">
        <x:f>IF('Deal_Master_Wide'!$DL$11="","",'Deal_Master_Wide'!$DL$11)</x:f>
      </x:c>
      <x:c r="W64" s="56" t="str">
        <x:f>IF('Deal_Master_Wide'!$DS$11="","",'Deal_Master_Wide'!$DS$11)</x:f>
      </x:c>
      <x:c r="X64" s="56" t="str">
        <x:f>IF('Deal_Master_Wide'!$DZ$11="","",'Deal_Master_Wide'!$DZ$11)</x:f>
      </x:c>
      <x:c r="Y64" s="118" t="str">
        <x:f>IF('Deal_Master_Wide'!$EG$11="","",'Deal_Master_Wide'!$EG$11)</x:f>
      </x:c>
      <x:c r="Z64" s="118" t="str">
        <x:f>IF('Deal_Master_Wide'!$EN$11="","",'Deal_Master_Wide'!$EN$11)</x:f>
      </x:c>
      <x:c r="AA64" s="52" t="str">
        <x:f>IF('Deal_Master_Wide'!$AL$11="","",'Deal_Master_Wide'!$AL$11)</x:f>
        <x:v>Unknown</x:v>
      </x:c>
      <x:c r="AB64" s="54" t="str">
        <x:f>IF('Deal_Master_Wide'!$AF$11="","",'Deal_Master_Wide'!$AF$11)</x:f>
      </x:c>
      <x:c r="AC64" s="52" t="str">
        <x:f>IF(COUNT($P64,$Q64,$R64,$S64,$T64,$U64,$V64,$W64,$X64)=9,"Yes","No")</x:f>
        <x:v>No</x:v>
      </x:c>
      <x:c r="AD64" s="52" t="str">
        <x:f>IF(COUNT($Y64,$Z64)=2,"Yes","No")</x:f>
        <x:v>No</x:v>
      </x:c>
      <x:c r="AE64" s="50" t="str"/>
      <x:c r="AF64" t="str"/>
    </x:row>
    <x:row r="65" ht="20" customHeight="1">
      <x:c r="A65" s="50" t="str">
        <x:v>CTL-0010</x:v>
      </x:c>
      <x:c r="B65" s="50" t="str">
        <x:v>Candidate alternative-rationale group</x:v>
      </x:c>
      <x:c r="C65" s="52" t="str">
        <x:f>IF('Deal_Master_Wide'!$AU$12="","",'Deal_Master_Wide'!$AU$12)</x:f>
        <x:v>Not reviewed</x:v>
      </x:c>
      <x:c r="D65" s="52" t="str">
        <x:f>IF('Deal_Master_Wide'!$AV$12="","",'Deal_Master_Wide'!$AV$12)</x:f>
        <x:v>Not assessed</x:v>
      </x:c>
      <x:c r="E65" s="50" t="n">
        <x:v>0</x:v>
      </x:c>
      <x:c r="F65" s="52" t="str">
        <x:f>IF(OR($C65="High-confidence innovation-driven",$C65="Medium-confidence innovation-driven"),1,IF($C65="Clear alternative-rationale",0,""))</x:f>
      </x:c>
      <x:c r="G65" s="52" t="str">
        <x:f>IF('Deal_Master_Wide'!$M$12="","",'Deal_Master_Wide'!$M$12)</x:f>
        <x:v>Review</x:v>
      </x:c>
      <x:c r="H65" s="50" t="str"/>
      <x:c r="I65" s="50" t="str">
        <x:v>BIOSTAT SOLUTIONS, INC.; PharmaLex GmbH</x:v>
      </x:c>
      <x:c r="J65" s="50" t="n">
        <x:v>2020</x:v>
      </x:c>
      <x:c r="K65" s="50" t="n">
        <x:v>-3</x:v>
      </x:c>
      <x:c r="L65" s="50" t="n">
        <x:v>2017</x:v>
      </x:c>
      <x:c r="M65" s="50" t="n">
        <x:v>0</x:v>
      </x:c>
      <x:c r="N65" s="50" t="n">
        <x:v>0</x:v>
      </x:c>
      <x:c r="O65" s="52" t="str">
        <x:f>IF($F65="","",$F65*$M65)</x:f>
      </x:c>
      <x:c r="P65" s="54" t="str">
        <x:f>IF('Deal_Master_Wide'!$BP$12="","",'Deal_Master_Wide'!$BP$12)</x:f>
      </x:c>
      <x:c r="Q65" s="54" t="str">
        <x:f>IF('Deal_Master_Wide'!$BW$12="","",'Deal_Master_Wide'!$BW$12)</x:f>
      </x:c>
      <x:c r="R65" s="54" t="str">
        <x:f>IF('Deal_Master_Wide'!$CD$12="","",'Deal_Master_Wide'!$CD$12)</x:f>
      </x:c>
      <x:c r="S65" s="54" t="str">
        <x:f>IF('Deal_Master_Wide'!$CK$12="","",'Deal_Master_Wide'!$CK$12)</x:f>
      </x:c>
      <x:c r="T65" s="54" t="str">
        <x:f>IF('Deal_Master_Wide'!$CR$12="","",'Deal_Master_Wide'!$CR$12)</x:f>
      </x:c>
      <x:c r="U65" s="54" t="str">
        <x:f>IF('Deal_Master_Wide'!$CY$12="","",'Deal_Master_Wide'!$CY$12)</x:f>
      </x:c>
      <x:c r="V65" s="56" t="str">
        <x:f>IF('Deal_Master_Wide'!$DF$12="","",'Deal_Master_Wide'!$DF$12)</x:f>
      </x:c>
      <x:c r="W65" s="56" t="str">
        <x:f>IF('Deal_Master_Wide'!$DM$12="","",'Deal_Master_Wide'!$DM$12)</x:f>
      </x:c>
      <x:c r="X65" s="56" t="str">
        <x:f>IF('Deal_Master_Wide'!$DT$12="","",'Deal_Master_Wide'!$DT$12)</x:f>
      </x:c>
      <x:c r="Y65" s="118" t="str">
        <x:f>IF('Deal_Master_Wide'!$EA$12="","",'Deal_Master_Wide'!$EA$12)</x:f>
      </x:c>
      <x:c r="Z65" s="118" t="str">
        <x:f>IF('Deal_Master_Wide'!$EH$12="","",'Deal_Master_Wide'!$EH$12)</x:f>
      </x:c>
      <x:c r="AA65" s="52" t="str">
        <x:f>IF('Deal_Master_Wide'!$AL$12="","",'Deal_Master_Wide'!$AL$12)</x:f>
        <x:v>Unknown</x:v>
      </x:c>
      <x:c r="AB65" s="54" t="str">
        <x:f>IF('Deal_Master_Wide'!$AF$12="","",'Deal_Master_Wide'!$AF$12)</x:f>
      </x:c>
      <x:c r="AC65" s="52" t="str">
        <x:f>IF(COUNT($P65,$Q65,$R65,$S65,$T65,$U65,$V65,$W65,$X65)=9,"Yes","No")</x:f>
        <x:v>No</x:v>
      </x:c>
      <x:c r="AD65" s="52" t="str">
        <x:f>IF(COUNT($Y65,$Z65)=2,"Yes","No")</x:f>
        <x:v>No</x:v>
      </x:c>
      <x:c r="AE65" s="50" t="str"/>
      <x:c r="AF65" t="str"/>
    </x:row>
    <x:row r="66" ht="20" customHeight="1">
      <x:c r="A66" s="50" t="str">
        <x:v>CTL-0010</x:v>
      </x:c>
      <x:c r="B66" s="50" t="str">
        <x:v>Candidate alternative-rationale group</x:v>
      </x:c>
      <x:c r="C66" s="52" t="str">
        <x:f>IF('Deal_Master_Wide'!$AU$12="","",'Deal_Master_Wide'!$AU$12)</x:f>
        <x:v>Not reviewed</x:v>
      </x:c>
      <x:c r="D66" s="52" t="str">
        <x:f>IF('Deal_Master_Wide'!$AV$12="","",'Deal_Master_Wide'!$AV$12)</x:f>
        <x:v>Not assessed</x:v>
      </x:c>
      <x:c r="E66" s="50" t="n">
        <x:v>0</x:v>
      </x:c>
      <x:c r="F66" s="52" t="str">
        <x:f>IF(OR($C66="High-confidence innovation-driven",$C66="Medium-confidence innovation-driven"),1,IF($C66="Clear alternative-rationale",0,""))</x:f>
      </x:c>
      <x:c r="G66" s="52" t="str">
        <x:f>IF('Deal_Master_Wide'!$M$12="","",'Deal_Master_Wide'!$M$12)</x:f>
        <x:v>Review</x:v>
      </x:c>
      <x:c r="H66" s="50" t="str"/>
      <x:c r="I66" s="50" t="str">
        <x:v>BIOSTAT SOLUTIONS, INC.; PharmaLex GmbH</x:v>
      </x:c>
      <x:c r="J66" s="50" t="n">
        <x:v>2020</x:v>
      </x:c>
      <x:c r="K66" s="50" t="n">
        <x:v>-2</x:v>
      </x:c>
      <x:c r="L66" s="50" t="n">
        <x:v>2018</x:v>
      </x:c>
      <x:c r="M66" s="50" t="n">
        <x:v>0</x:v>
      </x:c>
      <x:c r="N66" s="50" t="n">
        <x:v>0</x:v>
      </x:c>
      <x:c r="O66" s="52" t="str">
        <x:f>IF($F66="","",$F66*$M66)</x:f>
      </x:c>
      <x:c r="P66" s="54" t="str">
        <x:f>IF('Deal_Master_Wide'!$BQ$12="","",'Deal_Master_Wide'!$BQ$12)</x:f>
      </x:c>
      <x:c r="Q66" s="54" t="str">
        <x:f>IF('Deal_Master_Wide'!$BX$12="","",'Deal_Master_Wide'!$BX$12)</x:f>
      </x:c>
      <x:c r="R66" s="54" t="str">
        <x:f>IF('Deal_Master_Wide'!$CE$12="","",'Deal_Master_Wide'!$CE$12)</x:f>
      </x:c>
      <x:c r="S66" s="54" t="str">
        <x:f>IF('Deal_Master_Wide'!$CL$12="","",'Deal_Master_Wide'!$CL$12)</x:f>
      </x:c>
      <x:c r="T66" s="54" t="str">
        <x:f>IF('Deal_Master_Wide'!$CS$12="","",'Deal_Master_Wide'!$CS$12)</x:f>
      </x:c>
      <x:c r="U66" s="54" t="str">
        <x:f>IF('Deal_Master_Wide'!$CZ$12="","",'Deal_Master_Wide'!$CZ$12)</x:f>
      </x:c>
      <x:c r="V66" s="56" t="str">
        <x:f>IF('Deal_Master_Wide'!$DG$12="","",'Deal_Master_Wide'!$DG$12)</x:f>
      </x:c>
      <x:c r="W66" s="56" t="str">
        <x:f>IF('Deal_Master_Wide'!$DN$12="","",'Deal_Master_Wide'!$DN$12)</x:f>
      </x:c>
      <x:c r="X66" s="56" t="str">
        <x:f>IF('Deal_Master_Wide'!$DU$12="","",'Deal_Master_Wide'!$DU$12)</x:f>
      </x:c>
      <x:c r="Y66" s="118" t="str">
        <x:f>IF('Deal_Master_Wide'!$EB$12="","",'Deal_Master_Wide'!$EB$12)</x:f>
      </x:c>
      <x:c r="Z66" s="118" t="str">
        <x:f>IF('Deal_Master_Wide'!$EI$12="","",'Deal_Master_Wide'!$EI$12)</x:f>
      </x:c>
      <x:c r="AA66" s="52" t="str">
        <x:f>IF('Deal_Master_Wide'!$AL$12="","",'Deal_Master_Wide'!$AL$12)</x:f>
        <x:v>Unknown</x:v>
      </x:c>
      <x:c r="AB66" s="54" t="str">
        <x:f>IF('Deal_Master_Wide'!$AF$12="","",'Deal_Master_Wide'!$AF$12)</x:f>
      </x:c>
      <x:c r="AC66" s="52" t="str">
        <x:f>IF(COUNT($P66,$Q66,$R66,$S66,$T66,$U66,$V66,$W66,$X66)=9,"Yes","No")</x:f>
        <x:v>No</x:v>
      </x:c>
      <x:c r="AD66" s="52" t="str">
        <x:f>IF(COUNT($Y66,$Z66)=2,"Yes","No")</x:f>
        <x:v>No</x:v>
      </x:c>
      <x:c r="AE66" s="50" t="str"/>
      <x:c r="AF66" t="str"/>
    </x:row>
    <x:row r="67" ht="20" customHeight="1">
      <x:c r="A67" s="50" t="str">
        <x:v>CTL-0010</x:v>
      </x:c>
      <x:c r="B67" s="50" t="str">
        <x:v>Candidate alternative-rationale group</x:v>
      </x:c>
      <x:c r="C67" s="52" t="str">
        <x:f>IF('Deal_Master_Wide'!$AU$12="","",'Deal_Master_Wide'!$AU$12)</x:f>
        <x:v>Not reviewed</x:v>
      </x:c>
      <x:c r="D67" s="52" t="str">
        <x:f>IF('Deal_Master_Wide'!$AV$12="","",'Deal_Master_Wide'!$AV$12)</x:f>
        <x:v>Not assessed</x:v>
      </x:c>
      <x:c r="E67" s="50" t="n">
        <x:v>0</x:v>
      </x:c>
      <x:c r="F67" s="52" t="str">
        <x:f>IF(OR($C67="High-confidence innovation-driven",$C67="Medium-confidence innovation-driven"),1,IF($C67="Clear alternative-rationale",0,""))</x:f>
      </x:c>
      <x:c r="G67" s="52" t="str">
        <x:f>IF('Deal_Master_Wide'!$M$12="","",'Deal_Master_Wide'!$M$12)</x:f>
        <x:v>Review</x:v>
      </x:c>
      <x:c r="H67" s="50" t="str"/>
      <x:c r="I67" s="50" t="str">
        <x:v>BIOSTAT SOLUTIONS, INC.; PharmaLex GmbH</x:v>
      </x:c>
      <x:c r="J67" s="50" t="n">
        <x:v>2020</x:v>
      </x:c>
      <x:c r="K67" s="50" t="n">
        <x:v>-1</x:v>
      </x:c>
      <x:c r="L67" s="50" t="n">
        <x:v>2019</x:v>
      </x:c>
      <x:c r="M67" s="50" t="n">
        <x:v>0</x:v>
      </x:c>
      <x:c r="N67" s="50" t="n">
        <x:v>0</x:v>
      </x:c>
      <x:c r="O67" s="52" t="str">
        <x:f>IF($F67="","",$F67*$M67)</x:f>
      </x:c>
      <x:c r="P67" s="54" t="str">
        <x:f>IF('Deal_Master_Wide'!$BR$12="","",'Deal_Master_Wide'!$BR$12)</x:f>
      </x:c>
      <x:c r="Q67" s="54" t="str">
        <x:f>IF('Deal_Master_Wide'!$BY$12="","",'Deal_Master_Wide'!$BY$12)</x:f>
      </x:c>
      <x:c r="R67" s="54" t="str">
        <x:f>IF('Deal_Master_Wide'!$CF$12="","",'Deal_Master_Wide'!$CF$12)</x:f>
      </x:c>
      <x:c r="S67" s="54" t="str">
        <x:f>IF('Deal_Master_Wide'!$CM$12="","",'Deal_Master_Wide'!$CM$12)</x:f>
      </x:c>
      <x:c r="T67" s="54" t="str">
        <x:f>IF('Deal_Master_Wide'!$CT$12="","",'Deal_Master_Wide'!$CT$12)</x:f>
      </x:c>
      <x:c r="U67" s="54" t="str">
        <x:f>IF('Deal_Master_Wide'!$DA$12="","",'Deal_Master_Wide'!$DA$12)</x:f>
      </x:c>
      <x:c r="V67" s="56" t="str">
        <x:f>IF('Deal_Master_Wide'!$DH$12="","",'Deal_Master_Wide'!$DH$12)</x:f>
      </x:c>
      <x:c r="W67" s="56" t="str">
        <x:f>IF('Deal_Master_Wide'!$DO$12="","",'Deal_Master_Wide'!$DO$12)</x:f>
      </x:c>
      <x:c r="X67" s="56" t="str">
        <x:f>IF('Deal_Master_Wide'!$DV$12="","",'Deal_Master_Wide'!$DV$12)</x:f>
      </x:c>
      <x:c r="Y67" s="118" t="str">
        <x:f>IF('Deal_Master_Wide'!$EC$12="","",'Deal_Master_Wide'!$EC$12)</x:f>
      </x:c>
      <x:c r="Z67" s="118" t="str">
        <x:f>IF('Deal_Master_Wide'!$EJ$12="","",'Deal_Master_Wide'!$EJ$12)</x:f>
      </x:c>
      <x:c r="AA67" s="52" t="str">
        <x:f>IF('Deal_Master_Wide'!$AL$12="","",'Deal_Master_Wide'!$AL$12)</x:f>
        <x:v>Unknown</x:v>
      </x:c>
      <x:c r="AB67" s="54" t="str">
        <x:f>IF('Deal_Master_Wide'!$AF$12="","",'Deal_Master_Wide'!$AF$12)</x:f>
      </x:c>
      <x:c r="AC67" s="52" t="str">
        <x:f>IF(COUNT($P67,$Q67,$R67,$S67,$T67,$U67,$V67,$W67,$X67)=9,"Yes","No")</x:f>
        <x:v>No</x:v>
      </x:c>
      <x:c r="AD67" s="52" t="str">
        <x:f>IF(COUNT($Y67,$Z67)=2,"Yes","No")</x:f>
        <x:v>No</x:v>
      </x:c>
      <x:c r="AE67" s="50" t="str"/>
      <x:c r="AF67" t="str"/>
    </x:row>
    <x:row r="68" ht="20" customHeight="1">
      <x:c r="A68" s="50" t="str">
        <x:v>CTL-0010</x:v>
      </x:c>
      <x:c r="B68" s="50" t="str">
        <x:v>Candidate alternative-rationale group</x:v>
      </x:c>
      <x:c r="C68" s="52" t="str">
        <x:f>IF('Deal_Master_Wide'!$AU$12="","",'Deal_Master_Wide'!$AU$12)</x:f>
        <x:v>Not reviewed</x:v>
      </x:c>
      <x:c r="D68" s="52" t="str">
        <x:f>IF('Deal_Master_Wide'!$AV$12="","",'Deal_Master_Wide'!$AV$12)</x:f>
        <x:v>Not assessed</x:v>
      </x:c>
      <x:c r="E68" s="50" t="n">
        <x:v>0</x:v>
      </x:c>
      <x:c r="F68" s="52" t="str">
        <x:f>IF(OR($C68="High-confidence innovation-driven",$C68="Medium-confidence innovation-driven"),1,IF($C68="Clear alternative-rationale",0,""))</x:f>
      </x:c>
      <x:c r="G68" s="52" t="str">
        <x:f>IF('Deal_Master_Wide'!$M$12="","",'Deal_Master_Wide'!$M$12)</x:f>
        <x:v>Review</x:v>
      </x:c>
      <x:c r="H68" s="50" t="str"/>
      <x:c r="I68" s="50" t="str">
        <x:v>BIOSTAT SOLUTIONS, INC.; PharmaLex GmbH</x:v>
      </x:c>
      <x:c r="J68" s="50" t="n">
        <x:v>2020</x:v>
      </x:c>
      <x:c r="K68" s="50" t="n">
        <x:v>0</x:v>
      </x:c>
      <x:c r="L68" s="50" t="n">
        <x:v>2020</x:v>
      </x:c>
      <x:c r="M68" s="50" t="n">
        <x:v>0</x:v>
      </x:c>
      <x:c r="N68" s="50" t="n">
        <x:v>1</x:v>
      </x:c>
      <x:c r="O68" s="52" t="str">
        <x:f>IF($F68="","",$F68*$M68)</x:f>
      </x:c>
      <x:c r="P68" s="54" t="str">
        <x:f>IF('Deal_Master_Wide'!$BS$12="","",'Deal_Master_Wide'!$BS$12)</x:f>
      </x:c>
      <x:c r="Q68" s="54" t="str">
        <x:f>IF('Deal_Master_Wide'!$BZ$12="","",'Deal_Master_Wide'!$BZ$12)</x:f>
      </x:c>
      <x:c r="R68" s="54" t="str">
        <x:f>IF('Deal_Master_Wide'!$CG$12="","",'Deal_Master_Wide'!$CG$12)</x:f>
      </x:c>
      <x:c r="S68" s="54" t="str">
        <x:f>IF('Deal_Master_Wide'!$CN$12="","",'Deal_Master_Wide'!$CN$12)</x:f>
      </x:c>
      <x:c r="T68" s="54" t="str">
        <x:f>IF('Deal_Master_Wide'!$CU$12="","",'Deal_Master_Wide'!$CU$12)</x:f>
      </x:c>
      <x:c r="U68" s="54" t="str">
        <x:f>IF('Deal_Master_Wide'!$DB$12="","",'Deal_Master_Wide'!$DB$12)</x:f>
      </x:c>
      <x:c r="V68" s="56" t="str">
        <x:f>IF('Deal_Master_Wide'!$DI$12="","",'Deal_Master_Wide'!$DI$12)</x:f>
      </x:c>
      <x:c r="W68" s="56" t="str">
        <x:f>IF('Deal_Master_Wide'!$DP$12="","",'Deal_Master_Wide'!$DP$12)</x:f>
      </x:c>
      <x:c r="X68" s="56" t="str">
        <x:f>IF('Deal_Master_Wide'!$DW$12="","",'Deal_Master_Wide'!$DW$12)</x:f>
      </x:c>
      <x:c r="Y68" s="118" t="str">
        <x:f>IF('Deal_Master_Wide'!$ED$12="","",'Deal_Master_Wide'!$ED$12)</x:f>
      </x:c>
      <x:c r="Z68" s="118" t="str">
        <x:f>IF('Deal_Master_Wide'!$EK$12="","",'Deal_Master_Wide'!$EK$12)</x:f>
      </x:c>
      <x:c r="AA68" s="52" t="str">
        <x:f>IF('Deal_Master_Wide'!$AL$12="","",'Deal_Master_Wide'!$AL$12)</x:f>
        <x:v>Unknown</x:v>
      </x:c>
      <x:c r="AB68" s="54" t="str">
        <x:f>IF('Deal_Master_Wide'!$AF$12="","",'Deal_Master_Wide'!$AF$12)</x:f>
      </x:c>
      <x:c r="AC68" s="52" t="str">
        <x:f>IF(COUNT($P68,$Q68,$R68,$S68,$T68,$U68,$V68,$W68,$X68)=9,"Yes","No")</x:f>
        <x:v>No</x:v>
      </x:c>
      <x:c r="AD68" s="52" t="str">
        <x:f>IF(COUNT($Y68,$Z68)=2,"Yes","No")</x:f>
        <x:v>No</x:v>
      </x:c>
      <x:c r="AE68" s="50" t="str"/>
      <x:c r="AF68" t="str"/>
    </x:row>
    <x:row r="69" ht="20" customHeight="1">
      <x:c r="A69" s="50" t="str">
        <x:v>CTL-0010</x:v>
      </x:c>
      <x:c r="B69" s="50" t="str">
        <x:v>Candidate alternative-rationale group</x:v>
      </x:c>
      <x:c r="C69" s="52" t="str">
        <x:f>IF('Deal_Master_Wide'!$AU$12="","",'Deal_Master_Wide'!$AU$12)</x:f>
        <x:v>Not reviewed</x:v>
      </x:c>
      <x:c r="D69" s="52" t="str">
        <x:f>IF('Deal_Master_Wide'!$AV$12="","",'Deal_Master_Wide'!$AV$12)</x:f>
        <x:v>Not assessed</x:v>
      </x:c>
      <x:c r="E69" s="50" t="n">
        <x:v>0</x:v>
      </x:c>
      <x:c r="F69" s="52" t="str">
        <x:f>IF(OR($C69="High-confidence innovation-driven",$C69="Medium-confidence innovation-driven"),1,IF($C69="Clear alternative-rationale",0,""))</x:f>
      </x:c>
      <x:c r="G69" s="52" t="str">
        <x:f>IF('Deal_Master_Wide'!$M$12="","",'Deal_Master_Wide'!$M$12)</x:f>
        <x:v>Review</x:v>
      </x:c>
      <x:c r="H69" s="50" t="str"/>
      <x:c r="I69" s="50" t="str">
        <x:v>BIOSTAT SOLUTIONS, INC.; PharmaLex GmbH</x:v>
      </x:c>
      <x:c r="J69" s="50" t="n">
        <x:v>2020</x:v>
      </x:c>
      <x:c r="K69" s="50" t="n">
        <x:v>1</x:v>
      </x:c>
      <x:c r="L69" s="50" t="n">
        <x:v>2021</x:v>
      </x:c>
      <x:c r="M69" s="50" t="n">
        <x:v>1</x:v>
      </x:c>
      <x:c r="N69" s="50" t="n">
        <x:v>1</x:v>
      </x:c>
      <x:c r="O69" s="52" t="str">
        <x:f>IF($F69="","",$F69*$M69)</x:f>
      </x:c>
      <x:c r="P69" s="54" t="str">
        <x:f>IF('Deal_Master_Wide'!$BT$12="","",'Deal_Master_Wide'!$BT$12)</x:f>
      </x:c>
      <x:c r="Q69" s="54" t="str">
        <x:f>IF('Deal_Master_Wide'!$CA$12="","",'Deal_Master_Wide'!$CA$12)</x:f>
      </x:c>
      <x:c r="R69" s="54" t="str">
        <x:f>IF('Deal_Master_Wide'!$CH$12="","",'Deal_Master_Wide'!$CH$12)</x:f>
      </x:c>
      <x:c r="S69" s="54" t="str">
        <x:f>IF('Deal_Master_Wide'!$CO$12="","",'Deal_Master_Wide'!$CO$12)</x:f>
      </x:c>
      <x:c r="T69" s="54" t="str">
        <x:f>IF('Deal_Master_Wide'!$CV$12="","",'Deal_Master_Wide'!$CV$12)</x:f>
      </x:c>
      <x:c r="U69" s="54" t="str">
        <x:f>IF('Deal_Master_Wide'!$DC$12="","",'Deal_Master_Wide'!$DC$12)</x:f>
      </x:c>
      <x:c r="V69" s="56" t="str">
        <x:f>IF('Deal_Master_Wide'!$DJ$12="","",'Deal_Master_Wide'!$DJ$12)</x:f>
      </x:c>
      <x:c r="W69" s="56" t="str">
        <x:f>IF('Deal_Master_Wide'!$DQ$12="","",'Deal_Master_Wide'!$DQ$12)</x:f>
      </x:c>
      <x:c r="X69" s="56" t="str">
        <x:f>IF('Deal_Master_Wide'!$DX$12="","",'Deal_Master_Wide'!$DX$12)</x:f>
      </x:c>
      <x:c r="Y69" s="118" t="str">
        <x:f>IF('Deal_Master_Wide'!$EE$12="","",'Deal_Master_Wide'!$EE$12)</x:f>
      </x:c>
      <x:c r="Z69" s="118" t="str">
        <x:f>IF('Deal_Master_Wide'!$EL$12="","",'Deal_Master_Wide'!$EL$12)</x:f>
      </x:c>
      <x:c r="AA69" s="52" t="str">
        <x:f>IF('Deal_Master_Wide'!$AL$12="","",'Deal_Master_Wide'!$AL$12)</x:f>
        <x:v>Unknown</x:v>
      </x:c>
      <x:c r="AB69" s="54" t="str">
        <x:f>IF('Deal_Master_Wide'!$AF$12="","",'Deal_Master_Wide'!$AF$12)</x:f>
      </x:c>
      <x:c r="AC69" s="52" t="str">
        <x:f>IF(COUNT($P69,$Q69,$R69,$S69,$T69,$U69,$V69,$W69,$X69)=9,"Yes","No")</x:f>
        <x:v>No</x:v>
      </x:c>
      <x:c r="AD69" s="52" t="str">
        <x:f>IF(COUNT($Y69,$Z69)=2,"Yes","No")</x:f>
        <x:v>No</x:v>
      </x:c>
      <x:c r="AE69" s="50" t="str"/>
      <x:c r="AF69" t="str"/>
    </x:row>
    <x:row r="70" ht="20" customHeight="1">
      <x:c r="A70" s="50" t="str">
        <x:v>CTL-0010</x:v>
      </x:c>
      <x:c r="B70" s="50" t="str">
        <x:v>Candidate alternative-rationale group</x:v>
      </x:c>
      <x:c r="C70" s="52" t="str">
        <x:f>IF('Deal_Master_Wide'!$AU$12="","",'Deal_Master_Wide'!$AU$12)</x:f>
        <x:v>Not reviewed</x:v>
      </x:c>
      <x:c r="D70" s="52" t="str">
        <x:f>IF('Deal_Master_Wide'!$AV$12="","",'Deal_Master_Wide'!$AV$12)</x:f>
        <x:v>Not assessed</x:v>
      </x:c>
      <x:c r="E70" s="50" t="n">
        <x:v>0</x:v>
      </x:c>
      <x:c r="F70" s="52" t="str">
        <x:f>IF(OR($C70="High-confidence innovation-driven",$C70="Medium-confidence innovation-driven"),1,IF($C70="Clear alternative-rationale",0,""))</x:f>
      </x:c>
      <x:c r="G70" s="52" t="str">
        <x:f>IF('Deal_Master_Wide'!$M$12="","",'Deal_Master_Wide'!$M$12)</x:f>
        <x:v>Review</x:v>
      </x:c>
      <x:c r="H70" s="50" t="str"/>
      <x:c r="I70" s="50" t="str">
        <x:v>BIOSTAT SOLUTIONS, INC.; PharmaLex GmbH</x:v>
      </x:c>
      <x:c r="J70" s="50" t="n">
        <x:v>2020</x:v>
      </x:c>
      <x:c r="K70" s="50" t="n">
        <x:v>2</x:v>
      </x:c>
      <x:c r="L70" s="50" t="n">
        <x:v>2022</x:v>
      </x:c>
      <x:c r="M70" s="50" t="n">
        <x:v>1</x:v>
      </x:c>
      <x:c r="N70" s="50" t="n">
        <x:v>1</x:v>
      </x:c>
      <x:c r="O70" s="52" t="str">
        <x:f>IF($F70="","",$F70*$M70)</x:f>
      </x:c>
      <x:c r="P70" s="54" t="str">
        <x:f>IF('Deal_Master_Wide'!$BU$12="","",'Deal_Master_Wide'!$BU$12)</x:f>
      </x:c>
      <x:c r="Q70" s="54" t="str">
        <x:f>IF('Deal_Master_Wide'!$CB$12="","",'Deal_Master_Wide'!$CB$12)</x:f>
      </x:c>
      <x:c r="R70" s="54" t="str">
        <x:f>IF('Deal_Master_Wide'!$CI$12="","",'Deal_Master_Wide'!$CI$12)</x:f>
      </x:c>
      <x:c r="S70" s="54" t="str">
        <x:f>IF('Deal_Master_Wide'!$CP$12="","",'Deal_Master_Wide'!$CP$12)</x:f>
      </x:c>
      <x:c r="T70" s="54" t="str">
        <x:f>IF('Deal_Master_Wide'!$CW$12="","",'Deal_Master_Wide'!$CW$12)</x:f>
      </x:c>
      <x:c r="U70" s="54" t="str">
        <x:f>IF('Deal_Master_Wide'!$DD$12="","",'Deal_Master_Wide'!$DD$12)</x:f>
      </x:c>
      <x:c r="V70" s="56" t="str">
        <x:f>IF('Deal_Master_Wide'!$DK$12="","",'Deal_Master_Wide'!$DK$12)</x:f>
      </x:c>
      <x:c r="W70" s="56" t="str">
        <x:f>IF('Deal_Master_Wide'!$DR$12="","",'Deal_Master_Wide'!$DR$12)</x:f>
      </x:c>
      <x:c r="X70" s="56" t="str">
        <x:f>IF('Deal_Master_Wide'!$DY$12="","",'Deal_Master_Wide'!$DY$12)</x:f>
      </x:c>
      <x:c r="Y70" s="118" t="str">
        <x:f>IF('Deal_Master_Wide'!$EF$12="","",'Deal_Master_Wide'!$EF$12)</x:f>
      </x:c>
      <x:c r="Z70" s="118" t="str">
        <x:f>IF('Deal_Master_Wide'!$EM$12="","",'Deal_Master_Wide'!$EM$12)</x:f>
      </x:c>
      <x:c r="AA70" s="52" t="str">
        <x:f>IF('Deal_Master_Wide'!$AL$12="","",'Deal_Master_Wide'!$AL$12)</x:f>
        <x:v>Unknown</x:v>
      </x:c>
      <x:c r="AB70" s="54" t="str">
        <x:f>IF('Deal_Master_Wide'!$AF$12="","",'Deal_Master_Wide'!$AF$12)</x:f>
      </x:c>
      <x:c r="AC70" s="52" t="str">
        <x:f>IF(COUNT($P70,$Q70,$R70,$S70,$T70,$U70,$V70,$W70,$X70)=9,"Yes","No")</x:f>
        <x:v>No</x:v>
      </x:c>
      <x:c r="AD70" s="52" t="str">
        <x:f>IF(COUNT($Y70,$Z70)=2,"Yes","No")</x:f>
        <x:v>No</x:v>
      </x:c>
      <x:c r="AE70" s="50" t="str"/>
      <x:c r="AF70" t="str"/>
    </x:row>
    <x:row r="71" ht="20" customHeight="1">
      <x:c r="A71" s="50" t="str">
        <x:v>CTL-0010</x:v>
      </x:c>
      <x:c r="B71" s="50" t="str">
        <x:v>Candidate alternative-rationale group</x:v>
      </x:c>
      <x:c r="C71" s="52" t="str">
        <x:f>IF('Deal_Master_Wide'!$AU$12="","",'Deal_Master_Wide'!$AU$12)</x:f>
        <x:v>Not reviewed</x:v>
      </x:c>
      <x:c r="D71" s="52" t="str">
        <x:f>IF('Deal_Master_Wide'!$AV$12="","",'Deal_Master_Wide'!$AV$12)</x:f>
        <x:v>Not assessed</x:v>
      </x:c>
      <x:c r="E71" s="50" t="n">
        <x:v>0</x:v>
      </x:c>
      <x:c r="F71" s="52" t="str">
        <x:f>IF(OR($C71="High-confidence innovation-driven",$C71="Medium-confidence innovation-driven"),1,IF($C71="Clear alternative-rationale",0,""))</x:f>
      </x:c>
      <x:c r="G71" s="52" t="str">
        <x:f>IF('Deal_Master_Wide'!$M$12="","",'Deal_Master_Wide'!$M$12)</x:f>
        <x:v>Review</x:v>
      </x:c>
      <x:c r="H71" s="50" t="str"/>
      <x:c r="I71" s="50" t="str">
        <x:v>BIOSTAT SOLUTIONS, INC.; PharmaLex GmbH</x:v>
      </x:c>
      <x:c r="J71" s="50" t="n">
        <x:v>2020</x:v>
      </x:c>
      <x:c r="K71" s="50" t="n">
        <x:v>3</x:v>
      </x:c>
      <x:c r="L71" s="50" t="n">
        <x:v>2023</x:v>
      </x:c>
      <x:c r="M71" s="50" t="n">
        <x:v>1</x:v>
      </x:c>
      <x:c r="N71" s="50" t="n">
        <x:v>1</x:v>
      </x:c>
      <x:c r="O71" s="52" t="str">
        <x:f>IF($F71="","",$F71*$M71)</x:f>
      </x:c>
      <x:c r="P71" s="54" t="str">
        <x:f>IF('Deal_Master_Wide'!$BV$12="","",'Deal_Master_Wide'!$BV$12)</x:f>
      </x:c>
      <x:c r="Q71" s="54" t="str">
        <x:f>IF('Deal_Master_Wide'!$CC$12="","",'Deal_Master_Wide'!$CC$12)</x:f>
      </x:c>
      <x:c r="R71" s="54" t="str">
        <x:f>IF('Deal_Master_Wide'!$CJ$12="","",'Deal_Master_Wide'!$CJ$12)</x:f>
      </x:c>
      <x:c r="S71" s="54" t="str">
        <x:f>IF('Deal_Master_Wide'!$CQ$12="","",'Deal_Master_Wide'!$CQ$12)</x:f>
      </x:c>
      <x:c r="T71" s="54" t="str">
        <x:f>IF('Deal_Master_Wide'!$CX$12="","",'Deal_Master_Wide'!$CX$12)</x:f>
      </x:c>
      <x:c r="U71" s="54" t="str">
        <x:f>IF('Deal_Master_Wide'!$DE$12="","",'Deal_Master_Wide'!$DE$12)</x:f>
      </x:c>
      <x:c r="V71" s="56" t="str">
        <x:f>IF('Deal_Master_Wide'!$DL$12="","",'Deal_Master_Wide'!$DL$12)</x:f>
      </x:c>
      <x:c r="W71" s="56" t="str">
        <x:f>IF('Deal_Master_Wide'!$DS$12="","",'Deal_Master_Wide'!$DS$12)</x:f>
      </x:c>
      <x:c r="X71" s="56" t="str">
        <x:f>IF('Deal_Master_Wide'!$DZ$12="","",'Deal_Master_Wide'!$DZ$12)</x:f>
      </x:c>
      <x:c r="Y71" s="118" t="str">
        <x:f>IF('Deal_Master_Wide'!$EG$12="","",'Deal_Master_Wide'!$EG$12)</x:f>
      </x:c>
      <x:c r="Z71" s="118" t="str">
        <x:f>IF('Deal_Master_Wide'!$EN$12="","",'Deal_Master_Wide'!$EN$12)</x:f>
      </x:c>
      <x:c r="AA71" s="52" t="str">
        <x:f>IF('Deal_Master_Wide'!$AL$12="","",'Deal_Master_Wide'!$AL$12)</x:f>
        <x:v>Unknown</x:v>
      </x:c>
      <x:c r="AB71" s="54" t="str">
        <x:f>IF('Deal_Master_Wide'!$AF$12="","",'Deal_Master_Wide'!$AF$12)</x:f>
      </x:c>
      <x:c r="AC71" s="52" t="str">
        <x:f>IF(COUNT($P71,$Q71,$R71,$S71,$T71,$U71,$V71,$W71,$X71)=9,"Yes","No")</x:f>
        <x:v>No</x:v>
      </x:c>
      <x:c r="AD71" s="52" t="str">
        <x:f>IF(COUNT($Y71,$Z71)=2,"Yes","No")</x:f>
        <x:v>No</x:v>
      </x:c>
      <x:c r="AE71" s="50" t="str"/>
      <x:c r="AF71" t="str"/>
    </x:row>
    <x:row r="72" ht="20" customHeight="1">
      <x:c r="A72" s="50" t="str">
        <x:v>CTL-0011</x:v>
      </x:c>
      <x:c r="B72" s="50" t="str">
        <x:v>Candidate alternative-rationale group</x:v>
      </x:c>
      <x:c r="C72" s="52" t="str">
        <x:f>IF('Deal_Master_Wide'!$AU$13="","",'Deal_Master_Wide'!$AU$13)</x:f>
        <x:v>Not reviewed</x:v>
      </x:c>
      <x:c r="D72" s="52" t="str">
        <x:f>IF('Deal_Master_Wide'!$AV$13="","",'Deal_Master_Wide'!$AV$13)</x:f>
        <x:v>Not assessed</x:v>
      </x:c>
      <x:c r="E72" s="50" t="n">
        <x:v>0</x:v>
      </x:c>
      <x:c r="F72" s="52" t="str">
        <x:f>IF(OR($C72="High-confidence innovation-driven",$C72="Medium-confidence innovation-driven"),1,IF($C72="Clear alternative-rationale",0,""))</x:f>
      </x:c>
      <x:c r="G72" s="52" t="str">
        <x:f>IF('Deal_Master_Wide'!$M$13="","",'Deal_Master_Wide'!$M$13)</x:f>
        <x:v>Review</x:v>
      </x:c>
      <x:c r="H72" s="50" t="str">
        <x:v>Bayer AG</x:v>
      </x:c>
      <x:c r="I72" s="50" t="str">
        <x:v>KaNDy Therapeutics Ltd</x:v>
      </x:c>
      <x:c r="J72" s="50" t="n">
        <x:v>2020</x:v>
      </x:c>
      <x:c r="K72" s="50" t="n">
        <x:v>-3</x:v>
      </x:c>
      <x:c r="L72" s="50" t="n">
        <x:v>2017</x:v>
      </x:c>
      <x:c r="M72" s="50" t="n">
        <x:v>0</x:v>
      </x:c>
      <x:c r="N72" s="50" t="n">
        <x:v>0</x:v>
      </x:c>
      <x:c r="O72" s="52" t="str">
        <x:f>IF($F72="","",$F72*$M72)</x:f>
      </x:c>
      <x:c r="P72" s="54" t="str">
        <x:f>IF('Deal_Master_Wide'!$BP$13="","",'Deal_Master_Wide'!$BP$13)</x:f>
      </x:c>
      <x:c r="Q72" s="54" t="str">
        <x:f>IF('Deal_Master_Wide'!$BW$13="","",'Deal_Master_Wide'!$BW$13)</x:f>
      </x:c>
      <x:c r="R72" s="54" t="str">
        <x:f>IF('Deal_Master_Wide'!$CD$13="","",'Deal_Master_Wide'!$CD$13)</x:f>
      </x:c>
      <x:c r="S72" s="54" t="str">
        <x:f>IF('Deal_Master_Wide'!$CK$13="","",'Deal_Master_Wide'!$CK$13)</x:f>
      </x:c>
      <x:c r="T72" s="54" t="str">
        <x:f>IF('Deal_Master_Wide'!$CR$13="","",'Deal_Master_Wide'!$CR$13)</x:f>
      </x:c>
      <x:c r="U72" s="54" t="str">
        <x:f>IF('Deal_Master_Wide'!$CY$13="","",'Deal_Master_Wide'!$CY$13)</x:f>
      </x:c>
      <x:c r="V72" s="56" t="str">
        <x:f>IF('Deal_Master_Wide'!$DF$13="","",'Deal_Master_Wide'!$DF$13)</x:f>
      </x:c>
      <x:c r="W72" s="56" t="str">
        <x:f>IF('Deal_Master_Wide'!$DM$13="","",'Deal_Master_Wide'!$DM$13)</x:f>
      </x:c>
      <x:c r="X72" s="56" t="str">
        <x:f>IF('Deal_Master_Wide'!$DT$13="","",'Deal_Master_Wide'!$DT$13)</x:f>
      </x:c>
      <x:c r="Y72" s="118" t="str">
        <x:f>IF('Deal_Master_Wide'!$EA$13="","",'Deal_Master_Wide'!$EA$13)</x:f>
      </x:c>
      <x:c r="Z72" s="118" t="str">
        <x:f>IF('Deal_Master_Wide'!$EH$13="","",'Deal_Master_Wide'!$EH$13)</x:f>
      </x:c>
      <x:c r="AA72" s="52" t="str">
        <x:f>IF('Deal_Master_Wide'!$AL$13="","",'Deal_Master_Wide'!$AL$13)</x:f>
        <x:v>Unknown</x:v>
      </x:c>
      <x:c r="AB72" s="54" t="n">
        <x:f>IF('Deal_Master_Wide'!$AF$13="","",'Deal_Master_Wide'!$AF$13)</x:f>
        <x:v>875</x:v>
      </x:c>
      <x:c r="AC72" s="52" t="str">
        <x:f>IF(COUNT($P72,$Q72,$R72,$S72,$T72,$U72,$V72,$W72,$X72)=9,"Yes","No")</x:f>
        <x:v>No</x:v>
      </x:c>
      <x:c r="AD72" s="52" t="str">
        <x:f>IF(COUNT($Y72,$Z72)=2,"Yes","No")</x:f>
        <x:v>No</x:v>
      </x:c>
      <x:c r="AE72" s="50" t="str"/>
      <x:c r="AF72" t="str"/>
    </x:row>
    <x:row r="73" ht="20" customHeight="1">
      <x:c r="A73" s="50" t="str">
        <x:v>CTL-0011</x:v>
      </x:c>
      <x:c r="B73" s="50" t="str">
        <x:v>Candidate alternative-rationale group</x:v>
      </x:c>
      <x:c r="C73" s="52" t="str">
        <x:f>IF('Deal_Master_Wide'!$AU$13="","",'Deal_Master_Wide'!$AU$13)</x:f>
        <x:v>Not reviewed</x:v>
      </x:c>
      <x:c r="D73" s="52" t="str">
        <x:f>IF('Deal_Master_Wide'!$AV$13="","",'Deal_Master_Wide'!$AV$13)</x:f>
        <x:v>Not assessed</x:v>
      </x:c>
      <x:c r="E73" s="50" t="n">
        <x:v>0</x:v>
      </x:c>
      <x:c r="F73" s="52" t="str">
        <x:f>IF(OR($C73="High-confidence innovation-driven",$C73="Medium-confidence innovation-driven"),1,IF($C73="Clear alternative-rationale",0,""))</x:f>
      </x:c>
      <x:c r="G73" s="52" t="str">
        <x:f>IF('Deal_Master_Wide'!$M$13="","",'Deal_Master_Wide'!$M$13)</x:f>
        <x:v>Review</x:v>
      </x:c>
      <x:c r="H73" s="50" t="str">
        <x:v>Bayer AG</x:v>
      </x:c>
      <x:c r="I73" s="50" t="str">
        <x:v>KaNDy Therapeutics Ltd</x:v>
      </x:c>
      <x:c r="J73" s="50" t="n">
        <x:v>2020</x:v>
      </x:c>
      <x:c r="K73" s="50" t="n">
        <x:v>-2</x:v>
      </x:c>
      <x:c r="L73" s="50" t="n">
        <x:v>2018</x:v>
      </x:c>
      <x:c r="M73" s="50" t="n">
        <x:v>0</x:v>
      </x:c>
      <x:c r="N73" s="50" t="n">
        <x:v>0</x:v>
      </x:c>
      <x:c r="O73" s="52" t="str">
        <x:f>IF($F73="","",$F73*$M73)</x:f>
      </x:c>
      <x:c r="P73" s="54" t="str">
        <x:f>IF('Deal_Master_Wide'!$BQ$13="","",'Deal_Master_Wide'!$BQ$13)</x:f>
      </x:c>
      <x:c r="Q73" s="54" t="str">
        <x:f>IF('Deal_Master_Wide'!$BX$13="","",'Deal_Master_Wide'!$BX$13)</x:f>
      </x:c>
      <x:c r="R73" s="54" t="str">
        <x:f>IF('Deal_Master_Wide'!$CE$13="","",'Deal_Master_Wide'!$CE$13)</x:f>
      </x:c>
      <x:c r="S73" s="54" t="str">
        <x:f>IF('Deal_Master_Wide'!$CL$13="","",'Deal_Master_Wide'!$CL$13)</x:f>
      </x:c>
      <x:c r="T73" s="54" t="str">
        <x:f>IF('Deal_Master_Wide'!$CS$13="","",'Deal_Master_Wide'!$CS$13)</x:f>
      </x:c>
      <x:c r="U73" s="54" t="str">
        <x:f>IF('Deal_Master_Wide'!$CZ$13="","",'Deal_Master_Wide'!$CZ$13)</x:f>
      </x:c>
      <x:c r="V73" s="56" t="str">
        <x:f>IF('Deal_Master_Wide'!$DG$13="","",'Deal_Master_Wide'!$DG$13)</x:f>
      </x:c>
      <x:c r="W73" s="56" t="str">
        <x:f>IF('Deal_Master_Wide'!$DN$13="","",'Deal_Master_Wide'!$DN$13)</x:f>
      </x:c>
      <x:c r="X73" s="56" t="str">
        <x:f>IF('Deal_Master_Wide'!$DU$13="","",'Deal_Master_Wide'!$DU$13)</x:f>
      </x:c>
      <x:c r="Y73" s="118" t="str">
        <x:f>IF('Deal_Master_Wide'!$EB$13="","",'Deal_Master_Wide'!$EB$13)</x:f>
      </x:c>
      <x:c r="Z73" s="118" t="str">
        <x:f>IF('Deal_Master_Wide'!$EI$13="","",'Deal_Master_Wide'!$EI$13)</x:f>
      </x:c>
      <x:c r="AA73" s="52" t="str">
        <x:f>IF('Deal_Master_Wide'!$AL$13="","",'Deal_Master_Wide'!$AL$13)</x:f>
        <x:v>Unknown</x:v>
      </x:c>
      <x:c r="AB73" s="54" t="n">
        <x:f>IF('Deal_Master_Wide'!$AF$13="","",'Deal_Master_Wide'!$AF$13)</x:f>
        <x:v>875</x:v>
      </x:c>
      <x:c r="AC73" s="52" t="str">
        <x:f>IF(COUNT($P73,$Q73,$R73,$S73,$T73,$U73,$V73,$W73,$X73)=9,"Yes","No")</x:f>
        <x:v>No</x:v>
      </x:c>
      <x:c r="AD73" s="52" t="str">
        <x:f>IF(COUNT($Y73,$Z73)=2,"Yes","No")</x:f>
        <x:v>No</x:v>
      </x:c>
      <x:c r="AE73" s="50" t="str"/>
      <x:c r="AF73" t="str"/>
    </x:row>
    <x:row r="74" ht="20" customHeight="1">
      <x:c r="A74" s="50" t="str">
        <x:v>CTL-0011</x:v>
      </x:c>
      <x:c r="B74" s="50" t="str">
        <x:v>Candidate alternative-rationale group</x:v>
      </x:c>
      <x:c r="C74" s="52" t="str">
        <x:f>IF('Deal_Master_Wide'!$AU$13="","",'Deal_Master_Wide'!$AU$13)</x:f>
        <x:v>Not reviewed</x:v>
      </x:c>
      <x:c r="D74" s="52" t="str">
        <x:f>IF('Deal_Master_Wide'!$AV$13="","",'Deal_Master_Wide'!$AV$13)</x:f>
        <x:v>Not assessed</x:v>
      </x:c>
      <x:c r="E74" s="50" t="n">
        <x:v>0</x:v>
      </x:c>
      <x:c r="F74" s="52" t="str">
        <x:f>IF(OR($C74="High-confidence innovation-driven",$C74="Medium-confidence innovation-driven"),1,IF($C74="Clear alternative-rationale",0,""))</x:f>
      </x:c>
      <x:c r="G74" s="52" t="str">
        <x:f>IF('Deal_Master_Wide'!$M$13="","",'Deal_Master_Wide'!$M$13)</x:f>
        <x:v>Review</x:v>
      </x:c>
      <x:c r="H74" s="50" t="str">
        <x:v>Bayer AG</x:v>
      </x:c>
      <x:c r="I74" s="50" t="str">
        <x:v>KaNDy Therapeutics Ltd</x:v>
      </x:c>
      <x:c r="J74" s="50" t="n">
        <x:v>2020</x:v>
      </x:c>
      <x:c r="K74" s="50" t="n">
        <x:v>-1</x:v>
      </x:c>
      <x:c r="L74" s="50" t="n">
        <x:v>2019</x:v>
      </x:c>
      <x:c r="M74" s="50" t="n">
        <x:v>0</x:v>
      </x:c>
      <x:c r="N74" s="50" t="n">
        <x:v>0</x:v>
      </x:c>
      <x:c r="O74" s="52" t="str">
        <x:f>IF($F74="","",$F74*$M74)</x:f>
      </x:c>
      <x:c r="P74" s="54" t="str">
        <x:f>IF('Deal_Master_Wide'!$BR$13="","",'Deal_Master_Wide'!$BR$13)</x:f>
      </x:c>
      <x:c r="Q74" s="54" t="str">
        <x:f>IF('Deal_Master_Wide'!$BY$13="","",'Deal_Master_Wide'!$BY$13)</x:f>
      </x:c>
      <x:c r="R74" s="54" t="str">
        <x:f>IF('Deal_Master_Wide'!$CF$13="","",'Deal_Master_Wide'!$CF$13)</x:f>
      </x:c>
      <x:c r="S74" s="54" t="str">
        <x:f>IF('Deal_Master_Wide'!$CM$13="","",'Deal_Master_Wide'!$CM$13)</x:f>
      </x:c>
      <x:c r="T74" s="54" t="str">
        <x:f>IF('Deal_Master_Wide'!$CT$13="","",'Deal_Master_Wide'!$CT$13)</x:f>
      </x:c>
      <x:c r="U74" s="54" t="str">
        <x:f>IF('Deal_Master_Wide'!$DA$13="","",'Deal_Master_Wide'!$DA$13)</x:f>
      </x:c>
      <x:c r="V74" s="56" t="str">
        <x:f>IF('Deal_Master_Wide'!$DH$13="","",'Deal_Master_Wide'!$DH$13)</x:f>
      </x:c>
      <x:c r="W74" s="56" t="str">
        <x:f>IF('Deal_Master_Wide'!$DO$13="","",'Deal_Master_Wide'!$DO$13)</x:f>
      </x:c>
      <x:c r="X74" s="56" t="str">
        <x:f>IF('Deal_Master_Wide'!$DV$13="","",'Deal_Master_Wide'!$DV$13)</x:f>
      </x:c>
      <x:c r="Y74" s="118" t="str">
        <x:f>IF('Deal_Master_Wide'!$EC$13="","",'Deal_Master_Wide'!$EC$13)</x:f>
      </x:c>
      <x:c r="Z74" s="118" t="str">
        <x:f>IF('Deal_Master_Wide'!$EJ$13="","",'Deal_Master_Wide'!$EJ$13)</x:f>
      </x:c>
      <x:c r="AA74" s="52" t="str">
        <x:f>IF('Deal_Master_Wide'!$AL$13="","",'Deal_Master_Wide'!$AL$13)</x:f>
        <x:v>Unknown</x:v>
      </x:c>
      <x:c r="AB74" s="54" t="n">
        <x:f>IF('Deal_Master_Wide'!$AF$13="","",'Deal_Master_Wide'!$AF$13)</x:f>
        <x:v>875</x:v>
      </x:c>
      <x:c r="AC74" s="52" t="str">
        <x:f>IF(COUNT($P74,$Q74,$R74,$S74,$T74,$U74,$V74,$W74,$X74)=9,"Yes","No")</x:f>
        <x:v>No</x:v>
      </x:c>
      <x:c r="AD74" s="52" t="str">
        <x:f>IF(COUNT($Y74,$Z74)=2,"Yes","No")</x:f>
        <x:v>No</x:v>
      </x:c>
      <x:c r="AE74" s="50" t="str"/>
      <x:c r="AF74" t="str"/>
    </x:row>
    <x:row r="75" ht="20" customHeight="1">
      <x:c r="A75" s="50" t="str">
        <x:v>CTL-0011</x:v>
      </x:c>
      <x:c r="B75" s="50" t="str">
        <x:v>Candidate alternative-rationale group</x:v>
      </x:c>
      <x:c r="C75" s="52" t="str">
        <x:f>IF('Deal_Master_Wide'!$AU$13="","",'Deal_Master_Wide'!$AU$13)</x:f>
        <x:v>Not reviewed</x:v>
      </x:c>
      <x:c r="D75" s="52" t="str">
        <x:f>IF('Deal_Master_Wide'!$AV$13="","",'Deal_Master_Wide'!$AV$13)</x:f>
        <x:v>Not assessed</x:v>
      </x:c>
      <x:c r="E75" s="50" t="n">
        <x:v>0</x:v>
      </x:c>
      <x:c r="F75" s="52" t="str">
        <x:f>IF(OR($C75="High-confidence innovation-driven",$C75="Medium-confidence innovation-driven"),1,IF($C75="Clear alternative-rationale",0,""))</x:f>
      </x:c>
      <x:c r="G75" s="52" t="str">
        <x:f>IF('Deal_Master_Wide'!$M$13="","",'Deal_Master_Wide'!$M$13)</x:f>
        <x:v>Review</x:v>
      </x:c>
      <x:c r="H75" s="50" t="str">
        <x:v>Bayer AG</x:v>
      </x:c>
      <x:c r="I75" s="50" t="str">
        <x:v>KaNDy Therapeutics Ltd</x:v>
      </x:c>
      <x:c r="J75" s="50" t="n">
        <x:v>2020</x:v>
      </x:c>
      <x:c r="K75" s="50" t="n">
        <x:v>0</x:v>
      </x:c>
      <x:c r="L75" s="50" t="n">
        <x:v>2020</x:v>
      </x:c>
      <x:c r="M75" s="50" t="n">
        <x:v>0</x:v>
      </x:c>
      <x:c r="N75" s="50" t="n">
        <x:v>1</x:v>
      </x:c>
      <x:c r="O75" s="52" t="str">
        <x:f>IF($F75="","",$F75*$M75)</x:f>
      </x:c>
      <x:c r="P75" s="54" t="str">
        <x:f>IF('Deal_Master_Wide'!$BS$13="","",'Deal_Master_Wide'!$BS$13)</x:f>
      </x:c>
      <x:c r="Q75" s="54" t="str">
        <x:f>IF('Deal_Master_Wide'!$BZ$13="","",'Deal_Master_Wide'!$BZ$13)</x:f>
      </x:c>
      <x:c r="R75" s="54" t="str">
        <x:f>IF('Deal_Master_Wide'!$CG$13="","",'Deal_Master_Wide'!$CG$13)</x:f>
      </x:c>
      <x:c r="S75" s="54" t="str">
        <x:f>IF('Deal_Master_Wide'!$CN$13="","",'Deal_Master_Wide'!$CN$13)</x:f>
      </x:c>
      <x:c r="T75" s="54" t="str">
        <x:f>IF('Deal_Master_Wide'!$CU$13="","",'Deal_Master_Wide'!$CU$13)</x:f>
      </x:c>
      <x:c r="U75" s="54" t="str">
        <x:f>IF('Deal_Master_Wide'!$DB$13="","",'Deal_Master_Wide'!$DB$13)</x:f>
      </x:c>
      <x:c r="V75" s="56" t="str">
        <x:f>IF('Deal_Master_Wide'!$DI$13="","",'Deal_Master_Wide'!$DI$13)</x:f>
      </x:c>
      <x:c r="W75" s="56" t="str">
        <x:f>IF('Deal_Master_Wide'!$DP$13="","",'Deal_Master_Wide'!$DP$13)</x:f>
      </x:c>
      <x:c r="X75" s="56" t="str">
        <x:f>IF('Deal_Master_Wide'!$DW$13="","",'Deal_Master_Wide'!$DW$13)</x:f>
      </x:c>
      <x:c r="Y75" s="118" t="str">
        <x:f>IF('Deal_Master_Wide'!$ED$13="","",'Deal_Master_Wide'!$ED$13)</x:f>
      </x:c>
      <x:c r="Z75" s="118" t="str">
        <x:f>IF('Deal_Master_Wide'!$EK$13="","",'Deal_Master_Wide'!$EK$13)</x:f>
      </x:c>
      <x:c r="AA75" s="52" t="str">
        <x:f>IF('Deal_Master_Wide'!$AL$13="","",'Deal_Master_Wide'!$AL$13)</x:f>
        <x:v>Unknown</x:v>
      </x:c>
      <x:c r="AB75" s="54" t="n">
        <x:f>IF('Deal_Master_Wide'!$AF$13="","",'Deal_Master_Wide'!$AF$13)</x:f>
        <x:v>875</x:v>
      </x:c>
      <x:c r="AC75" s="52" t="str">
        <x:f>IF(COUNT($P75,$Q75,$R75,$S75,$T75,$U75,$V75,$W75,$X75)=9,"Yes","No")</x:f>
        <x:v>No</x:v>
      </x:c>
      <x:c r="AD75" s="52" t="str">
        <x:f>IF(COUNT($Y75,$Z75)=2,"Yes","No")</x:f>
        <x:v>No</x:v>
      </x:c>
      <x:c r="AE75" s="50" t="str"/>
      <x:c r="AF75" t="str"/>
    </x:row>
    <x:row r="76" ht="20" customHeight="1">
      <x:c r="A76" s="50" t="str">
        <x:v>CTL-0011</x:v>
      </x:c>
      <x:c r="B76" s="50" t="str">
        <x:v>Candidate alternative-rationale group</x:v>
      </x:c>
      <x:c r="C76" s="52" t="str">
        <x:f>IF('Deal_Master_Wide'!$AU$13="","",'Deal_Master_Wide'!$AU$13)</x:f>
        <x:v>Not reviewed</x:v>
      </x:c>
      <x:c r="D76" s="52" t="str">
        <x:f>IF('Deal_Master_Wide'!$AV$13="","",'Deal_Master_Wide'!$AV$13)</x:f>
        <x:v>Not assessed</x:v>
      </x:c>
      <x:c r="E76" s="50" t="n">
        <x:v>0</x:v>
      </x:c>
      <x:c r="F76" s="52" t="str">
        <x:f>IF(OR($C76="High-confidence innovation-driven",$C76="Medium-confidence innovation-driven"),1,IF($C76="Clear alternative-rationale",0,""))</x:f>
      </x:c>
      <x:c r="G76" s="52" t="str">
        <x:f>IF('Deal_Master_Wide'!$M$13="","",'Deal_Master_Wide'!$M$13)</x:f>
        <x:v>Review</x:v>
      </x:c>
      <x:c r="H76" s="50" t="str">
        <x:v>Bayer AG</x:v>
      </x:c>
      <x:c r="I76" s="50" t="str">
        <x:v>KaNDy Therapeutics Ltd</x:v>
      </x:c>
      <x:c r="J76" s="50" t="n">
        <x:v>2020</x:v>
      </x:c>
      <x:c r="K76" s="50" t="n">
        <x:v>1</x:v>
      </x:c>
      <x:c r="L76" s="50" t="n">
        <x:v>2021</x:v>
      </x:c>
      <x:c r="M76" s="50" t="n">
        <x:v>1</x:v>
      </x:c>
      <x:c r="N76" s="50" t="n">
        <x:v>1</x:v>
      </x:c>
      <x:c r="O76" s="52" t="str">
        <x:f>IF($F76="","",$F76*$M76)</x:f>
      </x:c>
      <x:c r="P76" s="54" t="str">
        <x:f>IF('Deal_Master_Wide'!$BT$13="","",'Deal_Master_Wide'!$BT$13)</x:f>
      </x:c>
      <x:c r="Q76" s="54" t="str">
        <x:f>IF('Deal_Master_Wide'!$CA$13="","",'Deal_Master_Wide'!$CA$13)</x:f>
      </x:c>
      <x:c r="R76" s="54" t="str">
        <x:f>IF('Deal_Master_Wide'!$CH$13="","",'Deal_Master_Wide'!$CH$13)</x:f>
      </x:c>
      <x:c r="S76" s="54" t="str">
        <x:f>IF('Deal_Master_Wide'!$CO$13="","",'Deal_Master_Wide'!$CO$13)</x:f>
      </x:c>
      <x:c r="T76" s="54" t="str">
        <x:f>IF('Deal_Master_Wide'!$CV$13="","",'Deal_Master_Wide'!$CV$13)</x:f>
      </x:c>
      <x:c r="U76" s="54" t="str">
        <x:f>IF('Deal_Master_Wide'!$DC$13="","",'Deal_Master_Wide'!$DC$13)</x:f>
      </x:c>
      <x:c r="V76" s="56" t="str">
        <x:f>IF('Deal_Master_Wide'!$DJ$13="","",'Deal_Master_Wide'!$DJ$13)</x:f>
      </x:c>
      <x:c r="W76" s="56" t="str">
        <x:f>IF('Deal_Master_Wide'!$DQ$13="","",'Deal_Master_Wide'!$DQ$13)</x:f>
      </x:c>
      <x:c r="X76" s="56" t="str">
        <x:f>IF('Deal_Master_Wide'!$DX$13="","",'Deal_Master_Wide'!$DX$13)</x:f>
      </x:c>
      <x:c r="Y76" s="118" t="str">
        <x:f>IF('Deal_Master_Wide'!$EE$13="","",'Deal_Master_Wide'!$EE$13)</x:f>
      </x:c>
      <x:c r="Z76" s="118" t="str">
        <x:f>IF('Deal_Master_Wide'!$EL$13="","",'Deal_Master_Wide'!$EL$13)</x:f>
      </x:c>
      <x:c r="AA76" s="52" t="str">
        <x:f>IF('Deal_Master_Wide'!$AL$13="","",'Deal_Master_Wide'!$AL$13)</x:f>
        <x:v>Unknown</x:v>
      </x:c>
      <x:c r="AB76" s="54" t="n">
        <x:f>IF('Deal_Master_Wide'!$AF$13="","",'Deal_Master_Wide'!$AF$13)</x:f>
        <x:v>875</x:v>
      </x:c>
      <x:c r="AC76" s="52" t="str">
        <x:f>IF(COUNT($P76,$Q76,$R76,$S76,$T76,$U76,$V76,$W76,$X76)=9,"Yes","No")</x:f>
        <x:v>No</x:v>
      </x:c>
      <x:c r="AD76" s="52" t="str">
        <x:f>IF(COUNT($Y76,$Z76)=2,"Yes","No")</x:f>
        <x:v>No</x:v>
      </x:c>
      <x:c r="AE76" s="50" t="str"/>
      <x:c r="AF76" t="str"/>
    </x:row>
    <x:row r="77" ht="20" customHeight="1">
      <x:c r="A77" s="50" t="str">
        <x:v>CTL-0011</x:v>
      </x:c>
      <x:c r="B77" s="50" t="str">
        <x:v>Candidate alternative-rationale group</x:v>
      </x:c>
      <x:c r="C77" s="52" t="str">
        <x:f>IF('Deal_Master_Wide'!$AU$13="","",'Deal_Master_Wide'!$AU$13)</x:f>
        <x:v>Not reviewed</x:v>
      </x:c>
      <x:c r="D77" s="52" t="str">
        <x:f>IF('Deal_Master_Wide'!$AV$13="","",'Deal_Master_Wide'!$AV$13)</x:f>
        <x:v>Not assessed</x:v>
      </x:c>
      <x:c r="E77" s="50" t="n">
        <x:v>0</x:v>
      </x:c>
      <x:c r="F77" s="52" t="str">
        <x:f>IF(OR($C77="High-confidence innovation-driven",$C77="Medium-confidence innovation-driven"),1,IF($C77="Clear alternative-rationale",0,""))</x:f>
      </x:c>
      <x:c r="G77" s="52" t="str">
        <x:f>IF('Deal_Master_Wide'!$M$13="","",'Deal_Master_Wide'!$M$13)</x:f>
        <x:v>Review</x:v>
      </x:c>
      <x:c r="H77" s="50" t="str">
        <x:v>Bayer AG</x:v>
      </x:c>
      <x:c r="I77" s="50" t="str">
        <x:v>KaNDy Therapeutics Ltd</x:v>
      </x:c>
      <x:c r="J77" s="50" t="n">
        <x:v>2020</x:v>
      </x:c>
      <x:c r="K77" s="50" t="n">
        <x:v>2</x:v>
      </x:c>
      <x:c r="L77" s="50" t="n">
        <x:v>2022</x:v>
      </x:c>
      <x:c r="M77" s="50" t="n">
        <x:v>1</x:v>
      </x:c>
      <x:c r="N77" s="50" t="n">
        <x:v>1</x:v>
      </x:c>
      <x:c r="O77" s="52" t="str">
        <x:f>IF($F77="","",$F77*$M77)</x:f>
      </x:c>
      <x:c r="P77" s="54" t="str">
        <x:f>IF('Deal_Master_Wide'!$BU$13="","",'Deal_Master_Wide'!$BU$13)</x:f>
      </x:c>
      <x:c r="Q77" s="54" t="str">
        <x:f>IF('Deal_Master_Wide'!$CB$13="","",'Deal_Master_Wide'!$CB$13)</x:f>
      </x:c>
      <x:c r="R77" s="54" t="str">
        <x:f>IF('Deal_Master_Wide'!$CI$13="","",'Deal_Master_Wide'!$CI$13)</x:f>
      </x:c>
      <x:c r="S77" s="54" t="str">
        <x:f>IF('Deal_Master_Wide'!$CP$13="","",'Deal_Master_Wide'!$CP$13)</x:f>
      </x:c>
      <x:c r="T77" s="54" t="str">
        <x:f>IF('Deal_Master_Wide'!$CW$13="","",'Deal_Master_Wide'!$CW$13)</x:f>
      </x:c>
      <x:c r="U77" s="54" t="str">
        <x:f>IF('Deal_Master_Wide'!$DD$13="","",'Deal_Master_Wide'!$DD$13)</x:f>
      </x:c>
      <x:c r="V77" s="56" t="str">
        <x:f>IF('Deal_Master_Wide'!$DK$13="","",'Deal_Master_Wide'!$DK$13)</x:f>
      </x:c>
      <x:c r="W77" s="56" t="str">
        <x:f>IF('Deal_Master_Wide'!$DR$13="","",'Deal_Master_Wide'!$DR$13)</x:f>
      </x:c>
      <x:c r="X77" s="56" t="str">
        <x:f>IF('Deal_Master_Wide'!$DY$13="","",'Deal_Master_Wide'!$DY$13)</x:f>
      </x:c>
      <x:c r="Y77" s="118" t="str">
        <x:f>IF('Deal_Master_Wide'!$EF$13="","",'Deal_Master_Wide'!$EF$13)</x:f>
      </x:c>
      <x:c r="Z77" s="118" t="str">
        <x:f>IF('Deal_Master_Wide'!$EM$13="","",'Deal_Master_Wide'!$EM$13)</x:f>
      </x:c>
      <x:c r="AA77" s="52" t="str">
        <x:f>IF('Deal_Master_Wide'!$AL$13="","",'Deal_Master_Wide'!$AL$13)</x:f>
        <x:v>Unknown</x:v>
      </x:c>
      <x:c r="AB77" s="54" t="n">
        <x:f>IF('Deal_Master_Wide'!$AF$13="","",'Deal_Master_Wide'!$AF$13)</x:f>
        <x:v>875</x:v>
      </x:c>
      <x:c r="AC77" s="52" t="str">
        <x:f>IF(COUNT($P77,$Q77,$R77,$S77,$T77,$U77,$V77,$W77,$X77)=9,"Yes","No")</x:f>
        <x:v>No</x:v>
      </x:c>
      <x:c r="AD77" s="52" t="str">
        <x:f>IF(COUNT($Y77,$Z77)=2,"Yes","No")</x:f>
        <x:v>No</x:v>
      </x:c>
      <x:c r="AE77" s="50" t="str"/>
      <x:c r="AF77" t="str"/>
    </x:row>
    <x:row r="78" ht="20" customHeight="1">
      <x:c r="A78" s="50" t="str">
        <x:v>CTL-0011</x:v>
      </x:c>
      <x:c r="B78" s="50" t="str">
        <x:v>Candidate alternative-rationale group</x:v>
      </x:c>
      <x:c r="C78" s="52" t="str">
        <x:f>IF('Deal_Master_Wide'!$AU$13="","",'Deal_Master_Wide'!$AU$13)</x:f>
        <x:v>Not reviewed</x:v>
      </x:c>
      <x:c r="D78" s="52" t="str">
        <x:f>IF('Deal_Master_Wide'!$AV$13="","",'Deal_Master_Wide'!$AV$13)</x:f>
        <x:v>Not assessed</x:v>
      </x:c>
      <x:c r="E78" s="50" t="n">
        <x:v>0</x:v>
      </x:c>
      <x:c r="F78" s="52" t="str">
        <x:f>IF(OR($C78="High-confidence innovation-driven",$C78="Medium-confidence innovation-driven"),1,IF($C78="Clear alternative-rationale",0,""))</x:f>
      </x:c>
      <x:c r="G78" s="52" t="str">
        <x:f>IF('Deal_Master_Wide'!$M$13="","",'Deal_Master_Wide'!$M$13)</x:f>
        <x:v>Review</x:v>
      </x:c>
      <x:c r="H78" s="50" t="str">
        <x:v>Bayer AG</x:v>
      </x:c>
      <x:c r="I78" s="50" t="str">
        <x:v>KaNDy Therapeutics Ltd</x:v>
      </x:c>
      <x:c r="J78" s="50" t="n">
        <x:v>2020</x:v>
      </x:c>
      <x:c r="K78" s="50" t="n">
        <x:v>3</x:v>
      </x:c>
      <x:c r="L78" s="50" t="n">
        <x:v>2023</x:v>
      </x:c>
      <x:c r="M78" s="50" t="n">
        <x:v>1</x:v>
      </x:c>
      <x:c r="N78" s="50" t="n">
        <x:v>1</x:v>
      </x:c>
      <x:c r="O78" s="52" t="str">
        <x:f>IF($F78="","",$F78*$M78)</x:f>
      </x:c>
      <x:c r="P78" s="54" t="str">
        <x:f>IF('Deal_Master_Wide'!$BV$13="","",'Deal_Master_Wide'!$BV$13)</x:f>
      </x:c>
      <x:c r="Q78" s="54" t="str">
        <x:f>IF('Deal_Master_Wide'!$CC$13="","",'Deal_Master_Wide'!$CC$13)</x:f>
      </x:c>
      <x:c r="R78" s="54" t="str">
        <x:f>IF('Deal_Master_Wide'!$CJ$13="","",'Deal_Master_Wide'!$CJ$13)</x:f>
      </x:c>
      <x:c r="S78" s="54" t="str">
        <x:f>IF('Deal_Master_Wide'!$CQ$13="","",'Deal_Master_Wide'!$CQ$13)</x:f>
      </x:c>
      <x:c r="T78" s="54" t="str">
        <x:f>IF('Deal_Master_Wide'!$CX$13="","",'Deal_Master_Wide'!$CX$13)</x:f>
      </x:c>
      <x:c r="U78" s="54" t="str">
        <x:f>IF('Deal_Master_Wide'!$DE$13="","",'Deal_Master_Wide'!$DE$13)</x:f>
      </x:c>
      <x:c r="V78" s="56" t="str">
        <x:f>IF('Deal_Master_Wide'!$DL$13="","",'Deal_Master_Wide'!$DL$13)</x:f>
      </x:c>
      <x:c r="W78" s="56" t="str">
        <x:f>IF('Deal_Master_Wide'!$DS$13="","",'Deal_Master_Wide'!$DS$13)</x:f>
      </x:c>
      <x:c r="X78" s="56" t="str">
        <x:f>IF('Deal_Master_Wide'!$DZ$13="","",'Deal_Master_Wide'!$DZ$13)</x:f>
      </x:c>
      <x:c r="Y78" s="118" t="str">
        <x:f>IF('Deal_Master_Wide'!$EG$13="","",'Deal_Master_Wide'!$EG$13)</x:f>
      </x:c>
      <x:c r="Z78" s="118" t="str">
        <x:f>IF('Deal_Master_Wide'!$EN$13="","",'Deal_Master_Wide'!$EN$13)</x:f>
      </x:c>
      <x:c r="AA78" s="52" t="str">
        <x:f>IF('Deal_Master_Wide'!$AL$13="","",'Deal_Master_Wide'!$AL$13)</x:f>
        <x:v>Unknown</x:v>
      </x:c>
      <x:c r="AB78" s="54" t="n">
        <x:f>IF('Deal_Master_Wide'!$AF$13="","",'Deal_Master_Wide'!$AF$13)</x:f>
        <x:v>875</x:v>
      </x:c>
      <x:c r="AC78" s="52" t="str">
        <x:f>IF(COUNT($P78,$Q78,$R78,$S78,$T78,$U78,$V78,$W78,$X78)=9,"Yes","No")</x:f>
        <x:v>No</x:v>
      </x:c>
      <x:c r="AD78" s="52" t="str">
        <x:f>IF(COUNT($Y78,$Z78)=2,"Yes","No")</x:f>
        <x:v>No</x:v>
      </x:c>
      <x:c r="AE78" s="50" t="str"/>
      <x:c r="AF78" t="str"/>
    </x:row>
    <x:row r="79" ht="20" customHeight="1">
      <x:c r="A79" s="50" t="str">
        <x:v>CTL-0012</x:v>
      </x:c>
      <x:c r="B79" s="50" t="str">
        <x:v>Candidate alternative-rationale group</x:v>
      </x:c>
      <x:c r="C79" s="52" t="str">
        <x:f>IF('Deal_Master_Wide'!$AU$14="","",'Deal_Master_Wide'!$AU$14)</x:f>
        <x:v>Not reviewed</x:v>
      </x:c>
      <x:c r="D79" s="52" t="str">
        <x:f>IF('Deal_Master_Wide'!$AV$14="","",'Deal_Master_Wide'!$AV$14)</x:f>
        <x:v>Not assessed</x:v>
      </x:c>
      <x:c r="E79" s="50" t="n">
        <x:v>0</x:v>
      </x:c>
      <x:c r="F79" s="52" t="str">
        <x:f>IF(OR($C79="High-confidence innovation-driven",$C79="Medium-confidence innovation-driven"),1,IF($C79="Clear alternative-rationale",0,""))</x:f>
      </x:c>
      <x:c r="G79" s="52" t="str">
        <x:f>IF('Deal_Master_Wide'!$M$14="","",'Deal_Master_Wide'!$M$14)</x:f>
        <x:v>Review</x:v>
      </x:c>
      <x:c r="H79" s="50" t="str">
        <x:v>JRH ASI SA</x:v>
      </x:c>
      <x:c r="I79" s="50" t="str">
        <x:v>Helix Immuno-Oncology SA</x:v>
      </x:c>
      <x:c r="J79" s="50" t="n">
        <x:v>2020</x:v>
      </x:c>
      <x:c r="K79" s="50" t="n">
        <x:v>-3</x:v>
      </x:c>
      <x:c r="L79" s="50" t="n">
        <x:v>2017</x:v>
      </x:c>
      <x:c r="M79" s="50" t="n">
        <x:v>0</x:v>
      </x:c>
      <x:c r="N79" s="50" t="n">
        <x:v>0</x:v>
      </x:c>
      <x:c r="O79" s="52" t="str">
        <x:f>IF($F79="","",$F79*$M79)</x:f>
      </x:c>
      <x:c r="P79" s="54" t="str">
        <x:f>IF('Deal_Master_Wide'!$BP$14="","",'Deal_Master_Wide'!$BP$14)</x:f>
      </x:c>
      <x:c r="Q79" s="54" t="str">
        <x:f>IF('Deal_Master_Wide'!$BW$14="","",'Deal_Master_Wide'!$BW$14)</x:f>
      </x:c>
      <x:c r="R79" s="54" t="str">
        <x:f>IF('Deal_Master_Wide'!$CD$14="","",'Deal_Master_Wide'!$CD$14)</x:f>
      </x:c>
      <x:c r="S79" s="54" t="str">
        <x:f>IF('Deal_Master_Wide'!$CK$14="","",'Deal_Master_Wide'!$CK$14)</x:f>
      </x:c>
      <x:c r="T79" s="54" t="str">
        <x:f>IF('Deal_Master_Wide'!$CR$14="","",'Deal_Master_Wide'!$CR$14)</x:f>
      </x:c>
      <x:c r="U79" s="54" t="str">
        <x:f>IF('Deal_Master_Wide'!$CY$14="","",'Deal_Master_Wide'!$CY$14)</x:f>
      </x:c>
      <x:c r="V79" s="56" t="str">
        <x:f>IF('Deal_Master_Wide'!$DF$14="","",'Deal_Master_Wide'!$DF$14)</x:f>
      </x:c>
      <x:c r="W79" s="56" t="str">
        <x:f>IF('Deal_Master_Wide'!$DM$14="","",'Deal_Master_Wide'!$DM$14)</x:f>
      </x:c>
      <x:c r="X79" s="56" t="str">
        <x:f>IF('Deal_Master_Wide'!$DT$14="","",'Deal_Master_Wide'!$DT$14)</x:f>
      </x:c>
      <x:c r="Y79" s="118" t="str">
        <x:f>IF('Deal_Master_Wide'!$EA$14="","",'Deal_Master_Wide'!$EA$14)</x:f>
      </x:c>
      <x:c r="Z79" s="118" t="str">
        <x:f>IF('Deal_Master_Wide'!$EH$14="","",'Deal_Master_Wide'!$EH$14)</x:f>
      </x:c>
      <x:c r="AA79" s="52" t="str">
        <x:f>IF('Deal_Master_Wide'!$AL$14="","",'Deal_Master_Wide'!$AL$14)</x:f>
        <x:v>Unknown</x:v>
      </x:c>
      <x:c r="AB79" s="54" t="n">
        <x:f>IF('Deal_Master_Wide'!$AF$14="","",'Deal_Master_Wide'!$AF$14)</x:f>
        <x:v>1</x:v>
      </x:c>
      <x:c r="AC79" s="52" t="str">
        <x:f>IF(COUNT($P79,$Q79,$R79,$S79,$T79,$U79,$V79,$W79,$X79)=9,"Yes","No")</x:f>
        <x:v>No</x:v>
      </x:c>
      <x:c r="AD79" s="52" t="str">
        <x:f>IF(COUNT($Y79,$Z79)=2,"Yes","No")</x:f>
        <x:v>No</x:v>
      </x:c>
      <x:c r="AE79" s="50" t="str"/>
      <x:c r="AF79" t="str"/>
    </x:row>
    <x:row r="80" ht="20" customHeight="1">
      <x:c r="A80" s="50" t="str">
        <x:v>CTL-0012</x:v>
      </x:c>
      <x:c r="B80" s="50" t="str">
        <x:v>Candidate alternative-rationale group</x:v>
      </x:c>
      <x:c r="C80" s="52" t="str">
        <x:f>IF('Deal_Master_Wide'!$AU$14="","",'Deal_Master_Wide'!$AU$14)</x:f>
        <x:v>Not reviewed</x:v>
      </x:c>
      <x:c r="D80" s="52" t="str">
        <x:f>IF('Deal_Master_Wide'!$AV$14="","",'Deal_Master_Wide'!$AV$14)</x:f>
        <x:v>Not assessed</x:v>
      </x:c>
      <x:c r="E80" s="50" t="n">
        <x:v>0</x:v>
      </x:c>
      <x:c r="F80" s="52" t="str">
        <x:f>IF(OR($C80="High-confidence innovation-driven",$C80="Medium-confidence innovation-driven"),1,IF($C80="Clear alternative-rationale",0,""))</x:f>
      </x:c>
      <x:c r="G80" s="52" t="str">
        <x:f>IF('Deal_Master_Wide'!$M$14="","",'Deal_Master_Wide'!$M$14)</x:f>
        <x:v>Review</x:v>
      </x:c>
      <x:c r="H80" s="50" t="str">
        <x:v>JRH ASI SA</x:v>
      </x:c>
      <x:c r="I80" s="50" t="str">
        <x:v>Helix Immuno-Oncology SA</x:v>
      </x:c>
      <x:c r="J80" s="50" t="n">
        <x:v>2020</x:v>
      </x:c>
      <x:c r="K80" s="50" t="n">
        <x:v>-2</x:v>
      </x:c>
      <x:c r="L80" s="50" t="n">
        <x:v>2018</x:v>
      </x:c>
      <x:c r="M80" s="50" t="n">
        <x:v>0</x:v>
      </x:c>
      <x:c r="N80" s="50" t="n">
        <x:v>0</x:v>
      </x:c>
      <x:c r="O80" s="52" t="str">
        <x:f>IF($F80="","",$F80*$M80)</x:f>
      </x:c>
      <x:c r="P80" s="54" t="str">
        <x:f>IF('Deal_Master_Wide'!$BQ$14="","",'Deal_Master_Wide'!$BQ$14)</x:f>
      </x:c>
      <x:c r="Q80" s="54" t="str">
        <x:f>IF('Deal_Master_Wide'!$BX$14="","",'Deal_Master_Wide'!$BX$14)</x:f>
      </x:c>
      <x:c r="R80" s="54" t="str">
        <x:f>IF('Deal_Master_Wide'!$CE$14="","",'Deal_Master_Wide'!$CE$14)</x:f>
      </x:c>
      <x:c r="S80" s="54" t="str">
        <x:f>IF('Deal_Master_Wide'!$CL$14="","",'Deal_Master_Wide'!$CL$14)</x:f>
      </x:c>
      <x:c r="T80" s="54" t="str">
        <x:f>IF('Deal_Master_Wide'!$CS$14="","",'Deal_Master_Wide'!$CS$14)</x:f>
      </x:c>
      <x:c r="U80" s="54" t="str">
        <x:f>IF('Deal_Master_Wide'!$CZ$14="","",'Deal_Master_Wide'!$CZ$14)</x:f>
      </x:c>
      <x:c r="V80" s="56" t="str">
        <x:f>IF('Deal_Master_Wide'!$DG$14="","",'Deal_Master_Wide'!$DG$14)</x:f>
      </x:c>
      <x:c r="W80" s="56" t="str">
        <x:f>IF('Deal_Master_Wide'!$DN$14="","",'Deal_Master_Wide'!$DN$14)</x:f>
      </x:c>
      <x:c r="X80" s="56" t="str">
        <x:f>IF('Deal_Master_Wide'!$DU$14="","",'Deal_Master_Wide'!$DU$14)</x:f>
      </x:c>
      <x:c r="Y80" s="118" t="str">
        <x:f>IF('Deal_Master_Wide'!$EB$14="","",'Deal_Master_Wide'!$EB$14)</x:f>
      </x:c>
      <x:c r="Z80" s="118" t="str">
        <x:f>IF('Deal_Master_Wide'!$EI$14="","",'Deal_Master_Wide'!$EI$14)</x:f>
      </x:c>
      <x:c r="AA80" s="52" t="str">
        <x:f>IF('Deal_Master_Wide'!$AL$14="","",'Deal_Master_Wide'!$AL$14)</x:f>
        <x:v>Unknown</x:v>
      </x:c>
      <x:c r="AB80" s="54" t="n">
        <x:f>IF('Deal_Master_Wide'!$AF$14="","",'Deal_Master_Wide'!$AF$14)</x:f>
        <x:v>1</x:v>
      </x:c>
      <x:c r="AC80" s="52" t="str">
        <x:f>IF(COUNT($P80,$Q80,$R80,$S80,$T80,$U80,$V80,$W80,$X80)=9,"Yes","No")</x:f>
        <x:v>No</x:v>
      </x:c>
      <x:c r="AD80" s="52" t="str">
        <x:f>IF(COUNT($Y80,$Z80)=2,"Yes","No")</x:f>
        <x:v>No</x:v>
      </x:c>
      <x:c r="AE80" s="50" t="str"/>
      <x:c r="AF80" t="str"/>
    </x:row>
    <x:row r="81" ht="20" customHeight="1">
      <x:c r="A81" s="50" t="str">
        <x:v>CTL-0012</x:v>
      </x:c>
      <x:c r="B81" s="50" t="str">
        <x:v>Candidate alternative-rationale group</x:v>
      </x:c>
      <x:c r="C81" s="52" t="str">
        <x:f>IF('Deal_Master_Wide'!$AU$14="","",'Deal_Master_Wide'!$AU$14)</x:f>
        <x:v>Not reviewed</x:v>
      </x:c>
      <x:c r="D81" s="52" t="str">
        <x:f>IF('Deal_Master_Wide'!$AV$14="","",'Deal_Master_Wide'!$AV$14)</x:f>
        <x:v>Not assessed</x:v>
      </x:c>
      <x:c r="E81" s="50" t="n">
        <x:v>0</x:v>
      </x:c>
      <x:c r="F81" s="52" t="str">
        <x:f>IF(OR($C81="High-confidence innovation-driven",$C81="Medium-confidence innovation-driven"),1,IF($C81="Clear alternative-rationale",0,""))</x:f>
      </x:c>
      <x:c r="G81" s="52" t="str">
        <x:f>IF('Deal_Master_Wide'!$M$14="","",'Deal_Master_Wide'!$M$14)</x:f>
        <x:v>Review</x:v>
      </x:c>
      <x:c r="H81" s="50" t="str">
        <x:v>JRH ASI SA</x:v>
      </x:c>
      <x:c r="I81" s="50" t="str">
        <x:v>Helix Immuno-Oncology SA</x:v>
      </x:c>
      <x:c r="J81" s="50" t="n">
        <x:v>2020</x:v>
      </x:c>
      <x:c r="K81" s="50" t="n">
        <x:v>-1</x:v>
      </x:c>
      <x:c r="L81" s="50" t="n">
        <x:v>2019</x:v>
      </x:c>
      <x:c r="M81" s="50" t="n">
        <x:v>0</x:v>
      </x:c>
      <x:c r="N81" s="50" t="n">
        <x:v>0</x:v>
      </x:c>
      <x:c r="O81" s="52" t="str">
        <x:f>IF($F81="","",$F81*$M81)</x:f>
      </x:c>
      <x:c r="P81" s="54" t="str">
        <x:f>IF('Deal_Master_Wide'!$BR$14="","",'Deal_Master_Wide'!$BR$14)</x:f>
      </x:c>
      <x:c r="Q81" s="54" t="str">
        <x:f>IF('Deal_Master_Wide'!$BY$14="","",'Deal_Master_Wide'!$BY$14)</x:f>
      </x:c>
      <x:c r="R81" s="54" t="str">
        <x:f>IF('Deal_Master_Wide'!$CF$14="","",'Deal_Master_Wide'!$CF$14)</x:f>
      </x:c>
      <x:c r="S81" s="54" t="str">
        <x:f>IF('Deal_Master_Wide'!$CM$14="","",'Deal_Master_Wide'!$CM$14)</x:f>
      </x:c>
      <x:c r="T81" s="54" t="str">
        <x:f>IF('Deal_Master_Wide'!$CT$14="","",'Deal_Master_Wide'!$CT$14)</x:f>
      </x:c>
      <x:c r="U81" s="54" t="str">
        <x:f>IF('Deal_Master_Wide'!$DA$14="","",'Deal_Master_Wide'!$DA$14)</x:f>
      </x:c>
      <x:c r="V81" s="56" t="str">
        <x:f>IF('Deal_Master_Wide'!$DH$14="","",'Deal_Master_Wide'!$DH$14)</x:f>
      </x:c>
      <x:c r="W81" s="56" t="str">
        <x:f>IF('Deal_Master_Wide'!$DO$14="","",'Deal_Master_Wide'!$DO$14)</x:f>
      </x:c>
      <x:c r="X81" s="56" t="str">
        <x:f>IF('Deal_Master_Wide'!$DV$14="","",'Deal_Master_Wide'!$DV$14)</x:f>
      </x:c>
      <x:c r="Y81" s="118" t="str">
        <x:f>IF('Deal_Master_Wide'!$EC$14="","",'Deal_Master_Wide'!$EC$14)</x:f>
      </x:c>
      <x:c r="Z81" s="118" t="str">
        <x:f>IF('Deal_Master_Wide'!$EJ$14="","",'Deal_Master_Wide'!$EJ$14)</x:f>
      </x:c>
      <x:c r="AA81" s="52" t="str">
        <x:f>IF('Deal_Master_Wide'!$AL$14="","",'Deal_Master_Wide'!$AL$14)</x:f>
        <x:v>Unknown</x:v>
      </x:c>
      <x:c r="AB81" s="54" t="n">
        <x:f>IF('Deal_Master_Wide'!$AF$14="","",'Deal_Master_Wide'!$AF$14)</x:f>
        <x:v>1</x:v>
      </x:c>
      <x:c r="AC81" s="52" t="str">
        <x:f>IF(COUNT($P81,$Q81,$R81,$S81,$T81,$U81,$V81,$W81,$X81)=9,"Yes","No")</x:f>
        <x:v>No</x:v>
      </x:c>
      <x:c r="AD81" s="52" t="str">
        <x:f>IF(COUNT($Y81,$Z81)=2,"Yes","No")</x:f>
        <x:v>No</x:v>
      </x:c>
      <x:c r="AE81" s="50" t="str"/>
      <x:c r="AF81" t="str"/>
    </x:row>
    <x:row r="82" ht="20" customHeight="1">
      <x:c r="A82" s="50" t="str">
        <x:v>CTL-0012</x:v>
      </x:c>
      <x:c r="B82" s="50" t="str">
        <x:v>Candidate alternative-rationale group</x:v>
      </x:c>
      <x:c r="C82" s="52" t="str">
        <x:f>IF('Deal_Master_Wide'!$AU$14="","",'Deal_Master_Wide'!$AU$14)</x:f>
        <x:v>Not reviewed</x:v>
      </x:c>
      <x:c r="D82" s="52" t="str">
        <x:f>IF('Deal_Master_Wide'!$AV$14="","",'Deal_Master_Wide'!$AV$14)</x:f>
        <x:v>Not assessed</x:v>
      </x:c>
      <x:c r="E82" s="50" t="n">
        <x:v>0</x:v>
      </x:c>
      <x:c r="F82" s="52" t="str">
        <x:f>IF(OR($C82="High-confidence innovation-driven",$C82="Medium-confidence innovation-driven"),1,IF($C82="Clear alternative-rationale",0,""))</x:f>
      </x:c>
      <x:c r="G82" s="52" t="str">
        <x:f>IF('Deal_Master_Wide'!$M$14="","",'Deal_Master_Wide'!$M$14)</x:f>
        <x:v>Review</x:v>
      </x:c>
      <x:c r="H82" s="50" t="str">
        <x:v>JRH ASI SA</x:v>
      </x:c>
      <x:c r="I82" s="50" t="str">
        <x:v>Helix Immuno-Oncology SA</x:v>
      </x:c>
      <x:c r="J82" s="50" t="n">
        <x:v>2020</x:v>
      </x:c>
      <x:c r="K82" s="50" t="n">
        <x:v>0</x:v>
      </x:c>
      <x:c r="L82" s="50" t="n">
        <x:v>2020</x:v>
      </x:c>
      <x:c r="M82" s="50" t="n">
        <x:v>0</x:v>
      </x:c>
      <x:c r="N82" s="50" t="n">
        <x:v>1</x:v>
      </x:c>
      <x:c r="O82" s="52" t="str">
        <x:f>IF($F82="","",$F82*$M82)</x:f>
      </x:c>
      <x:c r="P82" s="54" t="str">
        <x:f>IF('Deal_Master_Wide'!$BS$14="","",'Deal_Master_Wide'!$BS$14)</x:f>
      </x:c>
      <x:c r="Q82" s="54" t="str">
        <x:f>IF('Deal_Master_Wide'!$BZ$14="","",'Deal_Master_Wide'!$BZ$14)</x:f>
      </x:c>
      <x:c r="R82" s="54" t="str">
        <x:f>IF('Deal_Master_Wide'!$CG$14="","",'Deal_Master_Wide'!$CG$14)</x:f>
      </x:c>
      <x:c r="S82" s="54" t="str">
        <x:f>IF('Deal_Master_Wide'!$CN$14="","",'Deal_Master_Wide'!$CN$14)</x:f>
      </x:c>
      <x:c r="T82" s="54" t="str">
        <x:f>IF('Deal_Master_Wide'!$CU$14="","",'Deal_Master_Wide'!$CU$14)</x:f>
      </x:c>
      <x:c r="U82" s="54" t="str">
        <x:f>IF('Deal_Master_Wide'!$DB$14="","",'Deal_Master_Wide'!$DB$14)</x:f>
      </x:c>
      <x:c r="V82" s="56" t="str">
        <x:f>IF('Deal_Master_Wide'!$DI$14="","",'Deal_Master_Wide'!$DI$14)</x:f>
      </x:c>
      <x:c r="W82" s="56" t="str">
        <x:f>IF('Deal_Master_Wide'!$DP$14="","",'Deal_Master_Wide'!$DP$14)</x:f>
      </x:c>
      <x:c r="X82" s="56" t="str">
        <x:f>IF('Deal_Master_Wide'!$DW$14="","",'Deal_Master_Wide'!$DW$14)</x:f>
      </x:c>
      <x:c r="Y82" s="118" t="str">
        <x:f>IF('Deal_Master_Wide'!$ED$14="","",'Deal_Master_Wide'!$ED$14)</x:f>
      </x:c>
      <x:c r="Z82" s="118" t="str">
        <x:f>IF('Deal_Master_Wide'!$EK$14="","",'Deal_Master_Wide'!$EK$14)</x:f>
      </x:c>
      <x:c r="AA82" s="52" t="str">
        <x:f>IF('Deal_Master_Wide'!$AL$14="","",'Deal_Master_Wide'!$AL$14)</x:f>
        <x:v>Unknown</x:v>
      </x:c>
      <x:c r="AB82" s="54" t="n">
        <x:f>IF('Deal_Master_Wide'!$AF$14="","",'Deal_Master_Wide'!$AF$14)</x:f>
        <x:v>1</x:v>
      </x:c>
      <x:c r="AC82" s="52" t="str">
        <x:f>IF(COUNT($P82,$Q82,$R82,$S82,$T82,$U82,$V82,$W82,$X82)=9,"Yes","No")</x:f>
        <x:v>No</x:v>
      </x:c>
      <x:c r="AD82" s="52" t="str">
        <x:f>IF(COUNT($Y82,$Z82)=2,"Yes","No")</x:f>
        <x:v>No</x:v>
      </x:c>
      <x:c r="AE82" s="50" t="str"/>
      <x:c r="AF82" t="str"/>
    </x:row>
    <x:row r="83" ht="20" customHeight="1">
      <x:c r="A83" s="50" t="str">
        <x:v>CTL-0012</x:v>
      </x:c>
      <x:c r="B83" s="50" t="str">
        <x:v>Candidate alternative-rationale group</x:v>
      </x:c>
      <x:c r="C83" s="52" t="str">
        <x:f>IF('Deal_Master_Wide'!$AU$14="","",'Deal_Master_Wide'!$AU$14)</x:f>
        <x:v>Not reviewed</x:v>
      </x:c>
      <x:c r="D83" s="52" t="str">
        <x:f>IF('Deal_Master_Wide'!$AV$14="","",'Deal_Master_Wide'!$AV$14)</x:f>
        <x:v>Not assessed</x:v>
      </x:c>
      <x:c r="E83" s="50" t="n">
        <x:v>0</x:v>
      </x:c>
      <x:c r="F83" s="52" t="str">
        <x:f>IF(OR($C83="High-confidence innovation-driven",$C83="Medium-confidence innovation-driven"),1,IF($C83="Clear alternative-rationale",0,""))</x:f>
      </x:c>
      <x:c r="G83" s="52" t="str">
        <x:f>IF('Deal_Master_Wide'!$M$14="","",'Deal_Master_Wide'!$M$14)</x:f>
        <x:v>Review</x:v>
      </x:c>
      <x:c r="H83" s="50" t="str">
        <x:v>JRH ASI SA</x:v>
      </x:c>
      <x:c r="I83" s="50" t="str">
        <x:v>Helix Immuno-Oncology SA</x:v>
      </x:c>
      <x:c r="J83" s="50" t="n">
        <x:v>2020</x:v>
      </x:c>
      <x:c r="K83" s="50" t="n">
        <x:v>1</x:v>
      </x:c>
      <x:c r="L83" s="50" t="n">
        <x:v>2021</x:v>
      </x:c>
      <x:c r="M83" s="50" t="n">
        <x:v>1</x:v>
      </x:c>
      <x:c r="N83" s="50" t="n">
        <x:v>1</x:v>
      </x:c>
      <x:c r="O83" s="52" t="str">
        <x:f>IF($F83="","",$F83*$M83)</x:f>
      </x:c>
      <x:c r="P83" s="54" t="str">
        <x:f>IF('Deal_Master_Wide'!$BT$14="","",'Deal_Master_Wide'!$BT$14)</x:f>
      </x:c>
      <x:c r="Q83" s="54" t="str">
        <x:f>IF('Deal_Master_Wide'!$CA$14="","",'Deal_Master_Wide'!$CA$14)</x:f>
      </x:c>
      <x:c r="R83" s="54" t="str">
        <x:f>IF('Deal_Master_Wide'!$CH$14="","",'Deal_Master_Wide'!$CH$14)</x:f>
      </x:c>
      <x:c r="S83" s="54" t="str">
        <x:f>IF('Deal_Master_Wide'!$CO$14="","",'Deal_Master_Wide'!$CO$14)</x:f>
      </x:c>
      <x:c r="T83" s="54" t="str">
        <x:f>IF('Deal_Master_Wide'!$CV$14="","",'Deal_Master_Wide'!$CV$14)</x:f>
      </x:c>
      <x:c r="U83" s="54" t="str">
        <x:f>IF('Deal_Master_Wide'!$DC$14="","",'Deal_Master_Wide'!$DC$14)</x:f>
      </x:c>
      <x:c r="V83" s="56" t="str">
        <x:f>IF('Deal_Master_Wide'!$DJ$14="","",'Deal_Master_Wide'!$DJ$14)</x:f>
      </x:c>
      <x:c r="W83" s="56" t="str">
        <x:f>IF('Deal_Master_Wide'!$DQ$14="","",'Deal_Master_Wide'!$DQ$14)</x:f>
      </x:c>
      <x:c r="X83" s="56" t="str">
        <x:f>IF('Deal_Master_Wide'!$DX$14="","",'Deal_Master_Wide'!$DX$14)</x:f>
      </x:c>
      <x:c r="Y83" s="118" t="str">
        <x:f>IF('Deal_Master_Wide'!$EE$14="","",'Deal_Master_Wide'!$EE$14)</x:f>
      </x:c>
      <x:c r="Z83" s="118" t="str">
        <x:f>IF('Deal_Master_Wide'!$EL$14="","",'Deal_Master_Wide'!$EL$14)</x:f>
      </x:c>
      <x:c r="AA83" s="52" t="str">
        <x:f>IF('Deal_Master_Wide'!$AL$14="","",'Deal_Master_Wide'!$AL$14)</x:f>
        <x:v>Unknown</x:v>
      </x:c>
      <x:c r="AB83" s="54" t="n">
        <x:f>IF('Deal_Master_Wide'!$AF$14="","",'Deal_Master_Wide'!$AF$14)</x:f>
        <x:v>1</x:v>
      </x:c>
      <x:c r="AC83" s="52" t="str">
        <x:f>IF(COUNT($P83,$Q83,$R83,$S83,$T83,$U83,$V83,$W83,$X83)=9,"Yes","No")</x:f>
        <x:v>No</x:v>
      </x:c>
      <x:c r="AD83" s="52" t="str">
        <x:f>IF(COUNT($Y83,$Z83)=2,"Yes","No")</x:f>
        <x:v>No</x:v>
      </x:c>
      <x:c r="AE83" s="50" t="str"/>
      <x:c r="AF83" t="str"/>
    </x:row>
    <x:row r="84" ht="20" customHeight="1">
      <x:c r="A84" s="50" t="str">
        <x:v>CTL-0012</x:v>
      </x:c>
      <x:c r="B84" s="50" t="str">
        <x:v>Candidate alternative-rationale group</x:v>
      </x:c>
      <x:c r="C84" s="52" t="str">
        <x:f>IF('Deal_Master_Wide'!$AU$14="","",'Deal_Master_Wide'!$AU$14)</x:f>
        <x:v>Not reviewed</x:v>
      </x:c>
      <x:c r="D84" s="52" t="str">
        <x:f>IF('Deal_Master_Wide'!$AV$14="","",'Deal_Master_Wide'!$AV$14)</x:f>
        <x:v>Not assessed</x:v>
      </x:c>
      <x:c r="E84" s="50" t="n">
        <x:v>0</x:v>
      </x:c>
      <x:c r="F84" s="52" t="str">
        <x:f>IF(OR($C84="High-confidence innovation-driven",$C84="Medium-confidence innovation-driven"),1,IF($C84="Clear alternative-rationale",0,""))</x:f>
      </x:c>
      <x:c r="G84" s="52" t="str">
        <x:f>IF('Deal_Master_Wide'!$M$14="","",'Deal_Master_Wide'!$M$14)</x:f>
        <x:v>Review</x:v>
      </x:c>
      <x:c r="H84" s="50" t="str">
        <x:v>JRH ASI SA</x:v>
      </x:c>
      <x:c r="I84" s="50" t="str">
        <x:v>Helix Immuno-Oncology SA</x:v>
      </x:c>
      <x:c r="J84" s="50" t="n">
        <x:v>2020</x:v>
      </x:c>
      <x:c r="K84" s="50" t="n">
        <x:v>2</x:v>
      </x:c>
      <x:c r="L84" s="50" t="n">
        <x:v>2022</x:v>
      </x:c>
      <x:c r="M84" s="50" t="n">
        <x:v>1</x:v>
      </x:c>
      <x:c r="N84" s="50" t="n">
        <x:v>1</x:v>
      </x:c>
      <x:c r="O84" s="52" t="str">
        <x:f>IF($F84="","",$F84*$M84)</x:f>
      </x:c>
      <x:c r="P84" s="54" t="str">
        <x:f>IF('Deal_Master_Wide'!$BU$14="","",'Deal_Master_Wide'!$BU$14)</x:f>
      </x:c>
      <x:c r="Q84" s="54" t="str">
        <x:f>IF('Deal_Master_Wide'!$CB$14="","",'Deal_Master_Wide'!$CB$14)</x:f>
      </x:c>
      <x:c r="R84" s="54" t="str">
        <x:f>IF('Deal_Master_Wide'!$CI$14="","",'Deal_Master_Wide'!$CI$14)</x:f>
      </x:c>
      <x:c r="S84" s="54" t="str">
        <x:f>IF('Deal_Master_Wide'!$CP$14="","",'Deal_Master_Wide'!$CP$14)</x:f>
      </x:c>
      <x:c r="T84" s="54" t="str">
        <x:f>IF('Deal_Master_Wide'!$CW$14="","",'Deal_Master_Wide'!$CW$14)</x:f>
      </x:c>
      <x:c r="U84" s="54" t="str">
        <x:f>IF('Deal_Master_Wide'!$DD$14="","",'Deal_Master_Wide'!$DD$14)</x:f>
      </x:c>
      <x:c r="V84" s="56" t="str">
        <x:f>IF('Deal_Master_Wide'!$DK$14="","",'Deal_Master_Wide'!$DK$14)</x:f>
      </x:c>
      <x:c r="W84" s="56" t="str">
        <x:f>IF('Deal_Master_Wide'!$DR$14="","",'Deal_Master_Wide'!$DR$14)</x:f>
      </x:c>
      <x:c r="X84" s="56" t="str">
        <x:f>IF('Deal_Master_Wide'!$DY$14="","",'Deal_Master_Wide'!$DY$14)</x:f>
      </x:c>
      <x:c r="Y84" s="118" t="str">
        <x:f>IF('Deal_Master_Wide'!$EF$14="","",'Deal_Master_Wide'!$EF$14)</x:f>
      </x:c>
      <x:c r="Z84" s="118" t="str">
        <x:f>IF('Deal_Master_Wide'!$EM$14="","",'Deal_Master_Wide'!$EM$14)</x:f>
      </x:c>
      <x:c r="AA84" s="52" t="str">
        <x:f>IF('Deal_Master_Wide'!$AL$14="","",'Deal_Master_Wide'!$AL$14)</x:f>
        <x:v>Unknown</x:v>
      </x:c>
      <x:c r="AB84" s="54" t="n">
        <x:f>IF('Deal_Master_Wide'!$AF$14="","",'Deal_Master_Wide'!$AF$14)</x:f>
        <x:v>1</x:v>
      </x:c>
      <x:c r="AC84" s="52" t="str">
        <x:f>IF(COUNT($P84,$Q84,$R84,$S84,$T84,$U84,$V84,$W84,$X84)=9,"Yes","No")</x:f>
        <x:v>No</x:v>
      </x:c>
      <x:c r="AD84" s="52" t="str">
        <x:f>IF(COUNT($Y84,$Z84)=2,"Yes","No")</x:f>
        <x:v>No</x:v>
      </x:c>
      <x:c r="AE84" s="50" t="str"/>
      <x:c r="AF84" t="str"/>
    </x:row>
    <x:row r="85" ht="20" customHeight="1">
      <x:c r="A85" s="50" t="str">
        <x:v>CTL-0012</x:v>
      </x:c>
      <x:c r="B85" s="50" t="str">
        <x:v>Candidate alternative-rationale group</x:v>
      </x:c>
      <x:c r="C85" s="52" t="str">
        <x:f>IF('Deal_Master_Wide'!$AU$14="","",'Deal_Master_Wide'!$AU$14)</x:f>
        <x:v>Not reviewed</x:v>
      </x:c>
      <x:c r="D85" s="52" t="str">
        <x:f>IF('Deal_Master_Wide'!$AV$14="","",'Deal_Master_Wide'!$AV$14)</x:f>
        <x:v>Not assessed</x:v>
      </x:c>
      <x:c r="E85" s="50" t="n">
        <x:v>0</x:v>
      </x:c>
      <x:c r="F85" s="52" t="str">
        <x:f>IF(OR($C85="High-confidence innovation-driven",$C85="Medium-confidence innovation-driven"),1,IF($C85="Clear alternative-rationale",0,""))</x:f>
      </x:c>
      <x:c r="G85" s="52" t="str">
        <x:f>IF('Deal_Master_Wide'!$M$14="","",'Deal_Master_Wide'!$M$14)</x:f>
        <x:v>Review</x:v>
      </x:c>
      <x:c r="H85" s="50" t="str">
        <x:v>JRH ASI SA</x:v>
      </x:c>
      <x:c r="I85" s="50" t="str">
        <x:v>Helix Immuno-Oncology SA</x:v>
      </x:c>
      <x:c r="J85" s="50" t="n">
        <x:v>2020</x:v>
      </x:c>
      <x:c r="K85" s="50" t="n">
        <x:v>3</x:v>
      </x:c>
      <x:c r="L85" s="50" t="n">
        <x:v>2023</x:v>
      </x:c>
      <x:c r="M85" s="50" t="n">
        <x:v>1</x:v>
      </x:c>
      <x:c r="N85" s="50" t="n">
        <x:v>1</x:v>
      </x:c>
      <x:c r="O85" s="52" t="str">
        <x:f>IF($F85="","",$F85*$M85)</x:f>
      </x:c>
      <x:c r="P85" s="54" t="str">
        <x:f>IF('Deal_Master_Wide'!$BV$14="","",'Deal_Master_Wide'!$BV$14)</x:f>
      </x:c>
      <x:c r="Q85" s="54" t="str">
        <x:f>IF('Deal_Master_Wide'!$CC$14="","",'Deal_Master_Wide'!$CC$14)</x:f>
      </x:c>
      <x:c r="R85" s="54" t="str">
        <x:f>IF('Deal_Master_Wide'!$CJ$14="","",'Deal_Master_Wide'!$CJ$14)</x:f>
      </x:c>
      <x:c r="S85" s="54" t="str">
        <x:f>IF('Deal_Master_Wide'!$CQ$14="","",'Deal_Master_Wide'!$CQ$14)</x:f>
      </x:c>
      <x:c r="T85" s="54" t="str">
        <x:f>IF('Deal_Master_Wide'!$CX$14="","",'Deal_Master_Wide'!$CX$14)</x:f>
      </x:c>
      <x:c r="U85" s="54" t="str">
        <x:f>IF('Deal_Master_Wide'!$DE$14="","",'Deal_Master_Wide'!$DE$14)</x:f>
      </x:c>
      <x:c r="V85" s="56" t="str">
        <x:f>IF('Deal_Master_Wide'!$DL$14="","",'Deal_Master_Wide'!$DL$14)</x:f>
      </x:c>
      <x:c r="W85" s="56" t="str">
        <x:f>IF('Deal_Master_Wide'!$DS$14="","",'Deal_Master_Wide'!$DS$14)</x:f>
      </x:c>
      <x:c r="X85" s="56" t="str">
        <x:f>IF('Deal_Master_Wide'!$DZ$14="","",'Deal_Master_Wide'!$DZ$14)</x:f>
      </x:c>
      <x:c r="Y85" s="118" t="str">
        <x:f>IF('Deal_Master_Wide'!$EG$14="","",'Deal_Master_Wide'!$EG$14)</x:f>
      </x:c>
      <x:c r="Z85" s="118" t="str">
        <x:f>IF('Deal_Master_Wide'!$EN$14="","",'Deal_Master_Wide'!$EN$14)</x:f>
      </x:c>
      <x:c r="AA85" s="52" t="str">
        <x:f>IF('Deal_Master_Wide'!$AL$14="","",'Deal_Master_Wide'!$AL$14)</x:f>
        <x:v>Unknown</x:v>
      </x:c>
      <x:c r="AB85" s="54" t="n">
        <x:f>IF('Deal_Master_Wide'!$AF$14="","",'Deal_Master_Wide'!$AF$14)</x:f>
        <x:v>1</x:v>
      </x:c>
      <x:c r="AC85" s="52" t="str">
        <x:f>IF(COUNT($P85,$Q85,$R85,$S85,$T85,$U85,$V85,$W85,$X85)=9,"Yes","No")</x:f>
        <x:v>No</x:v>
      </x:c>
      <x:c r="AD85" s="52" t="str">
        <x:f>IF(COUNT($Y85,$Z85)=2,"Yes","No")</x:f>
        <x:v>No</x:v>
      </x:c>
      <x:c r="AE85" s="50" t="str"/>
      <x:c r="AF85" t="str"/>
    </x:row>
    <x:row r="86" ht="20" customHeight="1">
      <x:c r="A86" s="50" t="str">
        <x:v>CTL-0013</x:v>
      </x:c>
      <x:c r="B86" s="50" t="str">
        <x:v>Candidate alternative-rationale group</x:v>
      </x:c>
      <x:c r="C86" s="52" t="str">
        <x:f>IF('Deal_Master_Wide'!$AU$15="","",'Deal_Master_Wide'!$AU$15)</x:f>
        <x:v>Not reviewed</x:v>
      </x:c>
      <x:c r="D86" s="52" t="str">
        <x:f>IF('Deal_Master_Wide'!$AV$15="","",'Deal_Master_Wide'!$AV$15)</x:f>
        <x:v>Not assessed</x:v>
      </x:c>
      <x:c r="E86" s="50" t="n">
        <x:v>0</x:v>
      </x:c>
      <x:c r="F86" s="52" t="str">
        <x:f>IF(OR($C86="High-confidence innovation-driven",$C86="Medium-confidence innovation-driven"),1,IF($C86="Clear alternative-rationale",0,""))</x:f>
      </x:c>
      <x:c r="G86" s="52" t="str">
        <x:f>IF('Deal_Master_Wide'!$M$15="","",'Deal_Master_Wide'!$M$15)</x:f>
        <x:v>Review</x:v>
      </x:c>
      <x:c r="H86" s="50" t="str">
        <x:v>Kreditanstalt fur Wiederaufbau</x:v>
      </x:c>
      <x:c r="I86" s="50" t="str">
        <x:v>Curevac NV</x:v>
      </x:c>
      <x:c r="J86" s="50" t="n">
        <x:v>2020</x:v>
      </x:c>
      <x:c r="K86" s="50" t="n">
        <x:v>-3</x:v>
      </x:c>
      <x:c r="L86" s="50" t="n">
        <x:v>2017</x:v>
      </x:c>
      <x:c r="M86" s="50" t="n">
        <x:v>0</x:v>
      </x:c>
      <x:c r="N86" s="50" t="n">
        <x:v>0</x:v>
      </x:c>
      <x:c r="O86" s="52" t="str">
        <x:f>IF($F86="","",$F86*$M86)</x:f>
      </x:c>
      <x:c r="P86" s="54" t="str">
        <x:f>IF('Deal_Master_Wide'!$BP$15="","",'Deal_Master_Wide'!$BP$15)</x:f>
      </x:c>
      <x:c r="Q86" s="54" t="str">
        <x:f>IF('Deal_Master_Wide'!$BW$15="","",'Deal_Master_Wide'!$BW$15)</x:f>
      </x:c>
      <x:c r="R86" s="54" t="str">
        <x:f>IF('Deal_Master_Wide'!$CD$15="","",'Deal_Master_Wide'!$CD$15)</x:f>
      </x:c>
      <x:c r="S86" s="54" t="str">
        <x:f>IF('Deal_Master_Wide'!$CK$15="","",'Deal_Master_Wide'!$CK$15)</x:f>
      </x:c>
      <x:c r="T86" s="54" t="str">
        <x:f>IF('Deal_Master_Wide'!$CR$15="","",'Deal_Master_Wide'!$CR$15)</x:f>
      </x:c>
      <x:c r="U86" s="54" t="str">
        <x:f>IF('Deal_Master_Wide'!$CY$15="","",'Deal_Master_Wide'!$CY$15)</x:f>
      </x:c>
      <x:c r="V86" s="56" t="str">
        <x:f>IF('Deal_Master_Wide'!$DF$15="","",'Deal_Master_Wide'!$DF$15)</x:f>
      </x:c>
      <x:c r="W86" s="56" t="str">
        <x:f>IF('Deal_Master_Wide'!$DM$15="","",'Deal_Master_Wide'!$DM$15)</x:f>
      </x:c>
      <x:c r="X86" s="56" t="str">
        <x:f>IF('Deal_Master_Wide'!$DT$15="","",'Deal_Master_Wide'!$DT$15)</x:f>
      </x:c>
      <x:c r="Y86" s="118" t="str">
        <x:f>IF('Deal_Master_Wide'!$EA$15="","",'Deal_Master_Wide'!$EA$15)</x:f>
      </x:c>
      <x:c r="Z86" s="118" t="str">
        <x:f>IF('Deal_Master_Wide'!$EH$15="","",'Deal_Master_Wide'!$EH$15)</x:f>
      </x:c>
      <x:c r="AA86" s="52" t="str">
        <x:f>IF('Deal_Master_Wide'!$AL$15="","",'Deal_Master_Wide'!$AL$15)</x:f>
        <x:v>Unknown</x:v>
      </x:c>
      <x:c r="AB86" s="54" t="n">
        <x:f>IF('Deal_Master_Wide'!$AF$15="","",'Deal_Master_Wide'!$AF$15)</x:f>
        <x:v>337</x:v>
      </x:c>
      <x:c r="AC86" s="52" t="str">
        <x:f>IF(COUNT($P86,$Q86,$R86,$S86,$T86,$U86,$V86,$W86,$X86)=9,"Yes","No")</x:f>
        <x:v>No</x:v>
      </x:c>
      <x:c r="AD86" s="52" t="str">
        <x:f>IF(COUNT($Y86,$Z86)=2,"Yes","No")</x:f>
        <x:v>No</x:v>
      </x:c>
      <x:c r="AE86" s="50" t="str"/>
      <x:c r="AF86" t="str"/>
    </x:row>
    <x:row r="87" ht="20" customHeight="1">
      <x:c r="A87" s="50" t="str">
        <x:v>CTL-0013</x:v>
      </x:c>
      <x:c r="B87" s="50" t="str">
        <x:v>Candidate alternative-rationale group</x:v>
      </x:c>
      <x:c r="C87" s="52" t="str">
        <x:f>IF('Deal_Master_Wide'!$AU$15="","",'Deal_Master_Wide'!$AU$15)</x:f>
        <x:v>Not reviewed</x:v>
      </x:c>
      <x:c r="D87" s="52" t="str">
        <x:f>IF('Deal_Master_Wide'!$AV$15="","",'Deal_Master_Wide'!$AV$15)</x:f>
        <x:v>Not assessed</x:v>
      </x:c>
      <x:c r="E87" s="50" t="n">
        <x:v>0</x:v>
      </x:c>
      <x:c r="F87" s="52" t="str">
        <x:f>IF(OR($C87="High-confidence innovation-driven",$C87="Medium-confidence innovation-driven"),1,IF($C87="Clear alternative-rationale",0,""))</x:f>
      </x:c>
      <x:c r="G87" s="52" t="str">
        <x:f>IF('Deal_Master_Wide'!$M$15="","",'Deal_Master_Wide'!$M$15)</x:f>
        <x:v>Review</x:v>
      </x:c>
      <x:c r="H87" s="50" t="str">
        <x:v>Kreditanstalt fur Wiederaufbau</x:v>
      </x:c>
      <x:c r="I87" s="50" t="str">
        <x:v>Curevac NV</x:v>
      </x:c>
      <x:c r="J87" s="50" t="n">
        <x:v>2020</x:v>
      </x:c>
      <x:c r="K87" s="50" t="n">
        <x:v>-2</x:v>
      </x:c>
      <x:c r="L87" s="50" t="n">
        <x:v>2018</x:v>
      </x:c>
      <x:c r="M87" s="50" t="n">
        <x:v>0</x:v>
      </x:c>
      <x:c r="N87" s="50" t="n">
        <x:v>0</x:v>
      </x:c>
      <x:c r="O87" s="52" t="str">
        <x:f>IF($F87="","",$F87*$M87)</x:f>
      </x:c>
      <x:c r="P87" s="54" t="str">
        <x:f>IF('Deal_Master_Wide'!$BQ$15="","",'Deal_Master_Wide'!$BQ$15)</x:f>
      </x:c>
      <x:c r="Q87" s="54" t="str">
        <x:f>IF('Deal_Master_Wide'!$BX$15="","",'Deal_Master_Wide'!$BX$15)</x:f>
      </x:c>
      <x:c r="R87" s="54" t="str">
        <x:f>IF('Deal_Master_Wide'!$CE$15="","",'Deal_Master_Wide'!$CE$15)</x:f>
      </x:c>
      <x:c r="S87" s="54" t="str">
        <x:f>IF('Deal_Master_Wide'!$CL$15="","",'Deal_Master_Wide'!$CL$15)</x:f>
      </x:c>
      <x:c r="T87" s="54" t="str">
        <x:f>IF('Deal_Master_Wide'!$CS$15="","",'Deal_Master_Wide'!$CS$15)</x:f>
      </x:c>
      <x:c r="U87" s="54" t="str">
        <x:f>IF('Deal_Master_Wide'!$CZ$15="","",'Deal_Master_Wide'!$CZ$15)</x:f>
      </x:c>
      <x:c r="V87" s="56" t="str">
        <x:f>IF('Deal_Master_Wide'!$DG$15="","",'Deal_Master_Wide'!$DG$15)</x:f>
      </x:c>
      <x:c r="W87" s="56" t="str">
        <x:f>IF('Deal_Master_Wide'!$DN$15="","",'Deal_Master_Wide'!$DN$15)</x:f>
      </x:c>
      <x:c r="X87" s="56" t="str">
        <x:f>IF('Deal_Master_Wide'!$DU$15="","",'Deal_Master_Wide'!$DU$15)</x:f>
      </x:c>
      <x:c r="Y87" s="118" t="str">
        <x:f>IF('Deal_Master_Wide'!$EB$15="","",'Deal_Master_Wide'!$EB$15)</x:f>
      </x:c>
      <x:c r="Z87" s="118" t="str">
        <x:f>IF('Deal_Master_Wide'!$EI$15="","",'Deal_Master_Wide'!$EI$15)</x:f>
      </x:c>
      <x:c r="AA87" s="52" t="str">
        <x:f>IF('Deal_Master_Wide'!$AL$15="","",'Deal_Master_Wide'!$AL$15)</x:f>
        <x:v>Unknown</x:v>
      </x:c>
      <x:c r="AB87" s="54" t="n">
        <x:f>IF('Deal_Master_Wide'!$AF$15="","",'Deal_Master_Wide'!$AF$15)</x:f>
        <x:v>337</x:v>
      </x:c>
      <x:c r="AC87" s="52" t="str">
        <x:f>IF(COUNT($P87,$Q87,$R87,$S87,$T87,$U87,$V87,$W87,$X87)=9,"Yes","No")</x:f>
        <x:v>No</x:v>
      </x:c>
      <x:c r="AD87" s="52" t="str">
        <x:f>IF(COUNT($Y87,$Z87)=2,"Yes","No")</x:f>
        <x:v>No</x:v>
      </x:c>
      <x:c r="AE87" s="50" t="str"/>
      <x:c r="AF87" t="str"/>
    </x:row>
    <x:row r="88" ht="20" customHeight="1">
      <x:c r="A88" s="50" t="str">
        <x:v>CTL-0013</x:v>
      </x:c>
      <x:c r="B88" s="50" t="str">
        <x:v>Candidate alternative-rationale group</x:v>
      </x:c>
      <x:c r="C88" s="52" t="str">
        <x:f>IF('Deal_Master_Wide'!$AU$15="","",'Deal_Master_Wide'!$AU$15)</x:f>
        <x:v>Not reviewed</x:v>
      </x:c>
      <x:c r="D88" s="52" t="str">
        <x:f>IF('Deal_Master_Wide'!$AV$15="","",'Deal_Master_Wide'!$AV$15)</x:f>
        <x:v>Not assessed</x:v>
      </x:c>
      <x:c r="E88" s="50" t="n">
        <x:v>0</x:v>
      </x:c>
      <x:c r="F88" s="52" t="str">
        <x:f>IF(OR($C88="High-confidence innovation-driven",$C88="Medium-confidence innovation-driven"),1,IF($C88="Clear alternative-rationale",0,""))</x:f>
      </x:c>
      <x:c r="G88" s="52" t="str">
        <x:f>IF('Deal_Master_Wide'!$M$15="","",'Deal_Master_Wide'!$M$15)</x:f>
        <x:v>Review</x:v>
      </x:c>
      <x:c r="H88" s="50" t="str">
        <x:v>Kreditanstalt fur Wiederaufbau</x:v>
      </x:c>
      <x:c r="I88" s="50" t="str">
        <x:v>Curevac NV</x:v>
      </x:c>
      <x:c r="J88" s="50" t="n">
        <x:v>2020</x:v>
      </x:c>
      <x:c r="K88" s="50" t="n">
        <x:v>-1</x:v>
      </x:c>
      <x:c r="L88" s="50" t="n">
        <x:v>2019</x:v>
      </x:c>
      <x:c r="M88" s="50" t="n">
        <x:v>0</x:v>
      </x:c>
      <x:c r="N88" s="50" t="n">
        <x:v>0</x:v>
      </x:c>
      <x:c r="O88" s="52" t="str">
        <x:f>IF($F88="","",$F88*$M88)</x:f>
      </x:c>
      <x:c r="P88" s="54" t="str">
        <x:f>IF('Deal_Master_Wide'!$BR$15="","",'Deal_Master_Wide'!$BR$15)</x:f>
      </x:c>
      <x:c r="Q88" s="54" t="str">
        <x:f>IF('Deal_Master_Wide'!$BY$15="","",'Deal_Master_Wide'!$BY$15)</x:f>
      </x:c>
      <x:c r="R88" s="54" t="str">
        <x:f>IF('Deal_Master_Wide'!$CF$15="","",'Deal_Master_Wide'!$CF$15)</x:f>
      </x:c>
      <x:c r="S88" s="54" t="str">
        <x:f>IF('Deal_Master_Wide'!$CM$15="","",'Deal_Master_Wide'!$CM$15)</x:f>
      </x:c>
      <x:c r="T88" s="54" t="str">
        <x:f>IF('Deal_Master_Wide'!$CT$15="","",'Deal_Master_Wide'!$CT$15)</x:f>
      </x:c>
      <x:c r="U88" s="54" t="str">
        <x:f>IF('Deal_Master_Wide'!$DA$15="","",'Deal_Master_Wide'!$DA$15)</x:f>
      </x:c>
      <x:c r="V88" s="56" t="str">
        <x:f>IF('Deal_Master_Wide'!$DH$15="","",'Deal_Master_Wide'!$DH$15)</x:f>
      </x:c>
      <x:c r="W88" s="56" t="str">
        <x:f>IF('Deal_Master_Wide'!$DO$15="","",'Deal_Master_Wide'!$DO$15)</x:f>
      </x:c>
      <x:c r="X88" s="56" t="str">
        <x:f>IF('Deal_Master_Wide'!$DV$15="","",'Deal_Master_Wide'!$DV$15)</x:f>
      </x:c>
      <x:c r="Y88" s="118" t="str">
        <x:f>IF('Deal_Master_Wide'!$EC$15="","",'Deal_Master_Wide'!$EC$15)</x:f>
      </x:c>
      <x:c r="Z88" s="118" t="str">
        <x:f>IF('Deal_Master_Wide'!$EJ$15="","",'Deal_Master_Wide'!$EJ$15)</x:f>
      </x:c>
      <x:c r="AA88" s="52" t="str">
        <x:f>IF('Deal_Master_Wide'!$AL$15="","",'Deal_Master_Wide'!$AL$15)</x:f>
        <x:v>Unknown</x:v>
      </x:c>
      <x:c r="AB88" s="54" t="n">
        <x:f>IF('Deal_Master_Wide'!$AF$15="","",'Deal_Master_Wide'!$AF$15)</x:f>
        <x:v>337</x:v>
      </x:c>
      <x:c r="AC88" s="52" t="str">
        <x:f>IF(COUNT($P88,$Q88,$R88,$S88,$T88,$U88,$V88,$W88,$X88)=9,"Yes","No")</x:f>
        <x:v>No</x:v>
      </x:c>
      <x:c r="AD88" s="52" t="str">
        <x:f>IF(COUNT($Y88,$Z88)=2,"Yes","No")</x:f>
        <x:v>No</x:v>
      </x:c>
      <x:c r="AE88" s="50" t="str"/>
      <x:c r="AF88" t="str"/>
    </x:row>
    <x:row r="89" ht="20" customHeight="1">
      <x:c r="A89" s="50" t="str">
        <x:v>CTL-0013</x:v>
      </x:c>
      <x:c r="B89" s="50" t="str">
        <x:v>Candidate alternative-rationale group</x:v>
      </x:c>
      <x:c r="C89" s="52" t="str">
        <x:f>IF('Deal_Master_Wide'!$AU$15="","",'Deal_Master_Wide'!$AU$15)</x:f>
        <x:v>Not reviewed</x:v>
      </x:c>
      <x:c r="D89" s="52" t="str">
        <x:f>IF('Deal_Master_Wide'!$AV$15="","",'Deal_Master_Wide'!$AV$15)</x:f>
        <x:v>Not assessed</x:v>
      </x:c>
      <x:c r="E89" s="50" t="n">
        <x:v>0</x:v>
      </x:c>
      <x:c r="F89" s="52" t="str">
        <x:f>IF(OR($C89="High-confidence innovation-driven",$C89="Medium-confidence innovation-driven"),1,IF($C89="Clear alternative-rationale",0,""))</x:f>
      </x:c>
      <x:c r="G89" s="52" t="str">
        <x:f>IF('Deal_Master_Wide'!$M$15="","",'Deal_Master_Wide'!$M$15)</x:f>
        <x:v>Review</x:v>
      </x:c>
      <x:c r="H89" s="50" t="str">
        <x:v>Kreditanstalt fur Wiederaufbau</x:v>
      </x:c>
      <x:c r="I89" s="50" t="str">
        <x:v>Curevac NV</x:v>
      </x:c>
      <x:c r="J89" s="50" t="n">
        <x:v>2020</x:v>
      </x:c>
      <x:c r="K89" s="50" t="n">
        <x:v>0</x:v>
      </x:c>
      <x:c r="L89" s="50" t="n">
        <x:v>2020</x:v>
      </x:c>
      <x:c r="M89" s="50" t="n">
        <x:v>0</x:v>
      </x:c>
      <x:c r="N89" s="50" t="n">
        <x:v>1</x:v>
      </x:c>
      <x:c r="O89" s="52" t="str">
        <x:f>IF($F89="","",$F89*$M89)</x:f>
      </x:c>
      <x:c r="P89" s="54" t="str">
        <x:f>IF('Deal_Master_Wide'!$BS$15="","",'Deal_Master_Wide'!$BS$15)</x:f>
      </x:c>
      <x:c r="Q89" s="54" t="str">
        <x:f>IF('Deal_Master_Wide'!$BZ$15="","",'Deal_Master_Wide'!$BZ$15)</x:f>
      </x:c>
      <x:c r="R89" s="54" t="str">
        <x:f>IF('Deal_Master_Wide'!$CG$15="","",'Deal_Master_Wide'!$CG$15)</x:f>
      </x:c>
      <x:c r="S89" s="54" t="str">
        <x:f>IF('Deal_Master_Wide'!$CN$15="","",'Deal_Master_Wide'!$CN$15)</x:f>
      </x:c>
      <x:c r="T89" s="54" t="str">
        <x:f>IF('Deal_Master_Wide'!$CU$15="","",'Deal_Master_Wide'!$CU$15)</x:f>
      </x:c>
      <x:c r="U89" s="54" t="str">
        <x:f>IF('Deal_Master_Wide'!$DB$15="","",'Deal_Master_Wide'!$DB$15)</x:f>
      </x:c>
      <x:c r="V89" s="56" t="str">
        <x:f>IF('Deal_Master_Wide'!$DI$15="","",'Deal_Master_Wide'!$DI$15)</x:f>
      </x:c>
      <x:c r="W89" s="56" t="str">
        <x:f>IF('Deal_Master_Wide'!$DP$15="","",'Deal_Master_Wide'!$DP$15)</x:f>
      </x:c>
      <x:c r="X89" s="56" t="str">
        <x:f>IF('Deal_Master_Wide'!$DW$15="","",'Deal_Master_Wide'!$DW$15)</x:f>
      </x:c>
      <x:c r="Y89" s="118" t="str">
        <x:f>IF('Deal_Master_Wide'!$ED$15="","",'Deal_Master_Wide'!$ED$15)</x:f>
      </x:c>
      <x:c r="Z89" s="118" t="str">
        <x:f>IF('Deal_Master_Wide'!$EK$15="","",'Deal_Master_Wide'!$EK$15)</x:f>
      </x:c>
      <x:c r="AA89" s="52" t="str">
        <x:f>IF('Deal_Master_Wide'!$AL$15="","",'Deal_Master_Wide'!$AL$15)</x:f>
        <x:v>Unknown</x:v>
      </x:c>
      <x:c r="AB89" s="54" t="n">
        <x:f>IF('Deal_Master_Wide'!$AF$15="","",'Deal_Master_Wide'!$AF$15)</x:f>
        <x:v>337</x:v>
      </x:c>
      <x:c r="AC89" s="52" t="str">
        <x:f>IF(COUNT($P89,$Q89,$R89,$S89,$T89,$U89,$V89,$W89,$X89)=9,"Yes","No")</x:f>
        <x:v>No</x:v>
      </x:c>
      <x:c r="AD89" s="52" t="str">
        <x:f>IF(COUNT($Y89,$Z89)=2,"Yes","No")</x:f>
        <x:v>No</x:v>
      </x:c>
      <x:c r="AE89" s="50" t="str"/>
      <x:c r="AF89" t="str"/>
    </x:row>
    <x:row r="90" ht="20" customHeight="1">
      <x:c r="A90" s="50" t="str">
        <x:v>CTL-0013</x:v>
      </x:c>
      <x:c r="B90" s="50" t="str">
        <x:v>Candidate alternative-rationale group</x:v>
      </x:c>
      <x:c r="C90" s="52" t="str">
        <x:f>IF('Deal_Master_Wide'!$AU$15="","",'Deal_Master_Wide'!$AU$15)</x:f>
        <x:v>Not reviewed</x:v>
      </x:c>
      <x:c r="D90" s="52" t="str">
        <x:f>IF('Deal_Master_Wide'!$AV$15="","",'Deal_Master_Wide'!$AV$15)</x:f>
        <x:v>Not assessed</x:v>
      </x:c>
      <x:c r="E90" s="50" t="n">
        <x:v>0</x:v>
      </x:c>
      <x:c r="F90" s="52" t="str">
        <x:f>IF(OR($C90="High-confidence innovation-driven",$C90="Medium-confidence innovation-driven"),1,IF($C90="Clear alternative-rationale",0,""))</x:f>
      </x:c>
      <x:c r="G90" s="52" t="str">
        <x:f>IF('Deal_Master_Wide'!$M$15="","",'Deal_Master_Wide'!$M$15)</x:f>
        <x:v>Review</x:v>
      </x:c>
      <x:c r="H90" s="50" t="str">
        <x:v>Kreditanstalt fur Wiederaufbau</x:v>
      </x:c>
      <x:c r="I90" s="50" t="str">
        <x:v>Curevac NV</x:v>
      </x:c>
      <x:c r="J90" s="50" t="n">
        <x:v>2020</x:v>
      </x:c>
      <x:c r="K90" s="50" t="n">
        <x:v>1</x:v>
      </x:c>
      <x:c r="L90" s="50" t="n">
        <x:v>2021</x:v>
      </x:c>
      <x:c r="M90" s="50" t="n">
        <x:v>1</x:v>
      </x:c>
      <x:c r="N90" s="50" t="n">
        <x:v>1</x:v>
      </x:c>
      <x:c r="O90" s="52" t="str">
        <x:f>IF($F90="","",$F90*$M90)</x:f>
      </x:c>
      <x:c r="P90" s="54" t="str">
        <x:f>IF('Deal_Master_Wide'!$BT$15="","",'Deal_Master_Wide'!$BT$15)</x:f>
      </x:c>
      <x:c r="Q90" s="54" t="str">
        <x:f>IF('Deal_Master_Wide'!$CA$15="","",'Deal_Master_Wide'!$CA$15)</x:f>
      </x:c>
      <x:c r="R90" s="54" t="str">
        <x:f>IF('Deal_Master_Wide'!$CH$15="","",'Deal_Master_Wide'!$CH$15)</x:f>
      </x:c>
      <x:c r="S90" s="54" t="str">
        <x:f>IF('Deal_Master_Wide'!$CO$15="","",'Deal_Master_Wide'!$CO$15)</x:f>
      </x:c>
      <x:c r="T90" s="54" t="str">
        <x:f>IF('Deal_Master_Wide'!$CV$15="","",'Deal_Master_Wide'!$CV$15)</x:f>
      </x:c>
      <x:c r="U90" s="54" t="str">
        <x:f>IF('Deal_Master_Wide'!$DC$15="","",'Deal_Master_Wide'!$DC$15)</x:f>
      </x:c>
      <x:c r="V90" s="56" t="str">
        <x:f>IF('Deal_Master_Wide'!$DJ$15="","",'Deal_Master_Wide'!$DJ$15)</x:f>
      </x:c>
      <x:c r="W90" s="56" t="str">
        <x:f>IF('Deal_Master_Wide'!$DQ$15="","",'Deal_Master_Wide'!$DQ$15)</x:f>
      </x:c>
      <x:c r="X90" s="56" t="str">
        <x:f>IF('Deal_Master_Wide'!$DX$15="","",'Deal_Master_Wide'!$DX$15)</x:f>
      </x:c>
      <x:c r="Y90" s="118" t="str">
        <x:f>IF('Deal_Master_Wide'!$EE$15="","",'Deal_Master_Wide'!$EE$15)</x:f>
      </x:c>
      <x:c r="Z90" s="118" t="str">
        <x:f>IF('Deal_Master_Wide'!$EL$15="","",'Deal_Master_Wide'!$EL$15)</x:f>
      </x:c>
      <x:c r="AA90" s="52" t="str">
        <x:f>IF('Deal_Master_Wide'!$AL$15="","",'Deal_Master_Wide'!$AL$15)</x:f>
        <x:v>Unknown</x:v>
      </x:c>
      <x:c r="AB90" s="54" t="n">
        <x:f>IF('Deal_Master_Wide'!$AF$15="","",'Deal_Master_Wide'!$AF$15)</x:f>
        <x:v>337</x:v>
      </x:c>
      <x:c r="AC90" s="52" t="str">
        <x:f>IF(COUNT($P90,$Q90,$R90,$S90,$T90,$U90,$V90,$W90,$X90)=9,"Yes","No")</x:f>
        <x:v>No</x:v>
      </x:c>
      <x:c r="AD90" s="52" t="str">
        <x:f>IF(COUNT($Y90,$Z90)=2,"Yes","No")</x:f>
        <x:v>No</x:v>
      </x:c>
      <x:c r="AE90" s="50" t="str"/>
      <x:c r="AF90" t="str"/>
    </x:row>
    <x:row r="91" ht="20" customHeight="1">
      <x:c r="A91" s="50" t="str">
        <x:v>CTL-0013</x:v>
      </x:c>
      <x:c r="B91" s="50" t="str">
        <x:v>Candidate alternative-rationale group</x:v>
      </x:c>
      <x:c r="C91" s="52" t="str">
        <x:f>IF('Deal_Master_Wide'!$AU$15="","",'Deal_Master_Wide'!$AU$15)</x:f>
        <x:v>Not reviewed</x:v>
      </x:c>
      <x:c r="D91" s="52" t="str">
        <x:f>IF('Deal_Master_Wide'!$AV$15="","",'Deal_Master_Wide'!$AV$15)</x:f>
        <x:v>Not assessed</x:v>
      </x:c>
      <x:c r="E91" s="50" t="n">
        <x:v>0</x:v>
      </x:c>
      <x:c r="F91" s="52" t="str">
        <x:f>IF(OR($C91="High-confidence innovation-driven",$C91="Medium-confidence innovation-driven"),1,IF($C91="Clear alternative-rationale",0,""))</x:f>
      </x:c>
      <x:c r="G91" s="52" t="str">
        <x:f>IF('Deal_Master_Wide'!$M$15="","",'Deal_Master_Wide'!$M$15)</x:f>
        <x:v>Review</x:v>
      </x:c>
      <x:c r="H91" s="50" t="str">
        <x:v>Kreditanstalt fur Wiederaufbau</x:v>
      </x:c>
      <x:c r="I91" s="50" t="str">
        <x:v>Curevac NV</x:v>
      </x:c>
      <x:c r="J91" s="50" t="n">
        <x:v>2020</x:v>
      </x:c>
      <x:c r="K91" s="50" t="n">
        <x:v>2</x:v>
      </x:c>
      <x:c r="L91" s="50" t="n">
        <x:v>2022</x:v>
      </x:c>
      <x:c r="M91" s="50" t="n">
        <x:v>1</x:v>
      </x:c>
      <x:c r="N91" s="50" t="n">
        <x:v>1</x:v>
      </x:c>
      <x:c r="O91" s="52" t="str">
        <x:f>IF($F91="","",$F91*$M91)</x:f>
      </x:c>
      <x:c r="P91" s="54" t="str">
        <x:f>IF('Deal_Master_Wide'!$BU$15="","",'Deal_Master_Wide'!$BU$15)</x:f>
      </x:c>
      <x:c r="Q91" s="54" t="str">
        <x:f>IF('Deal_Master_Wide'!$CB$15="","",'Deal_Master_Wide'!$CB$15)</x:f>
      </x:c>
      <x:c r="R91" s="54" t="str">
        <x:f>IF('Deal_Master_Wide'!$CI$15="","",'Deal_Master_Wide'!$CI$15)</x:f>
      </x:c>
      <x:c r="S91" s="54" t="str">
        <x:f>IF('Deal_Master_Wide'!$CP$15="","",'Deal_Master_Wide'!$CP$15)</x:f>
      </x:c>
      <x:c r="T91" s="54" t="str">
        <x:f>IF('Deal_Master_Wide'!$CW$15="","",'Deal_Master_Wide'!$CW$15)</x:f>
      </x:c>
      <x:c r="U91" s="54" t="str">
        <x:f>IF('Deal_Master_Wide'!$DD$15="","",'Deal_Master_Wide'!$DD$15)</x:f>
      </x:c>
      <x:c r="V91" s="56" t="str">
        <x:f>IF('Deal_Master_Wide'!$DK$15="","",'Deal_Master_Wide'!$DK$15)</x:f>
      </x:c>
      <x:c r="W91" s="56" t="str">
        <x:f>IF('Deal_Master_Wide'!$DR$15="","",'Deal_Master_Wide'!$DR$15)</x:f>
      </x:c>
      <x:c r="X91" s="56" t="str">
        <x:f>IF('Deal_Master_Wide'!$DY$15="","",'Deal_Master_Wide'!$DY$15)</x:f>
      </x:c>
      <x:c r="Y91" s="118" t="str">
        <x:f>IF('Deal_Master_Wide'!$EF$15="","",'Deal_Master_Wide'!$EF$15)</x:f>
      </x:c>
      <x:c r="Z91" s="118" t="str">
        <x:f>IF('Deal_Master_Wide'!$EM$15="","",'Deal_Master_Wide'!$EM$15)</x:f>
      </x:c>
      <x:c r="AA91" s="52" t="str">
        <x:f>IF('Deal_Master_Wide'!$AL$15="","",'Deal_Master_Wide'!$AL$15)</x:f>
        <x:v>Unknown</x:v>
      </x:c>
      <x:c r="AB91" s="54" t="n">
        <x:f>IF('Deal_Master_Wide'!$AF$15="","",'Deal_Master_Wide'!$AF$15)</x:f>
        <x:v>337</x:v>
      </x:c>
      <x:c r="AC91" s="52" t="str">
        <x:f>IF(COUNT($P91,$Q91,$R91,$S91,$T91,$U91,$V91,$W91,$X91)=9,"Yes","No")</x:f>
        <x:v>No</x:v>
      </x:c>
      <x:c r="AD91" s="52" t="str">
        <x:f>IF(COUNT($Y91,$Z91)=2,"Yes","No")</x:f>
        <x:v>No</x:v>
      </x:c>
      <x:c r="AE91" s="50" t="str"/>
      <x:c r="AF91" t="str"/>
    </x:row>
    <x:row r="92" ht="20" customHeight="1">
      <x:c r="A92" s="50" t="str">
        <x:v>CTL-0013</x:v>
      </x:c>
      <x:c r="B92" s="50" t="str">
        <x:v>Candidate alternative-rationale group</x:v>
      </x:c>
      <x:c r="C92" s="52" t="str">
        <x:f>IF('Deal_Master_Wide'!$AU$15="","",'Deal_Master_Wide'!$AU$15)</x:f>
        <x:v>Not reviewed</x:v>
      </x:c>
      <x:c r="D92" s="52" t="str">
        <x:f>IF('Deal_Master_Wide'!$AV$15="","",'Deal_Master_Wide'!$AV$15)</x:f>
        <x:v>Not assessed</x:v>
      </x:c>
      <x:c r="E92" s="50" t="n">
        <x:v>0</x:v>
      </x:c>
      <x:c r="F92" s="52" t="str">
        <x:f>IF(OR($C92="High-confidence innovation-driven",$C92="Medium-confidence innovation-driven"),1,IF($C92="Clear alternative-rationale",0,""))</x:f>
      </x:c>
      <x:c r="G92" s="52" t="str">
        <x:f>IF('Deal_Master_Wide'!$M$15="","",'Deal_Master_Wide'!$M$15)</x:f>
        <x:v>Review</x:v>
      </x:c>
      <x:c r="H92" s="50" t="str">
        <x:v>Kreditanstalt fur Wiederaufbau</x:v>
      </x:c>
      <x:c r="I92" s="50" t="str">
        <x:v>Curevac NV</x:v>
      </x:c>
      <x:c r="J92" s="50" t="n">
        <x:v>2020</x:v>
      </x:c>
      <x:c r="K92" s="50" t="n">
        <x:v>3</x:v>
      </x:c>
      <x:c r="L92" s="50" t="n">
        <x:v>2023</x:v>
      </x:c>
      <x:c r="M92" s="50" t="n">
        <x:v>1</x:v>
      </x:c>
      <x:c r="N92" s="50" t="n">
        <x:v>1</x:v>
      </x:c>
      <x:c r="O92" s="52" t="str">
        <x:f>IF($F92="","",$F92*$M92)</x:f>
      </x:c>
      <x:c r="P92" s="54" t="str">
        <x:f>IF('Deal_Master_Wide'!$BV$15="","",'Deal_Master_Wide'!$BV$15)</x:f>
      </x:c>
      <x:c r="Q92" s="54" t="str">
        <x:f>IF('Deal_Master_Wide'!$CC$15="","",'Deal_Master_Wide'!$CC$15)</x:f>
      </x:c>
      <x:c r="R92" s="54" t="str">
        <x:f>IF('Deal_Master_Wide'!$CJ$15="","",'Deal_Master_Wide'!$CJ$15)</x:f>
      </x:c>
      <x:c r="S92" s="54" t="str">
        <x:f>IF('Deal_Master_Wide'!$CQ$15="","",'Deal_Master_Wide'!$CQ$15)</x:f>
      </x:c>
      <x:c r="T92" s="54" t="str">
        <x:f>IF('Deal_Master_Wide'!$CX$15="","",'Deal_Master_Wide'!$CX$15)</x:f>
      </x:c>
      <x:c r="U92" s="54" t="str">
        <x:f>IF('Deal_Master_Wide'!$DE$15="","",'Deal_Master_Wide'!$DE$15)</x:f>
      </x:c>
      <x:c r="V92" s="56" t="str">
        <x:f>IF('Deal_Master_Wide'!$DL$15="","",'Deal_Master_Wide'!$DL$15)</x:f>
      </x:c>
      <x:c r="W92" s="56" t="str">
        <x:f>IF('Deal_Master_Wide'!$DS$15="","",'Deal_Master_Wide'!$DS$15)</x:f>
      </x:c>
      <x:c r="X92" s="56" t="str">
        <x:f>IF('Deal_Master_Wide'!$DZ$15="","",'Deal_Master_Wide'!$DZ$15)</x:f>
      </x:c>
      <x:c r="Y92" s="118" t="str">
        <x:f>IF('Deal_Master_Wide'!$EG$15="","",'Deal_Master_Wide'!$EG$15)</x:f>
      </x:c>
      <x:c r="Z92" s="118" t="str">
        <x:f>IF('Deal_Master_Wide'!$EN$15="","",'Deal_Master_Wide'!$EN$15)</x:f>
      </x:c>
      <x:c r="AA92" s="52" t="str">
        <x:f>IF('Deal_Master_Wide'!$AL$15="","",'Deal_Master_Wide'!$AL$15)</x:f>
        <x:v>Unknown</x:v>
      </x:c>
      <x:c r="AB92" s="54" t="n">
        <x:f>IF('Deal_Master_Wide'!$AF$15="","",'Deal_Master_Wide'!$AF$15)</x:f>
        <x:v>337</x:v>
      </x:c>
      <x:c r="AC92" s="52" t="str">
        <x:f>IF(COUNT($P92,$Q92,$R92,$S92,$T92,$U92,$V92,$W92,$X92)=9,"Yes","No")</x:f>
        <x:v>No</x:v>
      </x:c>
      <x:c r="AD92" s="52" t="str">
        <x:f>IF(COUNT($Y92,$Z92)=2,"Yes","No")</x:f>
        <x:v>No</x:v>
      </x:c>
      <x:c r="AE92" s="50" t="str"/>
      <x:c r="AF92" t="str"/>
    </x:row>
    <x:row r="93" ht="20" customHeight="1">
      <x:c r="A93" s="50" t="str">
        <x:v>CTL-0014</x:v>
      </x:c>
      <x:c r="B93" s="50" t="str">
        <x:v>Candidate alternative-rationale group</x:v>
      </x:c>
      <x:c r="C93" s="52" t="str">
        <x:f>IF('Deal_Master_Wide'!$AU$16="","",'Deal_Master_Wide'!$AU$16)</x:f>
        <x:v>Not reviewed</x:v>
      </x:c>
      <x:c r="D93" s="52" t="str">
        <x:f>IF('Deal_Master_Wide'!$AV$16="","",'Deal_Master_Wide'!$AV$16)</x:f>
        <x:v>Not assessed</x:v>
      </x:c>
      <x:c r="E93" s="50" t="n">
        <x:v>0</x:v>
      </x:c>
      <x:c r="F93" s="52" t="str">
        <x:f>IF(OR($C93="High-confidence innovation-driven",$C93="Medium-confidence innovation-driven"),1,IF($C93="Clear alternative-rationale",0,""))</x:f>
      </x:c>
      <x:c r="G93" s="52" t="str">
        <x:f>IF('Deal_Master_Wide'!$M$16="","",'Deal_Master_Wide'!$M$16)</x:f>
        <x:v>Review</x:v>
      </x:c>
      <x:c r="H93" s="50" t="str">
        <x:v>BBI Group Holding Ltd (Inactive)</x:v>
      </x:c>
      <x:c r="I93" s="50" t="str">
        <x:v>Diarect AG</x:v>
      </x:c>
      <x:c r="J93" s="50" t="n">
        <x:v>2020</x:v>
      </x:c>
      <x:c r="K93" s="50" t="n">
        <x:v>-3</x:v>
      </x:c>
      <x:c r="L93" s="50" t="n">
        <x:v>2017</x:v>
      </x:c>
      <x:c r="M93" s="50" t="n">
        <x:v>0</x:v>
      </x:c>
      <x:c r="N93" s="50" t="n">
        <x:v>0</x:v>
      </x:c>
      <x:c r="O93" s="52" t="str">
        <x:f>IF($F93="","",$F93*$M93)</x:f>
      </x:c>
      <x:c r="P93" s="54" t="str">
        <x:f>IF('Deal_Master_Wide'!$BP$16="","",'Deal_Master_Wide'!$BP$16)</x:f>
      </x:c>
      <x:c r="Q93" s="54" t="str">
        <x:f>IF('Deal_Master_Wide'!$BW$16="","",'Deal_Master_Wide'!$BW$16)</x:f>
      </x:c>
      <x:c r="R93" s="54" t="str">
        <x:f>IF('Deal_Master_Wide'!$CD$16="","",'Deal_Master_Wide'!$CD$16)</x:f>
      </x:c>
      <x:c r="S93" s="54" t="str">
        <x:f>IF('Deal_Master_Wide'!$CK$16="","",'Deal_Master_Wide'!$CK$16)</x:f>
      </x:c>
      <x:c r="T93" s="54" t="str">
        <x:f>IF('Deal_Master_Wide'!$CR$16="","",'Deal_Master_Wide'!$CR$16)</x:f>
      </x:c>
      <x:c r="U93" s="54" t="str">
        <x:f>IF('Deal_Master_Wide'!$CY$16="","",'Deal_Master_Wide'!$CY$16)</x:f>
      </x:c>
      <x:c r="V93" s="56" t="str">
        <x:f>IF('Deal_Master_Wide'!$DF$16="","",'Deal_Master_Wide'!$DF$16)</x:f>
      </x:c>
      <x:c r="W93" s="56" t="str">
        <x:f>IF('Deal_Master_Wide'!$DM$16="","",'Deal_Master_Wide'!$DM$16)</x:f>
      </x:c>
      <x:c r="X93" s="56" t="str">
        <x:f>IF('Deal_Master_Wide'!$DT$16="","",'Deal_Master_Wide'!$DT$16)</x:f>
      </x:c>
      <x:c r="Y93" s="118" t="str">
        <x:f>IF('Deal_Master_Wide'!$EA$16="","",'Deal_Master_Wide'!$EA$16)</x:f>
      </x:c>
      <x:c r="Z93" s="118" t="str">
        <x:f>IF('Deal_Master_Wide'!$EH$16="","",'Deal_Master_Wide'!$EH$16)</x:f>
      </x:c>
      <x:c r="AA93" s="52" t="str">
        <x:f>IF('Deal_Master_Wide'!$AL$16="","",'Deal_Master_Wide'!$AL$16)</x:f>
        <x:v>Unknown</x:v>
      </x:c>
      <x:c r="AB93" s="54" t="str">
        <x:f>IF('Deal_Master_Wide'!$AF$16="","",'Deal_Master_Wide'!$AF$16)</x:f>
      </x:c>
      <x:c r="AC93" s="52" t="str">
        <x:f>IF(COUNT($P93,$Q93,$R93,$S93,$T93,$U93,$V93,$W93,$X93)=9,"Yes","No")</x:f>
        <x:v>No</x:v>
      </x:c>
      <x:c r="AD93" s="52" t="str">
        <x:f>IF(COUNT($Y93,$Z93)=2,"Yes","No")</x:f>
        <x:v>No</x:v>
      </x:c>
      <x:c r="AE93" s="50" t="str"/>
      <x:c r="AF93" t="str"/>
    </x:row>
    <x:row r="94" ht="20" customHeight="1">
      <x:c r="A94" s="50" t="str">
        <x:v>CTL-0014</x:v>
      </x:c>
      <x:c r="B94" s="50" t="str">
        <x:v>Candidate alternative-rationale group</x:v>
      </x:c>
      <x:c r="C94" s="52" t="str">
        <x:f>IF('Deal_Master_Wide'!$AU$16="","",'Deal_Master_Wide'!$AU$16)</x:f>
        <x:v>Not reviewed</x:v>
      </x:c>
      <x:c r="D94" s="52" t="str">
        <x:f>IF('Deal_Master_Wide'!$AV$16="","",'Deal_Master_Wide'!$AV$16)</x:f>
        <x:v>Not assessed</x:v>
      </x:c>
      <x:c r="E94" s="50" t="n">
        <x:v>0</x:v>
      </x:c>
      <x:c r="F94" s="52" t="str">
        <x:f>IF(OR($C94="High-confidence innovation-driven",$C94="Medium-confidence innovation-driven"),1,IF($C94="Clear alternative-rationale",0,""))</x:f>
      </x:c>
      <x:c r="G94" s="52" t="str">
        <x:f>IF('Deal_Master_Wide'!$M$16="","",'Deal_Master_Wide'!$M$16)</x:f>
        <x:v>Review</x:v>
      </x:c>
      <x:c r="H94" s="50" t="str">
        <x:v>BBI Group Holding Ltd (Inactive)</x:v>
      </x:c>
      <x:c r="I94" s="50" t="str">
        <x:v>Diarect AG</x:v>
      </x:c>
      <x:c r="J94" s="50" t="n">
        <x:v>2020</x:v>
      </x:c>
      <x:c r="K94" s="50" t="n">
        <x:v>-2</x:v>
      </x:c>
      <x:c r="L94" s="50" t="n">
        <x:v>2018</x:v>
      </x:c>
      <x:c r="M94" s="50" t="n">
        <x:v>0</x:v>
      </x:c>
      <x:c r="N94" s="50" t="n">
        <x:v>0</x:v>
      </x:c>
      <x:c r="O94" s="52" t="str">
        <x:f>IF($F94="","",$F94*$M94)</x:f>
      </x:c>
      <x:c r="P94" s="54" t="str">
        <x:f>IF('Deal_Master_Wide'!$BQ$16="","",'Deal_Master_Wide'!$BQ$16)</x:f>
      </x:c>
      <x:c r="Q94" s="54" t="str">
        <x:f>IF('Deal_Master_Wide'!$BX$16="","",'Deal_Master_Wide'!$BX$16)</x:f>
      </x:c>
      <x:c r="R94" s="54" t="str">
        <x:f>IF('Deal_Master_Wide'!$CE$16="","",'Deal_Master_Wide'!$CE$16)</x:f>
      </x:c>
      <x:c r="S94" s="54" t="str">
        <x:f>IF('Deal_Master_Wide'!$CL$16="","",'Deal_Master_Wide'!$CL$16)</x:f>
      </x:c>
      <x:c r="T94" s="54" t="str">
        <x:f>IF('Deal_Master_Wide'!$CS$16="","",'Deal_Master_Wide'!$CS$16)</x:f>
      </x:c>
      <x:c r="U94" s="54" t="str">
        <x:f>IF('Deal_Master_Wide'!$CZ$16="","",'Deal_Master_Wide'!$CZ$16)</x:f>
      </x:c>
      <x:c r="V94" s="56" t="str">
        <x:f>IF('Deal_Master_Wide'!$DG$16="","",'Deal_Master_Wide'!$DG$16)</x:f>
      </x:c>
      <x:c r="W94" s="56" t="str">
        <x:f>IF('Deal_Master_Wide'!$DN$16="","",'Deal_Master_Wide'!$DN$16)</x:f>
      </x:c>
      <x:c r="X94" s="56" t="str">
        <x:f>IF('Deal_Master_Wide'!$DU$16="","",'Deal_Master_Wide'!$DU$16)</x:f>
      </x:c>
      <x:c r="Y94" s="118" t="str">
        <x:f>IF('Deal_Master_Wide'!$EB$16="","",'Deal_Master_Wide'!$EB$16)</x:f>
      </x:c>
      <x:c r="Z94" s="118" t="str">
        <x:f>IF('Deal_Master_Wide'!$EI$16="","",'Deal_Master_Wide'!$EI$16)</x:f>
      </x:c>
      <x:c r="AA94" s="52" t="str">
        <x:f>IF('Deal_Master_Wide'!$AL$16="","",'Deal_Master_Wide'!$AL$16)</x:f>
        <x:v>Unknown</x:v>
      </x:c>
      <x:c r="AB94" s="54" t="str">
        <x:f>IF('Deal_Master_Wide'!$AF$16="","",'Deal_Master_Wide'!$AF$16)</x:f>
      </x:c>
      <x:c r="AC94" s="52" t="str">
        <x:f>IF(COUNT($P94,$Q94,$R94,$S94,$T94,$U94,$V94,$W94,$X94)=9,"Yes","No")</x:f>
        <x:v>No</x:v>
      </x:c>
      <x:c r="AD94" s="52" t="str">
        <x:f>IF(COUNT($Y94,$Z94)=2,"Yes","No")</x:f>
        <x:v>No</x:v>
      </x:c>
      <x:c r="AE94" s="50" t="str"/>
      <x:c r="AF94" t="str"/>
    </x:row>
    <x:row r="95" ht="20" customHeight="1">
      <x:c r="A95" s="50" t="str">
        <x:v>CTL-0014</x:v>
      </x:c>
      <x:c r="B95" s="50" t="str">
        <x:v>Candidate alternative-rationale group</x:v>
      </x:c>
      <x:c r="C95" s="52" t="str">
        <x:f>IF('Deal_Master_Wide'!$AU$16="","",'Deal_Master_Wide'!$AU$16)</x:f>
        <x:v>Not reviewed</x:v>
      </x:c>
      <x:c r="D95" s="52" t="str">
        <x:f>IF('Deal_Master_Wide'!$AV$16="","",'Deal_Master_Wide'!$AV$16)</x:f>
        <x:v>Not assessed</x:v>
      </x:c>
      <x:c r="E95" s="50" t="n">
        <x:v>0</x:v>
      </x:c>
      <x:c r="F95" s="52" t="str">
        <x:f>IF(OR($C95="High-confidence innovation-driven",$C95="Medium-confidence innovation-driven"),1,IF($C95="Clear alternative-rationale",0,""))</x:f>
      </x:c>
      <x:c r="G95" s="52" t="str">
        <x:f>IF('Deal_Master_Wide'!$M$16="","",'Deal_Master_Wide'!$M$16)</x:f>
        <x:v>Review</x:v>
      </x:c>
      <x:c r="H95" s="50" t="str">
        <x:v>BBI Group Holding Ltd (Inactive)</x:v>
      </x:c>
      <x:c r="I95" s="50" t="str">
        <x:v>Diarect AG</x:v>
      </x:c>
      <x:c r="J95" s="50" t="n">
        <x:v>2020</x:v>
      </x:c>
      <x:c r="K95" s="50" t="n">
        <x:v>-1</x:v>
      </x:c>
      <x:c r="L95" s="50" t="n">
        <x:v>2019</x:v>
      </x:c>
      <x:c r="M95" s="50" t="n">
        <x:v>0</x:v>
      </x:c>
      <x:c r="N95" s="50" t="n">
        <x:v>0</x:v>
      </x:c>
      <x:c r="O95" s="52" t="str">
        <x:f>IF($F95="","",$F95*$M95)</x:f>
      </x:c>
      <x:c r="P95" s="54" t="str">
        <x:f>IF('Deal_Master_Wide'!$BR$16="","",'Deal_Master_Wide'!$BR$16)</x:f>
      </x:c>
      <x:c r="Q95" s="54" t="str">
        <x:f>IF('Deal_Master_Wide'!$BY$16="","",'Deal_Master_Wide'!$BY$16)</x:f>
      </x:c>
      <x:c r="R95" s="54" t="str">
        <x:f>IF('Deal_Master_Wide'!$CF$16="","",'Deal_Master_Wide'!$CF$16)</x:f>
      </x:c>
      <x:c r="S95" s="54" t="str">
        <x:f>IF('Deal_Master_Wide'!$CM$16="","",'Deal_Master_Wide'!$CM$16)</x:f>
      </x:c>
      <x:c r="T95" s="54" t="str">
        <x:f>IF('Deal_Master_Wide'!$CT$16="","",'Deal_Master_Wide'!$CT$16)</x:f>
      </x:c>
      <x:c r="U95" s="54" t="str">
        <x:f>IF('Deal_Master_Wide'!$DA$16="","",'Deal_Master_Wide'!$DA$16)</x:f>
      </x:c>
      <x:c r="V95" s="56" t="str">
        <x:f>IF('Deal_Master_Wide'!$DH$16="","",'Deal_Master_Wide'!$DH$16)</x:f>
      </x:c>
      <x:c r="W95" s="56" t="str">
        <x:f>IF('Deal_Master_Wide'!$DO$16="","",'Deal_Master_Wide'!$DO$16)</x:f>
      </x:c>
      <x:c r="X95" s="56" t="str">
        <x:f>IF('Deal_Master_Wide'!$DV$16="","",'Deal_Master_Wide'!$DV$16)</x:f>
      </x:c>
      <x:c r="Y95" s="118" t="str">
        <x:f>IF('Deal_Master_Wide'!$EC$16="","",'Deal_Master_Wide'!$EC$16)</x:f>
      </x:c>
      <x:c r="Z95" s="118" t="str">
        <x:f>IF('Deal_Master_Wide'!$EJ$16="","",'Deal_Master_Wide'!$EJ$16)</x:f>
      </x:c>
      <x:c r="AA95" s="52" t="str">
        <x:f>IF('Deal_Master_Wide'!$AL$16="","",'Deal_Master_Wide'!$AL$16)</x:f>
        <x:v>Unknown</x:v>
      </x:c>
      <x:c r="AB95" s="54" t="str">
        <x:f>IF('Deal_Master_Wide'!$AF$16="","",'Deal_Master_Wide'!$AF$16)</x:f>
      </x:c>
      <x:c r="AC95" s="52" t="str">
        <x:f>IF(COUNT($P95,$Q95,$R95,$S95,$T95,$U95,$V95,$W95,$X95)=9,"Yes","No")</x:f>
        <x:v>No</x:v>
      </x:c>
      <x:c r="AD95" s="52" t="str">
        <x:f>IF(COUNT($Y95,$Z95)=2,"Yes","No")</x:f>
        <x:v>No</x:v>
      </x:c>
      <x:c r="AE95" s="50" t="str"/>
      <x:c r="AF95" t="str"/>
    </x:row>
    <x:row r="96" ht="20" customHeight="1">
      <x:c r="A96" s="50" t="str">
        <x:v>CTL-0014</x:v>
      </x:c>
      <x:c r="B96" s="50" t="str">
        <x:v>Candidate alternative-rationale group</x:v>
      </x:c>
      <x:c r="C96" s="52" t="str">
        <x:f>IF('Deal_Master_Wide'!$AU$16="","",'Deal_Master_Wide'!$AU$16)</x:f>
        <x:v>Not reviewed</x:v>
      </x:c>
      <x:c r="D96" s="52" t="str">
        <x:f>IF('Deal_Master_Wide'!$AV$16="","",'Deal_Master_Wide'!$AV$16)</x:f>
        <x:v>Not assessed</x:v>
      </x:c>
      <x:c r="E96" s="50" t="n">
        <x:v>0</x:v>
      </x:c>
      <x:c r="F96" s="52" t="str">
        <x:f>IF(OR($C96="High-confidence innovation-driven",$C96="Medium-confidence innovation-driven"),1,IF($C96="Clear alternative-rationale",0,""))</x:f>
      </x:c>
      <x:c r="G96" s="52" t="str">
        <x:f>IF('Deal_Master_Wide'!$M$16="","",'Deal_Master_Wide'!$M$16)</x:f>
        <x:v>Review</x:v>
      </x:c>
      <x:c r="H96" s="50" t="str">
        <x:v>BBI Group Holding Ltd (Inactive)</x:v>
      </x:c>
      <x:c r="I96" s="50" t="str">
        <x:v>Diarect AG</x:v>
      </x:c>
      <x:c r="J96" s="50" t="n">
        <x:v>2020</x:v>
      </x:c>
      <x:c r="K96" s="50" t="n">
        <x:v>0</x:v>
      </x:c>
      <x:c r="L96" s="50" t="n">
        <x:v>2020</x:v>
      </x:c>
      <x:c r="M96" s="50" t="n">
        <x:v>0</x:v>
      </x:c>
      <x:c r="N96" s="50" t="n">
        <x:v>1</x:v>
      </x:c>
      <x:c r="O96" s="52" t="str">
        <x:f>IF($F96="","",$F96*$M96)</x:f>
      </x:c>
      <x:c r="P96" s="54" t="str">
        <x:f>IF('Deal_Master_Wide'!$BS$16="","",'Deal_Master_Wide'!$BS$16)</x:f>
      </x:c>
      <x:c r="Q96" s="54" t="str">
        <x:f>IF('Deal_Master_Wide'!$BZ$16="","",'Deal_Master_Wide'!$BZ$16)</x:f>
      </x:c>
      <x:c r="R96" s="54" t="str">
        <x:f>IF('Deal_Master_Wide'!$CG$16="","",'Deal_Master_Wide'!$CG$16)</x:f>
      </x:c>
      <x:c r="S96" s="54" t="str">
        <x:f>IF('Deal_Master_Wide'!$CN$16="","",'Deal_Master_Wide'!$CN$16)</x:f>
      </x:c>
      <x:c r="T96" s="54" t="str">
        <x:f>IF('Deal_Master_Wide'!$CU$16="","",'Deal_Master_Wide'!$CU$16)</x:f>
      </x:c>
      <x:c r="U96" s="54" t="str">
        <x:f>IF('Deal_Master_Wide'!$DB$16="","",'Deal_Master_Wide'!$DB$16)</x:f>
      </x:c>
      <x:c r="V96" s="56" t="str">
        <x:f>IF('Deal_Master_Wide'!$DI$16="","",'Deal_Master_Wide'!$DI$16)</x:f>
      </x:c>
      <x:c r="W96" s="56" t="str">
        <x:f>IF('Deal_Master_Wide'!$DP$16="","",'Deal_Master_Wide'!$DP$16)</x:f>
      </x:c>
      <x:c r="X96" s="56" t="str">
        <x:f>IF('Deal_Master_Wide'!$DW$16="","",'Deal_Master_Wide'!$DW$16)</x:f>
      </x:c>
      <x:c r="Y96" s="118" t="str">
        <x:f>IF('Deal_Master_Wide'!$ED$16="","",'Deal_Master_Wide'!$ED$16)</x:f>
      </x:c>
      <x:c r="Z96" s="118" t="str">
        <x:f>IF('Deal_Master_Wide'!$EK$16="","",'Deal_Master_Wide'!$EK$16)</x:f>
      </x:c>
      <x:c r="AA96" s="52" t="str">
        <x:f>IF('Deal_Master_Wide'!$AL$16="","",'Deal_Master_Wide'!$AL$16)</x:f>
        <x:v>Unknown</x:v>
      </x:c>
      <x:c r="AB96" s="54" t="str">
        <x:f>IF('Deal_Master_Wide'!$AF$16="","",'Deal_Master_Wide'!$AF$16)</x:f>
      </x:c>
      <x:c r="AC96" s="52" t="str">
        <x:f>IF(COUNT($P96,$Q96,$R96,$S96,$T96,$U96,$V96,$W96,$X96)=9,"Yes","No")</x:f>
        <x:v>No</x:v>
      </x:c>
      <x:c r="AD96" s="52" t="str">
        <x:f>IF(COUNT($Y96,$Z96)=2,"Yes","No")</x:f>
        <x:v>No</x:v>
      </x:c>
      <x:c r="AE96" s="50" t="str"/>
      <x:c r="AF96" t="str"/>
    </x:row>
    <x:row r="97" ht="20" customHeight="1">
      <x:c r="A97" s="50" t="str">
        <x:v>CTL-0014</x:v>
      </x:c>
      <x:c r="B97" s="50" t="str">
        <x:v>Candidate alternative-rationale group</x:v>
      </x:c>
      <x:c r="C97" s="52" t="str">
        <x:f>IF('Deal_Master_Wide'!$AU$16="","",'Deal_Master_Wide'!$AU$16)</x:f>
        <x:v>Not reviewed</x:v>
      </x:c>
      <x:c r="D97" s="52" t="str">
        <x:f>IF('Deal_Master_Wide'!$AV$16="","",'Deal_Master_Wide'!$AV$16)</x:f>
        <x:v>Not assessed</x:v>
      </x:c>
      <x:c r="E97" s="50" t="n">
        <x:v>0</x:v>
      </x:c>
      <x:c r="F97" s="52" t="str">
        <x:f>IF(OR($C97="High-confidence innovation-driven",$C97="Medium-confidence innovation-driven"),1,IF($C97="Clear alternative-rationale",0,""))</x:f>
      </x:c>
      <x:c r="G97" s="52" t="str">
        <x:f>IF('Deal_Master_Wide'!$M$16="","",'Deal_Master_Wide'!$M$16)</x:f>
        <x:v>Review</x:v>
      </x:c>
      <x:c r="H97" s="50" t="str">
        <x:v>BBI Group Holding Ltd (Inactive)</x:v>
      </x:c>
      <x:c r="I97" s="50" t="str">
        <x:v>Diarect AG</x:v>
      </x:c>
      <x:c r="J97" s="50" t="n">
        <x:v>2020</x:v>
      </x:c>
      <x:c r="K97" s="50" t="n">
        <x:v>1</x:v>
      </x:c>
      <x:c r="L97" s="50" t="n">
        <x:v>2021</x:v>
      </x:c>
      <x:c r="M97" s="50" t="n">
        <x:v>1</x:v>
      </x:c>
      <x:c r="N97" s="50" t="n">
        <x:v>1</x:v>
      </x:c>
      <x:c r="O97" s="52" t="str">
        <x:f>IF($F97="","",$F97*$M97)</x:f>
      </x:c>
      <x:c r="P97" s="54" t="str">
        <x:f>IF('Deal_Master_Wide'!$BT$16="","",'Deal_Master_Wide'!$BT$16)</x:f>
      </x:c>
      <x:c r="Q97" s="54" t="str">
        <x:f>IF('Deal_Master_Wide'!$CA$16="","",'Deal_Master_Wide'!$CA$16)</x:f>
      </x:c>
      <x:c r="R97" s="54" t="str">
        <x:f>IF('Deal_Master_Wide'!$CH$16="","",'Deal_Master_Wide'!$CH$16)</x:f>
      </x:c>
      <x:c r="S97" s="54" t="str">
        <x:f>IF('Deal_Master_Wide'!$CO$16="","",'Deal_Master_Wide'!$CO$16)</x:f>
      </x:c>
      <x:c r="T97" s="54" t="str">
        <x:f>IF('Deal_Master_Wide'!$CV$16="","",'Deal_Master_Wide'!$CV$16)</x:f>
      </x:c>
      <x:c r="U97" s="54" t="str">
        <x:f>IF('Deal_Master_Wide'!$DC$16="","",'Deal_Master_Wide'!$DC$16)</x:f>
      </x:c>
      <x:c r="V97" s="56" t="str">
        <x:f>IF('Deal_Master_Wide'!$DJ$16="","",'Deal_Master_Wide'!$DJ$16)</x:f>
      </x:c>
      <x:c r="W97" s="56" t="str">
        <x:f>IF('Deal_Master_Wide'!$DQ$16="","",'Deal_Master_Wide'!$DQ$16)</x:f>
      </x:c>
      <x:c r="X97" s="56" t="str">
        <x:f>IF('Deal_Master_Wide'!$DX$16="","",'Deal_Master_Wide'!$DX$16)</x:f>
      </x:c>
      <x:c r="Y97" s="118" t="str">
        <x:f>IF('Deal_Master_Wide'!$EE$16="","",'Deal_Master_Wide'!$EE$16)</x:f>
      </x:c>
      <x:c r="Z97" s="118" t="str">
        <x:f>IF('Deal_Master_Wide'!$EL$16="","",'Deal_Master_Wide'!$EL$16)</x:f>
      </x:c>
      <x:c r="AA97" s="52" t="str">
        <x:f>IF('Deal_Master_Wide'!$AL$16="","",'Deal_Master_Wide'!$AL$16)</x:f>
        <x:v>Unknown</x:v>
      </x:c>
      <x:c r="AB97" s="54" t="str">
        <x:f>IF('Deal_Master_Wide'!$AF$16="","",'Deal_Master_Wide'!$AF$16)</x:f>
      </x:c>
      <x:c r="AC97" s="52" t="str">
        <x:f>IF(COUNT($P97,$Q97,$R97,$S97,$T97,$U97,$V97,$W97,$X97)=9,"Yes","No")</x:f>
        <x:v>No</x:v>
      </x:c>
      <x:c r="AD97" s="52" t="str">
        <x:f>IF(COUNT($Y97,$Z97)=2,"Yes","No")</x:f>
        <x:v>No</x:v>
      </x:c>
      <x:c r="AE97" s="50" t="str"/>
      <x:c r="AF97" t="str"/>
    </x:row>
    <x:row r="98" ht="20" customHeight="1">
      <x:c r="A98" s="50" t="str">
        <x:v>CTL-0014</x:v>
      </x:c>
      <x:c r="B98" s="50" t="str">
        <x:v>Candidate alternative-rationale group</x:v>
      </x:c>
      <x:c r="C98" s="52" t="str">
        <x:f>IF('Deal_Master_Wide'!$AU$16="","",'Deal_Master_Wide'!$AU$16)</x:f>
        <x:v>Not reviewed</x:v>
      </x:c>
      <x:c r="D98" s="52" t="str">
        <x:f>IF('Deal_Master_Wide'!$AV$16="","",'Deal_Master_Wide'!$AV$16)</x:f>
        <x:v>Not assessed</x:v>
      </x:c>
      <x:c r="E98" s="50" t="n">
        <x:v>0</x:v>
      </x:c>
      <x:c r="F98" s="52" t="str">
        <x:f>IF(OR($C98="High-confidence innovation-driven",$C98="Medium-confidence innovation-driven"),1,IF($C98="Clear alternative-rationale",0,""))</x:f>
      </x:c>
      <x:c r="G98" s="52" t="str">
        <x:f>IF('Deal_Master_Wide'!$M$16="","",'Deal_Master_Wide'!$M$16)</x:f>
        <x:v>Review</x:v>
      </x:c>
      <x:c r="H98" s="50" t="str">
        <x:v>BBI Group Holding Ltd (Inactive)</x:v>
      </x:c>
      <x:c r="I98" s="50" t="str">
        <x:v>Diarect AG</x:v>
      </x:c>
      <x:c r="J98" s="50" t="n">
        <x:v>2020</x:v>
      </x:c>
      <x:c r="K98" s="50" t="n">
        <x:v>2</x:v>
      </x:c>
      <x:c r="L98" s="50" t="n">
        <x:v>2022</x:v>
      </x:c>
      <x:c r="M98" s="50" t="n">
        <x:v>1</x:v>
      </x:c>
      <x:c r="N98" s="50" t="n">
        <x:v>1</x:v>
      </x:c>
      <x:c r="O98" s="52" t="str">
        <x:f>IF($F98="","",$F98*$M98)</x:f>
      </x:c>
      <x:c r="P98" s="54" t="str">
        <x:f>IF('Deal_Master_Wide'!$BU$16="","",'Deal_Master_Wide'!$BU$16)</x:f>
      </x:c>
      <x:c r="Q98" s="54" t="str">
        <x:f>IF('Deal_Master_Wide'!$CB$16="","",'Deal_Master_Wide'!$CB$16)</x:f>
      </x:c>
      <x:c r="R98" s="54" t="str">
        <x:f>IF('Deal_Master_Wide'!$CI$16="","",'Deal_Master_Wide'!$CI$16)</x:f>
      </x:c>
      <x:c r="S98" s="54" t="str">
        <x:f>IF('Deal_Master_Wide'!$CP$16="","",'Deal_Master_Wide'!$CP$16)</x:f>
      </x:c>
      <x:c r="T98" s="54" t="str">
        <x:f>IF('Deal_Master_Wide'!$CW$16="","",'Deal_Master_Wide'!$CW$16)</x:f>
      </x:c>
      <x:c r="U98" s="54" t="str">
        <x:f>IF('Deal_Master_Wide'!$DD$16="","",'Deal_Master_Wide'!$DD$16)</x:f>
      </x:c>
      <x:c r="V98" s="56" t="str">
        <x:f>IF('Deal_Master_Wide'!$DK$16="","",'Deal_Master_Wide'!$DK$16)</x:f>
      </x:c>
      <x:c r="W98" s="56" t="str">
        <x:f>IF('Deal_Master_Wide'!$DR$16="","",'Deal_Master_Wide'!$DR$16)</x:f>
      </x:c>
      <x:c r="X98" s="56" t="str">
        <x:f>IF('Deal_Master_Wide'!$DY$16="","",'Deal_Master_Wide'!$DY$16)</x:f>
      </x:c>
      <x:c r="Y98" s="118" t="str">
        <x:f>IF('Deal_Master_Wide'!$EF$16="","",'Deal_Master_Wide'!$EF$16)</x:f>
      </x:c>
      <x:c r="Z98" s="118" t="str">
        <x:f>IF('Deal_Master_Wide'!$EM$16="","",'Deal_Master_Wide'!$EM$16)</x:f>
      </x:c>
      <x:c r="AA98" s="52" t="str">
        <x:f>IF('Deal_Master_Wide'!$AL$16="","",'Deal_Master_Wide'!$AL$16)</x:f>
        <x:v>Unknown</x:v>
      </x:c>
      <x:c r="AB98" s="54" t="str">
        <x:f>IF('Deal_Master_Wide'!$AF$16="","",'Deal_Master_Wide'!$AF$16)</x:f>
      </x:c>
      <x:c r="AC98" s="52" t="str">
        <x:f>IF(COUNT($P98,$Q98,$R98,$S98,$T98,$U98,$V98,$W98,$X98)=9,"Yes","No")</x:f>
        <x:v>No</x:v>
      </x:c>
      <x:c r="AD98" s="52" t="str">
        <x:f>IF(COUNT($Y98,$Z98)=2,"Yes","No")</x:f>
        <x:v>No</x:v>
      </x:c>
      <x:c r="AE98" s="50" t="str"/>
      <x:c r="AF98" t="str"/>
    </x:row>
    <x:row r="99" ht="20" customHeight="1">
      <x:c r="A99" s="50" t="str">
        <x:v>CTL-0014</x:v>
      </x:c>
      <x:c r="B99" s="50" t="str">
        <x:v>Candidate alternative-rationale group</x:v>
      </x:c>
      <x:c r="C99" s="52" t="str">
        <x:f>IF('Deal_Master_Wide'!$AU$16="","",'Deal_Master_Wide'!$AU$16)</x:f>
        <x:v>Not reviewed</x:v>
      </x:c>
      <x:c r="D99" s="52" t="str">
        <x:f>IF('Deal_Master_Wide'!$AV$16="","",'Deal_Master_Wide'!$AV$16)</x:f>
        <x:v>Not assessed</x:v>
      </x:c>
      <x:c r="E99" s="50" t="n">
        <x:v>0</x:v>
      </x:c>
      <x:c r="F99" s="52" t="str">
        <x:f>IF(OR($C99="High-confidence innovation-driven",$C99="Medium-confidence innovation-driven"),1,IF($C99="Clear alternative-rationale",0,""))</x:f>
      </x:c>
      <x:c r="G99" s="52" t="str">
        <x:f>IF('Deal_Master_Wide'!$M$16="","",'Deal_Master_Wide'!$M$16)</x:f>
        <x:v>Review</x:v>
      </x:c>
      <x:c r="H99" s="50" t="str">
        <x:v>BBI Group Holding Ltd (Inactive)</x:v>
      </x:c>
      <x:c r="I99" s="50" t="str">
        <x:v>Diarect AG</x:v>
      </x:c>
      <x:c r="J99" s="50" t="n">
        <x:v>2020</x:v>
      </x:c>
      <x:c r="K99" s="50" t="n">
        <x:v>3</x:v>
      </x:c>
      <x:c r="L99" s="50" t="n">
        <x:v>2023</x:v>
      </x:c>
      <x:c r="M99" s="50" t="n">
        <x:v>1</x:v>
      </x:c>
      <x:c r="N99" s="50" t="n">
        <x:v>1</x:v>
      </x:c>
      <x:c r="O99" s="52" t="str">
        <x:f>IF($F99="","",$F99*$M99)</x:f>
      </x:c>
      <x:c r="P99" s="54" t="str">
        <x:f>IF('Deal_Master_Wide'!$BV$16="","",'Deal_Master_Wide'!$BV$16)</x:f>
      </x:c>
      <x:c r="Q99" s="54" t="str">
        <x:f>IF('Deal_Master_Wide'!$CC$16="","",'Deal_Master_Wide'!$CC$16)</x:f>
      </x:c>
      <x:c r="R99" s="54" t="str">
        <x:f>IF('Deal_Master_Wide'!$CJ$16="","",'Deal_Master_Wide'!$CJ$16)</x:f>
      </x:c>
      <x:c r="S99" s="54" t="str">
        <x:f>IF('Deal_Master_Wide'!$CQ$16="","",'Deal_Master_Wide'!$CQ$16)</x:f>
      </x:c>
      <x:c r="T99" s="54" t="str">
        <x:f>IF('Deal_Master_Wide'!$CX$16="","",'Deal_Master_Wide'!$CX$16)</x:f>
      </x:c>
      <x:c r="U99" s="54" t="str">
        <x:f>IF('Deal_Master_Wide'!$DE$16="","",'Deal_Master_Wide'!$DE$16)</x:f>
      </x:c>
      <x:c r="V99" s="56" t="str">
        <x:f>IF('Deal_Master_Wide'!$DL$16="","",'Deal_Master_Wide'!$DL$16)</x:f>
      </x:c>
      <x:c r="W99" s="56" t="str">
        <x:f>IF('Deal_Master_Wide'!$DS$16="","",'Deal_Master_Wide'!$DS$16)</x:f>
      </x:c>
      <x:c r="X99" s="56" t="str">
        <x:f>IF('Deal_Master_Wide'!$DZ$16="","",'Deal_Master_Wide'!$DZ$16)</x:f>
      </x:c>
      <x:c r="Y99" s="118" t="str">
        <x:f>IF('Deal_Master_Wide'!$EG$16="","",'Deal_Master_Wide'!$EG$16)</x:f>
      </x:c>
      <x:c r="Z99" s="118" t="str">
        <x:f>IF('Deal_Master_Wide'!$EN$16="","",'Deal_Master_Wide'!$EN$16)</x:f>
      </x:c>
      <x:c r="AA99" s="52" t="str">
        <x:f>IF('Deal_Master_Wide'!$AL$16="","",'Deal_Master_Wide'!$AL$16)</x:f>
        <x:v>Unknown</x:v>
      </x:c>
      <x:c r="AB99" s="54" t="str">
        <x:f>IF('Deal_Master_Wide'!$AF$16="","",'Deal_Master_Wide'!$AF$16)</x:f>
      </x:c>
      <x:c r="AC99" s="52" t="str">
        <x:f>IF(COUNT($P99,$Q99,$R99,$S99,$T99,$U99,$V99,$W99,$X99)=9,"Yes","No")</x:f>
        <x:v>No</x:v>
      </x:c>
      <x:c r="AD99" s="52" t="str">
        <x:f>IF(COUNT($Y99,$Z99)=2,"Yes","No")</x:f>
        <x:v>No</x:v>
      </x:c>
      <x:c r="AE99" s="50" t="str"/>
      <x:c r="AF99" t="str"/>
    </x:row>
    <x:row r="100" ht="20" customHeight="1">
      <x:c r="A100" s="50" t="str">
        <x:v>CTL-0015</x:v>
      </x:c>
      <x:c r="B100" s="50" t="str">
        <x:v>Candidate alternative-rationale group</x:v>
      </x:c>
      <x:c r="C100" s="52" t="str">
        <x:f>IF('Deal_Master_Wide'!$AU$17="","",'Deal_Master_Wide'!$AU$17)</x:f>
        <x:v>Not reviewed</x:v>
      </x:c>
      <x:c r="D100" s="52" t="str">
        <x:f>IF('Deal_Master_Wide'!$AV$17="","",'Deal_Master_Wide'!$AV$17)</x:f>
        <x:v>Not assessed</x:v>
      </x:c>
      <x:c r="E100" s="50" t="n">
        <x:v>0</x:v>
      </x:c>
      <x:c r="F100" s="52" t="str">
        <x:f>IF(OR($C100="High-confidence innovation-driven",$C100="Medium-confidence innovation-driven"),1,IF($C100="Clear alternative-rationale",0,""))</x:f>
      </x:c>
      <x:c r="G100" s="52" t="str">
        <x:f>IF('Deal_Master_Wide'!$M$17="","",'Deal_Master_Wide'!$M$17)</x:f>
        <x:v>Review</x:v>
      </x:c>
      <x:c r="H100" s="50" t="str">
        <x:v>Sygnature Discovery Ltd</x:v>
      </x:c>
      <x:c r="I100" s="50" t="str">
        <x:v>Alderley Oncology</x:v>
      </x:c>
      <x:c r="J100" s="50" t="n">
        <x:v>2020</x:v>
      </x:c>
      <x:c r="K100" s="50" t="n">
        <x:v>-3</x:v>
      </x:c>
      <x:c r="L100" s="50" t="n">
        <x:v>2017</x:v>
      </x:c>
      <x:c r="M100" s="50" t="n">
        <x:v>0</x:v>
      </x:c>
      <x:c r="N100" s="50" t="n">
        <x:v>0</x:v>
      </x:c>
      <x:c r="O100" s="52" t="str">
        <x:f>IF($F100="","",$F100*$M100)</x:f>
      </x:c>
      <x:c r="P100" s="54" t="str">
        <x:f>IF('Deal_Master_Wide'!$BP$17="","",'Deal_Master_Wide'!$BP$17)</x:f>
      </x:c>
      <x:c r="Q100" s="54" t="str">
        <x:f>IF('Deal_Master_Wide'!$BW$17="","",'Deal_Master_Wide'!$BW$17)</x:f>
      </x:c>
      <x:c r="R100" s="54" t="str">
        <x:f>IF('Deal_Master_Wide'!$CD$17="","",'Deal_Master_Wide'!$CD$17)</x:f>
      </x:c>
      <x:c r="S100" s="54" t="str">
        <x:f>IF('Deal_Master_Wide'!$CK$17="","",'Deal_Master_Wide'!$CK$17)</x:f>
      </x:c>
      <x:c r="T100" s="54" t="str">
        <x:f>IF('Deal_Master_Wide'!$CR$17="","",'Deal_Master_Wide'!$CR$17)</x:f>
      </x:c>
      <x:c r="U100" s="54" t="str">
        <x:f>IF('Deal_Master_Wide'!$CY$17="","",'Deal_Master_Wide'!$CY$17)</x:f>
      </x:c>
      <x:c r="V100" s="56" t="str">
        <x:f>IF('Deal_Master_Wide'!$DF$17="","",'Deal_Master_Wide'!$DF$17)</x:f>
      </x:c>
      <x:c r="W100" s="56" t="str">
        <x:f>IF('Deal_Master_Wide'!$DM$17="","",'Deal_Master_Wide'!$DM$17)</x:f>
      </x:c>
      <x:c r="X100" s="56" t="str">
        <x:f>IF('Deal_Master_Wide'!$DT$17="","",'Deal_Master_Wide'!$DT$17)</x:f>
      </x:c>
      <x:c r="Y100" s="118" t="str">
        <x:f>IF('Deal_Master_Wide'!$EA$17="","",'Deal_Master_Wide'!$EA$17)</x:f>
      </x:c>
      <x:c r="Z100" s="118" t="str">
        <x:f>IF('Deal_Master_Wide'!$EH$17="","",'Deal_Master_Wide'!$EH$17)</x:f>
      </x:c>
      <x:c r="AA100" s="52" t="str">
        <x:f>IF('Deal_Master_Wide'!$AL$17="","",'Deal_Master_Wide'!$AL$17)</x:f>
        <x:v>Unknown</x:v>
      </x:c>
      <x:c r="AB100" s="54" t="str">
        <x:f>IF('Deal_Master_Wide'!$AF$17="","",'Deal_Master_Wide'!$AF$17)</x:f>
      </x:c>
      <x:c r="AC100" s="52" t="str">
        <x:f>IF(COUNT($P100,$Q100,$R100,$S100,$T100,$U100,$V100,$W100,$X100)=9,"Yes","No")</x:f>
        <x:v>No</x:v>
      </x:c>
      <x:c r="AD100" s="52" t="str">
        <x:f>IF(COUNT($Y100,$Z100)=2,"Yes","No")</x:f>
        <x:v>No</x:v>
      </x:c>
      <x:c r="AE100" s="50" t="str"/>
      <x:c r="AF100" t="str"/>
    </x:row>
    <x:row r="101" ht="20" customHeight="1">
      <x:c r="A101" s="50" t="str">
        <x:v>CTL-0015</x:v>
      </x:c>
      <x:c r="B101" s="50" t="str">
        <x:v>Candidate alternative-rationale group</x:v>
      </x:c>
      <x:c r="C101" s="52" t="str">
        <x:f>IF('Deal_Master_Wide'!$AU$17="","",'Deal_Master_Wide'!$AU$17)</x:f>
        <x:v>Not reviewed</x:v>
      </x:c>
      <x:c r="D101" s="52" t="str">
        <x:f>IF('Deal_Master_Wide'!$AV$17="","",'Deal_Master_Wide'!$AV$17)</x:f>
        <x:v>Not assessed</x:v>
      </x:c>
      <x:c r="E101" s="50" t="n">
        <x:v>0</x:v>
      </x:c>
      <x:c r="F101" s="52" t="str">
        <x:f>IF(OR($C101="High-confidence innovation-driven",$C101="Medium-confidence innovation-driven"),1,IF($C101="Clear alternative-rationale",0,""))</x:f>
      </x:c>
      <x:c r="G101" s="52" t="str">
        <x:f>IF('Deal_Master_Wide'!$M$17="","",'Deal_Master_Wide'!$M$17)</x:f>
        <x:v>Review</x:v>
      </x:c>
      <x:c r="H101" s="50" t="str">
        <x:v>Sygnature Discovery Ltd</x:v>
      </x:c>
      <x:c r="I101" s="50" t="str">
        <x:v>Alderley Oncology</x:v>
      </x:c>
      <x:c r="J101" s="50" t="n">
        <x:v>2020</x:v>
      </x:c>
      <x:c r="K101" s="50" t="n">
        <x:v>-2</x:v>
      </x:c>
      <x:c r="L101" s="50" t="n">
        <x:v>2018</x:v>
      </x:c>
      <x:c r="M101" s="50" t="n">
        <x:v>0</x:v>
      </x:c>
      <x:c r="N101" s="50" t="n">
        <x:v>0</x:v>
      </x:c>
      <x:c r="O101" s="52" t="str">
        <x:f>IF($F101="","",$F101*$M101)</x:f>
      </x:c>
      <x:c r="P101" s="54" t="str">
        <x:f>IF('Deal_Master_Wide'!$BQ$17="","",'Deal_Master_Wide'!$BQ$17)</x:f>
      </x:c>
      <x:c r="Q101" s="54" t="str">
        <x:f>IF('Deal_Master_Wide'!$BX$17="","",'Deal_Master_Wide'!$BX$17)</x:f>
      </x:c>
      <x:c r="R101" s="54" t="str">
        <x:f>IF('Deal_Master_Wide'!$CE$17="","",'Deal_Master_Wide'!$CE$17)</x:f>
      </x:c>
      <x:c r="S101" s="54" t="str">
        <x:f>IF('Deal_Master_Wide'!$CL$17="","",'Deal_Master_Wide'!$CL$17)</x:f>
      </x:c>
      <x:c r="T101" s="54" t="str">
        <x:f>IF('Deal_Master_Wide'!$CS$17="","",'Deal_Master_Wide'!$CS$17)</x:f>
      </x:c>
      <x:c r="U101" s="54" t="str">
        <x:f>IF('Deal_Master_Wide'!$CZ$17="","",'Deal_Master_Wide'!$CZ$17)</x:f>
      </x:c>
      <x:c r="V101" s="56" t="str">
        <x:f>IF('Deal_Master_Wide'!$DG$17="","",'Deal_Master_Wide'!$DG$17)</x:f>
      </x:c>
      <x:c r="W101" s="56" t="str">
        <x:f>IF('Deal_Master_Wide'!$DN$17="","",'Deal_Master_Wide'!$DN$17)</x:f>
      </x:c>
      <x:c r="X101" s="56" t="str">
        <x:f>IF('Deal_Master_Wide'!$DU$17="","",'Deal_Master_Wide'!$DU$17)</x:f>
      </x:c>
      <x:c r="Y101" s="118" t="str">
        <x:f>IF('Deal_Master_Wide'!$EB$17="","",'Deal_Master_Wide'!$EB$17)</x:f>
      </x:c>
      <x:c r="Z101" s="118" t="str">
        <x:f>IF('Deal_Master_Wide'!$EI$17="","",'Deal_Master_Wide'!$EI$17)</x:f>
      </x:c>
      <x:c r="AA101" s="52" t="str">
        <x:f>IF('Deal_Master_Wide'!$AL$17="","",'Deal_Master_Wide'!$AL$17)</x:f>
        <x:v>Unknown</x:v>
      </x:c>
      <x:c r="AB101" s="54" t="str">
        <x:f>IF('Deal_Master_Wide'!$AF$17="","",'Deal_Master_Wide'!$AF$17)</x:f>
      </x:c>
      <x:c r="AC101" s="52" t="str">
        <x:f>IF(COUNT($P101,$Q101,$R101,$S101,$T101,$U101,$V101,$W101,$X101)=9,"Yes","No")</x:f>
        <x:v>No</x:v>
      </x:c>
      <x:c r="AD101" s="52" t="str">
        <x:f>IF(COUNT($Y101,$Z101)=2,"Yes","No")</x:f>
        <x:v>No</x:v>
      </x:c>
      <x:c r="AE101" s="50" t="str"/>
      <x:c r="AF101" t="str"/>
    </x:row>
    <x:row r="102" ht="20" customHeight="1">
      <x:c r="A102" s="50" t="str">
        <x:v>CTL-0015</x:v>
      </x:c>
      <x:c r="B102" s="50" t="str">
        <x:v>Candidate alternative-rationale group</x:v>
      </x:c>
      <x:c r="C102" s="52" t="str">
        <x:f>IF('Deal_Master_Wide'!$AU$17="","",'Deal_Master_Wide'!$AU$17)</x:f>
        <x:v>Not reviewed</x:v>
      </x:c>
      <x:c r="D102" s="52" t="str">
        <x:f>IF('Deal_Master_Wide'!$AV$17="","",'Deal_Master_Wide'!$AV$17)</x:f>
        <x:v>Not assessed</x:v>
      </x:c>
      <x:c r="E102" s="50" t="n">
        <x:v>0</x:v>
      </x:c>
      <x:c r="F102" s="52" t="str">
        <x:f>IF(OR($C102="High-confidence innovation-driven",$C102="Medium-confidence innovation-driven"),1,IF($C102="Clear alternative-rationale",0,""))</x:f>
      </x:c>
      <x:c r="G102" s="52" t="str">
        <x:f>IF('Deal_Master_Wide'!$M$17="","",'Deal_Master_Wide'!$M$17)</x:f>
        <x:v>Review</x:v>
      </x:c>
      <x:c r="H102" s="50" t="str">
        <x:v>Sygnature Discovery Ltd</x:v>
      </x:c>
      <x:c r="I102" s="50" t="str">
        <x:v>Alderley Oncology</x:v>
      </x:c>
      <x:c r="J102" s="50" t="n">
        <x:v>2020</x:v>
      </x:c>
      <x:c r="K102" s="50" t="n">
        <x:v>-1</x:v>
      </x:c>
      <x:c r="L102" s="50" t="n">
        <x:v>2019</x:v>
      </x:c>
      <x:c r="M102" s="50" t="n">
        <x:v>0</x:v>
      </x:c>
      <x:c r="N102" s="50" t="n">
        <x:v>0</x:v>
      </x:c>
      <x:c r="O102" s="52" t="str">
        <x:f>IF($F102="","",$F102*$M102)</x:f>
      </x:c>
      <x:c r="P102" s="54" t="str">
        <x:f>IF('Deal_Master_Wide'!$BR$17="","",'Deal_Master_Wide'!$BR$17)</x:f>
      </x:c>
      <x:c r="Q102" s="54" t="str">
        <x:f>IF('Deal_Master_Wide'!$BY$17="","",'Deal_Master_Wide'!$BY$17)</x:f>
      </x:c>
      <x:c r="R102" s="54" t="str">
        <x:f>IF('Deal_Master_Wide'!$CF$17="","",'Deal_Master_Wide'!$CF$17)</x:f>
      </x:c>
      <x:c r="S102" s="54" t="str">
        <x:f>IF('Deal_Master_Wide'!$CM$17="","",'Deal_Master_Wide'!$CM$17)</x:f>
      </x:c>
      <x:c r="T102" s="54" t="str">
        <x:f>IF('Deal_Master_Wide'!$CT$17="","",'Deal_Master_Wide'!$CT$17)</x:f>
      </x:c>
      <x:c r="U102" s="54" t="str">
        <x:f>IF('Deal_Master_Wide'!$DA$17="","",'Deal_Master_Wide'!$DA$17)</x:f>
      </x:c>
      <x:c r="V102" s="56" t="str">
        <x:f>IF('Deal_Master_Wide'!$DH$17="","",'Deal_Master_Wide'!$DH$17)</x:f>
      </x:c>
      <x:c r="W102" s="56" t="str">
        <x:f>IF('Deal_Master_Wide'!$DO$17="","",'Deal_Master_Wide'!$DO$17)</x:f>
      </x:c>
      <x:c r="X102" s="56" t="str">
        <x:f>IF('Deal_Master_Wide'!$DV$17="","",'Deal_Master_Wide'!$DV$17)</x:f>
      </x:c>
      <x:c r="Y102" s="118" t="str">
        <x:f>IF('Deal_Master_Wide'!$EC$17="","",'Deal_Master_Wide'!$EC$17)</x:f>
      </x:c>
      <x:c r="Z102" s="118" t="str">
        <x:f>IF('Deal_Master_Wide'!$EJ$17="","",'Deal_Master_Wide'!$EJ$17)</x:f>
      </x:c>
      <x:c r="AA102" s="52" t="str">
        <x:f>IF('Deal_Master_Wide'!$AL$17="","",'Deal_Master_Wide'!$AL$17)</x:f>
        <x:v>Unknown</x:v>
      </x:c>
      <x:c r="AB102" s="54" t="str">
        <x:f>IF('Deal_Master_Wide'!$AF$17="","",'Deal_Master_Wide'!$AF$17)</x:f>
      </x:c>
      <x:c r="AC102" s="52" t="str">
        <x:f>IF(COUNT($P102,$Q102,$R102,$S102,$T102,$U102,$V102,$W102,$X102)=9,"Yes","No")</x:f>
        <x:v>No</x:v>
      </x:c>
      <x:c r="AD102" s="52" t="str">
        <x:f>IF(COUNT($Y102,$Z102)=2,"Yes","No")</x:f>
        <x:v>No</x:v>
      </x:c>
      <x:c r="AE102" s="50" t="str"/>
      <x:c r="AF102" t="str"/>
    </x:row>
    <x:row r="103" ht="20" customHeight="1">
      <x:c r="A103" s="50" t="str">
        <x:v>CTL-0015</x:v>
      </x:c>
      <x:c r="B103" s="50" t="str">
        <x:v>Candidate alternative-rationale group</x:v>
      </x:c>
      <x:c r="C103" s="52" t="str">
        <x:f>IF('Deal_Master_Wide'!$AU$17="","",'Deal_Master_Wide'!$AU$17)</x:f>
        <x:v>Not reviewed</x:v>
      </x:c>
      <x:c r="D103" s="52" t="str">
        <x:f>IF('Deal_Master_Wide'!$AV$17="","",'Deal_Master_Wide'!$AV$17)</x:f>
        <x:v>Not assessed</x:v>
      </x:c>
      <x:c r="E103" s="50" t="n">
        <x:v>0</x:v>
      </x:c>
      <x:c r="F103" s="52" t="str">
        <x:f>IF(OR($C103="High-confidence innovation-driven",$C103="Medium-confidence innovation-driven"),1,IF($C103="Clear alternative-rationale",0,""))</x:f>
      </x:c>
      <x:c r="G103" s="52" t="str">
        <x:f>IF('Deal_Master_Wide'!$M$17="","",'Deal_Master_Wide'!$M$17)</x:f>
        <x:v>Review</x:v>
      </x:c>
      <x:c r="H103" s="50" t="str">
        <x:v>Sygnature Discovery Ltd</x:v>
      </x:c>
      <x:c r="I103" s="50" t="str">
        <x:v>Alderley Oncology</x:v>
      </x:c>
      <x:c r="J103" s="50" t="n">
        <x:v>2020</x:v>
      </x:c>
      <x:c r="K103" s="50" t="n">
        <x:v>0</x:v>
      </x:c>
      <x:c r="L103" s="50" t="n">
        <x:v>2020</x:v>
      </x:c>
      <x:c r="M103" s="50" t="n">
        <x:v>0</x:v>
      </x:c>
      <x:c r="N103" s="50" t="n">
        <x:v>1</x:v>
      </x:c>
      <x:c r="O103" s="52" t="str">
        <x:f>IF($F103="","",$F103*$M103)</x:f>
      </x:c>
      <x:c r="P103" s="54" t="str">
        <x:f>IF('Deal_Master_Wide'!$BS$17="","",'Deal_Master_Wide'!$BS$17)</x:f>
      </x:c>
      <x:c r="Q103" s="54" t="str">
        <x:f>IF('Deal_Master_Wide'!$BZ$17="","",'Deal_Master_Wide'!$BZ$17)</x:f>
      </x:c>
      <x:c r="R103" s="54" t="str">
        <x:f>IF('Deal_Master_Wide'!$CG$17="","",'Deal_Master_Wide'!$CG$17)</x:f>
      </x:c>
      <x:c r="S103" s="54" t="str">
        <x:f>IF('Deal_Master_Wide'!$CN$17="","",'Deal_Master_Wide'!$CN$17)</x:f>
      </x:c>
      <x:c r="T103" s="54" t="str">
        <x:f>IF('Deal_Master_Wide'!$CU$17="","",'Deal_Master_Wide'!$CU$17)</x:f>
      </x:c>
      <x:c r="U103" s="54" t="str">
        <x:f>IF('Deal_Master_Wide'!$DB$17="","",'Deal_Master_Wide'!$DB$17)</x:f>
      </x:c>
      <x:c r="V103" s="56" t="str">
        <x:f>IF('Deal_Master_Wide'!$DI$17="","",'Deal_Master_Wide'!$DI$17)</x:f>
      </x:c>
      <x:c r="W103" s="56" t="str">
        <x:f>IF('Deal_Master_Wide'!$DP$17="","",'Deal_Master_Wide'!$DP$17)</x:f>
      </x:c>
      <x:c r="X103" s="56" t="str">
        <x:f>IF('Deal_Master_Wide'!$DW$17="","",'Deal_Master_Wide'!$DW$17)</x:f>
      </x:c>
      <x:c r="Y103" s="118" t="str">
        <x:f>IF('Deal_Master_Wide'!$ED$17="","",'Deal_Master_Wide'!$ED$17)</x:f>
      </x:c>
      <x:c r="Z103" s="118" t="str">
        <x:f>IF('Deal_Master_Wide'!$EK$17="","",'Deal_Master_Wide'!$EK$17)</x:f>
      </x:c>
      <x:c r="AA103" s="52" t="str">
        <x:f>IF('Deal_Master_Wide'!$AL$17="","",'Deal_Master_Wide'!$AL$17)</x:f>
        <x:v>Unknown</x:v>
      </x:c>
      <x:c r="AB103" s="54" t="str">
        <x:f>IF('Deal_Master_Wide'!$AF$17="","",'Deal_Master_Wide'!$AF$17)</x:f>
      </x:c>
      <x:c r="AC103" s="52" t="str">
        <x:f>IF(COUNT($P103,$Q103,$R103,$S103,$T103,$U103,$V103,$W103,$X103)=9,"Yes","No")</x:f>
        <x:v>No</x:v>
      </x:c>
      <x:c r="AD103" s="52" t="str">
        <x:f>IF(COUNT($Y103,$Z103)=2,"Yes","No")</x:f>
        <x:v>No</x:v>
      </x:c>
      <x:c r="AE103" s="50" t="str"/>
      <x:c r="AF103" t="str"/>
    </x:row>
    <x:row r="104" ht="20" customHeight="1">
      <x:c r="A104" s="50" t="str">
        <x:v>CTL-0015</x:v>
      </x:c>
      <x:c r="B104" s="50" t="str">
        <x:v>Candidate alternative-rationale group</x:v>
      </x:c>
      <x:c r="C104" s="52" t="str">
        <x:f>IF('Deal_Master_Wide'!$AU$17="","",'Deal_Master_Wide'!$AU$17)</x:f>
        <x:v>Not reviewed</x:v>
      </x:c>
      <x:c r="D104" s="52" t="str">
        <x:f>IF('Deal_Master_Wide'!$AV$17="","",'Deal_Master_Wide'!$AV$17)</x:f>
        <x:v>Not assessed</x:v>
      </x:c>
      <x:c r="E104" s="50" t="n">
        <x:v>0</x:v>
      </x:c>
      <x:c r="F104" s="52" t="str">
        <x:f>IF(OR($C104="High-confidence innovation-driven",$C104="Medium-confidence innovation-driven"),1,IF($C104="Clear alternative-rationale",0,""))</x:f>
      </x:c>
      <x:c r="G104" s="52" t="str">
        <x:f>IF('Deal_Master_Wide'!$M$17="","",'Deal_Master_Wide'!$M$17)</x:f>
        <x:v>Review</x:v>
      </x:c>
      <x:c r="H104" s="50" t="str">
        <x:v>Sygnature Discovery Ltd</x:v>
      </x:c>
      <x:c r="I104" s="50" t="str">
        <x:v>Alderley Oncology</x:v>
      </x:c>
      <x:c r="J104" s="50" t="n">
        <x:v>2020</x:v>
      </x:c>
      <x:c r="K104" s="50" t="n">
        <x:v>1</x:v>
      </x:c>
      <x:c r="L104" s="50" t="n">
        <x:v>2021</x:v>
      </x:c>
      <x:c r="M104" s="50" t="n">
        <x:v>1</x:v>
      </x:c>
      <x:c r="N104" s="50" t="n">
        <x:v>1</x:v>
      </x:c>
      <x:c r="O104" s="52" t="str">
        <x:f>IF($F104="","",$F104*$M104)</x:f>
      </x:c>
      <x:c r="P104" s="54" t="str">
        <x:f>IF('Deal_Master_Wide'!$BT$17="","",'Deal_Master_Wide'!$BT$17)</x:f>
      </x:c>
      <x:c r="Q104" s="54" t="str">
        <x:f>IF('Deal_Master_Wide'!$CA$17="","",'Deal_Master_Wide'!$CA$17)</x:f>
      </x:c>
      <x:c r="R104" s="54" t="str">
        <x:f>IF('Deal_Master_Wide'!$CH$17="","",'Deal_Master_Wide'!$CH$17)</x:f>
      </x:c>
      <x:c r="S104" s="54" t="str">
        <x:f>IF('Deal_Master_Wide'!$CO$17="","",'Deal_Master_Wide'!$CO$17)</x:f>
      </x:c>
      <x:c r="T104" s="54" t="str">
        <x:f>IF('Deal_Master_Wide'!$CV$17="","",'Deal_Master_Wide'!$CV$17)</x:f>
      </x:c>
      <x:c r="U104" s="54" t="str">
        <x:f>IF('Deal_Master_Wide'!$DC$17="","",'Deal_Master_Wide'!$DC$17)</x:f>
      </x:c>
      <x:c r="V104" s="56" t="str">
        <x:f>IF('Deal_Master_Wide'!$DJ$17="","",'Deal_Master_Wide'!$DJ$17)</x:f>
      </x:c>
      <x:c r="W104" s="56" t="str">
        <x:f>IF('Deal_Master_Wide'!$DQ$17="","",'Deal_Master_Wide'!$DQ$17)</x:f>
      </x:c>
      <x:c r="X104" s="56" t="str">
        <x:f>IF('Deal_Master_Wide'!$DX$17="","",'Deal_Master_Wide'!$DX$17)</x:f>
      </x:c>
      <x:c r="Y104" s="118" t="str">
        <x:f>IF('Deal_Master_Wide'!$EE$17="","",'Deal_Master_Wide'!$EE$17)</x:f>
      </x:c>
      <x:c r="Z104" s="118" t="str">
        <x:f>IF('Deal_Master_Wide'!$EL$17="","",'Deal_Master_Wide'!$EL$17)</x:f>
      </x:c>
      <x:c r="AA104" s="52" t="str">
        <x:f>IF('Deal_Master_Wide'!$AL$17="","",'Deal_Master_Wide'!$AL$17)</x:f>
        <x:v>Unknown</x:v>
      </x:c>
      <x:c r="AB104" s="54" t="str">
        <x:f>IF('Deal_Master_Wide'!$AF$17="","",'Deal_Master_Wide'!$AF$17)</x:f>
      </x:c>
      <x:c r="AC104" s="52" t="str">
        <x:f>IF(COUNT($P104,$Q104,$R104,$S104,$T104,$U104,$V104,$W104,$X104)=9,"Yes","No")</x:f>
        <x:v>No</x:v>
      </x:c>
      <x:c r="AD104" s="52" t="str">
        <x:f>IF(COUNT($Y104,$Z104)=2,"Yes","No")</x:f>
        <x:v>No</x:v>
      </x:c>
      <x:c r="AE104" s="50" t="str"/>
      <x:c r="AF104" t="str"/>
    </x:row>
    <x:row r="105" ht="20" customHeight="1">
      <x:c r="A105" s="50" t="str">
        <x:v>CTL-0015</x:v>
      </x:c>
      <x:c r="B105" s="50" t="str">
        <x:v>Candidate alternative-rationale group</x:v>
      </x:c>
      <x:c r="C105" s="52" t="str">
        <x:f>IF('Deal_Master_Wide'!$AU$17="","",'Deal_Master_Wide'!$AU$17)</x:f>
        <x:v>Not reviewed</x:v>
      </x:c>
      <x:c r="D105" s="52" t="str">
        <x:f>IF('Deal_Master_Wide'!$AV$17="","",'Deal_Master_Wide'!$AV$17)</x:f>
        <x:v>Not assessed</x:v>
      </x:c>
      <x:c r="E105" s="50" t="n">
        <x:v>0</x:v>
      </x:c>
      <x:c r="F105" s="52" t="str">
        <x:f>IF(OR($C105="High-confidence innovation-driven",$C105="Medium-confidence innovation-driven"),1,IF($C105="Clear alternative-rationale",0,""))</x:f>
      </x:c>
      <x:c r="G105" s="52" t="str">
        <x:f>IF('Deal_Master_Wide'!$M$17="","",'Deal_Master_Wide'!$M$17)</x:f>
        <x:v>Review</x:v>
      </x:c>
      <x:c r="H105" s="50" t="str">
        <x:v>Sygnature Discovery Ltd</x:v>
      </x:c>
      <x:c r="I105" s="50" t="str">
        <x:v>Alderley Oncology</x:v>
      </x:c>
      <x:c r="J105" s="50" t="n">
        <x:v>2020</x:v>
      </x:c>
      <x:c r="K105" s="50" t="n">
        <x:v>2</x:v>
      </x:c>
      <x:c r="L105" s="50" t="n">
        <x:v>2022</x:v>
      </x:c>
      <x:c r="M105" s="50" t="n">
        <x:v>1</x:v>
      </x:c>
      <x:c r="N105" s="50" t="n">
        <x:v>1</x:v>
      </x:c>
      <x:c r="O105" s="52" t="str">
        <x:f>IF($F105="","",$F105*$M105)</x:f>
      </x:c>
      <x:c r="P105" s="54" t="str">
        <x:f>IF('Deal_Master_Wide'!$BU$17="","",'Deal_Master_Wide'!$BU$17)</x:f>
      </x:c>
      <x:c r="Q105" s="54" t="str">
        <x:f>IF('Deal_Master_Wide'!$CB$17="","",'Deal_Master_Wide'!$CB$17)</x:f>
      </x:c>
      <x:c r="R105" s="54" t="str">
        <x:f>IF('Deal_Master_Wide'!$CI$17="","",'Deal_Master_Wide'!$CI$17)</x:f>
      </x:c>
      <x:c r="S105" s="54" t="str">
        <x:f>IF('Deal_Master_Wide'!$CP$17="","",'Deal_Master_Wide'!$CP$17)</x:f>
      </x:c>
      <x:c r="T105" s="54" t="str">
        <x:f>IF('Deal_Master_Wide'!$CW$17="","",'Deal_Master_Wide'!$CW$17)</x:f>
      </x:c>
      <x:c r="U105" s="54" t="str">
        <x:f>IF('Deal_Master_Wide'!$DD$17="","",'Deal_Master_Wide'!$DD$17)</x:f>
      </x:c>
      <x:c r="V105" s="56" t="str">
        <x:f>IF('Deal_Master_Wide'!$DK$17="","",'Deal_Master_Wide'!$DK$17)</x:f>
      </x:c>
      <x:c r="W105" s="56" t="str">
        <x:f>IF('Deal_Master_Wide'!$DR$17="","",'Deal_Master_Wide'!$DR$17)</x:f>
      </x:c>
      <x:c r="X105" s="56" t="str">
        <x:f>IF('Deal_Master_Wide'!$DY$17="","",'Deal_Master_Wide'!$DY$17)</x:f>
      </x:c>
      <x:c r="Y105" s="118" t="str">
        <x:f>IF('Deal_Master_Wide'!$EF$17="","",'Deal_Master_Wide'!$EF$17)</x:f>
      </x:c>
      <x:c r="Z105" s="118" t="str">
        <x:f>IF('Deal_Master_Wide'!$EM$17="","",'Deal_Master_Wide'!$EM$17)</x:f>
      </x:c>
      <x:c r="AA105" s="52" t="str">
        <x:f>IF('Deal_Master_Wide'!$AL$17="","",'Deal_Master_Wide'!$AL$17)</x:f>
        <x:v>Unknown</x:v>
      </x:c>
      <x:c r="AB105" s="54" t="str">
        <x:f>IF('Deal_Master_Wide'!$AF$17="","",'Deal_Master_Wide'!$AF$17)</x:f>
      </x:c>
      <x:c r="AC105" s="52" t="str">
        <x:f>IF(COUNT($P105,$Q105,$R105,$S105,$T105,$U105,$V105,$W105,$X105)=9,"Yes","No")</x:f>
        <x:v>No</x:v>
      </x:c>
      <x:c r="AD105" s="52" t="str">
        <x:f>IF(COUNT($Y105,$Z105)=2,"Yes","No")</x:f>
        <x:v>No</x:v>
      </x:c>
      <x:c r="AE105" s="50" t="str"/>
      <x:c r="AF105" t="str"/>
    </x:row>
    <x:row r="106" ht="20" customHeight="1">
      <x:c r="A106" s="50" t="str">
        <x:v>CTL-0015</x:v>
      </x:c>
      <x:c r="B106" s="50" t="str">
        <x:v>Candidate alternative-rationale group</x:v>
      </x:c>
      <x:c r="C106" s="52" t="str">
        <x:f>IF('Deal_Master_Wide'!$AU$17="","",'Deal_Master_Wide'!$AU$17)</x:f>
        <x:v>Not reviewed</x:v>
      </x:c>
      <x:c r="D106" s="52" t="str">
        <x:f>IF('Deal_Master_Wide'!$AV$17="","",'Deal_Master_Wide'!$AV$17)</x:f>
        <x:v>Not assessed</x:v>
      </x:c>
      <x:c r="E106" s="50" t="n">
        <x:v>0</x:v>
      </x:c>
      <x:c r="F106" s="52" t="str">
        <x:f>IF(OR($C106="High-confidence innovation-driven",$C106="Medium-confidence innovation-driven"),1,IF($C106="Clear alternative-rationale",0,""))</x:f>
      </x:c>
      <x:c r="G106" s="52" t="str">
        <x:f>IF('Deal_Master_Wide'!$M$17="","",'Deal_Master_Wide'!$M$17)</x:f>
        <x:v>Review</x:v>
      </x:c>
      <x:c r="H106" s="50" t="str">
        <x:v>Sygnature Discovery Ltd</x:v>
      </x:c>
      <x:c r="I106" s="50" t="str">
        <x:v>Alderley Oncology</x:v>
      </x:c>
      <x:c r="J106" s="50" t="n">
        <x:v>2020</x:v>
      </x:c>
      <x:c r="K106" s="50" t="n">
        <x:v>3</x:v>
      </x:c>
      <x:c r="L106" s="50" t="n">
        <x:v>2023</x:v>
      </x:c>
      <x:c r="M106" s="50" t="n">
        <x:v>1</x:v>
      </x:c>
      <x:c r="N106" s="50" t="n">
        <x:v>1</x:v>
      </x:c>
      <x:c r="O106" s="52" t="str">
        <x:f>IF($F106="","",$F106*$M106)</x:f>
      </x:c>
      <x:c r="P106" s="54" t="str">
        <x:f>IF('Deal_Master_Wide'!$BV$17="","",'Deal_Master_Wide'!$BV$17)</x:f>
      </x:c>
      <x:c r="Q106" s="54" t="str">
        <x:f>IF('Deal_Master_Wide'!$CC$17="","",'Deal_Master_Wide'!$CC$17)</x:f>
      </x:c>
      <x:c r="R106" s="54" t="str">
        <x:f>IF('Deal_Master_Wide'!$CJ$17="","",'Deal_Master_Wide'!$CJ$17)</x:f>
      </x:c>
      <x:c r="S106" s="54" t="str">
        <x:f>IF('Deal_Master_Wide'!$CQ$17="","",'Deal_Master_Wide'!$CQ$17)</x:f>
      </x:c>
      <x:c r="T106" s="54" t="str">
        <x:f>IF('Deal_Master_Wide'!$CX$17="","",'Deal_Master_Wide'!$CX$17)</x:f>
      </x:c>
      <x:c r="U106" s="54" t="str">
        <x:f>IF('Deal_Master_Wide'!$DE$17="","",'Deal_Master_Wide'!$DE$17)</x:f>
      </x:c>
      <x:c r="V106" s="56" t="str">
        <x:f>IF('Deal_Master_Wide'!$DL$17="","",'Deal_Master_Wide'!$DL$17)</x:f>
      </x:c>
      <x:c r="W106" s="56" t="str">
        <x:f>IF('Deal_Master_Wide'!$DS$17="","",'Deal_Master_Wide'!$DS$17)</x:f>
      </x:c>
      <x:c r="X106" s="56" t="str">
        <x:f>IF('Deal_Master_Wide'!$DZ$17="","",'Deal_Master_Wide'!$DZ$17)</x:f>
      </x:c>
      <x:c r="Y106" s="118" t="str">
        <x:f>IF('Deal_Master_Wide'!$EG$17="","",'Deal_Master_Wide'!$EG$17)</x:f>
      </x:c>
      <x:c r="Z106" s="118" t="str">
        <x:f>IF('Deal_Master_Wide'!$EN$17="","",'Deal_Master_Wide'!$EN$17)</x:f>
      </x:c>
      <x:c r="AA106" s="52" t="str">
        <x:f>IF('Deal_Master_Wide'!$AL$17="","",'Deal_Master_Wide'!$AL$17)</x:f>
        <x:v>Unknown</x:v>
      </x:c>
      <x:c r="AB106" s="54" t="str">
        <x:f>IF('Deal_Master_Wide'!$AF$17="","",'Deal_Master_Wide'!$AF$17)</x:f>
      </x:c>
      <x:c r="AC106" s="52" t="str">
        <x:f>IF(COUNT($P106,$Q106,$R106,$S106,$T106,$U106,$V106,$W106,$X106)=9,"Yes","No")</x:f>
        <x:v>No</x:v>
      </x:c>
      <x:c r="AD106" s="52" t="str">
        <x:f>IF(COUNT($Y106,$Z106)=2,"Yes","No")</x:f>
        <x:v>No</x:v>
      </x:c>
      <x:c r="AE106" s="50" t="str"/>
      <x:c r="AF106" t="str"/>
    </x:row>
    <x:row r="107" ht="20" customHeight="1">
      <x:c r="A107" s="50" t="str">
        <x:v>CTL-0016</x:v>
      </x:c>
      <x:c r="B107" s="50" t="str">
        <x:v>Candidate alternative-rationale group</x:v>
      </x:c>
      <x:c r="C107" s="52" t="str">
        <x:f>IF('Deal_Master_Wide'!$AU$18="","",'Deal_Master_Wide'!$AU$18)</x:f>
        <x:v>Not reviewed</x:v>
      </x:c>
      <x:c r="D107" s="52" t="str">
        <x:f>IF('Deal_Master_Wide'!$AV$18="","",'Deal_Master_Wide'!$AV$18)</x:f>
        <x:v>Not assessed</x:v>
      </x:c>
      <x:c r="E107" s="50" t="n">
        <x:v>0</x:v>
      </x:c>
      <x:c r="F107" s="52" t="str">
        <x:f>IF(OR($C107="High-confidence innovation-driven",$C107="Medium-confidence innovation-driven"),1,IF($C107="Clear alternative-rationale",0,""))</x:f>
      </x:c>
      <x:c r="G107" s="52" t="str">
        <x:f>IF('Deal_Master_Wide'!$M$18="","",'Deal_Master_Wide'!$M$18)</x:f>
        <x:v>Review</x:v>
      </x:c>
      <x:c r="H107" s="50" t="str">
        <x:v>Novavax Inc</x:v>
      </x:c>
      <x:c r="I107" s="50" t="str">
        <x:v>Novavax CZ</x:v>
      </x:c>
      <x:c r="J107" s="50" t="n">
        <x:v>2020</x:v>
      </x:c>
      <x:c r="K107" s="50" t="n">
        <x:v>-3</x:v>
      </x:c>
      <x:c r="L107" s="50" t="n">
        <x:v>2017</x:v>
      </x:c>
      <x:c r="M107" s="50" t="n">
        <x:v>0</x:v>
      </x:c>
      <x:c r="N107" s="50" t="n">
        <x:v>0</x:v>
      </x:c>
      <x:c r="O107" s="52" t="str">
        <x:f>IF($F107="","",$F107*$M107)</x:f>
      </x:c>
      <x:c r="P107" s="54" t="str">
        <x:f>IF('Deal_Master_Wide'!$BP$18="","",'Deal_Master_Wide'!$BP$18)</x:f>
      </x:c>
      <x:c r="Q107" s="54" t="str">
        <x:f>IF('Deal_Master_Wide'!$BW$18="","",'Deal_Master_Wide'!$BW$18)</x:f>
      </x:c>
      <x:c r="R107" s="54" t="str">
        <x:f>IF('Deal_Master_Wide'!$CD$18="","",'Deal_Master_Wide'!$CD$18)</x:f>
      </x:c>
      <x:c r="S107" s="54" t="str">
        <x:f>IF('Deal_Master_Wide'!$CK$18="","",'Deal_Master_Wide'!$CK$18)</x:f>
      </x:c>
      <x:c r="T107" s="54" t="str">
        <x:f>IF('Deal_Master_Wide'!$CR$18="","",'Deal_Master_Wide'!$CR$18)</x:f>
      </x:c>
      <x:c r="U107" s="54" t="str">
        <x:f>IF('Deal_Master_Wide'!$CY$18="","",'Deal_Master_Wide'!$CY$18)</x:f>
      </x:c>
      <x:c r="V107" s="56" t="str">
        <x:f>IF('Deal_Master_Wide'!$DF$18="","",'Deal_Master_Wide'!$DF$18)</x:f>
      </x:c>
      <x:c r="W107" s="56" t="str">
        <x:f>IF('Deal_Master_Wide'!$DM$18="","",'Deal_Master_Wide'!$DM$18)</x:f>
      </x:c>
      <x:c r="X107" s="56" t="str">
        <x:f>IF('Deal_Master_Wide'!$DT$18="","",'Deal_Master_Wide'!$DT$18)</x:f>
      </x:c>
      <x:c r="Y107" s="118" t="str">
        <x:f>IF('Deal_Master_Wide'!$EA$18="","",'Deal_Master_Wide'!$EA$18)</x:f>
      </x:c>
      <x:c r="Z107" s="118" t="str">
        <x:f>IF('Deal_Master_Wide'!$EH$18="","",'Deal_Master_Wide'!$EH$18)</x:f>
      </x:c>
      <x:c r="AA107" s="52" t="str">
        <x:f>IF('Deal_Master_Wide'!$AL$18="","",'Deal_Master_Wide'!$AL$18)</x:f>
        <x:v>Unknown</x:v>
      </x:c>
      <x:c r="AB107" s="54" t="n">
        <x:f>IF('Deal_Master_Wide'!$AF$18="","",'Deal_Master_Wide'!$AF$18)</x:f>
        <x:v>167</x:v>
      </x:c>
      <x:c r="AC107" s="52" t="str">
        <x:f>IF(COUNT($P107,$Q107,$R107,$S107,$T107,$U107,$V107,$W107,$X107)=9,"Yes","No")</x:f>
        <x:v>No</x:v>
      </x:c>
      <x:c r="AD107" s="52" t="str">
        <x:f>IF(COUNT($Y107,$Z107)=2,"Yes","No")</x:f>
        <x:v>No</x:v>
      </x:c>
      <x:c r="AE107" s="50" t="str"/>
      <x:c r="AF107" t="str"/>
    </x:row>
    <x:row r="108" ht="20" customHeight="1">
      <x:c r="A108" s="50" t="str">
        <x:v>CTL-0016</x:v>
      </x:c>
      <x:c r="B108" s="50" t="str">
        <x:v>Candidate alternative-rationale group</x:v>
      </x:c>
      <x:c r="C108" s="52" t="str">
        <x:f>IF('Deal_Master_Wide'!$AU$18="","",'Deal_Master_Wide'!$AU$18)</x:f>
        <x:v>Not reviewed</x:v>
      </x:c>
      <x:c r="D108" s="52" t="str">
        <x:f>IF('Deal_Master_Wide'!$AV$18="","",'Deal_Master_Wide'!$AV$18)</x:f>
        <x:v>Not assessed</x:v>
      </x:c>
      <x:c r="E108" s="50" t="n">
        <x:v>0</x:v>
      </x:c>
      <x:c r="F108" s="52" t="str">
        <x:f>IF(OR($C108="High-confidence innovation-driven",$C108="Medium-confidence innovation-driven"),1,IF($C108="Clear alternative-rationale",0,""))</x:f>
      </x:c>
      <x:c r="G108" s="52" t="str">
        <x:f>IF('Deal_Master_Wide'!$M$18="","",'Deal_Master_Wide'!$M$18)</x:f>
        <x:v>Review</x:v>
      </x:c>
      <x:c r="H108" s="50" t="str">
        <x:v>Novavax Inc</x:v>
      </x:c>
      <x:c r="I108" s="50" t="str">
        <x:v>Novavax CZ</x:v>
      </x:c>
      <x:c r="J108" s="50" t="n">
        <x:v>2020</x:v>
      </x:c>
      <x:c r="K108" s="50" t="n">
        <x:v>-2</x:v>
      </x:c>
      <x:c r="L108" s="50" t="n">
        <x:v>2018</x:v>
      </x:c>
      <x:c r="M108" s="50" t="n">
        <x:v>0</x:v>
      </x:c>
      <x:c r="N108" s="50" t="n">
        <x:v>0</x:v>
      </x:c>
      <x:c r="O108" s="52" t="str">
        <x:f>IF($F108="","",$F108*$M108)</x:f>
      </x:c>
      <x:c r="P108" s="54" t="str">
        <x:f>IF('Deal_Master_Wide'!$BQ$18="","",'Deal_Master_Wide'!$BQ$18)</x:f>
      </x:c>
      <x:c r="Q108" s="54" t="str">
        <x:f>IF('Deal_Master_Wide'!$BX$18="","",'Deal_Master_Wide'!$BX$18)</x:f>
      </x:c>
      <x:c r="R108" s="54" t="str">
        <x:f>IF('Deal_Master_Wide'!$CE$18="","",'Deal_Master_Wide'!$CE$18)</x:f>
      </x:c>
      <x:c r="S108" s="54" t="str">
        <x:f>IF('Deal_Master_Wide'!$CL$18="","",'Deal_Master_Wide'!$CL$18)</x:f>
      </x:c>
      <x:c r="T108" s="54" t="str">
        <x:f>IF('Deal_Master_Wide'!$CS$18="","",'Deal_Master_Wide'!$CS$18)</x:f>
      </x:c>
      <x:c r="U108" s="54" t="str">
        <x:f>IF('Deal_Master_Wide'!$CZ$18="","",'Deal_Master_Wide'!$CZ$18)</x:f>
      </x:c>
      <x:c r="V108" s="56" t="str">
        <x:f>IF('Deal_Master_Wide'!$DG$18="","",'Deal_Master_Wide'!$DG$18)</x:f>
      </x:c>
      <x:c r="W108" s="56" t="str">
        <x:f>IF('Deal_Master_Wide'!$DN$18="","",'Deal_Master_Wide'!$DN$18)</x:f>
      </x:c>
      <x:c r="X108" s="56" t="str">
        <x:f>IF('Deal_Master_Wide'!$DU$18="","",'Deal_Master_Wide'!$DU$18)</x:f>
      </x:c>
      <x:c r="Y108" s="118" t="str">
        <x:f>IF('Deal_Master_Wide'!$EB$18="","",'Deal_Master_Wide'!$EB$18)</x:f>
      </x:c>
      <x:c r="Z108" s="118" t="str">
        <x:f>IF('Deal_Master_Wide'!$EI$18="","",'Deal_Master_Wide'!$EI$18)</x:f>
      </x:c>
      <x:c r="AA108" s="52" t="str">
        <x:f>IF('Deal_Master_Wide'!$AL$18="","",'Deal_Master_Wide'!$AL$18)</x:f>
        <x:v>Unknown</x:v>
      </x:c>
      <x:c r="AB108" s="54" t="n">
        <x:f>IF('Deal_Master_Wide'!$AF$18="","",'Deal_Master_Wide'!$AF$18)</x:f>
        <x:v>167</x:v>
      </x:c>
      <x:c r="AC108" s="52" t="str">
        <x:f>IF(COUNT($P108,$Q108,$R108,$S108,$T108,$U108,$V108,$W108,$X108)=9,"Yes","No")</x:f>
        <x:v>No</x:v>
      </x:c>
      <x:c r="AD108" s="52" t="str">
        <x:f>IF(COUNT($Y108,$Z108)=2,"Yes","No")</x:f>
        <x:v>No</x:v>
      </x:c>
      <x:c r="AE108" s="50" t="str"/>
      <x:c r="AF108" t="str"/>
    </x:row>
    <x:row r="109" ht="20" customHeight="1">
      <x:c r="A109" s="50" t="str">
        <x:v>CTL-0016</x:v>
      </x:c>
      <x:c r="B109" s="50" t="str">
        <x:v>Candidate alternative-rationale group</x:v>
      </x:c>
      <x:c r="C109" s="52" t="str">
        <x:f>IF('Deal_Master_Wide'!$AU$18="","",'Deal_Master_Wide'!$AU$18)</x:f>
        <x:v>Not reviewed</x:v>
      </x:c>
      <x:c r="D109" s="52" t="str">
        <x:f>IF('Deal_Master_Wide'!$AV$18="","",'Deal_Master_Wide'!$AV$18)</x:f>
        <x:v>Not assessed</x:v>
      </x:c>
      <x:c r="E109" s="50" t="n">
        <x:v>0</x:v>
      </x:c>
      <x:c r="F109" s="52" t="str">
        <x:f>IF(OR($C109="High-confidence innovation-driven",$C109="Medium-confidence innovation-driven"),1,IF($C109="Clear alternative-rationale",0,""))</x:f>
      </x:c>
      <x:c r="G109" s="52" t="str">
        <x:f>IF('Deal_Master_Wide'!$M$18="","",'Deal_Master_Wide'!$M$18)</x:f>
        <x:v>Review</x:v>
      </x:c>
      <x:c r="H109" s="50" t="str">
        <x:v>Novavax Inc</x:v>
      </x:c>
      <x:c r="I109" s="50" t="str">
        <x:v>Novavax CZ</x:v>
      </x:c>
      <x:c r="J109" s="50" t="n">
        <x:v>2020</x:v>
      </x:c>
      <x:c r="K109" s="50" t="n">
        <x:v>-1</x:v>
      </x:c>
      <x:c r="L109" s="50" t="n">
        <x:v>2019</x:v>
      </x:c>
      <x:c r="M109" s="50" t="n">
        <x:v>0</x:v>
      </x:c>
      <x:c r="N109" s="50" t="n">
        <x:v>0</x:v>
      </x:c>
      <x:c r="O109" s="52" t="str">
        <x:f>IF($F109="","",$F109*$M109)</x:f>
      </x:c>
      <x:c r="P109" s="54" t="str">
        <x:f>IF('Deal_Master_Wide'!$BR$18="","",'Deal_Master_Wide'!$BR$18)</x:f>
      </x:c>
      <x:c r="Q109" s="54" t="str">
        <x:f>IF('Deal_Master_Wide'!$BY$18="","",'Deal_Master_Wide'!$BY$18)</x:f>
      </x:c>
      <x:c r="R109" s="54" t="str">
        <x:f>IF('Deal_Master_Wide'!$CF$18="","",'Deal_Master_Wide'!$CF$18)</x:f>
      </x:c>
      <x:c r="S109" s="54" t="str">
        <x:f>IF('Deal_Master_Wide'!$CM$18="","",'Deal_Master_Wide'!$CM$18)</x:f>
      </x:c>
      <x:c r="T109" s="54" t="str">
        <x:f>IF('Deal_Master_Wide'!$CT$18="","",'Deal_Master_Wide'!$CT$18)</x:f>
      </x:c>
      <x:c r="U109" s="54" t="str">
        <x:f>IF('Deal_Master_Wide'!$DA$18="","",'Deal_Master_Wide'!$DA$18)</x:f>
      </x:c>
      <x:c r="V109" s="56" t="str">
        <x:f>IF('Deal_Master_Wide'!$DH$18="","",'Deal_Master_Wide'!$DH$18)</x:f>
      </x:c>
      <x:c r="W109" s="56" t="str">
        <x:f>IF('Deal_Master_Wide'!$DO$18="","",'Deal_Master_Wide'!$DO$18)</x:f>
      </x:c>
      <x:c r="X109" s="56" t="str">
        <x:f>IF('Deal_Master_Wide'!$DV$18="","",'Deal_Master_Wide'!$DV$18)</x:f>
      </x:c>
      <x:c r="Y109" s="118" t="str">
        <x:f>IF('Deal_Master_Wide'!$EC$18="","",'Deal_Master_Wide'!$EC$18)</x:f>
      </x:c>
      <x:c r="Z109" s="118" t="str">
        <x:f>IF('Deal_Master_Wide'!$EJ$18="","",'Deal_Master_Wide'!$EJ$18)</x:f>
      </x:c>
      <x:c r="AA109" s="52" t="str">
        <x:f>IF('Deal_Master_Wide'!$AL$18="","",'Deal_Master_Wide'!$AL$18)</x:f>
        <x:v>Unknown</x:v>
      </x:c>
      <x:c r="AB109" s="54" t="n">
        <x:f>IF('Deal_Master_Wide'!$AF$18="","",'Deal_Master_Wide'!$AF$18)</x:f>
        <x:v>167</x:v>
      </x:c>
      <x:c r="AC109" s="52" t="str">
        <x:f>IF(COUNT($P109,$Q109,$R109,$S109,$T109,$U109,$V109,$W109,$X109)=9,"Yes","No")</x:f>
        <x:v>No</x:v>
      </x:c>
      <x:c r="AD109" s="52" t="str">
        <x:f>IF(COUNT($Y109,$Z109)=2,"Yes","No")</x:f>
        <x:v>No</x:v>
      </x:c>
      <x:c r="AE109" s="50" t="str"/>
      <x:c r="AF109" t="str"/>
    </x:row>
    <x:row r="110" ht="20" customHeight="1">
      <x:c r="A110" s="50" t="str">
        <x:v>CTL-0016</x:v>
      </x:c>
      <x:c r="B110" s="50" t="str">
        <x:v>Candidate alternative-rationale group</x:v>
      </x:c>
      <x:c r="C110" s="52" t="str">
        <x:f>IF('Deal_Master_Wide'!$AU$18="","",'Deal_Master_Wide'!$AU$18)</x:f>
        <x:v>Not reviewed</x:v>
      </x:c>
      <x:c r="D110" s="52" t="str">
        <x:f>IF('Deal_Master_Wide'!$AV$18="","",'Deal_Master_Wide'!$AV$18)</x:f>
        <x:v>Not assessed</x:v>
      </x:c>
      <x:c r="E110" s="50" t="n">
        <x:v>0</x:v>
      </x:c>
      <x:c r="F110" s="52" t="str">
        <x:f>IF(OR($C110="High-confidence innovation-driven",$C110="Medium-confidence innovation-driven"),1,IF($C110="Clear alternative-rationale",0,""))</x:f>
      </x:c>
      <x:c r="G110" s="52" t="str">
        <x:f>IF('Deal_Master_Wide'!$M$18="","",'Deal_Master_Wide'!$M$18)</x:f>
        <x:v>Review</x:v>
      </x:c>
      <x:c r="H110" s="50" t="str">
        <x:v>Novavax Inc</x:v>
      </x:c>
      <x:c r="I110" s="50" t="str">
        <x:v>Novavax CZ</x:v>
      </x:c>
      <x:c r="J110" s="50" t="n">
        <x:v>2020</x:v>
      </x:c>
      <x:c r="K110" s="50" t="n">
        <x:v>0</x:v>
      </x:c>
      <x:c r="L110" s="50" t="n">
        <x:v>2020</x:v>
      </x:c>
      <x:c r="M110" s="50" t="n">
        <x:v>0</x:v>
      </x:c>
      <x:c r="N110" s="50" t="n">
        <x:v>1</x:v>
      </x:c>
      <x:c r="O110" s="52" t="str">
        <x:f>IF($F110="","",$F110*$M110)</x:f>
      </x:c>
      <x:c r="P110" s="54" t="str">
        <x:f>IF('Deal_Master_Wide'!$BS$18="","",'Deal_Master_Wide'!$BS$18)</x:f>
      </x:c>
      <x:c r="Q110" s="54" t="str">
        <x:f>IF('Deal_Master_Wide'!$BZ$18="","",'Deal_Master_Wide'!$BZ$18)</x:f>
      </x:c>
      <x:c r="R110" s="54" t="str">
        <x:f>IF('Deal_Master_Wide'!$CG$18="","",'Deal_Master_Wide'!$CG$18)</x:f>
      </x:c>
      <x:c r="S110" s="54" t="str">
        <x:f>IF('Deal_Master_Wide'!$CN$18="","",'Deal_Master_Wide'!$CN$18)</x:f>
      </x:c>
      <x:c r="T110" s="54" t="str">
        <x:f>IF('Deal_Master_Wide'!$CU$18="","",'Deal_Master_Wide'!$CU$18)</x:f>
      </x:c>
      <x:c r="U110" s="54" t="str">
        <x:f>IF('Deal_Master_Wide'!$DB$18="","",'Deal_Master_Wide'!$DB$18)</x:f>
      </x:c>
      <x:c r="V110" s="56" t="str">
        <x:f>IF('Deal_Master_Wide'!$DI$18="","",'Deal_Master_Wide'!$DI$18)</x:f>
      </x:c>
      <x:c r="W110" s="56" t="str">
        <x:f>IF('Deal_Master_Wide'!$DP$18="","",'Deal_Master_Wide'!$DP$18)</x:f>
      </x:c>
      <x:c r="X110" s="56" t="str">
        <x:f>IF('Deal_Master_Wide'!$DW$18="","",'Deal_Master_Wide'!$DW$18)</x:f>
      </x:c>
      <x:c r="Y110" s="118" t="str">
        <x:f>IF('Deal_Master_Wide'!$ED$18="","",'Deal_Master_Wide'!$ED$18)</x:f>
      </x:c>
      <x:c r="Z110" s="118" t="str">
        <x:f>IF('Deal_Master_Wide'!$EK$18="","",'Deal_Master_Wide'!$EK$18)</x:f>
      </x:c>
      <x:c r="AA110" s="52" t="str">
        <x:f>IF('Deal_Master_Wide'!$AL$18="","",'Deal_Master_Wide'!$AL$18)</x:f>
        <x:v>Unknown</x:v>
      </x:c>
      <x:c r="AB110" s="54" t="n">
        <x:f>IF('Deal_Master_Wide'!$AF$18="","",'Deal_Master_Wide'!$AF$18)</x:f>
        <x:v>167</x:v>
      </x:c>
      <x:c r="AC110" s="52" t="str">
        <x:f>IF(COUNT($P110,$Q110,$R110,$S110,$T110,$U110,$V110,$W110,$X110)=9,"Yes","No")</x:f>
        <x:v>No</x:v>
      </x:c>
      <x:c r="AD110" s="52" t="str">
        <x:f>IF(COUNT($Y110,$Z110)=2,"Yes","No")</x:f>
        <x:v>No</x:v>
      </x:c>
      <x:c r="AE110" s="50" t="str"/>
      <x:c r="AF110" t="str"/>
    </x:row>
    <x:row r="111" ht="20" customHeight="1">
      <x:c r="A111" s="50" t="str">
        <x:v>CTL-0016</x:v>
      </x:c>
      <x:c r="B111" s="50" t="str">
        <x:v>Candidate alternative-rationale group</x:v>
      </x:c>
      <x:c r="C111" s="52" t="str">
        <x:f>IF('Deal_Master_Wide'!$AU$18="","",'Deal_Master_Wide'!$AU$18)</x:f>
        <x:v>Not reviewed</x:v>
      </x:c>
      <x:c r="D111" s="52" t="str">
        <x:f>IF('Deal_Master_Wide'!$AV$18="","",'Deal_Master_Wide'!$AV$18)</x:f>
        <x:v>Not assessed</x:v>
      </x:c>
      <x:c r="E111" s="50" t="n">
        <x:v>0</x:v>
      </x:c>
      <x:c r="F111" s="52" t="str">
        <x:f>IF(OR($C111="High-confidence innovation-driven",$C111="Medium-confidence innovation-driven"),1,IF($C111="Clear alternative-rationale",0,""))</x:f>
      </x:c>
      <x:c r="G111" s="52" t="str">
        <x:f>IF('Deal_Master_Wide'!$M$18="","",'Deal_Master_Wide'!$M$18)</x:f>
        <x:v>Review</x:v>
      </x:c>
      <x:c r="H111" s="50" t="str">
        <x:v>Novavax Inc</x:v>
      </x:c>
      <x:c r="I111" s="50" t="str">
        <x:v>Novavax CZ</x:v>
      </x:c>
      <x:c r="J111" s="50" t="n">
        <x:v>2020</x:v>
      </x:c>
      <x:c r="K111" s="50" t="n">
        <x:v>1</x:v>
      </x:c>
      <x:c r="L111" s="50" t="n">
        <x:v>2021</x:v>
      </x:c>
      <x:c r="M111" s="50" t="n">
        <x:v>1</x:v>
      </x:c>
      <x:c r="N111" s="50" t="n">
        <x:v>1</x:v>
      </x:c>
      <x:c r="O111" s="52" t="str">
        <x:f>IF($F111="","",$F111*$M111)</x:f>
      </x:c>
      <x:c r="P111" s="54" t="str">
        <x:f>IF('Deal_Master_Wide'!$BT$18="","",'Deal_Master_Wide'!$BT$18)</x:f>
      </x:c>
      <x:c r="Q111" s="54" t="str">
        <x:f>IF('Deal_Master_Wide'!$CA$18="","",'Deal_Master_Wide'!$CA$18)</x:f>
      </x:c>
      <x:c r="R111" s="54" t="str">
        <x:f>IF('Deal_Master_Wide'!$CH$18="","",'Deal_Master_Wide'!$CH$18)</x:f>
      </x:c>
      <x:c r="S111" s="54" t="str">
        <x:f>IF('Deal_Master_Wide'!$CO$18="","",'Deal_Master_Wide'!$CO$18)</x:f>
      </x:c>
      <x:c r="T111" s="54" t="str">
        <x:f>IF('Deal_Master_Wide'!$CV$18="","",'Deal_Master_Wide'!$CV$18)</x:f>
      </x:c>
      <x:c r="U111" s="54" t="str">
        <x:f>IF('Deal_Master_Wide'!$DC$18="","",'Deal_Master_Wide'!$DC$18)</x:f>
      </x:c>
      <x:c r="V111" s="56" t="str">
        <x:f>IF('Deal_Master_Wide'!$DJ$18="","",'Deal_Master_Wide'!$DJ$18)</x:f>
      </x:c>
      <x:c r="W111" s="56" t="str">
        <x:f>IF('Deal_Master_Wide'!$DQ$18="","",'Deal_Master_Wide'!$DQ$18)</x:f>
      </x:c>
      <x:c r="X111" s="56" t="str">
        <x:f>IF('Deal_Master_Wide'!$DX$18="","",'Deal_Master_Wide'!$DX$18)</x:f>
      </x:c>
      <x:c r="Y111" s="118" t="str">
        <x:f>IF('Deal_Master_Wide'!$EE$18="","",'Deal_Master_Wide'!$EE$18)</x:f>
      </x:c>
      <x:c r="Z111" s="118" t="str">
        <x:f>IF('Deal_Master_Wide'!$EL$18="","",'Deal_Master_Wide'!$EL$18)</x:f>
      </x:c>
      <x:c r="AA111" s="52" t="str">
        <x:f>IF('Deal_Master_Wide'!$AL$18="","",'Deal_Master_Wide'!$AL$18)</x:f>
        <x:v>Unknown</x:v>
      </x:c>
      <x:c r="AB111" s="54" t="n">
        <x:f>IF('Deal_Master_Wide'!$AF$18="","",'Deal_Master_Wide'!$AF$18)</x:f>
        <x:v>167</x:v>
      </x:c>
      <x:c r="AC111" s="52" t="str">
        <x:f>IF(COUNT($P111,$Q111,$R111,$S111,$T111,$U111,$V111,$W111,$X111)=9,"Yes","No")</x:f>
        <x:v>No</x:v>
      </x:c>
      <x:c r="AD111" s="52" t="str">
        <x:f>IF(COUNT($Y111,$Z111)=2,"Yes","No")</x:f>
        <x:v>No</x:v>
      </x:c>
      <x:c r="AE111" s="50" t="str"/>
      <x:c r="AF111" t="str"/>
    </x:row>
    <x:row r="112" ht="20" customHeight="1">
      <x:c r="A112" s="50" t="str">
        <x:v>CTL-0016</x:v>
      </x:c>
      <x:c r="B112" s="50" t="str">
        <x:v>Candidate alternative-rationale group</x:v>
      </x:c>
      <x:c r="C112" s="52" t="str">
        <x:f>IF('Deal_Master_Wide'!$AU$18="","",'Deal_Master_Wide'!$AU$18)</x:f>
        <x:v>Not reviewed</x:v>
      </x:c>
      <x:c r="D112" s="52" t="str">
        <x:f>IF('Deal_Master_Wide'!$AV$18="","",'Deal_Master_Wide'!$AV$18)</x:f>
        <x:v>Not assessed</x:v>
      </x:c>
      <x:c r="E112" s="50" t="n">
        <x:v>0</x:v>
      </x:c>
      <x:c r="F112" s="52" t="str">
        <x:f>IF(OR($C112="High-confidence innovation-driven",$C112="Medium-confidence innovation-driven"),1,IF($C112="Clear alternative-rationale",0,""))</x:f>
      </x:c>
      <x:c r="G112" s="52" t="str">
        <x:f>IF('Deal_Master_Wide'!$M$18="","",'Deal_Master_Wide'!$M$18)</x:f>
        <x:v>Review</x:v>
      </x:c>
      <x:c r="H112" s="50" t="str">
        <x:v>Novavax Inc</x:v>
      </x:c>
      <x:c r="I112" s="50" t="str">
        <x:v>Novavax CZ</x:v>
      </x:c>
      <x:c r="J112" s="50" t="n">
        <x:v>2020</x:v>
      </x:c>
      <x:c r="K112" s="50" t="n">
        <x:v>2</x:v>
      </x:c>
      <x:c r="L112" s="50" t="n">
        <x:v>2022</x:v>
      </x:c>
      <x:c r="M112" s="50" t="n">
        <x:v>1</x:v>
      </x:c>
      <x:c r="N112" s="50" t="n">
        <x:v>1</x:v>
      </x:c>
      <x:c r="O112" s="52" t="str">
        <x:f>IF($F112="","",$F112*$M112)</x:f>
      </x:c>
      <x:c r="P112" s="54" t="str">
        <x:f>IF('Deal_Master_Wide'!$BU$18="","",'Deal_Master_Wide'!$BU$18)</x:f>
      </x:c>
      <x:c r="Q112" s="54" t="str">
        <x:f>IF('Deal_Master_Wide'!$CB$18="","",'Deal_Master_Wide'!$CB$18)</x:f>
      </x:c>
      <x:c r="R112" s="54" t="str">
        <x:f>IF('Deal_Master_Wide'!$CI$18="","",'Deal_Master_Wide'!$CI$18)</x:f>
      </x:c>
      <x:c r="S112" s="54" t="str">
        <x:f>IF('Deal_Master_Wide'!$CP$18="","",'Deal_Master_Wide'!$CP$18)</x:f>
      </x:c>
      <x:c r="T112" s="54" t="str">
        <x:f>IF('Deal_Master_Wide'!$CW$18="","",'Deal_Master_Wide'!$CW$18)</x:f>
      </x:c>
      <x:c r="U112" s="54" t="str">
        <x:f>IF('Deal_Master_Wide'!$DD$18="","",'Deal_Master_Wide'!$DD$18)</x:f>
      </x:c>
      <x:c r="V112" s="56" t="str">
        <x:f>IF('Deal_Master_Wide'!$DK$18="","",'Deal_Master_Wide'!$DK$18)</x:f>
      </x:c>
      <x:c r="W112" s="56" t="str">
        <x:f>IF('Deal_Master_Wide'!$DR$18="","",'Deal_Master_Wide'!$DR$18)</x:f>
      </x:c>
      <x:c r="X112" s="56" t="str">
        <x:f>IF('Deal_Master_Wide'!$DY$18="","",'Deal_Master_Wide'!$DY$18)</x:f>
      </x:c>
      <x:c r="Y112" s="118" t="str">
        <x:f>IF('Deal_Master_Wide'!$EF$18="","",'Deal_Master_Wide'!$EF$18)</x:f>
      </x:c>
      <x:c r="Z112" s="118" t="str">
        <x:f>IF('Deal_Master_Wide'!$EM$18="","",'Deal_Master_Wide'!$EM$18)</x:f>
      </x:c>
      <x:c r="AA112" s="52" t="str">
        <x:f>IF('Deal_Master_Wide'!$AL$18="","",'Deal_Master_Wide'!$AL$18)</x:f>
        <x:v>Unknown</x:v>
      </x:c>
      <x:c r="AB112" s="54" t="n">
        <x:f>IF('Deal_Master_Wide'!$AF$18="","",'Deal_Master_Wide'!$AF$18)</x:f>
        <x:v>167</x:v>
      </x:c>
      <x:c r="AC112" s="52" t="str">
        <x:f>IF(COUNT($P112,$Q112,$R112,$S112,$T112,$U112,$V112,$W112,$X112)=9,"Yes","No")</x:f>
        <x:v>No</x:v>
      </x:c>
      <x:c r="AD112" s="52" t="str">
        <x:f>IF(COUNT($Y112,$Z112)=2,"Yes","No")</x:f>
        <x:v>No</x:v>
      </x:c>
      <x:c r="AE112" s="50" t="str"/>
      <x:c r="AF112" t="str"/>
    </x:row>
    <x:row r="113" ht="20" customHeight="1">
      <x:c r="A113" s="50" t="str">
        <x:v>CTL-0016</x:v>
      </x:c>
      <x:c r="B113" s="50" t="str">
        <x:v>Candidate alternative-rationale group</x:v>
      </x:c>
      <x:c r="C113" s="52" t="str">
        <x:f>IF('Deal_Master_Wide'!$AU$18="","",'Deal_Master_Wide'!$AU$18)</x:f>
        <x:v>Not reviewed</x:v>
      </x:c>
      <x:c r="D113" s="52" t="str">
        <x:f>IF('Deal_Master_Wide'!$AV$18="","",'Deal_Master_Wide'!$AV$18)</x:f>
        <x:v>Not assessed</x:v>
      </x:c>
      <x:c r="E113" s="50" t="n">
        <x:v>0</x:v>
      </x:c>
      <x:c r="F113" s="52" t="str">
        <x:f>IF(OR($C113="High-confidence innovation-driven",$C113="Medium-confidence innovation-driven"),1,IF($C113="Clear alternative-rationale",0,""))</x:f>
      </x:c>
      <x:c r="G113" s="52" t="str">
        <x:f>IF('Deal_Master_Wide'!$M$18="","",'Deal_Master_Wide'!$M$18)</x:f>
        <x:v>Review</x:v>
      </x:c>
      <x:c r="H113" s="50" t="str">
        <x:v>Novavax Inc</x:v>
      </x:c>
      <x:c r="I113" s="50" t="str">
        <x:v>Novavax CZ</x:v>
      </x:c>
      <x:c r="J113" s="50" t="n">
        <x:v>2020</x:v>
      </x:c>
      <x:c r="K113" s="50" t="n">
        <x:v>3</x:v>
      </x:c>
      <x:c r="L113" s="50" t="n">
        <x:v>2023</x:v>
      </x:c>
      <x:c r="M113" s="50" t="n">
        <x:v>1</x:v>
      </x:c>
      <x:c r="N113" s="50" t="n">
        <x:v>1</x:v>
      </x:c>
      <x:c r="O113" s="52" t="str">
        <x:f>IF($F113="","",$F113*$M113)</x:f>
      </x:c>
      <x:c r="P113" s="54" t="str">
        <x:f>IF('Deal_Master_Wide'!$BV$18="","",'Deal_Master_Wide'!$BV$18)</x:f>
      </x:c>
      <x:c r="Q113" s="54" t="str">
        <x:f>IF('Deal_Master_Wide'!$CC$18="","",'Deal_Master_Wide'!$CC$18)</x:f>
      </x:c>
      <x:c r="R113" s="54" t="str">
        <x:f>IF('Deal_Master_Wide'!$CJ$18="","",'Deal_Master_Wide'!$CJ$18)</x:f>
      </x:c>
      <x:c r="S113" s="54" t="str">
        <x:f>IF('Deal_Master_Wide'!$CQ$18="","",'Deal_Master_Wide'!$CQ$18)</x:f>
      </x:c>
      <x:c r="T113" s="54" t="str">
        <x:f>IF('Deal_Master_Wide'!$CX$18="","",'Deal_Master_Wide'!$CX$18)</x:f>
      </x:c>
      <x:c r="U113" s="54" t="str">
        <x:f>IF('Deal_Master_Wide'!$DE$18="","",'Deal_Master_Wide'!$DE$18)</x:f>
      </x:c>
      <x:c r="V113" s="56" t="str">
        <x:f>IF('Deal_Master_Wide'!$DL$18="","",'Deal_Master_Wide'!$DL$18)</x:f>
      </x:c>
      <x:c r="W113" s="56" t="str">
        <x:f>IF('Deal_Master_Wide'!$DS$18="","",'Deal_Master_Wide'!$DS$18)</x:f>
      </x:c>
      <x:c r="X113" s="56" t="str">
        <x:f>IF('Deal_Master_Wide'!$DZ$18="","",'Deal_Master_Wide'!$DZ$18)</x:f>
      </x:c>
      <x:c r="Y113" s="118" t="str">
        <x:f>IF('Deal_Master_Wide'!$EG$18="","",'Deal_Master_Wide'!$EG$18)</x:f>
      </x:c>
      <x:c r="Z113" s="118" t="str">
        <x:f>IF('Deal_Master_Wide'!$EN$18="","",'Deal_Master_Wide'!$EN$18)</x:f>
      </x:c>
      <x:c r="AA113" s="52" t="str">
        <x:f>IF('Deal_Master_Wide'!$AL$18="","",'Deal_Master_Wide'!$AL$18)</x:f>
        <x:v>Unknown</x:v>
      </x:c>
      <x:c r="AB113" s="54" t="n">
        <x:f>IF('Deal_Master_Wide'!$AF$18="","",'Deal_Master_Wide'!$AF$18)</x:f>
        <x:v>167</x:v>
      </x:c>
      <x:c r="AC113" s="52" t="str">
        <x:f>IF(COUNT($P113,$Q113,$R113,$S113,$T113,$U113,$V113,$W113,$X113)=9,"Yes","No")</x:f>
        <x:v>No</x:v>
      </x:c>
      <x:c r="AD113" s="52" t="str">
        <x:f>IF(COUNT($Y113,$Z113)=2,"Yes","No")</x:f>
        <x:v>No</x:v>
      </x:c>
      <x:c r="AE113" s="50" t="str"/>
      <x:c r="AF113" t="str"/>
    </x:row>
    <x:row r="114" ht="20" customHeight="1">
      <x:c r="A114" s="50" t="str">
        <x:v>CTL-0017</x:v>
      </x:c>
      <x:c r="B114" s="50" t="str">
        <x:v>Candidate alternative-rationale group</x:v>
      </x:c>
      <x:c r="C114" s="52" t="str">
        <x:f>IF('Deal_Master_Wide'!$AU$19="","",'Deal_Master_Wide'!$AU$19)</x:f>
        <x:v>Not reviewed</x:v>
      </x:c>
      <x:c r="D114" s="52" t="str">
        <x:f>IF('Deal_Master_Wide'!$AV$19="","",'Deal_Master_Wide'!$AV$19)</x:f>
        <x:v>Not assessed</x:v>
      </x:c>
      <x:c r="E114" s="50" t="n">
        <x:v>0</x:v>
      </x:c>
      <x:c r="F114" s="52" t="str">
        <x:f>IF(OR($C114="High-confidence innovation-driven",$C114="Medium-confidence innovation-driven"),1,IF($C114="Clear alternative-rationale",0,""))</x:f>
      </x:c>
      <x:c r="G114" s="52" t="str">
        <x:f>IF('Deal_Master_Wide'!$M$19="","",'Deal_Master_Wide'!$M$19)</x:f>
        <x:v>Review</x:v>
      </x:c>
      <x:c r="H114" s="50" t="str">
        <x:v>Serb SAS</x:v>
      </x:c>
      <x:c r="I114" s="50" t="str">
        <x:v>Veriton Pharma Ltd</x:v>
      </x:c>
      <x:c r="J114" s="50" t="n">
        <x:v>2020</x:v>
      </x:c>
      <x:c r="K114" s="50" t="n">
        <x:v>-3</x:v>
      </x:c>
      <x:c r="L114" s="50" t="n">
        <x:v>2017</x:v>
      </x:c>
      <x:c r="M114" s="50" t="n">
        <x:v>0</x:v>
      </x:c>
      <x:c r="N114" s="50" t="n">
        <x:v>0</x:v>
      </x:c>
      <x:c r="O114" s="52" t="str">
        <x:f>IF($F114="","",$F114*$M114)</x:f>
      </x:c>
      <x:c r="P114" s="54" t="str">
        <x:f>IF('Deal_Master_Wide'!$BP$19="","",'Deal_Master_Wide'!$BP$19)</x:f>
      </x:c>
      <x:c r="Q114" s="54" t="str">
        <x:f>IF('Deal_Master_Wide'!$BW$19="","",'Deal_Master_Wide'!$BW$19)</x:f>
      </x:c>
      <x:c r="R114" s="54" t="str">
        <x:f>IF('Deal_Master_Wide'!$CD$19="","",'Deal_Master_Wide'!$CD$19)</x:f>
      </x:c>
      <x:c r="S114" s="54" t="str">
        <x:f>IF('Deal_Master_Wide'!$CK$19="","",'Deal_Master_Wide'!$CK$19)</x:f>
      </x:c>
      <x:c r="T114" s="54" t="str">
        <x:f>IF('Deal_Master_Wide'!$CR$19="","",'Deal_Master_Wide'!$CR$19)</x:f>
      </x:c>
      <x:c r="U114" s="54" t="str">
        <x:f>IF('Deal_Master_Wide'!$CY$19="","",'Deal_Master_Wide'!$CY$19)</x:f>
      </x:c>
      <x:c r="V114" s="56" t="str">
        <x:f>IF('Deal_Master_Wide'!$DF$19="","",'Deal_Master_Wide'!$DF$19)</x:f>
      </x:c>
      <x:c r="W114" s="56" t="str">
        <x:f>IF('Deal_Master_Wide'!$DM$19="","",'Deal_Master_Wide'!$DM$19)</x:f>
      </x:c>
      <x:c r="X114" s="56" t="str">
        <x:f>IF('Deal_Master_Wide'!$DT$19="","",'Deal_Master_Wide'!$DT$19)</x:f>
      </x:c>
      <x:c r="Y114" s="118" t="str">
        <x:f>IF('Deal_Master_Wide'!$EA$19="","",'Deal_Master_Wide'!$EA$19)</x:f>
      </x:c>
      <x:c r="Z114" s="118" t="str">
        <x:f>IF('Deal_Master_Wide'!$EH$19="","",'Deal_Master_Wide'!$EH$19)</x:f>
      </x:c>
      <x:c r="AA114" s="52" t="str">
        <x:f>IF('Deal_Master_Wide'!$AL$19="","",'Deal_Master_Wide'!$AL$19)</x:f>
        <x:v>Unknown</x:v>
      </x:c>
      <x:c r="AB114" s="54" t="str">
        <x:f>IF('Deal_Master_Wide'!$AF$19="","",'Deal_Master_Wide'!$AF$19)</x:f>
      </x:c>
      <x:c r="AC114" s="52" t="str">
        <x:f>IF(COUNT($P114,$Q114,$R114,$S114,$T114,$U114,$V114,$W114,$X114)=9,"Yes","No")</x:f>
        <x:v>No</x:v>
      </x:c>
      <x:c r="AD114" s="52" t="str">
        <x:f>IF(COUNT($Y114,$Z114)=2,"Yes","No")</x:f>
        <x:v>No</x:v>
      </x:c>
      <x:c r="AE114" s="50" t="str"/>
      <x:c r="AF114" t="str"/>
    </x:row>
    <x:row r="115" ht="20" customHeight="1">
      <x:c r="A115" s="50" t="str">
        <x:v>CTL-0017</x:v>
      </x:c>
      <x:c r="B115" s="50" t="str">
        <x:v>Candidate alternative-rationale group</x:v>
      </x:c>
      <x:c r="C115" s="52" t="str">
        <x:f>IF('Deal_Master_Wide'!$AU$19="","",'Deal_Master_Wide'!$AU$19)</x:f>
        <x:v>Not reviewed</x:v>
      </x:c>
      <x:c r="D115" s="52" t="str">
        <x:f>IF('Deal_Master_Wide'!$AV$19="","",'Deal_Master_Wide'!$AV$19)</x:f>
        <x:v>Not assessed</x:v>
      </x:c>
      <x:c r="E115" s="50" t="n">
        <x:v>0</x:v>
      </x:c>
      <x:c r="F115" s="52" t="str">
        <x:f>IF(OR($C115="High-confidence innovation-driven",$C115="Medium-confidence innovation-driven"),1,IF($C115="Clear alternative-rationale",0,""))</x:f>
      </x:c>
      <x:c r="G115" s="52" t="str">
        <x:f>IF('Deal_Master_Wide'!$M$19="","",'Deal_Master_Wide'!$M$19)</x:f>
        <x:v>Review</x:v>
      </x:c>
      <x:c r="H115" s="50" t="str">
        <x:v>Serb SAS</x:v>
      </x:c>
      <x:c r="I115" s="50" t="str">
        <x:v>Veriton Pharma Ltd</x:v>
      </x:c>
      <x:c r="J115" s="50" t="n">
        <x:v>2020</x:v>
      </x:c>
      <x:c r="K115" s="50" t="n">
        <x:v>-2</x:v>
      </x:c>
      <x:c r="L115" s="50" t="n">
        <x:v>2018</x:v>
      </x:c>
      <x:c r="M115" s="50" t="n">
        <x:v>0</x:v>
      </x:c>
      <x:c r="N115" s="50" t="n">
        <x:v>0</x:v>
      </x:c>
      <x:c r="O115" s="52" t="str">
        <x:f>IF($F115="","",$F115*$M115)</x:f>
      </x:c>
      <x:c r="P115" s="54" t="str">
        <x:f>IF('Deal_Master_Wide'!$BQ$19="","",'Deal_Master_Wide'!$BQ$19)</x:f>
      </x:c>
      <x:c r="Q115" s="54" t="str">
        <x:f>IF('Deal_Master_Wide'!$BX$19="","",'Deal_Master_Wide'!$BX$19)</x:f>
      </x:c>
      <x:c r="R115" s="54" t="str">
        <x:f>IF('Deal_Master_Wide'!$CE$19="","",'Deal_Master_Wide'!$CE$19)</x:f>
      </x:c>
      <x:c r="S115" s="54" t="str">
        <x:f>IF('Deal_Master_Wide'!$CL$19="","",'Deal_Master_Wide'!$CL$19)</x:f>
      </x:c>
      <x:c r="T115" s="54" t="str">
        <x:f>IF('Deal_Master_Wide'!$CS$19="","",'Deal_Master_Wide'!$CS$19)</x:f>
      </x:c>
      <x:c r="U115" s="54" t="str">
        <x:f>IF('Deal_Master_Wide'!$CZ$19="","",'Deal_Master_Wide'!$CZ$19)</x:f>
      </x:c>
      <x:c r="V115" s="56" t="str">
        <x:f>IF('Deal_Master_Wide'!$DG$19="","",'Deal_Master_Wide'!$DG$19)</x:f>
      </x:c>
      <x:c r="W115" s="56" t="str">
        <x:f>IF('Deal_Master_Wide'!$DN$19="","",'Deal_Master_Wide'!$DN$19)</x:f>
      </x:c>
      <x:c r="X115" s="56" t="str">
        <x:f>IF('Deal_Master_Wide'!$DU$19="","",'Deal_Master_Wide'!$DU$19)</x:f>
      </x:c>
      <x:c r="Y115" s="118" t="str">
        <x:f>IF('Deal_Master_Wide'!$EB$19="","",'Deal_Master_Wide'!$EB$19)</x:f>
      </x:c>
      <x:c r="Z115" s="118" t="str">
        <x:f>IF('Deal_Master_Wide'!$EI$19="","",'Deal_Master_Wide'!$EI$19)</x:f>
      </x:c>
      <x:c r="AA115" s="52" t="str">
        <x:f>IF('Deal_Master_Wide'!$AL$19="","",'Deal_Master_Wide'!$AL$19)</x:f>
        <x:v>Unknown</x:v>
      </x:c>
      <x:c r="AB115" s="54" t="str">
        <x:f>IF('Deal_Master_Wide'!$AF$19="","",'Deal_Master_Wide'!$AF$19)</x:f>
      </x:c>
      <x:c r="AC115" s="52" t="str">
        <x:f>IF(COUNT($P115,$Q115,$R115,$S115,$T115,$U115,$V115,$W115,$X115)=9,"Yes","No")</x:f>
        <x:v>No</x:v>
      </x:c>
      <x:c r="AD115" s="52" t="str">
        <x:f>IF(COUNT($Y115,$Z115)=2,"Yes","No")</x:f>
        <x:v>No</x:v>
      </x:c>
      <x:c r="AE115" s="50" t="str"/>
      <x:c r="AF115" t="str"/>
    </x:row>
    <x:row r="116" ht="20" customHeight="1">
      <x:c r="A116" s="50" t="str">
        <x:v>CTL-0017</x:v>
      </x:c>
      <x:c r="B116" s="50" t="str">
        <x:v>Candidate alternative-rationale group</x:v>
      </x:c>
      <x:c r="C116" s="52" t="str">
        <x:f>IF('Deal_Master_Wide'!$AU$19="","",'Deal_Master_Wide'!$AU$19)</x:f>
        <x:v>Not reviewed</x:v>
      </x:c>
      <x:c r="D116" s="52" t="str">
        <x:f>IF('Deal_Master_Wide'!$AV$19="","",'Deal_Master_Wide'!$AV$19)</x:f>
        <x:v>Not assessed</x:v>
      </x:c>
      <x:c r="E116" s="50" t="n">
        <x:v>0</x:v>
      </x:c>
      <x:c r="F116" s="52" t="str">
        <x:f>IF(OR($C116="High-confidence innovation-driven",$C116="Medium-confidence innovation-driven"),1,IF($C116="Clear alternative-rationale",0,""))</x:f>
      </x:c>
      <x:c r="G116" s="52" t="str">
        <x:f>IF('Deal_Master_Wide'!$M$19="","",'Deal_Master_Wide'!$M$19)</x:f>
        <x:v>Review</x:v>
      </x:c>
      <x:c r="H116" s="50" t="str">
        <x:v>Serb SAS</x:v>
      </x:c>
      <x:c r="I116" s="50" t="str">
        <x:v>Veriton Pharma Ltd</x:v>
      </x:c>
      <x:c r="J116" s="50" t="n">
        <x:v>2020</x:v>
      </x:c>
      <x:c r="K116" s="50" t="n">
        <x:v>-1</x:v>
      </x:c>
      <x:c r="L116" s="50" t="n">
        <x:v>2019</x:v>
      </x:c>
      <x:c r="M116" s="50" t="n">
        <x:v>0</x:v>
      </x:c>
      <x:c r="N116" s="50" t="n">
        <x:v>0</x:v>
      </x:c>
      <x:c r="O116" s="52" t="str">
        <x:f>IF($F116="","",$F116*$M116)</x:f>
      </x:c>
      <x:c r="P116" s="54" t="str">
        <x:f>IF('Deal_Master_Wide'!$BR$19="","",'Deal_Master_Wide'!$BR$19)</x:f>
      </x:c>
      <x:c r="Q116" s="54" t="str">
        <x:f>IF('Deal_Master_Wide'!$BY$19="","",'Deal_Master_Wide'!$BY$19)</x:f>
      </x:c>
      <x:c r="R116" s="54" t="str">
        <x:f>IF('Deal_Master_Wide'!$CF$19="","",'Deal_Master_Wide'!$CF$19)</x:f>
      </x:c>
      <x:c r="S116" s="54" t="str">
        <x:f>IF('Deal_Master_Wide'!$CM$19="","",'Deal_Master_Wide'!$CM$19)</x:f>
      </x:c>
      <x:c r="T116" s="54" t="str">
        <x:f>IF('Deal_Master_Wide'!$CT$19="","",'Deal_Master_Wide'!$CT$19)</x:f>
      </x:c>
      <x:c r="U116" s="54" t="str">
        <x:f>IF('Deal_Master_Wide'!$DA$19="","",'Deal_Master_Wide'!$DA$19)</x:f>
      </x:c>
      <x:c r="V116" s="56" t="str">
        <x:f>IF('Deal_Master_Wide'!$DH$19="","",'Deal_Master_Wide'!$DH$19)</x:f>
      </x:c>
      <x:c r="W116" s="56" t="str">
        <x:f>IF('Deal_Master_Wide'!$DO$19="","",'Deal_Master_Wide'!$DO$19)</x:f>
      </x:c>
      <x:c r="X116" s="56" t="str">
        <x:f>IF('Deal_Master_Wide'!$DV$19="","",'Deal_Master_Wide'!$DV$19)</x:f>
      </x:c>
      <x:c r="Y116" s="118" t="str">
        <x:f>IF('Deal_Master_Wide'!$EC$19="","",'Deal_Master_Wide'!$EC$19)</x:f>
      </x:c>
      <x:c r="Z116" s="118" t="str">
        <x:f>IF('Deal_Master_Wide'!$EJ$19="","",'Deal_Master_Wide'!$EJ$19)</x:f>
      </x:c>
      <x:c r="AA116" s="52" t="str">
        <x:f>IF('Deal_Master_Wide'!$AL$19="","",'Deal_Master_Wide'!$AL$19)</x:f>
        <x:v>Unknown</x:v>
      </x:c>
      <x:c r="AB116" s="54" t="str">
        <x:f>IF('Deal_Master_Wide'!$AF$19="","",'Deal_Master_Wide'!$AF$19)</x:f>
      </x:c>
      <x:c r="AC116" s="52" t="str">
        <x:f>IF(COUNT($P116,$Q116,$R116,$S116,$T116,$U116,$V116,$W116,$X116)=9,"Yes","No")</x:f>
        <x:v>No</x:v>
      </x:c>
      <x:c r="AD116" s="52" t="str">
        <x:f>IF(COUNT($Y116,$Z116)=2,"Yes","No")</x:f>
        <x:v>No</x:v>
      </x:c>
      <x:c r="AE116" s="50" t="str"/>
      <x:c r="AF116" t="str"/>
    </x:row>
    <x:row r="117" ht="20" customHeight="1">
      <x:c r="A117" s="50" t="str">
        <x:v>CTL-0017</x:v>
      </x:c>
      <x:c r="B117" s="50" t="str">
        <x:v>Candidate alternative-rationale group</x:v>
      </x:c>
      <x:c r="C117" s="52" t="str">
        <x:f>IF('Deal_Master_Wide'!$AU$19="","",'Deal_Master_Wide'!$AU$19)</x:f>
        <x:v>Not reviewed</x:v>
      </x:c>
      <x:c r="D117" s="52" t="str">
        <x:f>IF('Deal_Master_Wide'!$AV$19="","",'Deal_Master_Wide'!$AV$19)</x:f>
        <x:v>Not assessed</x:v>
      </x:c>
      <x:c r="E117" s="50" t="n">
        <x:v>0</x:v>
      </x:c>
      <x:c r="F117" s="52" t="str">
        <x:f>IF(OR($C117="High-confidence innovation-driven",$C117="Medium-confidence innovation-driven"),1,IF($C117="Clear alternative-rationale",0,""))</x:f>
      </x:c>
      <x:c r="G117" s="52" t="str">
        <x:f>IF('Deal_Master_Wide'!$M$19="","",'Deal_Master_Wide'!$M$19)</x:f>
        <x:v>Review</x:v>
      </x:c>
      <x:c r="H117" s="50" t="str">
        <x:v>Serb SAS</x:v>
      </x:c>
      <x:c r="I117" s="50" t="str">
        <x:v>Veriton Pharma Ltd</x:v>
      </x:c>
      <x:c r="J117" s="50" t="n">
        <x:v>2020</x:v>
      </x:c>
      <x:c r="K117" s="50" t="n">
        <x:v>0</x:v>
      </x:c>
      <x:c r="L117" s="50" t="n">
        <x:v>2020</x:v>
      </x:c>
      <x:c r="M117" s="50" t="n">
        <x:v>0</x:v>
      </x:c>
      <x:c r="N117" s="50" t="n">
        <x:v>1</x:v>
      </x:c>
      <x:c r="O117" s="52" t="str">
        <x:f>IF($F117="","",$F117*$M117)</x:f>
      </x:c>
      <x:c r="P117" s="54" t="str">
        <x:f>IF('Deal_Master_Wide'!$BS$19="","",'Deal_Master_Wide'!$BS$19)</x:f>
      </x:c>
      <x:c r="Q117" s="54" t="str">
        <x:f>IF('Deal_Master_Wide'!$BZ$19="","",'Deal_Master_Wide'!$BZ$19)</x:f>
      </x:c>
      <x:c r="R117" s="54" t="str">
        <x:f>IF('Deal_Master_Wide'!$CG$19="","",'Deal_Master_Wide'!$CG$19)</x:f>
      </x:c>
      <x:c r="S117" s="54" t="str">
        <x:f>IF('Deal_Master_Wide'!$CN$19="","",'Deal_Master_Wide'!$CN$19)</x:f>
      </x:c>
      <x:c r="T117" s="54" t="str">
        <x:f>IF('Deal_Master_Wide'!$CU$19="","",'Deal_Master_Wide'!$CU$19)</x:f>
      </x:c>
      <x:c r="U117" s="54" t="str">
        <x:f>IF('Deal_Master_Wide'!$DB$19="","",'Deal_Master_Wide'!$DB$19)</x:f>
      </x:c>
      <x:c r="V117" s="56" t="str">
        <x:f>IF('Deal_Master_Wide'!$DI$19="","",'Deal_Master_Wide'!$DI$19)</x:f>
      </x:c>
      <x:c r="W117" s="56" t="str">
        <x:f>IF('Deal_Master_Wide'!$DP$19="","",'Deal_Master_Wide'!$DP$19)</x:f>
      </x:c>
      <x:c r="X117" s="56" t="str">
        <x:f>IF('Deal_Master_Wide'!$DW$19="","",'Deal_Master_Wide'!$DW$19)</x:f>
      </x:c>
      <x:c r="Y117" s="118" t="str">
        <x:f>IF('Deal_Master_Wide'!$ED$19="","",'Deal_Master_Wide'!$ED$19)</x:f>
      </x:c>
      <x:c r="Z117" s="118" t="str">
        <x:f>IF('Deal_Master_Wide'!$EK$19="","",'Deal_Master_Wide'!$EK$19)</x:f>
      </x:c>
      <x:c r="AA117" s="52" t="str">
        <x:f>IF('Deal_Master_Wide'!$AL$19="","",'Deal_Master_Wide'!$AL$19)</x:f>
        <x:v>Unknown</x:v>
      </x:c>
      <x:c r="AB117" s="54" t="str">
        <x:f>IF('Deal_Master_Wide'!$AF$19="","",'Deal_Master_Wide'!$AF$19)</x:f>
      </x:c>
      <x:c r="AC117" s="52" t="str">
        <x:f>IF(COUNT($P117,$Q117,$R117,$S117,$T117,$U117,$V117,$W117,$X117)=9,"Yes","No")</x:f>
        <x:v>No</x:v>
      </x:c>
      <x:c r="AD117" s="52" t="str">
        <x:f>IF(COUNT($Y117,$Z117)=2,"Yes","No")</x:f>
        <x:v>No</x:v>
      </x:c>
      <x:c r="AE117" s="50" t="str"/>
      <x:c r="AF117" t="str"/>
    </x:row>
    <x:row r="118" ht="20" customHeight="1">
      <x:c r="A118" s="50" t="str">
        <x:v>CTL-0017</x:v>
      </x:c>
      <x:c r="B118" s="50" t="str">
        <x:v>Candidate alternative-rationale group</x:v>
      </x:c>
      <x:c r="C118" s="52" t="str">
        <x:f>IF('Deal_Master_Wide'!$AU$19="","",'Deal_Master_Wide'!$AU$19)</x:f>
        <x:v>Not reviewed</x:v>
      </x:c>
      <x:c r="D118" s="52" t="str">
        <x:f>IF('Deal_Master_Wide'!$AV$19="","",'Deal_Master_Wide'!$AV$19)</x:f>
        <x:v>Not assessed</x:v>
      </x:c>
      <x:c r="E118" s="50" t="n">
        <x:v>0</x:v>
      </x:c>
      <x:c r="F118" s="52" t="str">
        <x:f>IF(OR($C118="High-confidence innovation-driven",$C118="Medium-confidence innovation-driven"),1,IF($C118="Clear alternative-rationale",0,""))</x:f>
      </x:c>
      <x:c r="G118" s="52" t="str">
        <x:f>IF('Deal_Master_Wide'!$M$19="","",'Deal_Master_Wide'!$M$19)</x:f>
        <x:v>Review</x:v>
      </x:c>
      <x:c r="H118" s="50" t="str">
        <x:v>Serb SAS</x:v>
      </x:c>
      <x:c r="I118" s="50" t="str">
        <x:v>Veriton Pharma Ltd</x:v>
      </x:c>
      <x:c r="J118" s="50" t="n">
        <x:v>2020</x:v>
      </x:c>
      <x:c r="K118" s="50" t="n">
        <x:v>1</x:v>
      </x:c>
      <x:c r="L118" s="50" t="n">
        <x:v>2021</x:v>
      </x:c>
      <x:c r="M118" s="50" t="n">
        <x:v>1</x:v>
      </x:c>
      <x:c r="N118" s="50" t="n">
        <x:v>1</x:v>
      </x:c>
      <x:c r="O118" s="52" t="str">
        <x:f>IF($F118="","",$F118*$M118)</x:f>
      </x:c>
      <x:c r="P118" s="54" t="str">
        <x:f>IF('Deal_Master_Wide'!$BT$19="","",'Deal_Master_Wide'!$BT$19)</x:f>
      </x:c>
      <x:c r="Q118" s="54" t="str">
        <x:f>IF('Deal_Master_Wide'!$CA$19="","",'Deal_Master_Wide'!$CA$19)</x:f>
      </x:c>
      <x:c r="R118" s="54" t="str">
        <x:f>IF('Deal_Master_Wide'!$CH$19="","",'Deal_Master_Wide'!$CH$19)</x:f>
      </x:c>
      <x:c r="S118" s="54" t="str">
        <x:f>IF('Deal_Master_Wide'!$CO$19="","",'Deal_Master_Wide'!$CO$19)</x:f>
      </x:c>
      <x:c r="T118" s="54" t="str">
        <x:f>IF('Deal_Master_Wide'!$CV$19="","",'Deal_Master_Wide'!$CV$19)</x:f>
      </x:c>
      <x:c r="U118" s="54" t="str">
        <x:f>IF('Deal_Master_Wide'!$DC$19="","",'Deal_Master_Wide'!$DC$19)</x:f>
      </x:c>
      <x:c r="V118" s="56" t="str">
        <x:f>IF('Deal_Master_Wide'!$DJ$19="","",'Deal_Master_Wide'!$DJ$19)</x:f>
      </x:c>
      <x:c r="W118" s="56" t="str">
        <x:f>IF('Deal_Master_Wide'!$DQ$19="","",'Deal_Master_Wide'!$DQ$19)</x:f>
      </x:c>
      <x:c r="X118" s="56" t="str">
        <x:f>IF('Deal_Master_Wide'!$DX$19="","",'Deal_Master_Wide'!$DX$19)</x:f>
      </x:c>
      <x:c r="Y118" s="118" t="str">
        <x:f>IF('Deal_Master_Wide'!$EE$19="","",'Deal_Master_Wide'!$EE$19)</x:f>
      </x:c>
      <x:c r="Z118" s="118" t="str">
        <x:f>IF('Deal_Master_Wide'!$EL$19="","",'Deal_Master_Wide'!$EL$19)</x:f>
      </x:c>
      <x:c r="AA118" s="52" t="str">
        <x:f>IF('Deal_Master_Wide'!$AL$19="","",'Deal_Master_Wide'!$AL$19)</x:f>
        <x:v>Unknown</x:v>
      </x:c>
      <x:c r="AB118" s="54" t="str">
        <x:f>IF('Deal_Master_Wide'!$AF$19="","",'Deal_Master_Wide'!$AF$19)</x:f>
      </x:c>
      <x:c r="AC118" s="52" t="str">
        <x:f>IF(COUNT($P118,$Q118,$R118,$S118,$T118,$U118,$V118,$W118,$X118)=9,"Yes","No")</x:f>
        <x:v>No</x:v>
      </x:c>
      <x:c r="AD118" s="52" t="str">
        <x:f>IF(COUNT($Y118,$Z118)=2,"Yes","No")</x:f>
        <x:v>No</x:v>
      </x:c>
      <x:c r="AE118" s="50" t="str"/>
      <x:c r="AF118" t="str"/>
    </x:row>
    <x:row r="119" ht="20" customHeight="1">
      <x:c r="A119" s="50" t="str">
        <x:v>CTL-0017</x:v>
      </x:c>
      <x:c r="B119" s="50" t="str">
        <x:v>Candidate alternative-rationale group</x:v>
      </x:c>
      <x:c r="C119" s="52" t="str">
        <x:f>IF('Deal_Master_Wide'!$AU$19="","",'Deal_Master_Wide'!$AU$19)</x:f>
        <x:v>Not reviewed</x:v>
      </x:c>
      <x:c r="D119" s="52" t="str">
        <x:f>IF('Deal_Master_Wide'!$AV$19="","",'Deal_Master_Wide'!$AV$19)</x:f>
        <x:v>Not assessed</x:v>
      </x:c>
      <x:c r="E119" s="50" t="n">
        <x:v>0</x:v>
      </x:c>
      <x:c r="F119" s="52" t="str">
        <x:f>IF(OR($C119="High-confidence innovation-driven",$C119="Medium-confidence innovation-driven"),1,IF($C119="Clear alternative-rationale",0,""))</x:f>
      </x:c>
      <x:c r="G119" s="52" t="str">
        <x:f>IF('Deal_Master_Wide'!$M$19="","",'Deal_Master_Wide'!$M$19)</x:f>
        <x:v>Review</x:v>
      </x:c>
      <x:c r="H119" s="50" t="str">
        <x:v>Serb SAS</x:v>
      </x:c>
      <x:c r="I119" s="50" t="str">
        <x:v>Veriton Pharma Ltd</x:v>
      </x:c>
      <x:c r="J119" s="50" t="n">
        <x:v>2020</x:v>
      </x:c>
      <x:c r="K119" s="50" t="n">
        <x:v>2</x:v>
      </x:c>
      <x:c r="L119" s="50" t="n">
        <x:v>2022</x:v>
      </x:c>
      <x:c r="M119" s="50" t="n">
        <x:v>1</x:v>
      </x:c>
      <x:c r="N119" s="50" t="n">
        <x:v>1</x:v>
      </x:c>
      <x:c r="O119" s="52" t="str">
        <x:f>IF($F119="","",$F119*$M119)</x:f>
      </x:c>
      <x:c r="P119" s="54" t="str">
        <x:f>IF('Deal_Master_Wide'!$BU$19="","",'Deal_Master_Wide'!$BU$19)</x:f>
      </x:c>
      <x:c r="Q119" s="54" t="str">
        <x:f>IF('Deal_Master_Wide'!$CB$19="","",'Deal_Master_Wide'!$CB$19)</x:f>
      </x:c>
      <x:c r="R119" s="54" t="str">
        <x:f>IF('Deal_Master_Wide'!$CI$19="","",'Deal_Master_Wide'!$CI$19)</x:f>
      </x:c>
      <x:c r="S119" s="54" t="str">
        <x:f>IF('Deal_Master_Wide'!$CP$19="","",'Deal_Master_Wide'!$CP$19)</x:f>
      </x:c>
      <x:c r="T119" s="54" t="str">
        <x:f>IF('Deal_Master_Wide'!$CW$19="","",'Deal_Master_Wide'!$CW$19)</x:f>
      </x:c>
      <x:c r="U119" s="54" t="str">
        <x:f>IF('Deal_Master_Wide'!$DD$19="","",'Deal_Master_Wide'!$DD$19)</x:f>
      </x:c>
      <x:c r="V119" s="56" t="str">
        <x:f>IF('Deal_Master_Wide'!$DK$19="","",'Deal_Master_Wide'!$DK$19)</x:f>
      </x:c>
      <x:c r="W119" s="56" t="str">
        <x:f>IF('Deal_Master_Wide'!$DR$19="","",'Deal_Master_Wide'!$DR$19)</x:f>
      </x:c>
      <x:c r="X119" s="56" t="str">
        <x:f>IF('Deal_Master_Wide'!$DY$19="","",'Deal_Master_Wide'!$DY$19)</x:f>
      </x:c>
      <x:c r="Y119" s="118" t="str">
        <x:f>IF('Deal_Master_Wide'!$EF$19="","",'Deal_Master_Wide'!$EF$19)</x:f>
      </x:c>
      <x:c r="Z119" s="118" t="str">
        <x:f>IF('Deal_Master_Wide'!$EM$19="","",'Deal_Master_Wide'!$EM$19)</x:f>
      </x:c>
      <x:c r="AA119" s="52" t="str">
        <x:f>IF('Deal_Master_Wide'!$AL$19="","",'Deal_Master_Wide'!$AL$19)</x:f>
        <x:v>Unknown</x:v>
      </x:c>
      <x:c r="AB119" s="54" t="str">
        <x:f>IF('Deal_Master_Wide'!$AF$19="","",'Deal_Master_Wide'!$AF$19)</x:f>
      </x:c>
      <x:c r="AC119" s="52" t="str">
        <x:f>IF(COUNT($P119,$Q119,$R119,$S119,$T119,$U119,$V119,$W119,$X119)=9,"Yes","No")</x:f>
        <x:v>No</x:v>
      </x:c>
      <x:c r="AD119" s="52" t="str">
        <x:f>IF(COUNT($Y119,$Z119)=2,"Yes","No")</x:f>
        <x:v>No</x:v>
      </x:c>
      <x:c r="AE119" s="50" t="str"/>
      <x:c r="AF119" t="str"/>
    </x:row>
    <x:row r="120" ht="20" customHeight="1">
      <x:c r="A120" s="50" t="str">
        <x:v>CTL-0017</x:v>
      </x:c>
      <x:c r="B120" s="50" t="str">
        <x:v>Candidate alternative-rationale group</x:v>
      </x:c>
      <x:c r="C120" s="52" t="str">
        <x:f>IF('Deal_Master_Wide'!$AU$19="","",'Deal_Master_Wide'!$AU$19)</x:f>
        <x:v>Not reviewed</x:v>
      </x:c>
      <x:c r="D120" s="52" t="str">
        <x:f>IF('Deal_Master_Wide'!$AV$19="","",'Deal_Master_Wide'!$AV$19)</x:f>
        <x:v>Not assessed</x:v>
      </x:c>
      <x:c r="E120" s="50" t="n">
        <x:v>0</x:v>
      </x:c>
      <x:c r="F120" s="52" t="str">
        <x:f>IF(OR($C120="High-confidence innovation-driven",$C120="Medium-confidence innovation-driven"),1,IF($C120="Clear alternative-rationale",0,""))</x:f>
      </x:c>
      <x:c r="G120" s="52" t="str">
        <x:f>IF('Deal_Master_Wide'!$M$19="","",'Deal_Master_Wide'!$M$19)</x:f>
        <x:v>Review</x:v>
      </x:c>
      <x:c r="H120" s="50" t="str">
        <x:v>Serb SAS</x:v>
      </x:c>
      <x:c r="I120" s="50" t="str">
        <x:v>Veriton Pharma Ltd</x:v>
      </x:c>
      <x:c r="J120" s="50" t="n">
        <x:v>2020</x:v>
      </x:c>
      <x:c r="K120" s="50" t="n">
        <x:v>3</x:v>
      </x:c>
      <x:c r="L120" s="50" t="n">
        <x:v>2023</x:v>
      </x:c>
      <x:c r="M120" s="50" t="n">
        <x:v>1</x:v>
      </x:c>
      <x:c r="N120" s="50" t="n">
        <x:v>1</x:v>
      </x:c>
      <x:c r="O120" s="52" t="str">
        <x:f>IF($F120="","",$F120*$M120)</x:f>
      </x:c>
      <x:c r="P120" s="54" t="str">
        <x:f>IF('Deal_Master_Wide'!$BV$19="","",'Deal_Master_Wide'!$BV$19)</x:f>
      </x:c>
      <x:c r="Q120" s="54" t="str">
        <x:f>IF('Deal_Master_Wide'!$CC$19="","",'Deal_Master_Wide'!$CC$19)</x:f>
      </x:c>
      <x:c r="R120" s="54" t="str">
        <x:f>IF('Deal_Master_Wide'!$CJ$19="","",'Deal_Master_Wide'!$CJ$19)</x:f>
      </x:c>
      <x:c r="S120" s="54" t="str">
        <x:f>IF('Deal_Master_Wide'!$CQ$19="","",'Deal_Master_Wide'!$CQ$19)</x:f>
      </x:c>
      <x:c r="T120" s="54" t="str">
        <x:f>IF('Deal_Master_Wide'!$CX$19="","",'Deal_Master_Wide'!$CX$19)</x:f>
      </x:c>
      <x:c r="U120" s="54" t="str">
        <x:f>IF('Deal_Master_Wide'!$DE$19="","",'Deal_Master_Wide'!$DE$19)</x:f>
      </x:c>
      <x:c r="V120" s="56" t="str">
        <x:f>IF('Deal_Master_Wide'!$DL$19="","",'Deal_Master_Wide'!$DL$19)</x:f>
      </x:c>
      <x:c r="W120" s="56" t="str">
        <x:f>IF('Deal_Master_Wide'!$DS$19="","",'Deal_Master_Wide'!$DS$19)</x:f>
      </x:c>
      <x:c r="X120" s="56" t="str">
        <x:f>IF('Deal_Master_Wide'!$DZ$19="","",'Deal_Master_Wide'!$DZ$19)</x:f>
      </x:c>
      <x:c r="Y120" s="118" t="str">
        <x:f>IF('Deal_Master_Wide'!$EG$19="","",'Deal_Master_Wide'!$EG$19)</x:f>
      </x:c>
      <x:c r="Z120" s="118" t="str">
        <x:f>IF('Deal_Master_Wide'!$EN$19="","",'Deal_Master_Wide'!$EN$19)</x:f>
      </x:c>
      <x:c r="AA120" s="52" t="str">
        <x:f>IF('Deal_Master_Wide'!$AL$19="","",'Deal_Master_Wide'!$AL$19)</x:f>
        <x:v>Unknown</x:v>
      </x:c>
      <x:c r="AB120" s="54" t="str">
        <x:f>IF('Deal_Master_Wide'!$AF$19="","",'Deal_Master_Wide'!$AF$19)</x:f>
      </x:c>
      <x:c r="AC120" s="52" t="str">
        <x:f>IF(COUNT($P120,$Q120,$R120,$S120,$T120,$U120,$V120,$W120,$X120)=9,"Yes","No")</x:f>
        <x:v>No</x:v>
      </x:c>
      <x:c r="AD120" s="52" t="str">
        <x:f>IF(COUNT($Y120,$Z120)=2,"Yes","No")</x:f>
        <x:v>No</x:v>
      </x:c>
      <x:c r="AE120" s="50" t="str"/>
      <x:c r="AF120" t="str"/>
    </x:row>
    <x:row r="121" ht="20" customHeight="1">
      <x:c r="A121" s="50" t="str">
        <x:v>CTL-0018</x:v>
      </x:c>
      <x:c r="B121" s="50" t="str">
        <x:v>Candidate alternative-rationale group</x:v>
      </x:c>
      <x:c r="C121" s="52" t="str">
        <x:f>IF('Deal_Master_Wide'!$AU$20="","",'Deal_Master_Wide'!$AU$20)</x:f>
        <x:v>Not reviewed</x:v>
      </x:c>
      <x:c r="D121" s="52" t="str">
        <x:f>IF('Deal_Master_Wide'!$AV$20="","",'Deal_Master_Wide'!$AV$20)</x:f>
        <x:v>Not assessed</x:v>
      </x:c>
      <x:c r="E121" s="50" t="n">
        <x:v>0</x:v>
      </x:c>
      <x:c r="F121" s="52" t="str">
        <x:f>IF(OR($C121="High-confidence innovation-driven",$C121="Medium-confidence innovation-driven"),1,IF($C121="Clear alternative-rationale",0,""))</x:f>
      </x:c>
      <x:c r="G121" s="52" t="str">
        <x:f>IF('Deal_Master_Wide'!$M$20="","",'Deal_Master_Wide'!$M$20)</x:f>
        <x:v>Review</x:v>
      </x:c>
      <x:c r="H121" s="50" t="str">
        <x:v>Mediolanum farmaceutici SpA</x:v>
      </x:c>
      <x:c r="I121" s="50" t="str">
        <x:v>Elsalys Biotech SA</x:v>
      </x:c>
      <x:c r="J121" s="50" t="n">
        <x:v>2020</x:v>
      </x:c>
      <x:c r="K121" s="50" t="n">
        <x:v>-3</x:v>
      </x:c>
      <x:c r="L121" s="50" t="n">
        <x:v>2017</x:v>
      </x:c>
      <x:c r="M121" s="50" t="n">
        <x:v>0</x:v>
      </x:c>
      <x:c r="N121" s="50" t="n">
        <x:v>0</x:v>
      </x:c>
      <x:c r="O121" s="52" t="str">
        <x:f>IF($F121="","",$F121*$M121)</x:f>
      </x:c>
      <x:c r="P121" s="54" t="str">
        <x:f>IF('Deal_Master_Wide'!$BP$20="","",'Deal_Master_Wide'!$BP$20)</x:f>
      </x:c>
      <x:c r="Q121" s="54" t="str">
        <x:f>IF('Deal_Master_Wide'!$BW$20="","",'Deal_Master_Wide'!$BW$20)</x:f>
      </x:c>
      <x:c r="R121" s="54" t="str">
        <x:f>IF('Deal_Master_Wide'!$CD$20="","",'Deal_Master_Wide'!$CD$20)</x:f>
      </x:c>
      <x:c r="S121" s="54" t="str">
        <x:f>IF('Deal_Master_Wide'!$CK$20="","",'Deal_Master_Wide'!$CK$20)</x:f>
      </x:c>
      <x:c r="T121" s="54" t="str">
        <x:f>IF('Deal_Master_Wide'!$CR$20="","",'Deal_Master_Wide'!$CR$20)</x:f>
      </x:c>
      <x:c r="U121" s="54" t="str">
        <x:f>IF('Deal_Master_Wide'!$CY$20="","",'Deal_Master_Wide'!$CY$20)</x:f>
      </x:c>
      <x:c r="V121" s="56" t="str">
        <x:f>IF('Deal_Master_Wide'!$DF$20="","",'Deal_Master_Wide'!$DF$20)</x:f>
      </x:c>
      <x:c r="W121" s="56" t="str">
        <x:f>IF('Deal_Master_Wide'!$DM$20="","",'Deal_Master_Wide'!$DM$20)</x:f>
      </x:c>
      <x:c r="X121" s="56" t="str">
        <x:f>IF('Deal_Master_Wide'!$DT$20="","",'Deal_Master_Wide'!$DT$20)</x:f>
      </x:c>
      <x:c r="Y121" s="118" t="str">
        <x:f>IF('Deal_Master_Wide'!$EA$20="","",'Deal_Master_Wide'!$EA$20)</x:f>
      </x:c>
      <x:c r="Z121" s="118" t="str">
        <x:f>IF('Deal_Master_Wide'!$EH$20="","",'Deal_Master_Wide'!$EH$20)</x:f>
      </x:c>
      <x:c r="AA121" s="52" t="str">
        <x:f>IF('Deal_Master_Wide'!$AL$20="","",'Deal_Master_Wide'!$AL$20)</x:f>
        <x:v>Unknown</x:v>
      </x:c>
      <x:c r="AB121" s="54" t="str">
        <x:f>IF('Deal_Master_Wide'!$AF$20="","",'Deal_Master_Wide'!$AF$20)</x:f>
      </x:c>
      <x:c r="AC121" s="52" t="str">
        <x:f>IF(COUNT($P121,$Q121,$R121,$S121,$T121,$U121,$V121,$W121,$X121)=9,"Yes","No")</x:f>
        <x:v>No</x:v>
      </x:c>
      <x:c r="AD121" s="52" t="str">
        <x:f>IF(COUNT($Y121,$Z121)=2,"Yes","No")</x:f>
        <x:v>No</x:v>
      </x:c>
      <x:c r="AE121" s="50" t="str"/>
      <x:c r="AF121" t="str"/>
    </x:row>
    <x:row r="122" ht="20" customHeight="1">
      <x:c r="A122" s="50" t="str">
        <x:v>CTL-0018</x:v>
      </x:c>
      <x:c r="B122" s="50" t="str">
        <x:v>Candidate alternative-rationale group</x:v>
      </x:c>
      <x:c r="C122" s="52" t="str">
        <x:f>IF('Deal_Master_Wide'!$AU$20="","",'Deal_Master_Wide'!$AU$20)</x:f>
        <x:v>Not reviewed</x:v>
      </x:c>
      <x:c r="D122" s="52" t="str">
        <x:f>IF('Deal_Master_Wide'!$AV$20="","",'Deal_Master_Wide'!$AV$20)</x:f>
        <x:v>Not assessed</x:v>
      </x:c>
      <x:c r="E122" s="50" t="n">
        <x:v>0</x:v>
      </x:c>
      <x:c r="F122" s="52" t="str">
        <x:f>IF(OR($C122="High-confidence innovation-driven",$C122="Medium-confidence innovation-driven"),1,IF($C122="Clear alternative-rationale",0,""))</x:f>
      </x:c>
      <x:c r="G122" s="52" t="str">
        <x:f>IF('Deal_Master_Wide'!$M$20="","",'Deal_Master_Wide'!$M$20)</x:f>
        <x:v>Review</x:v>
      </x:c>
      <x:c r="H122" s="50" t="str">
        <x:v>Mediolanum farmaceutici SpA</x:v>
      </x:c>
      <x:c r="I122" s="50" t="str">
        <x:v>Elsalys Biotech SA</x:v>
      </x:c>
      <x:c r="J122" s="50" t="n">
        <x:v>2020</x:v>
      </x:c>
      <x:c r="K122" s="50" t="n">
        <x:v>-2</x:v>
      </x:c>
      <x:c r="L122" s="50" t="n">
        <x:v>2018</x:v>
      </x:c>
      <x:c r="M122" s="50" t="n">
        <x:v>0</x:v>
      </x:c>
      <x:c r="N122" s="50" t="n">
        <x:v>0</x:v>
      </x:c>
      <x:c r="O122" s="52" t="str">
        <x:f>IF($F122="","",$F122*$M122)</x:f>
      </x:c>
      <x:c r="P122" s="54" t="str">
        <x:f>IF('Deal_Master_Wide'!$BQ$20="","",'Deal_Master_Wide'!$BQ$20)</x:f>
      </x:c>
      <x:c r="Q122" s="54" t="str">
        <x:f>IF('Deal_Master_Wide'!$BX$20="","",'Deal_Master_Wide'!$BX$20)</x:f>
      </x:c>
      <x:c r="R122" s="54" t="str">
        <x:f>IF('Deal_Master_Wide'!$CE$20="","",'Deal_Master_Wide'!$CE$20)</x:f>
      </x:c>
      <x:c r="S122" s="54" t="str">
        <x:f>IF('Deal_Master_Wide'!$CL$20="","",'Deal_Master_Wide'!$CL$20)</x:f>
      </x:c>
      <x:c r="T122" s="54" t="str">
        <x:f>IF('Deal_Master_Wide'!$CS$20="","",'Deal_Master_Wide'!$CS$20)</x:f>
      </x:c>
      <x:c r="U122" s="54" t="str">
        <x:f>IF('Deal_Master_Wide'!$CZ$20="","",'Deal_Master_Wide'!$CZ$20)</x:f>
      </x:c>
      <x:c r="V122" s="56" t="str">
        <x:f>IF('Deal_Master_Wide'!$DG$20="","",'Deal_Master_Wide'!$DG$20)</x:f>
      </x:c>
      <x:c r="W122" s="56" t="str">
        <x:f>IF('Deal_Master_Wide'!$DN$20="","",'Deal_Master_Wide'!$DN$20)</x:f>
      </x:c>
      <x:c r="X122" s="56" t="str">
        <x:f>IF('Deal_Master_Wide'!$DU$20="","",'Deal_Master_Wide'!$DU$20)</x:f>
      </x:c>
      <x:c r="Y122" s="118" t="str">
        <x:f>IF('Deal_Master_Wide'!$EB$20="","",'Deal_Master_Wide'!$EB$20)</x:f>
      </x:c>
      <x:c r="Z122" s="118" t="str">
        <x:f>IF('Deal_Master_Wide'!$EI$20="","",'Deal_Master_Wide'!$EI$20)</x:f>
      </x:c>
      <x:c r="AA122" s="52" t="str">
        <x:f>IF('Deal_Master_Wide'!$AL$20="","",'Deal_Master_Wide'!$AL$20)</x:f>
        <x:v>Unknown</x:v>
      </x:c>
      <x:c r="AB122" s="54" t="str">
        <x:f>IF('Deal_Master_Wide'!$AF$20="","",'Deal_Master_Wide'!$AF$20)</x:f>
      </x:c>
      <x:c r="AC122" s="52" t="str">
        <x:f>IF(COUNT($P122,$Q122,$R122,$S122,$T122,$U122,$V122,$W122,$X122)=9,"Yes","No")</x:f>
        <x:v>No</x:v>
      </x:c>
      <x:c r="AD122" s="52" t="str">
        <x:f>IF(COUNT($Y122,$Z122)=2,"Yes","No")</x:f>
        <x:v>No</x:v>
      </x:c>
      <x:c r="AE122" s="50" t="str"/>
      <x:c r="AF122" t="str"/>
    </x:row>
    <x:row r="123" ht="20" customHeight="1">
      <x:c r="A123" s="50" t="str">
        <x:v>CTL-0018</x:v>
      </x:c>
      <x:c r="B123" s="50" t="str">
        <x:v>Candidate alternative-rationale group</x:v>
      </x:c>
      <x:c r="C123" s="52" t="str">
        <x:f>IF('Deal_Master_Wide'!$AU$20="","",'Deal_Master_Wide'!$AU$20)</x:f>
        <x:v>Not reviewed</x:v>
      </x:c>
      <x:c r="D123" s="52" t="str">
        <x:f>IF('Deal_Master_Wide'!$AV$20="","",'Deal_Master_Wide'!$AV$20)</x:f>
        <x:v>Not assessed</x:v>
      </x:c>
      <x:c r="E123" s="50" t="n">
        <x:v>0</x:v>
      </x:c>
      <x:c r="F123" s="52" t="str">
        <x:f>IF(OR($C123="High-confidence innovation-driven",$C123="Medium-confidence innovation-driven"),1,IF($C123="Clear alternative-rationale",0,""))</x:f>
      </x:c>
      <x:c r="G123" s="52" t="str">
        <x:f>IF('Deal_Master_Wide'!$M$20="","",'Deal_Master_Wide'!$M$20)</x:f>
        <x:v>Review</x:v>
      </x:c>
      <x:c r="H123" s="50" t="str">
        <x:v>Mediolanum farmaceutici SpA</x:v>
      </x:c>
      <x:c r="I123" s="50" t="str">
        <x:v>Elsalys Biotech SA</x:v>
      </x:c>
      <x:c r="J123" s="50" t="n">
        <x:v>2020</x:v>
      </x:c>
      <x:c r="K123" s="50" t="n">
        <x:v>-1</x:v>
      </x:c>
      <x:c r="L123" s="50" t="n">
        <x:v>2019</x:v>
      </x:c>
      <x:c r="M123" s="50" t="n">
        <x:v>0</x:v>
      </x:c>
      <x:c r="N123" s="50" t="n">
        <x:v>0</x:v>
      </x:c>
      <x:c r="O123" s="52" t="str">
        <x:f>IF($F123="","",$F123*$M123)</x:f>
      </x:c>
      <x:c r="P123" s="54" t="str">
        <x:f>IF('Deal_Master_Wide'!$BR$20="","",'Deal_Master_Wide'!$BR$20)</x:f>
      </x:c>
      <x:c r="Q123" s="54" t="str">
        <x:f>IF('Deal_Master_Wide'!$BY$20="","",'Deal_Master_Wide'!$BY$20)</x:f>
      </x:c>
      <x:c r="R123" s="54" t="str">
        <x:f>IF('Deal_Master_Wide'!$CF$20="","",'Deal_Master_Wide'!$CF$20)</x:f>
      </x:c>
      <x:c r="S123" s="54" t="str">
        <x:f>IF('Deal_Master_Wide'!$CM$20="","",'Deal_Master_Wide'!$CM$20)</x:f>
      </x:c>
      <x:c r="T123" s="54" t="str">
        <x:f>IF('Deal_Master_Wide'!$CT$20="","",'Deal_Master_Wide'!$CT$20)</x:f>
      </x:c>
      <x:c r="U123" s="54" t="str">
        <x:f>IF('Deal_Master_Wide'!$DA$20="","",'Deal_Master_Wide'!$DA$20)</x:f>
      </x:c>
      <x:c r="V123" s="56" t="str">
        <x:f>IF('Deal_Master_Wide'!$DH$20="","",'Deal_Master_Wide'!$DH$20)</x:f>
      </x:c>
      <x:c r="W123" s="56" t="str">
        <x:f>IF('Deal_Master_Wide'!$DO$20="","",'Deal_Master_Wide'!$DO$20)</x:f>
      </x:c>
      <x:c r="X123" s="56" t="str">
        <x:f>IF('Deal_Master_Wide'!$DV$20="","",'Deal_Master_Wide'!$DV$20)</x:f>
      </x:c>
      <x:c r="Y123" s="118" t="str">
        <x:f>IF('Deal_Master_Wide'!$EC$20="","",'Deal_Master_Wide'!$EC$20)</x:f>
      </x:c>
      <x:c r="Z123" s="118" t="str">
        <x:f>IF('Deal_Master_Wide'!$EJ$20="","",'Deal_Master_Wide'!$EJ$20)</x:f>
      </x:c>
      <x:c r="AA123" s="52" t="str">
        <x:f>IF('Deal_Master_Wide'!$AL$20="","",'Deal_Master_Wide'!$AL$20)</x:f>
        <x:v>Unknown</x:v>
      </x:c>
      <x:c r="AB123" s="54" t="str">
        <x:f>IF('Deal_Master_Wide'!$AF$20="","",'Deal_Master_Wide'!$AF$20)</x:f>
      </x:c>
      <x:c r="AC123" s="52" t="str">
        <x:f>IF(COUNT($P123,$Q123,$R123,$S123,$T123,$U123,$V123,$W123,$X123)=9,"Yes","No")</x:f>
        <x:v>No</x:v>
      </x:c>
      <x:c r="AD123" s="52" t="str">
        <x:f>IF(COUNT($Y123,$Z123)=2,"Yes","No")</x:f>
        <x:v>No</x:v>
      </x:c>
      <x:c r="AE123" s="50" t="str"/>
      <x:c r="AF123" t="str"/>
    </x:row>
    <x:row r="124" ht="20" customHeight="1">
      <x:c r="A124" s="50" t="str">
        <x:v>CTL-0018</x:v>
      </x:c>
      <x:c r="B124" s="50" t="str">
        <x:v>Candidate alternative-rationale group</x:v>
      </x:c>
      <x:c r="C124" s="52" t="str">
        <x:f>IF('Deal_Master_Wide'!$AU$20="","",'Deal_Master_Wide'!$AU$20)</x:f>
        <x:v>Not reviewed</x:v>
      </x:c>
      <x:c r="D124" s="52" t="str">
        <x:f>IF('Deal_Master_Wide'!$AV$20="","",'Deal_Master_Wide'!$AV$20)</x:f>
        <x:v>Not assessed</x:v>
      </x:c>
      <x:c r="E124" s="50" t="n">
        <x:v>0</x:v>
      </x:c>
      <x:c r="F124" s="52" t="str">
        <x:f>IF(OR($C124="High-confidence innovation-driven",$C124="Medium-confidence innovation-driven"),1,IF($C124="Clear alternative-rationale",0,""))</x:f>
      </x:c>
      <x:c r="G124" s="52" t="str">
        <x:f>IF('Deal_Master_Wide'!$M$20="","",'Deal_Master_Wide'!$M$20)</x:f>
        <x:v>Review</x:v>
      </x:c>
      <x:c r="H124" s="50" t="str">
        <x:v>Mediolanum farmaceutici SpA</x:v>
      </x:c>
      <x:c r="I124" s="50" t="str">
        <x:v>Elsalys Biotech SA</x:v>
      </x:c>
      <x:c r="J124" s="50" t="n">
        <x:v>2020</x:v>
      </x:c>
      <x:c r="K124" s="50" t="n">
        <x:v>0</x:v>
      </x:c>
      <x:c r="L124" s="50" t="n">
        <x:v>2020</x:v>
      </x:c>
      <x:c r="M124" s="50" t="n">
        <x:v>0</x:v>
      </x:c>
      <x:c r="N124" s="50" t="n">
        <x:v>1</x:v>
      </x:c>
      <x:c r="O124" s="52" t="str">
        <x:f>IF($F124="","",$F124*$M124)</x:f>
      </x:c>
      <x:c r="P124" s="54" t="str">
        <x:f>IF('Deal_Master_Wide'!$BS$20="","",'Deal_Master_Wide'!$BS$20)</x:f>
      </x:c>
      <x:c r="Q124" s="54" t="str">
        <x:f>IF('Deal_Master_Wide'!$BZ$20="","",'Deal_Master_Wide'!$BZ$20)</x:f>
      </x:c>
      <x:c r="R124" s="54" t="str">
        <x:f>IF('Deal_Master_Wide'!$CG$20="","",'Deal_Master_Wide'!$CG$20)</x:f>
      </x:c>
      <x:c r="S124" s="54" t="str">
        <x:f>IF('Deal_Master_Wide'!$CN$20="","",'Deal_Master_Wide'!$CN$20)</x:f>
      </x:c>
      <x:c r="T124" s="54" t="str">
        <x:f>IF('Deal_Master_Wide'!$CU$20="","",'Deal_Master_Wide'!$CU$20)</x:f>
      </x:c>
      <x:c r="U124" s="54" t="str">
        <x:f>IF('Deal_Master_Wide'!$DB$20="","",'Deal_Master_Wide'!$DB$20)</x:f>
      </x:c>
      <x:c r="V124" s="56" t="str">
        <x:f>IF('Deal_Master_Wide'!$DI$20="","",'Deal_Master_Wide'!$DI$20)</x:f>
      </x:c>
      <x:c r="W124" s="56" t="str">
        <x:f>IF('Deal_Master_Wide'!$DP$20="","",'Deal_Master_Wide'!$DP$20)</x:f>
      </x:c>
      <x:c r="X124" s="56" t="str">
        <x:f>IF('Deal_Master_Wide'!$DW$20="","",'Deal_Master_Wide'!$DW$20)</x:f>
      </x:c>
      <x:c r="Y124" s="118" t="str">
        <x:f>IF('Deal_Master_Wide'!$ED$20="","",'Deal_Master_Wide'!$ED$20)</x:f>
      </x:c>
      <x:c r="Z124" s="118" t="str">
        <x:f>IF('Deal_Master_Wide'!$EK$20="","",'Deal_Master_Wide'!$EK$20)</x:f>
      </x:c>
      <x:c r="AA124" s="52" t="str">
        <x:f>IF('Deal_Master_Wide'!$AL$20="","",'Deal_Master_Wide'!$AL$20)</x:f>
        <x:v>Unknown</x:v>
      </x:c>
      <x:c r="AB124" s="54" t="str">
        <x:f>IF('Deal_Master_Wide'!$AF$20="","",'Deal_Master_Wide'!$AF$20)</x:f>
      </x:c>
      <x:c r="AC124" s="52" t="str">
        <x:f>IF(COUNT($P124,$Q124,$R124,$S124,$T124,$U124,$V124,$W124,$X124)=9,"Yes","No")</x:f>
        <x:v>No</x:v>
      </x:c>
      <x:c r="AD124" s="52" t="str">
        <x:f>IF(COUNT($Y124,$Z124)=2,"Yes","No")</x:f>
        <x:v>No</x:v>
      </x:c>
      <x:c r="AE124" s="50" t="str"/>
      <x:c r="AF124" t="str"/>
    </x:row>
    <x:row r="125" ht="20" customHeight="1">
      <x:c r="A125" s="50" t="str">
        <x:v>CTL-0018</x:v>
      </x:c>
      <x:c r="B125" s="50" t="str">
        <x:v>Candidate alternative-rationale group</x:v>
      </x:c>
      <x:c r="C125" s="52" t="str">
        <x:f>IF('Deal_Master_Wide'!$AU$20="","",'Deal_Master_Wide'!$AU$20)</x:f>
        <x:v>Not reviewed</x:v>
      </x:c>
      <x:c r="D125" s="52" t="str">
        <x:f>IF('Deal_Master_Wide'!$AV$20="","",'Deal_Master_Wide'!$AV$20)</x:f>
        <x:v>Not assessed</x:v>
      </x:c>
      <x:c r="E125" s="50" t="n">
        <x:v>0</x:v>
      </x:c>
      <x:c r="F125" s="52" t="str">
        <x:f>IF(OR($C125="High-confidence innovation-driven",$C125="Medium-confidence innovation-driven"),1,IF($C125="Clear alternative-rationale",0,""))</x:f>
      </x:c>
      <x:c r="G125" s="52" t="str">
        <x:f>IF('Deal_Master_Wide'!$M$20="","",'Deal_Master_Wide'!$M$20)</x:f>
        <x:v>Review</x:v>
      </x:c>
      <x:c r="H125" s="50" t="str">
        <x:v>Mediolanum farmaceutici SpA</x:v>
      </x:c>
      <x:c r="I125" s="50" t="str">
        <x:v>Elsalys Biotech SA</x:v>
      </x:c>
      <x:c r="J125" s="50" t="n">
        <x:v>2020</x:v>
      </x:c>
      <x:c r="K125" s="50" t="n">
        <x:v>1</x:v>
      </x:c>
      <x:c r="L125" s="50" t="n">
        <x:v>2021</x:v>
      </x:c>
      <x:c r="M125" s="50" t="n">
        <x:v>1</x:v>
      </x:c>
      <x:c r="N125" s="50" t="n">
        <x:v>1</x:v>
      </x:c>
      <x:c r="O125" s="52" t="str">
        <x:f>IF($F125="","",$F125*$M125)</x:f>
      </x:c>
      <x:c r="P125" s="54" t="str">
        <x:f>IF('Deal_Master_Wide'!$BT$20="","",'Deal_Master_Wide'!$BT$20)</x:f>
      </x:c>
      <x:c r="Q125" s="54" t="str">
        <x:f>IF('Deal_Master_Wide'!$CA$20="","",'Deal_Master_Wide'!$CA$20)</x:f>
      </x:c>
      <x:c r="R125" s="54" t="str">
        <x:f>IF('Deal_Master_Wide'!$CH$20="","",'Deal_Master_Wide'!$CH$20)</x:f>
      </x:c>
      <x:c r="S125" s="54" t="str">
        <x:f>IF('Deal_Master_Wide'!$CO$20="","",'Deal_Master_Wide'!$CO$20)</x:f>
      </x:c>
      <x:c r="T125" s="54" t="str">
        <x:f>IF('Deal_Master_Wide'!$CV$20="","",'Deal_Master_Wide'!$CV$20)</x:f>
      </x:c>
      <x:c r="U125" s="54" t="str">
        <x:f>IF('Deal_Master_Wide'!$DC$20="","",'Deal_Master_Wide'!$DC$20)</x:f>
      </x:c>
      <x:c r="V125" s="56" t="str">
        <x:f>IF('Deal_Master_Wide'!$DJ$20="","",'Deal_Master_Wide'!$DJ$20)</x:f>
      </x:c>
      <x:c r="W125" s="56" t="str">
        <x:f>IF('Deal_Master_Wide'!$DQ$20="","",'Deal_Master_Wide'!$DQ$20)</x:f>
      </x:c>
      <x:c r="X125" s="56" t="str">
        <x:f>IF('Deal_Master_Wide'!$DX$20="","",'Deal_Master_Wide'!$DX$20)</x:f>
      </x:c>
      <x:c r="Y125" s="118" t="str">
        <x:f>IF('Deal_Master_Wide'!$EE$20="","",'Deal_Master_Wide'!$EE$20)</x:f>
      </x:c>
      <x:c r="Z125" s="118" t="str">
        <x:f>IF('Deal_Master_Wide'!$EL$20="","",'Deal_Master_Wide'!$EL$20)</x:f>
      </x:c>
      <x:c r="AA125" s="52" t="str">
        <x:f>IF('Deal_Master_Wide'!$AL$20="","",'Deal_Master_Wide'!$AL$20)</x:f>
        <x:v>Unknown</x:v>
      </x:c>
      <x:c r="AB125" s="54" t="str">
        <x:f>IF('Deal_Master_Wide'!$AF$20="","",'Deal_Master_Wide'!$AF$20)</x:f>
      </x:c>
      <x:c r="AC125" s="52" t="str">
        <x:f>IF(COUNT($P125,$Q125,$R125,$S125,$T125,$U125,$V125,$W125,$X125)=9,"Yes","No")</x:f>
        <x:v>No</x:v>
      </x:c>
      <x:c r="AD125" s="52" t="str">
        <x:f>IF(COUNT($Y125,$Z125)=2,"Yes","No")</x:f>
        <x:v>No</x:v>
      </x:c>
      <x:c r="AE125" s="50" t="str"/>
      <x:c r="AF125" t="str"/>
    </x:row>
    <x:row r="126" ht="20" customHeight="1">
      <x:c r="A126" s="50" t="str">
        <x:v>CTL-0018</x:v>
      </x:c>
      <x:c r="B126" s="50" t="str">
        <x:v>Candidate alternative-rationale group</x:v>
      </x:c>
      <x:c r="C126" s="52" t="str">
        <x:f>IF('Deal_Master_Wide'!$AU$20="","",'Deal_Master_Wide'!$AU$20)</x:f>
        <x:v>Not reviewed</x:v>
      </x:c>
      <x:c r="D126" s="52" t="str">
        <x:f>IF('Deal_Master_Wide'!$AV$20="","",'Deal_Master_Wide'!$AV$20)</x:f>
        <x:v>Not assessed</x:v>
      </x:c>
      <x:c r="E126" s="50" t="n">
        <x:v>0</x:v>
      </x:c>
      <x:c r="F126" s="52" t="str">
        <x:f>IF(OR($C126="High-confidence innovation-driven",$C126="Medium-confidence innovation-driven"),1,IF($C126="Clear alternative-rationale",0,""))</x:f>
      </x:c>
      <x:c r="G126" s="52" t="str">
        <x:f>IF('Deal_Master_Wide'!$M$20="","",'Deal_Master_Wide'!$M$20)</x:f>
        <x:v>Review</x:v>
      </x:c>
      <x:c r="H126" s="50" t="str">
        <x:v>Mediolanum farmaceutici SpA</x:v>
      </x:c>
      <x:c r="I126" s="50" t="str">
        <x:v>Elsalys Biotech SA</x:v>
      </x:c>
      <x:c r="J126" s="50" t="n">
        <x:v>2020</x:v>
      </x:c>
      <x:c r="K126" s="50" t="n">
        <x:v>2</x:v>
      </x:c>
      <x:c r="L126" s="50" t="n">
        <x:v>2022</x:v>
      </x:c>
      <x:c r="M126" s="50" t="n">
        <x:v>1</x:v>
      </x:c>
      <x:c r="N126" s="50" t="n">
        <x:v>1</x:v>
      </x:c>
      <x:c r="O126" s="52" t="str">
        <x:f>IF($F126="","",$F126*$M126)</x:f>
      </x:c>
      <x:c r="P126" s="54" t="str">
        <x:f>IF('Deal_Master_Wide'!$BU$20="","",'Deal_Master_Wide'!$BU$20)</x:f>
      </x:c>
      <x:c r="Q126" s="54" t="str">
        <x:f>IF('Deal_Master_Wide'!$CB$20="","",'Deal_Master_Wide'!$CB$20)</x:f>
      </x:c>
      <x:c r="R126" s="54" t="str">
        <x:f>IF('Deal_Master_Wide'!$CI$20="","",'Deal_Master_Wide'!$CI$20)</x:f>
      </x:c>
      <x:c r="S126" s="54" t="str">
        <x:f>IF('Deal_Master_Wide'!$CP$20="","",'Deal_Master_Wide'!$CP$20)</x:f>
      </x:c>
      <x:c r="T126" s="54" t="str">
        <x:f>IF('Deal_Master_Wide'!$CW$20="","",'Deal_Master_Wide'!$CW$20)</x:f>
      </x:c>
      <x:c r="U126" s="54" t="str">
        <x:f>IF('Deal_Master_Wide'!$DD$20="","",'Deal_Master_Wide'!$DD$20)</x:f>
      </x:c>
      <x:c r="V126" s="56" t="str">
        <x:f>IF('Deal_Master_Wide'!$DK$20="","",'Deal_Master_Wide'!$DK$20)</x:f>
      </x:c>
      <x:c r="W126" s="56" t="str">
        <x:f>IF('Deal_Master_Wide'!$DR$20="","",'Deal_Master_Wide'!$DR$20)</x:f>
      </x:c>
      <x:c r="X126" s="56" t="str">
        <x:f>IF('Deal_Master_Wide'!$DY$20="","",'Deal_Master_Wide'!$DY$20)</x:f>
      </x:c>
      <x:c r="Y126" s="118" t="str">
        <x:f>IF('Deal_Master_Wide'!$EF$20="","",'Deal_Master_Wide'!$EF$20)</x:f>
      </x:c>
      <x:c r="Z126" s="118" t="str">
        <x:f>IF('Deal_Master_Wide'!$EM$20="","",'Deal_Master_Wide'!$EM$20)</x:f>
      </x:c>
      <x:c r="AA126" s="52" t="str">
        <x:f>IF('Deal_Master_Wide'!$AL$20="","",'Deal_Master_Wide'!$AL$20)</x:f>
        <x:v>Unknown</x:v>
      </x:c>
      <x:c r="AB126" s="54" t="str">
        <x:f>IF('Deal_Master_Wide'!$AF$20="","",'Deal_Master_Wide'!$AF$20)</x:f>
      </x:c>
      <x:c r="AC126" s="52" t="str">
        <x:f>IF(COUNT($P126,$Q126,$R126,$S126,$T126,$U126,$V126,$W126,$X126)=9,"Yes","No")</x:f>
        <x:v>No</x:v>
      </x:c>
      <x:c r="AD126" s="52" t="str">
        <x:f>IF(COUNT($Y126,$Z126)=2,"Yes","No")</x:f>
        <x:v>No</x:v>
      </x:c>
      <x:c r="AE126" s="50" t="str"/>
      <x:c r="AF126" t="str"/>
    </x:row>
    <x:row r="127" ht="20" customHeight="1">
      <x:c r="A127" s="50" t="str">
        <x:v>CTL-0018</x:v>
      </x:c>
      <x:c r="B127" s="50" t="str">
        <x:v>Candidate alternative-rationale group</x:v>
      </x:c>
      <x:c r="C127" s="52" t="str">
        <x:f>IF('Deal_Master_Wide'!$AU$20="","",'Deal_Master_Wide'!$AU$20)</x:f>
        <x:v>Not reviewed</x:v>
      </x:c>
      <x:c r="D127" s="52" t="str">
        <x:f>IF('Deal_Master_Wide'!$AV$20="","",'Deal_Master_Wide'!$AV$20)</x:f>
        <x:v>Not assessed</x:v>
      </x:c>
      <x:c r="E127" s="50" t="n">
        <x:v>0</x:v>
      </x:c>
      <x:c r="F127" s="52" t="str">
        <x:f>IF(OR($C127="High-confidence innovation-driven",$C127="Medium-confidence innovation-driven"),1,IF($C127="Clear alternative-rationale",0,""))</x:f>
      </x:c>
      <x:c r="G127" s="52" t="str">
        <x:f>IF('Deal_Master_Wide'!$M$20="","",'Deal_Master_Wide'!$M$20)</x:f>
        <x:v>Review</x:v>
      </x:c>
      <x:c r="H127" s="50" t="str">
        <x:v>Mediolanum farmaceutici SpA</x:v>
      </x:c>
      <x:c r="I127" s="50" t="str">
        <x:v>Elsalys Biotech SA</x:v>
      </x:c>
      <x:c r="J127" s="50" t="n">
        <x:v>2020</x:v>
      </x:c>
      <x:c r="K127" s="50" t="n">
        <x:v>3</x:v>
      </x:c>
      <x:c r="L127" s="50" t="n">
        <x:v>2023</x:v>
      </x:c>
      <x:c r="M127" s="50" t="n">
        <x:v>1</x:v>
      </x:c>
      <x:c r="N127" s="50" t="n">
        <x:v>1</x:v>
      </x:c>
      <x:c r="O127" s="52" t="str">
        <x:f>IF($F127="","",$F127*$M127)</x:f>
      </x:c>
      <x:c r="P127" s="54" t="str">
        <x:f>IF('Deal_Master_Wide'!$BV$20="","",'Deal_Master_Wide'!$BV$20)</x:f>
      </x:c>
      <x:c r="Q127" s="54" t="str">
        <x:f>IF('Deal_Master_Wide'!$CC$20="","",'Deal_Master_Wide'!$CC$20)</x:f>
      </x:c>
      <x:c r="R127" s="54" t="str">
        <x:f>IF('Deal_Master_Wide'!$CJ$20="","",'Deal_Master_Wide'!$CJ$20)</x:f>
      </x:c>
      <x:c r="S127" s="54" t="str">
        <x:f>IF('Deal_Master_Wide'!$CQ$20="","",'Deal_Master_Wide'!$CQ$20)</x:f>
      </x:c>
      <x:c r="T127" s="54" t="str">
        <x:f>IF('Deal_Master_Wide'!$CX$20="","",'Deal_Master_Wide'!$CX$20)</x:f>
      </x:c>
      <x:c r="U127" s="54" t="str">
        <x:f>IF('Deal_Master_Wide'!$DE$20="","",'Deal_Master_Wide'!$DE$20)</x:f>
      </x:c>
      <x:c r="V127" s="56" t="str">
        <x:f>IF('Deal_Master_Wide'!$DL$20="","",'Deal_Master_Wide'!$DL$20)</x:f>
      </x:c>
      <x:c r="W127" s="56" t="str">
        <x:f>IF('Deal_Master_Wide'!$DS$20="","",'Deal_Master_Wide'!$DS$20)</x:f>
      </x:c>
      <x:c r="X127" s="56" t="str">
        <x:f>IF('Deal_Master_Wide'!$DZ$20="","",'Deal_Master_Wide'!$DZ$20)</x:f>
      </x:c>
      <x:c r="Y127" s="118" t="str">
        <x:f>IF('Deal_Master_Wide'!$EG$20="","",'Deal_Master_Wide'!$EG$20)</x:f>
      </x:c>
      <x:c r="Z127" s="118" t="str">
        <x:f>IF('Deal_Master_Wide'!$EN$20="","",'Deal_Master_Wide'!$EN$20)</x:f>
      </x:c>
      <x:c r="AA127" s="52" t="str">
        <x:f>IF('Deal_Master_Wide'!$AL$20="","",'Deal_Master_Wide'!$AL$20)</x:f>
        <x:v>Unknown</x:v>
      </x:c>
      <x:c r="AB127" s="54" t="str">
        <x:f>IF('Deal_Master_Wide'!$AF$20="","",'Deal_Master_Wide'!$AF$20)</x:f>
      </x:c>
      <x:c r="AC127" s="52" t="str">
        <x:f>IF(COUNT($P127,$Q127,$R127,$S127,$T127,$U127,$V127,$W127,$X127)=9,"Yes","No")</x:f>
        <x:v>No</x:v>
      </x:c>
      <x:c r="AD127" s="52" t="str">
        <x:f>IF(COUNT($Y127,$Z127)=2,"Yes","No")</x:f>
        <x:v>No</x:v>
      </x:c>
      <x:c r="AE127" s="50" t="str"/>
      <x:c r="AF127" t="str"/>
    </x:row>
    <x:row r="128" ht="20" customHeight="1">
      <x:c r="A128" s="50" t="str">
        <x:v>CTL-0019</x:v>
      </x:c>
      <x:c r="B128" s="50" t="str">
        <x:v>Candidate alternative-rationale group</x:v>
      </x:c>
      <x:c r="C128" s="52" t="str">
        <x:f>IF('Deal_Master_Wide'!$AU$21="","",'Deal_Master_Wide'!$AU$21)</x:f>
        <x:v>Not reviewed</x:v>
      </x:c>
      <x:c r="D128" s="52" t="str">
        <x:f>IF('Deal_Master_Wide'!$AV$21="","",'Deal_Master_Wide'!$AV$21)</x:f>
        <x:v>Not assessed</x:v>
      </x:c>
      <x:c r="E128" s="50" t="n">
        <x:v>0</x:v>
      </x:c>
      <x:c r="F128" s="52" t="str">
        <x:f>IF(OR($C128="High-confidence innovation-driven",$C128="Medium-confidence innovation-driven"),1,IF($C128="Clear alternative-rationale",0,""))</x:f>
      </x:c>
      <x:c r="G128" s="52" t="str">
        <x:f>IF('Deal_Master_Wide'!$M$21="","",'Deal_Master_Wide'!$M$21)</x:f>
        <x:v>Review</x:v>
      </x:c>
      <x:c r="H128" s="50" t="str">
        <x:v>Ascenion GmbH; IFB Innovationsstarter GmbH (Innovationsstarter Hamburg GmbH)</x:v>
      </x:c>
      <x:c r="I128" s="50" t="str">
        <x:v>PROVIREX Genome Editing Therapies GmbH</x:v>
      </x:c>
      <x:c r="J128" s="50" t="n">
        <x:v>2020</x:v>
      </x:c>
      <x:c r="K128" s="50" t="n">
        <x:v>-3</x:v>
      </x:c>
      <x:c r="L128" s="50" t="n">
        <x:v>2017</x:v>
      </x:c>
      <x:c r="M128" s="50" t="n">
        <x:v>0</x:v>
      </x:c>
      <x:c r="N128" s="50" t="n">
        <x:v>0</x:v>
      </x:c>
      <x:c r="O128" s="52" t="str">
        <x:f>IF($F128="","",$F128*$M128)</x:f>
      </x:c>
      <x:c r="P128" s="54" t="str">
        <x:f>IF('Deal_Master_Wide'!$BP$21="","",'Deal_Master_Wide'!$BP$21)</x:f>
      </x:c>
      <x:c r="Q128" s="54" t="str">
        <x:f>IF('Deal_Master_Wide'!$BW$21="","",'Deal_Master_Wide'!$BW$21)</x:f>
      </x:c>
      <x:c r="R128" s="54" t="str">
        <x:f>IF('Deal_Master_Wide'!$CD$21="","",'Deal_Master_Wide'!$CD$21)</x:f>
      </x:c>
      <x:c r="S128" s="54" t="str">
        <x:f>IF('Deal_Master_Wide'!$CK$21="","",'Deal_Master_Wide'!$CK$21)</x:f>
      </x:c>
      <x:c r="T128" s="54" t="str">
        <x:f>IF('Deal_Master_Wide'!$CR$21="","",'Deal_Master_Wide'!$CR$21)</x:f>
      </x:c>
      <x:c r="U128" s="54" t="str">
        <x:f>IF('Deal_Master_Wide'!$CY$21="","",'Deal_Master_Wide'!$CY$21)</x:f>
      </x:c>
      <x:c r="V128" s="56" t="str">
        <x:f>IF('Deal_Master_Wide'!$DF$21="","",'Deal_Master_Wide'!$DF$21)</x:f>
      </x:c>
      <x:c r="W128" s="56" t="str">
        <x:f>IF('Deal_Master_Wide'!$DM$21="","",'Deal_Master_Wide'!$DM$21)</x:f>
      </x:c>
      <x:c r="X128" s="56" t="str">
        <x:f>IF('Deal_Master_Wide'!$DT$21="","",'Deal_Master_Wide'!$DT$21)</x:f>
      </x:c>
      <x:c r="Y128" s="118" t="str">
        <x:f>IF('Deal_Master_Wide'!$EA$21="","",'Deal_Master_Wide'!$EA$21)</x:f>
      </x:c>
      <x:c r="Z128" s="118" t="str">
        <x:f>IF('Deal_Master_Wide'!$EH$21="","",'Deal_Master_Wide'!$EH$21)</x:f>
      </x:c>
      <x:c r="AA128" s="52" t="str">
        <x:f>IF('Deal_Master_Wide'!$AL$21="","",'Deal_Master_Wide'!$AL$21)</x:f>
        <x:v>Unknown</x:v>
      </x:c>
      <x:c r="AB128" s="54" t="str">
        <x:f>IF('Deal_Master_Wide'!$AF$21="","",'Deal_Master_Wide'!$AF$21)</x:f>
      </x:c>
      <x:c r="AC128" s="52" t="str">
        <x:f>IF(COUNT($P128,$Q128,$R128,$S128,$T128,$U128,$V128,$W128,$X128)=9,"Yes","No")</x:f>
        <x:v>No</x:v>
      </x:c>
      <x:c r="AD128" s="52" t="str">
        <x:f>IF(COUNT($Y128,$Z128)=2,"Yes","No")</x:f>
        <x:v>No</x:v>
      </x:c>
      <x:c r="AE128" s="50" t="str"/>
      <x:c r="AF128" t="str"/>
    </x:row>
    <x:row r="129" ht="20" customHeight="1">
      <x:c r="A129" s="50" t="str">
        <x:v>CTL-0019</x:v>
      </x:c>
      <x:c r="B129" s="50" t="str">
        <x:v>Candidate alternative-rationale group</x:v>
      </x:c>
      <x:c r="C129" s="52" t="str">
        <x:f>IF('Deal_Master_Wide'!$AU$21="","",'Deal_Master_Wide'!$AU$21)</x:f>
        <x:v>Not reviewed</x:v>
      </x:c>
      <x:c r="D129" s="52" t="str">
        <x:f>IF('Deal_Master_Wide'!$AV$21="","",'Deal_Master_Wide'!$AV$21)</x:f>
        <x:v>Not assessed</x:v>
      </x:c>
      <x:c r="E129" s="50" t="n">
        <x:v>0</x:v>
      </x:c>
      <x:c r="F129" s="52" t="str">
        <x:f>IF(OR($C129="High-confidence innovation-driven",$C129="Medium-confidence innovation-driven"),1,IF($C129="Clear alternative-rationale",0,""))</x:f>
      </x:c>
      <x:c r="G129" s="52" t="str">
        <x:f>IF('Deal_Master_Wide'!$M$21="","",'Deal_Master_Wide'!$M$21)</x:f>
        <x:v>Review</x:v>
      </x:c>
      <x:c r="H129" s="50" t="str">
        <x:v>Ascenion GmbH; IFB Innovationsstarter GmbH (Innovationsstarter Hamburg GmbH)</x:v>
      </x:c>
      <x:c r="I129" s="50" t="str">
        <x:v>PROVIREX Genome Editing Therapies GmbH</x:v>
      </x:c>
      <x:c r="J129" s="50" t="n">
        <x:v>2020</x:v>
      </x:c>
      <x:c r="K129" s="50" t="n">
        <x:v>-2</x:v>
      </x:c>
      <x:c r="L129" s="50" t="n">
        <x:v>2018</x:v>
      </x:c>
      <x:c r="M129" s="50" t="n">
        <x:v>0</x:v>
      </x:c>
      <x:c r="N129" s="50" t="n">
        <x:v>0</x:v>
      </x:c>
      <x:c r="O129" s="52" t="str">
        <x:f>IF($F129="","",$F129*$M129)</x:f>
      </x:c>
      <x:c r="P129" s="54" t="str">
        <x:f>IF('Deal_Master_Wide'!$BQ$21="","",'Deal_Master_Wide'!$BQ$21)</x:f>
      </x:c>
      <x:c r="Q129" s="54" t="str">
        <x:f>IF('Deal_Master_Wide'!$BX$21="","",'Deal_Master_Wide'!$BX$21)</x:f>
      </x:c>
      <x:c r="R129" s="54" t="str">
        <x:f>IF('Deal_Master_Wide'!$CE$21="","",'Deal_Master_Wide'!$CE$21)</x:f>
      </x:c>
      <x:c r="S129" s="54" t="str">
        <x:f>IF('Deal_Master_Wide'!$CL$21="","",'Deal_Master_Wide'!$CL$21)</x:f>
      </x:c>
      <x:c r="T129" s="54" t="str">
        <x:f>IF('Deal_Master_Wide'!$CS$21="","",'Deal_Master_Wide'!$CS$21)</x:f>
      </x:c>
      <x:c r="U129" s="54" t="str">
        <x:f>IF('Deal_Master_Wide'!$CZ$21="","",'Deal_Master_Wide'!$CZ$21)</x:f>
      </x:c>
      <x:c r="V129" s="56" t="str">
        <x:f>IF('Deal_Master_Wide'!$DG$21="","",'Deal_Master_Wide'!$DG$21)</x:f>
      </x:c>
      <x:c r="W129" s="56" t="str">
        <x:f>IF('Deal_Master_Wide'!$DN$21="","",'Deal_Master_Wide'!$DN$21)</x:f>
      </x:c>
      <x:c r="X129" s="56" t="str">
        <x:f>IF('Deal_Master_Wide'!$DU$21="","",'Deal_Master_Wide'!$DU$21)</x:f>
      </x:c>
      <x:c r="Y129" s="118" t="str">
        <x:f>IF('Deal_Master_Wide'!$EB$21="","",'Deal_Master_Wide'!$EB$21)</x:f>
      </x:c>
      <x:c r="Z129" s="118" t="str">
        <x:f>IF('Deal_Master_Wide'!$EI$21="","",'Deal_Master_Wide'!$EI$21)</x:f>
      </x:c>
      <x:c r="AA129" s="52" t="str">
        <x:f>IF('Deal_Master_Wide'!$AL$21="","",'Deal_Master_Wide'!$AL$21)</x:f>
        <x:v>Unknown</x:v>
      </x:c>
      <x:c r="AB129" s="54" t="str">
        <x:f>IF('Deal_Master_Wide'!$AF$21="","",'Deal_Master_Wide'!$AF$21)</x:f>
      </x:c>
      <x:c r="AC129" s="52" t="str">
        <x:f>IF(COUNT($P129,$Q129,$R129,$S129,$T129,$U129,$V129,$W129,$X129)=9,"Yes","No")</x:f>
        <x:v>No</x:v>
      </x:c>
      <x:c r="AD129" s="52" t="str">
        <x:f>IF(COUNT($Y129,$Z129)=2,"Yes","No")</x:f>
        <x:v>No</x:v>
      </x:c>
      <x:c r="AE129" s="50" t="str"/>
      <x:c r="AF129" t="str"/>
    </x:row>
    <x:row r="130" ht="20" customHeight="1">
      <x:c r="A130" s="50" t="str">
        <x:v>CTL-0019</x:v>
      </x:c>
      <x:c r="B130" s="50" t="str">
        <x:v>Candidate alternative-rationale group</x:v>
      </x:c>
      <x:c r="C130" s="52" t="str">
        <x:f>IF('Deal_Master_Wide'!$AU$21="","",'Deal_Master_Wide'!$AU$21)</x:f>
        <x:v>Not reviewed</x:v>
      </x:c>
      <x:c r="D130" s="52" t="str">
        <x:f>IF('Deal_Master_Wide'!$AV$21="","",'Deal_Master_Wide'!$AV$21)</x:f>
        <x:v>Not assessed</x:v>
      </x:c>
      <x:c r="E130" s="50" t="n">
        <x:v>0</x:v>
      </x:c>
      <x:c r="F130" s="52" t="str">
        <x:f>IF(OR($C130="High-confidence innovation-driven",$C130="Medium-confidence innovation-driven"),1,IF($C130="Clear alternative-rationale",0,""))</x:f>
      </x:c>
      <x:c r="G130" s="52" t="str">
        <x:f>IF('Deal_Master_Wide'!$M$21="","",'Deal_Master_Wide'!$M$21)</x:f>
        <x:v>Review</x:v>
      </x:c>
      <x:c r="H130" s="50" t="str">
        <x:v>Ascenion GmbH; IFB Innovationsstarter GmbH (Innovationsstarter Hamburg GmbH)</x:v>
      </x:c>
      <x:c r="I130" s="50" t="str">
        <x:v>PROVIREX Genome Editing Therapies GmbH</x:v>
      </x:c>
      <x:c r="J130" s="50" t="n">
        <x:v>2020</x:v>
      </x:c>
      <x:c r="K130" s="50" t="n">
        <x:v>-1</x:v>
      </x:c>
      <x:c r="L130" s="50" t="n">
        <x:v>2019</x:v>
      </x:c>
      <x:c r="M130" s="50" t="n">
        <x:v>0</x:v>
      </x:c>
      <x:c r="N130" s="50" t="n">
        <x:v>0</x:v>
      </x:c>
      <x:c r="O130" s="52" t="str">
        <x:f>IF($F130="","",$F130*$M130)</x:f>
      </x:c>
      <x:c r="P130" s="54" t="str">
        <x:f>IF('Deal_Master_Wide'!$BR$21="","",'Deal_Master_Wide'!$BR$21)</x:f>
      </x:c>
      <x:c r="Q130" s="54" t="str">
        <x:f>IF('Deal_Master_Wide'!$BY$21="","",'Deal_Master_Wide'!$BY$21)</x:f>
      </x:c>
      <x:c r="R130" s="54" t="str">
        <x:f>IF('Deal_Master_Wide'!$CF$21="","",'Deal_Master_Wide'!$CF$21)</x:f>
      </x:c>
      <x:c r="S130" s="54" t="str">
        <x:f>IF('Deal_Master_Wide'!$CM$21="","",'Deal_Master_Wide'!$CM$21)</x:f>
      </x:c>
      <x:c r="T130" s="54" t="str">
        <x:f>IF('Deal_Master_Wide'!$CT$21="","",'Deal_Master_Wide'!$CT$21)</x:f>
      </x:c>
      <x:c r="U130" s="54" t="str">
        <x:f>IF('Deal_Master_Wide'!$DA$21="","",'Deal_Master_Wide'!$DA$21)</x:f>
      </x:c>
      <x:c r="V130" s="56" t="str">
        <x:f>IF('Deal_Master_Wide'!$DH$21="","",'Deal_Master_Wide'!$DH$21)</x:f>
      </x:c>
      <x:c r="W130" s="56" t="str">
        <x:f>IF('Deal_Master_Wide'!$DO$21="","",'Deal_Master_Wide'!$DO$21)</x:f>
      </x:c>
      <x:c r="X130" s="56" t="str">
        <x:f>IF('Deal_Master_Wide'!$DV$21="","",'Deal_Master_Wide'!$DV$21)</x:f>
      </x:c>
      <x:c r="Y130" s="118" t="str">
        <x:f>IF('Deal_Master_Wide'!$EC$21="","",'Deal_Master_Wide'!$EC$21)</x:f>
      </x:c>
      <x:c r="Z130" s="118" t="str">
        <x:f>IF('Deal_Master_Wide'!$EJ$21="","",'Deal_Master_Wide'!$EJ$21)</x:f>
      </x:c>
      <x:c r="AA130" s="52" t="str">
        <x:f>IF('Deal_Master_Wide'!$AL$21="","",'Deal_Master_Wide'!$AL$21)</x:f>
        <x:v>Unknown</x:v>
      </x:c>
      <x:c r="AB130" s="54" t="str">
        <x:f>IF('Deal_Master_Wide'!$AF$21="","",'Deal_Master_Wide'!$AF$21)</x:f>
      </x:c>
      <x:c r="AC130" s="52" t="str">
        <x:f>IF(COUNT($P130,$Q130,$R130,$S130,$T130,$U130,$V130,$W130,$X130)=9,"Yes","No")</x:f>
        <x:v>No</x:v>
      </x:c>
      <x:c r="AD130" s="52" t="str">
        <x:f>IF(COUNT($Y130,$Z130)=2,"Yes","No")</x:f>
        <x:v>No</x:v>
      </x:c>
      <x:c r="AE130" s="50" t="str"/>
      <x:c r="AF130" t="str"/>
    </x:row>
    <x:row r="131" ht="20" customHeight="1">
      <x:c r="A131" s="50" t="str">
        <x:v>CTL-0019</x:v>
      </x:c>
      <x:c r="B131" s="50" t="str">
        <x:v>Candidate alternative-rationale group</x:v>
      </x:c>
      <x:c r="C131" s="52" t="str">
        <x:f>IF('Deal_Master_Wide'!$AU$21="","",'Deal_Master_Wide'!$AU$21)</x:f>
        <x:v>Not reviewed</x:v>
      </x:c>
      <x:c r="D131" s="52" t="str">
        <x:f>IF('Deal_Master_Wide'!$AV$21="","",'Deal_Master_Wide'!$AV$21)</x:f>
        <x:v>Not assessed</x:v>
      </x:c>
      <x:c r="E131" s="50" t="n">
        <x:v>0</x:v>
      </x:c>
      <x:c r="F131" s="52" t="str">
        <x:f>IF(OR($C131="High-confidence innovation-driven",$C131="Medium-confidence innovation-driven"),1,IF($C131="Clear alternative-rationale",0,""))</x:f>
      </x:c>
      <x:c r="G131" s="52" t="str">
        <x:f>IF('Deal_Master_Wide'!$M$21="","",'Deal_Master_Wide'!$M$21)</x:f>
        <x:v>Review</x:v>
      </x:c>
      <x:c r="H131" s="50" t="str">
        <x:v>Ascenion GmbH; IFB Innovationsstarter GmbH (Innovationsstarter Hamburg GmbH)</x:v>
      </x:c>
      <x:c r="I131" s="50" t="str">
        <x:v>PROVIREX Genome Editing Therapies GmbH</x:v>
      </x:c>
      <x:c r="J131" s="50" t="n">
        <x:v>2020</x:v>
      </x:c>
      <x:c r="K131" s="50" t="n">
        <x:v>0</x:v>
      </x:c>
      <x:c r="L131" s="50" t="n">
        <x:v>2020</x:v>
      </x:c>
      <x:c r="M131" s="50" t="n">
        <x:v>0</x:v>
      </x:c>
      <x:c r="N131" s="50" t="n">
        <x:v>1</x:v>
      </x:c>
      <x:c r="O131" s="52" t="str">
        <x:f>IF($F131="","",$F131*$M131)</x:f>
      </x:c>
      <x:c r="P131" s="54" t="str">
        <x:f>IF('Deal_Master_Wide'!$BS$21="","",'Deal_Master_Wide'!$BS$21)</x:f>
      </x:c>
      <x:c r="Q131" s="54" t="str">
        <x:f>IF('Deal_Master_Wide'!$BZ$21="","",'Deal_Master_Wide'!$BZ$21)</x:f>
      </x:c>
      <x:c r="R131" s="54" t="str">
        <x:f>IF('Deal_Master_Wide'!$CG$21="","",'Deal_Master_Wide'!$CG$21)</x:f>
      </x:c>
      <x:c r="S131" s="54" t="str">
        <x:f>IF('Deal_Master_Wide'!$CN$21="","",'Deal_Master_Wide'!$CN$21)</x:f>
      </x:c>
      <x:c r="T131" s="54" t="str">
        <x:f>IF('Deal_Master_Wide'!$CU$21="","",'Deal_Master_Wide'!$CU$21)</x:f>
      </x:c>
      <x:c r="U131" s="54" t="str">
        <x:f>IF('Deal_Master_Wide'!$DB$21="","",'Deal_Master_Wide'!$DB$21)</x:f>
      </x:c>
      <x:c r="V131" s="56" t="str">
        <x:f>IF('Deal_Master_Wide'!$DI$21="","",'Deal_Master_Wide'!$DI$21)</x:f>
      </x:c>
      <x:c r="W131" s="56" t="str">
        <x:f>IF('Deal_Master_Wide'!$DP$21="","",'Deal_Master_Wide'!$DP$21)</x:f>
      </x:c>
      <x:c r="X131" s="56" t="str">
        <x:f>IF('Deal_Master_Wide'!$DW$21="","",'Deal_Master_Wide'!$DW$21)</x:f>
      </x:c>
      <x:c r="Y131" s="118" t="str">
        <x:f>IF('Deal_Master_Wide'!$ED$21="","",'Deal_Master_Wide'!$ED$21)</x:f>
      </x:c>
      <x:c r="Z131" s="118" t="str">
        <x:f>IF('Deal_Master_Wide'!$EK$21="","",'Deal_Master_Wide'!$EK$21)</x:f>
      </x:c>
      <x:c r="AA131" s="52" t="str">
        <x:f>IF('Deal_Master_Wide'!$AL$21="","",'Deal_Master_Wide'!$AL$21)</x:f>
        <x:v>Unknown</x:v>
      </x:c>
      <x:c r="AB131" s="54" t="str">
        <x:f>IF('Deal_Master_Wide'!$AF$21="","",'Deal_Master_Wide'!$AF$21)</x:f>
      </x:c>
      <x:c r="AC131" s="52" t="str">
        <x:f>IF(COUNT($P131,$Q131,$R131,$S131,$T131,$U131,$V131,$W131,$X131)=9,"Yes","No")</x:f>
        <x:v>No</x:v>
      </x:c>
      <x:c r="AD131" s="52" t="str">
        <x:f>IF(COUNT($Y131,$Z131)=2,"Yes","No")</x:f>
        <x:v>No</x:v>
      </x:c>
      <x:c r="AE131" s="50" t="str"/>
      <x:c r="AF131" t="str"/>
    </x:row>
    <x:row r="132" ht="20" customHeight="1">
      <x:c r="A132" s="50" t="str">
        <x:v>CTL-0019</x:v>
      </x:c>
      <x:c r="B132" s="50" t="str">
        <x:v>Candidate alternative-rationale group</x:v>
      </x:c>
      <x:c r="C132" s="52" t="str">
        <x:f>IF('Deal_Master_Wide'!$AU$21="","",'Deal_Master_Wide'!$AU$21)</x:f>
        <x:v>Not reviewed</x:v>
      </x:c>
      <x:c r="D132" s="52" t="str">
        <x:f>IF('Deal_Master_Wide'!$AV$21="","",'Deal_Master_Wide'!$AV$21)</x:f>
        <x:v>Not assessed</x:v>
      </x:c>
      <x:c r="E132" s="50" t="n">
        <x:v>0</x:v>
      </x:c>
      <x:c r="F132" s="52" t="str">
        <x:f>IF(OR($C132="High-confidence innovation-driven",$C132="Medium-confidence innovation-driven"),1,IF($C132="Clear alternative-rationale",0,""))</x:f>
      </x:c>
      <x:c r="G132" s="52" t="str">
        <x:f>IF('Deal_Master_Wide'!$M$21="","",'Deal_Master_Wide'!$M$21)</x:f>
        <x:v>Review</x:v>
      </x:c>
      <x:c r="H132" s="50" t="str">
        <x:v>Ascenion GmbH; IFB Innovationsstarter GmbH (Innovationsstarter Hamburg GmbH)</x:v>
      </x:c>
      <x:c r="I132" s="50" t="str">
        <x:v>PROVIREX Genome Editing Therapies GmbH</x:v>
      </x:c>
      <x:c r="J132" s="50" t="n">
        <x:v>2020</x:v>
      </x:c>
      <x:c r="K132" s="50" t="n">
        <x:v>1</x:v>
      </x:c>
      <x:c r="L132" s="50" t="n">
        <x:v>2021</x:v>
      </x:c>
      <x:c r="M132" s="50" t="n">
        <x:v>1</x:v>
      </x:c>
      <x:c r="N132" s="50" t="n">
        <x:v>1</x:v>
      </x:c>
      <x:c r="O132" s="52" t="str">
        <x:f>IF($F132="","",$F132*$M132)</x:f>
      </x:c>
      <x:c r="P132" s="54" t="str">
        <x:f>IF('Deal_Master_Wide'!$BT$21="","",'Deal_Master_Wide'!$BT$21)</x:f>
      </x:c>
      <x:c r="Q132" s="54" t="str">
        <x:f>IF('Deal_Master_Wide'!$CA$21="","",'Deal_Master_Wide'!$CA$21)</x:f>
      </x:c>
      <x:c r="R132" s="54" t="str">
        <x:f>IF('Deal_Master_Wide'!$CH$21="","",'Deal_Master_Wide'!$CH$21)</x:f>
      </x:c>
      <x:c r="S132" s="54" t="str">
        <x:f>IF('Deal_Master_Wide'!$CO$21="","",'Deal_Master_Wide'!$CO$21)</x:f>
      </x:c>
      <x:c r="T132" s="54" t="str">
        <x:f>IF('Deal_Master_Wide'!$CV$21="","",'Deal_Master_Wide'!$CV$21)</x:f>
      </x:c>
      <x:c r="U132" s="54" t="str">
        <x:f>IF('Deal_Master_Wide'!$DC$21="","",'Deal_Master_Wide'!$DC$21)</x:f>
      </x:c>
      <x:c r="V132" s="56" t="str">
        <x:f>IF('Deal_Master_Wide'!$DJ$21="","",'Deal_Master_Wide'!$DJ$21)</x:f>
      </x:c>
      <x:c r="W132" s="56" t="str">
        <x:f>IF('Deal_Master_Wide'!$DQ$21="","",'Deal_Master_Wide'!$DQ$21)</x:f>
      </x:c>
      <x:c r="X132" s="56" t="str">
        <x:f>IF('Deal_Master_Wide'!$DX$21="","",'Deal_Master_Wide'!$DX$21)</x:f>
      </x:c>
      <x:c r="Y132" s="118" t="str">
        <x:f>IF('Deal_Master_Wide'!$EE$21="","",'Deal_Master_Wide'!$EE$21)</x:f>
      </x:c>
      <x:c r="Z132" s="118" t="str">
        <x:f>IF('Deal_Master_Wide'!$EL$21="","",'Deal_Master_Wide'!$EL$21)</x:f>
      </x:c>
      <x:c r="AA132" s="52" t="str">
        <x:f>IF('Deal_Master_Wide'!$AL$21="","",'Deal_Master_Wide'!$AL$21)</x:f>
        <x:v>Unknown</x:v>
      </x:c>
      <x:c r="AB132" s="54" t="str">
        <x:f>IF('Deal_Master_Wide'!$AF$21="","",'Deal_Master_Wide'!$AF$21)</x:f>
      </x:c>
      <x:c r="AC132" s="52" t="str">
        <x:f>IF(COUNT($P132,$Q132,$R132,$S132,$T132,$U132,$V132,$W132,$X132)=9,"Yes","No")</x:f>
        <x:v>No</x:v>
      </x:c>
      <x:c r="AD132" s="52" t="str">
        <x:f>IF(COUNT($Y132,$Z132)=2,"Yes","No")</x:f>
        <x:v>No</x:v>
      </x:c>
      <x:c r="AE132" s="50" t="str"/>
      <x:c r="AF132" t="str"/>
    </x:row>
    <x:row r="133" ht="20" customHeight="1">
      <x:c r="A133" s="50" t="str">
        <x:v>CTL-0019</x:v>
      </x:c>
      <x:c r="B133" s="50" t="str">
        <x:v>Candidate alternative-rationale group</x:v>
      </x:c>
      <x:c r="C133" s="52" t="str">
        <x:f>IF('Deal_Master_Wide'!$AU$21="","",'Deal_Master_Wide'!$AU$21)</x:f>
        <x:v>Not reviewed</x:v>
      </x:c>
      <x:c r="D133" s="52" t="str">
        <x:f>IF('Deal_Master_Wide'!$AV$21="","",'Deal_Master_Wide'!$AV$21)</x:f>
        <x:v>Not assessed</x:v>
      </x:c>
      <x:c r="E133" s="50" t="n">
        <x:v>0</x:v>
      </x:c>
      <x:c r="F133" s="52" t="str">
        <x:f>IF(OR($C133="High-confidence innovation-driven",$C133="Medium-confidence innovation-driven"),1,IF($C133="Clear alternative-rationale",0,""))</x:f>
      </x:c>
      <x:c r="G133" s="52" t="str">
        <x:f>IF('Deal_Master_Wide'!$M$21="","",'Deal_Master_Wide'!$M$21)</x:f>
        <x:v>Review</x:v>
      </x:c>
      <x:c r="H133" s="50" t="str">
        <x:v>Ascenion GmbH; IFB Innovationsstarter GmbH (Innovationsstarter Hamburg GmbH)</x:v>
      </x:c>
      <x:c r="I133" s="50" t="str">
        <x:v>PROVIREX Genome Editing Therapies GmbH</x:v>
      </x:c>
      <x:c r="J133" s="50" t="n">
        <x:v>2020</x:v>
      </x:c>
      <x:c r="K133" s="50" t="n">
        <x:v>2</x:v>
      </x:c>
      <x:c r="L133" s="50" t="n">
        <x:v>2022</x:v>
      </x:c>
      <x:c r="M133" s="50" t="n">
        <x:v>1</x:v>
      </x:c>
      <x:c r="N133" s="50" t="n">
        <x:v>1</x:v>
      </x:c>
      <x:c r="O133" s="52" t="str">
        <x:f>IF($F133="","",$F133*$M133)</x:f>
      </x:c>
      <x:c r="P133" s="54" t="str">
        <x:f>IF('Deal_Master_Wide'!$BU$21="","",'Deal_Master_Wide'!$BU$21)</x:f>
      </x:c>
      <x:c r="Q133" s="54" t="str">
        <x:f>IF('Deal_Master_Wide'!$CB$21="","",'Deal_Master_Wide'!$CB$21)</x:f>
      </x:c>
      <x:c r="R133" s="54" t="str">
        <x:f>IF('Deal_Master_Wide'!$CI$21="","",'Deal_Master_Wide'!$CI$21)</x:f>
      </x:c>
      <x:c r="S133" s="54" t="str">
        <x:f>IF('Deal_Master_Wide'!$CP$21="","",'Deal_Master_Wide'!$CP$21)</x:f>
      </x:c>
      <x:c r="T133" s="54" t="str">
        <x:f>IF('Deal_Master_Wide'!$CW$21="","",'Deal_Master_Wide'!$CW$21)</x:f>
      </x:c>
      <x:c r="U133" s="54" t="str">
        <x:f>IF('Deal_Master_Wide'!$DD$21="","",'Deal_Master_Wide'!$DD$21)</x:f>
      </x:c>
      <x:c r="V133" s="56" t="str">
        <x:f>IF('Deal_Master_Wide'!$DK$21="","",'Deal_Master_Wide'!$DK$21)</x:f>
      </x:c>
      <x:c r="W133" s="56" t="str">
        <x:f>IF('Deal_Master_Wide'!$DR$21="","",'Deal_Master_Wide'!$DR$21)</x:f>
      </x:c>
      <x:c r="X133" s="56" t="str">
        <x:f>IF('Deal_Master_Wide'!$DY$21="","",'Deal_Master_Wide'!$DY$21)</x:f>
      </x:c>
      <x:c r="Y133" s="118" t="str">
        <x:f>IF('Deal_Master_Wide'!$EF$21="","",'Deal_Master_Wide'!$EF$21)</x:f>
      </x:c>
      <x:c r="Z133" s="118" t="str">
        <x:f>IF('Deal_Master_Wide'!$EM$21="","",'Deal_Master_Wide'!$EM$21)</x:f>
      </x:c>
      <x:c r="AA133" s="52" t="str">
        <x:f>IF('Deal_Master_Wide'!$AL$21="","",'Deal_Master_Wide'!$AL$21)</x:f>
        <x:v>Unknown</x:v>
      </x:c>
      <x:c r="AB133" s="54" t="str">
        <x:f>IF('Deal_Master_Wide'!$AF$21="","",'Deal_Master_Wide'!$AF$21)</x:f>
      </x:c>
      <x:c r="AC133" s="52" t="str">
        <x:f>IF(COUNT($P133,$Q133,$R133,$S133,$T133,$U133,$V133,$W133,$X133)=9,"Yes","No")</x:f>
        <x:v>No</x:v>
      </x:c>
      <x:c r="AD133" s="52" t="str">
        <x:f>IF(COUNT($Y133,$Z133)=2,"Yes","No")</x:f>
        <x:v>No</x:v>
      </x:c>
      <x:c r="AE133" s="50" t="str"/>
      <x:c r="AF133" t="str"/>
    </x:row>
    <x:row r="134" ht="20" customHeight="1">
      <x:c r="A134" s="50" t="str">
        <x:v>CTL-0019</x:v>
      </x:c>
      <x:c r="B134" s="50" t="str">
        <x:v>Candidate alternative-rationale group</x:v>
      </x:c>
      <x:c r="C134" s="52" t="str">
        <x:f>IF('Deal_Master_Wide'!$AU$21="","",'Deal_Master_Wide'!$AU$21)</x:f>
        <x:v>Not reviewed</x:v>
      </x:c>
      <x:c r="D134" s="52" t="str">
        <x:f>IF('Deal_Master_Wide'!$AV$21="","",'Deal_Master_Wide'!$AV$21)</x:f>
        <x:v>Not assessed</x:v>
      </x:c>
      <x:c r="E134" s="50" t="n">
        <x:v>0</x:v>
      </x:c>
      <x:c r="F134" s="52" t="str">
        <x:f>IF(OR($C134="High-confidence innovation-driven",$C134="Medium-confidence innovation-driven"),1,IF($C134="Clear alternative-rationale",0,""))</x:f>
      </x:c>
      <x:c r="G134" s="52" t="str">
        <x:f>IF('Deal_Master_Wide'!$M$21="","",'Deal_Master_Wide'!$M$21)</x:f>
        <x:v>Review</x:v>
      </x:c>
      <x:c r="H134" s="50" t="str">
        <x:v>Ascenion GmbH; IFB Innovationsstarter GmbH (Innovationsstarter Hamburg GmbH)</x:v>
      </x:c>
      <x:c r="I134" s="50" t="str">
        <x:v>PROVIREX Genome Editing Therapies GmbH</x:v>
      </x:c>
      <x:c r="J134" s="50" t="n">
        <x:v>2020</x:v>
      </x:c>
      <x:c r="K134" s="50" t="n">
        <x:v>3</x:v>
      </x:c>
      <x:c r="L134" s="50" t="n">
        <x:v>2023</x:v>
      </x:c>
      <x:c r="M134" s="50" t="n">
        <x:v>1</x:v>
      </x:c>
      <x:c r="N134" s="50" t="n">
        <x:v>1</x:v>
      </x:c>
      <x:c r="O134" s="52" t="str">
        <x:f>IF($F134="","",$F134*$M134)</x:f>
      </x:c>
      <x:c r="P134" s="54" t="str">
        <x:f>IF('Deal_Master_Wide'!$BV$21="","",'Deal_Master_Wide'!$BV$21)</x:f>
      </x:c>
      <x:c r="Q134" s="54" t="str">
        <x:f>IF('Deal_Master_Wide'!$CC$21="","",'Deal_Master_Wide'!$CC$21)</x:f>
      </x:c>
      <x:c r="R134" s="54" t="str">
        <x:f>IF('Deal_Master_Wide'!$CJ$21="","",'Deal_Master_Wide'!$CJ$21)</x:f>
      </x:c>
      <x:c r="S134" s="54" t="str">
        <x:f>IF('Deal_Master_Wide'!$CQ$21="","",'Deal_Master_Wide'!$CQ$21)</x:f>
      </x:c>
      <x:c r="T134" s="54" t="str">
        <x:f>IF('Deal_Master_Wide'!$CX$21="","",'Deal_Master_Wide'!$CX$21)</x:f>
      </x:c>
      <x:c r="U134" s="54" t="str">
        <x:f>IF('Deal_Master_Wide'!$DE$21="","",'Deal_Master_Wide'!$DE$21)</x:f>
      </x:c>
      <x:c r="V134" s="56" t="str">
        <x:f>IF('Deal_Master_Wide'!$DL$21="","",'Deal_Master_Wide'!$DL$21)</x:f>
      </x:c>
      <x:c r="W134" s="56" t="str">
        <x:f>IF('Deal_Master_Wide'!$DS$21="","",'Deal_Master_Wide'!$DS$21)</x:f>
      </x:c>
      <x:c r="X134" s="56" t="str">
        <x:f>IF('Deal_Master_Wide'!$DZ$21="","",'Deal_Master_Wide'!$DZ$21)</x:f>
      </x:c>
      <x:c r="Y134" s="118" t="str">
        <x:f>IF('Deal_Master_Wide'!$EG$21="","",'Deal_Master_Wide'!$EG$21)</x:f>
      </x:c>
      <x:c r="Z134" s="118" t="str">
        <x:f>IF('Deal_Master_Wide'!$EN$21="","",'Deal_Master_Wide'!$EN$21)</x:f>
      </x:c>
      <x:c r="AA134" s="52" t="str">
        <x:f>IF('Deal_Master_Wide'!$AL$21="","",'Deal_Master_Wide'!$AL$21)</x:f>
        <x:v>Unknown</x:v>
      </x:c>
      <x:c r="AB134" s="54" t="str">
        <x:f>IF('Deal_Master_Wide'!$AF$21="","",'Deal_Master_Wide'!$AF$21)</x:f>
      </x:c>
      <x:c r="AC134" s="52" t="str">
        <x:f>IF(COUNT($P134,$Q134,$R134,$S134,$T134,$U134,$V134,$W134,$X134)=9,"Yes","No")</x:f>
        <x:v>No</x:v>
      </x:c>
      <x:c r="AD134" s="52" t="str">
        <x:f>IF(COUNT($Y134,$Z134)=2,"Yes","No")</x:f>
        <x:v>No</x:v>
      </x:c>
      <x:c r="AE134" s="50" t="str"/>
      <x:c r="AF134" t="str"/>
    </x:row>
    <x:row r="135" ht="20" customHeight="1">
      <x:c r="A135" s="50" t="str">
        <x:v>CTL-0020</x:v>
      </x:c>
      <x:c r="B135" s="50" t="str">
        <x:v>Candidate alternative-rationale group</x:v>
      </x:c>
      <x:c r="C135" s="52" t="str">
        <x:f>IF('Deal_Master_Wide'!$AU$22="","",'Deal_Master_Wide'!$AU$22)</x:f>
        <x:v>Not reviewed</x:v>
      </x:c>
      <x:c r="D135" s="52" t="str">
        <x:f>IF('Deal_Master_Wide'!$AV$22="","",'Deal_Master_Wide'!$AV$22)</x:f>
        <x:v>Not assessed</x:v>
      </x:c>
      <x:c r="E135" s="50" t="n">
        <x:v>0</x:v>
      </x:c>
      <x:c r="F135" s="52" t="str">
        <x:f>IF(OR($C135="High-confidence innovation-driven",$C135="Medium-confidence innovation-driven"),1,IF($C135="Clear alternative-rationale",0,""))</x:f>
      </x:c>
      <x:c r="G135" s="52" t="str">
        <x:f>IF('Deal_Master_Wide'!$M$22="","",'Deal_Master_Wide'!$M$22)</x:f>
        <x:v>Review</x:v>
      </x:c>
      <x:c r="H135" s="50" t="str">
        <x:v>Asklepios BioPharmaceutical Inc</x:v>
      </x:c>
      <x:c r="I135" s="50" t="str">
        <x:v>Brainvectis SAS</x:v>
      </x:c>
      <x:c r="J135" s="50" t="n">
        <x:v>2020</x:v>
      </x:c>
      <x:c r="K135" s="50" t="n">
        <x:v>-3</x:v>
      </x:c>
      <x:c r="L135" s="50" t="n">
        <x:v>2017</x:v>
      </x:c>
      <x:c r="M135" s="50" t="n">
        <x:v>0</x:v>
      </x:c>
      <x:c r="N135" s="50" t="n">
        <x:v>0</x:v>
      </x:c>
      <x:c r="O135" s="52" t="str">
        <x:f>IF($F135="","",$F135*$M135)</x:f>
      </x:c>
      <x:c r="P135" s="54" t="str">
        <x:f>IF('Deal_Master_Wide'!$BP$22="","",'Deal_Master_Wide'!$BP$22)</x:f>
      </x:c>
      <x:c r="Q135" s="54" t="str">
        <x:f>IF('Deal_Master_Wide'!$BW$22="","",'Deal_Master_Wide'!$BW$22)</x:f>
      </x:c>
      <x:c r="R135" s="54" t="str">
        <x:f>IF('Deal_Master_Wide'!$CD$22="","",'Deal_Master_Wide'!$CD$22)</x:f>
      </x:c>
      <x:c r="S135" s="54" t="str">
        <x:f>IF('Deal_Master_Wide'!$CK$22="","",'Deal_Master_Wide'!$CK$22)</x:f>
      </x:c>
      <x:c r="T135" s="54" t="str">
        <x:f>IF('Deal_Master_Wide'!$CR$22="","",'Deal_Master_Wide'!$CR$22)</x:f>
      </x:c>
      <x:c r="U135" s="54" t="str">
        <x:f>IF('Deal_Master_Wide'!$CY$22="","",'Deal_Master_Wide'!$CY$22)</x:f>
      </x:c>
      <x:c r="V135" s="56" t="str">
        <x:f>IF('Deal_Master_Wide'!$DF$22="","",'Deal_Master_Wide'!$DF$22)</x:f>
      </x:c>
      <x:c r="W135" s="56" t="str">
        <x:f>IF('Deal_Master_Wide'!$DM$22="","",'Deal_Master_Wide'!$DM$22)</x:f>
      </x:c>
      <x:c r="X135" s="56" t="str">
        <x:f>IF('Deal_Master_Wide'!$DT$22="","",'Deal_Master_Wide'!$DT$22)</x:f>
      </x:c>
      <x:c r="Y135" s="118" t="str">
        <x:f>IF('Deal_Master_Wide'!$EA$22="","",'Deal_Master_Wide'!$EA$22)</x:f>
      </x:c>
      <x:c r="Z135" s="118" t="str">
        <x:f>IF('Deal_Master_Wide'!$EH$22="","",'Deal_Master_Wide'!$EH$22)</x:f>
      </x:c>
      <x:c r="AA135" s="52" t="str">
        <x:f>IF('Deal_Master_Wide'!$AL$22="","",'Deal_Master_Wide'!$AL$22)</x:f>
        <x:v>Unknown</x:v>
      </x:c>
      <x:c r="AB135" s="54" t="str">
        <x:f>IF('Deal_Master_Wide'!$AF$22="","",'Deal_Master_Wide'!$AF$22)</x:f>
      </x:c>
      <x:c r="AC135" s="52" t="str">
        <x:f>IF(COUNT($P135,$Q135,$R135,$S135,$T135,$U135,$V135,$W135,$X135)=9,"Yes","No")</x:f>
        <x:v>No</x:v>
      </x:c>
      <x:c r="AD135" s="52" t="str">
        <x:f>IF(COUNT($Y135,$Z135)=2,"Yes","No")</x:f>
        <x:v>No</x:v>
      </x:c>
      <x:c r="AE135" s="50" t="str"/>
      <x:c r="AF135" t="str"/>
    </x:row>
    <x:row r="136" ht="20" customHeight="1">
      <x:c r="A136" s="50" t="str">
        <x:v>CTL-0020</x:v>
      </x:c>
      <x:c r="B136" s="50" t="str">
        <x:v>Candidate alternative-rationale group</x:v>
      </x:c>
      <x:c r="C136" s="52" t="str">
        <x:f>IF('Deal_Master_Wide'!$AU$22="","",'Deal_Master_Wide'!$AU$22)</x:f>
        <x:v>Not reviewed</x:v>
      </x:c>
      <x:c r="D136" s="52" t="str">
        <x:f>IF('Deal_Master_Wide'!$AV$22="","",'Deal_Master_Wide'!$AV$22)</x:f>
        <x:v>Not assessed</x:v>
      </x:c>
      <x:c r="E136" s="50" t="n">
        <x:v>0</x:v>
      </x:c>
      <x:c r="F136" s="52" t="str">
        <x:f>IF(OR($C136="High-confidence innovation-driven",$C136="Medium-confidence innovation-driven"),1,IF($C136="Clear alternative-rationale",0,""))</x:f>
      </x:c>
      <x:c r="G136" s="52" t="str">
        <x:f>IF('Deal_Master_Wide'!$M$22="","",'Deal_Master_Wide'!$M$22)</x:f>
        <x:v>Review</x:v>
      </x:c>
      <x:c r="H136" s="50" t="str">
        <x:v>Asklepios BioPharmaceutical Inc</x:v>
      </x:c>
      <x:c r="I136" s="50" t="str">
        <x:v>Brainvectis SAS</x:v>
      </x:c>
      <x:c r="J136" s="50" t="n">
        <x:v>2020</x:v>
      </x:c>
      <x:c r="K136" s="50" t="n">
        <x:v>-2</x:v>
      </x:c>
      <x:c r="L136" s="50" t="n">
        <x:v>2018</x:v>
      </x:c>
      <x:c r="M136" s="50" t="n">
        <x:v>0</x:v>
      </x:c>
      <x:c r="N136" s="50" t="n">
        <x:v>0</x:v>
      </x:c>
      <x:c r="O136" s="52" t="str">
        <x:f>IF($F136="","",$F136*$M136)</x:f>
      </x:c>
      <x:c r="P136" s="54" t="str">
        <x:f>IF('Deal_Master_Wide'!$BQ$22="","",'Deal_Master_Wide'!$BQ$22)</x:f>
      </x:c>
      <x:c r="Q136" s="54" t="str">
        <x:f>IF('Deal_Master_Wide'!$BX$22="","",'Deal_Master_Wide'!$BX$22)</x:f>
      </x:c>
      <x:c r="R136" s="54" t="str">
        <x:f>IF('Deal_Master_Wide'!$CE$22="","",'Deal_Master_Wide'!$CE$22)</x:f>
      </x:c>
      <x:c r="S136" s="54" t="str">
        <x:f>IF('Deal_Master_Wide'!$CL$22="","",'Deal_Master_Wide'!$CL$22)</x:f>
      </x:c>
      <x:c r="T136" s="54" t="str">
        <x:f>IF('Deal_Master_Wide'!$CS$22="","",'Deal_Master_Wide'!$CS$22)</x:f>
      </x:c>
      <x:c r="U136" s="54" t="str">
        <x:f>IF('Deal_Master_Wide'!$CZ$22="","",'Deal_Master_Wide'!$CZ$22)</x:f>
      </x:c>
      <x:c r="V136" s="56" t="str">
        <x:f>IF('Deal_Master_Wide'!$DG$22="","",'Deal_Master_Wide'!$DG$22)</x:f>
      </x:c>
      <x:c r="W136" s="56" t="str">
        <x:f>IF('Deal_Master_Wide'!$DN$22="","",'Deal_Master_Wide'!$DN$22)</x:f>
      </x:c>
      <x:c r="X136" s="56" t="str">
        <x:f>IF('Deal_Master_Wide'!$DU$22="","",'Deal_Master_Wide'!$DU$22)</x:f>
      </x:c>
      <x:c r="Y136" s="118" t="str">
        <x:f>IF('Deal_Master_Wide'!$EB$22="","",'Deal_Master_Wide'!$EB$22)</x:f>
      </x:c>
      <x:c r="Z136" s="118" t="str">
        <x:f>IF('Deal_Master_Wide'!$EI$22="","",'Deal_Master_Wide'!$EI$22)</x:f>
      </x:c>
      <x:c r="AA136" s="52" t="str">
        <x:f>IF('Deal_Master_Wide'!$AL$22="","",'Deal_Master_Wide'!$AL$22)</x:f>
        <x:v>Unknown</x:v>
      </x:c>
      <x:c r="AB136" s="54" t="str">
        <x:f>IF('Deal_Master_Wide'!$AF$22="","",'Deal_Master_Wide'!$AF$22)</x:f>
      </x:c>
      <x:c r="AC136" s="52" t="str">
        <x:f>IF(COUNT($P136,$Q136,$R136,$S136,$T136,$U136,$V136,$W136,$X136)=9,"Yes","No")</x:f>
        <x:v>No</x:v>
      </x:c>
      <x:c r="AD136" s="52" t="str">
        <x:f>IF(COUNT($Y136,$Z136)=2,"Yes","No")</x:f>
        <x:v>No</x:v>
      </x:c>
      <x:c r="AE136" s="50" t="str"/>
      <x:c r="AF136" t="str"/>
    </x:row>
    <x:row r="137" ht="20" customHeight="1">
      <x:c r="A137" s="50" t="str">
        <x:v>CTL-0020</x:v>
      </x:c>
      <x:c r="B137" s="50" t="str">
        <x:v>Candidate alternative-rationale group</x:v>
      </x:c>
      <x:c r="C137" s="52" t="str">
        <x:f>IF('Deal_Master_Wide'!$AU$22="","",'Deal_Master_Wide'!$AU$22)</x:f>
        <x:v>Not reviewed</x:v>
      </x:c>
      <x:c r="D137" s="52" t="str">
        <x:f>IF('Deal_Master_Wide'!$AV$22="","",'Deal_Master_Wide'!$AV$22)</x:f>
        <x:v>Not assessed</x:v>
      </x:c>
      <x:c r="E137" s="50" t="n">
        <x:v>0</x:v>
      </x:c>
      <x:c r="F137" s="52" t="str">
        <x:f>IF(OR($C137="High-confidence innovation-driven",$C137="Medium-confidence innovation-driven"),1,IF($C137="Clear alternative-rationale",0,""))</x:f>
      </x:c>
      <x:c r="G137" s="52" t="str">
        <x:f>IF('Deal_Master_Wide'!$M$22="","",'Deal_Master_Wide'!$M$22)</x:f>
        <x:v>Review</x:v>
      </x:c>
      <x:c r="H137" s="50" t="str">
        <x:v>Asklepios BioPharmaceutical Inc</x:v>
      </x:c>
      <x:c r="I137" s="50" t="str">
        <x:v>Brainvectis SAS</x:v>
      </x:c>
      <x:c r="J137" s="50" t="n">
        <x:v>2020</x:v>
      </x:c>
      <x:c r="K137" s="50" t="n">
        <x:v>-1</x:v>
      </x:c>
      <x:c r="L137" s="50" t="n">
        <x:v>2019</x:v>
      </x:c>
      <x:c r="M137" s="50" t="n">
        <x:v>0</x:v>
      </x:c>
      <x:c r="N137" s="50" t="n">
        <x:v>0</x:v>
      </x:c>
      <x:c r="O137" s="52" t="str">
        <x:f>IF($F137="","",$F137*$M137)</x:f>
      </x:c>
      <x:c r="P137" s="54" t="str">
        <x:f>IF('Deal_Master_Wide'!$BR$22="","",'Deal_Master_Wide'!$BR$22)</x:f>
      </x:c>
      <x:c r="Q137" s="54" t="str">
        <x:f>IF('Deal_Master_Wide'!$BY$22="","",'Deal_Master_Wide'!$BY$22)</x:f>
      </x:c>
      <x:c r="R137" s="54" t="str">
        <x:f>IF('Deal_Master_Wide'!$CF$22="","",'Deal_Master_Wide'!$CF$22)</x:f>
      </x:c>
      <x:c r="S137" s="54" t="str">
        <x:f>IF('Deal_Master_Wide'!$CM$22="","",'Deal_Master_Wide'!$CM$22)</x:f>
      </x:c>
      <x:c r="T137" s="54" t="str">
        <x:f>IF('Deal_Master_Wide'!$CT$22="","",'Deal_Master_Wide'!$CT$22)</x:f>
      </x:c>
      <x:c r="U137" s="54" t="str">
        <x:f>IF('Deal_Master_Wide'!$DA$22="","",'Deal_Master_Wide'!$DA$22)</x:f>
      </x:c>
      <x:c r="V137" s="56" t="str">
        <x:f>IF('Deal_Master_Wide'!$DH$22="","",'Deal_Master_Wide'!$DH$22)</x:f>
      </x:c>
      <x:c r="W137" s="56" t="str">
        <x:f>IF('Deal_Master_Wide'!$DO$22="","",'Deal_Master_Wide'!$DO$22)</x:f>
      </x:c>
      <x:c r="X137" s="56" t="str">
        <x:f>IF('Deal_Master_Wide'!$DV$22="","",'Deal_Master_Wide'!$DV$22)</x:f>
      </x:c>
      <x:c r="Y137" s="118" t="str">
        <x:f>IF('Deal_Master_Wide'!$EC$22="","",'Deal_Master_Wide'!$EC$22)</x:f>
      </x:c>
      <x:c r="Z137" s="118" t="str">
        <x:f>IF('Deal_Master_Wide'!$EJ$22="","",'Deal_Master_Wide'!$EJ$22)</x:f>
      </x:c>
      <x:c r="AA137" s="52" t="str">
        <x:f>IF('Deal_Master_Wide'!$AL$22="","",'Deal_Master_Wide'!$AL$22)</x:f>
        <x:v>Unknown</x:v>
      </x:c>
      <x:c r="AB137" s="54" t="str">
        <x:f>IF('Deal_Master_Wide'!$AF$22="","",'Deal_Master_Wide'!$AF$22)</x:f>
      </x:c>
      <x:c r="AC137" s="52" t="str">
        <x:f>IF(COUNT($P137,$Q137,$R137,$S137,$T137,$U137,$V137,$W137,$X137)=9,"Yes","No")</x:f>
        <x:v>No</x:v>
      </x:c>
      <x:c r="AD137" s="52" t="str">
        <x:f>IF(COUNT($Y137,$Z137)=2,"Yes","No")</x:f>
        <x:v>No</x:v>
      </x:c>
      <x:c r="AE137" s="50" t="str"/>
      <x:c r="AF137" t="str"/>
    </x:row>
    <x:row r="138" ht="20" customHeight="1">
      <x:c r="A138" s="50" t="str">
        <x:v>CTL-0020</x:v>
      </x:c>
      <x:c r="B138" s="50" t="str">
        <x:v>Candidate alternative-rationale group</x:v>
      </x:c>
      <x:c r="C138" s="52" t="str">
        <x:f>IF('Deal_Master_Wide'!$AU$22="","",'Deal_Master_Wide'!$AU$22)</x:f>
        <x:v>Not reviewed</x:v>
      </x:c>
      <x:c r="D138" s="52" t="str">
        <x:f>IF('Deal_Master_Wide'!$AV$22="","",'Deal_Master_Wide'!$AV$22)</x:f>
        <x:v>Not assessed</x:v>
      </x:c>
      <x:c r="E138" s="50" t="n">
        <x:v>0</x:v>
      </x:c>
      <x:c r="F138" s="52" t="str">
        <x:f>IF(OR($C138="High-confidence innovation-driven",$C138="Medium-confidence innovation-driven"),1,IF($C138="Clear alternative-rationale",0,""))</x:f>
      </x:c>
      <x:c r="G138" s="52" t="str">
        <x:f>IF('Deal_Master_Wide'!$M$22="","",'Deal_Master_Wide'!$M$22)</x:f>
        <x:v>Review</x:v>
      </x:c>
      <x:c r="H138" s="50" t="str">
        <x:v>Asklepios BioPharmaceutical Inc</x:v>
      </x:c>
      <x:c r="I138" s="50" t="str">
        <x:v>Brainvectis SAS</x:v>
      </x:c>
      <x:c r="J138" s="50" t="n">
        <x:v>2020</x:v>
      </x:c>
      <x:c r="K138" s="50" t="n">
        <x:v>0</x:v>
      </x:c>
      <x:c r="L138" s="50" t="n">
        <x:v>2020</x:v>
      </x:c>
      <x:c r="M138" s="50" t="n">
        <x:v>0</x:v>
      </x:c>
      <x:c r="N138" s="50" t="n">
        <x:v>1</x:v>
      </x:c>
      <x:c r="O138" s="52" t="str">
        <x:f>IF($F138="","",$F138*$M138)</x:f>
      </x:c>
      <x:c r="P138" s="54" t="str">
        <x:f>IF('Deal_Master_Wide'!$BS$22="","",'Deal_Master_Wide'!$BS$22)</x:f>
      </x:c>
      <x:c r="Q138" s="54" t="str">
        <x:f>IF('Deal_Master_Wide'!$BZ$22="","",'Deal_Master_Wide'!$BZ$22)</x:f>
      </x:c>
      <x:c r="R138" s="54" t="str">
        <x:f>IF('Deal_Master_Wide'!$CG$22="","",'Deal_Master_Wide'!$CG$22)</x:f>
      </x:c>
      <x:c r="S138" s="54" t="str">
        <x:f>IF('Deal_Master_Wide'!$CN$22="","",'Deal_Master_Wide'!$CN$22)</x:f>
      </x:c>
      <x:c r="T138" s="54" t="str">
        <x:f>IF('Deal_Master_Wide'!$CU$22="","",'Deal_Master_Wide'!$CU$22)</x:f>
      </x:c>
      <x:c r="U138" s="54" t="str">
        <x:f>IF('Deal_Master_Wide'!$DB$22="","",'Deal_Master_Wide'!$DB$22)</x:f>
      </x:c>
      <x:c r="V138" s="56" t="str">
        <x:f>IF('Deal_Master_Wide'!$DI$22="","",'Deal_Master_Wide'!$DI$22)</x:f>
      </x:c>
      <x:c r="W138" s="56" t="str">
        <x:f>IF('Deal_Master_Wide'!$DP$22="","",'Deal_Master_Wide'!$DP$22)</x:f>
      </x:c>
      <x:c r="X138" s="56" t="str">
        <x:f>IF('Deal_Master_Wide'!$DW$22="","",'Deal_Master_Wide'!$DW$22)</x:f>
      </x:c>
      <x:c r="Y138" s="118" t="str">
        <x:f>IF('Deal_Master_Wide'!$ED$22="","",'Deal_Master_Wide'!$ED$22)</x:f>
      </x:c>
      <x:c r="Z138" s="118" t="str">
        <x:f>IF('Deal_Master_Wide'!$EK$22="","",'Deal_Master_Wide'!$EK$22)</x:f>
      </x:c>
      <x:c r="AA138" s="52" t="str">
        <x:f>IF('Deal_Master_Wide'!$AL$22="","",'Deal_Master_Wide'!$AL$22)</x:f>
        <x:v>Unknown</x:v>
      </x:c>
      <x:c r="AB138" s="54" t="str">
        <x:f>IF('Deal_Master_Wide'!$AF$22="","",'Deal_Master_Wide'!$AF$22)</x:f>
      </x:c>
      <x:c r="AC138" s="52" t="str">
        <x:f>IF(COUNT($P138,$Q138,$R138,$S138,$T138,$U138,$V138,$W138,$X138)=9,"Yes","No")</x:f>
        <x:v>No</x:v>
      </x:c>
      <x:c r="AD138" s="52" t="str">
        <x:f>IF(COUNT($Y138,$Z138)=2,"Yes","No")</x:f>
        <x:v>No</x:v>
      </x:c>
      <x:c r="AE138" s="50" t="str"/>
      <x:c r="AF138" t="str"/>
    </x:row>
    <x:row r="139" ht="20" customHeight="1">
      <x:c r="A139" s="50" t="str">
        <x:v>CTL-0020</x:v>
      </x:c>
      <x:c r="B139" s="50" t="str">
        <x:v>Candidate alternative-rationale group</x:v>
      </x:c>
      <x:c r="C139" s="52" t="str">
        <x:f>IF('Deal_Master_Wide'!$AU$22="","",'Deal_Master_Wide'!$AU$22)</x:f>
        <x:v>Not reviewed</x:v>
      </x:c>
      <x:c r="D139" s="52" t="str">
        <x:f>IF('Deal_Master_Wide'!$AV$22="","",'Deal_Master_Wide'!$AV$22)</x:f>
        <x:v>Not assessed</x:v>
      </x:c>
      <x:c r="E139" s="50" t="n">
        <x:v>0</x:v>
      </x:c>
      <x:c r="F139" s="52" t="str">
        <x:f>IF(OR($C139="High-confidence innovation-driven",$C139="Medium-confidence innovation-driven"),1,IF($C139="Clear alternative-rationale",0,""))</x:f>
      </x:c>
      <x:c r="G139" s="52" t="str">
        <x:f>IF('Deal_Master_Wide'!$M$22="","",'Deal_Master_Wide'!$M$22)</x:f>
        <x:v>Review</x:v>
      </x:c>
      <x:c r="H139" s="50" t="str">
        <x:v>Asklepios BioPharmaceutical Inc</x:v>
      </x:c>
      <x:c r="I139" s="50" t="str">
        <x:v>Brainvectis SAS</x:v>
      </x:c>
      <x:c r="J139" s="50" t="n">
        <x:v>2020</x:v>
      </x:c>
      <x:c r="K139" s="50" t="n">
        <x:v>1</x:v>
      </x:c>
      <x:c r="L139" s="50" t="n">
        <x:v>2021</x:v>
      </x:c>
      <x:c r="M139" s="50" t="n">
        <x:v>1</x:v>
      </x:c>
      <x:c r="N139" s="50" t="n">
        <x:v>1</x:v>
      </x:c>
      <x:c r="O139" s="52" t="str">
        <x:f>IF($F139="","",$F139*$M139)</x:f>
      </x:c>
      <x:c r="P139" s="54" t="str">
        <x:f>IF('Deal_Master_Wide'!$BT$22="","",'Deal_Master_Wide'!$BT$22)</x:f>
      </x:c>
      <x:c r="Q139" s="54" t="str">
        <x:f>IF('Deal_Master_Wide'!$CA$22="","",'Deal_Master_Wide'!$CA$22)</x:f>
      </x:c>
      <x:c r="R139" s="54" t="str">
        <x:f>IF('Deal_Master_Wide'!$CH$22="","",'Deal_Master_Wide'!$CH$22)</x:f>
      </x:c>
      <x:c r="S139" s="54" t="str">
        <x:f>IF('Deal_Master_Wide'!$CO$22="","",'Deal_Master_Wide'!$CO$22)</x:f>
      </x:c>
      <x:c r="T139" s="54" t="str">
        <x:f>IF('Deal_Master_Wide'!$CV$22="","",'Deal_Master_Wide'!$CV$22)</x:f>
      </x:c>
      <x:c r="U139" s="54" t="str">
        <x:f>IF('Deal_Master_Wide'!$DC$22="","",'Deal_Master_Wide'!$DC$22)</x:f>
      </x:c>
      <x:c r="V139" s="56" t="str">
        <x:f>IF('Deal_Master_Wide'!$DJ$22="","",'Deal_Master_Wide'!$DJ$22)</x:f>
      </x:c>
      <x:c r="W139" s="56" t="str">
        <x:f>IF('Deal_Master_Wide'!$DQ$22="","",'Deal_Master_Wide'!$DQ$22)</x:f>
      </x:c>
      <x:c r="X139" s="56" t="str">
        <x:f>IF('Deal_Master_Wide'!$DX$22="","",'Deal_Master_Wide'!$DX$22)</x:f>
      </x:c>
      <x:c r="Y139" s="118" t="str">
        <x:f>IF('Deal_Master_Wide'!$EE$22="","",'Deal_Master_Wide'!$EE$22)</x:f>
      </x:c>
      <x:c r="Z139" s="118" t="str">
        <x:f>IF('Deal_Master_Wide'!$EL$22="","",'Deal_Master_Wide'!$EL$22)</x:f>
      </x:c>
      <x:c r="AA139" s="52" t="str">
        <x:f>IF('Deal_Master_Wide'!$AL$22="","",'Deal_Master_Wide'!$AL$22)</x:f>
        <x:v>Unknown</x:v>
      </x:c>
      <x:c r="AB139" s="54" t="str">
        <x:f>IF('Deal_Master_Wide'!$AF$22="","",'Deal_Master_Wide'!$AF$22)</x:f>
      </x:c>
      <x:c r="AC139" s="52" t="str">
        <x:f>IF(COUNT($P139,$Q139,$R139,$S139,$T139,$U139,$V139,$W139,$X139)=9,"Yes","No")</x:f>
        <x:v>No</x:v>
      </x:c>
      <x:c r="AD139" s="52" t="str">
        <x:f>IF(COUNT($Y139,$Z139)=2,"Yes","No")</x:f>
        <x:v>No</x:v>
      </x:c>
      <x:c r="AE139" s="50" t="str"/>
      <x:c r="AF139" t="str"/>
    </x:row>
    <x:row r="140" ht="20" customHeight="1">
      <x:c r="A140" s="50" t="str">
        <x:v>CTL-0020</x:v>
      </x:c>
      <x:c r="B140" s="50" t="str">
        <x:v>Candidate alternative-rationale group</x:v>
      </x:c>
      <x:c r="C140" s="52" t="str">
        <x:f>IF('Deal_Master_Wide'!$AU$22="","",'Deal_Master_Wide'!$AU$22)</x:f>
        <x:v>Not reviewed</x:v>
      </x:c>
      <x:c r="D140" s="52" t="str">
        <x:f>IF('Deal_Master_Wide'!$AV$22="","",'Deal_Master_Wide'!$AV$22)</x:f>
        <x:v>Not assessed</x:v>
      </x:c>
      <x:c r="E140" s="50" t="n">
        <x:v>0</x:v>
      </x:c>
      <x:c r="F140" s="52" t="str">
        <x:f>IF(OR($C140="High-confidence innovation-driven",$C140="Medium-confidence innovation-driven"),1,IF($C140="Clear alternative-rationale",0,""))</x:f>
      </x:c>
      <x:c r="G140" s="52" t="str">
        <x:f>IF('Deal_Master_Wide'!$M$22="","",'Deal_Master_Wide'!$M$22)</x:f>
        <x:v>Review</x:v>
      </x:c>
      <x:c r="H140" s="50" t="str">
        <x:v>Asklepios BioPharmaceutical Inc</x:v>
      </x:c>
      <x:c r="I140" s="50" t="str">
        <x:v>Brainvectis SAS</x:v>
      </x:c>
      <x:c r="J140" s="50" t="n">
        <x:v>2020</x:v>
      </x:c>
      <x:c r="K140" s="50" t="n">
        <x:v>2</x:v>
      </x:c>
      <x:c r="L140" s="50" t="n">
        <x:v>2022</x:v>
      </x:c>
      <x:c r="M140" s="50" t="n">
        <x:v>1</x:v>
      </x:c>
      <x:c r="N140" s="50" t="n">
        <x:v>1</x:v>
      </x:c>
      <x:c r="O140" s="52" t="str">
        <x:f>IF($F140="","",$F140*$M140)</x:f>
      </x:c>
      <x:c r="P140" s="54" t="str">
        <x:f>IF('Deal_Master_Wide'!$BU$22="","",'Deal_Master_Wide'!$BU$22)</x:f>
      </x:c>
      <x:c r="Q140" s="54" t="str">
        <x:f>IF('Deal_Master_Wide'!$CB$22="","",'Deal_Master_Wide'!$CB$22)</x:f>
      </x:c>
      <x:c r="R140" s="54" t="str">
        <x:f>IF('Deal_Master_Wide'!$CI$22="","",'Deal_Master_Wide'!$CI$22)</x:f>
      </x:c>
      <x:c r="S140" s="54" t="str">
        <x:f>IF('Deal_Master_Wide'!$CP$22="","",'Deal_Master_Wide'!$CP$22)</x:f>
      </x:c>
      <x:c r="T140" s="54" t="str">
        <x:f>IF('Deal_Master_Wide'!$CW$22="","",'Deal_Master_Wide'!$CW$22)</x:f>
      </x:c>
      <x:c r="U140" s="54" t="str">
        <x:f>IF('Deal_Master_Wide'!$DD$22="","",'Deal_Master_Wide'!$DD$22)</x:f>
      </x:c>
      <x:c r="V140" s="56" t="str">
        <x:f>IF('Deal_Master_Wide'!$DK$22="","",'Deal_Master_Wide'!$DK$22)</x:f>
      </x:c>
      <x:c r="W140" s="56" t="str">
        <x:f>IF('Deal_Master_Wide'!$DR$22="","",'Deal_Master_Wide'!$DR$22)</x:f>
      </x:c>
      <x:c r="X140" s="56" t="str">
        <x:f>IF('Deal_Master_Wide'!$DY$22="","",'Deal_Master_Wide'!$DY$22)</x:f>
      </x:c>
      <x:c r="Y140" s="118" t="str">
        <x:f>IF('Deal_Master_Wide'!$EF$22="","",'Deal_Master_Wide'!$EF$22)</x:f>
      </x:c>
      <x:c r="Z140" s="118" t="str">
        <x:f>IF('Deal_Master_Wide'!$EM$22="","",'Deal_Master_Wide'!$EM$22)</x:f>
      </x:c>
      <x:c r="AA140" s="52" t="str">
        <x:f>IF('Deal_Master_Wide'!$AL$22="","",'Deal_Master_Wide'!$AL$22)</x:f>
        <x:v>Unknown</x:v>
      </x:c>
      <x:c r="AB140" s="54" t="str">
        <x:f>IF('Deal_Master_Wide'!$AF$22="","",'Deal_Master_Wide'!$AF$22)</x:f>
      </x:c>
      <x:c r="AC140" s="52" t="str">
        <x:f>IF(COUNT($P140,$Q140,$R140,$S140,$T140,$U140,$V140,$W140,$X140)=9,"Yes","No")</x:f>
        <x:v>No</x:v>
      </x:c>
      <x:c r="AD140" s="52" t="str">
        <x:f>IF(COUNT($Y140,$Z140)=2,"Yes","No")</x:f>
        <x:v>No</x:v>
      </x:c>
      <x:c r="AE140" s="50" t="str"/>
      <x:c r="AF140" t="str"/>
    </x:row>
    <x:row r="141" ht="20" customHeight="1">
      <x:c r="A141" s="50" t="str">
        <x:v>CTL-0020</x:v>
      </x:c>
      <x:c r="B141" s="50" t="str">
        <x:v>Candidate alternative-rationale group</x:v>
      </x:c>
      <x:c r="C141" s="52" t="str">
        <x:f>IF('Deal_Master_Wide'!$AU$22="","",'Deal_Master_Wide'!$AU$22)</x:f>
        <x:v>Not reviewed</x:v>
      </x:c>
      <x:c r="D141" s="52" t="str">
        <x:f>IF('Deal_Master_Wide'!$AV$22="","",'Deal_Master_Wide'!$AV$22)</x:f>
        <x:v>Not assessed</x:v>
      </x:c>
      <x:c r="E141" s="50" t="n">
        <x:v>0</x:v>
      </x:c>
      <x:c r="F141" s="52" t="str">
        <x:f>IF(OR($C141="High-confidence innovation-driven",$C141="Medium-confidence innovation-driven"),1,IF($C141="Clear alternative-rationale",0,""))</x:f>
      </x:c>
      <x:c r="G141" s="52" t="str">
        <x:f>IF('Deal_Master_Wide'!$M$22="","",'Deal_Master_Wide'!$M$22)</x:f>
        <x:v>Review</x:v>
      </x:c>
      <x:c r="H141" s="50" t="str">
        <x:v>Asklepios BioPharmaceutical Inc</x:v>
      </x:c>
      <x:c r="I141" s="50" t="str">
        <x:v>Brainvectis SAS</x:v>
      </x:c>
      <x:c r="J141" s="50" t="n">
        <x:v>2020</x:v>
      </x:c>
      <x:c r="K141" s="50" t="n">
        <x:v>3</x:v>
      </x:c>
      <x:c r="L141" s="50" t="n">
        <x:v>2023</x:v>
      </x:c>
      <x:c r="M141" s="50" t="n">
        <x:v>1</x:v>
      </x:c>
      <x:c r="N141" s="50" t="n">
        <x:v>1</x:v>
      </x:c>
      <x:c r="O141" s="52" t="str">
        <x:f>IF($F141="","",$F141*$M141)</x:f>
      </x:c>
      <x:c r="P141" s="54" t="str">
        <x:f>IF('Deal_Master_Wide'!$BV$22="","",'Deal_Master_Wide'!$BV$22)</x:f>
      </x:c>
      <x:c r="Q141" s="54" t="str">
        <x:f>IF('Deal_Master_Wide'!$CC$22="","",'Deal_Master_Wide'!$CC$22)</x:f>
      </x:c>
      <x:c r="R141" s="54" t="str">
        <x:f>IF('Deal_Master_Wide'!$CJ$22="","",'Deal_Master_Wide'!$CJ$22)</x:f>
      </x:c>
      <x:c r="S141" s="54" t="str">
        <x:f>IF('Deal_Master_Wide'!$CQ$22="","",'Deal_Master_Wide'!$CQ$22)</x:f>
      </x:c>
      <x:c r="T141" s="54" t="str">
        <x:f>IF('Deal_Master_Wide'!$CX$22="","",'Deal_Master_Wide'!$CX$22)</x:f>
      </x:c>
      <x:c r="U141" s="54" t="str">
        <x:f>IF('Deal_Master_Wide'!$DE$22="","",'Deal_Master_Wide'!$DE$22)</x:f>
      </x:c>
      <x:c r="V141" s="56" t="str">
        <x:f>IF('Deal_Master_Wide'!$DL$22="","",'Deal_Master_Wide'!$DL$22)</x:f>
      </x:c>
      <x:c r="W141" s="56" t="str">
        <x:f>IF('Deal_Master_Wide'!$DS$22="","",'Deal_Master_Wide'!$DS$22)</x:f>
      </x:c>
      <x:c r="X141" s="56" t="str">
        <x:f>IF('Deal_Master_Wide'!$DZ$22="","",'Deal_Master_Wide'!$DZ$22)</x:f>
      </x:c>
      <x:c r="Y141" s="118" t="str">
        <x:f>IF('Deal_Master_Wide'!$EG$22="","",'Deal_Master_Wide'!$EG$22)</x:f>
      </x:c>
      <x:c r="Z141" s="118" t="str">
        <x:f>IF('Deal_Master_Wide'!$EN$22="","",'Deal_Master_Wide'!$EN$22)</x:f>
      </x:c>
      <x:c r="AA141" s="52" t="str">
        <x:f>IF('Deal_Master_Wide'!$AL$22="","",'Deal_Master_Wide'!$AL$22)</x:f>
        <x:v>Unknown</x:v>
      </x:c>
      <x:c r="AB141" s="54" t="str">
        <x:f>IF('Deal_Master_Wide'!$AF$22="","",'Deal_Master_Wide'!$AF$22)</x:f>
      </x:c>
      <x:c r="AC141" s="52" t="str">
        <x:f>IF(COUNT($P141,$Q141,$R141,$S141,$T141,$U141,$V141,$W141,$X141)=9,"Yes","No")</x:f>
        <x:v>No</x:v>
      </x:c>
      <x:c r="AD141" s="52" t="str">
        <x:f>IF(COUNT($Y141,$Z141)=2,"Yes","No")</x:f>
        <x:v>No</x:v>
      </x:c>
      <x:c r="AE141" s="50" t="str"/>
      <x:c r="AF141" t="str"/>
    </x:row>
    <x:row r="142" ht="20" customHeight="1">
      <x:c r="A142" s="50" t="str">
        <x:v>CTL-0021</x:v>
      </x:c>
      <x:c r="B142" s="50" t="str">
        <x:v>Candidate alternative-rationale group</x:v>
      </x:c>
      <x:c r="C142" s="52" t="str">
        <x:f>IF('Deal_Master_Wide'!$AU$23="","",'Deal_Master_Wide'!$AU$23)</x:f>
        <x:v>Not reviewed</x:v>
      </x:c>
      <x:c r="D142" s="52" t="str">
        <x:f>IF('Deal_Master_Wide'!$AV$23="","",'Deal_Master_Wide'!$AV$23)</x:f>
        <x:v>Not assessed</x:v>
      </x:c>
      <x:c r="E142" s="50" t="n">
        <x:v>0</x:v>
      </x:c>
      <x:c r="F142" s="52" t="str">
        <x:f>IF(OR($C142="High-confidence innovation-driven",$C142="Medium-confidence innovation-driven"),1,IF($C142="Clear alternative-rationale",0,""))</x:f>
      </x:c>
      <x:c r="G142" s="52" t="str">
        <x:f>IF('Deal_Master_Wide'!$M$23="","",'Deal_Master_Wide'!$M$23)</x:f>
        <x:v>Review</x:v>
      </x:c>
      <x:c r="H142" s="50" t="str">
        <x:v>Astellas Pharma Europe Ltd</x:v>
      </x:c>
      <x:c r="I142" s="50" t="str">
        <x:v>Nanna Therapeutics Ltd</x:v>
      </x:c>
      <x:c r="J142" s="50" t="n">
        <x:v>2020</x:v>
      </x:c>
      <x:c r="K142" s="50" t="n">
        <x:v>-3</x:v>
      </x:c>
      <x:c r="L142" s="50" t="n">
        <x:v>2017</x:v>
      </x:c>
      <x:c r="M142" s="50" t="n">
        <x:v>0</x:v>
      </x:c>
      <x:c r="N142" s="50" t="n">
        <x:v>0</x:v>
      </x:c>
      <x:c r="O142" s="52" t="str">
        <x:f>IF($F142="","",$F142*$M142)</x:f>
      </x:c>
      <x:c r="P142" s="54" t="str">
        <x:f>IF('Deal_Master_Wide'!$BP$23="","",'Deal_Master_Wide'!$BP$23)</x:f>
      </x:c>
      <x:c r="Q142" s="54" t="str">
        <x:f>IF('Deal_Master_Wide'!$BW$23="","",'Deal_Master_Wide'!$BW$23)</x:f>
      </x:c>
      <x:c r="R142" s="54" t="str">
        <x:f>IF('Deal_Master_Wide'!$CD$23="","",'Deal_Master_Wide'!$CD$23)</x:f>
      </x:c>
      <x:c r="S142" s="54" t="str">
        <x:f>IF('Deal_Master_Wide'!$CK$23="","",'Deal_Master_Wide'!$CK$23)</x:f>
      </x:c>
      <x:c r="T142" s="54" t="str">
        <x:f>IF('Deal_Master_Wide'!$CR$23="","",'Deal_Master_Wide'!$CR$23)</x:f>
      </x:c>
      <x:c r="U142" s="54" t="str">
        <x:f>IF('Deal_Master_Wide'!$CY$23="","",'Deal_Master_Wide'!$CY$23)</x:f>
      </x:c>
      <x:c r="V142" s="56" t="str">
        <x:f>IF('Deal_Master_Wide'!$DF$23="","",'Deal_Master_Wide'!$DF$23)</x:f>
      </x:c>
      <x:c r="W142" s="56" t="str">
        <x:f>IF('Deal_Master_Wide'!$DM$23="","",'Deal_Master_Wide'!$DM$23)</x:f>
      </x:c>
      <x:c r="X142" s="56" t="str">
        <x:f>IF('Deal_Master_Wide'!$DT$23="","",'Deal_Master_Wide'!$DT$23)</x:f>
      </x:c>
      <x:c r="Y142" s="118" t="str">
        <x:f>IF('Deal_Master_Wide'!$EA$23="","",'Deal_Master_Wide'!$EA$23)</x:f>
      </x:c>
      <x:c r="Z142" s="118" t="str">
        <x:f>IF('Deal_Master_Wide'!$EH$23="","",'Deal_Master_Wide'!$EH$23)</x:f>
      </x:c>
      <x:c r="AA142" s="52" t="str">
        <x:f>IF('Deal_Master_Wide'!$AL$23="","",'Deal_Master_Wide'!$AL$23)</x:f>
        <x:v>Unknown</x:v>
      </x:c>
      <x:c r="AB142" s="54" t="n">
        <x:f>IF('Deal_Master_Wide'!$AF$23="","",'Deal_Master_Wide'!$AF$23)</x:f>
        <x:v>87</x:v>
      </x:c>
      <x:c r="AC142" s="52" t="str">
        <x:f>IF(COUNT($P142,$Q142,$R142,$S142,$T142,$U142,$V142,$W142,$X142)=9,"Yes","No")</x:f>
        <x:v>No</x:v>
      </x:c>
      <x:c r="AD142" s="52" t="str">
        <x:f>IF(COUNT($Y142,$Z142)=2,"Yes","No")</x:f>
        <x:v>No</x:v>
      </x:c>
      <x:c r="AE142" s="50" t="str"/>
      <x:c r="AF142" t="str"/>
    </x:row>
    <x:row r="143" ht="20" customHeight="1">
      <x:c r="A143" s="50" t="str">
        <x:v>CTL-0021</x:v>
      </x:c>
      <x:c r="B143" s="50" t="str">
        <x:v>Candidate alternative-rationale group</x:v>
      </x:c>
      <x:c r="C143" s="52" t="str">
        <x:f>IF('Deal_Master_Wide'!$AU$23="","",'Deal_Master_Wide'!$AU$23)</x:f>
        <x:v>Not reviewed</x:v>
      </x:c>
      <x:c r="D143" s="52" t="str">
        <x:f>IF('Deal_Master_Wide'!$AV$23="","",'Deal_Master_Wide'!$AV$23)</x:f>
        <x:v>Not assessed</x:v>
      </x:c>
      <x:c r="E143" s="50" t="n">
        <x:v>0</x:v>
      </x:c>
      <x:c r="F143" s="52" t="str">
        <x:f>IF(OR($C143="High-confidence innovation-driven",$C143="Medium-confidence innovation-driven"),1,IF($C143="Clear alternative-rationale",0,""))</x:f>
      </x:c>
      <x:c r="G143" s="52" t="str">
        <x:f>IF('Deal_Master_Wide'!$M$23="","",'Deal_Master_Wide'!$M$23)</x:f>
        <x:v>Review</x:v>
      </x:c>
      <x:c r="H143" s="50" t="str">
        <x:v>Astellas Pharma Europe Ltd</x:v>
      </x:c>
      <x:c r="I143" s="50" t="str">
        <x:v>Nanna Therapeutics Ltd</x:v>
      </x:c>
      <x:c r="J143" s="50" t="n">
        <x:v>2020</x:v>
      </x:c>
      <x:c r="K143" s="50" t="n">
        <x:v>-2</x:v>
      </x:c>
      <x:c r="L143" s="50" t="n">
        <x:v>2018</x:v>
      </x:c>
      <x:c r="M143" s="50" t="n">
        <x:v>0</x:v>
      </x:c>
      <x:c r="N143" s="50" t="n">
        <x:v>0</x:v>
      </x:c>
      <x:c r="O143" s="52" t="str">
        <x:f>IF($F143="","",$F143*$M143)</x:f>
      </x:c>
      <x:c r="P143" s="54" t="str">
        <x:f>IF('Deal_Master_Wide'!$BQ$23="","",'Deal_Master_Wide'!$BQ$23)</x:f>
      </x:c>
      <x:c r="Q143" s="54" t="str">
        <x:f>IF('Deal_Master_Wide'!$BX$23="","",'Deal_Master_Wide'!$BX$23)</x:f>
      </x:c>
      <x:c r="R143" s="54" t="str">
        <x:f>IF('Deal_Master_Wide'!$CE$23="","",'Deal_Master_Wide'!$CE$23)</x:f>
      </x:c>
      <x:c r="S143" s="54" t="str">
        <x:f>IF('Deal_Master_Wide'!$CL$23="","",'Deal_Master_Wide'!$CL$23)</x:f>
      </x:c>
      <x:c r="T143" s="54" t="str">
        <x:f>IF('Deal_Master_Wide'!$CS$23="","",'Deal_Master_Wide'!$CS$23)</x:f>
      </x:c>
      <x:c r="U143" s="54" t="str">
        <x:f>IF('Deal_Master_Wide'!$CZ$23="","",'Deal_Master_Wide'!$CZ$23)</x:f>
      </x:c>
      <x:c r="V143" s="56" t="str">
        <x:f>IF('Deal_Master_Wide'!$DG$23="","",'Deal_Master_Wide'!$DG$23)</x:f>
      </x:c>
      <x:c r="W143" s="56" t="str">
        <x:f>IF('Deal_Master_Wide'!$DN$23="","",'Deal_Master_Wide'!$DN$23)</x:f>
      </x:c>
      <x:c r="X143" s="56" t="str">
        <x:f>IF('Deal_Master_Wide'!$DU$23="","",'Deal_Master_Wide'!$DU$23)</x:f>
      </x:c>
      <x:c r="Y143" s="118" t="str">
        <x:f>IF('Deal_Master_Wide'!$EB$23="","",'Deal_Master_Wide'!$EB$23)</x:f>
      </x:c>
      <x:c r="Z143" s="118" t="str">
        <x:f>IF('Deal_Master_Wide'!$EI$23="","",'Deal_Master_Wide'!$EI$23)</x:f>
      </x:c>
      <x:c r="AA143" s="52" t="str">
        <x:f>IF('Deal_Master_Wide'!$AL$23="","",'Deal_Master_Wide'!$AL$23)</x:f>
        <x:v>Unknown</x:v>
      </x:c>
      <x:c r="AB143" s="54" t="n">
        <x:f>IF('Deal_Master_Wide'!$AF$23="","",'Deal_Master_Wide'!$AF$23)</x:f>
        <x:v>87</x:v>
      </x:c>
      <x:c r="AC143" s="52" t="str">
        <x:f>IF(COUNT($P143,$Q143,$R143,$S143,$T143,$U143,$V143,$W143,$X143)=9,"Yes","No")</x:f>
        <x:v>No</x:v>
      </x:c>
      <x:c r="AD143" s="52" t="str">
        <x:f>IF(COUNT($Y143,$Z143)=2,"Yes","No")</x:f>
        <x:v>No</x:v>
      </x:c>
      <x:c r="AE143" s="50" t="str"/>
      <x:c r="AF143" t="str"/>
    </x:row>
    <x:row r="144" ht="20" customHeight="1">
      <x:c r="A144" s="50" t="str">
        <x:v>CTL-0021</x:v>
      </x:c>
      <x:c r="B144" s="50" t="str">
        <x:v>Candidate alternative-rationale group</x:v>
      </x:c>
      <x:c r="C144" s="52" t="str">
        <x:f>IF('Deal_Master_Wide'!$AU$23="","",'Deal_Master_Wide'!$AU$23)</x:f>
        <x:v>Not reviewed</x:v>
      </x:c>
      <x:c r="D144" s="52" t="str">
        <x:f>IF('Deal_Master_Wide'!$AV$23="","",'Deal_Master_Wide'!$AV$23)</x:f>
        <x:v>Not assessed</x:v>
      </x:c>
      <x:c r="E144" s="50" t="n">
        <x:v>0</x:v>
      </x:c>
      <x:c r="F144" s="52" t="str">
        <x:f>IF(OR($C144="High-confidence innovation-driven",$C144="Medium-confidence innovation-driven"),1,IF($C144="Clear alternative-rationale",0,""))</x:f>
      </x:c>
      <x:c r="G144" s="52" t="str">
        <x:f>IF('Deal_Master_Wide'!$M$23="","",'Deal_Master_Wide'!$M$23)</x:f>
        <x:v>Review</x:v>
      </x:c>
      <x:c r="H144" s="50" t="str">
        <x:v>Astellas Pharma Europe Ltd</x:v>
      </x:c>
      <x:c r="I144" s="50" t="str">
        <x:v>Nanna Therapeutics Ltd</x:v>
      </x:c>
      <x:c r="J144" s="50" t="n">
        <x:v>2020</x:v>
      </x:c>
      <x:c r="K144" s="50" t="n">
        <x:v>-1</x:v>
      </x:c>
      <x:c r="L144" s="50" t="n">
        <x:v>2019</x:v>
      </x:c>
      <x:c r="M144" s="50" t="n">
        <x:v>0</x:v>
      </x:c>
      <x:c r="N144" s="50" t="n">
        <x:v>0</x:v>
      </x:c>
      <x:c r="O144" s="52" t="str">
        <x:f>IF($F144="","",$F144*$M144)</x:f>
      </x:c>
      <x:c r="P144" s="54" t="str">
        <x:f>IF('Deal_Master_Wide'!$BR$23="","",'Deal_Master_Wide'!$BR$23)</x:f>
      </x:c>
      <x:c r="Q144" s="54" t="str">
        <x:f>IF('Deal_Master_Wide'!$BY$23="","",'Deal_Master_Wide'!$BY$23)</x:f>
      </x:c>
      <x:c r="R144" s="54" t="str">
        <x:f>IF('Deal_Master_Wide'!$CF$23="","",'Deal_Master_Wide'!$CF$23)</x:f>
      </x:c>
      <x:c r="S144" s="54" t="str">
        <x:f>IF('Deal_Master_Wide'!$CM$23="","",'Deal_Master_Wide'!$CM$23)</x:f>
      </x:c>
      <x:c r="T144" s="54" t="str">
        <x:f>IF('Deal_Master_Wide'!$CT$23="","",'Deal_Master_Wide'!$CT$23)</x:f>
      </x:c>
      <x:c r="U144" s="54" t="str">
        <x:f>IF('Deal_Master_Wide'!$DA$23="","",'Deal_Master_Wide'!$DA$23)</x:f>
      </x:c>
      <x:c r="V144" s="56" t="str">
        <x:f>IF('Deal_Master_Wide'!$DH$23="","",'Deal_Master_Wide'!$DH$23)</x:f>
      </x:c>
      <x:c r="W144" s="56" t="str">
        <x:f>IF('Deal_Master_Wide'!$DO$23="","",'Deal_Master_Wide'!$DO$23)</x:f>
      </x:c>
      <x:c r="X144" s="56" t="str">
        <x:f>IF('Deal_Master_Wide'!$DV$23="","",'Deal_Master_Wide'!$DV$23)</x:f>
      </x:c>
      <x:c r="Y144" s="118" t="str">
        <x:f>IF('Deal_Master_Wide'!$EC$23="","",'Deal_Master_Wide'!$EC$23)</x:f>
      </x:c>
      <x:c r="Z144" s="118" t="str">
        <x:f>IF('Deal_Master_Wide'!$EJ$23="","",'Deal_Master_Wide'!$EJ$23)</x:f>
      </x:c>
      <x:c r="AA144" s="52" t="str">
        <x:f>IF('Deal_Master_Wide'!$AL$23="","",'Deal_Master_Wide'!$AL$23)</x:f>
        <x:v>Unknown</x:v>
      </x:c>
      <x:c r="AB144" s="54" t="n">
        <x:f>IF('Deal_Master_Wide'!$AF$23="","",'Deal_Master_Wide'!$AF$23)</x:f>
        <x:v>87</x:v>
      </x:c>
      <x:c r="AC144" s="52" t="str">
        <x:f>IF(COUNT($P144,$Q144,$R144,$S144,$T144,$U144,$V144,$W144,$X144)=9,"Yes","No")</x:f>
        <x:v>No</x:v>
      </x:c>
      <x:c r="AD144" s="52" t="str">
        <x:f>IF(COUNT($Y144,$Z144)=2,"Yes","No")</x:f>
        <x:v>No</x:v>
      </x:c>
      <x:c r="AE144" s="50" t="str"/>
      <x:c r="AF144" t="str"/>
    </x:row>
    <x:row r="145" ht="20" customHeight="1">
      <x:c r="A145" s="50" t="str">
        <x:v>CTL-0021</x:v>
      </x:c>
      <x:c r="B145" s="50" t="str">
        <x:v>Candidate alternative-rationale group</x:v>
      </x:c>
      <x:c r="C145" s="52" t="str">
        <x:f>IF('Deal_Master_Wide'!$AU$23="","",'Deal_Master_Wide'!$AU$23)</x:f>
        <x:v>Not reviewed</x:v>
      </x:c>
      <x:c r="D145" s="52" t="str">
        <x:f>IF('Deal_Master_Wide'!$AV$23="","",'Deal_Master_Wide'!$AV$23)</x:f>
        <x:v>Not assessed</x:v>
      </x:c>
      <x:c r="E145" s="50" t="n">
        <x:v>0</x:v>
      </x:c>
      <x:c r="F145" s="52" t="str">
        <x:f>IF(OR($C145="High-confidence innovation-driven",$C145="Medium-confidence innovation-driven"),1,IF($C145="Clear alternative-rationale",0,""))</x:f>
      </x:c>
      <x:c r="G145" s="52" t="str">
        <x:f>IF('Deal_Master_Wide'!$M$23="","",'Deal_Master_Wide'!$M$23)</x:f>
        <x:v>Review</x:v>
      </x:c>
      <x:c r="H145" s="50" t="str">
        <x:v>Astellas Pharma Europe Ltd</x:v>
      </x:c>
      <x:c r="I145" s="50" t="str">
        <x:v>Nanna Therapeutics Ltd</x:v>
      </x:c>
      <x:c r="J145" s="50" t="n">
        <x:v>2020</x:v>
      </x:c>
      <x:c r="K145" s="50" t="n">
        <x:v>0</x:v>
      </x:c>
      <x:c r="L145" s="50" t="n">
        <x:v>2020</x:v>
      </x:c>
      <x:c r="M145" s="50" t="n">
        <x:v>0</x:v>
      </x:c>
      <x:c r="N145" s="50" t="n">
        <x:v>1</x:v>
      </x:c>
      <x:c r="O145" s="52" t="str">
        <x:f>IF($F145="","",$F145*$M145)</x:f>
      </x:c>
      <x:c r="P145" s="54" t="str">
        <x:f>IF('Deal_Master_Wide'!$BS$23="","",'Deal_Master_Wide'!$BS$23)</x:f>
      </x:c>
      <x:c r="Q145" s="54" t="str">
        <x:f>IF('Deal_Master_Wide'!$BZ$23="","",'Deal_Master_Wide'!$BZ$23)</x:f>
      </x:c>
      <x:c r="R145" s="54" t="str">
        <x:f>IF('Deal_Master_Wide'!$CG$23="","",'Deal_Master_Wide'!$CG$23)</x:f>
      </x:c>
      <x:c r="S145" s="54" t="str">
        <x:f>IF('Deal_Master_Wide'!$CN$23="","",'Deal_Master_Wide'!$CN$23)</x:f>
      </x:c>
      <x:c r="T145" s="54" t="str">
        <x:f>IF('Deal_Master_Wide'!$CU$23="","",'Deal_Master_Wide'!$CU$23)</x:f>
      </x:c>
      <x:c r="U145" s="54" t="str">
        <x:f>IF('Deal_Master_Wide'!$DB$23="","",'Deal_Master_Wide'!$DB$23)</x:f>
      </x:c>
      <x:c r="V145" s="56" t="str">
        <x:f>IF('Deal_Master_Wide'!$DI$23="","",'Deal_Master_Wide'!$DI$23)</x:f>
      </x:c>
      <x:c r="W145" s="56" t="str">
        <x:f>IF('Deal_Master_Wide'!$DP$23="","",'Deal_Master_Wide'!$DP$23)</x:f>
      </x:c>
      <x:c r="X145" s="56" t="str">
        <x:f>IF('Deal_Master_Wide'!$DW$23="","",'Deal_Master_Wide'!$DW$23)</x:f>
      </x:c>
      <x:c r="Y145" s="118" t="str">
        <x:f>IF('Deal_Master_Wide'!$ED$23="","",'Deal_Master_Wide'!$ED$23)</x:f>
      </x:c>
      <x:c r="Z145" s="118" t="str">
        <x:f>IF('Deal_Master_Wide'!$EK$23="","",'Deal_Master_Wide'!$EK$23)</x:f>
      </x:c>
      <x:c r="AA145" s="52" t="str">
        <x:f>IF('Deal_Master_Wide'!$AL$23="","",'Deal_Master_Wide'!$AL$23)</x:f>
        <x:v>Unknown</x:v>
      </x:c>
      <x:c r="AB145" s="54" t="n">
        <x:f>IF('Deal_Master_Wide'!$AF$23="","",'Deal_Master_Wide'!$AF$23)</x:f>
        <x:v>87</x:v>
      </x:c>
      <x:c r="AC145" s="52" t="str">
        <x:f>IF(COUNT($P145,$Q145,$R145,$S145,$T145,$U145,$V145,$W145,$X145)=9,"Yes","No")</x:f>
        <x:v>No</x:v>
      </x:c>
      <x:c r="AD145" s="52" t="str">
        <x:f>IF(COUNT($Y145,$Z145)=2,"Yes","No")</x:f>
        <x:v>No</x:v>
      </x:c>
      <x:c r="AE145" s="50" t="str"/>
      <x:c r="AF145" t="str"/>
    </x:row>
    <x:row r="146" ht="20" customHeight="1">
      <x:c r="A146" s="50" t="str">
        <x:v>CTL-0021</x:v>
      </x:c>
      <x:c r="B146" s="50" t="str">
        <x:v>Candidate alternative-rationale group</x:v>
      </x:c>
      <x:c r="C146" s="52" t="str">
        <x:f>IF('Deal_Master_Wide'!$AU$23="","",'Deal_Master_Wide'!$AU$23)</x:f>
        <x:v>Not reviewed</x:v>
      </x:c>
      <x:c r="D146" s="52" t="str">
        <x:f>IF('Deal_Master_Wide'!$AV$23="","",'Deal_Master_Wide'!$AV$23)</x:f>
        <x:v>Not assessed</x:v>
      </x:c>
      <x:c r="E146" s="50" t="n">
        <x:v>0</x:v>
      </x:c>
      <x:c r="F146" s="52" t="str">
        <x:f>IF(OR($C146="High-confidence innovation-driven",$C146="Medium-confidence innovation-driven"),1,IF($C146="Clear alternative-rationale",0,""))</x:f>
      </x:c>
      <x:c r="G146" s="52" t="str">
        <x:f>IF('Deal_Master_Wide'!$M$23="","",'Deal_Master_Wide'!$M$23)</x:f>
        <x:v>Review</x:v>
      </x:c>
      <x:c r="H146" s="50" t="str">
        <x:v>Astellas Pharma Europe Ltd</x:v>
      </x:c>
      <x:c r="I146" s="50" t="str">
        <x:v>Nanna Therapeutics Ltd</x:v>
      </x:c>
      <x:c r="J146" s="50" t="n">
        <x:v>2020</x:v>
      </x:c>
      <x:c r="K146" s="50" t="n">
        <x:v>1</x:v>
      </x:c>
      <x:c r="L146" s="50" t="n">
        <x:v>2021</x:v>
      </x:c>
      <x:c r="M146" s="50" t="n">
        <x:v>1</x:v>
      </x:c>
      <x:c r="N146" s="50" t="n">
        <x:v>1</x:v>
      </x:c>
      <x:c r="O146" s="52" t="str">
        <x:f>IF($F146="","",$F146*$M146)</x:f>
      </x:c>
      <x:c r="P146" s="54" t="str">
        <x:f>IF('Deal_Master_Wide'!$BT$23="","",'Deal_Master_Wide'!$BT$23)</x:f>
      </x:c>
      <x:c r="Q146" s="54" t="str">
        <x:f>IF('Deal_Master_Wide'!$CA$23="","",'Deal_Master_Wide'!$CA$23)</x:f>
      </x:c>
      <x:c r="R146" s="54" t="str">
        <x:f>IF('Deal_Master_Wide'!$CH$23="","",'Deal_Master_Wide'!$CH$23)</x:f>
      </x:c>
      <x:c r="S146" s="54" t="str">
        <x:f>IF('Deal_Master_Wide'!$CO$23="","",'Deal_Master_Wide'!$CO$23)</x:f>
      </x:c>
      <x:c r="T146" s="54" t="str">
        <x:f>IF('Deal_Master_Wide'!$CV$23="","",'Deal_Master_Wide'!$CV$23)</x:f>
      </x:c>
      <x:c r="U146" s="54" t="str">
        <x:f>IF('Deal_Master_Wide'!$DC$23="","",'Deal_Master_Wide'!$DC$23)</x:f>
      </x:c>
      <x:c r="V146" s="56" t="str">
        <x:f>IF('Deal_Master_Wide'!$DJ$23="","",'Deal_Master_Wide'!$DJ$23)</x:f>
      </x:c>
      <x:c r="W146" s="56" t="str">
        <x:f>IF('Deal_Master_Wide'!$DQ$23="","",'Deal_Master_Wide'!$DQ$23)</x:f>
      </x:c>
      <x:c r="X146" s="56" t="str">
        <x:f>IF('Deal_Master_Wide'!$DX$23="","",'Deal_Master_Wide'!$DX$23)</x:f>
      </x:c>
      <x:c r="Y146" s="118" t="str">
        <x:f>IF('Deal_Master_Wide'!$EE$23="","",'Deal_Master_Wide'!$EE$23)</x:f>
      </x:c>
      <x:c r="Z146" s="118" t="str">
        <x:f>IF('Deal_Master_Wide'!$EL$23="","",'Deal_Master_Wide'!$EL$23)</x:f>
      </x:c>
      <x:c r="AA146" s="52" t="str">
        <x:f>IF('Deal_Master_Wide'!$AL$23="","",'Deal_Master_Wide'!$AL$23)</x:f>
        <x:v>Unknown</x:v>
      </x:c>
      <x:c r="AB146" s="54" t="n">
        <x:f>IF('Deal_Master_Wide'!$AF$23="","",'Deal_Master_Wide'!$AF$23)</x:f>
        <x:v>87</x:v>
      </x:c>
      <x:c r="AC146" s="52" t="str">
        <x:f>IF(COUNT($P146,$Q146,$R146,$S146,$T146,$U146,$V146,$W146,$X146)=9,"Yes","No")</x:f>
        <x:v>No</x:v>
      </x:c>
      <x:c r="AD146" s="52" t="str">
        <x:f>IF(COUNT($Y146,$Z146)=2,"Yes","No")</x:f>
        <x:v>No</x:v>
      </x:c>
      <x:c r="AE146" s="50" t="str"/>
      <x:c r="AF146" t="str"/>
    </x:row>
    <x:row r="147" ht="20" customHeight="1">
      <x:c r="A147" s="50" t="str">
        <x:v>CTL-0021</x:v>
      </x:c>
      <x:c r="B147" s="50" t="str">
        <x:v>Candidate alternative-rationale group</x:v>
      </x:c>
      <x:c r="C147" s="52" t="str">
        <x:f>IF('Deal_Master_Wide'!$AU$23="","",'Deal_Master_Wide'!$AU$23)</x:f>
        <x:v>Not reviewed</x:v>
      </x:c>
      <x:c r="D147" s="52" t="str">
        <x:f>IF('Deal_Master_Wide'!$AV$23="","",'Deal_Master_Wide'!$AV$23)</x:f>
        <x:v>Not assessed</x:v>
      </x:c>
      <x:c r="E147" s="50" t="n">
        <x:v>0</x:v>
      </x:c>
      <x:c r="F147" s="52" t="str">
        <x:f>IF(OR($C147="High-confidence innovation-driven",$C147="Medium-confidence innovation-driven"),1,IF($C147="Clear alternative-rationale",0,""))</x:f>
      </x:c>
      <x:c r="G147" s="52" t="str">
        <x:f>IF('Deal_Master_Wide'!$M$23="","",'Deal_Master_Wide'!$M$23)</x:f>
        <x:v>Review</x:v>
      </x:c>
      <x:c r="H147" s="50" t="str">
        <x:v>Astellas Pharma Europe Ltd</x:v>
      </x:c>
      <x:c r="I147" s="50" t="str">
        <x:v>Nanna Therapeutics Ltd</x:v>
      </x:c>
      <x:c r="J147" s="50" t="n">
        <x:v>2020</x:v>
      </x:c>
      <x:c r="K147" s="50" t="n">
        <x:v>2</x:v>
      </x:c>
      <x:c r="L147" s="50" t="n">
        <x:v>2022</x:v>
      </x:c>
      <x:c r="M147" s="50" t="n">
        <x:v>1</x:v>
      </x:c>
      <x:c r="N147" s="50" t="n">
        <x:v>1</x:v>
      </x:c>
      <x:c r="O147" s="52" t="str">
        <x:f>IF($F147="","",$F147*$M147)</x:f>
      </x:c>
      <x:c r="P147" s="54" t="str">
        <x:f>IF('Deal_Master_Wide'!$BU$23="","",'Deal_Master_Wide'!$BU$23)</x:f>
      </x:c>
      <x:c r="Q147" s="54" t="str">
        <x:f>IF('Deal_Master_Wide'!$CB$23="","",'Deal_Master_Wide'!$CB$23)</x:f>
      </x:c>
      <x:c r="R147" s="54" t="str">
        <x:f>IF('Deal_Master_Wide'!$CI$23="","",'Deal_Master_Wide'!$CI$23)</x:f>
      </x:c>
      <x:c r="S147" s="54" t="str">
        <x:f>IF('Deal_Master_Wide'!$CP$23="","",'Deal_Master_Wide'!$CP$23)</x:f>
      </x:c>
      <x:c r="T147" s="54" t="str">
        <x:f>IF('Deal_Master_Wide'!$CW$23="","",'Deal_Master_Wide'!$CW$23)</x:f>
      </x:c>
      <x:c r="U147" s="54" t="str">
        <x:f>IF('Deal_Master_Wide'!$DD$23="","",'Deal_Master_Wide'!$DD$23)</x:f>
      </x:c>
      <x:c r="V147" s="56" t="str">
        <x:f>IF('Deal_Master_Wide'!$DK$23="","",'Deal_Master_Wide'!$DK$23)</x:f>
      </x:c>
      <x:c r="W147" s="56" t="str">
        <x:f>IF('Deal_Master_Wide'!$DR$23="","",'Deal_Master_Wide'!$DR$23)</x:f>
      </x:c>
      <x:c r="X147" s="56" t="str">
        <x:f>IF('Deal_Master_Wide'!$DY$23="","",'Deal_Master_Wide'!$DY$23)</x:f>
      </x:c>
      <x:c r="Y147" s="118" t="str">
        <x:f>IF('Deal_Master_Wide'!$EF$23="","",'Deal_Master_Wide'!$EF$23)</x:f>
      </x:c>
      <x:c r="Z147" s="118" t="str">
        <x:f>IF('Deal_Master_Wide'!$EM$23="","",'Deal_Master_Wide'!$EM$23)</x:f>
      </x:c>
      <x:c r="AA147" s="52" t="str">
        <x:f>IF('Deal_Master_Wide'!$AL$23="","",'Deal_Master_Wide'!$AL$23)</x:f>
        <x:v>Unknown</x:v>
      </x:c>
      <x:c r="AB147" s="54" t="n">
        <x:f>IF('Deal_Master_Wide'!$AF$23="","",'Deal_Master_Wide'!$AF$23)</x:f>
        <x:v>87</x:v>
      </x:c>
      <x:c r="AC147" s="52" t="str">
        <x:f>IF(COUNT($P147,$Q147,$R147,$S147,$T147,$U147,$V147,$W147,$X147)=9,"Yes","No")</x:f>
        <x:v>No</x:v>
      </x:c>
      <x:c r="AD147" s="52" t="str">
        <x:f>IF(COUNT($Y147,$Z147)=2,"Yes","No")</x:f>
        <x:v>No</x:v>
      </x:c>
      <x:c r="AE147" s="50" t="str"/>
      <x:c r="AF147" t="str"/>
    </x:row>
    <x:row r="148" ht="20" customHeight="1">
      <x:c r="A148" s="50" t="str">
        <x:v>CTL-0021</x:v>
      </x:c>
      <x:c r="B148" s="50" t="str">
        <x:v>Candidate alternative-rationale group</x:v>
      </x:c>
      <x:c r="C148" s="52" t="str">
        <x:f>IF('Deal_Master_Wide'!$AU$23="","",'Deal_Master_Wide'!$AU$23)</x:f>
        <x:v>Not reviewed</x:v>
      </x:c>
      <x:c r="D148" s="52" t="str">
        <x:f>IF('Deal_Master_Wide'!$AV$23="","",'Deal_Master_Wide'!$AV$23)</x:f>
        <x:v>Not assessed</x:v>
      </x:c>
      <x:c r="E148" s="50" t="n">
        <x:v>0</x:v>
      </x:c>
      <x:c r="F148" s="52" t="str">
        <x:f>IF(OR($C148="High-confidence innovation-driven",$C148="Medium-confidence innovation-driven"),1,IF($C148="Clear alternative-rationale",0,""))</x:f>
      </x:c>
      <x:c r="G148" s="52" t="str">
        <x:f>IF('Deal_Master_Wide'!$M$23="","",'Deal_Master_Wide'!$M$23)</x:f>
        <x:v>Review</x:v>
      </x:c>
      <x:c r="H148" s="50" t="str">
        <x:v>Astellas Pharma Europe Ltd</x:v>
      </x:c>
      <x:c r="I148" s="50" t="str">
        <x:v>Nanna Therapeutics Ltd</x:v>
      </x:c>
      <x:c r="J148" s="50" t="n">
        <x:v>2020</x:v>
      </x:c>
      <x:c r="K148" s="50" t="n">
        <x:v>3</x:v>
      </x:c>
      <x:c r="L148" s="50" t="n">
        <x:v>2023</x:v>
      </x:c>
      <x:c r="M148" s="50" t="n">
        <x:v>1</x:v>
      </x:c>
      <x:c r="N148" s="50" t="n">
        <x:v>1</x:v>
      </x:c>
      <x:c r="O148" s="52" t="str">
        <x:f>IF($F148="","",$F148*$M148)</x:f>
      </x:c>
      <x:c r="P148" s="54" t="str">
        <x:f>IF('Deal_Master_Wide'!$BV$23="","",'Deal_Master_Wide'!$BV$23)</x:f>
      </x:c>
      <x:c r="Q148" s="54" t="str">
        <x:f>IF('Deal_Master_Wide'!$CC$23="","",'Deal_Master_Wide'!$CC$23)</x:f>
      </x:c>
      <x:c r="R148" s="54" t="str">
        <x:f>IF('Deal_Master_Wide'!$CJ$23="","",'Deal_Master_Wide'!$CJ$23)</x:f>
      </x:c>
      <x:c r="S148" s="54" t="str">
        <x:f>IF('Deal_Master_Wide'!$CQ$23="","",'Deal_Master_Wide'!$CQ$23)</x:f>
      </x:c>
      <x:c r="T148" s="54" t="str">
        <x:f>IF('Deal_Master_Wide'!$CX$23="","",'Deal_Master_Wide'!$CX$23)</x:f>
      </x:c>
      <x:c r="U148" s="54" t="str">
        <x:f>IF('Deal_Master_Wide'!$DE$23="","",'Deal_Master_Wide'!$DE$23)</x:f>
      </x:c>
      <x:c r="V148" s="56" t="str">
        <x:f>IF('Deal_Master_Wide'!$DL$23="","",'Deal_Master_Wide'!$DL$23)</x:f>
      </x:c>
      <x:c r="W148" s="56" t="str">
        <x:f>IF('Deal_Master_Wide'!$DS$23="","",'Deal_Master_Wide'!$DS$23)</x:f>
      </x:c>
      <x:c r="X148" s="56" t="str">
        <x:f>IF('Deal_Master_Wide'!$DZ$23="","",'Deal_Master_Wide'!$DZ$23)</x:f>
      </x:c>
      <x:c r="Y148" s="118" t="str">
        <x:f>IF('Deal_Master_Wide'!$EG$23="","",'Deal_Master_Wide'!$EG$23)</x:f>
      </x:c>
      <x:c r="Z148" s="118" t="str">
        <x:f>IF('Deal_Master_Wide'!$EN$23="","",'Deal_Master_Wide'!$EN$23)</x:f>
      </x:c>
      <x:c r="AA148" s="52" t="str">
        <x:f>IF('Deal_Master_Wide'!$AL$23="","",'Deal_Master_Wide'!$AL$23)</x:f>
        <x:v>Unknown</x:v>
      </x:c>
      <x:c r="AB148" s="54" t="n">
        <x:f>IF('Deal_Master_Wide'!$AF$23="","",'Deal_Master_Wide'!$AF$23)</x:f>
        <x:v>87</x:v>
      </x:c>
      <x:c r="AC148" s="52" t="str">
        <x:f>IF(COUNT($P148,$Q148,$R148,$S148,$T148,$U148,$V148,$W148,$X148)=9,"Yes","No")</x:f>
        <x:v>No</x:v>
      </x:c>
      <x:c r="AD148" s="52" t="str">
        <x:f>IF(COUNT($Y148,$Z148)=2,"Yes","No")</x:f>
        <x:v>No</x:v>
      </x:c>
      <x:c r="AE148" s="50" t="str"/>
      <x:c r="AF148" t="str"/>
    </x:row>
    <x:row r="149" ht="20" customHeight="1">
      <x:c r="A149" s="50" t="str">
        <x:v>CTL-0022</x:v>
      </x:c>
      <x:c r="B149" s="50" t="str">
        <x:v>Candidate alternative-rationale group</x:v>
      </x:c>
      <x:c r="C149" s="52" t="str">
        <x:f>IF('Deal_Master_Wide'!$AU$24="","",'Deal_Master_Wide'!$AU$24)</x:f>
        <x:v>Not reviewed</x:v>
      </x:c>
      <x:c r="D149" s="52" t="str">
        <x:f>IF('Deal_Master_Wide'!$AV$24="","",'Deal_Master_Wide'!$AV$24)</x:f>
        <x:v>Not assessed</x:v>
      </x:c>
      <x:c r="E149" s="50" t="n">
        <x:v>0</x:v>
      </x:c>
      <x:c r="F149" s="52" t="str">
        <x:f>IF(OR($C149="High-confidence innovation-driven",$C149="Medium-confidence innovation-driven"),1,IF($C149="Clear alternative-rationale",0,""))</x:f>
      </x:c>
      <x:c r="G149" s="52" t="str">
        <x:f>IF('Deal_Master_Wide'!$M$24="","",'Deal_Master_Wide'!$M$24)</x:f>
        <x:v>Review</x:v>
      </x:c>
      <x:c r="H149" s="50" t="str">
        <x:v>Les Laboratoires Servier SAS</x:v>
      </x:c>
      <x:c r="I149" s="50" t="str">
        <x:v>Symphogen A/S</x:v>
      </x:c>
      <x:c r="J149" s="50" t="n">
        <x:v>2020</x:v>
      </x:c>
      <x:c r="K149" s="50" t="n">
        <x:v>-3</x:v>
      </x:c>
      <x:c r="L149" s="50" t="n">
        <x:v>2017</x:v>
      </x:c>
      <x:c r="M149" s="50" t="n">
        <x:v>0</x:v>
      </x:c>
      <x:c r="N149" s="50" t="n">
        <x:v>0</x:v>
      </x:c>
      <x:c r="O149" s="52" t="str">
        <x:f>IF($F149="","",$F149*$M149)</x:f>
      </x:c>
      <x:c r="P149" s="54" t="str">
        <x:f>IF('Deal_Master_Wide'!$BP$24="","",'Deal_Master_Wide'!$BP$24)</x:f>
      </x:c>
      <x:c r="Q149" s="54" t="str">
        <x:f>IF('Deal_Master_Wide'!$BW$24="","",'Deal_Master_Wide'!$BW$24)</x:f>
      </x:c>
      <x:c r="R149" s="54" t="str">
        <x:f>IF('Deal_Master_Wide'!$CD$24="","",'Deal_Master_Wide'!$CD$24)</x:f>
      </x:c>
      <x:c r="S149" s="54" t="str">
        <x:f>IF('Deal_Master_Wide'!$CK$24="","",'Deal_Master_Wide'!$CK$24)</x:f>
      </x:c>
      <x:c r="T149" s="54" t="str">
        <x:f>IF('Deal_Master_Wide'!$CR$24="","",'Deal_Master_Wide'!$CR$24)</x:f>
      </x:c>
      <x:c r="U149" s="54" t="str">
        <x:f>IF('Deal_Master_Wide'!$CY$24="","",'Deal_Master_Wide'!$CY$24)</x:f>
      </x:c>
      <x:c r="V149" s="56" t="str">
        <x:f>IF('Deal_Master_Wide'!$DF$24="","",'Deal_Master_Wide'!$DF$24)</x:f>
      </x:c>
      <x:c r="W149" s="56" t="str">
        <x:f>IF('Deal_Master_Wide'!$DM$24="","",'Deal_Master_Wide'!$DM$24)</x:f>
      </x:c>
      <x:c r="X149" s="56" t="str">
        <x:f>IF('Deal_Master_Wide'!$DT$24="","",'Deal_Master_Wide'!$DT$24)</x:f>
      </x:c>
      <x:c r="Y149" s="118" t="str">
        <x:f>IF('Deal_Master_Wide'!$EA$24="","",'Deal_Master_Wide'!$EA$24)</x:f>
      </x:c>
      <x:c r="Z149" s="118" t="str">
        <x:f>IF('Deal_Master_Wide'!$EH$24="","",'Deal_Master_Wide'!$EH$24)</x:f>
      </x:c>
      <x:c r="AA149" s="52" t="str">
        <x:f>IF('Deal_Master_Wide'!$AL$24="","",'Deal_Master_Wide'!$AL$24)</x:f>
        <x:v>Unknown</x:v>
      </x:c>
      <x:c r="AB149" s="54" t="str">
        <x:f>IF('Deal_Master_Wide'!$AF$24="","",'Deal_Master_Wide'!$AF$24)</x:f>
      </x:c>
      <x:c r="AC149" s="52" t="str">
        <x:f>IF(COUNT($P149,$Q149,$R149,$S149,$T149,$U149,$V149,$W149,$X149)=9,"Yes","No")</x:f>
        <x:v>No</x:v>
      </x:c>
      <x:c r="AD149" s="52" t="str">
        <x:f>IF(COUNT($Y149,$Z149)=2,"Yes","No")</x:f>
        <x:v>No</x:v>
      </x:c>
      <x:c r="AE149" s="50" t="str"/>
      <x:c r="AF149" t="str"/>
    </x:row>
    <x:row r="150" ht="20" customHeight="1">
      <x:c r="A150" s="50" t="str">
        <x:v>CTL-0022</x:v>
      </x:c>
      <x:c r="B150" s="50" t="str">
        <x:v>Candidate alternative-rationale group</x:v>
      </x:c>
      <x:c r="C150" s="52" t="str">
        <x:f>IF('Deal_Master_Wide'!$AU$24="","",'Deal_Master_Wide'!$AU$24)</x:f>
        <x:v>Not reviewed</x:v>
      </x:c>
      <x:c r="D150" s="52" t="str">
        <x:f>IF('Deal_Master_Wide'!$AV$24="","",'Deal_Master_Wide'!$AV$24)</x:f>
        <x:v>Not assessed</x:v>
      </x:c>
      <x:c r="E150" s="50" t="n">
        <x:v>0</x:v>
      </x:c>
      <x:c r="F150" s="52" t="str">
        <x:f>IF(OR($C150="High-confidence innovation-driven",$C150="Medium-confidence innovation-driven"),1,IF($C150="Clear alternative-rationale",0,""))</x:f>
      </x:c>
      <x:c r="G150" s="52" t="str">
        <x:f>IF('Deal_Master_Wide'!$M$24="","",'Deal_Master_Wide'!$M$24)</x:f>
        <x:v>Review</x:v>
      </x:c>
      <x:c r="H150" s="50" t="str">
        <x:v>Les Laboratoires Servier SAS</x:v>
      </x:c>
      <x:c r="I150" s="50" t="str">
        <x:v>Symphogen A/S</x:v>
      </x:c>
      <x:c r="J150" s="50" t="n">
        <x:v>2020</x:v>
      </x:c>
      <x:c r="K150" s="50" t="n">
        <x:v>-2</x:v>
      </x:c>
      <x:c r="L150" s="50" t="n">
        <x:v>2018</x:v>
      </x:c>
      <x:c r="M150" s="50" t="n">
        <x:v>0</x:v>
      </x:c>
      <x:c r="N150" s="50" t="n">
        <x:v>0</x:v>
      </x:c>
      <x:c r="O150" s="52" t="str">
        <x:f>IF($F150="","",$F150*$M150)</x:f>
      </x:c>
      <x:c r="P150" s="54" t="str">
        <x:f>IF('Deal_Master_Wide'!$BQ$24="","",'Deal_Master_Wide'!$BQ$24)</x:f>
      </x:c>
      <x:c r="Q150" s="54" t="str">
        <x:f>IF('Deal_Master_Wide'!$BX$24="","",'Deal_Master_Wide'!$BX$24)</x:f>
      </x:c>
      <x:c r="R150" s="54" t="str">
        <x:f>IF('Deal_Master_Wide'!$CE$24="","",'Deal_Master_Wide'!$CE$24)</x:f>
      </x:c>
      <x:c r="S150" s="54" t="str">
        <x:f>IF('Deal_Master_Wide'!$CL$24="","",'Deal_Master_Wide'!$CL$24)</x:f>
      </x:c>
      <x:c r="T150" s="54" t="str">
        <x:f>IF('Deal_Master_Wide'!$CS$24="","",'Deal_Master_Wide'!$CS$24)</x:f>
      </x:c>
      <x:c r="U150" s="54" t="str">
        <x:f>IF('Deal_Master_Wide'!$CZ$24="","",'Deal_Master_Wide'!$CZ$24)</x:f>
      </x:c>
      <x:c r="V150" s="56" t="str">
        <x:f>IF('Deal_Master_Wide'!$DG$24="","",'Deal_Master_Wide'!$DG$24)</x:f>
      </x:c>
      <x:c r="W150" s="56" t="str">
        <x:f>IF('Deal_Master_Wide'!$DN$24="","",'Deal_Master_Wide'!$DN$24)</x:f>
      </x:c>
      <x:c r="X150" s="56" t="str">
        <x:f>IF('Deal_Master_Wide'!$DU$24="","",'Deal_Master_Wide'!$DU$24)</x:f>
      </x:c>
      <x:c r="Y150" s="118" t="str">
        <x:f>IF('Deal_Master_Wide'!$EB$24="","",'Deal_Master_Wide'!$EB$24)</x:f>
      </x:c>
      <x:c r="Z150" s="118" t="str">
        <x:f>IF('Deal_Master_Wide'!$EI$24="","",'Deal_Master_Wide'!$EI$24)</x:f>
      </x:c>
      <x:c r="AA150" s="52" t="str">
        <x:f>IF('Deal_Master_Wide'!$AL$24="","",'Deal_Master_Wide'!$AL$24)</x:f>
        <x:v>Unknown</x:v>
      </x:c>
      <x:c r="AB150" s="54" t="str">
        <x:f>IF('Deal_Master_Wide'!$AF$24="","",'Deal_Master_Wide'!$AF$24)</x:f>
      </x:c>
      <x:c r="AC150" s="52" t="str">
        <x:f>IF(COUNT($P150,$Q150,$R150,$S150,$T150,$U150,$V150,$W150,$X150)=9,"Yes","No")</x:f>
        <x:v>No</x:v>
      </x:c>
      <x:c r="AD150" s="52" t="str">
        <x:f>IF(COUNT($Y150,$Z150)=2,"Yes","No")</x:f>
        <x:v>No</x:v>
      </x:c>
      <x:c r="AE150" s="50" t="str"/>
      <x:c r="AF150" t="str"/>
    </x:row>
    <x:row r="151" ht="20" customHeight="1">
      <x:c r="A151" s="50" t="str">
        <x:v>CTL-0022</x:v>
      </x:c>
      <x:c r="B151" s="50" t="str">
        <x:v>Candidate alternative-rationale group</x:v>
      </x:c>
      <x:c r="C151" s="52" t="str">
        <x:f>IF('Deal_Master_Wide'!$AU$24="","",'Deal_Master_Wide'!$AU$24)</x:f>
        <x:v>Not reviewed</x:v>
      </x:c>
      <x:c r="D151" s="52" t="str">
        <x:f>IF('Deal_Master_Wide'!$AV$24="","",'Deal_Master_Wide'!$AV$24)</x:f>
        <x:v>Not assessed</x:v>
      </x:c>
      <x:c r="E151" s="50" t="n">
        <x:v>0</x:v>
      </x:c>
      <x:c r="F151" s="52" t="str">
        <x:f>IF(OR($C151="High-confidence innovation-driven",$C151="Medium-confidence innovation-driven"),1,IF($C151="Clear alternative-rationale",0,""))</x:f>
      </x:c>
      <x:c r="G151" s="52" t="str">
        <x:f>IF('Deal_Master_Wide'!$M$24="","",'Deal_Master_Wide'!$M$24)</x:f>
        <x:v>Review</x:v>
      </x:c>
      <x:c r="H151" s="50" t="str">
        <x:v>Les Laboratoires Servier SAS</x:v>
      </x:c>
      <x:c r="I151" s="50" t="str">
        <x:v>Symphogen A/S</x:v>
      </x:c>
      <x:c r="J151" s="50" t="n">
        <x:v>2020</x:v>
      </x:c>
      <x:c r="K151" s="50" t="n">
        <x:v>-1</x:v>
      </x:c>
      <x:c r="L151" s="50" t="n">
        <x:v>2019</x:v>
      </x:c>
      <x:c r="M151" s="50" t="n">
        <x:v>0</x:v>
      </x:c>
      <x:c r="N151" s="50" t="n">
        <x:v>0</x:v>
      </x:c>
      <x:c r="O151" s="52" t="str">
        <x:f>IF($F151="","",$F151*$M151)</x:f>
      </x:c>
      <x:c r="P151" s="54" t="str">
        <x:f>IF('Deal_Master_Wide'!$BR$24="","",'Deal_Master_Wide'!$BR$24)</x:f>
      </x:c>
      <x:c r="Q151" s="54" t="str">
        <x:f>IF('Deal_Master_Wide'!$BY$24="","",'Deal_Master_Wide'!$BY$24)</x:f>
      </x:c>
      <x:c r="R151" s="54" t="str">
        <x:f>IF('Deal_Master_Wide'!$CF$24="","",'Deal_Master_Wide'!$CF$24)</x:f>
      </x:c>
      <x:c r="S151" s="54" t="str">
        <x:f>IF('Deal_Master_Wide'!$CM$24="","",'Deal_Master_Wide'!$CM$24)</x:f>
      </x:c>
      <x:c r="T151" s="54" t="str">
        <x:f>IF('Deal_Master_Wide'!$CT$24="","",'Deal_Master_Wide'!$CT$24)</x:f>
      </x:c>
      <x:c r="U151" s="54" t="str">
        <x:f>IF('Deal_Master_Wide'!$DA$24="","",'Deal_Master_Wide'!$DA$24)</x:f>
      </x:c>
      <x:c r="V151" s="56" t="str">
        <x:f>IF('Deal_Master_Wide'!$DH$24="","",'Deal_Master_Wide'!$DH$24)</x:f>
      </x:c>
      <x:c r="W151" s="56" t="str">
        <x:f>IF('Deal_Master_Wide'!$DO$24="","",'Deal_Master_Wide'!$DO$24)</x:f>
      </x:c>
      <x:c r="X151" s="56" t="str">
        <x:f>IF('Deal_Master_Wide'!$DV$24="","",'Deal_Master_Wide'!$DV$24)</x:f>
      </x:c>
      <x:c r="Y151" s="118" t="str">
        <x:f>IF('Deal_Master_Wide'!$EC$24="","",'Deal_Master_Wide'!$EC$24)</x:f>
      </x:c>
      <x:c r="Z151" s="118" t="str">
        <x:f>IF('Deal_Master_Wide'!$EJ$24="","",'Deal_Master_Wide'!$EJ$24)</x:f>
      </x:c>
      <x:c r="AA151" s="52" t="str">
        <x:f>IF('Deal_Master_Wide'!$AL$24="","",'Deal_Master_Wide'!$AL$24)</x:f>
        <x:v>Unknown</x:v>
      </x:c>
      <x:c r="AB151" s="54" t="str">
        <x:f>IF('Deal_Master_Wide'!$AF$24="","",'Deal_Master_Wide'!$AF$24)</x:f>
      </x:c>
      <x:c r="AC151" s="52" t="str">
        <x:f>IF(COUNT($P151,$Q151,$R151,$S151,$T151,$U151,$V151,$W151,$X151)=9,"Yes","No")</x:f>
        <x:v>No</x:v>
      </x:c>
      <x:c r="AD151" s="52" t="str">
        <x:f>IF(COUNT($Y151,$Z151)=2,"Yes","No")</x:f>
        <x:v>No</x:v>
      </x:c>
      <x:c r="AE151" s="50" t="str"/>
      <x:c r="AF151" t="str"/>
    </x:row>
    <x:row r="152" ht="20" customHeight="1">
      <x:c r="A152" s="50" t="str">
        <x:v>CTL-0022</x:v>
      </x:c>
      <x:c r="B152" s="50" t="str">
        <x:v>Candidate alternative-rationale group</x:v>
      </x:c>
      <x:c r="C152" s="52" t="str">
        <x:f>IF('Deal_Master_Wide'!$AU$24="","",'Deal_Master_Wide'!$AU$24)</x:f>
        <x:v>Not reviewed</x:v>
      </x:c>
      <x:c r="D152" s="52" t="str">
        <x:f>IF('Deal_Master_Wide'!$AV$24="","",'Deal_Master_Wide'!$AV$24)</x:f>
        <x:v>Not assessed</x:v>
      </x:c>
      <x:c r="E152" s="50" t="n">
        <x:v>0</x:v>
      </x:c>
      <x:c r="F152" s="52" t="str">
        <x:f>IF(OR($C152="High-confidence innovation-driven",$C152="Medium-confidence innovation-driven"),1,IF($C152="Clear alternative-rationale",0,""))</x:f>
      </x:c>
      <x:c r="G152" s="52" t="str">
        <x:f>IF('Deal_Master_Wide'!$M$24="","",'Deal_Master_Wide'!$M$24)</x:f>
        <x:v>Review</x:v>
      </x:c>
      <x:c r="H152" s="50" t="str">
        <x:v>Les Laboratoires Servier SAS</x:v>
      </x:c>
      <x:c r="I152" s="50" t="str">
        <x:v>Symphogen A/S</x:v>
      </x:c>
      <x:c r="J152" s="50" t="n">
        <x:v>2020</x:v>
      </x:c>
      <x:c r="K152" s="50" t="n">
        <x:v>0</x:v>
      </x:c>
      <x:c r="L152" s="50" t="n">
        <x:v>2020</x:v>
      </x:c>
      <x:c r="M152" s="50" t="n">
        <x:v>0</x:v>
      </x:c>
      <x:c r="N152" s="50" t="n">
        <x:v>1</x:v>
      </x:c>
      <x:c r="O152" s="52" t="str">
        <x:f>IF($F152="","",$F152*$M152)</x:f>
      </x:c>
      <x:c r="P152" s="54" t="str">
        <x:f>IF('Deal_Master_Wide'!$BS$24="","",'Deal_Master_Wide'!$BS$24)</x:f>
      </x:c>
      <x:c r="Q152" s="54" t="str">
        <x:f>IF('Deal_Master_Wide'!$BZ$24="","",'Deal_Master_Wide'!$BZ$24)</x:f>
      </x:c>
      <x:c r="R152" s="54" t="str">
        <x:f>IF('Deal_Master_Wide'!$CG$24="","",'Deal_Master_Wide'!$CG$24)</x:f>
      </x:c>
      <x:c r="S152" s="54" t="str">
        <x:f>IF('Deal_Master_Wide'!$CN$24="","",'Deal_Master_Wide'!$CN$24)</x:f>
      </x:c>
      <x:c r="T152" s="54" t="str">
        <x:f>IF('Deal_Master_Wide'!$CU$24="","",'Deal_Master_Wide'!$CU$24)</x:f>
      </x:c>
      <x:c r="U152" s="54" t="str">
        <x:f>IF('Deal_Master_Wide'!$DB$24="","",'Deal_Master_Wide'!$DB$24)</x:f>
      </x:c>
      <x:c r="V152" s="56" t="str">
        <x:f>IF('Deal_Master_Wide'!$DI$24="","",'Deal_Master_Wide'!$DI$24)</x:f>
      </x:c>
      <x:c r="W152" s="56" t="str">
        <x:f>IF('Deal_Master_Wide'!$DP$24="","",'Deal_Master_Wide'!$DP$24)</x:f>
      </x:c>
      <x:c r="X152" s="56" t="str">
        <x:f>IF('Deal_Master_Wide'!$DW$24="","",'Deal_Master_Wide'!$DW$24)</x:f>
      </x:c>
      <x:c r="Y152" s="118" t="str">
        <x:f>IF('Deal_Master_Wide'!$ED$24="","",'Deal_Master_Wide'!$ED$24)</x:f>
      </x:c>
      <x:c r="Z152" s="118" t="str">
        <x:f>IF('Deal_Master_Wide'!$EK$24="","",'Deal_Master_Wide'!$EK$24)</x:f>
      </x:c>
      <x:c r="AA152" s="52" t="str">
        <x:f>IF('Deal_Master_Wide'!$AL$24="","",'Deal_Master_Wide'!$AL$24)</x:f>
        <x:v>Unknown</x:v>
      </x:c>
      <x:c r="AB152" s="54" t="str">
        <x:f>IF('Deal_Master_Wide'!$AF$24="","",'Deal_Master_Wide'!$AF$24)</x:f>
      </x:c>
      <x:c r="AC152" s="52" t="str">
        <x:f>IF(COUNT($P152,$Q152,$R152,$S152,$T152,$U152,$V152,$W152,$X152)=9,"Yes","No")</x:f>
        <x:v>No</x:v>
      </x:c>
      <x:c r="AD152" s="52" t="str">
        <x:f>IF(COUNT($Y152,$Z152)=2,"Yes","No")</x:f>
        <x:v>No</x:v>
      </x:c>
      <x:c r="AE152" s="50" t="str"/>
      <x:c r="AF152" t="str"/>
    </x:row>
    <x:row r="153" ht="20" customHeight="1">
      <x:c r="A153" s="50" t="str">
        <x:v>CTL-0022</x:v>
      </x:c>
      <x:c r="B153" s="50" t="str">
        <x:v>Candidate alternative-rationale group</x:v>
      </x:c>
      <x:c r="C153" s="52" t="str">
        <x:f>IF('Deal_Master_Wide'!$AU$24="","",'Deal_Master_Wide'!$AU$24)</x:f>
        <x:v>Not reviewed</x:v>
      </x:c>
      <x:c r="D153" s="52" t="str">
        <x:f>IF('Deal_Master_Wide'!$AV$24="","",'Deal_Master_Wide'!$AV$24)</x:f>
        <x:v>Not assessed</x:v>
      </x:c>
      <x:c r="E153" s="50" t="n">
        <x:v>0</x:v>
      </x:c>
      <x:c r="F153" s="52" t="str">
        <x:f>IF(OR($C153="High-confidence innovation-driven",$C153="Medium-confidence innovation-driven"),1,IF($C153="Clear alternative-rationale",0,""))</x:f>
      </x:c>
      <x:c r="G153" s="52" t="str">
        <x:f>IF('Deal_Master_Wide'!$M$24="","",'Deal_Master_Wide'!$M$24)</x:f>
        <x:v>Review</x:v>
      </x:c>
      <x:c r="H153" s="50" t="str">
        <x:v>Les Laboratoires Servier SAS</x:v>
      </x:c>
      <x:c r="I153" s="50" t="str">
        <x:v>Symphogen A/S</x:v>
      </x:c>
      <x:c r="J153" s="50" t="n">
        <x:v>2020</x:v>
      </x:c>
      <x:c r="K153" s="50" t="n">
        <x:v>1</x:v>
      </x:c>
      <x:c r="L153" s="50" t="n">
        <x:v>2021</x:v>
      </x:c>
      <x:c r="M153" s="50" t="n">
        <x:v>1</x:v>
      </x:c>
      <x:c r="N153" s="50" t="n">
        <x:v>1</x:v>
      </x:c>
      <x:c r="O153" s="52" t="str">
        <x:f>IF($F153="","",$F153*$M153)</x:f>
      </x:c>
      <x:c r="P153" s="54" t="str">
        <x:f>IF('Deal_Master_Wide'!$BT$24="","",'Deal_Master_Wide'!$BT$24)</x:f>
      </x:c>
      <x:c r="Q153" s="54" t="str">
        <x:f>IF('Deal_Master_Wide'!$CA$24="","",'Deal_Master_Wide'!$CA$24)</x:f>
      </x:c>
      <x:c r="R153" s="54" t="str">
        <x:f>IF('Deal_Master_Wide'!$CH$24="","",'Deal_Master_Wide'!$CH$24)</x:f>
      </x:c>
      <x:c r="S153" s="54" t="str">
        <x:f>IF('Deal_Master_Wide'!$CO$24="","",'Deal_Master_Wide'!$CO$24)</x:f>
      </x:c>
      <x:c r="T153" s="54" t="str">
        <x:f>IF('Deal_Master_Wide'!$CV$24="","",'Deal_Master_Wide'!$CV$24)</x:f>
      </x:c>
      <x:c r="U153" s="54" t="str">
        <x:f>IF('Deal_Master_Wide'!$DC$24="","",'Deal_Master_Wide'!$DC$24)</x:f>
      </x:c>
      <x:c r="V153" s="56" t="str">
        <x:f>IF('Deal_Master_Wide'!$DJ$24="","",'Deal_Master_Wide'!$DJ$24)</x:f>
      </x:c>
      <x:c r="W153" s="56" t="str">
        <x:f>IF('Deal_Master_Wide'!$DQ$24="","",'Deal_Master_Wide'!$DQ$24)</x:f>
      </x:c>
      <x:c r="X153" s="56" t="str">
        <x:f>IF('Deal_Master_Wide'!$DX$24="","",'Deal_Master_Wide'!$DX$24)</x:f>
      </x:c>
      <x:c r="Y153" s="118" t="str">
        <x:f>IF('Deal_Master_Wide'!$EE$24="","",'Deal_Master_Wide'!$EE$24)</x:f>
      </x:c>
      <x:c r="Z153" s="118" t="str">
        <x:f>IF('Deal_Master_Wide'!$EL$24="","",'Deal_Master_Wide'!$EL$24)</x:f>
      </x:c>
      <x:c r="AA153" s="52" t="str">
        <x:f>IF('Deal_Master_Wide'!$AL$24="","",'Deal_Master_Wide'!$AL$24)</x:f>
        <x:v>Unknown</x:v>
      </x:c>
      <x:c r="AB153" s="54" t="str">
        <x:f>IF('Deal_Master_Wide'!$AF$24="","",'Deal_Master_Wide'!$AF$24)</x:f>
      </x:c>
      <x:c r="AC153" s="52" t="str">
        <x:f>IF(COUNT($P153,$Q153,$R153,$S153,$T153,$U153,$V153,$W153,$X153)=9,"Yes","No")</x:f>
        <x:v>No</x:v>
      </x:c>
      <x:c r="AD153" s="52" t="str">
        <x:f>IF(COUNT($Y153,$Z153)=2,"Yes","No")</x:f>
        <x:v>No</x:v>
      </x:c>
      <x:c r="AE153" s="50" t="str"/>
      <x:c r="AF153" t="str"/>
    </x:row>
    <x:row r="154" ht="20" customHeight="1">
      <x:c r="A154" s="50" t="str">
        <x:v>CTL-0022</x:v>
      </x:c>
      <x:c r="B154" s="50" t="str">
        <x:v>Candidate alternative-rationale group</x:v>
      </x:c>
      <x:c r="C154" s="52" t="str">
        <x:f>IF('Deal_Master_Wide'!$AU$24="","",'Deal_Master_Wide'!$AU$24)</x:f>
        <x:v>Not reviewed</x:v>
      </x:c>
      <x:c r="D154" s="52" t="str">
        <x:f>IF('Deal_Master_Wide'!$AV$24="","",'Deal_Master_Wide'!$AV$24)</x:f>
        <x:v>Not assessed</x:v>
      </x:c>
      <x:c r="E154" s="50" t="n">
        <x:v>0</x:v>
      </x:c>
      <x:c r="F154" s="52" t="str">
        <x:f>IF(OR($C154="High-confidence innovation-driven",$C154="Medium-confidence innovation-driven"),1,IF($C154="Clear alternative-rationale",0,""))</x:f>
      </x:c>
      <x:c r="G154" s="52" t="str">
        <x:f>IF('Deal_Master_Wide'!$M$24="","",'Deal_Master_Wide'!$M$24)</x:f>
        <x:v>Review</x:v>
      </x:c>
      <x:c r="H154" s="50" t="str">
        <x:v>Les Laboratoires Servier SAS</x:v>
      </x:c>
      <x:c r="I154" s="50" t="str">
        <x:v>Symphogen A/S</x:v>
      </x:c>
      <x:c r="J154" s="50" t="n">
        <x:v>2020</x:v>
      </x:c>
      <x:c r="K154" s="50" t="n">
        <x:v>2</x:v>
      </x:c>
      <x:c r="L154" s="50" t="n">
        <x:v>2022</x:v>
      </x:c>
      <x:c r="M154" s="50" t="n">
        <x:v>1</x:v>
      </x:c>
      <x:c r="N154" s="50" t="n">
        <x:v>1</x:v>
      </x:c>
      <x:c r="O154" s="52" t="str">
        <x:f>IF($F154="","",$F154*$M154)</x:f>
      </x:c>
      <x:c r="P154" s="54" t="str">
        <x:f>IF('Deal_Master_Wide'!$BU$24="","",'Deal_Master_Wide'!$BU$24)</x:f>
      </x:c>
      <x:c r="Q154" s="54" t="str">
        <x:f>IF('Deal_Master_Wide'!$CB$24="","",'Deal_Master_Wide'!$CB$24)</x:f>
      </x:c>
      <x:c r="R154" s="54" t="str">
        <x:f>IF('Deal_Master_Wide'!$CI$24="","",'Deal_Master_Wide'!$CI$24)</x:f>
      </x:c>
      <x:c r="S154" s="54" t="str">
        <x:f>IF('Deal_Master_Wide'!$CP$24="","",'Deal_Master_Wide'!$CP$24)</x:f>
      </x:c>
      <x:c r="T154" s="54" t="str">
        <x:f>IF('Deal_Master_Wide'!$CW$24="","",'Deal_Master_Wide'!$CW$24)</x:f>
      </x:c>
      <x:c r="U154" s="54" t="str">
        <x:f>IF('Deal_Master_Wide'!$DD$24="","",'Deal_Master_Wide'!$DD$24)</x:f>
      </x:c>
      <x:c r="V154" s="56" t="str">
        <x:f>IF('Deal_Master_Wide'!$DK$24="","",'Deal_Master_Wide'!$DK$24)</x:f>
      </x:c>
      <x:c r="W154" s="56" t="str">
        <x:f>IF('Deal_Master_Wide'!$DR$24="","",'Deal_Master_Wide'!$DR$24)</x:f>
      </x:c>
      <x:c r="X154" s="56" t="str">
        <x:f>IF('Deal_Master_Wide'!$DY$24="","",'Deal_Master_Wide'!$DY$24)</x:f>
      </x:c>
      <x:c r="Y154" s="118" t="str">
        <x:f>IF('Deal_Master_Wide'!$EF$24="","",'Deal_Master_Wide'!$EF$24)</x:f>
      </x:c>
      <x:c r="Z154" s="118" t="str">
        <x:f>IF('Deal_Master_Wide'!$EM$24="","",'Deal_Master_Wide'!$EM$24)</x:f>
      </x:c>
      <x:c r="AA154" s="52" t="str">
        <x:f>IF('Deal_Master_Wide'!$AL$24="","",'Deal_Master_Wide'!$AL$24)</x:f>
        <x:v>Unknown</x:v>
      </x:c>
      <x:c r="AB154" s="54" t="str">
        <x:f>IF('Deal_Master_Wide'!$AF$24="","",'Deal_Master_Wide'!$AF$24)</x:f>
      </x:c>
      <x:c r="AC154" s="52" t="str">
        <x:f>IF(COUNT($P154,$Q154,$R154,$S154,$T154,$U154,$V154,$W154,$X154)=9,"Yes","No")</x:f>
        <x:v>No</x:v>
      </x:c>
      <x:c r="AD154" s="52" t="str">
        <x:f>IF(COUNT($Y154,$Z154)=2,"Yes","No")</x:f>
        <x:v>No</x:v>
      </x:c>
      <x:c r="AE154" s="50" t="str"/>
      <x:c r="AF154" t="str"/>
    </x:row>
    <x:row r="155" ht="20" customHeight="1">
      <x:c r="A155" s="50" t="str">
        <x:v>CTL-0022</x:v>
      </x:c>
      <x:c r="B155" s="50" t="str">
        <x:v>Candidate alternative-rationale group</x:v>
      </x:c>
      <x:c r="C155" s="52" t="str">
        <x:f>IF('Deal_Master_Wide'!$AU$24="","",'Deal_Master_Wide'!$AU$24)</x:f>
        <x:v>Not reviewed</x:v>
      </x:c>
      <x:c r="D155" s="52" t="str">
        <x:f>IF('Deal_Master_Wide'!$AV$24="","",'Deal_Master_Wide'!$AV$24)</x:f>
        <x:v>Not assessed</x:v>
      </x:c>
      <x:c r="E155" s="50" t="n">
        <x:v>0</x:v>
      </x:c>
      <x:c r="F155" s="52" t="str">
        <x:f>IF(OR($C155="High-confidence innovation-driven",$C155="Medium-confidence innovation-driven"),1,IF($C155="Clear alternative-rationale",0,""))</x:f>
      </x:c>
      <x:c r="G155" s="52" t="str">
        <x:f>IF('Deal_Master_Wide'!$M$24="","",'Deal_Master_Wide'!$M$24)</x:f>
        <x:v>Review</x:v>
      </x:c>
      <x:c r="H155" s="50" t="str">
        <x:v>Les Laboratoires Servier SAS</x:v>
      </x:c>
      <x:c r="I155" s="50" t="str">
        <x:v>Symphogen A/S</x:v>
      </x:c>
      <x:c r="J155" s="50" t="n">
        <x:v>2020</x:v>
      </x:c>
      <x:c r="K155" s="50" t="n">
        <x:v>3</x:v>
      </x:c>
      <x:c r="L155" s="50" t="n">
        <x:v>2023</x:v>
      </x:c>
      <x:c r="M155" s="50" t="n">
        <x:v>1</x:v>
      </x:c>
      <x:c r="N155" s="50" t="n">
        <x:v>1</x:v>
      </x:c>
      <x:c r="O155" s="52" t="str">
        <x:f>IF($F155="","",$F155*$M155)</x:f>
      </x:c>
      <x:c r="P155" s="54" t="str">
        <x:f>IF('Deal_Master_Wide'!$BV$24="","",'Deal_Master_Wide'!$BV$24)</x:f>
      </x:c>
      <x:c r="Q155" s="54" t="str">
        <x:f>IF('Deal_Master_Wide'!$CC$24="","",'Deal_Master_Wide'!$CC$24)</x:f>
      </x:c>
      <x:c r="R155" s="54" t="str">
        <x:f>IF('Deal_Master_Wide'!$CJ$24="","",'Deal_Master_Wide'!$CJ$24)</x:f>
      </x:c>
      <x:c r="S155" s="54" t="str">
        <x:f>IF('Deal_Master_Wide'!$CQ$24="","",'Deal_Master_Wide'!$CQ$24)</x:f>
      </x:c>
      <x:c r="T155" s="54" t="str">
        <x:f>IF('Deal_Master_Wide'!$CX$24="","",'Deal_Master_Wide'!$CX$24)</x:f>
      </x:c>
      <x:c r="U155" s="54" t="str">
        <x:f>IF('Deal_Master_Wide'!$DE$24="","",'Deal_Master_Wide'!$DE$24)</x:f>
      </x:c>
      <x:c r="V155" s="56" t="str">
        <x:f>IF('Deal_Master_Wide'!$DL$24="","",'Deal_Master_Wide'!$DL$24)</x:f>
      </x:c>
      <x:c r="W155" s="56" t="str">
        <x:f>IF('Deal_Master_Wide'!$DS$24="","",'Deal_Master_Wide'!$DS$24)</x:f>
      </x:c>
      <x:c r="X155" s="56" t="str">
        <x:f>IF('Deal_Master_Wide'!$DZ$24="","",'Deal_Master_Wide'!$DZ$24)</x:f>
      </x:c>
      <x:c r="Y155" s="118" t="str">
        <x:f>IF('Deal_Master_Wide'!$EG$24="","",'Deal_Master_Wide'!$EG$24)</x:f>
      </x:c>
      <x:c r="Z155" s="118" t="str">
        <x:f>IF('Deal_Master_Wide'!$EN$24="","",'Deal_Master_Wide'!$EN$24)</x:f>
      </x:c>
      <x:c r="AA155" s="52" t="str">
        <x:f>IF('Deal_Master_Wide'!$AL$24="","",'Deal_Master_Wide'!$AL$24)</x:f>
        <x:v>Unknown</x:v>
      </x:c>
      <x:c r="AB155" s="54" t="str">
        <x:f>IF('Deal_Master_Wide'!$AF$24="","",'Deal_Master_Wide'!$AF$24)</x:f>
      </x:c>
      <x:c r="AC155" s="52" t="str">
        <x:f>IF(COUNT($P155,$Q155,$R155,$S155,$T155,$U155,$V155,$W155,$X155)=9,"Yes","No")</x:f>
        <x:v>No</x:v>
      </x:c>
      <x:c r="AD155" s="52" t="str">
        <x:f>IF(COUNT($Y155,$Z155)=2,"Yes","No")</x:f>
        <x:v>No</x:v>
      </x:c>
      <x:c r="AE155" s="50" t="str"/>
      <x:c r="AF155" t="str"/>
    </x:row>
    <x:row r="156" ht="20" customHeight="1">
      <x:c r="A156" s="50" t="str">
        <x:v>CTL-0023</x:v>
      </x:c>
      <x:c r="B156" s="50" t="str">
        <x:v>Candidate alternative-rationale group</x:v>
      </x:c>
      <x:c r="C156" s="52" t="str">
        <x:f>IF('Deal_Master_Wide'!$AU$25="","",'Deal_Master_Wide'!$AU$25)</x:f>
        <x:v>Not reviewed</x:v>
      </x:c>
      <x:c r="D156" s="52" t="str">
        <x:f>IF('Deal_Master_Wide'!$AV$25="","",'Deal_Master_Wide'!$AV$25)</x:f>
        <x:v>Not assessed</x:v>
      </x:c>
      <x:c r="E156" s="50" t="n">
        <x:v>0</x:v>
      </x:c>
      <x:c r="F156" s="52" t="str">
        <x:f>IF(OR($C156="High-confidence innovation-driven",$C156="Medium-confidence innovation-driven"),1,IF($C156="Clear alternative-rationale",0,""))</x:f>
      </x:c>
      <x:c r="G156" s="52" t="str">
        <x:f>IF('Deal_Master_Wide'!$M$25="","",'Deal_Master_Wide'!$M$25)</x:f>
        <x:v>Review</x:v>
      </x:c>
      <x:c r="H156" s="50" t="str">
        <x:v>Ovoca Bio Plc</x:v>
      </x:c>
      <x:c r="I156" s="50" t="str">
        <x:v>Ivix Ltd</x:v>
      </x:c>
      <x:c r="J156" s="50" t="n">
        <x:v>2020</x:v>
      </x:c>
      <x:c r="K156" s="50" t="n">
        <x:v>-3</x:v>
      </x:c>
      <x:c r="L156" s="50" t="n">
        <x:v>2017</x:v>
      </x:c>
      <x:c r="M156" s="50" t="n">
        <x:v>0</x:v>
      </x:c>
      <x:c r="N156" s="50" t="n">
        <x:v>0</x:v>
      </x:c>
      <x:c r="O156" s="52" t="str">
        <x:f>IF($F156="","",$F156*$M156)</x:f>
      </x:c>
      <x:c r="P156" s="54" t="str">
        <x:f>IF('Deal_Master_Wide'!$BP$25="","",'Deal_Master_Wide'!$BP$25)</x:f>
      </x:c>
      <x:c r="Q156" s="54" t="str">
        <x:f>IF('Deal_Master_Wide'!$BW$25="","",'Deal_Master_Wide'!$BW$25)</x:f>
      </x:c>
      <x:c r="R156" s="54" t="str">
        <x:f>IF('Deal_Master_Wide'!$CD$25="","",'Deal_Master_Wide'!$CD$25)</x:f>
      </x:c>
      <x:c r="S156" s="54" t="str">
        <x:f>IF('Deal_Master_Wide'!$CK$25="","",'Deal_Master_Wide'!$CK$25)</x:f>
      </x:c>
      <x:c r="T156" s="54" t="str">
        <x:f>IF('Deal_Master_Wide'!$CR$25="","",'Deal_Master_Wide'!$CR$25)</x:f>
      </x:c>
      <x:c r="U156" s="54" t="str">
        <x:f>IF('Deal_Master_Wide'!$CY$25="","",'Deal_Master_Wide'!$CY$25)</x:f>
      </x:c>
      <x:c r="V156" s="56" t="str">
        <x:f>IF('Deal_Master_Wide'!$DF$25="","",'Deal_Master_Wide'!$DF$25)</x:f>
      </x:c>
      <x:c r="W156" s="56" t="str">
        <x:f>IF('Deal_Master_Wide'!$DM$25="","",'Deal_Master_Wide'!$DM$25)</x:f>
      </x:c>
      <x:c r="X156" s="56" t="str">
        <x:f>IF('Deal_Master_Wide'!$DT$25="","",'Deal_Master_Wide'!$DT$25)</x:f>
      </x:c>
      <x:c r="Y156" s="118" t="str">
        <x:f>IF('Deal_Master_Wide'!$EA$25="","",'Deal_Master_Wide'!$EA$25)</x:f>
      </x:c>
      <x:c r="Z156" s="118" t="str">
        <x:f>IF('Deal_Master_Wide'!$EH$25="","",'Deal_Master_Wide'!$EH$25)</x:f>
      </x:c>
      <x:c r="AA156" s="52" t="str">
        <x:f>IF('Deal_Master_Wide'!$AL$25="","",'Deal_Master_Wide'!$AL$25)</x:f>
        <x:v>Unknown</x:v>
      </x:c>
      <x:c r="AB156" s="54" t="n">
        <x:f>IF('Deal_Master_Wide'!$AF$25="","",'Deal_Master_Wide'!$AF$25)</x:f>
        <x:v>5</x:v>
      </x:c>
      <x:c r="AC156" s="52" t="str">
        <x:f>IF(COUNT($P156,$Q156,$R156,$S156,$T156,$U156,$V156,$W156,$X156)=9,"Yes","No")</x:f>
        <x:v>No</x:v>
      </x:c>
      <x:c r="AD156" s="52" t="str">
        <x:f>IF(COUNT($Y156,$Z156)=2,"Yes","No")</x:f>
        <x:v>No</x:v>
      </x:c>
      <x:c r="AE156" s="50" t="str"/>
      <x:c r="AF156" t="str"/>
    </x:row>
    <x:row r="157" ht="20" customHeight="1">
      <x:c r="A157" s="50" t="str">
        <x:v>CTL-0023</x:v>
      </x:c>
      <x:c r="B157" s="50" t="str">
        <x:v>Candidate alternative-rationale group</x:v>
      </x:c>
      <x:c r="C157" s="52" t="str">
        <x:f>IF('Deal_Master_Wide'!$AU$25="","",'Deal_Master_Wide'!$AU$25)</x:f>
        <x:v>Not reviewed</x:v>
      </x:c>
      <x:c r="D157" s="52" t="str">
        <x:f>IF('Deal_Master_Wide'!$AV$25="","",'Deal_Master_Wide'!$AV$25)</x:f>
        <x:v>Not assessed</x:v>
      </x:c>
      <x:c r="E157" s="50" t="n">
        <x:v>0</x:v>
      </x:c>
      <x:c r="F157" s="52" t="str">
        <x:f>IF(OR($C157="High-confidence innovation-driven",$C157="Medium-confidence innovation-driven"),1,IF($C157="Clear alternative-rationale",0,""))</x:f>
      </x:c>
      <x:c r="G157" s="52" t="str">
        <x:f>IF('Deal_Master_Wide'!$M$25="","",'Deal_Master_Wide'!$M$25)</x:f>
        <x:v>Review</x:v>
      </x:c>
      <x:c r="H157" s="50" t="str">
        <x:v>Ovoca Bio Plc</x:v>
      </x:c>
      <x:c r="I157" s="50" t="str">
        <x:v>Ivix Ltd</x:v>
      </x:c>
      <x:c r="J157" s="50" t="n">
        <x:v>2020</x:v>
      </x:c>
      <x:c r="K157" s="50" t="n">
        <x:v>-2</x:v>
      </x:c>
      <x:c r="L157" s="50" t="n">
        <x:v>2018</x:v>
      </x:c>
      <x:c r="M157" s="50" t="n">
        <x:v>0</x:v>
      </x:c>
      <x:c r="N157" s="50" t="n">
        <x:v>0</x:v>
      </x:c>
      <x:c r="O157" s="52" t="str">
        <x:f>IF($F157="","",$F157*$M157)</x:f>
      </x:c>
      <x:c r="P157" s="54" t="str">
        <x:f>IF('Deal_Master_Wide'!$BQ$25="","",'Deal_Master_Wide'!$BQ$25)</x:f>
      </x:c>
      <x:c r="Q157" s="54" t="str">
        <x:f>IF('Deal_Master_Wide'!$BX$25="","",'Deal_Master_Wide'!$BX$25)</x:f>
      </x:c>
      <x:c r="R157" s="54" t="str">
        <x:f>IF('Deal_Master_Wide'!$CE$25="","",'Deal_Master_Wide'!$CE$25)</x:f>
      </x:c>
      <x:c r="S157" s="54" t="str">
        <x:f>IF('Deal_Master_Wide'!$CL$25="","",'Deal_Master_Wide'!$CL$25)</x:f>
      </x:c>
      <x:c r="T157" s="54" t="str">
        <x:f>IF('Deal_Master_Wide'!$CS$25="","",'Deal_Master_Wide'!$CS$25)</x:f>
      </x:c>
      <x:c r="U157" s="54" t="str">
        <x:f>IF('Deal_Master_Wide'!$CZ$25="","",'Deal_Master_Wide'!$CZ$25)</x:f>
      </x:c>
      <x:c r="V157" s="56" t="str">
        <x:f>IF('Deal_Master_Wide'!$DG$25="","",'Deal_Master_Wide'!$DG$25)</x:f>
      </x:c>
      <x:c r="W157" s="56" t="str">
        <x:f>IF('Deal_Master_Wide'!$DN$25="","",'Deal_Master_Wide'!$DN$25)</x:f>
      </x:c>
      <x:c r="X157" s="56" t="str">
        <x:f>IF('Deal_Master_Wide'!$DU$25="","",'Deal_Master_Wide'!$DU$25)</x:f>
      </x:c>
      <x:c r="Y157" s="118" t="str">
        <x:f>IF('Deal_Master_Wide'!$EB$25="","",'Deal_Master_Wide'!$EB$25)</x:f>
      </x:c>
      <x:c r="Z157" s="118" t="str">
        <x:f>IF('Deal_Master_Wide'!$EI$25="","",'Deal_Master_Wide'!$EI$25)</x:f>
      </x:c>
      <x:c r="AA157" s="52" t="str">
        <x:f>IF('Deal_Master_Wide'!$AL$25="","",'Deal_Master_Wide'!$AL$25)</x:f>
        <x:v>Unknown</x:v>
      </x:c>
      <x:c r="AB157" s="54" t="n">
        <x:f>IF('Deal_Master_Wide'!$AF$25="","",'Deal_Master_Wide'!$AF$25)</x:f>
        <x:v>5</x:v>
      </x:c>
      <x:c r="AC157" s="52" t="str">
        <x:f>IF(COUNT($P157,$Q157,$R157,$S157,$T157,$U157,$V157,$W157,$X157)=9,"Yes","No")</x:f>
        <x:v>No</x:v>
      </x:c>
      <x:c r="AD157" s="52" t="str">
        <x:f>IF(COUNT($Y157,$Z157)=2,"Yes","No")</x:f>
        <x:v>No</x:v>
      </x:c>
      <x:c r="AE157" s="50" t="str"/>
      <x:c r="AF157" t="str"/>
    </x:row>
    <x:row r="158" ht="20" customHeight="1">
      <x:c r="A158" s="50" t="str">
        <x:v>CTL-0023</x:v>
      </x:c>
      <x:c r="B158" s="50" t="str">
        <x:v>Candidate alternative-rationale group</x:v>
      </x:c>
      <x:c r="C158" s="52" t="str">
        <x:f>IF('Deal_Master_Wide'!$AU$25="","",'Deal_Master_Wide'!$AU$25)</x:f>
        <x:v>Not reviewed</x:v>
      </x:c>
      <x:c r="D158" s="52" t="str">
        <x:f>IF('Deal_Master_Wide'!$AV$25="","",'Deal_Master_Wide'!$AV$25)</x:f>
        <x:v>Not assessed</x:v>
      </x:c>
      <x:c r="E158" s="50" t="n">
        <x:v>0</x:v>
      </x:c>
      <x:c r="F158" s="52" t="str">
        <x:f>IF(OR($C158="High-confidence innovation-driven",$C158="Medium-confidence innovation-driven"),1,IF($C158="Clear alternative-rationale",0,""))</x:f>
      </x:c>
      <x:c r="G158" s="52" t="str">
        <x:f>IF('Deal_Master_Wide'!$M$25="","",'Deal_Master_Wide'!$M$25)</x:f>
        <x:v>Review</x:v>
      </x:c>
      <x:c r="H158" s="50" t="str">
        <x:v>Ovoca Bio Plc</x:v>
      </x:c>
      <x:c r="I158" s="50" t="str">
        <x:v>Ivix Ltd</x:v>
      </x:c>
      <x:c r="J158" s="50" t="n">
        <x:v>2020</x:v>
      </x:c>
      <x:c r="K158" s="50" t="n">
        <x:v>-1</x:v>
      </x:c>
      <x:c r="L158" s="50" t="n">
        <x:v>2019</x:v>
      </x:c>
      <x:c r="M158" s="50" t="n">
        <x:v>0</x:v>
      </x:c>
      <x:c r="N158" s="50" t="n">
        <x:v>0</x:v>
      </x:c>
      <x:c r="O158" s="52" t="str">
        <x:f>IF($F158="","",$F158*$M158)</x:f>
      </x:c>
      <x:c r="P158" s="54" t="str">
        <x:f>IF('Deal_Master_Wide'!$BR$25="","",'Deal_Master_Wide'!$BR$25)</x:f>
      </x:c>
      <x:c r="Q158" s="54" t="str">
        <x:f>IF('Deal_Master_Wide'!$BY$25="","",'Deal_Master_Wide'!$BY$25)</x:f>
      </x:c>
      <x:c r="R158" s="54" t="str">
        <x:f>IF('Deal_Master_Wide'!$CF$25="","",'Deal_Master_Wide'!$CF$25)</x:f>
      </x:c>
      <x:c r="S158" s="54" t="str">
        <x:f>IF('Deal_Master_Wide'!$CM$25="","",'Deal_Master_Wide'!$CM$25)</x:f>
      </x:c>
      <x:c r="T158" s="54" t="str">
        <x:f>IF('Deal_Master_Wide'!$CT$25="","",'Deal_Master_Wide'!$CT$25)</x:f>
      </x:c>
      <x:c r="U158" s="54" t="str">
        <x:f>IF('Deal_Master_Wide'!$DA$25="","",'Deal_Master_Wide'!$DA$25)</x:f>
      </x:c>
      <x:c r="V158" s="56" t="str">
        <x:f>IF('Deal_Master_Wide'!$DH$25="","",'Deal_Master_Wide'!$DH$25)</x:f>
      </x:c>
      <x:c r="W158" s="56" t="str">
        <x:f>IF('Deal_Master_Wide'!$DO$25="","",'Deal_Master_Wide'!$DO$25)</x:f>
      </x:c>
      <x:c r="X158" s="56" t="str">
        <x:f>IF('Deal_Master_Wide'!$DV$25="","",'Deal_Master_Wide'!$DV$25)</x:f>
      </x:c>
      <x:c r="Y158" s="118" t="str">
        <x:f>IF('Deal_Master_Wide'!$EC$25="","",'Deal_Master_Wide'!$EC$25)</x:f>
      </x:c>
      <x:c r="Z158" s="118" t="str">
        <x:f>IF('Deal_Master_Wide'!$EJ$25="","",'Deal_Master_Wide'!$EJ$25)</x:f>
      </x:c>
      <x:c r="AA158" s="52" t="str">
        <x:f>IF('Deal_Master_Wide'!$AL$25="","",'Deal_Master_Wide'!$AL$25)</x:f>
        <x:v>Unknown</x:v>
      </x:c>
      <x:c r="AB158" s="54" t="n">
        <x:f>IF('Deal_Master_Wide'!$AF$25="","",'Deal_Master_Wide'!$AF$25)</x:f>
        <x:v>5</x:v>
      </x:c>
      <x:c r="AC158" s="52" t="str">
        <x:f>IF(COUNT($P158,$Q158,$R158,$S158,$T158,$U158,$V158,$W158,$X158)=9,"Yes","No")</x:f>
        <x:v>No</x:v>
      </x:c>
      <x:c r="AD158" s="52" t="str">
        <x:f>IF(COUNT($Y158,$Z158)=2,"Yes","No")</x:f>
        <x:v>No</x:v>
      </x:c>
      <x:c r="AE158" s="50" t="str"/>
      <x:c r="AF158" t="str"/>
    </x:row>
    <x:row r="159" ht="20" customHeight="1">
      <x:c r="A159" s="50" t="str">
        <x:v>CTL-0023</x:v>
      </x:c>
      <x:c r="B159" s="50" t="str">
        <x:v>Candidate alternative-rationale group</x:v>
      </x:c>
      <x:c r="C159" s="52" t="str">
        <x:f>IF('Deal_Master_Wide'!$AU$25="","",'Deal_Master_Wide'!$AU$25)</x:f>
        <x:v>Not reviewed</x:v>
      </x:c>
      <x:c r="D159" s="52" t="str">
        <x:f>IF('Deal_Master_Wide'!$AV$25="","",'Deal_Master_Wide'!$AV$25)</x:f>
        <x:v>Not assessed</x:v>
      </x:c>
      <x:c r="E159" s="50" t="n">
        <x:v>0</x:v>
      </x:c>
      <x:c r="F159" s="52" t="str">
        <x:f>IF(OR($C159="High-confidence innovation-driven",$C159="Medium-confidence innovation-driven"),1,IF($C159="Clear alternative-rationale",0,""))</x:f>
      </x:c>
      <x:c r="G159" s="52" t="str">
        <x:f>IF('Deal_Master_Wide'!$M$25="","",'Deal_Master_Wide'!$M$25)</x:f>
        <x:v>Review</x:v>
      </x:c>
      <x:c r="H159" s="50" t="str">
        <x:v>Ovoca Bio Plc</x:v>
      </x:c>
      <x:c r="I159" s="50" t="str">
        <x:v>Ivix Ltd</x:v>
      </x:c>
      <x:c r="J159" s="50" t="n">
        <x:v>2020</x:v>
      </x:c>
      <x:c r="K159" s="50" t="n">
        <x:v>0</x:v>
      </x:c>
      <x:c r="L159" s="50" t="n">
        <x:v>2020</x:v>
      </x:c>
      <x:c r="M159" s="50" t="n">
        <x:v>0</x:v>
      </x:c>
      <x:c r="N159" s="50" t="n">
        <x:v>1</x:v>
      </x:c>
      <x:c r="O159" s="52" t="str">
        <x:f>IF($F159="","",$F159*$M159)</x:f>
      </x:c>
      <x:c r="P159" s="54" t="str">
        <x:f>IF('Deal_Master_Wide'!$BS$25="","",'Deal_Master_Wide'!$BS$25)</x:f>
      </x:c>
      <x:c r="Q159" s="54" t="str">
        <x:f>IF('Deal_Master_Wide'!$BZ$25="","",'Deal_Master_Wide'!$BZ$25)</x:f>
      </x:c>
      <x:c r="R159" s="54" t="str">
        <x:f>IF('Deal_Master_Wide'!$CG$25="","",'Deal_Master_Wide'!$CG$25)</x:f>
      </x:c>
      <x:c r="S159" s="54" t="str">
        <x:f>IF('Deal_Master_Wide'!$CN$25="","",'Deal_Master_Wide'!$CN$25)</x:f>
      </x:c>
      <x:c r="T159" s="54" t="str">
        <x:f>IF('Deal_Master_Wide'!$CU$25="","",'Deal_Master_Wide'!$CU$25)</x:f>
      </x:c>
      <x:c r="U159" s="54" t="str">
        <x:f>IF('Deal_Master_Wide'!$DB$25="","",'Deal_Master_Wide'!$DB$25)</x:f>
      </x:c>
      <x:c r="V159" s="56" t="str">
        <x:f>IF('Deal_Master_Wide'!$DI$25="","",'Deal_Master_Wide'!$DI$25)</x:f>
      </x:c>
      <x:c r="W159" s="56" t="str">
        <x:f>IF('Deal_Master_Wide'!$DP$25="","",'Deal_Master_Wide'!$DP$25)</x:f>
      </x:c>
      <x:c r="X159" s="56" t="str">
        <x:f>IF('Deal_Master_Wide'!$DW$25="","",'Deal_Master_Wide'!$DW$25)</x:f>
      </x:c>
      <x:c r="Y159" s="118" t="str">
        <x:f>IF('Deal_Master_Wide'!$ED$25="","",'Deal_Master_Wide'!$ED$25)</x:f>
      </x:c>
      <x:c r="Z159" s="118" t="str">
        <x:f>IF('Deal_Master_Wide'!$EK$25="","",'Deal_Master_Wide'!$EK$25)</x:f>
      </x:c>
      <x:c r="AA159" s="52" t="str">
        <x:f>IF('Deal_Master_Wide'!$AL$25="","",'Deal_Master_Wide'!$AL$25)</x:f>
        <x:v>Unknown</x:v>
      </x:c>
      <x:c r="AB159" s="54" t="n">
        <x:f>IF('Deal_Master_Wide'!$AF$25="","",'Deal_Master_Wide'!$AF$25)</x:f>
        <x:v>5</x:v>
      </x:c>
      <x:c r="AC159" s="52" t="str">
        <x:f>IF(COUNT($P159,$Q159,$R159,$S159,$T159,$U159,$V159,$W159,$X159)=9,"Yes","No")</x:f>
        <x:v>No</x:v>
      </x:c>
      <x:c r="AD159" s="52" t="str">
        <x:f>IF(COUNT($Y159,$Z159)=2,"Yes","No")</x:f>
        <x:v>No</x:v>
      </x:c>
      <x:c r="AE159" s="50" t="str"/>
      <x:c r="AF159" t="str"/>
    </x:row>
    <x:row r="160" ht="20" customHeight="1">
      <x:c r="A160" s="50" t="str">
        <x:v>CTL-0023</x:v>
      </x:c>
      <x:c r="B160" s="50" t="str">
        <x:v>Candidate alternative-rationale group</x:v>
      </x:c>
      <x:c r="C160" s="52" t="str">
        <x:f>IF('Deal_Master_Wide'!$AU$25="","",'Deal_Master_Wide'!$AU$25)</x:f>
        <x:v>Not reviewed</x:v>
      </x:c>
      <x:c r="D160" s="52" t="str">
        <x:f>IF('Deal_Master_Wide'!$AV$25="","",'Deal_Master_Wide'!$AV$25)</x:f>
        <x:v>Not assessed</x:v>
      </x:c>
      <x:c r="E160" s="50" t="n">
        <x:v>0</x:v>
      </x:c>
      <x:c r="F160" s="52" t="str">
        <x:f>IF(OR($C160="High-confidence innovation-driven",$C160="Medium-confidence innovation-driven"),1,IF($C160="Clear alternative-rationale",0,""))</x:f>
      </x:c>
      <x:c r="G160" s="52" t="str">
        <x:f>IF('Deal_Master_Wide'!$M$25="","",'Deal_Master_Wide'!$M$25)</x:f>
        <x:v>Review</x:v>
      </x:c>
      <x:c r="H160" s="50" t="str">
        <x:v>Ovoca Bio Plc</x:v>
      </x:c>
      <x:c r="I160" s="50" t="str">
        <x:v>Ivix Ltd</x:v>
      </x:c>
      <x:c r="J160" s="50" t="n">
        <x:v>2020</x:v>
      </x:c>
      <x:c r="K160" s="50" t="n">
        <x:v>1</x:v>
      </x:c>
      <x:c r="L160" s="50" t="n">
        <x:v>2021</x:v>
      </x:c>
      <x:c r="M160" s="50" t="n">
        <x:v>1</x:v>
      </x:c>
      <x:c r="N160" s="50" t="n">
        <x:v>1</x:v>
      </x:c>
      <x:c r="O160" s="52" t="str">
        <x:f>IF($F160="","",$F160*$M160)</x:f>
      </x:c>
      <x:c r="P160" s="54" t="str">
        <x:f>IF('Deal_Master_Wide'!$BT$25="","",'Deal_Master_Wide'!$BT$25)</x:f>
      </x:c>
      <x:c r="Q160" s="54" t="str">
        <x:f>IF('Deal_Master_Wide'!$CA$25="","",'Deal_Master_Wide'!$CA$25)</x:f>
      </x:c>
      <x:c r="R160" s="54" t="str">
        <x:f>IF('Deal_Master_Wide'!$CH$25="","",'Deal_Master_Wide'!$CH$25)</x:f>
      </x:c>
      <x:c r="S160" s="54" t="str">
        <x:f>IF('Deal_Master_Wide'!$CO$25="","",'Deal_Master_Wide'!$CO$25)</x:f>
      </x:c>
      <x:c r="T160" s="54" t="str">
        <x:f>IF('Deal_Master_Wide'!$CV$25="","",'Deal_Master_Wide'!$CV$25)</x:f>
      </x:c>
      <x:c r="U160" s="54" t="str">
        <x:f>IF('Deal_Master_Wide'!$DC$25="","",'Deal_Master_Wide'!$DC$25)</x:f>
      </x:c>
      <x:c r="V160" s="56" t="str">
        <x:f>IF('Deal_Master_Wide'!$DJ$25="","",'Deal_Master_Wide'!$DJ$25)</x:f>
      </x:c>
      <x:c r="W160" s="56" t="str">
        <x:f>IF('Deal_Master_Wide'!$DQ$25="","",'Deal_Master_Wide'!$DQ$25)</x:f>
      </x:c>
      <x:c r="X160" s="56" t="str">
        <x:f>IF('Deal_Master_Wide'!$DX$25="","",'Deal_Master_Wide'!$DX$25)</x:f>
      </x:c>
      <x:c r="Y160" s="118" t="str">
        <x:f>IF('Deal_Master_Wide'!$EE$25="","",'Deal_Master_Wide'!$EE$25)</x:f>
      </x:c>
      <x:c r="Z160" s="118" t="str">
        <x:f>IF('Deal_Master_Wide'!$EL$25="","",'Deal_Master_Wide'!$EL$25)</x:f>
      </x:c>
      <x:c r="AA160" s="52" t="str">
        <x:f>IF('Deal_Master_Wide'!$AL$25="","",'Deal_Master_Wide'!$AL$25)</x:f>
        <x:v>Unknown</x:v>
      </x:c>
      <x:c r="AB160" s="54" t="n">
        <x:f>IF('Deal_Master_Wide'!$AF$25="","",'Deal_Master_Wide'!$AF$25)</x:f>
        <x:v>5</x:v>
      </x:c>
      <x:c r="AC160" s="52" t="str">
        <x:f>IF(COUNT($P160,$Q160,$R160,$S160,$T160,$U160,$V160,$W160,$X160)=9,"Yes","No")</x:f>
        <x:v>No</x:v>
      </x:c>
      <x:c r="AD160" s="52" t="str">
        <x:f>IF(COUNT($Y160,$Z160)=2,"Yes","No")</x:f>
        <x:v>No</x:v>
      </x:c>
      <x:c r="AE160" s="50" t="str"/>
      <x:c r="AF160" t="str"/>
    </x:row>
    <x:row r="161" ht="20" customHeight="1">
      <x:c r="A161" s="50" t="str">
        <x:v>CTL-0023</x:v>
      </x:c>
      <x:c r="B161" s="50" t="str">
        <x:v>Candidate alternative-rationale group</x:v>
      </x:c>
      <x:c r="C161" s="52" t="str">
        <x:f>IF('Deal_Master_Wide'!$AU$25="","",'Deal_Master_Wide'!$AU$25)</x:f>
        <x:v>Not reviewed</x:v>
      </x:c>
      <x:c r="D161" s="52" t="str">
        <x:f>IF('Deal_Master_Wide'!$AV$25="","",'Deal_Master_Wide'!$AV$25)</x:f>
        <x:v>Not assessed</x:v>
      </x:c>
      <x:c r="E161" s="50" t="n">
        <x:v>0</x:v>
      </x:c>
      <x:c r="F161" s="52" t="str">
        <x:f>IF(OR($C161="High-confidence innovation-driven",$C161="Medium-confidence innovation-driven"),1,IF($C161="Clear alternative-rationale",0,""))</x:f>
      </x:c>
      <x:c r="G161" s="52" t="str">
        <x:f>IF('Deal_Master_Wide'!$M$25="","",'Deal_Master_Wide'!$M$25)</x:f>
        <x:v>Review</x:v>
      </x:c>
      <x:c r="H161" s="50" t="str">
        <x:v>Ovoca Bio Plc</x:v>
      </x:c>
      <x:c r="I161" s="50" t="str">
        <x:v>Ivix Ltd</x:v>
      </x:c>
      <x:c r="J161" s="50" t="n">
        <x:v>2020</x:v>
      </x:c>
      <x:c r="K161" s="50" t="n">
        <x:v>2</x:v>
      </x:c>
      <x:c r="L161" s="50" t="n">
        <x:v>2022</x:v>
      </x:c>
      <x:c r="M161" s="50" t="n">
        <x:v>1</x:v>
      </x:c>
      <x:c r="N161" s="50" t="n">
        <x:v>1</x:v>
      </x:c>
      <x:c r="O161" s="52" t="str">
        <x:f>IF($F161="","",$F161*$M161)</x:f>
      </x:c>
      <x:c r="P161" s="54" t="str">
        <x:f>IF('Deal_Master_Wide'!$BU$25="","",'Deal_Master_Wide'!$BU$25)</x:f>
      </x:c>
      <x:c r="Q161" s="54" t="str">
        <x:f>IF('Deal_Master_Wide'!$CB$25="","",'Deal_Master_Wide'!$CB$25)</x:f>
      </x:c>
      <x:c r="R161" s="54" t="str">
        <x:f>IF('Deal_Master_Wide'!$CI$25="","",'Deal_Master_Wide'!$CI$25)</x:f>
      </x:c>
      <x:c r="S161" s="54" t="str">
        <x:f>IF('Deal_Master_Wide'!$CP$25="","",'Deal_Master_Wide'!$CP$25)</x:f>
      </x:c>
      <x:c r="T161" s="54" t="str">
        <x:f>IF('Deal_Master_Wide'!$CW$25="","",'Deal_Master_Wide'!$CW$25)</x:f>
      </x:c>
      <x:c r="U161" s="54" t="str">
        <x:f>IF('Deal_Master_Wide'!$DD$25="","",'Deal_Master_Wide'!$DD$25)</x:f>
      </x:c>
      <x:c r="V161" s="56" t="str">
        <x:f>IF('Deal_Master_Wide'!$DK$25="","",'Deal_Master_Wide'!$DK$25)</x:f>
      </x:c>
      <x:c r="W161" s="56" t="str">
        <x:f>IF('Deal_Master_Wide'!$DR$25="","",'Deal_Master_Wide'!$DR$25)</x:f>
      </x:c>
      <x:c r="X161" s="56" t="str">
        <x:f>IF('Deal_Master_Wide'!$DY$25="","",'Deal_Master_Wide'!$DY$25)</x:f>
      </x:c>
      <x:c r="Y161" s="118" t="str">
        <x:f>IF('Deal_Master_Wide'!$EF$25="","",'Deal_Master_Wide'!$EF$25)</x:f>
      </x:c>
      <x:c r="Z161" s="118" t="str">
        <x:f>IF('Deal_Master_Wide'!$EM$25="","",'Deal_Master_Wide'!$EM$25)</x:f>
      </x:c>
      <x:c r="AA161" s="52" t="str">
        <x:f>IF('Deal_Master_Wide'!$AL$25="","",'Deal_Master_Wide'!$AL$25)</x:f>
        <x:v>Unknown</x:v>
      </x:c>
      <x:c r="AB161" s="54" t="n">
        <x:f>IF('Deal_Master_Wide'!$AF$25="","",'Deal_Master_Wide'!$AF$25)</x:f>
        <x:v>5</x:v>
      </x:c>
      <x:c r="AC161" s="52" t="str">
        <x:f>IF(COUNT($P161,$Q161,$R161,$S161,$T161,$U161,$V161,$W161,$X161)=9,"Yes","No")</x:f>
        <x:v>No</x:v>
      </x:c>
      <x:c r="AD161" s="52" t="str">
        <x:f>IF(COUNT($Y161,$Z161)=2,"Yes","No")</x:f>
        <x:v>No</x:v>
      </x:c>
      <x:c r="AE161" s="50" t="str"/>
      <x:c r="AF161" t="str"/>
    </x:row>
    <x:row r="162" ht="20" customHeight="1">
      <x:c r="A162" s="50" t="str">
        <x:v>CTL-0023</x:v>
      </x:c>
      <x:c r="B162" s="50" t="str">
        <x:v>Candidate alternative-rationale group</x:v>
      </x:c>
      <x:c r="C162" s="52" t="str">
        <x:f>IF('Deal_Master_Wide'!$AU$25="","",'Deal_Master_Wide'!$AU$25)</x:f>
        <x:v>Not reviewed</x:v>
      </x:c>
      <x:c r="D162" s="52" t="str">
        <x:f>IF('Deal_Master_Wide'!$AV$25="","",'Deal_Master_Wide'!$AV$25)</x:f>
        <x:v>Not assessed</x:v>
      </x:c>
      <x:c r="E162" s="50" t="n">
        <x:v>0</x:v>
      </x:c>
      <x:c r="F162" s="52" t="str">
        <x:f>IF(OR($C162="High-confidence innovation-driven",$C162="Medium-confidence innovation-driven"),1,IF($C162="Clear alternative-rationale",0,""))</x:f>
      </x:c>
      <x:c r="G162" s="52" t="str">
        <x:f>IF('Deal_Master_Wide'!$M$25="","",'Deal_Master_Wide'!$M$25)</x:f>
        <x:v>Review</x:v>
      </x:c>
      <x:c r="H162" s="50" t="str">
        <x:v>Ovoca Bio Plc</x:v>
      </x:c>
      <x:c r="I162" s="50" t="str">
        <x:v>Ivix Ltd</x:v>
      </x:c>
      <x:c r="J162" s="50" t="n">
        <x:v>2020</x:v>
      </x:c>
      <x:c r="K162" s="50" t="n">
        <x:v>3</x:v>
      </x:c>
      <x:c r="L162" s="50" t="n">
        <x:v>2023</x:v>
      </x:c>
      <x:c r="M162" s="50" t="n">
        <x:v>1</x:v>
      </x:c>
      <x:c r="N162" s="50" t="n">
        <x:v>1</x:v>
      </x:c>
      <x:c r="O162" s="52" t="str">
        <x:f>IF($F162="","",$F162*$M162)</x:f>
      </x:c>
      <x:c r="P162" s="54" t="str">
        <x:f>IF('Deal_Master_Wide'!$BV$25="","",'Deal_Master_Wide'!$BV$25)</x:f>
      </x:c>
      <x:c r="Q162" s="54" t="str">
        <x:f>IF('Deal_Master_Wide'!$CC$25="","",'Deal_Master_Wide'!$CC$25)</x:f>
      </x:c>
      <x:c r="R162" s="54" t="str">
        <x:f>IF('Deal_Master_Wide'!$CJ$25="","",'Deal_Master_Wide'!$CJ$25)</x:f>
      </x:c>
      <x:c r="S162" s="54" t="str">
        <x:f>IF('Deal_Master_Wide'!$CQ$25="","",'Deal_Master_Wide'!$CQ$25)</x:f>
      </x:c>
      <x:c r="T162" s="54" t="str">
        <x:f>IF('Deal_Master_Wide'!$CX$25="","",'Deal_Master_Wide'!$CX$25)</x:f>
      </x:c>
      <x:c r="U162" s="54" t="str">
        <x:f>IF('Deal_Master_Wide'!$DE$25="","",'Deal_Master_Wide'!$DE$25)</x:f>
      </x:c>
      <x:c r="V162" s="56" t="str">
        <x:f>IF('Deal_Master_Wide'!$DL$25="","",'Deal_Master_Wide'!$DL$25)</x:f>
      </x:c>
      <x:c r="W162" s="56" t="str">
        <x:f>IF('Deal_Master_Wide'!$DS$25="","",'Deal_Master_Wide'!$DS$25)</x:f>
      </x:c>
      <x:c r="X162" s="56" t="str">
        <x:f>IF('Deal_Master_Wide'!$DZ$25="","",'Deal_Master_Wide'!$DZ$25)</x:f>
      </x:c>
      <x:c r="Y162" s="118" t="str">
        <x:f>IF('Deal_Master_Wide'!$EG$25="","",'Deal_Master_Wide'!$EG$25)</x:f>
      </x:c>
      <x:c r="Z162" s="118" t="str">
        <x:f>IF('Deal_Master_Wide'!$EN$25="","",'Deal_Master_Wide'!$EN$25)</x:f>
      </x:c>
      <x:c r="AA162" s="52" t="str">
        <x:f>IF('Deal_Master_Wide'!$AL$25="","",'Deal_Master_Wide'!$AL$25)</x:f>
        <x:v>Unknown</x:v>
      </x:c>
      <x:c r="AB162" s="54" t="n">
        <x:f>IF('Deal_Master_Wide'!$AF$25="","",'Deal_Master_Wide'!$AF$25)</x:f>
        <x:v>5</x:v>
      </x:c>
      <x:c r="AC162" s="52" t="str">
        <x:f>IF(COUNT($P162,$Q162,$R162,$S162,$T162,$U162,$V162,$W162,$X162)=9,"Yes","No")</x:f>
        <x:v>No</x:v>
      </x:c>
      <x:c r="AD162" s="52" t="str">
        <x:f>IF(COUNT($Y162,$Z162)=2,"Yes","No")</x:f>
        <x:v>No</x:v>
      </x:c>
      <x:c r="AE162" s="50" t="str"/>
      <x:c r="AF162" t="str"/>
    </x:row>
    <x:row r="163" ht="20" customHeight="1">
      <x:c r="A163" s="50" t="str">
        <x:v>CTL-0024</x:v>
      </x:c>
      <x:c r="B163" s="50" t="str">
        <x:v>Candidate alternative-rationale group</x:v>
      </x:c>
      <x:c r="C163" s="52" t="str">
        <x:f>IF('Deal_Master_Wide'!$AU$26="","",'Deal_Master_Wide'!$AU$26)</x:f>
        <x:v>Not reviewed</x:v>
      </x:c>
      <x:c r="D163" s="52" t="str">
        <x:f>IF('Deal_Master_Wide'!$AV$26="","",'Deal_Master_Wide'!$AV$26)</x:f>
        <x:v>Not assessed</x:v>
      </x:c>
      <x:c r="E163" s="50" t="n">
        <x:v>0</x:v>
      </x:c>
      <x:c r="F163" s="52" t="str">
        <x:f>IF(OR($C163="High-confidence innovation-driven",$C163="Medium-confidence innovation-driven"),1,IF($C163="Clear alternative-rationale",0,""))</x:f>
      </x:c>
      <x:c r="G163" s="52" t="str">
        <x:f>IF('Deal_Master_Wide'!$M$26="","",'Deal_Master_Wide'!$M$26)</x:f>
        <x:v>Review</x:v>
      </x:c>
      <x:c r="H163" s="50" t="str">
        <x:v>Norgine BV</x:v>
      </x:c>
      <x:c r="I163" s="50" t="str">
        <x:v>Azanta A/S</x:v>
      </x:c>
      <x:c r="J163" s="50" t="n">
        <x:v>2020</x:v>
      </x:c>
      <x:c r="K163" s="50" t="n">
        <x:v>-3</x:v>
      </x:c>
      <x:c r="L163" s="50" t="n">
        <x:v>2017</x:v>
      </x:c>
      <x:c r="M163" s="50" t="n">
        <x:v>0</x:v>
      </x:c>
      <x:c r="N163" s="50" t="n">
        <x:v>0</x:v>
      </x:c>
      <x:c r="O163" s="52" t="str">
        <x:f>IF($F163="","",$F163*$M163)</x:f>
      </x:c>
      <x:c r="P163" s="54" t="str">
        <x:f>IF('Deal_Master_Wide'!$BP$26="","",'Deal_Master_Wide'!$BP$26)</x:f>
      </x:c>
      <x:c r="Q163" s="54" t="str">
        <x:f>IF('Deal_Master_Wide'!$BW$26="","",'Deal_Master_Wide'!$BW$26)</x:f>
      </x:c>
      <x:c r="R163" s="54" t="str">
        <x:f>IF('Deal_Master_Wide'!$CD$26="","",'Deal_Master_Wide'!$CD$26)</x:f>
      </x:c>
      <x:c r="S163" s="54" t="str">
        <x:f>IF('Deal_Master_Wide'!$CK$26="","",'Deal_Master_Wide'!$CK$26)</x:f>
      </x:c>
      <x:c r="T163" s="54" t="str">
        <x:f>IF('Deal_Master_Wide'!$CR$26="","",'Deal_Master_Wide'!$CR$26)</x:f>
      </x:c>
      <x:c r="U163" s="54" t="str">
        <x:f>IF('Deal_Master_Wide'!$CY$26="","",'Deal_Master_Wide'!$CY$26)</x:f>
      </x:c>
      <x:c r="V163" s="56" t="str">
        <x:f>IF('Deal_Master_Wide'!$DF$26="","",'Deal_Master_Wide'!$DF$26)</x:f>
      </x:c>
      <x:c r="W163" s="56" t="str">
        <x:f>IF('Deal_Master_Wide'!$DM$26="","",'Deal_Master_Wide'!$DM$26)</x:f>
      </x:c>
      <x:c r="X163" s="56" t="str">
        <x:f>IF('Deal_Master_Wide'!$DT$26="","",'Deal_Master_Wide'!$DT$26)</x:f>
      </x:c>
      <x:c r="Y163" s="118" t="str">
        <x:f>IF('Deal_Master_Wide'!$EA$26="","",'Deal_Master_Wide'!$EA$26)</x:f>
      </x:c>
      <x:c r="Z163" s="118" t="str">
        <x:f>IF('Deal_Master_Wide'!$EH$26="","",'Deal_Master_Wide'!$EH$26)</x:f>
      </x:c>
      <x:c r="AA163" s="52" t="str">
        <x:f>IF('Deal_Master_Wide'!$AL$26="","",'Deal_Master_Wide'!$AL$26)</x:f>
        <x:v>Unknown</x:v>
      </x:c>
      <x:c r="AB163" s="54" t="str">
        <x:f>IF('Deal_Master_Wide'!$AF$26="","",'Deal_Master_Wide'!$AF$26)</x:f>
      </x:c>
      <x:c r="AC163" s="52" t="str">
        <x:f>IF(COUNT($P163,$Q163,$R163,$S163,$T163,$U163,$V163,$W163,$X163)=9,"Yes","No")</x:f>
        <x:v>No</x:v>
      </x:c>
      <x:c r="AD163" s="52" t="str">
        <x:f>IF(COUNT($Y163,$Z163)=2,"Yes","No")</x:f>
        <x:v>No</x:v>
      </x:c>
      <x:c r="AE163" s="50" t="str"/>
      <x:c r="AF163" t="str"/>
    </x:row>
    <x:row r="164" ht="20" customHeight="1">
      <x:c r="A164" s="50" t="str">
        <x:v>CTL-0024</x:v>
      </x:c>
      <x:c r="B164" s="50" t="str">
        <x:v>Candidate alternative-rationale group</x:v>
      </x:c>
      <x:c r="C164" s="52" t="str">
        <x:f>IF('Deal_Master_Wide'!$AU$26="","",'Deal_Master_Wide'!$AU$26)</x:f>
        <x:v>Not reviewed</x:v>
      </x:c>
      <x:c r="D164" s="52" t="str">
        <x:f>IF('Deal_Master_Wide'!$AV$26="","",'Deal_Master_Wide'!$AV$26)</x:f>
        <x:v>Not assessed</x:v>
      </x:c>
      <x:c r="E164" s="50" t="n">
        <x:v>0</x:v>
      </x:c>
      <x:c r="F164" s="52" t="str">
        <x:f>IF(OR($C164="High-confidence innovation-driven",$C164="Medium-confidence innovation-driven"),1,IF($C164="Clear alternative-rationale",0,""))</x:f>
      </x:c>
      <x:c r="G164" s="52" t="str">
        <x:f>IF('Deal_Master_Wide'!$M$26="","",'Deal_Master_Wide'!$M$26)</x:f>
        <x:v>Review</x:v>
      </x:c>
      <x:c r="H164" s="50" t="str">
        <x:v>Norgine BV</x:v>
      </x:c>
      <x:c r="I164" s="50" t="str">
        <x:v>Azanta A/S</x:v>
      </x:c>
      <x:c r="J164" s="50" t="n">
        <x:v>2020</x:v>
      </x:c>
      <x:c r="K164" s="50" t="n">
        <x:v>-2</x:v>
      </x:c>
      <x:c r="L164" s="50" t="n">
        <x:v>2018</x:v>
      </x:c>
      <x:c r="M164" s="50" t="n">
        <x:v>0</x:v>
      </x:c>
      <x:c r="N164" s="50" t="n">
        <x:v>0</x:v>
      </x:c>
      <x:c r="O164" s="52" t="str">
        <x:f>IF($F164="","",$F164*$M164)</x:f>
      </x:c>
      <x:c r="P164" s="54" t="str">
        <x:f>IF('Deal_Master_Wide'!$BQ$26="","",'Deal_Master_Wide'!$BQ$26)</x:f>
      </x:c>
      <x:c r="Q164" s="54" t="str">
        <x:f>IF('Deal_Master_Wide'!$BX$26="","",'Deal_Master_Wide'!$BX$26)</x:f>
      </x:c>
      <x:c r="R164" s="54" t="str">
        <x:f>IF('Deal_Master_Wide'!$CE$26="","",'Deal_Master_Wide'!$CE$26)</x:f>
      </x:c>
      <x:c r="S164" s="54" t="str">
        <x:f>IF('Deal_Master_Wide'!$CL$26="","",'Deal_Master_Wide'!$CL$26)</x:f>
      </x:c>
      <x:c r="T164" s="54" t="str">
        <x:f>IF('Deal_Master_Wide'!$CS$26="","",'Deal_Master_Wide'!$CS$26)</x:f>
      </x:c>
      <x:c r="U164" s="54" t="str">
        <x:f>IF('Deal_Master_Wide'!$CZ$26="","",'Deal_Master_Wide'!$CZ$26)</x:f>
      </x:c>
      <x:c r="V164" s="56" t="str">
        <x:f>IF('Deal_Master_Wide'!$DG$26="","",'Deal_Master_Wide'!$DG$26)</x:f>
      </x:c>
      <x:c r="W164" s="56" t="str">
        <x:f>IF('Deal_Master_Wide'!$DN$26="","",'Deal_Master_Wide'!$DN$26)</x:f>
      </x:c>
      <x:c r="X164" s="56" t="str">
        <x:f>IF('Deal_Master_Wide'!$DU$26="","",'Deal_Master_Wide'!$DU$26)</x:f>
      </x:c>
      <x:c r="Y164" s="118" t="str">
        <x:f>IF('Deal_Master_Wide'!$EB$26="","",'Deal_Master_Wide'!$EB$26)</x:f>
      </x:c>
      <x:c r="Z164" s="118" t="str">
        <x:f>IF('Deal_Master_Wide'!$EI$26="","",'Deal_Master_Wide'!$EI$26)</x:f>
      </x:c>
      <x:c r="AA164" s="52" t="str">
        <x:f>IF('Deal_Master_Wide'!$AL$26="","",'Deal_Master_Wide'!$AL$26)</x:f>
        <x:v>Unknown</x:v>
      </x:c>
      <x:c r="AB164" s="54" t="str">
        <x:f>IF('Deal_Master_Wide'!$AF$26="","",'Deal_Master_Wide'!$AF$26)</x:f>
      </x:c>
      <x:c r="AC164" s="52" t="str">
        <x:f>IF(COUNT($P164,$Q164,$R164,$S164,$T164,$U164,$V164,$W164,$X164)=9,"Yes","No")</x:f>
        <x:v>No</x:v>
      </x:c>
      <x:c r="AD164" s="52" t="str">
        <x:f>IF(COUNT($Y164,$Z164)=2,"Yes","No")</x:f>
        <x:v>No</x:v>
      </x:c>
      <x:c r="AE164" s="50" t="str"/>
      <x:c r="AF164" t="str"/>
    </x:row>
    <x:row r="165" ht="20" customHeight="1">
      <x:c r="A165" s="50" t="str">
        <x:v>CTL-0024</x:v>
      </x:c>
      <x:c r="B165" s="50" t="str">
        <x:v>Candidate alternative-rationale group</x:v>
      </x:c>
      <x:c r="C165" s="52" t="str">
        <x:f>IF('Deal_Master_Wide'!$AU$26="","",'Deal_Master_Wide'!$AU$26)</x:f>
        <x:v>Not reviewed</x:v>
      </x:c>
      <x:c r="D165" s="52" t="str">
        <x:f>IF('Deal_Master_Wide'!$AV$26="","",'Deal_Master_Wide'!$AV$26)</x:f>
        <x:v>Not assessed</x:v>
      </x:c>
      <x:c r="E165" s="50" t="n">
        <x:v>0</x:v>
      </x:c>
      <x:c r="F165" s="52" t="str">
        <x:f>IF(OR($C165="High-confidence innovation-driven",$C165="Medium-confidence innovation-driven"),1,IF($C165="Clear alternative-rationale",0,""))</x:f>
      </x:c>
      <x:c r="G165" s="52" t="str">
        <x:f>IF('Deal_Master_Wide'!$M$26="","",'Deal_Master_Wide'!$M$26)</x:f>
        <x:v>Review</x:v>
      </x:c>
      <x:c r="H165" s="50" t="str">
        <x:v>Norgine BV</x:v>
      </x:c>
      <x:c r="I165" s="50" t="str">
        <x:v>Azanta A/S</x:v>
      </x:c>
      <x:c r="J165" s="50" t="n">
        <x:v>2020</x:v>
      </x:c>
      <x:c r="K165" s="50" t="n">
        <x:v>-1</x:v>
      </x:c>
      <x:c r="L165" s="50" t="n">
        <x:v>2019</x:v>
      </x:c>
      <x:c r="M165" s="50" t="n">
        <x:v>0</x:v>
      </x:c>
      <x:c r="N165" s="50" t="n">
        <x:v>0</x:v>
      </x:c>
      <x:c r="O165" s="52" t="str">
        <x:f>IF($F165="","",$F165*$M165)</x:f>
      </x:c>
      <x:c r="P165" s="54" t="str">
        <x:f>IF('Deal_Master_Wide'!$BR$26="","",'Deal_Master_Wide'!$BR$26)</x:f>
      </x:c>
      <x:c r="Q165" s="54" t="str">
        <x:f>IF('Deal_Master_Wide'!$BY$26="","",'Deal_Master_Wide'!$BY$26)</x:f>
      </x:c>
      <x:c r="R165" s="54" t="str">
        <x:f>IF('Deal_Master_Wide'!$CF$26="","",'Deal_Master_Wide'!$CF$26)</x:f>
      </x:c>
      <x:c r="S165" s="54" t="str">
        <x:f>IF('Deal_Master_Wide'!$CM$26="","",'Deal_Master_Wide'!$CM$26)</x:f>
      </x:c>
      <x:c r="T165" s="54" t="str">
        <x:f>IF('Deal_Master_Wide'!$CT$26="","",'Deal_Master_Wide'!$CT$26)</x:f>
      </x:c>
      <x:c r="U165" s="54" t="str">
        <x:f>IF('Deal_Master_Wide'!$DA$26="","",'Deal_Master_Wide'!$DA$26)</x:f>
      </x:c>
      <x:c r="V165" s="56" t="str">
        <x:f>IF('Deal_Master_Wide'!$DH$26="","",'Deal_Master_Wide'!$DH$26)</x:f>
      </x:c>
      <x:c r="W165" s="56" t="str">
        <x:f>IF('Deal_Master_Wide'!$DO$26="","",'Deal_Master_Wide'!$DO$26)</x:f>
      </x:c>
      <x:c r="X165" s="56" t="str">
        <x:f>IF('Deal_Master_Wide'!$DV$26="","",'Deal_Master_Wide'!$DV$26)</x:f>
      </x:c>
      <x:c r="Y165" s="118" t="str">
        <x:f>IF('Deal_Master_Wide'!$EC$26="","",'Deal_Master_Wide'!$EC$26)</x:f>
      </x:c>
      <x:c r="Z165" s="118" t="str">
        <x:f>IF('Deal_Master_Wide'!$EJ$26="","",'Deal_Master_Wide'!$EJ$26)</x:f>
      </x:c>
      <x:c r="AA165" s="52" t="str">
        <x:f>IF('Deal_Master_Wide'!$AL$26="","",'Deal_Master_Wide'!$AL$26)</x:f>
        <x:v>Unknown</x:v>
      </x:c>
      <x:c r="AB165" s="54" t="str">
        <x:f>IF('Deal_Master_Wide'!$AF$26="","",'Deal_Master_Wide'!$AF$26)</x:f>
      </x:c>
      <x:c r="AC165" s="52" t="str">
        <x:f>IF(COUNT($P165,$Q165,$R165,$S165,$T165,$U165,$V165,$W165,$X165)=9,"Yes","No")</x:f>
        <x:v>No</x:v>
      </x:c>
      <x:c r="AD165" s="52" t="str">
        <x:f>IF(COUNT($Y165,$Z165)=2,"Yes","No")</x:f>
        <x:v>No</x:v>
      </x:c>
      <x:c r="AE165" s="50" t="str"/>
      <x:c r="AF165" t="str"/>
    </x:row>
    <x:row r="166" ht="20" customHeight="1">
      <x:c r="A166" s="50" t="str">
        <x:v>CTL-0024</x:v>
      </x:c>
      <x:c r="B166" s="50" t="str">
        <x:v>Candidate alternative-rationale group</x:v>
      </x:c>
      <x:c r="C166" s="52" t="str">
        <x:f>IF('Deal_Master_Wide'!$AU$26="","",'Deal_Master_Wide'!$AU$26)</x:f>
        <x:v>Not reviewed</x:v>
      </x:c>
      <x:c r="D166" s="52" t="str">
        <x:f>IF('Deal_Master_Wide'!$AV$26="","",'Deal_Master_Wide'!$AV$26)</x:f>
        <x:v>Not assessed</x:v>
      </x:c>
      <x:c r="E166" s="50" t="n">
        <x:v>0</x:v>
      </x:c>
      <x:c r="F166" s="52" t="str">
        <x:f>IF(OR($C166="High-confidence innovation-driven",$C166="Medium-confidence innovation-driven"),1,IF($C166="Clear alternative-rationale",0,""))</x:f>
      </x:c>
      <x:c r="G166" s="52" t="str">
        <x:f>IF('Deal_Master_Wide'!$M$26="","",'Deal_Master_Wide'!$M$26)</x:f>
        <x:v>Review</x:v>
      </x:c>
      <x:c r="H166" s="50" t="str">
        <x:v>Norgine BV</x:v>
      </x:c>
      <x:c r="I166" s="50" t="str">
        <x:v>Azanta A/S</x:v>
      </x:c>
      <x:c r="J166" s="50" t="n">
        <x:v>2020</x:v>
      </x:c>
      <x:c r="K166" s="50" t="n">
        <x:v>0</x:v>
      </x:c>
      <x:c r="L166" s="50" t="n">
        <x:v>2020</x:v>
      </x:c>
      <x:c r="M166" s="50" t="n">
        <x:v>0</x:v>
      </x:c>
      <x:c r="N166" s="50" t="n">
        <x:v>1</x:v>
      </x:c>
      <x:c r="O166" s="52" t="str">
        <x:f>IF($F166="","",$F166*$M166)</x:f>
      </x:c>
      <x:c r="P166" s="54" t="str">
        <x:f>IF('Deal_Master_Wide'!$BS$26="","",'Deal_Master_Wide'!$BS$26)</x:f>
      </x:c>
      <x:c r="Q166" s="54" t="str">
        <x:f>IF('Deal_Master_Wide'!$BZ$26="","",'Deal_Master_Wide'!$BZ$26)</x:f>
      </x:c>
      <x:c r="R166" s="54" t="str">
        <x:f>IF('Deal_Master_Wide'!$CG$26="","",'Deal_Master_Wide'!$CG$26)</x:f>
      </x:c>
      <x:c r="S166" s="54" t="str">
        <x:f>IF('Deal_Master_Wide'!$CN$26="","",'Deal_Master_Wide'!$CN$26)</x:f>
      </x:c>
      <x:c r="T166" s="54" t="str">
        <x:f>IF('Deal_Master_Wide'!$CU$26="","",'Deal_Master_Wide'!$CU$26)</x:f>
      </x:c>
      <x:c r="U166" s="54" t="str">
        <x:f>IF('Deal_Master_Wide'!$DB$26="","",'Deal_Master_Wide'!$DB$26)</x:f>
      </x:c>
      <x:c r="V166" s="56" t="str">
        <x:f>IF('Deal_Master_Wide'!$DI$26="","",'Deal_Master_Wide'!$DI$26)</x:f>
      </x:c>
      <x:c r="W166" s="56" t="str">
        <x:f>IF('Deal_Master_Wide'!$DP$26="","",'Deal_Master_Wide'!$DP$26)</x:f>
      </x:c>
      <x:c r="X166" s="56" t="str">
        <x:f>IF('Deal_Master_Wide'!$DW$26="","",'Deal_Master_Wide'!$DW$26)</x:f>
      </x:c>
      <x:c r="Y166" s="118" t="str">
        <x:f>IF('Deal_Master_Wide'!$ED$26="","",'Deal_Master_Wide'!$ED$26)</x:f>
      </x:c>
      <x:c r="Z166" s="118" t="str">
        <x:f>IF('Deal_Master_Wide'!$EK$26="","",'Deal_Master_Wide'!$EK$26)</x:f>
      </x:c>
      <x:c r="AA166" s="52" t="str">
        <x:f>IF('Deal_Master_Wide'!$AL$26="","",'Deal_Master_Wide'!$AL$26)</x:f>
        <x:v>Unknown</x:v>
      </x:c>
      <x:c r="AB166" s="54" t="str">
        <x:f>IF('Deal_Master_Wide'!$AF$26="","",'Deal_Master_Wide'!$AF$26)</x:f>
      </x:c>
      <x:c r="AC166" s="52" t="str">
        <x:f>IF(COUNT($P166,$Q166,$R166,$S166,$T166,$U166,$V166,$W166,$X166)=9,"Yes","No")</x:f>
        <x:v>No</x:v>
      </x:c>
      <x:c r="AD166" s="52" t="str">
        <x:f>IF(COUNT($Y166,$Z166)=2,"Yes","No")</x:f>
        <x:v>No</x:v>
      </x:c>
      <x:c r="AE166" s="50" t="str"/>
      <x:c r="AF166" t="str"/>
    </x:row>
    <x:row r="167" ht="20" customHeight="1">
      <x:c r="A167" s="50" t="str">
        <x:v>CTL-0024</x:v>
      </x:c>
      <x:c r="B167" s="50" t="str">
        <x:v>Candidate alternative-rationale group</x:v>
      </x:c>
      <x:c r="C167" s="52" t="str">
        <x:f>IF('Deal_Master_Wide'!$AU$26="","",'Deal_Master_Wide'!$AU$26)</x:f>
        <x:v>Not reviewed</x:v>
      </x:c>
      <x:c r="D167" s="52" t="str">
        <x:f>IF('Deal_Master_Wide'!$AV$26="","",'Deal_Master_Wide'!$AV$26)</x:f>
        <x:v>Not assessed</x:v>
      </x:c>
      <x:c r="E167" s="50" t="n">
        <x:v>0</x:v>
      </x:c>
      <x:c r="F167" s="52" t="str">
        <x:f>IF(OR($C167="High-confidence innovation-driven",$C167="Medium-confidence innovation-driven"),1,IF($C167="Clear alternative-rationale",0,""))</x:f>
      </x:c>
      <x:c r="G167" s="52" t="str">
        <x:f>IF('Deal_Master_Wide'!$M$26="","",'Deal_Master_Wide'!$M$26)</x:f>
        <x:v>Review</x:v>
      </x:c>
      <x:c r="H167" s="50" t="str">
        <x:v>Norgine BV</x:v>
      </x:c>
      <x:c r="I167" s="50" t="str">
        <x:v>Azanta A/S</x:v>
      </x:c>
      <x:c r="J167" s="50" t="n">
        <x:v>2020</x:v>
      </x:c>
      <x:c r="K167" s="50" t="n">
        <x:v>1</x:v>
      </x:c>
      <x:c r="L167" s="50" t="n">
        <x:v>2021</x:v>
      </x:c>
      <x:c r="M167" s="50" t="n">
        <x:v>1</x:v>
      </x:c>
      <x:c r="N167" s="50" t="n">
        <x:v>1</x:v>
      </x:c>
      <x:c r="O167" s="52" t="str">
        <x:f>IF($F167="","",$F167*$M167)</x:f>
      </x:c>
      <x:c r="P167" s="54" t="str">
        <x:f>IF('Deal_Master_Wide'!$BT$26="","",'Deal_Master_Wide'!$BT$26)</x:f>
      </x:c>
      <x:c r="Q167" s="54" t="str">
        <x:f>IF('Deal_Master_Wide'!$CA$26="","",'Deal_Master_Wide'!$CA$26)</x:f>
      </x:c>
      <x:c r="R167" s="54" t="str">
        <x:f>IF('Deal_Master_Wide'!$CH$26="","",'Deal_Master_Wide'!$CH$26)</x:f>
      </x:c>
      <x:c r="S167" s="54" t="str">
        <x:f>IF('Deal_Master_Wide'!$CO$26="","",'Deal_Master_Wide'!$CO$26)</x:f>
      </x:c>
      <x:c r="T167" s="54" t="str">
        <x:f>IF('Deal_Master_Wide'!$CV$26="","",'Deal_Master_Wide'!$CV$26)</x:f>
      </x:c>
      <x:c r="U167" s="54" t="str">
        <x:f>IF('Deal_Master_Wide'!$DC$26="","",'Deal_Master_Wide'!$DC$26)</x:f>
      </x:c>
      <x:c r="V167" s="56" t="str">
        <x:f>IF('Deal_Master_Wide'!$DJ$26="","",'Deal_Master_Wide'!$DJ$26)</x:f>
      </x:c>
      <x:c r="W167" s="56" t="str">
        <x:f>IF('Deal_Master_Wide'!$DQ$26="","",'Deal_Master_Wide'!$DQ$26)</x:f>
      </x:c>
      <x:c r="X167" s="56" t="str">
        <x:f>IF('Deal_Master_Wide'!$DX$26="","",'Deal_Master_Wide'!$DX$26)</x:f>
      </x:c>
      <x:c r="Y167" s="118" t="str">
        <x:f>IF('Deal_Master_Wide'!$EE$26="","",'Deal_Master_Wide'!$EE$26)</x:f>
      </x:c>
      <x:c r="Z167" s="118" t="str">
        <x:f>IF('Deal_Master_Wide'!$EL$26="","",'Deal_Master_Wide'!$EL$26)</x:f>
      </x:c>
      <x:c r="AA167" s="52" t="str">
        <x:f>IF('Deal_Master_Wide'!$AL$26="","",'Deal_Master_Wide'!$AL$26)</x:f>
        <x:v>Unknown</x:v>
      </x:c>
      <x:c r="AB167" s="54" t="str">
        <x:f>IF('Deal_Master_Wide'!$AF$26="","",'Deal_Master_Wide'!$AF$26)</x:f>
      </x:c>
      <x:c r="AC167" s="52" t="str">
        <x:f>IF(COUNT($P167,$Q167,$R167,$S167,$T167,$U167,$V167,$W167,$X167)=9,"Yes","No")</x:f>
        <x:v>No</x:v>
      </x:c>
      <x:c r="AD167" s="52" t="str">
        <x:f>IF(COUNT($Y167,$Z167)=2,"Yes","No")</x:f>
        <x:v>No</x:v>
      </x:c>
      <x:c r="AE167" s="50" t="str"/>
      <x:c r="AF167" t="str"/>
    </x:row>
    <x:row r="168" ht="20" customHeight="1">
      <x:c r="A168" s="50" t="str">
        <x:v>CTL-0024</x:v>
      </x:c>
      <x:c r="B168" s="50" t="str">
        <x:v>Candidate alternative-rationale group</x:v>
      </x:c>
      <x:c r="C168" s="52" t="str">
        <x:f>IF('Deal_Master_Wide'!$AU$26="","",'Deal_Master_Wide'!$AU$26)</x:f>
        <x:v>Not reviewed</x:v>
      </x:c>
      <x:c r="D168" s="52" t="str">
        <x:f>IF('Deal_Master_Wide'!$AV$26="","",'Deal_Master_Wide'!$AV$26)</x:f>
        <x:v>Not assessed</x:v>
      </x:c>
      <x:c r="E168" s="50" t="n">
        <x:v>0</x:v>
      </x:c>
      <x:c r="F168" s="52" t="str">
        <x:f>IF(OR($C168="High-confidence innovation-driven",$C168="Medium-confidence innovation-driven"),1,IF($C168="Clear alternative-rationale",0,""))</x:f>
      </x:c>
      <x:c r="G168" s="52" t="str">
        <x:f>IF('Deal_Master_Wide'!$M$26="","",'Deal_Master_Wide'!$M$26)</x:f>
        <x:v>Review</x:v>
      </x:c>
      <x:c r="H168" s="50" t="str">
        <x:v>Norgine BV</x:v>
      </x:c>
      <x:c r="I168" s="50" t="str">
        <x:v>Azanta A/S</x:v>
      </x:c>
      <x:c r="J168" s="50" t="n">
        <x:v>2020</x:v>
      </x:c>
      <x:c r="K168" s="50" t="n">
        <x:v>2</x:v>
      </x:c>
      <x:c r="L168" s="50" t="n">
        <x:v>2022</x:v>
      </x:c>
      <x:c r="M168" s="50" t="n">
        <x:v>1</x:v>
      </x:c>
      <x:c r="N168" s="50" t="n">
        <x:v>1</x:v>
      </x:c>
      <x:c r="O168" s="52" t="str">
        <x:f>IF($F168="","",$F168*$M168)</x:f>
      </x:c>
      <x:c r="P168" s="54" t="str">
        <x:f>IF('Deal_Master_Wide'!$BU$26="","",'Deal_Master_Wide'!$BU$26)</x:f>
      </x:c>
      <x:c r="Q168" s="54" t="str">
        <x:f>IF('Deal_Master_Wide'!$CB$26="","",'Deal_Master_Wide'!$CB$26)</x:f>
      </x:c>
      <x:c r="R168" s="54" t="str">
        <x:f>IF('Deal_Master_Wide'!$CI$26="","",'Deal_Master_Wide'!$CI$26)</x:f>
      </x:c>
      <x:c r="S168" s="54" t="str">
        <x:f>IF('Deal_Master_Wide'!$CP$26="","",'Deal_Master_Wide'!$CP$26)</x:f>
      </x:c>
      <x:c r="T168" s="54" t="str">
        <x:f>IF('Deal_Master_Wide'!$CW$26="","",'Deal_Master_Wide'!$CW$26)</x:f>
      </x:c>
      <x:c r="U168" s="54" t="str">
        <x:f>IF('Deal_Master_Wide'!$DD$26="","",'Deal_Master_Wide'!$DD$26)</x:f>
      </x:c>
      <x:c r="V168" s="56" t="str">
        <x:f>IF('Deal_Master_Wide'!$DK$26="","",'Deal_Master_Wide'!$DK$26)</x:f>
      </x:c>
      <x:c r="W168" s="56" t="str">
        <x:f>IF('Deal_Master_Wide'!$DR$26="","",'Deal_Master_Wide'!$DR$26)</x:f>
      </x:c>
      <x:c r="X168" s="56" t="str">
        <x:f>IF('Deal_Master_Wide'!$DY$26="","",'Deal_Master_Wide'!$DY$26)</x:f>
      </x:c>
      <x:c r="Y168" s="118" t="str">
        <x:f>IF('Deal_Master_Wide'!$EF$26="","",'Deal_Master_Wide'!$EF$26)</x:f>
      </x:c>
      <x:c r="Z168" s="118" t="str">
        <x:f>IF('Deal_Master_Wide'!$EM$26="","",'Deal_Master_Wide'!$EM$26)</x:f>
      </x:c>
      <x:c r="AA168" s="52" t="str">
        <x:f>IF('Deal_Master_Wide'!$AL$26="","",'Deal_Master_Wide'!$AL$26)</x:f>
        <x:v>Unknown</x:v>
      </x:c>
      <x:c r="AB168" s="54" t="str">
        <x:f>IF('Deal_Master_Wide'!$AF$26="","",'Deal_Master_Wide'!$AF$26)</x:f>
      </x:c>
      <x:c r="AC168" s="52" t="str">
        <x:f>IF(COUNT($P168,$Q168,$R168,$S168,$T168,$U168,$V168,$W168,$X168)=9,"Yes","No")</x:f>
        <x:v>No</x:v>
      </x:c>
      <x:c r="AD168" s="52" t="str">
        <x:f>IF(COUNT($Y168,$Z168)=2,"Yes","No")</x:f>
        <x:v>No</x:v>
      </x:c>
      <x:c r="AE168" s="50" t="str"/>
      <x:c r="AF168" t="str"/>
    </x:row>
    <x:row r="169" ht="20" customHeight="1">
      <x:c r="A169" s="50" t="str">
        <x:v>CTL-0024</x:v>
      </x:c>
      <x:c r="B169" s="50" t="str">
        <x:v>Candidate alternative-rationale group</x:v>
      </x:c>
      <x:c r="C169" s="52" t="str">
        <x:f>IF('Deal_Master_Wide'!$AU$26="","",'Deal_Master_Wide'!$AU$26)</x:f>
        <x:v>Not reviewed</x:v>
      </x:c>
      <x:c r="D169" s="52" t="str">
        <x:f>IF('Deal_Master_Wide'!$AV$26="","",'Deal_Master_Wide'!$AV$26)</x:f>
        <x:v>Not assessed</x:v>
      </x:c>
      <x:c r="E169" s="50" t="n">
        <x:v>0</x:v>
      </x:c>
      <x:c r="F169" s="52" t="str">
        <x:f>IF(OR($C169="High-confidence innovation-driven",$C169="Medium-confidence innovation-driven"),1,IF($C169="Clear alternative-rationale",0,""))</x:f>
      </x:c>
      <x:c r="G169" s="52" t="str">
        <x:f>IF('Deal_Master_Wide'!$M$26="","",'Deal_Master_Wide'!$M$26)</x:f>
        <x:v>Review</x:v>
      </x:c>
      <x:c r="H169" s="50" t="str">
        <x:v>Norgine BV</x:v>
      </x:c>
      <x:c r="I169" s="50" t="str">
        <x:v>Azanta A/S</x:v>
      </x:c>
      <x:c r="J169" s="50" t="n">
        <x:v>2020</x:v>
      </x:c>
      <x:c r="K169" s="50" t="n">
        <x:v>3</x:v>
      </x:c>
      <x:c r="L169" s="50" t="n">
        <x:v>2023</x:v>
      </x:c>
      <x:c r="M169" s="50" t="n">
        <x:v>1</x:v>
      </x:c>
      <x:c r="N169" s="50" t="n">
        <x:v>1</x:v>
      </x:c>
      <x:c r="O169" s="52" t="str">
        <x:f>IF($F169="","",$F169*$M169)</x:f>
      </x:c>
      <x:c r="P169" s="54" t="str">
        <x:f>IF('Deal_Master_Wide'!$BV$26="","",'Deal_Master_Wide'!$BV$26)</x:f>
      </x:c>
      <x:c r="Q169" s="54" t="str">
        <x:f>IF('Deal_Master_Wide'!$CC$26="","",'Deal_Master_Wide'!$CC$26)</x:f>
      </x:c>
      <x:c r="R169" s="54" t="str">
        <x:f>IF('Deal_Master_Wide'!$CJ$26="","",'Deal_Master_Wide'!$CJ$26)</x:f>
      </x:c>
      <x:c r="S169" s="54" t="str">
        <x:f>IF('Deal_Master_Wide'!$CQ$26="","",'Deal_Master_Wide'!$CQ$26)</x:f>
      </x:c>
      <x:c r="T169" s="54" t="str">
        <x:f>IF('Deal_Master_Wide'!$CX$26="","",'Deal_Master_Wide'!$CX$26)</x:f>
      </x:c>
      <x:c r="U169" s="54" t="str">
        <x:f>IF('Deal_Master_Wide'!$DE$26="","",'Deal_Master_Wide'!$DE$26)</x:f>
      </x:c>
      <x:c r="V169" s="56" t="str">
        <x:f>IF('Deal_Master_Wide'!$DL$26="","",'Deal_Master_Wide'!$DL$26)</x:f>
      </x:c>
      <x:c r="W169" s="56" t="str">
        <x:f>IF('Deal_Master_Wide'!$DS$26="","",'Deal_Master_Wide'!$DS$26)</x:f>
      </x:c>
      <x:c r="X169" s="56" t="str">
        <x:f>IF('Deal_Master_Wide'!$DZ$26="","",'Deal_Master_Wide'!$DZ$26)</x:f>
      </x:c>
      <x:c r="Y169" s="118" t="str">
        <x:f>IF('Deal_Master_Wide'!$EG$26="","",'Deal_Master_Wide'!$EG$26)</x:f>
      </x:c>
      <x:c r="Z169" s="118" t="str">
        <x:f>IF('Deal_Master_Wide'!$EN$26="","",'Deal_Master_Wide'!$EN$26)</x:f>
      </x:c>
      <x:c r="AA169" s="52" t="str">
        <x:f>IF('Deal_Master_Wide'!$AL$26="","",'Deal_Master_Wide'!$AL$26)</x:f>
        <x:v>Unknown</x:v>
      </x:c>
      <x:c r="AB169" s="54" t="str">
        <x:f>IF('Deal_Master_Wide'!$AF$26="","",'Deal_Master_Wide'!$AF$26)</x:f>
      </x:c>
      <x:c r="AC169" s="52" t="str">
        <x:f>IF(COUNT($P169,$Q169,$R169,$S169,$T169,$U169,$V169,$W169,$X169)=9,"Yes","No")</x:f>
        <x:v>No</x:v>
      </x:c>
      <x:c r="AD169" s="52" t="str">
        <x:f>IF(COUNT($Y169,$Z169)=2,"Yes","No")</x:f>
        <x:v>No</x:v>
      </x:c>
      <x:c r="AE169" s="50" t="str"/>
      <x:c r="AF169" t="str"/>
    </x:row>
    <x:row r="170" ht="20" customHeight="1">
      <x:c r="A170" s="50" t="str">
        <x:v>CTL-0025</x:v>
      </x:c>
      <x:c r="B170" s="50" t="str">
        <x:v>Candidate alternative-rationale group</x:v>
      </x:c>
      <x:c r="C170" s="52" t="str">
        <x:f>IF('Deal_Master_Wide'!$AU$27="","",'Deal_Master_Wide'!$AU$27)</x:f>
        <x:v>Not reviewed</x:v>
      </x:c>
      <x:c r="D170" s="52" t="str">
        <x:f>IF('Deal_Master_Wide'!$AV$27="","",'Deal_Master_Wide'!$AV$27)</x:f>
        <x:v>Not assessed</x:v>
      </x:c>
      <x:c r="E170" s="50" t="n">
        <x:v>0</x:v>
      </x:c>
      <x:c r="F170" s="52" t="str">
        <x:f>IF(OR($C170="High-confidence innovation-driven",$C170="Medium-confidence innovation-driven"),1,IF($C170="Clear alternative-rationale",0,""))</x:f>
      </x:c>
      <x:c r="G170" s="52" t="str">
        <x:f>IF('Deal_Master_Wide'!$M$27="","",'Deal_Master_Wide'!$M$27)</x:f>
        <x:v>Review</x:v>
      </x:c>
      <x:c r="H170" s="50" t="str">
        <x:v>Dermapharm Holding SE</x:v>
      </x:c>
      <x:c r="I170" s="50" t="str">
        <x:v>Allergopharma GmbH &amp; Co KG</x:v>
      </x:c>
      <x:c r="J170" s="50" t="n">
        <x:v>2020</x:v>
      </x:c>
      <x:c r="K170" s="50" t="n">
        <x:v>-3</x:v>
      </x:c>
      <x:c r="L170" s="50" t="n">
        <x:v>2017</x:v>
      </x:c>
      <x:c r="M170" s="50" t="n">
        <x:v>0</x:v>
      </x:c>
      <x:c r="N170" s="50" t="n">
        <x:v>0</x:v>
      </x:c>
      <x:c r="O170" s="52" t="str">
        <x:f>IF($F170="","",$F170*$M170)</x:f>
      </x:c>
      <x:c r="P170" s="54" t="str">
        <x:f>IF('Deal_Master_Wide'!$BP$27="","",'Deal_Master_Wide'!$BP$27)</x:f>
      </x:c>
      <x:c r="Q170" s="54" t="str">
        <x:f>IF('Deal_Master_Wide'!$BW$27="","",'Deal_Master_Wide'!$BW$27)</x:f>
      </x:c>
      <x:c r="R170" s="54" t="str">
        <x:f>IF('Deal_Master_Wide'!$CD$27="","",'Deal_Master_Wide'!$CD$27)</x:f>
      </x:c>
      <x:c r="S170" s="54" t="str">
        <x:f>IF('Deal_Master_Wide'!$CK$27="","",'Deal_Master_Wide'!$CK$27)</x:f>
      </x:c>
      <x:c r="T170" s="54" t="str">
        <x:f>IF('Deal_Master_Wide'!$CR$27="","",'Deal_Master_Wide'!$CR$27)</x:f>
      </x:c>
      <x:c r="U170" s="54" t="str">
        <x:f>IF('Deal_Master_Wide'!$CY$27="","",'Deal_Master_Wide'!$CY$27)</x:f>
      </x:c>
      <x:c r="V170" s="56" t="str">
        <x:f>IF('Deal_Master_Wide'!$DF$27="","",'Deal_Master_Wide'!$DF$27)</x:f>
      </x:c>
      <x:c r="W170" s="56" t="str">
        <x:f>IF('Deal_Master_Wide'!$DM$27="","",'Deal_Master_Wide'!$DM$27)</x:f>
      </x:c>
      <x:c r="X170" s="56" t="str">
        <x:f>IF('Deal_Master_Wide'!$DT$27="","",'Deal_Master_Wide'!$DT$27)</x:f>
      </x:c>
      <x:c r="Y170" s="118" t="str">
        <x:f>IF('Deal_Master_Wide'!$EA$27="","",'Deal_Master_Wide'!$EA$27)</x:f>
      </x:c>
      <x:c r="Z170" s="118" t="str">
        <x:f>IF('Deal_Master_Wide'!$EH$27="","",'Deal_Master_Wide'!$EH$27)</x:f>
      </x:c>
      <x:c r="AA170" s="52" t="str">
        <x:f>IF('Deal_Master_Wide'!$AL$27="","",'Deal_Master_Wide'!$AL$27)</x:f>
        <x:v>Unknown</x:v>
      </x:c>
      <x:c r="AB170" s="54" t="str">
        <x:f>IF('Deal_Master_Wide'!$AF$27="","",'Deal_Master_Wide'!$AF$27)</x:f>
      </x:c>
      <x:c r="AC170" s="52" t="str">
        <x:f>IF(COUNT($P170,$Q170,$R170,$S170,$T170,$U170,$V170,$W170,$X170)=9,"Yes","No")</x:f>
        <x:v>No</x:v>
      </x:c>
      <x:c r="AD170" s="52" t="str">
        <x:f>IF(COUNT($Y170,$Z170)=2,"Yes","No")</x:f>
        <x:v>No</x:v>
      </x:c>
      <x:c r="AE170" s="50" t="str"/>
      <x:c r="AF170" t="str"/>
    </x:row>
    <x:row r="171" ht="20" customHeight="1">
      <x:c r="A171" s="50" t="str">
        <x:v>CTL-0025</x:v>
      </x:c>
      <x:c r="B171" s="50" t="str">
        <x:v>Candidate alternative-rationale group</x:v>
      </x:c>
      <x:c r="C171" s="52" t="str">
        <x:f>IF('Deal_Master_Wide'!$AU$27="","",'Deal_Master_Wide'!$AU$27)</x:f>
        <x:v>Not reviewed</x:v>
      </x:c>
      <x:c r="D171" s="52" t="str">
        <x:f>IF('Deal_Master_Wide'!$AV$27="","",'Deal_Master_Wide'!$AV$27)</x:f>
        <x:v>Not assessed</x:v>
      </x:c>
      <x:c r="E171" s="50" t="n">
        <x:v>0</x:v>
      </x:c>
      <x:c r="F171" s="52" t="str">
        <x:f>IF(OR($C171="High-confidence innovation-driven",$C171="Medium-confidence innovation-driven"),1,IF($C171="Clear alternative-rationale",0,""))</x:f>
      </x:c>
      <x:c r="G171" s="52" t="str">
        <x:f>IF('Deal_Master_Wide'!$M$27="","",'Deal_Master_Wide'!$M$27)</x:f>
        <x:v>Review</x:v>
      </x:c>
      <x:c r="H171" s="50" t="str">
        <x:v>Dermapharm Holding SE</x:v>
      </x:c>
      <x:c r="I171" s="50" t="str">
        <x:v>Allergopharma GmbH &amp; Co KG</x:v>
      </x:c>
      <x:c r="J171" s="50" t="n">
        <x:v>2020</x:v>
      </x:c>
      <x:c r="K171" s="50" t="n">
        <x:v>-2</x:v>
      </x:c>
      <x:c r="L171" s="50" t="n">
        <x:v>2018</x:v>
      </x:c>
      <x:c r="M171" s="50" t="n">
        <x:v>0</x:v>
      </x:c>
      <x:c r="N171" s="50" t="n">
        <x:v>0</x:v>
      </x:c>
      <x:c r="O171" s="52" t="str">
        <x:f>IF($F171="","",$F171*$M171)</x:f>
      </x:c>
      <x:c r="P171" s="54" t="str">
        <x:f>IF('Deal_Master_Wide'!$BQ$27="","",'Deal_Master_Wide'!$BQ$27)</x:f>
      </x:c>
      <x:c r="Q171" s="54" t="str">
        <x:f>IF('Deal_Master_Wide'!$BX$27="","",'Deal_Master_Wide'!$BX$27)</x:f>
      </x:c>
      <x:c r="R171" s="54" t="str">
        <x:f>IF('Deal_Master_Wide'!$CE$27="","",'Deal_Master_Wide'!$CE$27)</x:f>
      </x:c>
      <x:c r="S171" s="54" t="str">
        <x:f>IF('Deal_Master_Wide'!$CL$27="","",'Deal_Master_Wide'!$CL$27)</x:f>
      </x:c>
      <x:c r="T171" s="54" t="str">
        <x:f>IF('Deal_Master_Wide'!$CS$27="","",'Deal_Master_Wide'!$CS$27)</x:f>
      </x:c>
      <x:c r="U171" s="54" t="str">
        <x:f>IF('Deal_Master_Wide'!$CZ$27="","",'Deal_Master_Wide'!$CZ$27)</x:f>
      </x:c>
      <x:c r="V171" s="56" t="str">
        <x:f>IF('Deal_Master_Wide'!$DG$27="","",'Deal_Master_Wide'!$DG$27)</x:f>
      </x:c>
      <x:c r="W171" s="56" t="str">
        <x:f>IF('Deal_Master_Wide'!$DN$27="","",'Deal_Master_Wide'!$DN$27)</x:f>
      </x:c>
      <x:c r="X171" s="56" t="str">
        <x:f>IF('Deal_Master_Wide'!$DU$27="","",'Deal_Master_Wide'!$DU$27)</x:f>
      </x:c>
      <x:c r="Y171" s="118" t="str">
        <x:f>IF('Deal_Master_Wide'!$EB$27="","",'Deal_Master_Wide'!$EB$27)</x:f>
      </x:c>
      <x:c r="Z171" s="118" t="str">
        <x:f>IF('Deal_Master_Wide'!$EI$27="","",'Deal_Master_Wide'!$EI$27)</x:f>
      </x:c>
      <x:c r="AA171" s="52" t="str">
        <x:f>IF('Deal_Master_Wide'!$AL$27="","",'Deal_Master_Wide'!$AL$27)</x:f>
        <x:v>Unknown</x:v>
      </x:c>
      <x:c r="AB171" s="54" t="str">
        <x:f>IF('Deal_Master_Wide'!$AF$27="","",'Deal_Master_Wide'!$AF$27)</x:f>
      </x:c>
      <x:c r="AC171" s="52" t="str">
        <x:f>IF(COUNT($P171,$Q171,$R171,$S171,$T171,$U171,$V171,$W171,$X171)=9,"Yes","No")</x:f>
        <x:v>No</x:v>
      </x:c>
      <x:c r="AD171" s="52" t="str">
        <x:f>IF(COUNT($Y171,$Z171)=2,"Yes","No")</x:f>
        <x:v>No</x:v>
      </x:c>
      <x:c r="AE171" s="50" t="str"/>
      <x:c r="AF171" t="str"/>
    </x:row>
    <x:row r="172" ht="20" customHeight="1">
      <x:c r="A172" s="50" t="str">
        <x:v>CTL-0025</x:v>
      </x:c>
      <x:c r="B172" s="50" t="str">
        <x:v>Candidate alternative-rationale group</x:v>
      </x:c>
      <x:c r="C172" s="52" t="str">
        <x:f>IF('Deal_Master_Wide'!$AU$27="","",'Deal_Master_Wide'!$AU$27)</x:f>
        <x:v>Not reviewed</x:v>
      </x:c>
      <x:c r="D172" s="52" t="str">
        <x:f>IF('Deal_Master_Wide'!$AV$27="","",'Deal_Master_Wide'!$AV$27)</x:f>
        <x:v>Not assessed</x:v>
      </x:c>
      <x:c r="E172" s="50" t="n">
        <x:v>0</x:v>
      </x:c>
      <x:c r="F172" s="52" t="str">
        <x:f>IF(OR($C172="High-confidence innovation-driven",$C172="Medium-confidence innovation-driven"),1,IF($C172="Clear alternative-rationale",0,""))</x:f>
      </x:c>
      <x:c r="G172" s="52" t="str">
        <x:f>IF('Deal_Master_Wide'!$M$27="","",'Deal_Master_Wide'!$M$27)</x:f>
        <x:v>Review</x:v>
      </x:c>
      <x:c r="H172" s="50" t="str">
        <x:v>Dermapharm Holding SE</x:v>
      </x:c>
      <x:c r="I172" s="50" t="str">
        <x:v>Allergopharma GmbH &amp; Co KG</x:v>
      </x:c>
      <x:c r="J172" s="50" t="n">
        <x:v>2020</x:v>
      </x:c>
      <x:c r="K172" s="50" t="n">
        <x:v>-1</x:v>
      </x:c>
      <x:c r="L172" s="50" t="n">
        <x:v>2019</x:v>
      </x:c>
      <x:c r="M172" s="50" t="n">
        <x:v>0</x:v>
      </x:c>
      <x:c r="N172" s="50" t="n">
        <x:v>0</x:v>
      </x:c>
      <x:c r="O172" s="52" t="str">
        <x:f>IF($F172="","",$F172*$M172)</x:f>
      </x:c>
      <x:c r="P172" s="54" t="str">
        <x:f>IF('Deal_Master_Wide'!$BR$27="","",'Deal_Master_Wide'!$BR$27)</x:f>
      </x:c>
      <x:c r="Q172" s="54" t="str">
        <x:f>IF('Deal_Master_Wide'!$BY$27="","",'Deal_Master_Wide'!$BY$27)</x:f>
      </x:c>
      <x:c r="R172" s="54" t="str">
        <x:f>IF('Deal_Master_Wide'!$CF$27="","",'Deal_Master_Wide'!$CF$27)</x:f>
      </x:c>
      <x:c r="S172" s="54" t="str">
        <x:f>IF('Deal_Master_Wide'!$CM$27="","",'Deal_Master_Wide'!$CM$27)</x:f>
      </x:c>
      <x:c r="T172" s="54" t="str">
        <x:f>IF('Deal_Master_Wide'!$CT$27="","",'Deal_Master_Wide'!$CT$27)</x:f>
      </x:c>
      <x:c r="U172" s="54" t="str">
        <x:f>IF('Deal_Master_Wide'!$DA$27="","",'Deal_Master_Wide'!$DA$27)</x:f>
      </x:c>
      <x:c r="V172" s="56" t="str">
        <x:f>IF('Deal_Master_Wide'!$DH$27="","",'Deal_Master_Wide'!$DH$27)</x:f>
      </x:c>
      <x:c r="W172" s="56" t="str">
        <x:f>IF('Deal_Master_Wide'!$DO$27="","",'Deal_Master_Wide'!$DO$27)</x:f>
      </x:c>
      <x:c r="X172" s="56" t="str">
        <x:f>IF('Deal_Master_Wide'!$DV$27="","",'Deal_Master_Wide'!$DV$27)</x:f>
      </x:c>
      <x:c r="Y172" s="118" t="str">
        <x:f>IF('Deal_Master_Wide'!$EC$27="","",'Deal_Master_Wide'!$EC$27)</x:f>
      </x:c>
      <x:c r="Z172" s="118" t="str">
        <x:f>IF('Deal_Master_Wide'!$EJ$27="","",'Deal_Master_Wide'!$EJ$27)</x:f>
      </x:c>
      <x:c r="AA172" s="52" t="str">
        <x:f>IF('Deal_Master_Wide'!$AL$27="","",'Deal_Master_Wide'!$AL$27)</x:f>
        <x:v>Unknown</x:v>
      </x:c>
      <x:c r="AB172" s="54" t="str">
        <x:f>IF('Deal_Master_Wide'!$AF$27="","",'Deal_Master_Wide'!$AF$27)</x:f>
      </x:c>
      <x:c r="AC172" s="52" t="str">
        <x:f>IF(COUNT($P172,$Q172,$R172,$S172,$T172,$U172,$V172,$W172,$X172)=9,"Yes","No")</x:f>
        <x:v>No</x:v>
      </x:c>
      <x:c r="AD172" s="52" t="str">
        <x:f>IF(COUNT($Y172,$Z172)=2,"Yes","No")</x:f>
        <x:v>No</x:v>
      </x:c>
      <x:c r="AE172" s="50" t="str"/>
      <x:c r="AF172" t="str"/>
    </x:row>
    <x:row r="173" ht="20" customHeight="1">
      <x:c r="A173" s="50" t="str">
        <x:v>CTL-0025</x:v>
      </x:c>
      <x:c r="B173" s="50" t="str">
        <x:v>Candidate alternative-rationale group</x:v>
      </x:c>
      <x:c r="C173" s="52" t="str">
        <x:f>IF('Deal_Master_Wide'!$AU$27="","",'Deal_Master_Wide'!$AU$27)</x:f>
        <x:v>Not reviewed</x:v>
      </x:c>
      <x:c r="D173" s="52" t="str">
        <x:f>IF('Deal_Master_Wide'!$AV$27="","",'Deal_Master_Wide'!$AV$27)</x:f>
        <x:v>Not assessed</x:v>
      </x:c>
      <x:c r="E173" s="50" t="n">
        <x:v>0</x:v>
      </x:c>
      <x:c r="F173" s="52" t="str">
        <x:f>IF(OR($C173="High-confidence innovation-driven",$C173="Medium-confidence innovation-driven"),1,IF($C173="Clear alternative-rationale",0,""))</x:f>
      </x:c>
      <x:c r="G173" s="52" t="str">
        <x:f>IF('Deal_Master_Wide'!$M$27="","",'Deal_Master_Wide'!$M$27)</x:f>
        <x:v>Review</x:v>
      </x:c>
      <x:c r="H173" s="50" t="str">
        <x:v>Dermapharm Holding SE</x:v>
      </x:c>
      <x:c r="I173" s="50" t="str">
        <x:v>Allergopharma GmbH &amp; Co KG</x:v>
      </x:c>
      <x:c r="J173" s="50" t="n">
        <x:v>2020</x:v>
      </x:c>
      <x:c r="K173" s="50" t="n">
        <x:v>0</x:v>
      </x:c>
      <x:c r="L173" s="50" t="n">
        <x:v>2020</x:v>
      </x:c>
      <x:c r="M173" s="50" t="n">
        <x:v>0</x:v>
      </x:c>
      <x:c r="N173" s="50" t="n">
        <x:v>1</x:v>
      </x:c>
      <x:c r="O173" s="52" t="str">
        <x:f>IF($F173="","",$F173*$M173)</x:f>
      </x:c>
      <x:c r="P173" s="54" t="str">
        <x:f>IF('Deal_Master_Wide'!$BS$27="","",'Deal_Master_Wide'!$BS$27)</x:f>
      </x:c>
      <x:c r="Q173" s="54" t="str">
        <x:f>IF('Deal_Master_Wide'!$BZ$27="","",'Deal_Master_Wide'!$BZ$27)</x:f>
      </x:c>
      <x:c r="R173" s="54" t="str">
        <x:f>IF('Deal_Master_Wide'!$CG$27="","",'Deal_Master_Wide'!$CG$27)</x:f>
      </x:c>
      <x:c r="S173" s="54" t="str">
        <x:f>IF('Deal_Master_Wide'!$CN$27="","",'Deal_Master_Wide'!$CN$27)</x:f>
      </x:c>
      <x:c r="T173" s="54" t="str">
        <x:f>IF('Deal_Master_Wide'!$CU$27="","",'Deal_Master_Wide'!$CU$27)</x:f>
      </x:c>
      <x:c r="U173" s="54" t="str">
        <x:f>IF('Deal_Master_Wide'!$DB$27="","",'Deal_Master_Wide'!$DB$27)</x:f>
      </x:c>
      <x:c r="V173" s="56" t="str">
        <x:f>IF('Deal_Master_Wide'!$DI$27="","",'Deal_Master_Wide'!$DI$27)</x:f>
      </x:c>
      <x:c r="W173" s="56" t="str">
        <x:f>IF('Deal_Master_Wide'!$DP$27="","",'Deal_Master_Wide'!$DP$27)</x:f>
      </x:c>
      <x:c r="X173" s="56" t="str">
        <x:f>IF('Deal_Master_Wide'!$DW$27="","",'Deal_Master_Wide'!$DW$27)</x:f>
      </x:c>
      <x:c r="Y173" s="118" t="str">
        <x:f>IF('Deal_Master_Wide'!$ED$27="","",'Deal_Master_Wide'!$ED$27)</x:f>
      </x:c>
      <x:c r="Z173" s="118" t="str">
        <x:f>IF('Deal_Master_Wide'!$EK$27="","",'Deal_Master_Wide'!$EK$27)</x:f>
      </x:c>
      <x:c r="AA173" s="52" t="str">
        <x:f>IF('Deal_Master_Wide'!$AL$27="","",'Deal_Master_Wide'!$AL$27)</x:f>
        <x:v>Unknown</x:v>
      </x:c>
      <x:c r="AB173" s="54" t="str">
        <x:f>IF('Deal_Master_Wide'!$AF$27="","",'Deal_Master_Wide'!$AF$27)</x:f>
      </x:c>
      <x:c r="AC173" s="52" t="str">
        <x:f>IF(COUNT($P173,$Q173,$R173,$S173,$T173,$U173,$V173,$W173,$X173)=9,"Yes","No")</x:f>
        <x:v>No</x:v>
      </x:c>
      <x:c r="AD173" s="52" t="str">
        <x:f>IF(COUNT($Y173,$Z173)=2,"Yes","No")</x:f>
        <x:v>No</x:v>
      </x:c>
      <x:c r="AE173" s="50" t="str"/>
      <x:c r="AF173" t="str"/>
    </x:row>
    <x:row r="174" ht="20" customHeight="1">
      <x:c r="A174" s="50" t="str">
        <x:v>CTL-0025</x:v>
      </x:c>
      <x:c r="B174" s="50" t="str">
        <x:v>Candidate alternative-rationale group</x:v>
      </x:c>
      <x:c r="C174" s="52" t="str">
        <x:f>IF('Deal_Master_Wide'!$AU$27="","",'Deal_Master_Wide'!$AU$27)</x:f>
        <x:v>Not reviewed</x:v>
      </x:c>
      <x:c r="D174" s="52" t="str">
        <x:f>IF('Deal_Master_Wide'!$AV$27="","",'Deal_Master_Wide'!$AV$27)</x:f>
        <x:v>Not assessed</x:v>
      </x:c>
      <x:c r="E174" s="50" t="n">
        <x:v>0</x:v>
      </x:c>
      <x:c r="F174" s="52" t="str">
        <x:f>IF(OR($C174="High-confidence innovation-driven",$C174="Medium-confidence innovation-driven"),1,IF($C174="Clear alternative-rationale",0,""))</x:f>
      </x:c>
      <x:c r="G174" s="52" t="str">
        <x:f>IF('Deal_Master_Wide'!$M$27="","",'Deal_Master_Wide'!$M$27)</x:f>
        <x:v>Review</x:v>
      </x:c>
      <x:c r="H174" s="50" t="str">
        <x:v>Dermapharm Holding SE</x:v>
      </x:c>
      <x:c r="I174" s="50" t="str">
        <x:v>Allergopharma GmbH &amp; Co KG</x:v>
      </x:c>
      <x:c r="J174" s="50" t="n">
        <x:v>2020</x:v>
      </x:c>
      <x:c r="K174" s="50" t="n">
        <x:v>1</x:v>
      </x:c>
      <x:c r="L174" s="50" t="n">
        <x:v>2021</x:v>
      </x:c>
      <x:c r="M174" s="50" t="n">
        <x:v>1</x:v>
      </x:c>
      <x:c r="N174" s="50" t="n">
        <x:v>1</x:v>
      </x:c>
      <x:c r="O174" s="52" t="str">
        <x:f>IF($F174="","",$F174*$M174)</x:f>
      </x:c>
      <x:c r="P174" s="54" t="str">
        <x:f>IF('Deal_Master_Wide'!$BT$27="","",'Deal_Master_Wide'!$BT$27)</x:f>
      </x:c>
      <x:c r="Q174" s="54" t="str">
        <x:f>IF('Deal_Master_Wide'!$CA$27="","",'Deal_Master_Wide'!$CA$27)</x:f>
      </x:c>
      <x:c r="R174" s="54" t="str">
        <x:f>IF('Deal_Master_Wide'!$CH$27="","",'Deal_Master_Wide'!$CH$27)</x:f>
      </x:c>
      <x:c r="S174" s="54" t="str">
        <x:f>IF('Deal_Master_Wide'!$CO$27="","",'Deal_Master_Wide'!$CO$27)</x:f>
      </x:c>
      <x:c r="T174" s="54" t="str">
        <x:f>IF('Deal_Master_Wide'!$CV$27="","",'Deal_Master_Wide'!$CV$27)</x:f>
      </x:c>
      <x:c r="U174" s="54" t="str">
        <x:f>IF('Deal_Master_Wide'!$DC$27="","",'Deal_Master_Wide'!$DC$27)</x:f>
      </x:c>
      <x:c r="V174" s="56" t="str">
        <x:f>IF('Deal_Master_Wide'!$DJ$27="","",'Deal_Master_Wide'!$DJ$27)</x:f>
      </x:c>
      <x:c r="W174" s="56" t="str">
        <x:f>IF('Deal_Master_Wide'!$DQ$27="","",'Deal_Master_Wide'!$DQ$27)</x:f>
      </x:c>
      <x:c r="X174" s="56" t="str">
        <x:f>IF('Deal_Master_Wide'!$DX$27="","",'Deal_Master_Wide'!$DX$27)</x:f>
      </x:c>
      <x:c r="Y174" s="118" t="str">
        <x:f>IF('Deal_Master_Wide'!$EE$27="","",'Deal_Master_Wide'!$EE$27)</x:f>
      </x:c>
      <x:c r="Z174" s="118" t="str">
        <x:f>IF('Deal_Master_Wide'!$EL$27="","",'Deal_Master_Wide'!$EL$27)</x:f>
      </x:c>
      <x:c r="AA174" s="52" t="str">
        <x:f>IF('Deal_Master_Wide'!$AL$27="","",'Deal_Master_Wide'!$AL$27)</x:f>
        <x:v>Unknown</x:v>
      </x:c>
      <x:c r="AB174" s="54" t="str">
        <x:f>IF('Deal_Master_Wide'!$AF$27="","",'Deal_Master_Wide'!$AF$27)</x:f>
      </x:c>
      <x:c r="AC174" s="52" t="str">
        <x:f>IF(COUNT($P174,$Q174,$R174,$S174,$T174,$U174,$V174,$W174,$X174)=9,"Yes","No")</x:f>
        <x:v>No</x:v>
      </x:c>
      <x:c r="AD174" s="52" t="str">
        <x:f>IF(COUNT($Y174,$Z174)=2,"Yes","No")</x:f>
        <x:v>No</x:v>
      </x:c>
      <x:c r="AE174" s="50" t="str"/>
      <x:c r="AF174" t="str"/>
    </x:row>
    <x:row r="175" ht="20" customHeight="1">
      <x:c r="A175" s="50" t="str">
        <x:v>CTL-0025</x:v>
      </x:c>
      <x:c r="B175" s="50" t="str">
        <x:v>Candidate alternative-rationale group</x:v>
      </x:c>
      <x:c r="C175" s="52" t="str">
        <x:f>IF('Deal_Master_Wide'!$AU$27="","",'Deal_Master_Wide'!$AU$27)</x:f>
        <x:v>Not reviewed</x:v>
      </x:c>
      <x:c r="D175" s="52" t="str">
        <x:f>IF('Deal_Master_Wide'!$AV$27="","",'Deal_Master_Wide'!$AV$27)</x:f>
        <x:v>Not assessed</x:v>
      </x:c>
      <x:c r="E175" s="50" t="n">
        <x:v>0</x:v>
      </x:c>
      <x:c r="F175" s="52" t="str">
        <x:f>IF(OR($C175="High-confidence innovation-driven",$C175="Medium-confidence innovation-driven"),1,IF($C175="Clear alternative-rationale",0,""))</x:f>
      </x:c>
      <x:c r="G175" s="52" t="str">
        <x:f>IF('Deal_Master_Wide'!$M$27="","",'Deal_Master_Wide'!$M$27)</x:f>
        <x:v>Review</x:v>
      </x:c>
      <x:c r="H175" s="50" t="str">
        <x:v>Dermapharm Holding SE</x:v>
      </x:c>
      <x:c r="I175" s="50" t="str">
        <x:v>Allergopharma GmbH &amp; Co KG</x:v>
      </x:c>
      <x:c r="J175" s="50" t="n">
        <x:v>2020</x:v>
      </x:c>
      <x:c r="K175" s="50" t="n">
        <x:v>2</x:v>
      </x:c>
      <x:c r="L175" s="50" t="n">
        <x:v>2022</x:v>
      </x:c>
      <x:c r="M175" s="50" t="n">
        <x:v>1</x:v>
      </x:c>
      <x:c r="N175" s="50" t="n">
        <x:v>1</x:v>
      </x:c>
      <x:c r="O175" s="52" t="str">
        <x:f>IF($F175="","",$F175*$M175)</x:f>
      </x:c>
      <x:c r="P175" s="54" t="str">
        <x:f>IF('Deal_Master_Wide'!$BU$27="","",'Deal_Master_Wide'!$BU$27)</x:f>
      </x:c>
      <x:c r="Q175" s="54" t="str">
        <x:f>IF('Deal_Master_Wide'!$CB$27="","",'Deal_Master_Wide'!$CB$27)</x:f>
      </x:c>
      <x:c r="R175" s="54" t="str">
        <x:f>IF('Deal_Master_Wide'!$CI$27="","",'Deal_Master_Wide'!$CI$27)</x:f>
      </x:c>
      <x:c r="S175" s="54" t="str">
        <x:f>IF('Deal_Master_Wide'!$CP$27="","",'Deal_Master_Wide'!$CP$27)</x:f>
      </x:c>
      <x:c r="T175" s="54" t="str">
        <x:f>IF('Deal_Master_Wide'!$CW$27="","",'Deal_Master_Wide'!$CW$27)</x:f>
      </x:c>
      <x:c r="U175" s="54" t="str">
        <x:f>IF('Deal_Master_Wide'!$DD$27="","",'Deal_Master_Wide'!$DD$27)</x:f>
      </x:c>
      <x:c r="V175" s="56" t="str">
        <x:f>IF('Deal_Master_Wide'!$DK$27="","",'Deal_Master_Wide'!$DK$27)</x:f>
      </x:c>
      <x:c r="W175" s="56" t="str">
        <x:f>IF('Deal_Master_Wide'!$DR$27="","",'Deal_Master_Wide'!$DR$27)</x:f>
      </x:c>
      <x:c r="X175" s="56" t="str">
        <x:f>IF('Deal_Master_Wide'!$DY$27="","",'Deal_Master_Wide'!$DY$27)</x:f>
      </x:c>
      <x:c r="Y175" s="118" t="str">
        <x:f>IF('Deal_Master_Wide'!$EF$27="","",'Deal_Master_Wide'!$EF$27)</x:f>
      </x:c>
      <x:c r="Z175" s="118" t="str">
        <x:f>IF('Deal_Master_Wide'!$EM$27="","",'Deal_Master_Wide'!$EM$27)</x:f>
      </x:c>
      <x:c r="AA175" s="52" t="str">
        <x:f>IF('Deal_Master_Wide'!$AL$27="","",'Deal_Master_Wide'!$AL$27)</x:f>
        <x:v>Unknown</x:v>
      </x:c>
      <x:c r="AB175" s="54" t="str">
        <x:f>IF('Deal_Master_Wide'!$AF$27="","",'Deal_Master_Wide'!$AF$27)</x:f>
      </x:c>
      <x:c r="AC175" s="52" t="str">
        <x:f>IF(COUNT($P175,$Q175,$R175,$S175,$T175,$U175,$V175,$W175,$X175)=9,"Yes","No")</x:f>
        <x:v>No</x:v>
      </x:c>
      <x:c r="AD175" s="52" t="str">
        <x:f>IF(COUNT($Y175,$Z175)=2,"Yes","No")</x:f>
        <x:v>No</x:v>
      </x:c>
      <x:c r="AE175" s="50" t="str"/>
      <x:c r="AF175" t="str"/>
    </x:row>
    <x:row r="176" ht="20" customHeight="1">
      <x:c r="A176" s="50" t="str">
        <x:v>CTL-0025</x:v>
      </x:c>
      <x:c r="B176" s="50" t="str">
        <x:v>Candidate alternative-rationale group</x:v>
      </x:c>
      <x:c r="C176" s="52" t="str">
        <x:f>IF('Deal_Master_Wide'!$AU$27="","",'Deal_Master_Wide'!$AU$27)</x:f>
        <x:v>Not reviewed</x:v>
      </x:c>
      <x:c r="D176" s="52" t="str">
        <x:f>IF('Deal_Master_Wide'!$AV$27="","",'Deal_Master_Wide'!$AV$27)</x:f>
        <x:v>Not assessed</x:v>
      </x:c>
      <x:c r="E176" s="50" t="n">
        <x:v>0</x:v>
      </x:c>
      <x:c r="F176" s="52" t="str">
        <x:f>IF(OR($C176="High-confidence innovation-driven",$C176="Medium-confidence innovation-driven"),1,IF($C176="Clear alternative-rationale",0,""))</x:f>
      </x:c>
      <x:c r="G176" s="52" t="str">
        <x:f>IF('Deal_Master_Wide'!$M$27="","",'Deal_Master_Wide'!$M$27)</x:f>
        <x:v>Review</x:v>
      </x:c>
      <x:c r="H176" s="50" t="str">
        <x:v>Dermapharm Holding SE</x:v>
      </x:c>
      <x:c r="I176" s="50" t="str">
        <x:v>Allergopharma GmbH &amp; Co KG</x:v>
      </x:c>
      <x:c r="J176" s="50" t="n">
        <x:v>2020</x:v>
      </x:c>
      <x:c r="K176" s="50" t="n">
        <x:v>3</x:v>
      </x:c>
      <x:c r="L176" s="50" t="n">
        <x:v>2023</x:v>
      </x:c>
      <x:c r="M176" s="50" t="n">
        <x:v>1</x:v>
      </x:c>
      <x:c r="N176" s="50" t="n">
        <x:v>1</x:v>
      </x:c>
      <x:c r="O176" s="52" t="str">
        <x:f>IF($F176="","",$F176*$M176)</x:f>
      </x:c>
      <x:c r="P176" s="54" t="str">
        <x:f>IF('Deal_Master_Wide'!$BV$27="","",'Deal_Master_Wide'!$BV$27)</x:f>
      </x:c>
      <x:c r="Q176" s="54" t="str">
        <x:f>IF('Deal_Master_Wide'!$CC$27="","",'Deal_Master_Wide'!$CC$27)</x:f>
      </x:c>
      <x:c r="R176" s="54" t="str">
        <x:f>IF('Deal_Master_Wide'!$CJ$27="","",'Deal_Master_Wide'!$CJ$27)</x:f>
      </x:c>
      <x:c r="S176" s="54" t="str">
        <x:f>IF('Deal_Master_Wide'!$CQ$27="","",'Deal_Master_Wide'!$CQ$27)</x:f>
      </x:c>
      <x:c r="T176" s="54" t="str">
        <x:f>IF('Deal_Master_Wide'!$CX$27="","",'Deal_Master_Wide'!$CX$27)</x:f>
      </x:c>
      <x:c r="U176" s="54" t="str">
        <x:f>IF('Deal_Master_Wide'!$DE$27="","",'Deal_Master_Wide'!$DE$27)</x:f>
      </x:c>
      <x:c r="V176" s="56" t="str">
        <x:f>IF('Deal_Master_Wide'!$DL$27="","",'Deal_Master_Wide'!$DL$27)</x:f>
      </x:c>
      <x:c r="W176" s="56" t="str">
        <x:f>IF('Deal_Master_Wide'!$DS$27="","",'Deal_Master_Wide'!$DS$27)</x:f>
      </x:c>
      <x:c r="X176" s="56" t="str">
        <x:f>IF('Deal_Master_Wide'!$DZ$27="","",'Deal_Master_Wide'!$DZ$27)</x:f>
      </x:c>
      <x:c r="Y176" s="118" t="str">
        <x:f>IF('Deal_Master_Wide'!$EG$27="","",'Deal_Master_Wide'!$EG$27)</x:f>
      </x:c>
      <x:c r="Z176" s="118" t="str">
        <x:f>IF('Deal_Master_Wide'!$EN$27="","",'Deal_Master_Wide'!$EN$27)</x:f>
      </x:c>
      <x:c r="AA176" s="52" t="str">
        <x:f>IF('Deal_Master_Wide'!$AL$27="","",'Deal_Master_Wide'!$AL$27)</x:f>
        <x:v>Unknown</x:v>
      </x:c>
      <x:c r="AB176" s="54" t="str">
        <x:f>IF('Deal_Master_Wide'!$AF$27="","",'Deal_Master_Wide'!$AF$27)</x:f>
      </x:c>
      <x:c r="AC176" s="52" t="str">
        <x:f>IF(COUNT($P176,$Q176,$R176,$S176,$T176,$U176,$V176,$W176,$X176)=9,"Yes","No")</x:f>
        <x:v>No</x:v>
      </x:c>
      <x:c r="AD176" s="52" t="str">
        <x:f>IF(COUNT($Y176,$Z176)=2,"Yes","No")</x:f>
        <x:v>No</x:v>
      </x:c>
      <x:c r="AE176" s="50" t="str"/>
      <x:c r="AF176" t="str"/>
    </x:row>
    <x:row r="177" ht="20" customHeight="1">
      <x:c r="A177" s="50" t="str">
        <x:v>CTL-0026</x:v>
      </x:c>
      <x:c r="B177" s="50" t="str">
        <x:v>Candidate alternative-rationale group</x:v>
      </x:c>
      <x:c r="C177" s="52" t="str">
        <x:f>IF('Deal_Master_Wide'!$AU$28="","",'Deal_Master_Wide'!$AU$28)</x:f>
        <x:v>Not reviewed</x:v>
      </x:c>
      <x:c r="D177" s="52" t="str">
        <x:f>IF('Deal_Master_Wide'!$AV$28="","",'Deal_Master_Wide'!$AV$28)</x:f>
        <x:v>Not assessed</x:v>
      </x:c>
      <x:c r="E177" s="50" t="n">
        <x:v>0</x:v>
      </x:c>
      <x:c r="F177" s="52" t="str">
        <x:f>IF(OR($C177="High-confidence innovation-driven",$C177="Medium-confidence innovation-driven"),1,IF($C177="Clear alternative-rationale",0,""))</x:f>
      </x:c>
      <x:c r="G177" s="52" t="str">
        <x:f>IF('Deal_Master_Wide'!$M$28="","",'Deal_Master_Wide'!$M$28)</x:f>
        <x:v>Review</x:v>
      </x:c>
      <x:c r="H177" s="50" t="str">
        <x:v>Laboratoires Equilibre Attitude</x:v>
      </x:c>
      <x:c r="I177" s="50" t="str">
        <x:v>Labcatal</x:v>
      </x:c>
      <x:c r="J177" s="50" t="n">
        <x:v>2020</x:v>
      </x:c>
      <x:c r="K177" s="50" t="n">
        <x:v>-3</x:v>
      </x:c>
      <x:c r="L177" s="50" t="n">
        <x:v>2017</x:v>
      </x:c>
      <x:c r="M177" s="50" t="n">
        <x:v>0</x:v>
      </x:c>
      <x:c r="N177" s="50" t="n">
        <x:v>0</x:v>
      </x:c>
      <x:c r="O177" s="52" t="str">
        <x:f>IF($F177="","",$F177*$M177)</x:f>
      </x:c>
      <x:c r="P177" s="54" t="str">
        <x:f>IF('Deal_Master_Wide'!$BP$28="","",'Deal_Master_Wide'!$BP$28)</x:f>
      </x:c>
      <x:c r="Q177" s="54" t="str">
        <x:f>IF('Deal_Master_Wide'!$BW$28="","",'Deal_Master_Wide'!$BW$28)</x:f>
      </x:c>
      <x:c r="R177" s="54" t="str">
        <x:f>IF('Deal_Master_Wide'!$CD$28="","",'Deal_Master_Wide'!$CD$28)</x:f>
      </x:c>
      <x:c r="S177" s="54" t="str">
        <x:f>IF('Deal_Master_Wide'!$CK$28="","",'Deal_Master_Wide'!$CK$28)</x:f>
      </x:c>
      <x:c r="T177" s="54" t="str">
        <x:f>IF('Deal_Master_Wide'!$CR$28="","",'Deal_Master_Wide'!$CR$28)</x:f>
      </x:c>
      <x:c r="U177" s="54" t="str">
        <x:f>IF('Deal_Master_Wide'!$CY$28="","",'Deal_Master_Wide'!$CY$28)</x:f>
      </x:c>
      <x:c r="V177" s="56" t="str">
        <x:f>IF('Deal_Master_Wide'!$DF$28="","",'Deal_Master_Wide'!$DF$28)</x:f>
      </x:c>
      <x:c r="W177" s="56" t="str">
        <x:f>IF('Deal_Master_Wide'!$DM$28="","",'Deal_Master_Wide'!$DM$28)</x:f>
      </x:c>
      <x:c r="X177" s="56" t="str">
        <x:f>IF('Deal_Master_Wide'!$DT$28="","",'Deal_Master_Wide'!$DT$28)</x:f>
      </x:c>
      <x:c r="Y177" s="118" t="str">
        <x:f>IF('Deal_Master_Wide'!$EA$28="","",'Deal_Master_Wide'!$EA$28)</x:f>
      </x:c>
      <x:c r="Z177" s="118" t="str">
        <x:f>IF('Deal_Master_Wide'!$EH$28="","",'Deal_Master_Wide'!$EH$28)</x:f>
      </x:c>
      <x:c r="AA177" s="52" t="str">
        <x:f>IF('Deal_Master_Wide'!$AL$28="","",'Deal_Master_Wide'!$AL$28)</x:f>
        <x:v>Unknown</x:v>
      </x:c>
      <x:c r="AB177" s="54" t="str">
        <x:f>IF('Deal_Master_Wide'!$AF$28="","",'Deal_Master_Wide'!$AF$28)</x:f>
      </x:c>
      <x:c r="AC177" s="52" t="str">
        <x:f>IF(COUNT($P177,$Q177,$R177,$S177,$T177,$U177,$V177,$W177,$X177)=9,"Yes","No")</x:f>
        <x:v>No</x:v>
      </x:c>
      <x:c r="AD177" s="52" t="str">
        <x:f>IF(COUNT($Y177,$Z177)=2,"Yes","No")</x:f>
        <x:v>No</x:v>
      </x:c>
      <x:c r="AE177" s="50" t="str"/>
      <x:c r="AF177" t="str"/>
    </x:row>
    <x:row r="178" ht="20" customHeight="1">
      <x:c r="A178" s="50" t="str">
        <x:v>CTL-0026</x:v>
      </x:c>
      <x:c r="B178" s="50" t="str">
        <x:v>Candidate alternative-rationale group</x:v>
      </x:c>
      <x:c r="C178" s="52" t="str">
        <x:f>IF('Deal_Master_Wide'!$AU$28="","",'Deal_Master_Wide'!$AU$28)</x:f>
        <x:v>Not reviewed</x:v>
      </x:c>
      <x:c r="D178" s="52" t="str">
        <x:f>IF('Deal_Master_Wide'!$AV$28="","",'Deal_Master_Wide'!$AV$28)</x:f>
        <x:v>Not assessed</x:v>
      </x:c>
      <x:c r="E178" s="50" t="n">
        <x:v>0</x:v>
      </x:c>
      <x:c r="F178" s="52" t="str">
        <x:f>IF(OR($C178="High-confidence innovation-driven",$C178="Medium-confidence innovation-driven"),1,IF($C178="Clear alternative-rationale",0,""))</x:f>
      </x:c>
      <x:c r="G178" s="52" t="str">
        <x:f>IF('Deal_Master_Wide'!$M$28="","",'Deal_Master_Wide'!$M$28)</x:f>
        <x:v>Review</x:v>
      </x:c>
      <x:c r="H178" s="50" t="str">
        <x:v>Laboratoires Equilibre Attitude</x:v>
      </x:c>
      <x:c r="I178" s="50" t="str">
        <x:v>Labcatal</x:v>
      </x:c>
      <x:c r="J178" s="50" t="n">
        <x:v>2020</x:v>
      </x:c>
      <x:c r="K178" s="50" t="n">
        <x:v>-2</x:v>
      </x:c>
      <x:c r="L178" s="50" t="n">
        <x:v>2018</x:v>
      </x:c>
      <x:c r="M178" s="50" t="n">
        <x:v>0</x:v>
      </x:c>
      <x:c r="N178" s="50" t="n">
        <x:v>0</x:v>
      </x:c>
      <x:c r="O178" s="52" t="str">
        <x:f>IF($F178="","",$F178*$M178)</x:f>
      </x:c>
      <x:c r="P178" s="54" t="str">
        <x:f>IF('Deal_Master_Wide'!$BQ$28="","",'Deal_Master_Wide'!$BQ$28)</x:f>
      </x:c>
      <x:c r="Q178" s="54" t="str">
        <x:f>IF('Deal_Master_Wide'!$BX$28="","",'Deal_Master_Wide'!$BX$28)</x:f>
      </x:c>
      <x:c r="R178" s="54" t="str">
        <x:f>IF('Deal_Master_Wide'!$CE$28="","",'Deal_Master_Wide'!$CE$28)</x:f>
      </x:c>
      <x:c r="S178" s="54" t="str">
        <x:f>IF('Deal_Master_Wide'!$CL$28="","",'Deal_Master_Wide'!$CL$28)</x:f>
      </x:c>
      <x:c r="T178" s="54" t="str">
        <x:f>IF('Deal_Master_Wide'!$CS$28="","",'Deal_Master_Wide'!$CS$28)</x:f>
      </x:c>
      <x:c r="U178" s="54" t="str">
        <x:f>IF('Deal_Master_Wide'!$CZ$28="","",'Deal_Master_Wide'!$CZ$28)</x:f>
      </x:c>
      <x:c r="V178" s="56" t="str">
        <x:f>IF('Deal_Master_Wide'!$DG$28="","",'Deal_Master_Wide'!$DG$28)</x:f>
      </x:c>
      <x:c r="W178" s="56" t="str">
        <x:f>IF('Deal_Master_Wide'!$DN$28="","",'Deal_Master_Wide'!$DN$28)</x:f>
      </x:c>
      <x:c r="X178" s="56" t="str">
        <x:f>IF('Deal_Master_Wide'!$DU$28="","",'Deal_Master_Wide'!$DU$28)</x:f>
      </x:c>
      <x:c r="Y178" s="118" t="str">
        <x:f>IF('Deal_Master_Wide'!$EB$28="","",'Deal_Master_Wide'!$EB$28)</x:f>
      </x:c>
      <x:c r="Z178" s="118" t="str">
        <x:f>IF('Deal_Master_Wide'!$EI$28="","",'Deal_Master_Wide'!$EI$28)</x:f>
      </x:c>
      <x:c r="AA178" s="52" t="str">
        <x:f>IF('Deal_Master_Wide'!$AL$28="","",'Deal_Master_Wide'!$AL$28)</x:f>
        <x:v>Unknown</x:v>
      </x:c>
      <x:c r="AB178" s="54" t="str">
        <x:f>IF('Deal_Master_Wide'!$AF$28="","",'Deal_Master_Wide'!$AF$28)</x:f>
      </x:c>
      <x:c r="AC178" s="52" t="str">
        <x:f>IF(COUNT($P178,$Q178,$R178,$S178,$T178,$U178,$V178,$W178,$X178)=9,"Yes","No")</x:f>
        <x:v>No</x:v>
      </x:c>
      <x:c r="AD178" s="52" t="str">
        <x:f>IF(COUNT($Y178,$Z178)=2,"Yes","No")</x:f>
        <x:v>No</x:v>
      </x:c>
      <x:c r="AE178" s="50" t="str"/>
      <x:c r="AF178" t="str"/>
    </x:row>
    <x:row r="179" ht="20" customHeight="1">
      <x:c r="A179" s="50" t="str">
        <x:v>CTL-0026</x:v>
      </x:c>
      <x:c r="B179" s="50" t="str">
        <x:v>Candidate alternative-rationale group</x:v>
      </x:c>
      <x:c r="C179" s="52" t="str">
        <x:f>IF('Deal_Master_Wide'!$AU$28="","",'Deal_Master_Wide'!$AU$28)</x:f>
        <x:v>Not reviewed</x:v>
      </x:c>
      <x:c r="D179" s="52" t="str">
        <x:f>IF('Deal_Master_Wide'!$AV$28="","",'Deal_Master_Wide'!$AV$28)</x:f>
        <x:v>Not assessed</x:v>
      </x:c>
      <x:c r="E179" s="50" t="n">
        <x:v>0</x:v>
      </x:c>
      <x:c r="F179" s="52" t="str">
        <x:f>IF(OR($C179="High-confidence innovation-driven",$C179="Medium-confidence innovation-driven"),1,IF($C179="Clear alternative-rationale",0,""))</x:f>
      </x:c>
      <x:c r="G179" s="52" t="str">
        <x:f>IF('Deal_Master_Wide'!$M$28="","",'Deal_Master_Wide'!$M$28)</x:f>
        <x:v>Review</x:v>
      </x:c>
      <x:c r="H179" s="50" t="str">
        <x:v>Laboratoires Equilibre Attitude</x:v>
      </x:c>
      <x:c r="I179" s="50" t="str">
        <x:v>Labcatal</x:v>
      </x:c>
      <x:c r="J179" s="50" t="n">
        <x:v>2020</x:v>
      </x:c>
      <x:c r="K179" s="50" t="n">
        <x:v>-1</x:v>
      </x:c>
      <x:c r="L179" s="50" t="n">
        <x:v>2019</x:v>
      </x:c>
      <x:c r="M179" s="50" t="n">
        <x:v>0</x:v>
      </x:c>
      <x:c r="N179" s="50" t="n">
        <x:v>0</x:v>
      </x:c>
      <x:c r="O179" s="52" t="str">
        <x:f>IF($F179="","",$F179*$M179)</x:f>
      </x:c>
      <x:c r="P179" s="54" t="str">
        <x:f>IF('Deal_Master_Wide'!$BR$28="","",'Deal_Master_Wide'!$BR$28)</x:f>
      </x:c>
      <x:c r="Q179" s="54" t="str">
        <x:f>IF('Deal_Master_Wide'!$BY$28="","",'Deal_Master_Wide'!$BY$28)</x:f>
      </x:c>
      <x:c r="R179" s="54" t="str">
        <x:f>IF('Deal_Master_Wide'!$CF$28="","",'Deal_Master_Wide'!$CF$28)</x:f>
      </x:c>
      <x:c r="S179" s="54" t="str">
        <x:f>IF('Deal_Master_Wide'!$CM$28="","",'Deal_Master_Wide'!$CM$28)</x:f>
      </x:c>
      <x:c r="T179" s="54" t="str">
        <x:f>IF('Deal_Master_Wide'!$CT$28="","",'Deal_Master_Wide'!$CT$28)</x:f>
      </x:c>
      <x:c r="U179" s="54" t="str">
        <x:f>IF('Deal_Master_Wide'!$DA$28="","",'Deal_Master_Wide'!$DA$28)</x:f>
      </x:c>
      <x:c r="V179" s="56" t="str">
        <x:f>IF('Deal_Master_Wide'!$DH$28="","",'Deal_Master_Wide'!$DH$28)</x:f>
      </x:c>
      <x:c r="W179" s="56" t="str">
        <x:f>IF('Deal_Master_Wide'!$DO$28="","",'Deal_Master_Wide'!$DO$28)</x:f>
      </x:c>
      <x:c r="X179" s="56" t="str">
        <x:f>IF('Deal_Master_Wide'!$DV$28="","",'Deal_Master_Wide'!$DV$28)</x:f>
      </x:c>
      <x:c r="Y179" s="118" t="str">
        <x:f>IF('Deal_Master_Wide'!$EC$28="","",'Deal_Master_Wide'!$EC$28)</x:f>
      </x:c>
      <x:c r="Z179" s="118" t="str">
        <x:f>IF('Deal_Master_Wide'!$EJ$28="","",'Deal_Master_Wide'!$EJ$28)</x:f>
      </x:c>
      <x:c r="AA179" s="52" t="str">
        <x:f>IF('Deal_Master_Wide'!$AL$28="","",'Deal_Master_Wide'!$AL$28)</x:f>
        <x:v>Unknown</x:v>
      </x:c>
      <x:c r="AB179" s="54" t="str">
        <x:f>IF('Deal_Master_Wide'!$AF$28="","",'Deal_Master_Wide'!$AF$28)</x:f>
      </x:c>
      <x:c r="AC179" s="52" t="str">
        <x:f>IF(COUNT($P179,$Q179,$R179,$S179,$T179,$U179,$V179,$W179,$X179)=9,"Yes","No")</x:f>
        <x:v>No</x:v>
      </x:c>
      <x:c r="AD179" s="52" t="str">
        <x:f>IF(COUNT($Y179,$Z179)=2,"Yes","No")</x:f>
        <x:v>No</x:v>
      </x:c>
      <x:c r="AE179" s="50" t="str"/>
      <x:c r="AF179" t="str"/>
    </x:row>
    <x:row r="180" ht="20" customHeight="1">
      <x:c r="A180" s="50" t="str">
        <x:v>CTL-0026</x:v>
      </x:c>
      <x:c r="B180" s="50" t="str">
        <x:v>Candidate alternative-rationale group</x:v>
      </x:c>
      <x:c r="C180" s="52" t="str">
        <x:f>IF('Deal_Master_Wide'!$AU$28="","",'Deal_Master_Wide'!$AU$28)</x:f>
        <x:v>Not reviewed</x:v>
      </x:c>
      <x:c r="D180" s="52" t="str">
        <x:f>IF('Deal_Master_Wide'!$AV$28="","",'Deal_Master_Wide'!$AV$28)</x:f>
        <x:v>Not assessed</x:v>
      </x:c>
      <x:c r="E180" s="50" t="n">
        <x:v>0</x:v>
      </x:c>
      <x:c r="F180" s="52" t="str">
        <x:f>IF(OR($C180="High-confidence innovation-driven",$C180="Medium-confidence innovation-driven"),1,IF($C180="Clear alternative-rationale",0,""))</x:f>
      </x:c>
      <x:c r="G180" s="52" t="str">
        <x:f>IF('Deal_Master_Wide'!$M$28="","",'Deal_Master_Wide'!$M$28)</x:f>
        <x:v>Review</x:v>
      </x:c>
      <x:c r="H180" s="50" t="str">
        <x:v>Laboratoires Equilibre Attitude</x:v>
      </x:c>
      <x:c r="I180" s="50" t="str">
        <x:v>Labcatal</x:v>
      </x:c>
      <x:c r="J180" s="50" t="n">
        <x:v>2020</x:v>
      </x:c>
      <x:c r="K180" s="50" t="n">
        <x:v>0</x:v>
      </x:c>
      <x:c r="L180" s="50" t="n">
        <x:v>2020</x:v>
      </x:c>
      <x:c r="M180" s="50" t="n">
        <x:v>0</x:v>
      </x:c>
      <x:c r="N180" s="50" t="n">
        <x:v>1</x:v>
      </x:c>
      <x:c r="O180" s="52" t="str">
        <x:f>IF($F180="","",$F180*$M180)</x:f>
      </x:c>
      <x:c r="P180" s="54" t="str">
        <x:f>IF('Deal_Master_Wide'!$BS$28="","",'Deal_Master_Wide'!$BS$28)</x:f>
      </x:c>
      <x:c r="Q180" s="54" t="str">
        <x:f>IF('Deal_Master_Wide'!$BZ$28="","",'Deal_Master_Wide'!$BZ$28)</x:f>
      </x:c>
      <x:c r="R180" s="54" t="str">
        <x:f>IF('Deal_Master_Wide'!$CG$28="","",'Deal_Master_Wide'!$CG$28)</x:f>
      </x:c>
      <x:c r="S180" s="54" t="str">
        <x:f>IF('Deal_Master_Wide'!$CN$28="","",'Deal_Master_Wide'!$CN$28)</x:f>
      </x:c>
      <x:c r="T180" s="54" t="str">
        <x:f>IF('Deal_Master_Wide'!$CU$28="","",'Deal_Master_Wide'!$CU$28)</x:f>
      </x:c>
      <x:c r="U180" s="54" t="str">
        <x:f>IF('Deal_Master_Wide'!$DB$28="","",'Deal_Master_Wide'!$DB$28)</x:f>
      </x:c>
      <x:c r="V180" s="56" t="str">
        <x:f>IF('Deal_Master_Wide'!$DI$28="","",'Deal_Master_Wide'!$DI$28)</x:f>
      </x:c>
      <x:c r="W180" s="56" t="str">
        <x:f>IF('Deal_Master_Wide'!$DP$28="","",'Deal_Master_Wide'!$DP$28)</x:f>
      </x:c>
      <x:c r="X180" s="56" t="str">
        <x:f>IF('Deal_Master_Wide'!$DW$28="","",'Deal_Master_Wide'!$DW$28)</x:f>
      </x:c>
      <x:c r="Y180" s="118" t="str">
        <x:f>IF('Deal_Master_Wide'!$ED$28="","",'Deal_Master_Wide'!$ED$28)</x:f>
      </x:c>
      <x:c r="Z180" s="118" t="str">
        <x:f>IF('Deal_Master_Wide'!$EK$28="","",'Deal_Master_Wide'!$EK$28)</x:f>
      </x:c>
      <x:c r="AA180" s="52" t="str">
        <x:f>IF('Deal_Master_Wide'!$AL$28="","",'Deal_Master_Wide'!$AL$28)</x:f>
        <x:v>Unknown</x:v>
      </x:c>
      <x:c r="AB180" s="54" t="str">
        <x:f>IF('Deal_Master_Wide'!$AF$28="","",'Deal_Master_Wide'!$AF$28)</x:f>
      </x:c>
      <x:c r="AC180" s="52" t="str">
        <x:f>IF(COUNT($P180,$Q180,$R180,$S180,$T180,$U180,$V180,$W180,$X180)=9,"Yes","No")</x:f>
        <x:v>No</x:v>
      </x:c>
      <x:c r="AD180" s="52" t="str">
        <x:f>IF(COUNT($Y180,$Z180)=2,"Yes","No")</x:f>
        <x:v>No</x:v>
      </x:c>
      <x:c r="AE180" s="50" t="str"/>
      <x:c r="AF180" t="str"/>
    </x:row>
    <x:row r="181" ht="20" customHeight="1">
      <x:c r="A181" s="50" t="str">
        <x:v>CTL-0026</x:v>
      </x:c>
      <x:c r="B181" s="50" t="str">
        <x:v>Candidate alternative-rationale group</x:v>
      </x:c>
      <x:c r="C181" s="52" t="str">
        <x:f>IF('Deal_Master_Wide'!$AU$28="","",'Deal_Master_Wide'!$AU$28)</x:f>
        <x:v>Not reviewed</x:v>
      </x:c>
      <x:c r="D181" s="52" t="str">
        <x:f>IF('Deal_Master_Wide'!$AV$28="","",'Deal_Master_Wide'!$AV$28)</x:f>
        <x:v>Not assessed</x:v>
      </x:c>
      <x:c r="E181" s="50" t="n">
        <x:v>0</x:v>
      </x:c>
      <x:c r="F181" s="52" t="str">
        <x:f>IF(OR($C181="High-confidence innovation-driven",$C181="Medium-confidence innovation-driven"),1,IF($C181="Clear alternative-rationale",0,""))</x:f>
      </x:c>
      <x:c r="G181" s="52" t="str">
        <x:f>IF('Deal_Master_Wide'!$M$28="","",'Deal_Master_Wide'!$M$28)</x:f>
        <x:v>Review</x:v>
      </x:c>
      <x:c r="H181" s="50" t="str">
        <x:v>Laboratoires Equilibre Attitude</x:v>
      </x:c>
      <x:c r="I181" s="50" t="str">
        <x:v>Labcatal</x:v>
      </x:c>
      <x:c r="J181" s="50" t="n">
        <x:v>2020</x:v>
      </x:c>
      <x:c r="K181" s="50" t="n">
        <x:v>1</x:v>
      </x:c>
      <x:c r="L181" s="50" t="n">
        <x:v>2021</x:v>
      </x:c>
      <x:c r="M181" s="50" t="n">
        <x:v>1</x:v>
      </x:c>
      <x:c r="N181" s="50" t="n">
        <x:v>1</x:v>
      </x:c>
      <x:c r="O181" s="52" t="str">
        <x:f>IF($F181="","",$F181*$M181)</x:f>
      </x:c>
      <x:c r="P181" s="54" t="str">
        <x:f>IF('Deal_Master_Wide'!$BT$28="","",'Deal_Master_Wide'!$BT$28)</x:f>
      </x:c>
      <x:c r="Q181" s="54" t="str">
        <x:f>IF('Deal_Master_Wide'!$CA$28="","",'Deal_Master_Wide'!$CA$28)</x:f>
      </x:c>
      <x:c r="R181" s="54" t="str">
        <x:f>IF('Deal_Master_Wide'!$CH$28="","",'Deal_Master_Wide'!$CH$28)</x:f>
      </x:c>
      <x:c r="S181" s="54" t="str">
        <x:f>IF('Deal_Master_Wide'!$CO$28="","",'Deal_Master_Wide'!$CO$28)</x:f>
      </x:c>
      <x:c r="T181" s="54" t="str">
        <x:f>IF('Deal_Master_Wide'!$CV$28="","",'Deal_Master_Wide'!$CV$28)</x:f>
      </x:c>
      <x:c r="U181" s="54" t="str">
        <x:f>IF('Deal_Master_Wide'!$DC$28="","",'Deal_Master_Wide'!$DC$28)</x:f>
      </x:c>
      <x:c r="V181" s="56" t="str">
        <x:f>IF('Deal_Master_Wide'!$DJ$28="","",'Deal_Master_Wide'!$DJ$28)</x:f>
      </x:c>
      <x:c r="W181" s="56" t="str">
        <x:f>IF('Deal_Master_Wide'!$DQ$28="","",'Deal_Master_Wide'!$DQ$28)</x:f>
      </x:c>
      <x:c r="X181" s="56" t="str">
        <x:f>IF('Deal_Master_Wide'!$DX$28="","",'Deal_Master_Wide'!$DX$28)</x:f>
      </x:c>
      <x:c r="Y181" s="118" t="str">
        <x:f>IF('Deal_Master_Wide'!$EE$28="","",'Deal_Master_Wide'!$EE$28)</x:f>
      </x:c>
      <x:c r="Z181" s="118" t="str">
        <x:f>IF('Deal_Master_Wide'!$EL$28="","",'Deal_Master_Wide'!$EL$28)</x:f>
      </x:c>
      <x:c r="AA181" s="52" t="str">
        <x:f>IF('Deal_Master_Wide'!$AL$28="","",'Deal_Master_Wide'!$AL$28)</x:f>
        <x:v>Unknown</x:v>
      </x:c>
      <x:c r="AB181" s="54" t="str">
        <x:f>IF('Deal_Master_Wide'!$AF$28="","",'Deal_Master_Wide'!$AF$28)</x:f>
      </x:c>
      <x:c r="AC181" s="52" t="str">
        <x:f>IF(COUNT($P181,$Q181,$R181,$S181,$T181,$U181,$V181,$W181,$X181)=9,"Yes","No")</x:f>
        <x:v>No</x:v>
      </x:c>
      <x:c r="AD181" s="52" t="str">
        <x:f>IF(COUNT($Y181,$Z181)=2,"Yes","No")</x:f>
        <x:v>No</x:v>
      </x:c>
      <x:c r="AE181" s="50" t="str"/>
      <x:c r="AF181" t="str"/>
    </x:row>
    <x:row r="182" ht="20" customHeight="1">
      <x:c r="A182" s="50" t="str">
        <x:v>CTL-0026</x:v>
      </x:c>
      <x:c r="B182" s="50" t="str">
        <x:v>Candidate alternative-rationale group</x:v>
      </x:c>
      <x:c r="C182" s="52" t="str">
        <x:f>IF('Deal_Master_Wide'!$AU$28="","",'Deal_Master_Wide'!$AU$28)</x:f>
        <x:v>Not reviewed</x:v>
      </x:c>
      <x:c r="D182" s="52" t="str">
        <x:f>IF('Deal_Master_Wide'!$AV$28="","",'Deal_Master_Wide'!$AV$28)</x:f>
        <x:v>Not assessed</x:v>
      </x:c>
      <x:c r="E182" s="50" t="n">
        <x:v>0</x:v>
      </x:c>
      <x:c r="F182" s="52" t="str">
        <x:f>IF(OR($C182="High-confidence innovation-driven",$C182="Medium-confidence innovation-driven"),1,IF($C182="Clear alternative-rationale",0,""))</x:f>
      </x:c>
      <x:c r="G182" s="52" t="str">
        <x:f>IF('Deal_Master_Wide'!$M$28="","",'Deal_Master_Wide'!$M$28)</x:f>
        <x:v>Review</x:v>
      </x:c>
      <x:c r="H182" s="50" t="str">
        <x:v>Laboratoires Equilibre Attitude</x:v>
      </x:c>
      <x:c r="I182" s="50" t="str">
        <x:v>Labcatal</x:v>
      </x:c>
      <x:c r="J182" s="50" t="n">
        <x:v>2020</x:v>
      </x:c>
      <x:c r="K182" s="50" t="n">
        <x:v>2</x:v>
      </x:c>
      <x:c r="L182" s="50" t="n">
        <x:v>2022</x:v>
      </x:c>
      <x:c r="M182" s="50" t="n">
        <x:v>1</x:v>
      </x:c>
      <x:c r="N182" s="50" t="n">
        <x:v>1</x:v>
      </x:c>
      <x:c r="O182" s="52" t="str">
        <x:f>IF($F182="","",$F182*$M182)</x:f>
      </x:c>
      <x:c r="P182" s="54" t="str">
        <x:f>IF('Deal_Master_Wide'!$BU$28="","",'Deal_Master_Wide'!$BU$28)</x:f>
      </x:c>
      <x:c r="Q182" s="54" t="str">
        <x:f>IF('Deal_Master_Wide'!$CB$28="","",'Deal_Master_Wide'!$CB$28)</x:f>
      </x:c>
      <x:c r="R182" s="54" t="str">
        <x:f>IF('Deal_Master_Wide'!$CI$28="","",'Deal_Master_Wide'!$CI$28)</x:f>
      </x:c>
      <x:c r="S182" s="54" t="str">
        <x:f>IF('Deal_Master_Wide'!$CP$28="","",'Deal_Master_Wide'!$CP$28)</x:f>
      </x:c>
      <x:c r="T182" s="54" t="str">
        <x:f>IF('Deal_Master_Wide'!$CW$28="","",'Deal_Master_Wide'!$CW$28)</x:f>
      </x:c>
      <x:c r="U182" s="54" t="str">
        <x:f>IF('Deal_Master_Wide'!$DD$28="","",'Deal_Master_Wide'!$DD$28)</x:f>
      </x:c>
      <x:c r="V182" s="56" t="str">
        <x:f>IF('Deal_Master_Wide'!$DK$28="","",'Deal_Master_Wide'!$DK$28)</x:f>
      </x:c>
      <x:c r="W182" s="56" t="str">
        <x:f>IF('Deal_Master_Wide'!$DR$28="","",'Deal_Master_Wide'!$DR$28)</x:f>
      </x:c>
      <x:c r="X182" s="56" t="str">
        <x:f>IF('Deal_Master_Wide'!$DY$28="","",'Deal_Master_Wide'!$DY$28)</x:f>
      </x:c>
      <x:c r="Y182" s="118" t="str">
        <x:f>IF('Deal_Master_Wide'!$EF$28="","",'Deal_Master_Wide'!$EF$28)</x:f>
      </x:c>
      <x:c r="Z182" s="118" t="str">
        <x:f>IF('Deal_Master_Wide'!$EM$28="","",'Deal_Master_Wide'!$EM$28)</x:f>
      </x:c>
      <x:c r="AA182" s="52" t="str">
        <x:f>IF('Deal_Master_Wide'!$AL$28="","",'Deal_Master_Wide'!$AL$28)</x:f>
        <x:v>Unknown</x:v>
      </x:c>
      <x:c r="AB182" s="54" t="str">
        <x:f>IF('Deal_Master_Wide'!$AF$28="","",'Deal_Master_Wide'!$AF$28)</x:f>
      </x:c>
      <x:c r="AC182" s="52" t="str">
        <x:f>IF(COUNT($P182,$Q182,$R182,$S182,$T182,$U182,$V182,$W182,$X182)=9,"Yes","No")</x:f>
        <x:v>No</x:v>
      </x:c>
      <x:c r="AD182" s="52" t="str">
        <x:f>IF(COUNT($Y182,$Z182)=2,"Yes","No")</x:f>
        <x:v>No</x:v>
      </x:c>
      <x:c r="AE182" s="50" t="str"/>
      <x:c r="AF182" t="str"/>
    </x:row>
    <x:row r="183" ht="20" customHeight="1">
      <x:c r="A183" s="50" t="str">
        <x:v>CTL-0026</x:v>
      </x:c>
      <x:c r="B183" s="50" t="str">
        <x:v>Candidate alternative-rationale group</x:v>
      </x:c>
      <x:c r="C183" s="52" t="str">
        <x:f>IF('Deal_Master_Wide'!$AU$28="","",'Deal_Master_Wide'!$AU$28)</x:f>
        <x:v>Not reviewed</x:v>
      </x:c>
      <x:c r="D183" s="52" t="str">
        <x:f>IF('Deal_Master_Wide'!$AV$28="","",'Deal_Master_Wide'!$AV$28)</x:f>
        <x:v>Not assessed</x:v>
      </x:c>
      <x:c r="E183" s="50" t="n">
        <x:v>0</x:v>
      </x:c>
      <x:c r="F183" s="52" t="str">
        <x:f>IF(OR($C183="High-confidence innovation-driven",$C183="Medium-confidence innovation-driven"),1,IF($C183="Clear alternative-rationale",0,""))</x:f>
      </x:c>
      <x:c r="G183" s="52" t="str">
        <x:f>IF('Deal_Master_Wide'!$M$28="","",'Deal_Master_Wide'!$M$28)</x:f>
        <x:v>Review</x:v>
      </x:c>
      <x:c r="H183" s="50" t="str">
        <x:v>Laboratoires Equilibre Attitude</x:v>
      </x:c>
      <x:c r="I183" s="50" t="str">
        <x:v>Labcatal</x:v>
      </x:c>
      <x:c r="J183" s="50" t="n">
        <x:v>2020</x:v>
      </x:c>
      <x:c r="K183" s="50" t="n">
        <x:v>3</x:v>
      </x:c>
      <x:c r="L183" s="50" t="n">
        <x:v>2023</x:v>
      </x:c>
      <x:c r="M183" s="50" t="n">
        <x:v>1</x:v>
      </x:c>
      <x:c r="N183" s="50" t="n">
        <x:v>1</x:v>
      </x:c>
      <x:c r="O183" s="52" t="str">
        <x:f>IF($F183="","",$F183*$M183)</x:f>
      </x:c>
      <x:c r="P183" s="54" t="str">
        <x:f>IF('Deal_Master_Wide'!$BV$28="","",'Deal_Master_Wide'!$BV$28)</x:f>
      </x:c>
      <x:c r="Q183" s="54" t="str">
        <x:f>IF('Deal_Master_Wide'!$CC$28="","",'Deal_Master_Wide'!$CC$28)</x:f>
      </x:c>
      <x:c r="R183" s="54" t="str">
        <x:f>IF('Deal_Master_Wide'!$CJ$28="","",'Deal_Master_Wide'!$CJ$28)</x:f>
      </x:c>
      <x:c r="S183" s="54" t="str">
        <x:f>IF('Deal_Master_Wide'!$CQ$28="","",'Deal_Master_Wide'!$CQ$28)</x:f>
      </x:c>
      <x:c r="T183" s="54" t="str">
        <x:f>IF('Deal_Master_Wide'!$CX$28="","",'Deal_Master_Wide'!$CX$28)</x:f>
      </x:c>
      <x:c r="U183" s="54" t="str">
        <x:f>IF('Deal_Master_Wide'!$DE$28="","",'Deal_Master_Wide'!$DE$28)</x:f>
      </x:c>
      <x:c r="V183" s="56" t="str">
        <x:f>IF('Deal_Master_Wide'!$DL$28="","",'Deal_Master_Wide'!$DL$28)</x:f>
      </x:c>
      <x:c r="W183" s="56" t="str">
        <x:f>IF('Deal_Master_Wide'!$DS$28="","",'Deal_Master_Wide'!$DS$28)</x:f>
      </x:c>
      <x:c r="X183" s="56" t="str">
        <x:f>IF('Deal_Master_Wide'!$DZ$28="","",'Deal_Master_Wide'!$DZ$28)</x:f>
      </x:c>
      <x:c r="Y183" s="118" t="str">
        <x:f>IF('Deal_Master_Wide'!$EG$28="","",'Deal_Master_Wide'!$EG$28)</x:f>
      </x:c>
      <x:c r="Z183" s="118" t="str">
        <x:f>IF('Deal_Master_Wide'!$EN$28="","",'Deal_Master_Wide'!$EN$28)</x:f>
      </x:c>
      <x:c r="AA183" s="52" t="str">
        <x:f>IF('Deal_Master_Wide'!$AL$28="","",'Deal_Master_Wide'!$AL$28)</x:f>
        <x:v>Unknown</x:v>
      </x:c>
      <x:c r="AB183" s="54" t="str">
        <x:f>IF('Deal_Master_Wide'!$AF$28="","",'Deal_Master_Wide'!$AF$28)</x:f>
      </x:c>
      <x:c r="AC183" s="52" t="str">
        <x:f>IF(COUNT($P183,$Q183,$R183,$S183,$T183,$U183,$V183,$W183,$X183)=9,"Yes","No")</x:f>
        <x:v>No</x:v>
      </x:c>
      <x:c r="AD183" s="52" t="str">
        <x:f>IF(COUNT($Y183,$Z183)=2,"Yes","No")</x:f>
        <x:v>No</x:v>
      </x:c>
      <x:c r="AE183" s="50" t="str"/>
      <x:c r="AF183" t="str"/>
    </x:row>
    <x:row r="184" ht="20" customHeight="1">
      <x:c r="A184" s="50" t="str">
        <x:v>CTL-0027</x:v>
      </x:c>
      <x:c r="B184" s="50" t="str">
        <x:v>Candidate alternative-rationale group</x:v>
      </x:c>
      <x:c r="C184" s="52" t="str">
        <x:f>IF('Deal_Master_Wide'!$AU$29="","",'Deal_Master_Wide'!$AU$29)</x:f>
        <x:v>Not reviewed</x:v>
      </x:c>
      <x:c r="D184" s="52" t="str">
        <x:f>IF('Deal_Master_Wide'!$AV$29="","",'Deal_Master_Wide'!$AV$29)</x:f>
        <x:v>Not assessed</x:v>
      </x:c>
      <x:c r="E184" s="50" t="n">
        <x:v>0</x:v>
      </x:c>
      <x:c r="F184" s="52" t="str">
        <x:f>IF(OR($C184="High-confidence innovation-driven",$C184="Medium-confidence innovation-driven"),1,IF($C184="Clear alternative-rationale",0,""))</x:f>
      </x:c>
      <x:c r="G184" s="52" t="str">
        <x:f>IF('Deal_Master_Wide'!$M$29="","",'Deal_Master_Wide'!$M$29)</x:f>
        <x:v>Review</x:v>
      </x:c>
      <x:c r="H184" s="50" t="str">
        <x:v>Chilcott UK Ltd</x:v>
      </x:c>
      <x:c r="I184" s="50" t="str">
        <x:v>POA Pharma Scandinavia AB</x:v>
      </x:c>
      <x:c r="J184" s="50" t="n">
        <x:v>2020</x:v>
      </x:c>
      <x:c r="K184" s="50" t="n">
        <x:v>-3</x:v>
      </x:c>
      <x:c r="L184" s="50" t="n">
        <x:v>2017</x:v>
      </x:c>
      <x:c r="M184" s="50" t="n">
        <x:v>0</x:v>
      </x:c>
      <x:c r="N184" s="50" t="n">
        <x:v>0</x:v>
      </x:c>
      <x:c r="O184" s="52" t="str">
        <x:f>IF($F184="","",$F184*$M184)</x:f>
      </x:c>
      <x:c r="P184" s="54" t="str">
        <x:f>IF('Deal_Master_Wide'!$BP$29="","",'Deal_Master_Wide'!$BP$29)</x:f>
      </x:c>
      <x:c r="Q184" s="54" t="str">
        <x:f>IF('Deal_Master_Wide'!$BW$29="","",'Deal_Master_Wide'!$BW$29)</x:f>
      </x:c>
      <x:c r="R184" s="54" t="str">
        <x:f>IF('Deal_Master_Wide'!$CD$29="","",'Deal_Master_Wide'!$CD$29)</x:f>
      </x:c>
      <x:c r="S184" s="54" t="str">
        <x:f>IF('Deal_Master_Wide'!$CK$29="","",'Deal_Master_Wide'!$CK$29)</x:f>
      </x:c>
      <x:c r="T184" s="54" t="str">
        <x:f>IF('Deal_Master_Wide'!$CR$29="","",'Deal_Master_Wide'!$CR$29)</x:f>
      </x:c>
      <x:c r="U184" s="54" t="str">
        <x:f>IF('Deal_Master_Wide'!$CY$29="","",'Deal_Master_Wide'!$CY$29)</x:f>
      </x:c>
      <x:c r="V184" s="56" t="str">
        <x:f>IF('Deal_Master_Wide'!$DF$29="","",'Deal_Master_Wide'!$DF$29)</x:f>
      </x:c>
      <x:c r="W184" s="56" t="str">
        <x:f>IF('Deal_Master_Wide'!$DM$29="","",'Deal_Master_Wide'!$DM$29)</x:f>
      </x:c>
      <x:c r="X184" s="56" t="str">
        <x:f>IF('Deal_Master_Wide'!$DT$29="","",'Deal_Master_Wide'!$DT$29)</x:f>
      </x:c>
      <x:c r="Y184" s="118" t="str">
        <x:f>IF('Deal_Master_Wide'!$EA$29="","",'Deal_Master_Wide'!$EA$29)</x:f>
      </x:c>
      <x:c r="Z184" s="118" t="str">
        <x:f>IF('Deal_Master_Wide'!$EH$29="","",'Deal_Master_Wide'!$EH$29)</x:f>
      </x:c>
      <x:c r="AA184" s="52" t="str">
        <x:f>IF('Deal_Master_Wide'!$AL$29="","",'Deal_Master_Wide'!$AL$29)</x:f>
        <x:v>Unknown</x:v>
      </x:c>
      <x:c r="AB184" s="54" t="str">
        <x:f>IF('Deal_Master_Wide'!$AF$29="","",'Deal_Master_Wide'!$AF$29)</x:f>
      </x:c>
      <x:c r="AC184" s="52" t="str">
        <x:f>IF(COUNT($P184,$Q184,$R184,$S184,$T184,$U184,$V184,$W184,$X184)=9,"Yes","No")</x:f>
        <x:v>No</x:v>
      </x:c>
      <x:c r="AD184" s="52" t="str">
        <x:f>IF(COUNT($Y184,$Z184)=2,"Yes","No")</x:f>
        <x:v>No</x:v>
      </x:c>
      <x:c r="AE184" s="50" t="str"/>
      <x:c r="AF184" t="str"/>
    </x:row>
    <x:row r="185" ht="20" customHeight="1">
      <x:c r="A185" s="50" t="str">
        <x:v>CTL-0027</x:v>
      </x:c>
      <x:c r="B185" s="50" t="str">
        <x:v>Candidate alternative-rationale group</x:v>
      </x:c>
      <x:c r="C185" s="52" t="str">
        <x:f>IF('Deal_Master_Wide'!$AU$29="","",'Deal_Master_Wide'!$AU$29)</x:f>
        <x:v>Not reviewed</x:v>
      </x:c>
      <x:c r="D185" s="52" t="str">
        <x:f>IF('Deal_Master_Wide'!$AV$29="","",'Deal_Master_Wide'!$AV$29)</x:f>
        <x:v>Not assessed</x:v>
      </x:c>
      <x:c r="E185" s="50" t="n">
        <x:v>0</x:v>
      </x:c>
      <x:c r="F185" s="52" t="str">
        <x:f>IF(OR($C185="High-confidence innovation-driven",$C185="Medium-confidence innovation-driven"),1,IF($C185="Clear alternative-rationale",0,""))</x:f>
      </x:c>
      <x:c r="G185" s="52" t="str">
        <x:f>IF('Deal_Master_Wide'!$M$29="","",'Deal_Master_Wide'!$M$29)</x:f>
        <x:v>Review</x:v>
      </x:c>
      <x:c r="H185" s="50" t="str">
        <x:v>Chilcott UK Ltd</x:v>
      </x:c>
      <x:c r="I185" s="50" t="str">
        <x:v>POA Pharma Scandinavia AB</x:v>
      </x:c>
      <x:c r="J185" s="50" t="n">
        <x:v>2020</x:v>
      </x:c>
      <x:c r="K185" s="50" t="n">
        <x:v>-2</x:v>
      </x:c>
      <x:c r="L185" s="50" t="n">
        <x:v>2018</x:v>
      </x:c>
      <x:c r="M185" s="50" t="n">
        <x:v>0</x:v>
      </x:c>
      <x:c r="N185" s="50" t="n">
        <x:v>0</x:v>
      </x:c>
      <x:c r="O185" s="52" t="str">
        <x:f>IF($F185="","",$F185*$M185)</x:f>
      </x:c>
      <x:c r="P185" s="54" t="str">
        <x:f>IF('Deal_Master_Wide'!$BQ$29="","",'Deal_Master_Wide'!$BQ$29)</x:f>
      </x:c>
      <x:c r="Q185" s="54" t="str">
        <x:f>IF('Deal_Master_Wide'!$BX$29="","",'Deal_Master_Wide'!$BX$29)</x:f>
      </x:c>
      <x:c r="R185" s="54" t="str">
        <x:f>IF('Deal_Master_Wide'!$CE$29="","",'Deal_Master_Wide'!$CE$29)</x:f>
      </x:c>
      <x:c r="S185" s="54" t="str">
        <x:f>IF('Deal_Master_Wide'!$CL$29="","",'Deal_Master_Wide'!$CL$29)</x:f>
      </x:c>
      <x:c r="T185" s="54" t="str">
        <x:f>IF('Deal_Master_Wide'!$CS$29="","",'Deal_Master_Wide'!$CS$29)</x:f>
      </x:c>
      <x:c r="U185" s="54" t="str">
        <x:f>IF('Deal_Master_Wide'!$CZ$29="","",'Deal_Master_Wide'!$CZ$29)</x:f>
      </x:c>
      <x:c r="V185" s="56" t="str">
        <x:f>IF('Deal_Master_Wide'!$DG$29="","",'Deal_Master_Wide'!$DG$29)</x:f>
      </x:c>
      <x:c r="W185" s="56" t="str">
        <x:f>IF('Deal_Master_Wide'!$DN$29="","",'Deal_Master_Wide'!$DN$29)</x:f>
      </x:c>
      <x:c r="X185" s="56" t="str">
        <x:f>IF('Deal_Master_Wide'!$DU$29="","",'Deal_Master_Wide'!$DU$29)</x:f>
      </x:c>
      <x:c r="Y185" s="118" t="str">
        <x:f>IF('Deal_Master_Wide'!$EB$29="","",'Deal_Master_Wide'!$EB$29)</x:f>
      </x:c>
      <x:c r="Z185" s="118" t="str">
        <x:f>IF('Deal_Master_Wide'!$EI$29="","",'Deal_Master_Wide'!$EI$29)</x:f>
      </x:c>
      <x:c r="AA185" s="52" t="str">
        <x:f>IF('Deal_Master_Wide'!$AL$29="","",'Deal_Master_Wide'!$AL$29)</x:f>
        <x:v>Unknown</x:v>
      </x:c>
      <x:c r="AB185" s="54" t="str">
        <x:f>IF('Deal_Master_Wide'!$AF$29="","",'Deal_Master_Wide'!$AF$29)</x:f>
      </x:c>
      <x:c r="AC185" s="52" t="str">
        <x:f>IF(COUNT($P185,$Q185,$R185,$S185,$T185,$U185,$V185,$W185,$X185)=9,"Yes","No")</x:f>
        <x:v>No</x:v>
      </x:c>
      <x:c r="AD185" s="52" t="str">
        <x:f>IF(COUNT($Y185,$Z185)=2,"Yes","No")</x:f>
        <x:v>No</x:v>
      </x:c>
      <x:c r="AE185" s="50" t="str"/>
      <x:c r="AF185" t="str"/>
    </x:row>
    <x:row r="186" ht="20" customHeight="1">
      <x:c r="A186" s="50" t="str">
        <x:v>CTL-0027</x:v>
      </x:c>
      <x:c r="B186" s="50" t="str">
        <x:v>Candidate alternative-rationale group</x:v>
      </x:c>
      <x:c r="C186" s="52" t="str">
        <x:f>IF('Deal_Master_Wide'!$AU$29="","",'Deal_Master_Wide'!$AU$29)</x:f>
        <x:v>Not reviewed</x:v>
      </x:c>
      <x:c r="D186" s="52" t="str">
        <x:f>IF('Deal_Master_Wide'!$AV$29="","",'Deal_Master_Wide'!$AV$29)</x:f>
        <x:v>Not assessed</x:v>
      </x:c>
      <x:c r="E186" s="50" t="n">
        <x:v>0</x:v>
      </x:c>
      <x:c r="F186" s="52" t="str">
        <x:f>IF(OR($C186="High-confidence innovation-driven",$C186="Medium-confidence innovation-driven"),1,IF($C186="Clear alternative-rationale",0,""))</x:f>
      </x:c>
      <x:c r="G186" s="52" t="str">
        <x:f>IF('Deal_Master_Wide'!$M$29="","",'Deal_Master_Wide'!$M$29)</x:f>
        <x:v>Review</x:v>
      </x:c>
      <x:c r="H186" s="50" t="str">
        <x:v>Chilcott UK Ltd</x:v>
      </x:c>
      <x:c r="I186" s="50" t="str">
        <x:v>POA Pharma Scandinavia AB</x:v>
      </x:c>
      <x:c r="J186" s="50" t="n">
        <x:v>2020</x:v>
      </x:c>
      <x:c r="K186" s="50" t="n">
        <x:v>-1</x:v>
      </x:c>
      <x:c r="L186" s="50" t="n">
        <x:v>2019</x:v>
      </x:c>
      <x:c r="M186" s="50" t="n">
        <x:v>0</x:v>
      </x:c>
      <x:c r="N186" s="50" t="n">
        <x:v>0</x:v>
      </x:c>
      <x:c r="O186" s="52" t="str">
        <x:f>IF($F186="","",$F186*$M186)</x:f>
      </x:c>
      <x:c r="P186" s="54" t="str">
        <x:f>IF('Deal_Master_Wide'!$BR$29="","",'Deal_Master_Wide'!$BR$29)</x:f>
      </x:c>
      <x:c r="Q186" s="54" t="str">
        <x:f>IF('Deal_Master_Wide'!$BY$29="","",'Deal_Master_Wide'!$BY$29)</x:f>
      </x:c>
      <x:c r="R186" s="54" t="str">
        <x:f>IF('Deal_Master_Wide'!$CF$29="","",'Deal_Master_Wide'!$CF$29)</x:f>
      </x:c>
      <x:c r="S186" s="54" t="str">
        <x:f>IF('Deal_Master_Wide'!$CM$29="","",'Deal_Master_Wide'!$CM$29)</x:f>
      </x:c>
      <x:c r="T186" s="54" t="str">
        <x:f>IF('Deal_Master_Wide'!$CT$29="","",'Deal_Master_Wide'!$CT$29)</x:f>
      </x:c>
      <x:c r="U186" s="54" t="str">
        <x:f>IF('Deal_Master_Wide'!$DA$29="","",'Deal_Master_Wide'!$DA$29)</x:f>
      </x:c>
      <x:c r="V186" s="56" t="str">
        <x:f>IF('Deal_Master_Wide'!$DH$29="","",'Deal_Master_Wide'!$DH$29)</x:f>
      </x:c>
      <x:c r="W186" s="56" t="str">
        <x:f>IF('Deal_Master_Wide'!$DO$29="","",'Deal_Master_Wide'!$DO$29)</x:f>
      </x:c>
      <x:c r="X186" s="56" t="str">
        <x:f>IF('Deal_Master_Wide'!$DV$29="","",'Deal_Master_Wide'!$DV$29)</x:f>
      </x:c>
      <x:c r="Y186" s="118" t="str">
        <x:f>IF('Deal_Master_Wide'!$EC$29="","",'Deal_Master_Wide'!$EC$29)</x:f>
      </x:c>
      <x:c r="Z186" s="118" t="str">
        <x:f>IF('Deal_Master_Wide'!$EJ$29="","",'Deal_Master_Wide'!$EJ$29)</x:f>
      </x:c>
      <x:c r="AA186" s="52" t="str">
        <x:f>IF('Deal_Master_Wide'!$AL$29="","",'Deal_Master_Wide'!$AL$29)</x:f>
        <x:v>Unknown</x:v>
      </x:c>
      <x:c r="AB186" s="54" t="str">
        <x:f>IF('Deal_Master_Wide'!$AF$29="","",'Deal_Master_Wide'!$AF$29)</x:f>
      </x:c>
      <x:c r="AC186" s="52" t="str">
        <x:f>IF(COUNT($P186,$Q186,$R186,$S186,$T186,$U186,$V186,$W186,$X186)=9,"Yes","No")</x:f>
        <x:v>No</x:v>
      </x:c>
      <x:c r="AD186" s="52" t="str">
        <x:f>IF(COUNT($Y186,$Z186)=2,"Yes","No")</x:f>
        <x:v>No</x:v>
      </x:c>
      <x:c r="AE186" s="50" t="str"/>
      <x:c r="AF186" t="str"/>
    </x:row>
    <x:row r="187" ht="20" customHeight="1">
      <x:c r="A187" s="50" t="str">
        <x:v>CTL-0027</x:v>
      </x:c>
      <x:c r="B187" s="50" t="str">
        <x:v>Candidate alternative-rationale group</x:v>
      </x:c>
      <x:c r="C187" s="52" t="str">
        <x:f>IF('Deal_Master_Wide'!$AU$29="","",'Deal_Master_Wide'!$AU$29)</x:f>
        <x:v>Not reviewed</x:v>
      </x:c>
      <x:c r="D187" s="52" t="str">
        <x:f>IF('Deal_Master_Wide'!$AV$29="","",'Deal_Master_Wide'!$AV$29)</x:f>
        <x:v>Not assessed</x:v>
      </x:c>
      <x:c r="E187" s="50" t="n">
        <x:v>0</x:v>
      </x:c>
      <x:c r="F187" s="52" t="str">
        <x:f>IF(OR($C187="High-confidence innovation-driven",$C187="Medium-confidence innovation-driven"),1,IF($C187="Clear alternative-rationale",0,""))</x:f>
      </x:c>
      <x:c r="G187" s="52" t="str">
        <x:f>IF('Deal_Master_Wide'!$M$29="","",'Deal_Master_Wide'!$M$29)</x:f>
        <x:v>Review</x:v>
      </x:c>
      <x:c r="H187" s="50" t="str">
        <x:v>Chilcott UK Ltd</x:v>
      </x:c>
      <x:c r="I187" s="50" t="str">
        <x:v>POA Pharma Scandinavia AB</x:v>
      </x:c>
      <x:c r="J187" s="50" t="n">
        <x:v>2020</x:v>
      </x:c>
      <x:c r="K187" s="50" t="n">
        <x:v>0</x:v>
      </x:c>
      <x:c r="L187" s="50" t="n">
        <x:v>2020</x:v>
      </x:c>
      <x:c r="M187" s="50" t="n">
        <x:v>0</x:v>
      </x:c>
      <x:c r="N187" s="50" t="n">
        <x:v>1</x:v>
      </x:c>
      <x:c r="O187" s="52" t="str">
        <x:f>IF($F187="","",$F187*$M187)</x:f>
      </x:c>
      <x:c r="P187" s="54" t="str">
        <x:f>IF('Deal_Master_Wide'!$BS$29="","",'Deal_Master_Wide'!$BS$29)</x:f>
      </x:c>
      <x:c r="Q187" s="54" t="str">
        <x:f>IF('Deal_Master_Wide'!$BZ$29="","",'Deal_Master_Wide'!$BZ$29)</x:f>
      </x:c>
      <x:c r="R187" s="54" t="str">
        <x:f>IF('Deal_Master_Wide'!$CG$29="","",'Deal_Master_Wide'!$CG$29)</x:f>
      </x:c>
      <x:c r="S187" s="54" t="str">
        <x:f>IF('Deal_Master_Wide'!$CN$29="","",'Deal_Master_Wide'!$CN$29)</x:f>
      </x:c>
      <x:c r="T187" s="54" t="str">
        <x:f>IF('Deal_Master_Wide'!$CU$29="","",'Deal_Master_Wide'!$CU$29)</x:f>
      </x:c>
      <x:c r="U187" s="54" t="str">
        <x:f>IF('Deal_Master_Wide'!$DB$29="","",'Deal_Master_Wide'!$DB$29)</x:f>
      </x:c>
      <x:c r="V187" s="56" t="str">
        <x:f>IF('Deal_Master_Wide'!$DI$29="","",'Deal_Master_Wide'!$DI$29)</x:f>
      </x:c>
      <x:c r="W187" s="56" t="str">
        <x:f>IF('Deal_Master_Wide'!$DP$29="","",'Deal_Master_Wide'!$DP$29)</x:f>
      </x:c>
      <x:c r="X187" s="56" t="str">
        <x:f>IF('Deal_Master_Wide'!$DW$29="","",'Deal_Master_Wide'!$DW$29)</x:f>
      </x:c>
      <x:c r="Y187" s="118" t="str">
        <x:f>IF('Deal_Master_Wide'!$ED$29="","",'Deal_Master_Wide'!$ED$29)</x:f>
      </x:c>
      <x:c r="Z187" s="118" t="str">
        <x:f>IF('Deal_Master_Wide'!$EK$29="","",'Deal_Master_Wide'!$EK$29)</x:f>
      </x:c>
      <x:c r="AA187" s="52" t="str">
        <x:f>IF('Deal_Master_Wide'!$AL$29="","",'Deal_Master_Wide'!$AL$29)</x:f>
        <x:v>Unknown</x:v>
      </x:c>
      <x:c r="AB187" s="54" t="str">
        <x:f>IF('Deal_Master_Wide'!$AF$29="","",'Deal_Master_Wide'!$AF$29)</x:f>
      </x:c>
      <x:c r="AC187" s="52" t="str">
        <x:f>IF(COUNT($P187,$Q187,$R187,$S187,$T187,$U187,$V187,$W187,$X187)=9,"Yes","No")</x:f>
        <x:v>No</x:v>
      </x:c>
      <x:c r="AD187" s="52" t="str">
        <x:f>IF(COUNT($Y187,$Z187)=2,"Yes","No")</x:f>
        <x:v>No</x:v>
      </x:c>
      <x:c r="AE187" s="50" t="str"/>
      <x:c r="AF187" t="str"/>
    </x:row>
    <x:row r="188" ht="20" customHeight="1">
      <x:c r="A188" s="50" t="str">
        <x:v>CTL-0027</x:v>
      </x:c>
      <x:c r="B188" s="50" t="str">
        <x:v>Candidate alternative-rationale group</x:v>
      </x:c>
      <x:c r="C188" s="52" t="str">
        <x:f>IF('Deal_Master_Wide'!$AU$29="","",'Deal_Master_Wide'!$AU$29)</x:f>
        <x:v>Not reviewed</x:v>
      </x:c>
      <x:c r="D188" s="52" t="str">
        <x:f>IF('Deal_Master_Wide'!$AV$29="","",'Deal_Master_Wide'!$AV$29)</x:f>
        <x:v>Not assessed</x:v>
      </x:c>
      <x:c r="E188" s="50" t="n">
        <x:v>0</x:v>
      </x:c>
      <x:c r="F188" s="52" t="str">
        <x:f>IF(OR($C188="High-confidence innovation-driven",$C188="Medium-confidence innovation-driven"),1,IF($C188="Clear alternative-rationale",0,""))</x:f>
      </x:c>
      <x:c r="G188" s="52" t="str">
        <x:f>IF('Deal_Master_Wide'!$M$29="","",'Deal_Master_Wide'!$M$29)</x:f>
        <x:v>Review</x:v>
      </x:c>
      <x:c r="H188" s="50" t="str">
        <x:v>Chilcott UK Ltd</x:v>
      </x:c>
      <x:c r="I188" s="50" t="str">
        <x:v>POA Pharma Scandinavia AB</x:v>
      </x:c>
      <x:c r="J188" s="50" t="n">
        <x:v>2020</x:v>
      </x:c>
      <x:c r="K188" s="50" t="n">
        <x:v>1</x:v>
      </x:c>
      <x:c r="L188" s="50" t="n">
        <x:v>2021</x:v>
      </x:c>
      <x:c r="M188" s="50" t="n">
        <x:v>1</x:v>
      </x:c>
      <x:c r="N188" s="50" t="n">
        <x:v>1</x:v>
      </x:c>
      <x:c r="O188" s="52" t="str">
        <x:f>IF($F188="","",$F188*$M188)</x:f>
      </x:c>
      <x:c r="P188" s="54" t="str">
        <x:f>IF('Deal_Master_Wide'!$BT$29="","",'Deal_Master_Wide'!$BT$29)</x:f>
      </x:c>
      <x:c r="Q188" s="54" t="str">
        <x:f>IF('Deal_Master_Wide'!$CA$29="","",'Deal_Master_Wide'!$CA$29)</x:f>
      </x:c>
      <x:c r="R188" s="54" t="str">
        <x:f>IF('Deal_Master_Wide'!$CH$29="","",'Deal_Master_Wide'!$CH$29)</x:f>
      </x:c>
      <x:c r="S188" s="54" t="str">
        <x:f>IF('Deal_Master_Wide'!$CO$29="","",'Deal_Master_Wide'!$CO$29)</x:f>
      </x:c>
      <x:c r="T188" s="54" t="str">
        <x:f>IF('Deal_Master_Wide'!$CV$29="","",'Deal_Master_Wide'!$CV$29)</x:f>
      </x:c>
      <x:c r="U188" s="54" t="str">
        <x:f>IF('Deal_Master_Wide'!$DC$29="","",'Deal_Master_Wide'!$DC$29)</x:f>
      </x:c>
      <x:c r="V188" s="56" t="str">
        <x:f>IF('Deal_Master_Wide'!$DJ$29="","",'Deal_Master_Wide'!$DJ$29)</x:f>
      </x:c>
      <x:c r="W188" s="56" t="str">
        <x:f>IF('Deal_Master_Wide'!$DQ$29="","",'Deal_Master_Wide'!$DQ$29)</x:f>
      </x:c>
      <x:c r="X188" s="56" t="str">
        <x:f>IF('Deal_Master_Wide'!$DX$29="","",'Deal_Master_Wide'!$DX$29)</x:f>
      </x:c>
      <x:c r="Y188" s="118" t="str">
        <x:f>IF('Deal_Master_Wide'!$EE$29="","",'Deal_Master_Wide'!$EE$29)</x:f>
      </x:c>
      <x:c r="Z188" s="118" t="str">
        <x:f>IF('Deal_Master_Wide'!$EL$29="","",'Deal_Master_Wide'!$EL$29)</x:f>
      </x:c>
      <x:c r="AA188" s="52" t="str">
        <x:f>IF('Deal_Master_Wide'!$AL$29="","",'Deal_Master_Wide'!$AL$29)</x:f>
        <x:v>Unknown</x:v>
      </x:c>
      <x:c r="AB188" s="54" t="str">
        <x:f>IF('Deal_Master_Wide'!$AF$29="","",'Deal_Master_Wide'!$AF$29)</x:f>
      </x:c>
      <x:c r="AC188" s="52" t="str">
        <x:f>IF(COUNT($P188,$Q188,$R188,$S188,$T188,$U188,$V188,$W188,$X188)=9,"Yes","No")</x:f>
        <x:v>No</x:v>
      </x:c>
      <x:c r="AD188" s="52" t="str">
        <x:f>IF(COUNT($Y188,$Z188)=2,"Yes","No")</x:f>
        <x:v>No</x:v>
      </x:c>
      <x:c r="AE188" s="50" t="str"/>
      <x:c r="AF188" t="str"/>
    </x:row>
    <x:row r="189" ht="20" customHeight="1">
      <x:c r="A189" s="50" t="str">
        <x:v>CTL-0027</x:v>
      </x:c>
      <x:c r="B189" s="50" t="str">
        <x:v>Candidate alternative-rationale group</x:v>
      </x:c>
      <x:c r="C189" s="52" t="str">
        <x:f>IF('Deal_Master_Wide'!$AU$29="","",'Deal_Master_Wide'!$AU$29)</x:f>
        <x:v>Not reviewed</x:v>
      </x:c>
      <x:c r="D189" s="52" t="str">
        <x:f>IF('Deal_Master_Wide'!$AV$29="","",'Deal_Master_Wide'!$AV$29)</x:f>
        <x:v>Not assessed</x:v>
      </x:c>
      <x:c r="E189" s="50" t="n">
        <x:v>0</x:v>
      </x:c>
      <x:c r="F189" s="52" t="str">
        <x:f>IF(OR($C189="High-confidence innovation-driven",$C189="Medium-confidence innovation-driven"),1,IF($C189="Clear alternative-rationale",0,""))</x:f>
      </x:c>
      <x:c r="G189" s="52" t="str">
        <x:f>IF('Deal_Master_Wide'!$M$29="","",'Deal_Master_Wide'!$M$29)</x:f>
        <x:v>Review</x:v>
      </x:c>
      <x:c r="H189" s="50" t="str">
        <x:v>Chilcott UK Ltd</x:v>
      </x:c>
      <x:c r="I189" s="50" t="str">
        <x:v>POA Pharma Scandinavia AB</x:v>
      </x:c>
      <x:c r="J189" s="50" t="n">
        <x:v>2020</x:v>
      </x:c>
      <x:c r="K189" s="50" t="n">
        <x:v>2</x:v>
      </x:c>
      <x:c r="L189" s="50" t="n">
        <x:v>2022</x:v>
      </x:c>
      <x:c r="M189" s="50" t="n">
        <x:v>1</x:v>
      </x:c>
      <x:c r="N189" s="50" t="n">
        <x:v>1</x:v>
      </x:c>
      <x:c r="O189" s="52" t="str">
        <x:f>IF($F189="","",$F189*$M189)</x:f>
      </x:c>
      <x:c r="P189" s="54" t="str">
        <x:f>IF('Deal_Master_Wide'!$BU$29="","",'Deal_Master_Wide'!$BU$29)</x:f>
      </x:c>
      <x:c r="Q189" s="54" t="str">
        <x:f>IF('Deal_Master_Wide'!$CB$29="","",'Deal_Master_Wide'!$CB$29)</x:f>
      </x:c>
      <x:c r="R189" s="54" t="str">
        <x:f>IF('Deal_Master_Wide'!$CI$29="","",'Deal_Master_Wide'!$CI$29)</x:f>
      </x:c>
      <x:c r="S189" s="54" t="str">
        <x:f>IF('Deal_Master_Wide'!$CP$29="","",'Deal_Master_Wide'!$CP$29)</x:f>
      </x:c>
      <x:c r="T189" s="54" t="str">
        <x:f>IF('Deal_Master_Wide'!$CW$29="","",'Deal_Master_Wide'!$CW$29)</x:f>
      </x:c>
      <x:c r="U189" s="54" t="str">
        <x:f>IF('Deal_Master_Wide'!$DD$29="","",'Deal_Master_Wide'!$DD$29)</x:f>
      </x:c>
      <x:c r="V189" s="56" t="str">
        <x:f>IF('Deal_Master_Wide'!$DK$29="","",'Deal_Master_Wide'!$DK$29)</x:f>
      </x:c>
      <x:c r="W189" s="56" t="str">
        <x:f>IF('Deal_Master_Wide'!$DR$29="","",'Deal_Master_Wide'!$DR$29)</x:f>
      </x:c>
      <x:c r="X189" s="56" t="str">
        <x:f>IF('Deal_Master_Wide'!$DY$29="","",'Deal_Master_Wide'!$DY$29)</x:f>
      </x:c>
      <x:c r="Y189" s="118" t="str">
        <x:f>IF('Deal_Master_Wide'!$EF$29="","",'Deal_Master_Wide'!$EF$29)</x:f>
      </x:c>
      <x:c r="Z189" s="118" t="str">
        <x:f>IF('Deal_Master_Wide'!$EM$29="","",'Deal_Master_Wide'!$EM$29)</x:f>
      </x:c>
      <x:c r="AA189" s="52" t="str">
        <x:f>IF('Deal_Master_Wide'!$AL$29="","",'Deal_Master_Wide'!$AL$29)</x:f>
        <x:v>Unknown</x:v>
      </x:c>
      <x:c r="AB189" s="54" t="str">
        <x:f>IF('Deal_Master_Wide'!$AF$29="","",'Deal_Master_Wide'!$AF$29)</x:f>
      </x:c>
      <x:c r="AC189" s="52" t="str">
        <x:f>IF(COUNT($P189,$Q189,$R189,$S189,$T189,$U189,$V189,$W189,$X189)=9,"Yes","No")</x:f>
        <x:v>No</x:v>
      </x:c>
      <x:c r="AD189" s="52" t="str">
        <x:f>IF(COUNT($Y189,$Z189)=2,"Yes","No")</x:f>
        <x:v>No</x:v>
      </x:c>
      <x:c r="AE189" s="50" t="str"/>
      <x:c r="AF189" t="str"/>
    </x:row>
    <x:row r="190" ht="20" customHeight="1">
      <x:c r="A190" s="50" t="str">
        <x:v>CTL-0027</x:v>
      </x:c>
      <x:c r="B190" s="50" t="str">
        <x:v>Candidate alternative-rationale group</x:v>
      </x:c>
      <x:c r="C190" s="52" t="str">
        <x:f>IF('Deal_Master_Wide'!$AU$29="","",'Deal_Master_Wide'!$AU$29)</x:f>
        <x:v>Not reviewed</x:v>
      </x:c>
      <x:c r="D190" s="52" t="str">
        <x:f>IF('Deal_Master_Wide'!$AV$29="","",'Deal_Master_Wide'!$AV$29)</x:f>
        <x:v>Not assessed</x:v>
      </x:c>
      <x:c r="E190" s="50" t="n">
        <x:v>0</x:v>
      </x:c>
      <x:c r="F190" s="52" t="str">
        <x:f>IF(OR($C190="High-confidence innovation-driven",$C190="Medium-confidence innovation-driven"),1,IF($C190="Clear alternative-rationale",0,""))</x:f>
      </x:c>
      <x:c r="G190" s="52" t="str">
        <x:f>IF('Deal_Master_Wide'!$M$29="","",'Deal_Master_Wide'!$M$29)</x:f>
        <x:v>Review</x:v>
      </x:c>
      <x:c r="H190" s="50" t="str">
        <x:v>Chilcott UK Ltd</x:v>
      </x:c>
      <x:c r="I190" s="50" t="str">
        <x:v>POA Pharma Scandinavia AB</x:v>
      </x:c>
      <x:c r="J190" s="50" t="n">
        <x:v>2020</x:v>
      </x:c>
      <x:c r="K190" s="50" t="n">
        <x:v>3</x:v>
      </x:c>
      <x:c r="L190" s="50" t="n">
        <x:v>2023</x:v>
      </x:c>
      <x:c r="M190" s="50" t="n">
        <x:v>1</x:v>
      </x:c>
      <x:c r="N190" s="50" t="n">
        <x:v>1</x:v>
      </x:c>
      <x:c r="O190" s="52" t="str">
        <x:f>IF($F190="","",$F190*$M190)</x:f>
      </x:c>
      <x:c r="P190" s="54" t="str">
        <x:f>IF('Deal_Master_Wide'!$BV$29="","",'Deal_Master_Wide'!$BV$29)</x:f>
      </x:c>
      <x:c r="Q190" s="54" t="str">
        <x:f>IF('Deal_Master_Wide'!$CC$29="","",'Deal_Master_Wide'!$CC$29)</x:f>
      </x:c>
      <x:c r="R190" s="54" t="str">
        <x:f>IF('Deal_Master_Wide'!$CJ$29="","",'Deal_Master_Wide'!$CJ$29)</x:f>
      </x:c>
      <x:c r="S190" s="54" t="str">
        <x:f>IF('Deal_Master_Wide'!$CQ$29="","",'Deal_Master_Wide'!$CQ$29)</x:f>
      </x:c>
      <x:c r="T190" s="54" t="str">
        <x:f>IF('Deal_Master_Wide'!$CX$29="","",'Deal_Master_Wide'!$CX$29)</x:f>
      </x:c>
      <x:c r="U190" s="54" t="str">
        <x:f>IF('Deal_Master_Wide'!$DE$29="","",'Deal_Master_Wide'!$DE$29)</x:f>
      </x:c>
      <x:c r="V190" s="56" t="str">
        <x:f>IF('Deal_Master_Wide'!$DL$29="","",'Deal_Master_Wide'!$DL$29)</x:f>
      </x:c>
      <x:c r="W190" s="56" t="str">
        <x:f>IF('Deal_Master_Wide'!$DS$29="","",'Deal_Master_Wide'!$DS$29)</x:f>
      </x:c>
      <x:c r="X190" s="56" t="str">
        <x:f>IF('Deal_Master_Wide'!$DZ$29="","",'Deal_Master_Wide'!$DZ$29)</x:f>
      </x:c>
      <x:c r="Y190" s="118" t="str">
        <x:f>IF('Deal_Master_Wide'!$EG$29="","",'Deal_Master_Wide'!$EG$29)</x:f>
      </x:c>
      <x:c r="Z190" s="118" t="str">
        <x:f>IF('Deal_Master_Wide'!$EN$29="","",'Deal_Master_Wide'!$EN$29)</x:f>
      </x:c>
      <x:c r="AA190" s="52" t="str">
        <x:f>IF('Deal_Master_Wide'!$AL$29="","",'Deal_Master_Wide'!$AL$29)</x:f>
        <x:v>Unknown</x:v>
      </x:c>
      <x:c r="AB190" s="54" t="str">
        <x:f>IF('Deal_Master_Wide'!$AF$29="","",'Deal_Master_Wide'!$AF$29)</x:f>
      </x:c>
      <x:c r="AC190" s="52" t="str">
        <x:f>IF(COUNT($P190,$Q190,$R190,$S190,$T190,$U190,$V190,$W190,$X190)=9,"Yes","No")</x:f>
        <x:v>No</x:v>
      </x:c>
      <x:c r="AD190" s="52" t="str">
        <x:f>IF(COUNT($Y190,$Z190)=2,"Yes","No")</x:f>
        <x:v>No</x:v>
      </x:c>
      <x:c r="AE190" s="50" t="str"/>
      <x:c r="AF190" t="str"/>
    </x:row>
    <x:row r="191" ht="20" customHeight="1">
      <x:c r="A191" s="50" t="str">
        <x:v>CTL-0028</x:v>
      </x:c>
      <x:c r="B191" s="50" t="str">
        <x:v>Candidate alternative-rationale group</x:v>
      </x:c>
      <x:c r="C191" s="52" t="str">
        <x:f>IF('Deal_Master_Wide'!$AU$30="","",'Deal_Master_Wide'!$AU$30)</x:f>
        <x:v>Not reviewed</x:v>
      </x:c>
      <x:c r="D191" s="52" t="str">
        <x:f>IF('Deal_Master_Wide'!$AV$30="","",'Deal_Master_Wide'!$AV$30)</x:f>
        <x:v>Not assessed</x:v>
      </x:c>
      <x:c r="E191" s="50" t="n">
        <x:v>0</x:v>
      </x:c>
      <x:c r="F191" s="52" t="str">
        <x:f>IF(OR($C191="High-confidence innovation-driven",$C191="Medium-confidence innovation-driven"),1,IF($C191="Clear alternative-rationale",0,""))</x:f>
      </x:c>
      <x:c r="G191" s="52" t="str">
        <x:f>IF('Deal_Master_Wide'!$M$30="","",'Deal_Master_Wide'!$M$30)</x:f>
        <x:v>Review</x:v>
      </x:c>
      <x:c r="H191" s="50" t="str">
        <x:v>Esteve Pharmaceuticals SA</x:v>
      </x:c>
      <x:c r="I191" s="50" t="str">
        <x:v>ESTEVE Pharmaceuticals GmbH</x:v>
      </x:c>
      <x:c r="J191" s="50" t="n">
        <x:v>2020</x:v>
      </x:c>
      <x:c r="K191" s="50" t="n">
        <x:v>-3</x:v>
      </x:c>
      <x:c r="L191" s="50" t="n">
        <x:v>2017</x:v>
      </x:c>
      <x:c r="M191" s="50" t="n">
        <x:v>0</x:v>
      </x:c>
      <x:c r="N191" s="50" t="n">
        <x:v>0</x:v>
      </x:c>
      <x:c r="O191" s="52" t="str">
        <x:f>IF($F191="","",$F191*$M191)</x:f>
      </x:c>
      <x:c r="P191" s="54" t="n">
        <x:f>IF('Deal_Master_Wide'!$BP$30="","",'Deal_Master_Wide'!$BP$30)</x:f>
        <x:v>21.7254</x:v>
      </x:c>
      <x:c r="Q191" s="54" t="n">
        <x:f>IF('Deal_Master_Wide'!$BW$30="","",'Deal_Master_Wide'!$BW$30)</x:f>
        <x:v>19.8088</x:v>
      </x:c>
      <x:c r="R191" s="54" t="n">
        <x:f>IF('Deal_Master_Wide'!$CD$30="","",'Deal_Master_Wide'!$CD$30)</x:f>
        <x:v>19.6108</x:v>
      </x:c>
      <x:c r="S191" s="54" t="n">
        <x:f>IF('Deal_Master_Wide'!$CK$30="","",'Deal_Master_Wide'!$CK$30)</x:f>
        <x:v>458.8717</x:v>
      </x:c>
      <x:c r="T191" s="54" t="str">
        <x:f>IF('Deal_Master_Wide'!$CR$30="","",'Deal_Master_Wide'!$CR$30)</x:f>
      </x:c>
      <x:c r="U191" s="54" t="str">
        <x:f>IF('Deal_Master_Wide'!$CY$30="","",'Deal_Master_Wide'!$CY$30)</x:f>
      </x:c>
      <x:c r="V191" s="56" t="n">
        <x:f>IF('Deal_Master_Wide'!$DF$30="","",'Deal_Master_Wide'!$DF$30)</x:f>
        <x:v>4.4884</x:v>
      </x:c>
      <x:c r="W191" s="56" t="n">
        <x:f>IF('Deal_Master_Wide'!$DM$30="","",'Deal_Master_Wide'!$DM$30)</x:f>
        <x:v>91.1781</x:v>
      </x:c>
      <x:c r="X191" s="56" t="str">
        <x:f>IF('Deal_Master_Wide'!$DT$30="","",'Deal_Master_Wide'!$DT$30)</x:f>
      </x:c>
      <x:c r="Y191" s="118" t="str">
        <x:f>IF('Deal_Master_Wide'!$EA$30="","",'Deal_Master_Wide'!$EA$30)</x:f>
      </x:c>
      <x:c r="Z191" s="118" t="str">
        <x:f>IF('Deal_Master_Wide'!$EH$30="","",'Deal_Master_Wide'!$EH$30)</x:f>
      </x:c>
      <x:c r="AA191" s="52" t="str">
        <x:f>IF('Deal_Master_Wide'!$AL$30="","",'Deal_Master_Wide'!$AL$30)</x:f>
        <x:v>Unknown</x:v>
      </x:c>
      <x:c r="AB191" s="54" t="str">
        <x:f>IF('Deal_Master_Wide'!$AF$30="","",'Deal_Master_Wide'!$AF$30)</x:f>
      </x:c>
      <x:c r="AC191" s="52" t="str">
        <x:f>IF(COUNT($P191,$Q191,$R191,$S191,$T191,$U191,$V191,$W191,$X191)=9,"Yes","No")</x:f>
        <x:v>No</x:v>
      </x:c>
      <x:c r="AD191" s="52" t="str">
        <x:f>IF(COUNT($Y191,$Z191)=2,"Yes","No")</x:f>
        <x:v>No</x:v>
      </x:c>
      <x:c r="AE191" s="50" t="str"/>
      <x:c r="AF191" t="str"/>
    </x:row>
    <x:row r="192" ht="20" customHeight="1">
      <x:c r="A192" s="50" t="str">
        <x:v>CTL-0028</x:v>
      </x:c>
      <x:c r="B192" s="50" t="str">
        <x:v>Candidate alternative-rationale group</x:v>
      </x:c>
      <x:c r="C192" s="52" t="str">
        <x:f>IF('Deal_Master_Wide'!$AU$30="","",'Deal_Master_Wide'!$AU$30)</x:f>
        <x:v>Not reviewed</x:v>
      </x:c>
      <x:c r="D192" s="52" t="str">
        <x:f>IF('Deal_Master_Wide'!$AV$30="","",'Deal_Master_Wide'!$AV$30)</x:f>
        <x:v>Not assessed</x:v>
      </x:c>
      <x:c r="E192" s="50" t="n">
        <x:v>0</x:v>
      </x:c>
      <x:c r="F192" s="52" t="str">
        <x:f>IF(OR($C192="High-confidence innovation-driven",$C192="Medium-confidence innovation-driven"),1,IF($C192="Clear alternative-rationale",0,""))</x:f>
      </x:c>
      <x:c r="G192" s="52" t="str">
        <x:f>IF('Deal_Master_Wide'!$M$30="","",'Deal_Master_Wide'!$M$30)</x:f>
        <x:v>Review</x:v>
      </x:c>
      <x:c r="H192" s="50" t="str">
        <x:v>Esteve Pharmaceuticals SA</x:v>
      </x:c>
      <x:c r="I192" s="50" t="str">
        <x:v>ESTEVE Pharmaceuticals GmbH</x:v>
      </x:c>
      <x:c r="J192" s="50" t="n">
        <x:v>2020</x:v>
      </x:c>
      <x:c r="K192" s="50" t="n">
        <x:v>-2</x:v>
      </x:c>
      <x:c r="L192" s="50" t="n">
        <x:v>2018</x:v>
      </x:c>
      <x:c r="M192" s="50" t="n">
        <x:v>0</x:v>
      </x:c>
      <x:c r="N192" s="50" t="n">
        <x:v>0</x:v>
      </x:c>
      <x:c r="O192" s="52" t="str">
        <x:f>IF($F192="","",$F192*$M192)</x:f>
      </x:c>
      <x:c r="P192" s="54" t="n">
        <x:f>IF('Deal_Master_Wide'!$BQ$30="","",'Deal_Master_Wide'!$BQ$30)</x:f>
        <x:v>16.6488</x:v>
      </x:c>
      <x:c r="Q192" s="54" t="n">
        <x:f>IF('Deal_Master_Wide'!$BX$30="","",'Deal_Master_Wide'!$BX$30)</x:f>
        <x:v>12.6743</x:v>
      </x:c>
      <x:c r="R192" s="54" t="n">
        <x:f>IF('Deal_Master_Wide'!$CE$30="","",'Deal_Master_Wide'!$CE$30)</x:f>
        <x:v>16.2293</x:v>
      </x:c>
      <x:c r="S192" s="54" t="n">
        <x:f>IF('Deal_Master_Wide'!$CL$30="","",'Deal_Master_Wide'!$CL$30)</x:f>
        <x:v>538.6484</x:v>
      </x:c>
      <x:c r="T192" s="54" t="n">
        <x:f>IF('Deal_Master_Wide'!$CS$30="","",'Deal_Master_Wide'!$CS$30)</x:f>
        <x:v>17.1185</x:v>
      </x:c>
      <x:c r="U192" s="54" t="str">
        <x:f>IF('Deal_Master_Wide'!$CZ$30="","",'Deal_Master_Wide'!$CZ$30)</x:f>
      </x:c>
      <x:c r="V192" s="56" t="n">
        <x:f>IF('Deal_Master_Wide'!$DG$30="","",'Deal_Master_Wide'!$DG$30)</x:f>
        <x:v>3.2539</x:v>
      </x:c>
      <x:c r="W192" s="56" t="n">
        <x:f>IF('Deal_Master_Wide'!$DN$30="","",'Deal_Master_Wide'!$DN$30)</x:f>
        <x:v>76.1274</x:v>
      </x:c>
      <x:c r="X192" s="56" t="n">
        <x:f>IF('Deal_Master_Wide'!$DU$30="","",'Deal_Master_Wide'!$DU$30)</x:f>
        <x:v>3.178</x:v>
      </x:c>
      <x:c r="Y192" s="118" t="str">
        <x:f>IF('Deal_Master_Wide'!$EB$30="","",'Deal_Master_Wide'!$EB$30)</x:f>
      </x:c>
      <x:c r="Z192" s="118" t="str">
        <x:f>IF('Deal_Master_Wide'!$EI$30="","",'Deal_Master_Wide'!$EI$30)</x:f>
      </x:c>
      <x:c r="AA192" s="52" t="str">
        <x:f>IF('Deal_Master_Wide'!$AL$30="","",'Deal_Master_Wide'!$AL$30)</x:f>
        <x:v>Unknown</x:v>
      </x:c>
      <x:c r="AB192" s="54" t="str">
        <x:f>IF('Deal_Master_Wide'!$AF$30="","",'Deal_Master_Wide'!$AF$30)</x:f>
      </x:c>
      <x:c r="AC192" s="52" t="str">
        <x:f>IF(COUNT($P192,$Q192,$R192,$S192,$T192,$U192,$V192,$W192,$X192)=9,"Yes","No")</x:f>
        <x:v>No</x:v>
      </x:c>
      <x:c r="AD192" s="52" t="str">
        <x:f>IF(COUNT($Y192,$Z192)=2,"Yes","No")</x:f>
        <x:v>No</x:v>
      </x:c>
      <x:c r="AE192" s="50" t="str"/>
      <x:c r="AF192" t="str"/>
    </x:row>
    <x:row r="193" ht="20" customHeight="1">
      <x:c r="A193" s="50" t="str">
        <x:v>CTL-0028</x:v>
      </x:c>
      <x:c r="B193" s="50" t="str">
        <x:v>Candidate alternative-rationale group</x:v>
      </x:c>
      <x:c r="C193" s="52" t="str">
        <x:f>IF('Deal_Master_Wide'!$AU$30="","",'Deal_Master_Wide'!$AU$30)</x:f>
        <x:v>Not reviewed</x:v>
      </x:c>
      <x:c r="D193" s="52" t="str">
        <x:f>IF('Deal_Master_Wide'!$AV$30="","",'Deal_Master_Wide'!$AV$30)</x:f>
        <x:v>Not assessed</x:v>
      </x:c>
      <x:c r="E193" s="50" t="n">
        <x:v>0</x:v>
      </x:c>
      <x:c r="F193" s="52" t="str">
        <x:f>IF(OR($C193="High-confidence innovation-driven",$C193="Medium-confidence innovation-driven"),1,IF($C193="Clear alternative-rationale",0,""))</x:f>
      </x:c>
      <x:c r="G193" s="52" t="str">
        <x:f>IF('Deal_Master_Wide'!$M$30="","",'Deal_Master_Wide'!$M$30)</x:f>
        <x:v>Review</x:v>
      </x:c>
      <x:c r="H193" s="50" t="str">
        <x:v>Esteve Pharmaceuticals SA</x:v>
      </x:c>
      <x:c r="I193" s="50" t="str">
        <x:v>ESTEVE Pharmaceuticals GmbH</x:v>
      </x:c>
      <x:c r="J193" s="50" t="n">
        <x:v>2020</x:v>
      </x:c>
      <x:c r="K193" s="50" t="n">
        <x:v>-1</x:v>
      </x:c>
      <x:c r="L193" s="50" t="n">
        <x:v>2019</x:v>
      </x:c>
      <x:c r="M193" s="50" t="n">
        <x:v>0</x:v>
      </x:c>
      <x:c r="N193" s="50" t="n">
        <x:v>0</x:v>
      </x:c>
      <x:c r="O193" s="52" t="str">
        <x:f>IF($F193="","",$F193*$M193)</x:f>
      </x:c>
      <x:c r="P193" s="54" t="n">
        <x:f>IF('Deal_Master_Wide'!$BR$30="","",'Deal_Master_Wide'!$BR$30)</x:f>
        <x:v>174.3453</x:v>
      </x:c>
      <x:c r="Q193" s="54" t="n">
        <x:f>IF('Deal_Master_Wide'!$BY$30="","",'Deal_Master_Wide'!$BY$30)</x:f>
        <x:v>166.8558</x:v>
      </x:c>
      <x:c r="R193" s="54" t="n">
        <x:f>IF('Deal_Master_Wide'!$CF$30="","",'Deal_Master_Wide'!$CF$30)</x:f>
        <x:v>168.7513</x:v>
      </x:c>
      <x:c r="S193" s="54" t="n">
        <x:f>IF('Deal_Master_Wide'!$CM$30="","",'Deal_Master_Wide'!$CM$30)</x:f>
        <x:v>890.9543</x:v>
      </x:c>
      <x:c r="T193" s="54" t="n">
        <x:f>IF('Deal_Master_Wide'!$CT$30="","",'Deal_Master_Wide'!$CT$30)</x:f>
        <x:v>23.5852</x:v>
      </x:c>
      <x:c r="U193" s="54" t="str">
        <x:f>IF('Deal_Master_Wide'!$DA$30="","",'Deal_Master_Wide'!$DA$30)</x:f>
      </x:c>
      <x:c r="V193" s="56" t="n">
        <x:f>IF('Deal_Master_Wide'!$DH$30="","",'Deal_Master_Wide'!$DH$30)</x:f>
        <x:v>23.6081</x:v>
      </x:c>
      <x:c r="W193" s="56" t="n">
        <x:f>IF('Deal_Master_Wide'!$DO$30="","",'Deal_Master_Wide'!$DO$30)</x:f>
        <x:v>95.7042</x:v>
      </x:c>
      <x:c r="X193" s="56" t="n">
        <x:f>IF('Deal_Master_Wide'!$DV$30="","",'Deal_Master_Wide'!$DV$30)</x:f>
        <x:v>2.6472</x:v>
      </x:c>
      <x:c r="Y193" s="118" t="str">
        <x:f>IF('Deal_Master_Wide'!$EC$30="","",'Deal_Master_Wide'!$EC$30)</x:f>
      </x:c>
      <x:c r="Z193" s="118" t="str">
        <x:f>IF('Deal_Master_Wide'!$EJ$30="","",'Deal_Master_Wide'!$EJ$30)</x:f>
      </x:c>
      <x:c r="AA193" s="52" t="str">
        <x:f>IF('Deal_Master_Wide'!$AL$30="","",'Deal_Master_Wide'!$AL$30)</x:f>
        <x:v>Unknown</x:v>
      </x:c>
      <x:c r="AB193" s="54" t="str">
        <x:f>IF('Deal_Master_Wide'!$AF$30="","",'Deal_Master_Wide'!$AF$30)</x:f>
      </x:c>
      <x:c r="AC193" s="52" t="str">
        <x:f>IF(COUNT($P193,$Q193,$R193,$S193,$T193,$U193,$V193,$W193,$X193)=9,"Yes","No")</x:f>
        <x:v>No</x:v>
      </x:c>
      <x:c r="AD193" s="52" t="str">
        <x:f>IF(COUNT($Y193,$Z193)=2,"Yes","No")</x:f>
        <x:v>No</x:v>
      </x:c>
      <x:c r="AE193" s="50" t="str"/>
      <x:c r="AF193" t="str"/>
    </x:row>
    <x:row r="194" ht="20" customHeight="1">
      <x:c r="A194" s="50" t="str">
        <x:v>CTL-0028</x:v>
      </x:c>
      <x:c r="B194" s="50" t="str">
        <x:v>Candidate alternative-rationale group</x:v>
      </x:c>
      <x:c r="C194" s="52" t="str">
        <x:f>IF('Deal_Master_Wide'!$AU$30="","",'Deal_Master_Wide'!$AU$30)</x:f>
        <x:v>Not reviewed</x:v>
      </x:c>
      <x:c r="D194" s="52" t="str">
        <x:f>IF('Deal_Master_Wide'!$AV$30="","",'Deal_Master_Wide'!$AV$30)</x:f>
        <x:v>Not assessed</x:v>
      </x:c>
      <x:c r="E194" s="50" t="n">
        <x:v>0</x:v>
      </x:c>
      <x:c r="F194" s="52" t="str">
        <x:f>IF(OR($C194="High-confidence innovation-driven",$C194="Medium-confidence innovation-driven"),1,IF($C194="Clear alternative-rationale",0,""))</x:f>
      </x:c>
      <x:c r="G194" s="52" t="str">
        <x:f>IF('Deal_Master_Wide'!$M$30="","",'Deal_Master_Wide'!$M$30)</x:f>
        <x:v>Review</x:v>
      </x:c>
      <x:c r="H194" s="50" t="str">
        <x:v>Esteve Pharmaceuticals SA</x:v>
      </x:c>
      <x:c r="I194" s="50" t="str">
        <x:v>ESTEVE Pharmaceuticals GmbH</x:v>
      </x:c>
      <x:c r="J194" s="50" t="n">
        <x:v>2020</x:v>
      </x:c>
      <x:c r="K194" s="50" t="n">
        <x:v>0</x:v>
      </x:c>
      <x:c r="L194" s="50" t="n">
        <x:v>2020</x:v>
      </x:c>
      <x:c r="M194" s="50" t="n">
        <x:v>0</x:v>
      </x:c>
      <x:c r="N194" s="50" t="n">
        <x:v>1</x:v>
      </x:c>
      <x:c r="O194" s="52" t="str">
        <x:f>IF($F194="","",$F194*$M194)</x:f>
      </x:c>
      <x:c r="P194" s="54" t="n">
        <x:f>IF('Deal_Master_Wide'!$BS$30="","",'Deal_Master_Wide'!$BS$30)</x:f>
        <x:v>6.5</x:v>
      </x:c>
      <x:c r="Q194" s="54" t="n">
        <x:f>IF('Deal_Master_Wide'!$BZ$30="","",'Deal_Master_Wide'!$BZ$30)</x:f>
        <x:v>-23.2304</x:v>
      </x:c>
      <x:c r="R194" s="54" t="n">
        <x:f>IF('Deal_Master_Wide'!$CG$30="","",'Deal_Master_Wide'!$CG$30)</x:f>
        <x:v>66.1837</x:v>
      </x:c>
      <x:c r="S194" s="54" t="n">
        <x:f>IF('Deal_Master_Wide'!$CN$30="","",'Deal_Master_Wide'!$CN$30)</x:f>
        <x:v>851.7258</x:v>
      </x:c>
      <x:c r="T194" s="54" t="n">
        <x:f>IF('Deal_Master_Wide'!$CU$30="","",'Deal_Master_Wide'!$CU$30)</x:f>
        <x:v>30.0069</x:v>
      </x:c>
      <x:c r="U194" s="54" t="str">
        <x:f>IF('Deal_Master_Wide'!$DB$30="","",'Deal_Master_Wide'!$DB$30)</x:f>
      </x:c>
      <x:c r="V194" s="56" t="n">
        <x:f>IF('Deal_Master_Wide'!$DI$30="","",'Deal_Master_Wide'!$DI$30)</x:f>
        <x:v>7.5956</x:v>
      </x:c>
      <x:c r="W194" s="56" t="n">
        <x:f>IF('Deal_Master_Wide'!$DP$30="","",'Deal_Master_Wide'!$DP$30)</x:f>
        <x:v>-357.3914</x:v>
      </x:c>
      <x:c r="X194" s="56" t="n">
        <x:f>IF('Deal_Master_Wide'!$DW$30="","",'Deal_Master_Wide'!$DW$30)</x:f>
        <x:v>3.5231</x:v>
      </x:c>
      <x:c r="Y194" s="118" t="str">
        <x:f>IF('Deal_Master_Wide'!$ED$30="","",'Deal_Master_Wide'!$ED$30)</x:f>
      </x:c>
      <x:c r="Z194" s="118" t="str">
        <x:f>IF('Deal_Master_Wide'!$EK$30="","",'Deal_Master_Wide'!$EK$30)</x:f>
      </x:c>
      <x:c r="AA194" s="52" t="str">
        <x:f>IF('Deal_Master_Wide'!$AL$30="","",'Deal_Master_Wide'!$AL$30)</x:f>
        <x:v>Unknown</x:v>
      </x:c>
      <x:c r="AB194" s="54" t="str">
        <x:f>IF('Deal_Master_Wide'!$AF$30="","",'Deal_Master_Wide'!$AF$30)</x:f>
      </x:c>
      <x:c r="AC194" s="52" t="str">
        <x:f>IF(COUNT($P194,$Q194,$R194,$S194,$T194,$U194,$V194,$W194,$X194)=9,"Yes","No")</x:f>
        <x:v>No</x:v>
      </x:c>
      <x:c r="AD194" s="52" t="str">
        <x:f>IF(COUNT($Y194,$Z194)=2,"Yes","No")</x:f>
        <x:v>No</x:v>
      </x:c>
      <x:c r="AE194" s="50" t="str"/>
      <x:c r="AF194" t="str"/>
    </x:row>
    <x:row r="195" ht="20" customHeight="1">
      <x:c r="A195" s="50" t="str">
        <x:v>CTL-0028</x:v>
      </x:c>
      <x:c r="B195" s="50" t="str">
        <x:v>Candidate alternative-rationale group</x:v>
      </x:c>
      <x:c r="C195" s="52" t="str">
        <x:f>IF('Deal_Master_Wide'!$AU$30="","",'Deal_Master_Wide'!$AU$30)</x:f>
        <x:v>Not reviewed</x:v>
      </x:c>
      <x:c r="D195" s="52" t="str">
        <x:f>IF('Deal_Master_Wide'!$AV$30="","",'Deal_Master_Wide'!$AV$30)</x:f>
        <x:v>Not assessed</x:v>
      </x:c>
      <x:c r="E195" s="50" t="n">
        <x:v>0</x:v>
      </x:c>
      <x:c r="F195" s="52" t="str">
        <x:f>IF(OR($C195="High-confidence innovation-driven",$C195="Medium-confidence innovation-driven"),1,IF($C195="Clear alternative-rationale",0,""))</x:f>
      </x:c>
      <x:c r="G195" s="52" t="str">
        <x:f>IF('Deal_Master_Wide'!$M$30="","",'Deal_Master_Wide'!$M$30)</x:f>
        <x:v>Review</x:v>
      </x:c>
      <x:c r="H195" s="50" t="str">
        <x:v>Esteve Pharmaceuticals SA</x:v>
      </x:c>
      <x:c r="I195" s="50" t="str">
        <x:v>ESTEVE Pharmaceuticals GmbH</x:v>
      </x:c>
      <x:c r="J195" s="50" t="n">
        <x:v>2020</x:v>
      </x:c>
      <x:c r="K195" s="50" t="n">
        <x:v>1</x:v>
      </x:c>
      <x:c r="L195" s="50" t="n">
        <x:v>2021</x:v>
      </x:c>
      <x:c r="M195" s="50" t="n">
        <x:v>1</x:v>
      </x:c>
      <x:c r="N195" s="50" t="n">
        <x:v>1</x:v>
      </x:c>
      <x:c r="O195" s="52" t="str">
        <x:f>IF($F195="","",$F195*$M195)</x:f>
      </x:c>
      <x:c r="P195" s="54" t="n">
        <x:f>IF('Deal_Master_Wide'!$BT$30="","",'Deal_Master_Wide'!$BT$30)</x:f>
        <x:v>54.348</x:v>
      </x:c>
      <x:c r="Q195" s="54" t="n">
        <x:f>IF('Deal_Master_Wide'!$CA$30="","",'Deal_Master_Wide'!$CA$30)</x:f>
        <x:v>46.584</x:v>
      </x:c>
      <x:c r="R195" s="54" t="n">
        <x:f>IF('Deal_Master_Wide'!$CH$30="","",'Deal_Master_Wide'!$CH$30)</x:f>
        <x:v>42.709</x:v>
      </x:c>
      <x:c r="S195" s="54" t="n">
        <x:f>IF('Deal_Master_Wide'!$CO$30="","",'Deal_Master_Wide'!$CO$30)</x:f>
        <x:v>779.869</x:v>
      </x:c>
      <x:c r="T195" s="54" t="n">
        <x:f>IF('Deal_Master_Wide'!$CV$30="","",'Deal_Master_Wide'!$CV$30)</x:f>
        <x:v>0.021</x:v>
      </x:c>
      <x:c r="U195" s="54" t="str">
        <x:f>IF('Deal_Master_Wide'!$DC$30="","",'Deal_Master_Wide'!$DC$30)</x:f>
      </x:c>
      <x:c r="V195" s="56" t="n">
        <x:f>IF('Deal_Master_Wide'!$DJ$30="","",'Deal_Master_Wide'!$DJ$30)</x:f>
        <x:v>5.2352</x:v>
      </x:c>
      <x:c r="W195" s="56" t="n">
        <x:f>IF('Deal_Master_Wide'!$DQ$30="","",'Deal_Master_Wide'!$DQ$30)</x:f>
        <x:v>85.7143</x:v>
      </x:c>
      <x:c r="X195" s="56" t="n">
        <x:f>IF('Deal_Master_Wide'!$DX$30="","",'Deal_Master_Wide'!$DX$30)</x:f>
        <x:v>0.0027</x:v>
      </x:c>
      <x:c r="Y195" s="118" t="str">
        <x:f>IF('Deal_Master_Wide'!$EE$30="","",'Deal_Master_Wide'!$EE$30)</x:f>
      </x:c>
      <x:c r="Z195" s="118" t="str">
        <x:f>IF('Deal_Master_Wide'!$EL$30="","",'Deal_Master_Wide'!$EL$30)</x:f>
      </x:c>
      <x:c r="AA195" s="52" t="str">
        <x:f>IF('Deal_Master_Wide'!$AL$30="","",'Deal_Master_Wide'!$AL$30)</x:f>
        <x:v>Unknown</x:v>
      </x:c>
      <x:c r="AB195" s="54" t="str">
        <x:f>IF('Deal_Master_Wide'!$AF$30="","",'Deal_Master_Wide'!$AF$30)</x:f>
      </x:c>
      <x:c r="AC195" s="52" t="str">
        <x:f>IF(COUNT($P195,$Q195,$R195,$S195,$T195,$U195,$V195,$W195,$X195)=9,"Yes","No")</x:f>
        <x:v>No</x:v>
      </x:c>
      <x:c r="AD195" s="52" t="str">
        <x:f>IF(COUNT($Y195,$Z195)=2,"Yes","No")</x:f>
        <x:v>No</x:v>
      </x:c>
      <x:c r="AE195" s="50" t="str"/>
      <x:c r="AF195" t="str"/>
    </x:row>
    <x:row r="196" ht="20" customHeight="1">
      <x:c r="A196" s="50" t="str">
        <x:v>CTL-0028</x:v>
      </x:c>
      <x:c r="B196" s="50" t="str">
        <x:v>Candidate alternative-rationale group</x:v>
      </x:c>
      <x:c r="C196" s="52" t="str">
        <x:f>IF('Deal_Master_Wide'!$AU$30="","",'Deal_Master_Wide'!$AU$30)</x:f>
        <x:v>Not reviewed</x:v>
      </x:c>
      <x:c r="D196" s="52" t="str">
        <x:f>IF('Deal_Master_Wide'!$AV$30="","",'Deal_Master_Wide'!$AV$30)</x:f>
        <x:v>Not assessed</x:v>
      </x:c>
      <x:c r="E196" s="50" t="n">
        <x:v>0</x:v>
      </x:c>
      <x:c r="F196" s="52" t="str">
        <x:f>IF(OR($C196="High-confidence innovation-driven",$C196="Medium-confidence innovation-driven"),1,IF($C196="Clear alternative-rationale",0,""))</x:f>
      </x:c>
      <x:c r="G196" s="52" t="str">
        <x:f>IF('Deal_Master_Wide'!$M$30="","",'Deal_Master_Wide'!$M$30)</x:f>
        <x:v>Review</x:v>
      </x:c>
      <x:c r="H196" s="50" t="str">
        <x:v>Esteve Pharmaceuticals SA</x:v>
      </x:c>
      <x:c r="I196" s="50" t="str">
        <x:v>ESTEVE Pharmaceuticals GmbH</x:v>
      </x:c>
      <x:c r="J196" s="50" t="n">
        <x:v>2020</x:v>
      </x:c>
      <x:c r="K196" s="50" t="n">
        <x:v>2</x:v>
      </x:c>
      <x:c r="L196" s="50" t="n">
        <x:v>2022</x:v>
      </x:c>
      <x:c r="M196" s="50" t="n">
        <x:v>1</x:v>
      </x:c>
      <x:c r="N196" s="50" t="n">
        <x:v>1</x:v>
      </x:c>
      <x:c r="O196" s="52" t="str">
        <x:f>IF($F196="","",$F196*$M196)</x:f>
      </x:c>
      <x:c r="P196" s="54" t="str">
        <x:f>IF('Deal_Master_Wide'!$BU$30="","",'Deal_Master_Wide'!$BU$30)</x:f>
      </x:c>
      <x:c r="Q196" s="54" t="str">
        <x:f>IF('Deal_Master_Wide'!$CB$30="","",'Deal_Master_Wide'!$CB$30)</x:f>
      </x:c>
      <x:c r="R196" s="54" t="str">
        <x:f>IF('Deal_Master_Wide'!$CI$30="","",'Deal_Master_Wide'!$CI$30)</x:f>
      </x:c>
      <x:c r="S196" s="54" t="str">
        <x:f>IF('Deal_Master_Wide'!$CP$30="","",'Deal_Master_Wide'!$CP$30)</x:f>
      </x:c>
      <x:c r="T196" s="54" t="str">
        <x:f>IF('Deal_Master_Wide'!$CW$30="","",'Deal_Master_Wide'!$CW$30)</x:f>
      </x:c>
      <x:c r="U196" s="54" t="str">
        <x:f>IF('Deal_Master_Wide'!$DD$30="","",'Deal_Master_Wide'!$DD$30)</x:f>
      </x:c>
      <x:c r="V196" s="56" t="str">
        <x:f>IF('Deal_Master_Wide'!$DK$30="","",'Deal_Master_Wide'!$DK$30)</x:f>
      </x:c>
      <x:c r="W196" s="56" t="str">
        <x:f>IF('Deal_Master_Wide'!$DR$30="","",'Deal_Master_Wide'!$DR$30)</x:f>
      </x:c>
      <x:c r="X196" s="56" t="str">
        <x:f>IF('Deal_Master_Wide'!$DY$30="","",'Deal_Master_Wide'!$DY$30)</x:f>
      </x:c>
      <x:c r="Y196" s="118" t="str">
        <x:f>IF('Deal_Master_Wide'!$EF$30="","",'Deal_Master_Wide'!$EF$30)</x:f>
      </x:c>
      <x:c r="Z196" s="118" t="str">
        <x:f>IF('Deal_Master_Wide'!$EM$30="","",'Deal_Master_Wide'!$EM$30)</x:f>
      </x:c>
      <x:c r="AA196" s="52" t="str">
        <x:f>IF('Deal_Master_Wide'!$AL$30="","",'Deal_Master_Wide'!$AL$30)</x:f>
        <x:v>Unknown</x:v>
      </x:c>
      <x:c r="AB196" s="54" t="str">
        <x:f>IF('Deal_Master_Wide'!$AF$30="","",'Deal_Master_Wide'!$AF$30)</x:f>
      </x:c>
      <x:c r="AC196" s="52" t="str">
        <x:f>IF(COUNT($P196,$Q196,$R196,$S196,$T196,$U196,$V196,$W196,$X196)=9,"Yes","No")</x:f>
        <x:v>No</x:v>
      </x:c>
      <x:c r="AD196" s="52" t="str">
        <x:f>IF(COUNT($Y196,$Z196)=2,"Yes","No")</x:f>
        <x:v>No</x:v>
      </x:c>
      <x:c r="AE196" s="50" t="str"/>
      <x:c r="AF196" t="str"/>
    </x:row>
    <x:row r="197" ht="20" customHeight="1">
      <x:c r="A197" s="50" t="str">
        <x:v>CTL-0028</x:v>
      </x:c>
      <x:c r="B197" s="50" t="str">
        <x:v>Candidate alternative-rationale group</x:v>
      </x:c>
      <x:c r="C197" s="52" t="str">
        <x:f>IF('Deal_Master_Wide'!$AU$30="","",'Deal_Master_Wide'!$AU$30)</x:f>
        <x:v>Not reviewed</x:v>
      </x:c>
      <x:c r="D197" s="52" t="str">
        <x:f>IF('Deal_Master_Wide'!$AV$30="","",'Deal_Master_Wide'!$AV$30)</x:f>
        <x:v>Not assessed</x:v>
      </x:c>
      <x:c r="E197" s="50" t="n">
        <x:v>0</x:v>
      </x:c>
      <x:c r="F197" s="52" t="str">
        <x:f>IF(OR($C197="High-confidence innovation-driven",$C197="Medium-confidence innovation-driven"),1,IF($C197="Clear alternative-rationale",0,""))</x:f>
      </x:c>
      <x:c r="G197" s="52" t="str">
        <x:f>IF('Deal_Master_Wide'!$M$30="","",'Deal_Master_Wide'!$M$30)</x:f>
        <x:v>Review</x:v>
      </x:c>
      <x:c r="H197" s="50" t="str">
        <x:v>Esteve Pharmaceuticals SA</x:v>
      </x:c>
      <x:c r="I197" s="50" t="str">
        <x:v>ESTEVE Pharmaceuticals GmbH</x:v>
      </x:c>
      <x:c r="J197" s="50" t="n">
        <x:v>2020</x:v>
      </x:c>
      <x:c r="K197" s="50" t="n">
        <x:v>3</x:v>
      </x:c>
      <x:c r="L197" s="50" t="n">
        <x:v>2023</x:v>
      </x:c>
      <x:c r="M197" s="50" t="n">
        <x:v>1</x:v>
      </x:c>
      <x:c r="N197" s="50" t="n">
        <x:v>1</x:v>
      </x:c>
      <x:c r="O197" s="52" t="str">
        <x:f>IF($F197="","",$F197*$M197)</x:f>
      </x:c>
      <x:c r="P197" s="54" t="str">
        <x:f>IF('Deal_Master_Wide'!$BV$30="","",'Deal_Master_Wide'!$BV$30)</x:f>
      </x:c>
      <x:c r="Q197" s="54" t="str">
        <x:f>IF('Deal_Master_Wide'!$CC$30="","",'Deal_Master_Wide'!$CC$30)</x:f>
      </x:c>
      <x:c r="R197" s="54" t="str">
        <x:f>IF('Deal_Master_Wide'!$CJ$30="","",'Deal_Master_Wide'!$CJ$30)</x:f>
      </x:c>
      <x:c r="S197" s="54" t="str">
        <x:f>IF('Deal_Master_Wide'!$CQ$30="","",'Deal_Master_Wide'!$CQ$30)</x:f>
      </x:c>
      <x:c r="T197" s="54" t="str">
        <x:f>IF('Deal_Master_Wide'!$CX$30="","",'Deal_Master_Wide'!$CX$30)</x:f>
      </x:c>
      <x:c r="U197" s="54" t="str">
        <x:f>IF('Deal_Master_Wide'!$DE$30="","",'Deal_Master_Wide'!$DE$30)</x:f>
      </x:c>
      <x:c r="V197" s="56" t="str">
        <x:f>IF('Deal_Master_Wide'!$DL$30="","",'Deal_Master_Wide'!$DL$30)</x:f>
      </x:c>
      <x:c r="W197" s="56" t="str">
        <x:f>IF('Deal_Master_Wide'!$DS$30="","",'Deal_Master_Wide'!$DS$30)</x:f>
      </x:c>
      <x:c r="X197" s="56" t="str">
        <x:f>IF('Deal_Master_Wide'!$DZ$30="","",'Deal_Master_Wide'!$DZ$30)</x:f>
      </x:c>
      <x:c r="Y197" s="118" t="str">
        <x:f>IF('Deal_Master_Wide'!$EG$30="","",'Deal_Master_Wide'!$EG$30)</x:f>
      </x:c>
      <x:c r="Z197" s="118" t="str">
        <x:f>IF('Deal_Master_Wide'!$EN$30="","",'Deal_Master_Wide'!$EN$30)</x:f>
      </x:c>
      <x:c r="AA197" s="52" t="str">
        <x:f>IF('Deal_Master_Wide'!$AL$30="","",'Deal_Master_Wide'!$AL$30)</x:f>
        <x:v>Unknown</x:v>
      </x:c>
      <x:c r="AB197" s="54" t="str">
        <x:f>IF('Deal_Master_Wide'!$AF$30="","",'Deal_Master_Wide'!$AF$30)</x:f>
      </x:c>
      <x:c r="AC197" s="52" t="str">
        <x:f>IF(COUNT($P197,$Q197,$R197,$S197,$T197,$U197,$V197,$W197,$X197)=9,"Yes","No")</x:f>
        <x:v>No</x:v>
      </x:c>
      <x:c r="AD197" s="52" t="str">
        <x:f>IF(COUNT($Y197,$Z197)=2,"Yes","No")</x:f>
        <x:v>No</x:v>
      </x:c>
      <x:c r="AE197" s="50" t="str"/>
      <x:c r="AF197" t="str"/>
    </x:row>
    <x:row r="198" ht="20" customHeight="1">
      <x:c r="A198" s="50" t="str">
        <x:v>CTL-0029</x:v>
      </x:c>
      <x:c r="B198" s="50" t="str">
        <x:v>Candidate alternative-rationale group</x:v>
      </x:c>
      <x:c r="C198" s="52" t="str">
        <x:f>IF('Deal_Master_Wide'!$AU$31="","",'Deal_Master_Wide'!$AU$31)</x:f>
        <x:v>Not reviewed</x:v>
      </x:c>
      <x:c r="D198" s="52" t="str">
        <x:f>IF('Deal_Master_Wide'!$AV$31="","",'Deal_Master_Wide'!$AV$31)</x:f>
        <x:v>Not assessed</x:v>
      </x:c>
      <x:c r="E198" s="50" t="n">
        <x:v>0</x:v>
      </x:c>
      <x:c r="F198" s="52" t="str">
        <x:f>IF(OR($C198="High-confidence innovation-driven",$C198="Medium-confidence innovation-driven"),1,IF($C198="Clear alternative-rationale",0,""))</x:f>
      </x:c>
      <x:c r="G198" s="52" t="str">
        <x:f>IF('Deal_Master_Wide'!$M$31="","",'Deal_Master_Wide'!$M$31)</x:f>
        <x:v>Review</x:v>
      </x:c>
      <x:c r="H198" s="50" t="str">
        <x:v>Towa Pharmaceutical Co Ltd</x:v>
      </x:c>
      <x:c r="I198" s="50" t="str">
        <x:v>Pensa Investments, S.L.</x:v>
      </x:c>
      <x:c r="J198" s="50" t="n">
        <x:v>2020</x:v>
      </x:c>
      <x:c r="K198" s="50" t="n">
        <x:v>-3</x:v>
      </x:c>
      <x:c r="L198" s="50" t="n">
        <x:v>2017</x:v>
      </x:c>
      <x:c r="M198" s="50" t="n">
        <x:v>0</x:v>
      </x:c>
      <x:c r="N198" s="50" t="n">
        <x:v>0</x:v>
      </x:c>
      <x:c r="O198" s="52" t="str">
        <x:f>IF($F198="","",$F198*$M198)</x:f>
      </x:c>
      <x:c r="P198" s="54" t="str">
        <x:f>IF('Deal_Master_Wide'!$BP$31="","",'Deal_Master_Wide'!$BP$31)</x:f>
      </x:c>
      <x:c r="Q198" s="54" t="str">
        <x:f>IF('Deal_Master_Wide'!$BW$31="","",'Deal_Master_Wide'!$BW$31)</x:f>
      </x:c>
      <x:c r="R198" s="54" t="str">
        <x:f>IF('Deal_Master_Wide'!$CD$31="","",'Deal_Master_Wide'!$CD$31)</x:f>
      </x:c>
      <x:c r="S198" s="54" t="str">
        <x:f>IF('Deal_Master_Wide'!$CK$31="","",'Deal_Master_Wide'!$CK$31)</x:f>
      </x:c>
      <x:c r="T198" s="54" t="str">
        <x:f>IF('Deal_Master_Wide'!$CR$31="","",'Deal_Master_Wide'!$CR$31)</x:f>
      </x:c>
      <x:c r="U198" s="54" t="str">
        <x:f>IF('Deal_Master_Wide'!$CY$31="","",'Deal_Master_Wide'!$CY$31)</x:f>
      </x:c>
      <x:c r="V198" s="56" t="str">
        <x:f>IF('Deal_Master_Wide'!$DF$31="","",'Deal_Master_Wide'!$DF$31)</x:f>
      </x:c>
      <x:c r="W198" s="56" t="str">
        <x:f>IF('Deal_Master_Wide'!$DM$31="","",'Deal_Master_Wide'!$DM$31)</x:f>
      </x:c>
      <x:c r="X198" s="56" t="str">
        <x:f>IF('Deal_Master_Wide'!$DT$31="","",'Deal_Master_Wide'!$DT$31)</x:f>
      </x:c>
      <x:c r="Y198" s="118" t="str">
        <x:f>IF('Deal_Master_Wide'!$EA$31="","",'Deal_Master_Wide'!$EA$31)</x:f>
      </x:c>
      <x:c r="Z198" s="118" t="str">
        <x:f>IF('Deal_Master_Wide'!$EH$31="","",'Deal_Master_Wide'!$EH$31)</x:f>
      </x:c>
      <x:c r="AA198" s="52" t="str">
        <x:f>IF('Deal_Master_Wide'!$AL$31="","",'Deal_Master_Wide'!$AL$31)</x:f>
        <x:v>Unknown</x:v>
      </x:c>
      <x:c r="AB198" s="54" t="n">
        <x:f>IF('Deal_Master_Wide'!$AF$31="","",'Deal_Master_Wide'!$AF$31)</x:f>
        <x:v>354</x:v>
      </x:c>
      <x:c r="AC198" s="52" t="str">
        <x:f>IF(COUNT($P198,$Q198,$R198,$S198,$T198,$U198,$V198,$W198,$X198)=9,"Yes","No")</x:f>
        <x:v>No</x:v>
      </x:c>
      <x:c r="AD198" s="52" t="str">
        <x:f>IF(COUNT($Y198,$Z198)=2,"Yes","No")</x:f>
        <x:v>No</x:v>
      </x:c>
      <x:c r="AE198" s="50" t="str"/>
      <x:c r="AF198" t="str"/>
    </x:row>
    <x:row r="199" ht="20" customHeight="1">
      <x:c r="A199" s="50" t="str">
        <x:v>CTL-0029</x:v>
      </x:c>
      <x:c r="B199" s="50" t="str">
        <x:v>Candidate alternative-rationale group</x:v>
      </x:c>
      <x:c r="C199" s="52" t="str">
        <x:f>IF('Deal_Master_Wide'!$AU$31="","",'Deal_Master_Wide'!$AU$31)</x:f>
        <x:v>Not reviewed</x:v>
      </x:c>
      <x:c r="D199" s="52" t="str">
        <x:f>IF('Deal_Master_Wide'!$AV$31="","",'Deal_Master_Wide'!$AV$31)</x:f>
        <x:v>Not assessed</x:v>
      </x:c>
      <x:c r="E199" s="50" t="n">
        <x:v>0</x:v>
      </x:c>
      <x:c r="F199" s="52" t="str">
        <x:f>IF(OR($C199="High-confidence innovation-driven",$C199="Medium-confidence innovation-driven"),1,IF($C199="Clear alternative-rationale",0,""))</x:f>
      </x:c>
      <x:c r="G199" s="52" t="str">
        <x:f>IF('Deal_Master_Wide'!$M$31="","",'Deal_Master_Wide'!$M$31)</x:f>
        <x:v>Review</x:v>
      </x:c>
      <x:c r="H199" s="50" t="str">
        <x:v>Towa Pharmaceutical Co Ltd</x:v>
      </x:c>
      <x:c r="I199" s="50" t="str">
        <x:v>Pensa Investments, S.L.</x:v>
      </x:c>
      <x:c r="J199" s="50" t="n">
        <x:v>2020</x:v>
      </x:c>
      <x:c r="K199" s="50" t="n">
        <x:v>-2</x:v>
      </x:c>
      <x:c r="L199" s="50" t="n">
        <x:v>2018</x:v>
      </x:c>
      <x:c r="M199" s="50" t="n">
        <x:v>0</x:v>
      </x:c>
      <x:c r="N199" s="50" t="n">
        <x:v>0</x:v>
      </x:c>
      <x:c r="O199" s="52" t="str">
        <x:f>IF($F199="","",$F199*$M199)</x:f>
      </x:c>
      <x:c r="P199" s="54" t="str">
        <x:f>IF('Deal_Master_Wide'!$BQ$31="","",'Deal_Master_Wide'!$BQ$31)</x:f>
      </x:c>
      <x:c r="Q199" s="54" t="str">
        <x:f>IF('Deal_Master_Wide'!$BX$31="","",'Deal_Master_Wide'!$BX$31)</x:f>
      </x:c>
      <x:c r="R199" s="54" t="str">
        <x:f>IF('Deal_Master_Wide'!$CE$31="","",'Deal_Master_Wide'!$CE$31)</x:f>
      </x:c>
      <x:c r="S199" s="54" t="str">
        <x:f>IF('Deal_Master_Wide'!$CL$31="","",'Deal_Master_Wide'!$CL$31)</x:f>
      </x:c>
      <x:c r="T199" s="54" t="str">
        <x:f>IF('Deal_Master_Wide'!$CS$31="","",'Deal_Master_Wide'!$CS$31)</x:f>
      </x:c>
      <x:c r="U199" s="54" t="str">
        <x:f>IF('Deal_Master_Wide'!$CZ$31="","",'Deal_Master_Wide'!$CZ$31)</x:f>
      </x:c>
      <x:c r="V199" s="56" t="str">
        <x:f>IF('Deal_Master_Wide'!$DG$31="","",'Deal_Master_Wide'!$DG$31)</x:f>
      </x:c>
      <x:c r="W199" s="56" t="str">
        <x:f>IF('Deal_Master_Wide'!$DN$31="","",'Deal_Master_Wide'!$DN$31)</x:f>
      </x:c>
      <x:c r="X199" s="56" t="str">
        <x:f>IF('Deal_Master_Wide'!$DU$31="","",'Deal_Master_Wide'!$DU$31)</x:f>
      </x:c>
      <x:c r="Y199" s="118" t="str">
        <x:f>IF('Deal_Master_Wide'!$EB$31="","",'Deal_Master_Wide'!$EB$31)</x:f>
      </x:c>
      <x:c r="Z199" s="118" t="str">
        <x:f>IF('Deal_Master_Wide'!$EI$31="","",'Deal_Master_Wide'!$EI$31)</x:f>
      </x:c>
      <x:c r="AA199" s="52" t="str">
        <x:f>IF('Deal_Master_Wide'!$AL$31="","",'Deal_Master_Wide'!$AL$31)</x:f>
        <x:v>Unknown</x:v>
      </x:c>
      <x:c r="AB199" s="54" t="n">
        <x:f>IF('Deal_Master_Wide'!$AF$31="","",'Deal_Master_Wide'!$AF$31)</x:f>
        <x:v>354</x:v>
      </x:c>
      <x:c r="AC199" s="52" t="str">
        <x:f>IF(COUNT($P199,$Q199,$R199,$S199,$T199,$U199,$V199,$W199,$X199)=9,"Yes","No")</x:f>
        <x:v>No</x:v>
      </x:c>
      <x:c r="AD199" s="52" t="str">
        <x:f>IF(COUNT($Y199,$Z199)=2,"Yes","No")</x:f>
        <x:v>No</x:v>
      </x:c>
      <x:c r="AE199" s="50" t="str"/>
      <x:c r="AF199" t="str"/>
    </x:row>
    <x:row r="200" ht="20" customHeight="1">
      <x:c r="A200" s="50" t="str">
        <x:v>CTL-0029</x:v>
      </x:c>
      <x:c r="B200" s="50" t="str">
        <x:v>Candidate alternative-rationale group</x:v>
      </x:c>
      <x:c r="C200" s="52" t="str">
        <x:f>IF('Deal_Master_Wide'!$AU$31="","",'Deal_Master_Wide'!$AU$31)</x:f>
        <x:v>Not reviewed</x:v>
      </x:c>
      <x:c r="D200" s="52" t="str">
        <x:f>IF('Deal_Master_Wide'!$AV$31="","",'Deal_Master_Wide'!$AV$31)</x:f>
        <x:v>Not assessed</x:v>
      </x:c>
      <x:c r="E200" s="50" t="n">
        <x:v>0</x:v>
      </x:c>
      <x:c r="F200" s="52" t="str">
        <x:f>IF(OR($C200="High-confidence innovation-driven",$C200="Medium-confidence innovation-driven"),1,IF($C200="Clear alternative-rationale",0,""))</x:f>
      </x:c>
      <x:c r="G200" s="52" t="str">
        <x:f>IF('Deal_Master_Wide'!$M$31="","",'Deal_Master_Wide'!$M$31)</x:f>
        <x:v>Review</x:v>
      </x:c>
      <x:c r="H200" s="50" t="str">
        <x:v>Towa Pharmaceutical Co Ltd</x:v>
      </x:c>
      <x:c r="I200" s="50" t="str">
        <x:v>Pensa Investments, S.L.</x:v>
      </x:c>
      <x:c r="J200" s="50" t="n">
        <x:v>2020</x:v>
      </x:c>
      <x:c r="K200" s="50" t="n">
        <x:v>-1</x:v>
      </x:c>
      <x:c r="L200" s="50" t="n">
        <x:v>2019</x:v>
      </x:c>
      <x:c r="M200" s="50" t="n">
        <x:v>0</x:v>
      </x:c>
      <x:c r="N200" s="50" t="n">
        <x:v>0</x:v>
      </x:c>
      <x:c r="O200" s="52" t="str">
        <x:f>IF($F200="","",$F200*$M200)</x:f>
      </x:c>
      <x:c r="P200" s="54" t="str">
        <x:f>IF('Deal_Master_Wide'!$BR$31="","",'Deal_Master_Wide'!$BR$31)</x:f>
      </x:c>
      <x:c r="Q200" s="54" t="str">
        <x:f>IF('Deal_Master_Wide'!$BY$31="","",'Deal_Master_Wide'!$BY$31)</x:f>
      </x:c>
      <x:c r="R200" s="54" t="str">
        <x:f>IF('Deal_Master_Wide'!$CF$31="","",'Deal_Master_Wide'!$CF$31)</x:f>
      </x:c>
      <x:c r="S200" s="54" t="str">
        <x:f>IF('Deal_Master_Wide'!$CM$31="","",'Deal_Master_Wide'!$CM$31)</x:f>
      </x:c>
      <x:c r="T200" s="54" t="str">
        <x:f>IF('Deal_Master_Wide'!$CT$31="","",'Deal_Master_Wide'!$CT$31)</x:f>
      </x:c>
      <x:c r="U200" s="54" t="str">
        <x:f>IF('Deal_Master_Wide'!$DA$31="","",'Deal_Master_Wide'!$DA$31)</x:f>
      </x:c>
      <x:c r="V200" s="56" t="str">
        <x:f>IF('Deal_Master_Wide'!$DH$31="","",'Deal_Master_Wide'!$DH$31)</x:f>
      </x:c>
      <x:c r="W200" s="56" t="str">
        <x:f>IF('Deal_Master_Wide'!$DO$31="","",'Deal_Master_Wide'!$DO$31)</x:f>
      </x:c>
      <x:c r="X200" s="56" t="str">
        <x:f>IF('Deal_Master_Wide'!$DV$31="","",'Deal_Master_Wide'!$DV$31)</x:f>
      </x:c>
      <x:c r="Y200" s="118" t="str">
        <x:f>IF('Deal_Master_Wide'!$EC$31="","",'Deal_Master_Wide'!$EC$31)</x:f>
      </x:c>
      <x:c r="Z200" s="118" t="str">
        <x:f>IF('Deal_Master_Wide'!$EJ$31="","",'Deal_Master_Wide'!$EJ$31)</x:f>
      </x:c>
      <x:c r="AA200" s="52" t="str">
        <x:f>IF('Deal_Master_Wide'!$AL$31="","",'Deal_Master_Wide'!$AL$31)</x:f>
        <x:v>Unknown</x:v>
      </x:c>
      <x:c r="AB200" s="54" t="n">
        <x:f>IF('Deal_Master_Wide'!$AF$31="","",'Deal_Master_Wide'!$AF$31)</x:f>
        <x:v>354</x:v>
      </x:c>
      <x:c r="AC200" s="52" t="str">
        <x:f>IF(COUNT($P200,$Q200,$R200,$S200,$T200,$U200,$V200,$W200,$X200)=9,"Yes","No")</x:f>
        <x:v>No</x:v>
      </x:c>
      <x:c r="AD200" s="52" t="str">
        <x:f>IF(COUNT($Y200,$Z200)=2,"Yes","No")</x:f>
        <x:v>No</x:v>
      </x:c>
      <x:c r="AE200" s="50" t="str"/>
      <x:c r="AF200" t="str"/>
    </x:row>
    <x:row r="201" ht="20" customHeight="1">
      <x:c r="A201" s="50" t="str">
        <x:v>CTL-0029</x:v>
      </x:c>
      <x:c r="B201" s="50" t="str">
        <x:v>Candidate alternative-rationale group</x:v>
      </x:c>
      <x:c r="C201" s="52" t="str">
        <x:f>IF('Deal_Master_Wide'!$AU$31="","",'Deal_Master_Wide'!$AU$31)</x:f>
        <x:v>Not reviewed</x:v>
      </x:c>
      <x:c r="D201" s="52" t="str">
        <x:f>IF('Deal_Master_Wide'!$AV$31="","",'Deal_Master_Wide'!$AV$31)</x:f>
        <x:v>Not assessed</x:v>
      </x:c>
      <x:c r="E201" s="50" t="n">
        <x:v>0</x:v>
      </x:c>
      <x:c r="F201" s="52" t="str">
        <x:f>IF(OR($C201="High-confidence innovation-driven",$C201="Medium-confidence innovation-driven"),1,IF($C201="Clear alternative-rationale",0,""))</x:f>
      </x:c>
      <x:c r="G201" s="52" t="str">
        <x:f>IF('Deal_Master_Wide'!$M$31="","",'Deal_Master_Wide'!$M$31)</x:f>
        <x:v>Review</x:v>
      </x:c>
      <x:c r="H201" s="50" t="str">
        <x:v>Towa Pharmaceutical Co Ltd</x:v>
      </x:c>
      <x:c r="I201" s="50" t="str">
        <x:v>Pensa Investments, S.L.</x:v>
      </x:c>
      <x:c r="J201" s="50" t="n">
        <x:v>2020</x:v>
      </x:c>
      <x:c r="K201" s="50" t="n">
        <x:v>0</x:v>
      </x:c>
      <x:c r="L201" s="50" t="n">
        <x:v>2020</x:v>
      </x:c>
      <x:c r="M201" s="50" t="n">
        <x:v>0</x:v>
      </x:c>
      <x:c r="N201" s="50" t="n">
        <x:v>1</x:v>
      </x:c>
      <x:c r="O201" s="52" t="str">
        <x:f>IF($F201="","",$F201*$M201)</x:f>
      </x:c>
      <x:c r="P201" s="54" t="str">
        <x:f>IF('Deal_Master_Wide'!$BS$31="","",'Deal_Master_Wide'!$BS$31)</x:f>
      </x:c>
      <x:c r="Q201" s="54" t="str">
        <x:f>IF('Deal_Master_Wide'!$BZ$31="","",'Deal_Master_Wide'!$BZ$31)</x:f>
      </x:c>
      <x:c r="R201" s="54" t="str">
        <x:f>IF('Deal_Master_Wide'!$CG$31="","",'Deal_Master_Wide'!$CG$31)</x:f>
      </x:c>
      <x:c r="S201" s="54" t="str">
        <x:f>IF('Deal_Master_Wide'!$CN$31="","",'Deal_Master_Wide'!$CN$31)</x:f>
      </x:c>
      <x:c r="T201" s="54" t="str">
        <x:f>IF('Deal_Master_Wide'!$CU$31="","",'Deal_Master_Wide'!$CU$31)</x:f>
      </x:c>
      <x:c r="U201" s="54" t="str">
        <x:f>IF('Deal_Master_Wide'!$DB$31="","",'Deal_Master_Wide'!$DB$31)</x:f>
      </x:c>
      <x:c r="V201" s="56" t="str">
        <x:f>IF('Deal_Master_Wide'!$DI$31="","",'Deal_Master_Wide'!$DI$31)</x:f>
      </x:c>
      <x:c r="W201" s="56" t="str">
        <x:f>IF('Deal_Master_Wide'!$DP$31="","",'Deal_Master_Wide'!$DP$31)</x:f>
      </x:c>
      <x:c r="X201" s="56" t="str">
        <x:f>IF('Deal_Master_Wide'!$DW$31="","",'Deal_Master_Wide'!$DW$31)</x:f>
      </x:c>
      <x:c r="Y201" s="118" t="str">
        <x:f>IF('Deal_Master_Wide'!$ED$31="","",'Deal_Master_Wide'!$ED$31)</x:f>
      </x:c>
      <x:c r="Z201" s="118" t="str">
        <x:f>IF('Deal_Master_Wide'!$EK$31="","",'Deal_Master_Wide'!$EK$31)</x:f>
      </x:c>
      <x:c r="AA201" s="52" t="str">
        <x:f>IF('Deal_Master_Wide'!$AL$31="","",'Deal_Master_Wide'!$AL$31)</x:f>
        <x:v>Unknown</x:v>
      </x:c>
      <x:c r="AB201" s="54" t="n">
        <x:f>IF('Deal_Master_Wide'!$AF$31="","",'Deal_Master_Wide'!$AF$31)</x:f>
        <x:v>354</x:v>
      </x:c>
      <x:c r="AC201" s="52" t="str">
        <x:f>IF(COUNT($P201,$Q201,$R201,$S201,$T201,$U201,$V201,$W201,$X201)=9,"Yes","No")</x:f>
        <x:v>No</x:v>
      </x:c>
      <x:c r="AD201" s="52" t="str">
        <x:f>IF(COUNT($Y201,$Z201)=2,"Yes","No")</x:f>
        <x:v>No</x:v>
      </x:c>
      <x:c r="AE201" s="50" t="str"/>
      <x:c r="AF201" t="str"/>
    </x:row>
    <x:row r="202" ht="20" customHeight="1">
      <x:c r="A202" s="50" t="str">
        <x:v>CTL-0029</x:v>
      </x:c>
      <x:c r="B202" s="50" t="str">
        <x:v>Candidate alternative-rationale group</x:v>
      </x:c>
      <x:c r="C202" s="52" t="str">
        <x:f>IF('Deal_Master_Wide'!$AU$31="","",'Deal_Master_Wide'!$AU$31)</x:f>
        <x:v>Not reviewed</x:v>
      </x:c>
      <x:c r="D202" s="52" t="str">
        <x:f>IF('Deal_Master_Wide'!$AV$31="","",'Deal_Master_Wide'!$AV$31)</x:f>
        <x:v>Not assessed</x:v>
      </x:c>
      <x:c r="E202" s="50" t="n">
        <x:v>0</x:v>
      </x:c>
      <x:c r="F202" s="52" t="str">
        <x:f>IF(OR($C202="High-confidence innovation-driven",$C202="Medium-confidence innovation-driven"),1,IF($C202="Clear alternative-rationale",0,""))</x:f>
      </x:c>
      <x:c r="G202" s="52" t="str">
        <x:f>IF('Deal_Master_Wide'!$M$31="","",'Deal_Master_Wide'!$M$31)</x:f>
        <x:v>Review</x:v>
      </x:c>
      <x:c r="H202" s="50" t="str">
        <x:v>Towa Pharmaceutical Co Ltd</x:v>
      </x:c>
      <x:c r="I202" s="50" t="str">
        <x:v>Pensa Investments, S.L.</x:v>
      </x:c>
      <x:c r="J202" s="50" t="n">
        <x:v>2020</x:v>
      </x:c>
      <x:c r="K202" s="50" t="n">
        <x:v>1</x:v>
      </x:c>
      <x:c r="L202" s="50" t="n">
        <x:v>2021</x:v>
      </x:c>
      <x:c r="M202" s="50" t="n">
        <x:v>1</x:v>
      </x:c>
      <x:c r="N202" s="50" t="n">
        <x:v>1</x:v>
      </x:c>
      <x:c r="O202" s="52" t="str">
        <x:f>IF($F202="","",$F202*$M202)</x:f>
      </x:c>
      <x:c r="P202" s="54" t="str">
        <x:f>IF('Deal_Master_Wide'!$BT$31="","",'Deal_Master_Wide'!$BT$31)</x:f>
      </x:c>
      <x:c r="Q202" s="54" t="str">
        <x:f>IF('Deal_Master_Wide'!$CA$31="","",'Deal_Master_Wide'!$CA$31)</x:f>
      </x:c>
      <x:c r="R202" s="54" t="str">
        <x:f>IF('Deal_Master_Wide'!$CH$31="","",'Deal_Master_Wide'!$CH$31)</x:f>
      </x:c>
      <x:c r="S202" s="54" t="str">
        <x:f>IF('Deal_Master_Wide'!$CO$31="","",'Deal_Master_Wide'!$CO$31)</x:f>
      </x:c>
      <x:c r="T202" s="54" t="str">
        <x:f>IF('Deal_Master_Wide'!$CV$31="","",'Deal_Master_Wide'!$CV$31)</x:f>
      </x:c>
      <x:c r="U202" s="54" t="str">
        <x:f>IF('Deal_Master_Wide'!$DC$31="","",'Deal_Master_Wide'!$DC$31)</x:f>
      </x:c>
      <x:c r="V202" s="56" t="str">
        <x:f>IF('Deal_Master_Wide'!$DJ$31="","",'Deal_Master_Wide'!$DJ$31)</x:f>
      </x:c>
      <x:c r="W202" s="56" t="str">
        <x:f>IF('Deal_Master_Wide'!$DQ$31="","",'Deal_Master_Wide'!$DQ$31)</x:f>
      </x:c>
      <x:c r="X202" s="56" t="str">
        <x:f>IF('Deal_Master_Wide'!$DX$31="","",'Deal_Master_Wide'!$DX$31)</x:f>
      </x:c>
      <x:c r="Y202" s="118" t="str">
        <x:f>IF('Deal_Master_Wide'!$EE$31="","",'Deal_Master_Wide'!$EE$31)</x:f>
      </x:c>
      <x:c r="Z202" s="118" t="str">
        <x:f>IF('Deal_Master_Wide'!$EL$31="","",'Deal_Master_Wide'!$EL$31)</x:f>
      </x:c>
      <x:c r="AA202" s="52" t="str">
        <x:f>IF('Deal_Master_Wide'!$AL$31="","",'Deal_Master_Wide'!$AL$31)</x:f>
        <x:v>Unknown</x:v>
      </x:c>
      <x:c r="AB202" s="54" t="n">
        <x:f>IF('Deal_Master_Wide'!$AF$31="","",'Deal_Master_Wide'!$AF$31)</x:f>
        <x:v>354</x:v>
      </x:c>
      <x:c r="AC202" s="52" t="str">
        <x:f>IF(COUNT($P202,$Q202,$R202,$S202,$T202,$U202,$V202,$W202,$X202)=9,"Yes","No")</x:f>
        <x:v>No</x:v>
      </x:c>
      <x:c r="AD202" s="52" t="str">
        <x:f>IF(COUNT($Y202,$Z202)=2,"Yes","No")</x:f>
        <x:v>No</x:v>
      </x:c>
      <x:c r="AE202" s="50" t="str"/>
      <x:c r="AF202" t="str"/>
    </x:row>
    <x:row r="203" ht="20" customHeight="1">
      <x:c r="A203" s="50" t="str">
        <x:v>CTL-0029</x:v>
      </x:c>
      <x:c r="B203" s="50" t="str">
        <x:v>Candidate alternative-rationale group</x:v>
      </x:c>
      <x:c r="C203" s="52" t="str">
        <x:f>IF('Deal_Master_Wide'!$AU$31="","",'Deal_Master_Wide'!$AU$31)</x:f>
        <x:v>Not reviewed</x:v>
      </x:c>
      <x:c r="D203" s="52" t="str">
        <x:f>IF('Deal_Master_Wide'!$AV$31="","",'Deal_Master_Wide'!$AV$31)</x:f>
        <x:v>Not assessed</x:v>
      </x:c>
      <x:c r="E203" s="50" t="n">
        <x:v>0</x:v>
      </x:c>
      <x:c r="F203" s="52" t="str">
        <x:f>IF(OR($C203="High-confidence innovation-driven",$C203="Medium-confidence innovation-driven"),1,IF($C203="Clear alternative-rationale",0,""))</x:f>
      </x:c>
      <x:c r="G203" s="52" t="str">
        <x:f>IF('Deal_Master_Wide'!$M$31="","",'Deal_Master_Wide'!$M$31)</x:f>
        <x:v>Review</x:v>
      </x:c>
      <x:c r="H203" s="50" t="str">
        <x:v>Towa Pharmaceutical Co Ltd</x:v>
      </x:c>
      <x:c r="I203" s="50" t="str">
        <x:v>Pensa Investments, S.L.</x:v>
      </x:c>
      <x:c r="J203" s="50" t="n">
        <x:v>2020</x:v>
      </x:c>
      <x:c r="K203" s="50" t="n">
        <x:v>2</x:v>
      </x:c>
      <x:c r="L203" s="50" t="n">
        <x:v>2022</x:v>
      </x:c>
      <x:c r="M203" s="50" t="n">
        <x:v>1</x:v>
      </x:c>
      <x:c r="N203" s="50" t="n">
        <x:v>1</x:v>
      </x:c>
      <x:c r="O203" s="52" t="str">
        <x:f>IF($F203="","",$F203*$M203)</x:f>
      </x:c>
      <x:c r="P203" s="54" t="str">
        <x:f>IF('Deal_Master_Wide'!$BU$31="","",'Deal_Master_Wide'!$BU$31)</x:f>
      </x:c>
      <x:c r="Q203" s="54" t="str">
        <x:f>IF('Deal_Master_Wide'!$CB$31="","",'Deal_Master_Wide'!$CB$31)</x:f>
      </x:c>
      <x:c r="R203" s="54" t="str">
        <x:f>IF('Deal_Master_Wide'!$CI$31="","",'Deal_Master_Wide'!$CI$31)</x:f>
      </x:c>
      <x:c r="S203" s="54" t="str">
        <x:f>IF('Deal_Master_Wide'!$CP$31="","",'Deal_Master_Wide'!$CP$31)</x:f>
      </x:c>
      <x:c r="T203" s="54" t="str">
        <x:f>IF('Deal_Master_Wide'!$CW$31="","",'Deal_Master_Wide'!$CW$31)</x:f>
      </x:c>
      <x:c r="U203" s="54" t="str">
        <x:f>IF('Deal_Master_Wide'!$DD$31="","",'Deal_Master_Wide'!$DD$31)</x:f>
      </x:c>
      <x:c r="V203" s="56" t="str">
        <x:f>IF('Deal_Master_Wide'!$DK$31="","",'Deal_Master_Wide'!$DK$31)</x:f>
      </x:c>
      <x:c r="W203" s="56" t="str">
        <x:f>IF('Deal_Master_Wide'!$DR$31="","",'Deal_Master_Wide'!$DR$31)</x:f>
      </x:c>
      <x:c r="X203" s="56" t="str">
        <x:f>IF('Deal_Master_Wide'!$DY$31="","",'Deal_Master_Wide'!$DY$31)</x:f>
      </x:c>
      <x:c r="Y203" s="118" t="str">
        <x:f>IF('Deal_Master_Wide'!$EF$31="","",'Deal_Master_Wide'!$EF$31)</x:f>
      </x:c>
      <x:c r="Z203" s="118" t="str">
        <x:f>IF('Deal_Master_Wide'!$EM$31="","",'Deal_Master_Wide'!$EM$31)</x:f>
      </x:c>
      <x:c r="AA203" s="52" t="str">
        <x:f>IF('Deal_Master_Wide'!$AL$31="","",'Deal_Master_Wide'!$AL$31)</x:f>
        <x:v>Unknown</x:v>
      </x:c>
      <x:c r="AB203" s="54" t="n">
        <x:f>IF('Deal_Master_Wide'!$AF$31="","",'Deal_Master_Wide'!$AF$31)</x:f>
        <x:v>354</x:v>
      </x:c>
      <x:c r="AC203" s="52" t="str">
        <x:f>IF(COUNT($P203,$Q203,$R203,$S203,$T203,$U203,$V203,$W203,$X203)=9,"Yes","No")</x:f>
        <x:v>No</x:v>
      </x:c>
      <x:c r="AD203" s="52" t="str">
        <x:f>IF(COUNT($Y203,$Z203)=2,"Yes","No")</x:f>
        <x:v>No</x:v>
      </x:c>
      <x:c r="AE203" s="50" t="str"/>
      <x:c r="AF203" t="str"/>
    </x:row>
    <x:row r="204" ht="20" customHeight="1">
      <x:c r="A204" s="50" t="str">
        <x:v>CTL-0029</x:v>
      </x:c>
      <x:c r="B204" s="50" t="str">
        <x:v>Candidate alternative-rationale group</x:v>
      </x:c>
      <x:c r="C204" s="52" t="str">
        <x:f>IF('Deal_Master_Wide'!$AU$31="","",'Deal_Master_Wide'!$AU$31)</x:f>
        <x:v>Not reviewed</x:v>
      </x:c>
      <x:c r="D204" s="52" t="str">
        <x:f>IF('Deal_Master_Wide'!$AV$31="","",'Deal_Master_Wide'!$AV$31)</x:f>
        <x:v>Not assessed</x:v>
      </x:c>
      <x:c r="E204" s="50" t="n">
        <x:v>0</x:v>
      </x:c>
      <x:c r="F204" s="52" t="str">
        <x:f>IF(OR($C204="High-confidence innovation-driven",$C204="Medium-confidence innovation-driven"),1,IF($C204="Clear alternative-rationale",0,""))</x:f>
      </x:c>
      <x:c r="G204" s="52" t="str">
        <x:f>IF('Deal_Master_Wide'!$M$31="","",'Deal_Master_Wide'!$M$31)</x:f>
        <x:v>Review</x:v>
      </x:c>
      <x:c r="H204" s="50" t="str">
        <x:v>Towa Pharmaceutical Co Ltd</x:v>
      </x:c>
      <x:c r="I204" s="50" t="str">
        <x:v>Pensa Investments, S.L.</x:v>
      </x:c>
      <x:c r="J204" s="50" t="n">
        <x:v>2020</x:v>
      </x:c>
      <x:c r="K204" s="50" t="n">
        <x:v>3</x:v>
      </x:c>
      <x:c r="L204" s="50" t="n">
        <x:v>2023</x:v>
      </x:c>
      <x:c r="M204" s="50" t="n">
        <x:v>1</x:v>
      </x:c>
      <x:c r="N204" s="50" t="n">
        <x:v>1</x:v>
      </x:c>
      <x:c r="O204" s="52" t="str">
        <x:f>IF($F204="","",$F204*$M204)</x:f>
      </x:c>
      <x:c r="P204" s="54" t="str">
        <x:f>IF('Deal_Master_Wide'!$BV$31="","",'Deal_Master_Wide'!$BV$31)</x:f>
      </x:c>
      <x:c r="Q204" s="54" t="str">
        <x:f>IF('Deal_Master_Wide'!$CC$31="","",'Deal_Master_Wide'!$CC$31)</x:f>
      </x:c>
      <x:c r="R204" s="54" t="str">
        <x:f>IF('Deal_Master_Wide'!$CJ$31="","",'Deal_Master_Wide'!$CJ$31)</x:f>
      </x:c>
      <x:c r="S204" s="54" t="str">
        <x:f>IF('Deal_Master_Wide'!$CQ$31="","",'Deal_Master_Wide'!$CQ$31)</x:f>
      </x:c>
      <x:c r="T204" s="54" t="str">
        <x:f>IF('Deal_Master_Wide'!$CX$31="","",'Deal_Master_Wide'!$CX$31)</x:f>
      </x:c>
      <x:c r="U204" s="54" t="str">
        <x:f>IF('Deal_Master_Wide'!$DE$31="","",'Deal_Master_Wide'!$DE$31)</x:f>
      </x:c>
      <x:c r="V204" s="56" t="str">
        <x:f>IF('Deal_Master_Wide'!$DL$31="","",'Deal_Master_Wide'!$DL$31)</x:f>
      </x:c>
      <x:c r="W204" s="56" t="str">
        <x:f>IF('Deal_Master_Wide'!$DS$31="","",'Deal_Master_Wide'!$DS$31)</x:f>
      </x:c>
      <x:c r="X204" s="56" t="str">
        <x:f>IF('Deal_Master_Wide'!$DZ$31="","",'Deal_Master_Wide'!$DZ$31)</x:f>
      </x:c>
      <x:c r="Y204" s="118" t="str">
        <x:f>IF('Deal_Master_Wide'!$EG$31="","",'Deal_Master_Wide'!$EG$31)</x:f>
      </x:c>
      <x:c r="Z204" s="118" t="str">
        <x:f>IF('Deal_Master_Wide'!$EN$31="","",'Deal_Master_Wide'!$EN$31)</x:f>
      </x:c>
      <x:c r="AA204" s="52" t="str">
        <x:f>IF('Deal_Master_Wide'!$AL$31="","",'Deal_Master_Wide'!$AL$31)</x:f>
        <x:v>Unknown</x:v>
      </x:c>
      <x:c r="AB204" s="54" t="n">
        <x:f>IF('Deal_Master_Wide'!$AF$31="","",'Deal_Master_Wide'!$AF$31)</x:f>
        <x:v>354</x:v>
      </x:c>
      <x:c r="AC204" s="52" t="str">
        <x:f>IF(COUNT($P204,$Q204,$R204,$S204,$T204,$U204,$V204,$W204,$X204)=9,"Yes","No")</x:f>
        <x:v>No</x:v>
      </x:c>
      <x:c r="AD204" s="52" t="str">
        <x:f>IF(COUNT($Y204,$Z204)=2,"Yes","No")</x:f>
        <x:v>No</x:v>
      </x:c>
      <x:c r="AE204" s="50" t="str"/>
      <x:c r="AF204" t="str"/>
    </x:row>
    <x:row r="205" ht="20" customHeight="1">
      <x:c r="A205" s="50" t="str">
        <x:v>CTL-0030</x:v>
      </x:c>
      <x:c r="B205" s="50" t="str">
        <x:v>Candidate alternative-rationale group</x:v>
      </x:c>
      <x:c r="C205" s="52" t="str">
        <x:f>IF('Deal_Master_Wide'!$AU$32="","",'Deal_Master_Wide'!$AU$32)</x:f>
        <x:v>Not reviewed</x:v>
      </x:c>
      <x:c r="D205" s="52" t="str">
        <x:f>IF('Deal_Master_Wide'!$AV$32="","",'Deal_Master_Wide'!$AV$32)</x:f>
        <x:v>Not assessed</x:v>
      </x:c>
      <x:c r="E205" s="50" t="n">
        <x:v>0</x:v>
      </x:c>
      <x:c r="F205" s="52" t="str">
        <x:f>IF(OR($C205="High-confidence innovation-driven",$C205="Medium-confidence innovation-driven"),1,IF($C205="Clear alternative-rationale",0,""))</x:f>
      </x:c>
      <x:c r="G205" s="52" t="str">
        <x:f>IF('Deal_Master_Wide'!$M$32="","",'Deal_Master_Wide'!$M$32)</x:f>
        <x:v>Review</x:v>
      </x:c>
      <x:c r="H205" s="50" t="str">
        <x:v>Curium Holding France SAS</x:v>
      </x:c>
      <x:c r="I205" s="50" t="str">
        <x:v>MAP Medical Technologies Oy</x:v>
      </x:c>
      <x:c r="J205" s="50" t="n">
        <x:v>2019</x:v>
      </x:c>
      <x:c r="K205" s="50" t="n">
        <x:v>-3</x:v>
      </x:c>
      <x:c r="L205" s="50" t="n">
        <x:v>2016</x:v>
      </x:c>
      <x:c r="M205" s="50" t="n">
        <x:v>0</x:v>
      </x:c>
      <x:c r="N205" s="50" t="n">
        <x:v>0</x:v>
      </x:c>
      <x:c r="O205" s="52" t="str">
        <x:f>IF($F205="","",$F205*$M205)</x:f>
      </x:c>
      <x:c r="P205" s="54" t="str">
        <x:f>IF('Deal_Master_Wide'!$BP$32="","",'Deal_Master_Wide'!$BP$32)</x:f>
      </x:c>
      <x:c r="Q205" s="54" t="str">
        <x:f>IF('Deal_Master_Wide'!$BW$32="","",'Deal_Master_Wide'!$BW$32)</x:f>
      </x:c>
      <x:c r="R205" s="54" t="str">
        <x:f>IF('Deal_Master_Wide'!$CD$32="","",'Deal_Master_Wide'!$CD$32)</x:f>
      </x:c>
      <x:c r="S205" s="54" t="str">
        <x:f>IF('Deal_Master_Wide'!$CK$32="","",'Deal_Master_Wide'!$CK$32)</x:f>
      </x:c>
      <x:c r="T205" s="54" t="str">
        <x:f>IF('Deal_Master_Wide'!$CR$32="","",'Deal_Master_Wide'!$CR$32)</x:f>
      </x:c>
      <x:c r="U205" s="54" t="str">
        <x:f>IF('Deal_Master_Wide'!$CY$32="","",'Deal_Master_Wide'!$CY$32)</x:f>
      </x:c>
      <x:c r="V205" s="56" t="str">
        <x:f>IF('Deal_Master_Wide'!$DF$32="","",'Deal_Master_Wide'!$DF$32)</x:f>
      </x:c>
      <x:c r="W205" s="56" t="str">
        <x:f>IF('Deal_Master_Wide'!$DM$32="","",'Deal_Master_Wide'!$DM$32)</x:f>
      </x:c>
      <x:c r="X205" s="56" t="str">
        <x:f>IF('Deal_Master_Wide'!$DT$32="","",'Deal_Master_Wide'!$DT$32)</x:f>
      </x:c>
      <x:c r="Y205" s="118" t="str">
        <x:f>IF('Deal_Master_Wide'!$EA$32="","",'Deal_Master_Wide'!$EA$32)</x:f>
      </x:c>
      <x:c r="Z205" s="118" t="str">
        <x:f>IF('Deal_Master_Wide'!$EH$32="","",'Deal_Master_Wide'!$EH$32)</x:f>
      </x:c>
      <x:c r="AA205" s="52" t="str">
        <x:f>IF('Deal_Master_Wide'!$AL$32="","",'Deal_Master_Wide'!$AL$32)</x:f>
        <x:v>Unknown</x:v>
      </x:c>
      <x:c r="AB205" s="54" t="str">
        <x:f>IF('Deal_Master_Wide'!$AF$32="","",'Deal_Master_Wide'!$AF$32)</x:f>
      </x:c>
      <x:c r="AC205" s="52" t="str">
        <x:f>IF(COUNT($P205,$Q205,$R205,$S205,$T205,$U205,$V205,$W205,$X205)=9,"Yes","No")</x:f>
        <x:v>No</x:v>
      </x:c>
      <x:c r="AD205" s="52" t="str">
        <x:f>IF(COUNT($Y205,$Z205)=2,"Yes","No")</x:f>
        <x:v>No</x:v>
      </x:c>
      <x:c r="AE205" s="50" t="str"/>
      <x:c r="AF205" t="str"/>
    </x:row>
    <x:row r="206" ht="20" customHeight="1">
      <x:c r="A206" s="50" t="str">
        <x:v>CTL-0030</x:v>
      </x:c>
      <x:c r="B206" s="50" t="str">
        <x:v>Candidate alternative-rationale group</x:v>
      </x:c>
      <x:c r="C206" s="52" t="str">
        <x:f>IF('Deal_Master_Wide'!$AU$32="","",'Deal_Master_Wide'!$AU$32)</x:f>
        <x:v>Not reviewed</x:v>
      </x:c>
      <x:c r="D206" s="52" t="str">
        <x:f>IF('Deal_Master_Wide'!$AV$32="","",'Deal_Master_Wide'!$AV$32)</x:f>
        <x:v>Not assessed</x:v>
      </x:c>
      <x:c r="E206" s="50" t="n">
        <x:v>0</x:v>
      </x:c>
      <x:c r="F206" s="52" t="str">
        <x:f>IF(OR($C206="High-confidence innovation-driven",$C206="Medium-confidence innovation-driven"),1,IF($C206="Clear alternative-rationale",0,""))</x:f>
      </x:c>
      <x:c r="G206" s="52" t="str">
        <x:f>IF('Deal_Master_Wide'!$M$32="","",'Deal_Master_Wide'!$M$32)</x:f>
        <x:v>Review</x:v>
      </x:c>
      <x:c r="H206" s="50" t="str">
        <x:v>Curium Holding France SAS</x:v>
      </x:c>
      <x:c r="I206" s="50" t="str">
        <x:v>MAP Medical Technologies Oy</x:v>
      </x:c>
      <x:c r="J206" s="50" t="n">
        <x:v>2019</x:v>
      </x:c>
      <x:c r="K206" s="50" t="n">
        <x:v>-2</x:v>
      </x:c>
      <x:c r="L206" s="50" t="n">
        <x:v>2017</x:v>
      </x:c>
      <x:c r="M206" s="50" t="n">
        <x:v>0</x:v>
      </x:c>
      <x:c r="N206" s="50" t="n">
        <x:v>0</x:v>
      </x:c>
      <x:c r="O206" s="52" t="str">
        <x:f>IF($F206="","",$F206*$M206)</x:f>
      </x:c>
      <x:c r="P206" s="54" t="str">
        <x:f>IF('Deal_Master_Wide'!$BQ$32="","",'Deal_Master_Wide'!$BQ$32)</x:f>
      </x:c>
      <x:c r="Q206" s="54" t="str">
        <x:f>IF('Deal_Master_Wide'!$BX$32="","",'Deal_Master_Wide'!$BX$32)</x:f>
      </x:c>
      <x:c r="R206" s="54" t="str">
        <x:f>IF('Deal_Master_Wide'!$CE$32="","",'Deal_Master_Wide'!$CE$32)</x:f>
      </x:c>
      <x:c r="S206" s="54" t="str">
        <x:f>IF('Deal_Master_Wide'!$CL$32="","",'Deal_Master_Wide'!$CL$32)</x:f>
      </x:c>
      <x:c r="T206" s="54" t="str">
        <x:f>IF('Deal_Master_Wide'!$CS$32="","",'Deal_Master_Wide'!$CS$32)</x:f>
      </x:c>
      <x:c r="U206" s="54" t="str">
        <x:f>IF('Deal_Master_Wide'!$CZ$32="","",'Deal_Master_Wide'!$CZ$32)</x:f>
      </x:c>
      <x:c r="V206" s="56" t="str">
        <x:f>IF('Deal_Master_Wide'!$DG$32="","",'Deal_Master_Wide'!$DG$32)</x:f>
      </x:c>
      <x:c r="W206" s="56" t="str">
        <x:f>IF('Deal_Master_Wide'!$DN$32="","",'Deal_Master_Wide'!$DN$32)</x:f>
      </x:c>
      <x:c r="X206" s="56" t="str">
        <x:f>IF('Deal_Master_Wide'!$DU$32="","",'Deal_Master_Wide'!$DU$32)</x:f>
      </x:c>
      <x:c r="Y206" s="118" t="str">
        <x:f>IF('Deal_Master_Wide'!$EB$32="","",'Deal_Master_Wide'!$EB$32)</x:f>
      </x:c>
      <x:c r="Z206" s="118" t="str">
        <x:f>IF('Deal_Master_Wide'!$EI$32="","",'Deal_Master_Wide'!$EI$32)</x:f>
      </x:c>
      <x:c r="AA206" s="52" t="str">
        <x:f>IF('Deal_Master_Wide'!$AL$32="","",'Deal_Master_Wide'!$AL$32)</x:f>
        <x:v>Unknown</x:v>
      </x:c>
      <x:c r="AB206" s="54" t="str">
        <x:f>IF('Deal_Master_Wide'!$AF$32="","",'Deal_Master_Wide'!$AF$32)</x:f>
      </x:c>
      <x:c r="AC206" s="52" t="str">
        <x:f>IF(COUNT($P206,$Q206,$R206,$S206,$T206,$U206,$V206,$W206,$X206)=9,"Yes","No")</x:f>
        <x:v>No</x:v>
      </x:c>
      <x:c r="AD206" s="52" t="str">
        <x:f>IF(COUNT($Y206,$Z206)=2,"Yes","No")</x:f>
        <x:v>No</x:v>
      </x:c>
      <x:c r="AE206" s="50" t="str"/>
      <x:c r="AF206" t="str"/>
    </x:row>
    <x:row r="207" ht="20" customHeight="1">
      <x:c r="A207" s="50" t="str">
        <x:v>CTL-0030</x:v>
      </x:c>
      <x:c r="B207" s="50" t="str">
        <x:v>Candidate alternative-rationale group</x:v>
      </x:c>
      <x:c r="C207" s="52" t="str">
        <x:f>IF('Deal_Master_Wide'!$AU$32="","",'Deal_Master_Wide'!$AU$32)</x:f>
        <x:v>Not reviewed</x:v>
      </x:c>
      <x:c r="D207" s="52" t="str">
        <x:f>IF('Deal_Master_Wide'!$AV$32="","",'Deal_Master_Wide'!$AV$32)</x:f>
        <x:v>Not assessed</x:v>
      </x:c>
      <x:c r="E207" s="50" t="n">
        <x:v>0</x:v>
      </x:c>
      <x:c r="F207" s="52" t="str">
        <x:f>IF(OR($C207="High-confidence innovation-driven",$C207="Medium-confidence innovation-driven"),1,IF($C207="Clear alternative-rationale",0,""))</x:f>
      </x:c>
      <x:c r="G207" s="52" t="str">
        <x:f>IF('Deal_Master_Wide'!$M$32="","",'Deal_Master_Wide'!$M$32)</x:f>
        <x:v>Review</x:v>
      </x:c>
      <x:c r="H207" s="50" t="str">
        <x:v>Curium Holding France SAS</x:v>
      </x:c>
      <x:c r="I207" s="50" t="str">
        <x:v>MAP Medical Technologies Oy</x:v>
      </x:c>
      <x:c r="J207" s="50" t="n">
        <x:v>2019</x:v>
      </x:c>
      <x:c r="K207" s="50" t="n">
        <x:v>-1</x:v>
      </x:c>
      <x:c r="L207" s="50" t="n">
        <x:v>2018</x:v>
      </x:c>
      <x:c r="M207" s="50" t="n">
        <x:v>0</x:v>
      </x:c>
      <x:c r="N207" s="50" t="n">
        <x:v>0</x:v>
      </x:c>
      <x:c r="O207" s="52" t="str">
        <x:f>IF($F207="","",$F207*$M207)</x:f>
      </x:c>
      <x:c r="P207" s="54" t="str">
        <x:f>IF('Deal_Master_Wide'!$BR$32="","",'Deal_Master_Wide'!$BR$32)</x:f>
      </x:c>
      <x:c r="Q207" s="54" t="str">
        <x:f>IF('Deal_Master_Wide'!$BY$32="","",'Deal_Master_Wide'!$BY$32)</x:f>
      </x:c>
      <x:c r="R207" s="54" t="str">
        <x:f>IF('Deal_Master_Wide'!$CF$32="","",'Deal_Master_Wide'!$CF$32)</x:f>
      </x:c>
      <x:c r="S207" s="54" t="str">
        <x:f>IF('Deal_Master_Wide'!$CM$32="","",'Deal_Master_Wide'!$CM$32)</x:f>
      </x:c>
      <x:c r="T207" s="54" t="str">
        <x:f>IF('Deal_Master_Wide'!$CT$32="","",'Deal_Master_Wide'!$CT$32)</x:f>
      </x:c>
      <x:c r="U207" s="54" t="str">
        <x:f>IF('Deal_Master_Wide'!$DA$32="","",'Deal_Master_Wide'!$DA$32)</x:f>
      </x:c>
      <x:c r="V207" s="56" t="str">
        <x:f>IF('Deal_Master_Wide'!$DH$32="","",'Deal_Master_Wide'!$DH$32)</x:f>
      </x:c>
      <x:c r="W207" s="56" t="str">
        <x:f>IF('Deal_Master_Wide'!$DO$32="","",'Deal_Master_Wide'!$DO$32)</x:f>
      </x:c>
      <x:c r="X207" s="56" t="str">
        <x:f>IF('Deal_Master_Wide'!$DV$32="","",'Deal_Master_Wide'!$DV$32)</x:f>
      </x:c>
      <x:c r="Y207" s="118" t="str">
        <x:f>IF('Deal_Master_Wide'!$EC$32="","",'Deal_Master_Wide'!$EC$32)</x:f>
      </x:c>
      <x:c r="Z207" s="118" t="str">
        <x:f>IF('Deal_Master_Wide'!$EJ$32="","",'Deal_Master_Wide'!$EJ$32)</x:f>
      </x:c>
      <x:c r="AA207" s="52" t="str">
        <x:f>IF('Deal_Master_Wide'!$AL$32="","",'Deal_Master_Wide'!$AL$32)</x:f>
        <x:v>Unknown</x:v>
      </x:c>
      <x:c r="AB207" s="54" t="str">
        <x:f>IF('Deal_Master_Wide'!$AF$32="","",'Deal_Master_Wide'!$AF$32)</x:f>
      </x:c>
      <x:c r="AC207" s="52" t="str">
        <x:f>IF(COUNT($P207,$Q207,$R207,$S207,$T207,$U207,$V207,$W207,$X207)=9,"Yes","No")</x:f>
        <x:v>No</x:v>
      </x:c>
      <x:c r="AD207" s="52" t="str">
        <x:f>IF(COUNT($Y207,$Z207)=2,"Yes","No")</x:f>
        <x:v>No</x:v>
      </x:c>
      <x:c r="AE207" s="50" t="str"/>
      <x:c r="AF207" t="str"/>
    </x:row>
    <x:row r="208" ht="20" customHeight="1">
      <x:c r="A208" s="50" t="str">
        <x:v>CTL-0030</x:v>
      </x:c>
      <x:c r="B208" s="50" t="str">
        <x:v>Candidate alternative-rationale group</x:v>
      </x:c>
      <x:c r="C208" s="52" t="str">
        <x:f>IF('Deal_Master_Wide'!$AU$32="","",'Deal_Master_Wide'!$AU$32)</x:f>
        <x:v>Not reviewed</x:v>
      </x:c>
      <x:c r="D208" s="52" t="str">
        <x:f>IF('Deal_Master_Wide'!$AV$32="","",'Deal_Master_Wide'!$AV$32)</x:f>
        <x:v>Not assessed</x:v>
      </x:c>
      <x:c r="E208" s="50" t="n">
        <x:v>0</x:v>
      </x:c>
      <x:c r="F208" s="52" t="str">
        <x:f>IF(OR($C208="High-confidence innovation-driven",$C208="Medium-confidence innovation-driven"),1,IF($C208="Clear alternative-rationale",0,""))</x:f>
      </x:c>
      <x:c r="G208" s="52" t="str">
        <x:f>IF('Deal_Master_Wide'!$M$32="","",'Deal_Master_Wide'!$M$32)</x:f>
        <x:v>Review</x:v>
      </x:c>
      <x:c r="H208" s="50" t="str">
        <x:v>Curium Holding France SAS</x:v>
      </x:c>
      <x:c r="I208" s="50" t="str">
        <x:v>MAP Medical Technologies Oy</x:v>
      </x:c>
      <x:c r="J208" s="50" t="n">
        <x:v>2019</x:v>
      </x:c>
      <x:c r="K208" s="50" t="n">
        <x:v>0</x:v>
      </x:c>
      <x:c r="L208" s="50" t="n">
        <x:v>2019</x:v>
      </x:c>
      <x:c r="M208" s="50" t="n">
        <x:v>0</x:v>
      </x:c>
      <x:c r="N208" s="50" t="n">
        <x:v>1</x:v>
      </x:c>
      <x:c r="O208" s="52" t="str">
        <x:f>IF($F208="","",$F208*$M208)</x:f>
      </x:c>
      <x:c r="P208" s="54" t="str">
        <x:f>IF('Deal_Master_Wide'!$BS$32="","",'Deal_Master_Wide'!$BS$32)</x:f>
      </x:c>
      <x:c r="Q208" s="54" t="str">
        <x:f>IF('Deal_Master_Wide'!$BZ$32="","",'Deal_Master_Wide'!$BZ$32)</x:f>
      </x:c>
      <x:c r="R208" s="54" t="str">
        <x:f>IF('Deal_Master_Wide'!$CG$32="","",'Deal_Master_Wide'!$CG$32)</x:f>
      </x:c>
      <x:c r="S208" s="54" t="str">
        <x:f>IF('Deal_Master_Wide'!$CN$32="","",'Deal_Master_Wide'!$CN$32)</x:f>
      </x:c>
      <x:c r="T208" s="54" t="str">
        <x:f>IF('Deal_Master_Wide'!$CU$32="","",'Deal_Master_Wide'!$CU$32)</x:f>
      </x:c>
      <x:c r="U208" s="54" t="str">
        <x:f>IF('Deal_Master_Wide'!$DB$32="","",'Deal_Master_Wide'!$DB$32)</x:f>
      </x:c>
      <x:c r="V208" s="56" t="str">
        <x:f>IF('Deal_Master_Wide'!$DI$32="","",'Deal_Master_Wide'!$DI$32)</x:f>
      </x:c>
      <x:c r="W208" s="56" t="str">
        <x:f>IF('Deal_Master_Wide'!$DP$32="","",'Deal_Master_Wide'!$DP$32)</x:f>
      </x:c>
      <x:c r="X208" s="56" t="str">
        <x:f>IF('Deal_Master_Wide'!$DW$32="","",'Deal_Master_Wide'!$DW$32)</x:f>
      </x:c>
      <x:c r="Y208" s="118" t="str">
        <x:f>IF('Deal_Master_Wide'!$ED$32="","",'Deal_Master_Wide'!$ED$32)</x:f>
      </x:c>
      <x:c r="Z208" s="118" t="str">
        <x:f>IF('Deal_Master_Wide'!$EK$32="","",'Deal_Master_Wide'!$EK$32)</x:f>
      </x:c>
      <x:c r="AA208" s="52" t="str">
        <x:f>IF('Deal_Master_Wide'!$AL$32="","",'Deal_Master_Wide'!$AL$32)</x:f>
        <x:v>Unknown</x:v>
      </x:c>
      <x:c r="AB208" s="54" t="str">
        <x:f>IF('Deal_Master_Wide'!$AF$32="","",'Deal_Master_Wide'!$AF$32)</x:f>
      </x:c>
      <x:c r="AC208" s="52" t="str">
        <x:f>IF(COUNT($P208,$Q208,$R208,$S208,$T208,$U208,$V208,$W208,$X208)=9,"Yes","No")</x:f>
        <x:v>No</x:v>
      </x:c>
      <x:c r="AD208" s="52" t="str">
        <x:f>IF(COUNT($Y208,$Z208)=2,"Yes","No")</x:f>
        <x:v>No</x:v>
      </x:c>
      <x:c r="AE208" s="50" t="str"/>
      <x:c r="AF208" t="str"/>
    </x:row>
    <x:row r="209" ht="20" customHeight="1">
      <x:c r="A209" s="50" t="str">
        <x:v>CTL-0030</x:v>
      </x:c>
      <x:c r="B209" s="50" t="str">
        <x:v>Candidate alternative-rationale group</x:v>
      </x:c>
      <x:c r="C209" s="52" t="str">
        <x:f>IF('Deal_Master_Wide'!$AU$32="","",'Deal_Master_Wide'!$AU$32)</x:f>
        <x:v>Not reviewed</x:v>
      </x:c>
      <x:c r="D209" s="52" t="str">
        <x:f>IF('Deal_Master_Wide'!$AV$32="","",'Deal_Master_Wide'!$AV$32)</x:f>
        <x:v>Not assessed</x:v>
      </x:c>
      <x:c r="E209" s="50" t="n">
        <x:v>0</x:v>
      </x:c>
      <x:c r="F209" s="52" t="str">
        <x:f>IF(OR($C209="High-confidence innovation-driven",$C209="Medium-confidence innovation-driven"),1,IF($C209="Clear alternative-rationale",0,""))</x:f>
      </x:c>
      <x:c r="G209" s="52" t="str">
        <x:f>IF('Deal_Master_Wide'!$M$32="","",'Deal_Master_Wide'!$M$32)</x:f>
        <x:v>Review</x:v>
      </x:c>
      <x:c r="H209" s="50" t="str">
        <x:v>Curium Holding France SAS</x:v>
      </x:c>
      <x:c r="I209" s="50" t="str">
        <x:v>MAP Medical Technologies Oy</x:v>
      </x:c>
      <x:c r="J209" s="50" t="n">
        <x:v>2019</x:v>
      </x:c>
      <x:c r="K209" s="50" t="n">
        <x:v>1</x:v>
      </x:c>
      <x:c r="L209" s="50" t="n">
        <x:v>2020</x:v>
      </x:c>
      <x:c r="M209" s="50" t="n">
        <x:v>1</x:v>
      </x:c>
      <x:c r="N209" s="50" t="n">
        <x:v>1</x:v>
      </x:c>
      <x:c r="O209" s="52" t="str">
        <x:f>IF($F209="","",$F209*$M209)</x:f>
      </x:c>
      <x:c r="P209" s="54" t="str">
        <x:f>IF('Deal_Master_Wide'!$BT$32="","",'Deal_Master_Wide'!$BT$32)</x:f>
      </x:c>
      <x:c r="Q209" s="54" t="str">
        <x:f>IF('Deal_Master_Wide'!$CA$32="","",'Deal_Master_Wide'!$CA$32)</x:f>
      </x:c>
      <x:c r="R209" s="54" t="str">
        <x:f>IF('Deal_Master_Wide'!$CH$32="","",'Deal_Master_Wide'!$CH$32)</x:f>
      </x:c>
      <x:c r="S209" s="54" t="str">
        <x:f>IF('Deal_Master_Wide'!$CO$32="","",'Deal_Master_Wide'!$CO$32)</x:f>
      </x:c>
      <x:c r="T209" s="54" t="str">
        <x:f>IF('Deal_Master_Wide'!$CV$32="","",'Deal_Master_Wide'!$CV$32)</x:f>
      </x:c>
      <x:c r="U209" s="54" t="str">
        <x:f>IF('Deal_Master_Wide'!$DC$32="","",'Deal_Master_Wide'!$DC$32)</x:f>
      </x:c>
      <x:c r="V209" s="56" t="str">
        <x:f>IF('Deal_Master_Wide'!$DJ$32="","",'Deal_Master_Wide'!$DJ$32)</x:f>
      </x:c>
      <x:c r="W209" s="56" t="str">
        <x:f>IF('Deal_Master_Wide'!$DQ$32="","",'Deal_Master_Wide'!$DQ$32)</x:f>
      </x:c>
      <x:c r="X209" s="56" t="str">
        <x:f>IF('Deal_Master_Wide'!$DX$32="","",'Deal_Master_Wide'!$DX$32)</x:f>
      </x:c>
      <x:c r="Y209" s="118" t="str">
        <x:f>IF('Deal_Master_Wide'!$EE$32="","",'Deal_Master_Wide'!$EE$32)</x:f>
      </x:c>
      <x:c r="Z209" s="118" t="str">
        <x:f>IF('Deal_Master_Wide'!$EL$32="","",'Deal_Master_Wide'!$EL$32)</x:f>
      </x:c>
      <x:c r="AA209" s="52" t="str">
        <x:f>IF('Deal_Master_Wide'!$AL$32="","",'Deal_Master_Wide'!$AL$32)</x:f>
        <x:v>Unknown</x:v>
      </x:c>
      <x:c r="AB209" s="54" t="str">
        <x:f>IF('Deal_Master_Wide'!$AF$32="","",'Deal_Master_Wide'!$AF$32)</x:f>
      </x:c>
      <x:c r="AC209" s="52" t="str">
        <x:f>IF(COUNT($P209,$Q209,$R209,$S209,$T209,$U209,$V209,$W209,$X209)=9,"Yes","No")</x:f>
        <x:v>No</x:v>
      </x:c>
      <x:c r="AD209" s="52" t="str">
        <x:f>IF(COUNT($Y209,$Z209)=2,"Yes","No")</x:f>
        <x:v>No</x:v>
      </x:c>
      <x:c r="AE209" s="50" t="str"/>
      <x:c r="AF209" t="str"/>
    </x:row>
    <x:row r="210" ht="20" customHeight="1">
      <x:c r="A210" s="50" t="str">
        <x:v>CTL-0030</x:v>
      </x:c>
      <x:c r="B210" s="50" t="str">
        <x:v>Candidate alternative-rationale group</x:v>
      </x:c>
      <x:c r="C210" s="52" t="str">
        <x:f>IF('Deal_Master_Wide'!$AU$32="","",'Deal_Master_Wide'!$AU$32)</x:f>
        <x:v>Not reviewed</x:v>
      </x:c>
      <x:c r="D210" s="52" t="str">
        <x:f>IF('Deal_Master_Wide'!$AV$32="","",'Deal_Master_Wide'!$AV$32)</x:f>
        <x:v>Not assessed</x:v>
      </x:c>
      <x:c r="E210" s="50" t="n">
        <x:v>0</x:v>
      </x:c>
      <x:c r="F210" s="52" t="str">
        <x:f>IF(OR($C210="High-confidence innovation-driven",$C210="Medium-confidence innovation-driven"),1,IF($C210="Clear alternative-rationale",0,""))</x:f>
      </x:c>
      <x:c r="G210" s="52" t="str">
        <x:f>IF('Deal_Master_Wide'!$M$32="","",'Deal_Master_Wide'!$M$32)</x:f>
        <x:v>Review</x:v>
      </x:c>
      <x:c r="H210" s="50" t="str">
        <x:v>Curium Holding France SAS</x:v>
      </x:c>
      <x:c r="I210" s="50" t="str">
        <x:v>MAP Medical Technologies Oy</x:v>
      </x:c>
      <x:c r="J210" s="50" t="n">
        <x:v>2019</x:v>
      </x:c>
      <x:c r="K210" s="50" t="n">
        <x:v>2</x:v>
      </x:c>
      <x:c r="L210" s="50" t="n">
        <x:v>2021</x:v>
      </x:c>
      <x:c r="M210" s="50" t="n">
        <x:v>1</x:v>
      </x:c>
      <x:c r="N210" s="50" t="n">
        <x:v>1</x:v>
      </x:c>
      <x:c r="O210" s="52" t="str">
        <x:f>IF($F210="","",$F210*$M210)</x:f>
      </x:c>
      <x:c r="P210" s="54" t="str">
        <x:f>IF('Deal_Master_Wide'!$BU$32="","",'Deal_Master_Wide'!$BU$32)</x:f>
      </x:c>
      <x:c r="Q210" s="54" t="str">
        <x:f>IF('Deal_Master_Wide'!$CB$32="","",'Deal_Master_Wide'!$CB$32)</x:f>
      </x:c>
      <x:c r="R210" s="54" t="str">
        <x:f>IF('Deal_Master_Wide'!$CI$32="","",'Deal_Master_Wide'!$CI$32)</x:f>
      </x:c>
      <x:c r="S210" s="54" t="str">
        <x:f>IF('Deal_Master_Wide'!$CP$32="","",'Deal_Master_Wide'!$CP$32)</x:f>
      </x:c>
      <x:c r="T210" s="54" t="str">
        <x:f>IF('Deal_Master_Wide'!$CW$32="","",'Deal_Master_Wide'!$CW$32)</x:f>
      </x:c>
      <x:c r="U210" s="54" t="str">
        <x:f>IF('Deal_Master_Wide'!$DD$32="","",'Deal_Master_Wide'!$DD$32)</x:f>
      </x:c>
      <x:c r="V210" s="56" t="str">
        <x:f>IF('Deal_Master_Wide'!$DK$32="","",'Deal_Master_Wide'!$DK$32)</x:f>
      </x:c>
      <x:c r="W210" s="56" t="str">
        <x:f>IF('Deal_Master_Wide'!$DR$32="","",'Deal_Master_Wide'!$DR$32)</x:f>
      </x:c>
      <x:c r="X210" s="56" t="str">
        <x:f>IF('Deal_Master_Wide'!$DY$32="","",'Deal_Master_Wide'!$DY$32)</x:f>
      </x:c>
      <x:c r="Y210" s="118" t="str">
        <x:f>IF('Deal_Master_Wide'!$EF$32="","",'Deal_Master_Wide'!$EF$32)</x:f>
      </x:c>
      <x:c r="Z210" s="118" t="str">
        <x:f>IF('Deal_Master_Wide'!$EM$32="","",'Deal_Master_Wide'!$EM$32)</x:f>
      </x:c>
      <x:c r="AA210" s="52" t="str">
        <x:f>IF('Deal_Master_Wide'!$AL$32="","",'Deal_Master_Wide'!$AL$32)</x:f>
        <x:v>Unknown</x:v>
      </x:c>
      <x:c r="AB210" s="54" t="str">
        <x:f>IF('Deal_Master_Wide'!$AF$32="","",'Deal_Master_Wide'!$AF$32)</x:f>
      </x:c>
      <x:c r="AC210" s="52" t="str">
        <x:f>IF(COUNT($P210,$Q210,$R210,$S210,$T210,$U210,$V210,$W210,$X210)=9,"Yes","No")</x:f>
        <x:v>No</x:v>
      </x:c>
      <x:c r="AD210" s="52" t="str">
        <x:f>IF(COUNT($Y210,$Z210)=2,"Yes","No")</x:f>
        <x:v>No</x:v>
      </x:c>
      <x:c r="AE210" s="50" t="str"/>
      <x:c r="AF210" t="str"/>
    </x:row>
    <x:row r="211" ht="20" customHeight="1">
      <x:c r="A211" s="50" t="str">
        <x:v>CTL-0030</x:v>
      </x:c>
      <x:c r="B211" s="50" t="str">
        <x:v>Candidate alternative-rationale group</x:v>
      </x:c>
      <x:c r="C211" s="52" t="str">
        <x:f>IF('Deal_Master_Wide'!$AU$32="","",'Deal_Master_Wide'!$AU$32)</x:f>
        <x:v>Not reviewed</x:v>
      </x:c>
      <x:c r="D211" s="52" t="str">
        <x:f>IF('Deal_Master_Wide'!$AV$32="","",'Deal_Master_Wide'!$AV$32)</x:f>
        <x:v>Not assessed</x:v>
      </x:c>
      <x:c r="E211" s="50" t="n">
        <x:v>0</x:v>
      </x:c>
      <x:c r="F211" s="52" t="str">
        <x:f>IF(OR($C211="High-confidence innovation-driven",$C211="Medium-confidence innovation-driven"),1,IF($C211="Clear alternative-rationale",0,""))</x:f>
      </x:c>
      <x:c r="G211" s="52" t="str">
        <x:f>IF('Deal_Master_Wide'!$M$32="","",'Deal_Master_Wide'!$M$32)</x:f>
        <x:v>Review</x:v>
      </x:c>
      <x:c r="H211" s="50" t="str">
        <x:v>Curium Holding France SAS</x:v>
      </x:c>
      <x:c r="I211" s="50" t="str">
        <x:v>MAP Medical Technologies Oy</x:v>
      </x:c>
      <x:c r="J211" s="50" t="n">
        <x:v>2019</x:v>
      </x:c>
      <x:c r="K211" s="50" t="n">
        <x:v>3</x:v>
      </x:c>
      <x:c r="L211" s="50" t="n">
        <x:v>2022</x:v>
      </x:c>
      <x:c r="M211" s="50" t="n">
        <x:v>1</x:v>
      </x:c>
      <x:c r="N211" s="50" t="n">
        <x:v>1</x:v>
      </x:c>
      <x:c r="O211" s="52" t="str">
        <x:f>IF($F211="","",$F211*$M211)</x:f>
      </x:c>
      <x:c r="P211" s="54" t="str">
        <x:f>IF('Deal_Master_Wide'!$BV$32="","",'Deal_Master_Wide'!$BV$32)</x:f>
      </x:c>
      <x:c r="Q211" s="54" t="str">
        <x:f>IF('Deal_Master_Wide'!$CC$32="","",'Deal_Master_Wide'!$CC$32)</x:f>
      </x:c>
      <x:c r="R211" s="54" t="str">
        <x:f>IF('Deal_Master_Wide'!$CJ$32="","",'Deal_Master_Wide'!$CJ$32)</x:f>
      </x:c>
      <x:c r="S211" s="54" t="str">
        <x:f>IF('Deal_Master_Wide'!$CQ$32="","",'Deal_Master_Wide'!$CQ$32)</x:f>
      </x:c>
      <x:c r="T211" s="54" t="str">
        <x:f>IF('Deal_Master_Wide'!$CX$32="","",'Deal_Master_Wide'!$CX$32)</x:f>
      </x:c>
      <x:c r="U211" s="54" t="str">
        <x:f>IF('Deal_Master_Wide'!$DE$32="","",'Deal_Master_Wide'!$DE$32)</x:f>
      </x:c>
      <x:c r="V211" s="56" t="str">
        <x:f>IF('Deal_Master_Wide'!$DL$32="","",'Deal_Master_Wide'!$DL$32)</x:f>
      </x:c>
      <x:c r="W211" s="56" t="str">
        <x:f>IF('Deal_Master_Wide'!$DS$32="","",'Deal_Master_Wide'!$DS$32)</x:f>
      </x:c>
      <x:c r="X211" s="56" t="str">
        <x:f>IF('Deal_Master_Wide'!$DZ$32="","",'Deal_Master_Wide'!$DZ$32)</x:f>
      </x:c>
      <x:c r="Y211" s="118" t="str">
        <x:f>IF('Deal_Master_Wide'!$EG$32="","",'Deal_Master_Wide'!$EG$32)</x:f>
      </x:c>
      <x:c r="Z211" s="118" t="str">
        <x:f>IF('Deal_Master_Wide'!$EN$32="","",'Deal_Master_Wide'!$EN$32)</x:f>
      </x:c>
      <x:c r="AA211" s="52" t="str">
        <x:f>IF('Deal_Master_Wide'!$AL$32="","",'Deal_Master_Wide'!$AL$32)</x:f>
        <x:v>Unknown</x:v>
      </x:c>
      <x:c r="AB211" s="54" t="str">
        <x:f>IF('Deal_Master_Wide'!$AF$32="","",'Deal_Master_Wide'!$AF$32)</x:f>
      </x:c>
      <x:c r="AC211" s="52" t="str">
        <x:f>IF(COUNT($P211,$Q211,$R211,$S211,$T211,$U211,$V211,$W211,$X211)=9,"Yes","No")</x:f>
        <x:v>No</x:v>
      </x:c>
      <x:c r="AD211" s="52" t="str">
        <x:f>IF(COUNT($Y211,$Z211)=2,"Yes","No")</x:f>
        <x:v>No</x:v>
      </x:c>
      <x:c r="AE211" s="50" t="str"/>
      <x:c r="AF211" t="str"/>
    </x:row>
    <x:row r="212" ht="20" customHeight="1">
      <x:c r="A212" s="50" t="str">
        <x:v>CTL-0031</x:v>
      </x:c>
      <x:c r="B212" s="50" t="str">
        <x:v>Candidate alternative-rationale group</x:v>
      </x:c>
      <x:c r="C212" s="52" t="str">
        <x:f>IF('Deal_Master_Wide'!$AU$33="","",'Deal_Master_Wide'!$AU$33)</x:f>
        <x:v>Not reviewed</x:v>
      </x:c>
      <x:c r="D212" s="52" t="str">
        <x:f>IF('Deal_Master_Wide'!$AV$33="","",'Deal_Master_Wide'!$AV$33)</x:f>
        <x:v>Not assessed</x:v>
      </x:c>
      <x:c r="E212" s="50" t="n">
        <x:v>0</x:v>
      </x:c>
      <x:c r="F212" s="52" t="str">
        <x:f>IF(OR($C212="High-confidence innovation-driven",$C212="Medium-confidence innovation-driven"),1,IF($C212="Clear alternative-rationale",0,""))</x:f>
      </x:c>
      <x:c r="G212" s="52" t="str">
        <x:f>IF('Deal_Master_Wide'!$M$33="","",'Deal_Master_Wide'!$M$33)</x:f>
        <x:v>Review</x:v>
      </x:c>
      <x:c r="H212" s="50" t="str">
        <x:v>Biocodex</x:v>
      </x:c>
      <x:c r="I212" s="50" t="str">
        <x:v>Iprad Sante SA</x:v>
      </x:c>
      <x:c r="J212" s="50" t="n">
        <x:v>2020</x:v>
      </x:c>
      <x:c r="K212" s="50" t="n">
        <x:v>-3</x:v>
      </x:c>
      <x:c r="L212" s="50" t="n">
        <x:v>2017</x:v>
      </x:c>
      <x:c r="M212" s="50" t="n">
        <x:v>0</x:v>
      </x:c>
      <x:c r="N212" s="50" t="n">
        <x:v>0</x:v>
      </x:c>
      <x:c r="O212" s="52" t="str">
        <x:f>IF($F212="","",$F212*$M212)</x:f>
      </x:c>
      <x:c r="P212" s="54" t="str">
        <x:f>IF('Deal_Master_Wide'!$BP$33="","",'Deal_Master_Wide'!$BP$33)</x:f>
      </x:c>
      <x:c r="Q212" s="54" t="str">
        <x:f>IF('Deal_Master_Wide'!$BW$33="","",'Deal_Master_Wide'!$BW$33)</x:f>
      </x:c>
      <x:c r="R212" s="54" t="str">
        <x:f>IF('Deal_Master_Wide'!$CD$33="","",'Deal_Master_Wide'!$CD$33)</x:f>
      </x:c>
      <x:c r="S212" s="54" t="str">
        <x:f>IF('Deal_Master_Wide'!$CK$33="","",'Deal_Master_Wide'!$CK$33)</x:f>
      </x:c>
      <x:c r="T212" s="54" t="str">
        <x:f>IF('Deal_Master_Wide'!$CR$33="","",'Deal_Master_Wide'!$CR$33)</x:f>
      </x:c>
      <x:c r="U212" s="54" t="str">
        <x:f>IF('Deal_Master_Wide'!$CY$33="","",'Deal_Master_Wide'!$CY$33)</x:f>
      </x:c>
      <x:c r="V212" s="56" t="str">
        <x:f>IF('Deal_Master_Wide'!$DF$33="","",'Deal_Master_Wide'!$DF$33)</x:f>
      </x:c>
      <x:c r="W212" s="56" t="str">
        <x:f>IF('Deal_Master_Wide'!$DM$33="","",'Deal_Master_Wide'!$DM$33)</x:f>
      </x:c>
      <x:c r="X212" s="56" t="str">
        <x:f>IF('Deal_Master_Wide'!$DT$33="","",'Deal_Master_Wide'!$DT$33)</x:f>
      </x:c>
      <x:c r="Y212" s="118" t="str">
        <x:f>IF('Deal_Master_Wide'!$EA$33="","",'Deal_Master_Wide'!$EA$33)</x:f>
      </x:c>
      <x:c r="Z212" s="118" t="str">
        <x:f>IF('Deal_Master_Wide'!$EH$33="","",'Deal_Master_Wide'!$EH$33)</x:f>
      </x:c>
      <x:c r="AA212" s="52" t="str">
        <x:f>IF('Deal_Master_Wide'!$AL$33="","",'Deal_Master_Wide'!$AL$33)</x:f>
        <x:v>Unknown</x:v>
      </x:c>
      <x:c r="AB212" s="54" t="str">
        <x:f>IF('Deal_Master_Wide'!$AF$33="","",'Deal_Master_Wide'!$AF$33)</x:f>
      </x:c>
      <x:c r="AC212" s="52" t="str">
        <x:f>IF(COUNT($P212,$Q212,$R212,$S212,$T212,$U212,$V212,$W212,$X212)=9,"Yes","No")</x:f>
        <x:v>No</x:v>
      </x:c>
      <x:c r="AD212" s="52" t="str">
        <x:f>IF(COUNT($Y212,$Z212)=2,"Yes","No")</x:f>
        <x:v>No</x:v>
      </x:c>
      <x:c r="AE212" s="50" t="str"/>
      <x:c r="AF212" t="str"/>
    </x:row>
    <x:row r="213" ht="20" customHeight="1">
      <x:c r="A213" s="50" t="str">
        <x:v>CTL-0031</x:v>
      </x:c>
      <x:c r="B213" s="50" t="str">
        <x:v>Candidate alternative-rationale group</x:v>
      </x:c>
      <x:c r="C213" s="52" t="str">
        <x:f>IF('Deal_Master_Wide'!$AU$33="","",'Deal_Master_Wide'!$AU$33)</x:f>
        <x:v>Not reviewed</x:v>
      </x:c>
      <x:c r="D213" s="52" t="str">
        <x:f>IF('Deal_Master_Wide'!$AV$33="","",'Deal_Master_Wide'!$AV$33)</x:f>
        <x:v>Not assessed</x:v>
      </x:c>
      <x:c r="E213" s="50" t="n">
        <x:v>0</x:v>
      </x:c>
      <x:c r="F213" s="52" t="str">
        <x:f>IF(OR($C213="High-confidence innovation-driven",$C213="Medium-confidence innovation-driven"),1,IF($C213="Clear alternative-rationale",0,""))</x:f>
      </x:c>
      <x:c r="G213" s="52" t="str">
        <x:f>IF('Deal_Master_Wide'!$M$33="","",'Deal_Master_Wide'!$M$33)</x:f>
        <x:v>Review</x:v>
      </x:c>
      <x:c r="H213" s="50" t="str">
        <x:v>Biocodex</x:v>
      </x:c>
      <x:c r="I213" s="50" t="str">
        <x:v>Iprad Sante SA</x:v>
      </x:c>
      <x:c r="J213" s="50" t="n">
        <x:v>2020</x:v>
      </x:c>
      <x:c r="K213" s="50" t="n">
        <x:v>-2</x:v>
      </x:c>
      <x:c r="L213" s="50" t="n">
        <x:v>2018</x:v>
      </x:c>
      <x:c r="M213" s="50" t="n">
        <x:v>0</x:v>
      </x:c>
      <x:c r="N213" s="50" t="n">
        <x:v>0</x:v>
      </x:c>
      <x:c r="O213" s="52" t="str">
        <x:f>IF($F213="","",$F213*$M213)</x:f>
      </x:c>
      <x:c r="P213" s="54" t="str">
        <x:f>IF('Deal_Master_Wide'!$BQ$33="","",'Deal_Master_Wide'!$BQ$33)</x:f>
      </x:c>
      <x:c r="Q213" s="54" t="str">
        <x:f>IF('Deal_Master_Wide'!$BX$33="","",'Deal_Master_Wide'!$BX$33)</x:f>
      </x:c>
      <x:c r="R213" s="54" t="str">
        <x:f>IF('Deal_Master_Wide'!$CE$33="","",'Deal_Master_Wide'!$CE$33)</x:f>
      </x:c>
      <x:c r="S213" s="54" t="str">
        <x:f>IF('Deal_Master_Wide'!$CL$33="","",'Deal_Master_Wide'!$CL$33)</x:f>
      </x:c>
      <x:c r="T213" s="54" t="str">
        <x:f>IF('Deal_Master_Wide'!$CS$33="","",'Deal_Master_Wide'!$CS$33)</x:f>
      </x:c>
      <x:c r="U213" s="54" t="str">
        <x:f>IF('Deal_Master_Wide'!$CZ$33="","",'Deal_Master_Wide'!$CZ$33)</x:f>
      </x:c>
      <x:c r="V213" s="56" t="str">
        <x:f>IF('Deal_Master_Wide'!$DG$33="","",'Deal_Master_Wide'!$DG$33)</x:f>
      </x:c>
      <x:c r="W213" s="56" t="str">
        <x:f>IF('Deal_Master_Wide'!$DN$33="","",'Deal_Master_Wide'!$DN$33)</x:f>
      </x:c>
      <x:c r="X213" s="56" t="str">
        <x:f>IF('Deal_Master_Wide'!$DU$33="","",'Deal_Master_Wide'!$DU$33)</x:f>
      </x:c>
      <x:c r="Y213" s="118" t="str">
        <x:f>IF('Deal_Master_Wide'!$EB$33="","",'Deal_Master_Wide'!$EB$33)</x:f>
      </x:c>
      <x:c r="Z213" s="118" t="str">
        <x:f>IF('Deal_Master_Wide'!$EI$33="","",'Deal_Master_Wide'!$EI$33)</x:f>
      </x:c>
      <x:c r="AA213" s="52" t="str">
        <x:f>IF('Deal_Master_Wide'!$AL$33="","",'Deal_Master_Wide'!$AL$33)</x:f>
        <x:v>Unknown</x:v>
      </x:c>
      <x:c r="AB213" s="54" t="str">
        <x:f>IF('Deal_Master_Wide'!$AF$33="","",'Deal_Master_Wide'!$AF$33)</x:f>
      </x:c>
      <x:c r="AC213" s="52" t="str">
        <x:f>IF(COUNT($P213,$Q213,$R213,$S213,$T213,$U213,$V213,$W213,$X213)=9,"Yes","No")</x:f>
        <x:v>No</x:v>
      </x:c>
      <x:c r="AD213" s="52" t="str">
        <x:f>IF(COUNT($Y213,$Z213)=2,"Yes","No")</x:f>
        <x:v>No</x:v>
      </x:c>
      <x:c r="AE213" s="50" t="str"/>
      <x:c r="AF213" t="str"/>
    </x:row>
    <x:row r="214" ht="20" customHeight="1">
      <x:c r="A214" s="50" t="str">
        <x:v>CTL-0031</x:v>
      </x:c>
      <x:c r="B214" s="50" t="str">
        <x:v>Candidate alternative-rationale group</x:v>
      </x:c>
      <x:c r="C214" s="52" t="str">
        <x:f>IF('Deal_Master_Wide'!$AU$33="","",'Deal_Master_Wide'!$AU$33)</x:f>
        <x:v>Not reviewed</x:v>
      </x:c>
      <x:c r="D214" s="52" t="str">
        <x:f>IF('Deal_Master_Wide'!$AV$33="","",'Deal_Master_Wide'!$AV$33)</x:f>
        <x:v>Not assessed</x:v>
      </x:c>
      <x:c r="E214" s="50" t="n">
        <x:v>0</x:v>
      </x:c>
      <x:c r="F214" s="52" t="str">
        <x:f>IF(OR($C214="High-confidence innovation-driven",$C214="Medium-confidence innovation-driven"),1,IF($C214="Clear alternative-rationale",0,""))</x:f>
      </x:c>
      <x:c r="G214" s="52" t="str">
        <x:f>IF('Deal_Master_Wide'!$M$33="","",'Deal_Master_Wide'!$M$33)</x:f>
        <x:v>Review</x:v>
      </x:c>
      <x:c r="H214" s="50" t="str">
        <x:v>Biocodex</x:v>
      </x:c>
      <x:c r="I214" s="50" t="str">
        <x:v>Iprad Sante SA</x:v>
      </x:c>
      <x:c r="J214" s="50" t="n">
        <x:v>2020</x:v>
      </x:c>
      <x:c r="K214" s="50" t="n">
        <x:v>-1</x:v>
      </x:c>
      <x:c r="L214" s="50" t="n">
        <x:v>2019</x:v>
      </x:c>
      <x:c r="M214" s="50" t="n">
        <x:v>0</x:v>
      </x:c>
      <x:c r="N214" s="50" t="n">
        <x:v>0</x:v>
      </x:c>
      <x:c r="O214" s="52" t="str">
        <x:f>IF($F214="","",$F214*$M214)</x:f>
      </x:c>
      <x:c r="P214" s="54" t="str">
        <x:f>IF('Deal_Master_Wide'!$BR$33="","",'Deal_Master_Wide'!$BR$33)</x:f>
      </x:c>
      <x:c r="Q214" s="54" t="str">
        <x:f>IF('Deal_Master_Wide'!$BY$33="","",'Deal_Master_Wide'!$BY$33)</x:f>
      </x:c>
      <x:c r="R214" s="54" t="str">
        <x:f>IF('Deal_Master_Wide'!$CF$33="","",'Deal_Master_Wide'!$CF$33)</x:f>
      </x:c>
      <x:c r="S214" s="54" t="str">
        <x:f>IF('Deal_Master_Wide'!$CM$33="","",'Deal_Master_Wide'!$CM$33)</x:f>
      </x:c>
      <x:c r="T214" s="54" t="str">
        <x:f>IF('Deal_Master_Wide'!$CT$33="","",'Deal_Master_Wide'!$CT$33)</x:f>
      </x:c>
      <x:c r="U214" s="54" t="str">
        <x:f>IF('Deal_Master_Wide'!$DA$33="","",'Deal_Master_Wide'!$DA$33)</x:f>
      </x:c>
      <x:c r="V214" s="56" t="str">
        <x:f>IF('Deal_Master_Wide'!$DH$33="","",'Deal_Master_Wide'!$DH$33)</x:f>
      </x:c>
      <x:c r="W214" s="56" t="str">
        <x:f>IF('Deal_Master_Wide'!$DO$33="","",'Deal_Master_Wide'!$DO$33)</x:f>
      </x:c>
      <x:c r="X214" s="56" t="str">
        <x:f>IF('Deal_Master_Wide'!$DV$33="","",'Deal_Master_Wide'!$DV$33)</x:f>
      </x:c>
      <x:c r="Y214" s="118" t="str">
        <x:f>IF('Deal_Master_Wide'!$EC$33="","",'Deal_Master_Wide'!$EC$33)</x:f>
      </x:c>
      <x:c r="Z214" s="118" t="str">
        <x:f>IF('Deal_Master_Wide'!$EJ$33="","",'Deal_Master_Wide'!$EJ$33)</x:f>
      </x:c>
      <x:c r="AA214" s="52" t="str">
        <x:f>IF('Deal_Master_Wide'!$AL$33="","",'Deal_Master_Wide'!$AL$33)</x:f>
        <x:v>Unknown</x:v>
      </x:c>
      <x:c r="AB214" s="54" t="str">
        <x:f>IF('Deal_Master_Wide'!$AF$33="","",'Deal_Master_Wide'!$AF$33)</x:f>
      </x:c>
      <x:c r="AC214" s="52" t="str">
        <x:f>IF(COUNT($P214,$Q214,$R214,$S214,$T214,$U214,$V214,$W214,$X214)=9,"Yes","No")</x:f>
        <x:v>No</x:v>
      </x:c>
      <x:c r="AD214" s="52" t="str">
        <x:f>IF(COUNT($Y214,$Z214)=2,"Yes","No")</x:f>
        <x:v>No</x:v>
      </x:c>
      <x:c r="AE214" s="50" t="str"/>
      <x:c r="AF214" t="str"/>
    </x:row>
    <x:row r="215" ht="20" customHeight="1">
      <x:c r="A215" s="50" t="str">
        <x:v>CTL-0031</x:v>
      </x:c>
      <x:c r="B215" s="50" t="str">
        <x:v>Candidate alternative-rationale group</x:v>
      </x:c>
      <x:c r="C215" s="52" t="str">
        <x:f>IF('Deal_Master_Wide'!$AU$33="","",'Deal_Master_Wide'!$AU$33)</x:f>
        <x:v>Not reviewed</x:v>
      </x:c>
      <x:c r="D215" s="52" t="str">
        <x:f>IF('Deal_Master_Wide'!$AV$33="","",'Deal_Master_Wide'!$AV$33)</x:f>
        <x:v>Not assessed</x:v>
      </x:c>
      <x:c r="E215" s="50" t="n">
        <x:v>0</x:v>
      </x:c>
      <x:c r="F215" s="52" t="str">
        <x:f>IF(OR($C215="High-confidence innovation-driven",$C215="Medium-confidence innovation-driven"),1,IF($C215="Clear alternative-rationale",0,""))</x:f>
      </x:c>
      <x:c r="G215" s="52" t="str">
        <x:f>IF('Deal_Master_Wide'!$M$33="","",'Deal_Master_Wide'!$M$33)</x:f>
        <x:v>Review</x:v>
      </x:c>
      <x:c r="H215" s="50" t="str">
        <x:v>Biocodex</x:v>
      </x:c>
      <x:c r="I215" s="50" t="str">
        <x:v>Iprad Sante SA</x:v>
      </x:c>
      <x:c r="J215" s="50" t="n">
        <x:v>2020</x:v>
      </x:c>
      <x:c r="K215" s="50" t="n">
        <x:v>0</x:v>
      </x:c>
      <x:c r="L215" s="50" t="n">
        <x:v>2020</x:v>
      </x:c>
      <x:c r="M215" s="50" t="n">
        <x:v>0</x:v>
      </x:c>
      <x:c r="N215" s="50" t="n">
        <x:v>1</x:v>
      </x:c>
      <x:c r="O215" s="52" t="str">
        <x:f>IF($F215="","",$F215*$M215)</x:f>
      </x:c>
      <x:c r="P215" s="54" t="str">
        <x:f>IF('Deal_Master_Wide'!$BS$33="","",'Deal_Master_Wide'!$BS$33)</x:f>
      </x:c>
      <x:c r="Q215" s="54" t="str">
        <x:f>IF('Deal_Master_Wide'!$BZ$33="","",'Deal_Master_Wide'!$BZ$33)</x:f>
      </x:c>
      <x:c r="R215" s="54" t="str">
        <x:f>IF('Deal_Master_Wide'!$CG$33="","",'Deal_Master_Wide'!$CG$33)</x:f>
      </x:c>
      <x:c r="S215" s="54" t="str">
        <x:f>IF('Deal_Master_Wide'!$CN$33="","",'Deal_Master_Wide'!$CN$33)</x:f>
      </x:c>
      <x:c r="T215" s="54" t="str">
        <x:f>IF('Deal_Master_Wide'!$CU$33="","",'Deal_Master_Wide'!$CU$33)</x:f>
      </x:c>
      <x:c r="U215" s="54" t="str">
        <x:f>IF('Deal_Master_Wide'!$DB$33="","",'Deal_Master_Wide'!$DB$33)</x:f>
      </x:c>
      <x:c r="V215" s="56" t="str">
        <x:f>IF('Deal_Master_Wide'!$DI$33="","",'Deal_Master_Wide'!$DI$33)</x:f>
      </x:c>
      <x:c r="W215" s="56" t="str">
        <x:f>IF('Deal_Master_Wide'!$DP$33="","",'Deal_Master_Wide'!$DP$33)</x:f>
      </x:c>
      <x:c r="X215" s="56" t="str">
        <x:f>IF('Deal_Master_Wide'!$DW$33="","",'Deal_Master_Wide'!$DW$33)</x:f>
      </x:c>
      <x:c r="Y215" s="118" t="str">
        <x:f>IF('Deal_Master_Wide'!$ED$33="","",'Deal_Master_Wide'!$ED$33)</x:f>
      </x:c>
      <x:c r="Z215" s="118" t="str">
        <x:f>IF('Deal_Master_Wide'!$EK$33="","",'Deal_Master_Wide'!$EK$33)</x:f>
      </x:c>
      <x:c r="AA215" s="52" t="str">
        <x:f>IF('Deal_Master_Wide'!$AL$33="","",'Deal_Master_Wide'!$AL$33)</x:f>
        <x:v>Unknown</x:v>
      </x:c>
      <x:c r="AB215" s="54" t="str">
        <x:f>IF('Deal_Master_Wide'!$AF$33="","",'Deal_Master_Wide'!$AF$33)</x:f>
      </x:c>
      <x:c r="AC215" s="52" t="str">
        <x:f>IF(COUNT($P215,$Q215,$R215,$S215,$T215,$U215,$V215,$W215,$X215)=9,"Yes","No")</x:f>
        <x:v>No</x:v>
      </x:c>
      <x:c r="AD215" s="52" t="str">
        <x:f>IF(COUNT($Y215,$Z215)=2,"Yes","No")</x:f>
        <x:v>No</x:v>
      </x:c>
      <x:c r="AE215" s="50" t="str"/>
      <x:c r="AF215" t="str"/>
    </x:row>
    <x:row r="216" ht="20" customHeight="1">
      <x:c r="A216" s="50" t="str">
        <x:v>CTL-0031</x:v>
      </x:c>
      <x:c r="B216" s="50" t="str">
        <x:v>Candidate alternative-rationale group</x:v>
      </x:c>
      <x:c r="C216" s="52" t="str">
        <x:f>IF('Deal_Master_Wide'!$AU$33="","",'Deal_Master_Wide'!$AU$33)</x:f>
        <x:v>Not reviewed</x:v>
      </x:c>
      <x:c r="D216" s="52" t="str">
        <x:f>IF('Deal_Master_Wide'!$AV$33="","",'Deal_Master_Wide'!$AV$33)</x:f>
        <x:v>Not assessed</x:v>
      </x:c>
      <x:c r="E216" s="50" t="n">
        <x:v>0</x:v>
      </x:c>
      <x:c r="F216" s="52" t="str">
        <x:f>IF(OR($C216="High-confidence innovation-driven",$C216="Medium-confidence innovation-driven"),1,IF($C216="Clear alternative-rationale",0,""))</x:f>
      </x:c>
      <x:c r="G216" s="52" t="str">
        <x:f>IF('Deal_Master_Wide'!$M$33="","",'Deal_Master_Wide'!$M$33)</x:f>
        <x:v>Review</x:v>
      </x:c>
      <x:c r="H216" s="50" t="str">
        <x:v>Biocodex</x:v>
      </x:c>
      <x:c r="I216" s="50" t="str">
        <x:v>Iprad Sante SA</x:v>
      </x:c>
      <x:c r="J216" s="50" t="n">
        <x:v>2020</x:v>
      </x:c>
      <x:c r="K216" s="50" t="n">
        <x:v>1</x:v>
      </x:c>
      <x:c r="L216" s="50" t="n">
        <x:v>2021</x:v>
      </x:c>
      <x:c r="M216" s="50" t="n">
        <x:v>1</x:v>
      </x:c>
      <x:c r="N216" s="50" t="n">
        <x:v>1</x:v>
      </x:c>
      <x:c r="O216" s="52" t="str">
        <x:f>IF($F216="","",$F216*$M216)</x:f>
      </x:c>
      <x:c r="P216" s="54" t="str">
        <x:f>IF('Deal_Master_Wide'!$BT$33="","",'Deal_Master_Wide'!$BT$33)</x:f>
      </x:c>
      <x:c r="Q216" s="54" t="str">
        <x:f>IF('Deal_Master_Wide'!$CA$33="","",'Deal_Master_Wide'!$CA$33)</x:f>
      </x:c>
      <x:c r="R216" s="54" t="str">
        <x:f>IF('Deal_Master_Wide'!$CH$33="","",'Deal_Master_Wide'!$CH$33)</x:f>
      </x:c>
      <x:c r="S216" s="54" t="str">
        <x:f>IF('Deal_Master_Wide'!$CO$33="","",'Deal_Master_Wide'!$CO$33)</x:f>
      </x:c>
      <x:c r="T216" s="54" t="str">
        <x:f>IF('Deal_Master_Wide'!$CV$33="","",'Deal_Master_Wide'!$CV$33)</x:f>
      </x:c>
      <x:c r="U216" s="54" t="str">
        <x:f>IF('Deal_Master_Wide'!$DC$33="","",'Deal_Master_Wide'!$DC$33)</x:f>
      </x:c>
      <x:c r="V216" s="56" t="str">
        <x:f>IF('Deal_Master_Wide'!$DJ$33="","",'Deal_Master_Wide'!$DJ$33)</x:f>
      </x:c>
      <x:c r="W216" s="56" t="str">
        <x:f>IF('Deal_Master_Wide'!$DQ$33="","",'Deal_Master_Wide'!$DQ$33)</x:f>
      </x:c>
      <x:c r="X216" s="56" t="str">
        <x:f>IF('Deal_Master_Wide'!$DX$33="","",'Deal_Master_Wide'!$DX$33)</x:f>
      </x:c>
      <x:c r="Y216" s="118" t="str">
        <x:f>IF('Deal_Master_Wide'!$EE$33="","",'Deal_Master_Wide'!$EE$33)</x:f>
      </x:c>
      <x:c r="Z216" s="118" t="str">
        <x:f>IF('Deal_Master_Wide'!$EL$33="","",'Deal_Master_Wide'!$EL$33)</x:f>
      </x:c>
      <x:c r="AA216" s="52" t="str">
        <x:f>IF('Deal_Master_Wide'!$AL$33="","",'Deal_Master_Wide'!$AL$33)</x:f>
        <x:v>Unknown</x:v>
      </x:c>
      <x:c r="AB216" s="54" t="str">
        <x:f>IF('Deal_Master_Wide'!$AF$33="","",'Deal_Master_Wide'!$AF$33)</x:f>
      </x:c>
      <x:c r="AC216" s="52" t="str">
        <x:f>IF(COUNT($P216,$Q216,$R216,$S216,$T216,$U216,$V216,$W216,$X216)=9,"Yes","No")</x:f>
        <x:v>No</x:v>
      </x:c>
      <x:c r="AD216" s="52" t="str">
        <x:f>IF(COUNT($Y216,$Z216)=2,"Yes","No")</x:f>
        <x:v>No</x:v>
      </x:c>
      <x:c r="AE216" s="50" t="str"/>
      <x:c r="AF216" t="str"/>
    </x:row>
    <x:row r="217" ht="20" customHeight="1">
      <x:c r="A217" s="50" t="str">
        <x:v>CTL-0031</x:v>
      </x:c>
      <x:c r="B217" s="50" t="str">
        <x:v>Candidate alternative-rationale group</x:v>
      </x:c>
      <x:c r="C217" s="52" t="str">
        <x:f>IF('Deal_Master_Wide'!$AU$33="","",'Deal_Master_Wide'!$AU$33)</x:f>
        <x:v>Not reviewed</x:v>
      </x:c>
      <x:c r="D217" s="52" t="str">
        <x:f>IF('Deal_Master_Wide'!$AV$33="","",'Deal_Master_Wide'!$AV$33)</x:f>
        <x:v>Not assessed</x:v>
      </x:c>
      <x:c r="E217" s="50" t="n">
        <x:v>0</x:v>
      </x:c>
      <x:c r="F217" s="52" t="str">
        <x:f>IF(OR($C217="High-confidence innovation-driven",$C217="Medium-confidence innovation-driven"),1,IF($C217="Clear alternative-rationale",0,""))</x:f>
      </x:c>
      <x:c r="G217" s="52" t="str">
        <x:f>IF('Deal_Master_Wide'!$M$33="","",'Deal_Master_Wide'!$M$33)</x:f>
        <x:v>Review</x:v>
      </x:c>
      <x:c r="H217" s="50" t="str">
        <x:v>Biocodex</x:v>
      </x:c>
      <x:c r="I217" s="50" t="str">
        <x:v>Iprad Sante SA</x:v>
      </x:c>
      <x:c r="J217" s="50" t="n">
        <x:v>2020</x:v>
      </x:c>
      <x:c r="K217" s="50" t="n">
        <x:v>2</x:v>
      </x:c>
      <x:c r="L217" s="50" t="n">
        <x:v>2022</x:v>
      </x:c>
      <x:c r="M217" s="50" t="n">
        <x:v>1</x:v>
      </x:c>
      <x:c r="N217" s="50" t="n">
        <x:v>1</x:v>
      </x:c>
      <x:c r="O217" s="52" t="str">
        <x:f>IF($F217="","",$F217*$M217)</x:f>
      </x:c>
      <x:c r="P217" s="54" t="str">
        <x:f>IF('Deal_Master_Wide'!$BU$33="","",'Deal_Master_Wide'!$BU$33)</x:f>
      </x:c>
      <x:c r="Q217" s="54" t="str">
        <x:f>IF('Deal_Master_Wide'!$CB$33="","",'Deal_Master_Wide'!$CB$33)</x:f>
      </x:c>
      <x:c r="R217" s="54" t="str">
        <x:f>IF('Deal_Master_Wide'!$CI$33="","",'Deal_Master_Wide'!$CI$33)</x:f>
      </x:c>
      <x:c r="S217" s="54" t="str">
        <x:f>IF('Deal_Master_Wide'!$CP$33="","",'Deal_Master_Wide'!$CP$33)</x:f>
      </x:c>
      <x:c r="T217" s="54" t="str">
        <x:f>IF('Deal_Master_Wide'!$CW$33="","",'Deal_Master_Wide'!$CW$33)</x:f>
      </x:c>
      <x:c r="U217" s="54" t="str">
        <x:f>IF('Deal_Master_Wide'!$DD$33="","",'Deal_Master_Wide'!$DD$33)</x:f>
      </x:c>
      <x:c r="V217" s="56" t="str">
        <x:f>IF('Deal_Master_Wide'!$DK$33="","",'Deal_Master_Wide'!$DK$33)</x:f>
      </x:c>
      <x:c r="W217" s="56" t="str">
        <x:f>IF('Deal_Master_Wide'!$DR$33="","",'Deal_Master_Wide'!$DR$33)</x:f>
      </x:c>
      <x:c r="X217" s="56" t="str">
        <x:f>IF('Deal_Master_Wide'!$DY$33="","",'Deal_Master_Wide'!$DY$33)</x:f>
      </x:c>
      <x:c r="Y217" s="118" t="str">
        <x:f>IF('Deal_Master_Wide'!$EF$33="","",'Deal_Master_Wide'!$EF$33)</x:f>
      </x:c>
      <x:c r="Z217" s="118" t="str">
        <x:f>IF('Deal_Master_Wide'!$EM$33="","",'Deal_Master_Wide'!$EM$33)</x:f>
      </x:c>
      <x:c r="AA217" s="52" t="str">
        <x:f>IF('Deal_Master_Wide'!$AL$33="","",'Deal_Master_Wide'!$AL$33)</x:f>
        <x:v>Unknown</x:v>
      </x:c>
      <x:c r="AB217" s="54" t="str">
        <x:f>IF('Deal_Master_Wide'!$AF$33="","",'Deal_Master_Wide'!$AF$33)</x:f>
      </x:c>
      <x:c r="AC217" s="52" t="str">
        <x:f>IF(COUNT($P217,$Q217,$R217,$S217,$T217,$U217,$V217,$W217,$X217)=9,"Yes","No")</x:f>
        <x:v>No</x:v>
      </x:c>
      <x:c r="AD217" s="52" t="str">
        <x:f>IF(COUNT($Y217,$Z217)=2,"Yes","No")</x:f>
        <x:v>No</x:v>
      </x:c>
      <x:c r="AE217" s="50" t="str"/>
      <x:c r="AF217" t="str"/>
    </x:row>
    <x:row r="218" ht="20" customHeight="1">
      <x:c r="A218" s="50" t="str">
        <x:v>CTL-0031</x:v>
      </x:c>
      <x:c r="B218" s="50" t="str">
        <x:v>Candidate alternative-rationale group</x:v>
      </x:c>
      <x:c r="C218" s="52" t="str">
        <x:f>IF('Deal_Master_Wide'!$AU$33="","",'Deal_Master_Wide'!$AU$33)</x:f>
        <x:v>Not reviewed</x:v>
      </x:c>
      <x:c r="D218" s="52" t="str">
        <x:f>IF('Deal_Master_Wide'!$AV$33="","",'Deal_Master_Wide'!$AV$33)</x:f>
        <x:v>Not assessed</x:v>
      </x:c>
      <x:c r="E218" s="50" t="n">
        <x:v>0</x:v>
      </x:c>
      <x:c r="F218" s="52" t="str">
        <x:f>IF(OR($C218="High-confidence innovation-driven",$C218="Medium-confidence innovation-driven"),1,IF($C218="Clear alternative-rationale",0,""))</x:f>
      </x:c>
      <x:c r="G218" s="52" t="str">
        <x:f>IF('Deal_Master_Wide'!$M$33="","",'Deal_Master_Wide'!$M$33)</x:f>
        <x:v>Review</x:v>
      </x:c>
      <x:c r="H218" s="50" t="str">
        <x:v>Biocodex</x:v>
      </x:c>
      <x:c r="I218" s="50" t="str">
        <x:v>Iprad Sante SA</x:v>
      </x:c>
      <x:c r="J218" s="50" t="n">
        <x:v>2020</x:v>
      </x:c>
      <x:c r="K218" s="50" t="n">
        <x:v>3</x:v>
      </x:c>
      <x:c r="L218" s="50" t="n">
        <x:v>2023</x:v>
      </x:c>
      <x:c r="M218" s="50" t="n">
        <x:v>1</x:v>
      </x:c>
      <x:c r="N218" s="50" t="n">
        <x:v>1</x:v>
      </x:c>
      <x:c r="O218" s="52" t="str">
        <x:f>IF($F218="","",$F218*$M218)</x:f>
      </x:c>
      <x:c r="P218" s="54" t="str">
        <x:f>IF('Deal_Master_Wide'!$BV$33="","",'Deal_Master_Wide'!$BV$33)</x:f>
      </x:c>
      <x:c r="Q218" s="54" t="str">
        <x:f>IF('Deal_Master_Wide'!$CC$33="","",'Deal_Master_Wide'!$CC$33)</x:f>
      </x:c>
      <x:c r="R218" s="54" t="str">
        <x:f>IF('Deal_Master_Wide'!$CJ$33="","",'Deal_Master_Wide'!$CJ$33)</x:f>
      </x:c>
      <x:c r="S218" s="54" t="str">
        <x:f>IF('Deal_Master_Wide'!$CQ$33="","",'Deal_Master_Wide'!$CQ$33)</x:f>
      </x:c>
      <x:c r="T218" s="54" t="str">
        <x:f>IF('Deal_Master_Wide'!$CX$33="","",'Deal_Master_Wide'!$CX$33)</x:f>
      </x:c>
      <x:c r="U218" s="54" t="str">
        <x:f>IF('Deal_Master_Wide'!$DE$33="","",'Deal_Master_Wide'!$DE$33)</x:f>
      </x:c>
      <x:c r="V218" s="56" t="str">
        <x:f>IF('Deal_Master_Wide'!$DL$33="","",'Deal_Master_Wide'!$DL$33)</x:f>
      </x:c>
      <x:c r="W218" s="56" t="str">
        <x:f>IF('Deal_Master_Wide'!$DS$33="","",'Deal_Master_Wide'!$DS$33)</x:f>
      </x:c>
      <x:c r="X218" s="56" t="str">
        <x:f>IF('Deal_Master_Wide'!$DZ$33="","",'Deal_Master_Wide'!$DZ$33)</x:f>
      </x:c>
      <x:c r="Y218" s="118" t="str">
        <x:f>IF('Deal_Master_Wide'!$EG$33="","",'Deal_Master_Wide'!$EG$33)</x:f>
      </x:c>
      <x:c r="Z218" s="118" t="str">
        <x:f>IF('Deal_Master_Wide'!$EN$33="","",'Deal_Master_Wide'!$EN$33)</x:f>
      </x:c>
      <x:c r="AA218" s="52" t="str">
        <x:f>IF('Deal_Master_Wide'!$AL$33="","",'Deal_Master_Wide'!$AL$33)</x:f>
        <x:v>Unknown</x:v>
      </x:c>
      <x:c r="AB218" s="54" t="str">
        <x:f>IF('Deal_Master_Wide'!$AF$33="","",'Deal_Master_Wide'!$AF$33)</x:f>
      </x:c>
      <x:c r="AC218" s="52" t="str">
        <x:f>IF(COUNT($P218,$Q218,$R218,$S218,$T218,$U218,$V218,$W218,$X218)=9,"Yes","No")</x:f>
        <x:v>No</x:v>
      </x:c>
      <x:c r="AD218" s="52" t="str">
        <x:f>IF(COUNT($Y218,$Z218)=2,"Yes","No")</x:f>
        <x:v>No</x:v>
      </x:c>
      <x:c r="AE218" s="50" t="str"/>
      <x:c r="AF218" t="str"/>
    </x:row>
    <x:row r="219" ht="20" customHeight="1">
      <x:c r="A219" s="50" t="str">
        <x:v>CTL-0032</x:v>
      </x:c>
      <x:c r="B219" s="50" t="str">
        <x:v>Candidate alternative-rationale group</x:v>
      </x:c>
      <x:c r="C219" s="52" t="str">
        <x:f>IF('Deal_Master_Wide'!$AU$34="","",'Deal_Master_Wide'!$AU$34)</x:f>
        <x:v>Not reviewed</x:v>
      </x:c>
      <x:c r="D219" s="52" t="str">
        <x:f>IF('Deal_Master_Wide'!$AV$34="","",'Deal_Master_Wide'!$AV$34)</x:f>
        <x:v>Not assessed</x:v>
      </x:c>
      <x:c r="E219" s="50" t="n">
        <x:v>0</x:v>
      </x:c>
      <x:c r="F219" s="52" t="str">
        <x:f>IF(OR($C219="High-confidence innovation-driven",$C219="Medium-confidence innovation-driven"),1,IF($C219="Clear alternative-rationale",0,""))</x:f>
      </x:c>
      <x:c r="G219" s="52" t="str">
        <x:f>IF('Deal_Master_Wide'!$M$34="","",'Deal_Master_Wide'!$M$34)</x:f>
        <x:v>Review</x:v>
      </x:c>
      <x:c r="H219" s="50" t="str">
        <x:v>Linnane Pharma AB</x:v>
      </x:c>
      <x:c r="I219" s="50" t="str">
        <x:v>SelectImmune Pharma AB (Inactive)</x:v>
      </x:c>
      <x:c r="J219" s="50" t="n">
        <x:v>2019</x:v>
      </x:c>
      <x:c r="K219" s="50" t="n">
        <x:v>-3</x:v>
      </x:c>
      <x:c r="L219" s="50" t="n">
        <x:v>2016</x:v>
      </x:c>
      <x:c r="M219" s="50" t="n">
        <x:v>0</x:v>
      </x:c>
      <x:c r="N219" s="50" t="n">
        <x:v>0</x:v>
      </x:c>
      <x:c r="O219" s="52" t="str">
        <x:f>IF($F219="","",$F219*$M219)</x:f>
      </x:c>
      <x:c r="P219" s="54" t="str">
        <x:f>IF('Deal_Master_Wide'!$BP$34="","",'Deal_Master_Wide'!$BP$34)</x:f>
      </x:c>
      <x:c r="Q219" s="54" t="str">
        <x:f>IF('Deal_Master_Wide'!$BW$34="","",'Deal_Master_Wide'!$BW$34)</x:f>
      </x:c>
      <x:c r="R219" s="54" t="str">
        <x:f>IF('Deal_Master_Wide'!$CD$34="","",'Deal_Master_Wide'!$CD$34)</x:f>
      </x:c>
      <x:c r="S219" s="54" t="str">
        <x:f>IF('Deal_Master_Wide'!$CK$34="","",'Deal_Master_Wide'!$CK$34)</x:f>
      </x:c>
      <x:c r="T219" s="54" t="str">
        <x:f>IF('Deal_Master_Wide'!$CR$34="","",'Deal_Master_Wide'!$CR$34)</x:f>
      </x:c>
      <x:c r="U219" s="54" t="str">
        <x:f>IF('Deal_Master_Wide'!$CY$34="","",'Deal_Master_Wide'!$CY$34)</x:f>
      </x:c>
      <x:c r="V219" s="56" t="str">
        <x:f>IF('Deal_Master_Wide'!$DF$34="","",'Deal_Master_Wide'!$DF$34)</x:f>
      </x:c>
      <x:c r="W219" s="56" t="str">
        <x:f>IF('Deal_Master_Wide'!$DM$34="","",'Deal_Master_Wide'!$DM$34)</x:f>
      </x:c>
      <x:c r="X219" s="56" t="str">
        <x:f>IF('Deal_Master_Wide'!$DT$34="","",'Deal_Master_Wide'!$DT$34)</x:f>
      </x:c>
      <x:c r="Y219" s="118" t="str">
        <x:f>IF('Deal_Master_Wide'!$EA$34="","",'Deal_Master_Wide'!$EA$34)</x:f>
      </x:c>
      <x:c r="Z219" s="118" t="str">
        <x:f>IF('Deal_Master_Wide'!$EH$34="","",'Deal_Master_Wide'!$EH$34)</x:f>
      </x:c>
      <x:c r="AA219" s="52" t="str">
        <x:f>IF('Deal_Master_Wide'!$AL$34="","",'Deal_Master_Wide'!$AL$34)</x:f>
        <x:v>Unknown</x:v>
      </x:c>
      <x:c r="AB219" s="54" t="str">
        <x:f>IF('Deal_Master_Wide'!$AF$34="","",'Deal_Master_Wide'!$AF$34)</x:f>
      </x:c>
      <x:c r="AC219" s="52" t="str">
        <x:f>IF(COUNT($P219,$Q219,$R219,$S219,$T219,$U219,$V219,$W219,$X219)=9,"Yes","No")</x:f>
        <x:v>No</x:v>
      </x:c>
      <x:c r="AD219" s="52" t="str">
        <x:f>IF(COUNT($Y219,$Z219)=2,"Yes","No")</x:f>
        <x:v>No</x:v>
      </x:c>
      <x:c r="AE219" s="50" t="str"/>
      <x:c r="AF219" t="str"/>
    </x:row>
    <x:row r="220" ht="20" customHeight="1">
      <x:c r="A220" s="50" t="str">
        <x:v>CTL-0032</x:v>
      </x:c>
      <x:c r="B220" s="50" t="str">
        <x:v>Candidate alternative-rationale group</x:v>
      </x:c>
      <x:c r="C220" s="52" t="str">
        <x:f>IF('Deal_Master_Wide'!$AU$34="","",'Deal_Master_Wide'!$AU$34)</x:f>
        <x:v>Not reviewed</x:v>
      </x:c>
      <x:c r="D220" s="52" t="str">
        <x:f>IF('Deal_Master_Wide'!$AV$34="","",'Deal_Master_Wide'!$AV$34)</x:f>
        <x:v>Not assessed</x:v>
      </x:c>
      <x:c r="E220" s="50" t="n">
        <x:v>0</x:v>
      </x:c>
      <x:c r="F220" s="52" t="str">
        <x:f>IF(OR($C220="High-confidence innovation-driven",$C220="Medium-confidence innovation-driven"),1,IF($C220="Clear alternative-rationale",0,""))</x:f>
      </x:c>
      <x:c r="G220" s="52" t="str">
        <x:f>IF('Deal_Master_Wide'!$M$34="","",'Deal_Master_Wide'!$M$34)</x:f>
        <x:v>Review</x:v>
      </x:c>
      <x:c r="H220" s="50" t="str">
        <x:v>Linnane Pharma AB</x:v>
      </x:c>
      <x:c r="I220" s="50" t="str">
        <x:v>SelectImmune Pharma AB (Inactive)</x:v>
      </x:c>
      <x:c r="J220" s="50" t="n">
        <x:v>2019</x:v>
      </x:c>
      <x:c r="K220" s="50" t="n">
        <x:v>-2</x:v>
      </x:c>
      <x:c r="L220" s="50" t="n">
        <x:v>2017</x:v>
      </x:c>
      <x:c r="M220" s="50" t="n">
        <x:v>0</x:v>
      </x:c>
      <x:c r="N220" s="50" t="n">
        <x:v>0</x:v>
      </x:c>
      <x:c r="O220" s="52" t="str">
        <x:f>IF($F220="","",$F220*$M220)</x:f>
      </x:c>
      <x:c r="P220" s="54" t="str">
        <x:f>IF('Deal_Master_Wide'!$BQ$34="","",'Deal_Master_Wide'!$BQ$34)</x:f>
      </x:c>
      <x:c r="Q220" s="54" t="str">
        <x:f>IF('Deal_Master_Wide'!$BX$34="","",'Deal_Master_Wide'!$BX$34)</x:f>
      </x:c>
      <x:c r="R220" s="54" t="str">
        <x:f>IF('Deal_Master_Wide'!$CE$34="","",'Deal_Master_Wide'!$CE$34)</x:f>
      </x:c>
      <x:c r="S220" s="54" t="str">
        <x:f>IF('Deal_Master_Wide'!$CL$34="","",'Deal_Master_Wide'!$CL$34)</x:f>
      </x:c>
      <x:c r="T220" s="54" t="str">
        <x:f>IF('Deal_Master_Wide'!$CS$34="","",'Deal_Master_Wide'!$CS$34)</x:f>
      </x:c>
      <x:c r="U220" s="54" t="str">
        <x:f>IF('Deal_Master_Wide'!$CZ$34="","",'Deal_Master_Wide'!$CZ$34)</x:f>
      </x:c>
      <x:c r="V220" s="56" t="str">
        <x:f>IF('Deal_Master_Wide'!$DG$34="","",'Deal_Master_Wide'!$DG$34)</x:f>
      </x:c>
      <x:c r="W220" s="56" t="str">
        <x:f>IF('Deal_Master_Wide'!$DN$34="","",'Deal_Master_Wide'!$DN$34)</x:f>
      </x:c>
      <x:c r="X220" s="56" t="str">
        <x:f>IF('Deal_Master_Wide'!$DU$34="","",'Deal_Master_Wide'!$DU$34)</x:f>
      </x:c>
      <x:c r="Y220" s="118" t="str">
        <x:f>IF('Deal_Master_Wide'!$EB$34="","",'Deal_Master_Wide'!$EB$34)</x:f>
      </x:c>
      <x:c r="Z220" s="118" t="str">
        <x:f>IF('Deal_Master_Wide'!$EI$34="","",'Deal_Master_Wide'!$EI$34)</x:f>
      </x:c>
      <x:c r="AA220" s="52" t="str">
        <x:f>IF('Deal_Master_Wide'!$AL$34="","",'Deal_Master_Wide'!$AL$34)</x:f>
        <x:v>Unknown</x:v>
      </x:c>
      <x:c r="AB220" s="54" t="str">
        <x:f>IF('Deal_Master_Wide'!$AF$34="","",'Deal_Master_Wide'!$AF$34)</x:f>
      </x:c>
      <x:c r="AC220" s="52" t="str">
        <x:f>IF(COUNT($P220,$Q220,$R220,$S220,$T220,$U220,$V220,$W220,$X220)=9,"Yes","No")</x:f>
        <x:v>No</x:v>
      </x:c>
      <x:c r="AD220" s="52" t="str">
        <x:f>IF(COUNT($Y220,$Z220)=2,"Yes","No")</x:f>
        <x:v>No</x:v>
      </x:c>
      <x:c r="AE220" s="50" t="str"/>
      <x:c r="AF220" t="str"/>
    </x:row>
    <x:row r="221" ht="20" customHeight="1">
      <x:c r="A221" s="50" t="str">
        <x:v>CTL-0032</x:v>
      </x:c>
      <x:c r="B221" s="50" t="str">
        <x:v>Candidate alternative-rationale group</x:v>
      </x:c>
      <x:c r="C221" s="52" t="str">
        <x:f>IF('Deal_Master_Wide'!$AU$34="","",'Deal_Master_Wide'!$AU$34)</x:f>
        <x:v>Not reviewed</x:v>
      </x:c>
      <x:c r="D221" s="52" t="str">
        <x:f>IF('Deal_Master_Wide'!$AV$34="","",'Deal_Master_Wide'!$AV$34)</x:f>
        <x:v>Not assessed</x:v>
      </x:c>
      <x:c r="E221" s="50" t="n">
        <x:v>0</x:v>
      </x:c>
      <x:c r="F221" s="52" t="str">
        <x:f>IF(OR($C221="High-confidence innovation-driven",$C221="Medium-confidence innovation-driven"),1,IF($C221="Clear alternative-rationale",0,""))</x:f>
      </x:c>
      <x:c r="G221" s="52" t="str">
        <x:f>IF('Deal_Master_Wide'!$M$34="","",'Deal_Master_Wide'!$M$34)</x:f>
        <x:v>Review</x:v>
      </x:c>
      <x:c r="H221" s="50" t="str">
        <x:v>Linnane Pharma AB</x:v>
      </x:c>
      <x:c r="I221" s="50" t="str">
        <x:v>SelectImmune Pharma AB (Inactive)</x:v>
      </x:c>
      <x:c r="J221" s="50" t="n">
        <x:v>2019</x:v>
      </x:c>
      <x:c r="K221" s="50" t="n">
        <x:v>-1</x:v>
      </x:c>
      <x:c r="L221" s="50" t="n">
        <x:v>2018</x:v>
      </x:c>
      <x:c r="M221" s="50" t="n">
        <x:v>0</x:v>
      </x:c>
      <x:c r="N221" s="50" t="n">
        <x:v>0</x:v>
      </x:c>
      <x:c r="O221" s="52" t="str">
        <x:f>IF($F221="","",$F221*$M221)</x:f>
      </x:c>
      <x:c r="P221" s="54" t="str">
        <x:f>IF('Deal_Master_Wide'!$BR$34="","",'Deal_Master_Wide'!$BR$34)</x:f>
      </x:c>
      <x:c r="Q221" s="54" t="str">
        <x:f>IF('Deal_Master_Wide'!$BY$34="","",'Deal_Master_Wide'!$BY$34)</x:f>
      </x:c>
      <x:c r="R221" s="54" t="str">
        <x:f>IF('Deal_Master_Wide'!$CF$34="","",'Deal_Master_Wide'!$CF$34)</x:f>
      </x:c>
      <x:c r="S221" s="54" t="str">
        <x:f>IF('Deal_Master_Wide'!$CM$34="","",'Deal_Master_Wide'!$CM$34)</x:f>
      </x:c>
      <x:c r="T221" s="54" t="str">
        <x:f>IF('Deal_Master_Wide'!$CT$34="","",'Deal_Master_Wide'!$CT$34)</x:f>
      </x:c>
      <x:c r="U221" s="54" t="str">
        <x:f>IF('Deal_Master_Wide'!$DA$34="","",'Deal_Master_Wide'!$DA$34)</x:f>
      </x:c>
      <x:c r="V221" s="56" t="str">
        <x:f>IF('Deal_Master_Wide'!$DH$34="","",'Deal_Master_Wide'!$DH$34)</x:f>
      </x:c>
      <x:c r="W221" s="56" t="str">
        <x:f>IF('Deal_Master_Wide'!$DO$34="","",'Deal_Master_Wide'!$DO$34)</x:f>
      </x:c>
      <x:c r="X221" s="56" t="str">
        <x:f>IF('Deal_Master_Wide'!$DV$34="","",'Deal_Master_Wide'!$DV$34)</x:f>
      </x:c>
      <x:c r="Y221" s="118" t="str">
        <x:f>IF('Deal_Master_Wide'!$EC$34="","",'Deal_Master_Wide'!$EC$34)</x:f>
      </x:c>
      <x:c r="Z221" s="118" t="str">
        <x:f>IF('Deal_Master_Wide'!$EJ$34="","",'Deal_Master_Wide'!$EJ$34)</x:f>
      </x:c>
      <x:c r="AA221" s="52" t="str">
        <x:f>IF('Deal_Master_Wide'!$AL$34="","",'Deal_Master_Wide'!$AL$34)</x:f>
        <x:v>Unknown</x:v>
      </x:c>
      <x:c r="AB221" s="54" t="str">
        <x:f>IF('Deal_Master_Wide'!$AF$34="","",'Deal_Master_Wide'!$AF$34)</x:f>
      </x:c>
      <x:c r="AC221" s="52" t="str">
        <x:f>IF(COUNT($P221,$Q221,$R221,$S221,$T221,$U221,$V221,$W221,$X221)=9,"Yes","No")</x:f>
        <x:v>No</x:v>
      </x:c>
      <x:c r="AD221" s="52" t="str">
        <x:f>IF(COUNT($Y221,$Z221)=2,"Yes","No")</x:f>
        <x:v>No</x:v>
      </x:c>
      <x:c r="AE221" s="50" t="str"/>
      <x:c r="AF221" t="str"/>
    </x:row>
    <x:row r="222" ht="20" customHeight="1">
      <x:c r="A222" s="50" t="str">
        <x:v>CTL-0032</x:v>
      </x:c>
      <x:c r="B222" s="50" t="str">
        <x:v>Candidate alternative-rationale group</x:v>
      </x:c>
      <x:c r="C222" s="52" t="str">
        <x:f>IF('Deal_Master_Wide'!$AU$34="","",'Deal_Master_Wide'!$AU$34)</x:f>
        <x:v>Not reviewed</x:v>
      </x:c>
      <x:c r="D222" s="52" t="str">
        <x:f>IF('Deal_Master_Wide'!$AV$34="","",'Deal_Master_Wide'!$AV$34)</x:f>
        <x:v>Not assessed</x:v>
      </x:c>
      <x:c r="E222" s="50" t="n">
        <x:v>0</x:v>
      </x:c>
      <x:c r="F222" s="52" t="str">
        <x:f>IF(OR($C222="High-confidence innovation-driven",$C222="Medium-confidence innovation-driven"),1,IF($C222="Clear alternative-rationale",0,""))</x:f>
      </x:c>
      <x:c r="G222" s="52" t="str">
        <x:f>IF('Deal_Master_Wide'!$M$34="","",'Deal_Master_Wide'!$M$34)</x:f>
        <x:v>Review</x:v>
      </x:c>
      <x:c r="H222" s="50" t="str">
        <x:v>Linnane Pharma AB</x:v>
      </x:c>
      <x:c r="I222" s="50" t="str">
        <x:v>SelectImmune Pharma AB (Inactive)</x:v>
      </x:c>
      <x:c r="J222" s="50" t="n">
        <x:v>2019</x:v>
      </x:c>
      <x:c r="K222" s="50" t="n">
        <x:v>0</x:v>
      </x:c>
      <x:c r="L222" s="50" t="n">
        <x:v>2019</x:v>
      </x:c>
      <x:c r="M222" s="50" t="n">
        <x:v>0</x:v>
      </x:c>
      <x:c r="N222" s="50" t="n">
        <x:v>1</x:v>
      </x:c>
      <x:c r="O222" s="52" t="str">
        <x:f>IF($F222="","",$F222*$M222)</x:f>
      </x:c>
      <x:c r="P222" s="54" t="str">
        <x:f>IF('Deal_Master_Wide'!$BS$34="","",'Deal_Master_Wide'!$BS$34)</x:f>
      </x:c>
      <x:c r="Q222" s="54" t="str">
        <x:f>IF('Deal_Master_Wide'!$BZ$34="","",'Deal_Master_Wide'!$BZ$34)</x:f>
      </x:c>
      <x:c r="R222" s="54" t="str">
        <x:f>IF('Deal_Master_Wide'!$CG$34="","",'Deal_Master_Wide'!$CG$34)</x:f>
      </x:c>
      <x:c r="S222" s="54" t="str">
        <x:f>IF('Deal_Master_Wide'!$CN$34="","",'Deal_Master_Wide'!$CN$34)</x:f>
      </x:c>
      <x:c r="T222" s="54" t="str">
        <x:f>IF('Deal_Master_Wide'!$CU$34="","",'Deal_Master_Wide'!$CU$34)</x:f>
      </x:c>
      <x:c r="U222" s="54" t="str">
        <x:f>IF('Deal_Master_Wide'!$DB$34="","",'Deal_Master_Wide'!$DB$34)</x:f>
      </x:c>
      <x:c r="V222" s="56" t="str">
        <x:f>IF('Deal_Master_Wide'!$DI$34="","",'Deal_Master_Wide'!$DI$34)</x:f>
      </x:c>
      <x:c r="W222" s="56" t="str">
        <x:f>IF('Deal_Master_Wide'!$DP$34="","",'Deal_Master_Wide'!$DP$34)</x:f>
      </x:c>
      <x:c r="X222" s="56" t="str">
        <x:f>IF('Deal_Master_Wide'!$DW$34="","",'Deal_Master_Wide'!$DW$34)</x:f>
      </x:c>
      <x:c r="Y222" s="118" t="str">
        <x:f>IF('Deal_Master_Wide'!$ED$34="","",'Deal_Master_Wide'!$ED$34)</x:f>
      </x:c>
      <x:c r="Z222" s="118" t="str">
        <x:f>IF('Deal_Master_Wide'!$EK$34="","",'Deal_Master_Wide'!$EK$34)</x:f>
      </x:c>
      <x:c r="AA222" s="52" t="str">
        <x:f>IF('Deal_Master_Wide'!$AL$34="","",'Deal_Master_Wide'!$AL$34)</x:f>
        <x:v>Unknown</x:v>
      </x:c>
      <x:c r="AB222" s="54" t="str">
        <x:f>IF('Deal_Master_Wide'!$AF$34="","",'Deal_Master_Wide'!$AF$34)</x:f>
      </x:c>
      <x:c r="AC222" s="52" t="str">
        <x:f>IF(COUNT($P222,$Q222,$R222,$S222,$T222,$U222,$V222,$W222,$X222)=9,"Yes","No")</x:f>
        <x:v>No</x:v>
      </x:c>
      <x:c r="AD222" s="52" t="str">
        <x:f>IF(COUNT($Y222,$Z222)=2,"Yes","No")</x:f>
        <x:v>No</x:v>
      </x:c>
      <x:c r="AE222" s="50" t="str"/>
      <x:c r="AF222" t="str"/>
    </x:row>
    <x:row r="223" ht="20" customHeight="1">
      <x:c r="A223" s="50" t="str">
        <x:v>CTL-0032</x:v>
      </x:c>
      <x:c r="B223" s="50" t="str">
        <x:v>Candidate alternative-rationale group</x:v>
      </x:c>
      <x:c r="C223" s="52" t="str">
        <x:f>IF('Deal_Master_Wide'!$AU$34="","",'Deal_Master_Wide'!$AU$34)</x:f>
        <x:v>Not reviewed</x:v>
      </x:c>
      <x:c r="D223" s="52" t="str">
        <x:f>IF('Deal_Master_Wide'!$AV$34="","",'Deal_Master_Wide'!$AV$34)</x:f>
        <x:v>Not assessed</x:v>
      </x:c>
      <x:c r="E223" s="50" t="n">
        <x:v>0</x:v>
      </x:c>
      <x:c r="F223" s="52" t="str">
        <x:f>IF(OR($C223="High-confidence innovation-driven",$C223="Medium-confidence innovation-driven"),1,IF($C223="Clear alternative-rationale",0,""))</x:f>
      </x:c>
      <x:c r="G223" s="52" t="str">
        <x:f>IF('Deal_Master_Wide'!$M$34="","",'Deal_Master_Wide'!$M$34)</x:f>
        <x:v>Review</x:v>
      </x:c>
      <x:c r="H223" s="50" t="str">
        <x:v>Linnane Pharma AB</x:v>
      </x:c>
      <x:c r="I223" s="50" t="str">
        <x:v>SelectImmune Pharma AB (Inactive)</x:v>
      </x:c>
      <x:c r="J223" s="50" t="n">
        <x:v>2019</x:v>
      </x:c>
      <x:c r="K223" s="50" t="n">
        <x:v>1</x:v>
      </x:c>
      <x:c r="L223" s="50" t="n">
        <x:v>2020</x:v>
      </x:c>
      <x:c r="M223" s="50" t="n">
        <x:v>1</x:v>
      </x:c>
      <x:c r="N223" s="50" t="n">
        <x:v>1</x:v>
      </x:c>
      <x:c r="O223" s="52" t="str">
        <x:f>IF($F223="","",$F223*$M223)</x:f>
      </x:c>
      <x:c r="P223" s="54" t="str">
        <x:f>IF('Deal_Master_Wide'!$BT$34="","",'Deal_Master_Wide'!$BT$34)</x:f>
      </x:c>
      <x:c r="Q223" s="54" t="str">
        <x:f>IF('Deal_Master_Wide'!$CA$34="","",'Deal_Master_Wide'!$CA$34)</x:f>
      </x:c>
      <x:c r="R223" s="54" t="str">
        <x:f>IF('Deal_Master_Wide'!$CH$34="","",'Deal_Master_Wide'!$CH$34)</x:f>
      </x:c>
      <x:c r="S223" s="54" t="str">
        <x:f>IF('Deal_Master_Wide'!$CO$34="","",'Deal_Master_Wide'!$CO$34)</x:f>
      </x:c>
      <x:c r="T223" s="54" t="str">
        <x:f>IF('Deal_Master_Wide'!$CV$34="","",'Deal_Master_Wide'!$CV$34)</x:f>
      </x:c>
      <x:c r="U223" s="54" t="str">
        <x:f>IF('Deal_Master_Wide'!$DC$34="","",'Deal_Master_Wide'!$DC$34)</x:f>
      </x:c>
      <x:c r="V223" s="56" t="str">
        <x:f>IF('Deal_Master_Wide'!$DJ$34="","",'Deal_Master_Wide'!$DJ$34)</x:f>
      </x:c>
      <x:c r="W223" s="56" t="str">
        <x:f>IF('Deal_Master_Wide'!$DQ$34="","",'Deal_Master_Wide'!$DQ$34)</x:f>
      </x:c>
      <x:c r="X223" s="56" t="str">
        <x:f>IF('Deal_Master_Wide'!$DX$34="","",'Deal_Master_Wide'!$DX$34)</x:f>
      </x:c>
      <x:c r="Y223" s="118" t="str">
        <x:f>IF('Deal_Master_Wide'!$EE$34="","",'Deal_Master_Wide'!$EE$34)</x:f>
      </x:c>
      <x:c r="Z223" s="118" t="str">
        <x:f>IF('Deal_Master_Wide'!$EL$34="","",'Deal_Master_Wide'!$EL$34)</x:f>
      </x:c>
      <x:c r="AA223" s="52" t="str">
        <x:f>IF('Deal_Master_Wide'!$AL$34="","",'Deal_Master_Wide'!$AL$34)</x:f>
        <x:v>Unknown</x:v>
      </x:c>
      <x:c r="AB223" s="54" t="str">
        <x:f>IF('Deal_Master_Wide'!$AF$34="","",'Deal_Master_Wide'!$AF$34)</x:f>
      </x:c>
      <x:c r="AC223" s="52" t="str">
        <x:f>IF(COUNT($P223,$Q223,$R223,$S223,$T223,$U223,$V223,$W223,$X223)=9,"Yes","No")</x:f>
        <x:v>No</x:v>
      </x:c>
      <x:c r="AD223" s="52" t="str">
        <x:f>IF(COUNT($Y223,$Z223)=2,"Yes","No")</x:f>
        <x:v>No</x:v>
      </x:c>
      <x:c r="AE223" s="50" t="str"/>
      <x:c r="AF223" t="str"/>
    </x:row>
    <x:row r="224" ht="20" customHeight="1">
      <x:c r="A224" s="50" t="str">
        <x:v>CTL-0032</x:v>
      </x:c>
      <x:c r="B224" s="50" t="str">
        <x:v>Candidate alternative-rationale group</x:v>
      </x:c>
      <x:c r="C224" s="52" t="str">
        <x:f>IF('Deal_Master_Wide'!$AU$34="","",'Deal_Master_Wide'!$AU$34)</x:f>
        <x:v>Not reviewed</x:v>
      </x:c>
      <x:c r="D224" s="52" t="str">
        <x:f>IF('Deal_Master_Wide'!$AV$34="","",'Deal_Master_Wide'!$AV$34)</x:f>
        <x:v>Not assessed</x:v>
      </x:c>
      <x:c r="E224" s="50" t="n">
        <x:v>0</x:v>
      </x:c>
      <x:c r="F224" s="52" t="str">
        <x:f>IF(OR($C224="High-confidence innovation-driven",$C224="Medium-confidence innovation-driven"),1,IF($C224="Clear alternative-rationale",0,""))</x:f>
      </x:c>
      <x:c r="G224" s="52" t="str">
        <x:f>IF('Deal_Master_Wide'!$M$34="","",'Deal_Master_Wide'!$M$34)</x:f>
        <x:v>Review</x:v>
      </x:c>
      <x:c r="H224" s="50" t="str">
        <x:v>Linnane Pharma AB</x:v>
      </x:c>
      <x:c r="I224" s="50" t="str">
        <x:v>SelectImmune Pharma AB (Inactive)</x:v>
      </x:c>
      <x:c r="J224" s="50" t="n">
        <x:v>2019</x:v>
      </x:c>
      <x:c r="K224" s="50" t="n">
        <x:v>2</x:v>
      </x:c>
      <x:c r="L224" s="50" t="n">
        <x:v>2021</x:v>
      </x:c>
      <x:c r="M224" s="50" t="n">
        <x:v>1</x:v>
      </x:c>
      <x:c r="N224" s="50" t="n">
        <x:v>1</x:v>
      </x:c>
      <x:c r="O224" s="52" t="str">
        <x:f>IF($F224="","",$F224*$M224)</x:f>
      </x:c>
      <x:c r="P224" s="54" t="str">
        <x:f>IF('Deal_Master_Wide'!$BU$34="","",'Deal_Master_Wide'!$BU$34)</x:f>
      </x:c>
      <x:c r="Q224" s="54" t="str">
        <x:f>IF('Deal_Master_Wide'!$CB$34="","",'Deal_Master_Wide'!$CB$34)</x:f>
      </x:c>
      <x:c r="R224" s="54" t="str">
        <x:f>IF('Deal_Master_Wide'!$CI$34="","",'Deal_Master_Wide'!$CI$34)</x:f>
      </x:c>
      <x:c r="S224" s="54" t="str">
        <x:f>IF('Deal_Master_Wide'!$CP$34="","",'Deal_Master_Wide'!$CP$34)</x:f>
      </x:c>
      <x:c r="T224" s="54" t="str">
        <x:f>IF('Deal_Master_Wide'!$CW$34="","",'Deal_Master_Wide'!$CW$34)</x:f>
      </x:c>
      <x:c r="U224" s="54" t="str">
        <x:f>IF('Deal_Master_Wide'!$DD$34="","",'Deal_Master_Wide'!$DD$34)</x:f>
      </x:c>
      <x:c r="V224" s="56" t="str">
        <x:f>IF('Deal_Master_Wide'!$DK$34="","",'Deal_Master_Wide'!$DK$34)</x:f>
      </x:c>
      <x:c r="W224" s="56" t="str">
        <x:f>IF('Deal_Master_Wide'!$DR$34="","",'Deal_Master_Wide'!$DR$34)</x:f>
      </x:c>
      <x:c r="X224" s="56" t="str">
        <x:f>IF('Deal_Master_Wide'!$DY$34="","",'Deal_Master_Wide'!$DY$34)</x:f>
      </x:c>
      <x:c r="Y224" s="118" t="str">
        <x:f>IF('Deal_Master_Wide'!$EF$34="","",'Deal_Master_Wide'!$EF$34)</x:f>
      </x:c>
      <x:c r="Z224" s="118" t="str">
        <x:f>IF('Deal_Master_Wide'!$EM$34="","",'Deal_Master_Wide'!$EM$34)</x:f>
      </x:c>
      <x:c r="AA224" s="52" t="str">
        <x:f>IF('Deal_Master_Wide'!$AL$34="","",'Deal_Master_Wide'!$AL$34)</x:f>
        <x:v>Unknown</x:v>
      </x:c>
      <x:c r="AB224" s="54" t="str">
        <x:f>IF('Deal_Master_Wide'!$AF$34="","",'Deal_Master_Wide'!$AF$34)</x:f>
      </x:c>
      <x:c r="AC224" s="52" t="str">
        <x:f>IF(COUNT($P224,$Q224,$R224,$S224,$T224,$U224,$V224,$W224,$X224)=9,"Yes","No")</x:f>
        <x:v>No</x:v>
      </x:c>
      <x:c r="AD224" s="52" t="str">
        <x:f>IF(COUNT($Y224,$Z224)=2,"Yes","No")</x:f>
        <x:v>No</x:v>
      </x:c>
      <x:c r="AE224" s="50" t="str"/>
      <x:c r="AF224" t="str"/>
    </x:row>
    <x:row r="225" ht="20" customHeight="1">
      <x:c r="A225" s="50" t="str">
        <x:v>CTL-0032</x:v>
      </x:c>
      <x:c r="B225" s="50" t="str">
        <x:v>Candidate alternative-rationale group</x:v>
      </x:c>
      <x:c r="C225" s="52" t="str">
        <x:f>IF('Deal_Master_Wide'!$AU$34="","",'Deal_Master_Wide'!$AU$34)</x:f>
        <x:v>Not reviewed</x:v>
      </x:c>
      <x:c r="D225" s="52" t="str">
        <x:f>IF('Deal_Master_Wide'!$AV$34="","",'Deal_Master_Wide'!$AV$34)</x:f>
        <x:v>Not assessed</x:v>
      </x:c>
      <x:c r="E225" s="50" t="n">
        <x:v>0</x:v>
      </x:c>
      <x:c r="F225" s="52" t="str">
        <x:f>IF(OR($C225="High-confidence innovation-driven",$C225="Medium-confidence innovation-driven"),1,IF($C225="Clear alternative-rationale",0,""))</x:f>
      </x:c>
      <x:c r="G225" s="52" t="str">
        <x:f>IF('Deal_Master_Wide'!$M$34="","",'Deal_Master_Wide'!$M$34)</x:f>
        <x:v>Review</x:v>
      </x:c>
      <x:c r="H225" s="50" t="str">
        <x:v>Linnane Pharma AB</x:v>
      </x:c>
      <x:c r="I225" s="50" t="str">
        <x:v>SelectImmune Pharma AB (Inactive)</x:v>
      </x:c>
      <x:c r="J225" s="50" t="n">
        <x:v>2019</x:v>
      </x:c>
      <x:c r="K225" s="50" t="n">
        <x:v>3</x:v>
      </x:c>
      <x:c r="L225" s="50" t="n">
        <x:v>2022</x:v>
      </x:c>
      <x:c r="M225" s="50" t="n">
        <x:v>1</x:v>
      </x:c>
      <x:c r="N225" s="50" t="n">
        <x:v>1</x:v>
      </x:c>
      <x:c r="O225" s="52" t="str">
        <x:f>IF($F225="","",$F225*$M225)</x:f>
      </x:c>
      <x:c r="P225" s="54" t="str">
        <x:f>IF('Deal_Master_Wide'!$BV$34="","",'Deal_Master_Wide'!$BV$34)</x:f>
      </x:c>
      <x:c r="Q225" s="54" t="str">
        <x:f>IF('Deal_Master_Wide'!$CC$34="","",'Deal_Master_Wide'!$CC$34)</x:f>
      </x:c>
      <x:c r="R225" s="54" t="str">
        <x:f>IF('Deal_Master_Wide'!$CJ$34="","",'Deal_Master_Wide'!$CJ$34)</x:f>
      </x:c>
      <x:c r="S225" s="54" t="str">
        <x:f>IF('Deal_Master_Wide'!$CQ$34="","",'Deal_Master_Wide'!$CQ$34)</x:f>
      </x:c>
      <x:c r="T225" s="54" t="str">
        <x:f>IF('Deal_Master_Wide'!$CX$34="","",'Deal_Master_Wide'!$CX$34)</x:f>
      </x:c>
      <x:c r="U225" s="54" t="str">
        <x:f>IF('Deal_Master_Wide'!$DE$34="","",'Deal_Master_Wide'!$DE$34)</x:f>
      </x:c>
      <x:c r="V225" s="56" t="str">
        <x:f>IF('Deal_Master_Wide'!$DL$34="","",'Deal_Master_Wide'!$DL$34)</x:f>
      </x:c>
      <x:c r="W225" s="56" t="str">
        <x:f>IF('Deal_Master_Wide'!$DS$34="","",'Deal_Master_Wide'!$DS$34)</x:f>
      </x:c>
      <x:c r="X225" s="56" t="str">
        <x:f>IF('Deal_Master_Wide'!$DZ$34="","",'Deal_Master_Wide'!$DZ$34)</x:f>
      </x:c>
      <x:c r="Y225" s="118" t="str">
        <x:f>IF('Deal_Master_Wide'!$EG$34="","",'Deal_Master_Wide'!$EG$34)</x:f>
      </x:c>
      <x:c r="Z225" s="118" t="str">
        <x:f>IF('Deal_Master_Wide'!$EN$34="","",'Deal_Master_Wide'!$EN$34)</x:f>
      </x:c>
      <x:c r="AA225" s="52" t="str">
        <x:f>IF('Deal_Master_Wide'!$AL$34="","",'Deal_Master_Wide'!$AL$34)</x:f>
        <x:v>Unknown</x:v>
      </x:c>
      <x:c r="AB225" s="54" t="str">
        <x:f>IF('Deal_Master_Wide'!$AF$34="","",'Deal_Master_Wide'!$AF$34)</x:f>
      </x:c>
      <x:c r="AC225" s="52" t="str">
        <x:f>IF(COUNT($P225,$Q225,$R225,$S225,$T225,$U225,$V225,$W225,$X225)=9,"Yes","No")</x:f>
        <x:v>No</x:v>
      </x:c>
      <x:c r="AD225" s="52" t="str">
        <x:f>IF(COUNT($Y225,$Z225)=2,"Yes","No")</x:f>
        <x:v>No</x:v>
      </x:c>
      <x:c r="AE225" s="50" t="str"/>
      <x:c r="AF225" t="str"/>
    </x:row>
    <x:row r="226" ht="20" customHeight="1">
      <x:c r="A226" s="50" t="str">
        <x:v>CTL-0033</x:v>
      </x:c>
      <x:c r="B226" s="50" t="str">
        <x:v>Candidate alternative-rationale group</x:v>
      </x:c>
      <x:c r="C226" s="52" t="str">
        <x:f>IF('Deal_Master_Wide'!$AU$35="","",'Deal_Master_Wide'!$AU$35)</x:f>
        <x:v>Not reviewed</x:v>
      </x:c>
      <x:c r="D226" s="52" t="str">
        <x:f>IF('Deal_Master_Wide'!$AV$35="","",'Deal_Master_Wide'!$AV$35)</x:f>
        <x:v>Not assessed</x:v>
      </x:c>
      <x:c r="E226" s="50" t="n">
        <x:v>0</x:v>
      </x:c>
      <x:c r="F226" s="52" t="str">
        <x:f>IF(OR($C226="High-confidence innovation-driven",$C226="Medium-confidence innovation-driven"),1,IF($C226="Clear alternative-rationale",0,""))</x:f>
      </x:c>
      <x:c r="G226" s="52" t="str">
        <x:f>IF('Deal_Master_Wide'!$M$35="","",'Deal_Master_Wide'!$M$35)</x:f>
        <x:v>Review</x:v>
      </x:c>
      <x:c r="H226" s="50" t="str">
        <x:v>Klaria Pharma Holding AB</x:v>
      </x:c>
      <x:c r="I226" s="50" t="str">
        <x:v>Uppsalagruppen Medical AB</x:v>
      </x:c>
      <x:c r="J226" s="50" t="n">
        <x:v>2019</x:v>
      </x:c>
      <x:c r="K226" s="50" t="n">
        <x:v>-3</x:v>
      </x:c>
      <x:c r="L226" s="50" t="n">
        <x:v>2016</x:v>
      </x:c>
      <x:c r="M226" s="50" t="n">
        <x:v>0</x:v>
      </x:c>
      <x:c r="N226" s="50" t="n">
        <x:v>0</x:v>
      </x:c>
      <x:c r="O226" s="52" t="str">
        <x:f>IF($F226="","",$F226*$M226)</x:f>
      </x:c>
      <x:c r="P226" s="54" t="str">
        <x:f>IF('Deal_Master_Wide'!$BP$35="","",'Deal_Master_Wide'!$BP$35)</x:f>
      </x:c>
      <x:c r="Q226" s="54" t="str">
        <x:f>IF('Deal_Master_Wide'!$BW$35="","",'Deal_Master_Wide'!$BW$35)</x:f>
      </x:c>
      <x:c r="R226" s="54" t="str">
        <x:f>IF('Deal_Master_Wide'!$CD$35="","",'Deal_Master_Wide'!$CD$35)</x:f>
      </x:c>
      <x:c r="S226" s="54" t="str">
        <x:f>IF('Deal_Master_Wide'!$CK$35="","",'Deal_Master_Wide'!$CK$35)</x:f>
      </x:c>
      <x:c r="T226" s="54" t="str">
        <x:f>IF('Deal_Master_Wide'!$CR$35="","",'Deal_Master_Wide'!$CR$35)</x:f>
      </x:c>
      <x:c r="U226" s="54" t="str">
        <x:f>IF('Deal_Master_Wide'!$CY$35="","",'Deal_Master_Wide'!$CY$35)</x:f>
      </x:c>
      <x:c r="V226" s="56" t="str">
        <x:f>IF('Deal_Master_Wide'!$DF$35="","",'Deal_Master_Wide'!$DF$35)</x:f>
      </x:c>
      <x:c r="W226" s="56" t="str">
        <x:f>IF('Deal_Master_Wide'!$DM$35="","",'Deal_Master_Wide'!$DM$35)</x:f>
      </x:c>
      <x:c r="X226" s="56" t="str">
        <x:f>IF('Deal_Master_Wide'!$DT$35="","",'Deal_Master_Wide'!$DT$35)</x:f>
      </x:c>
      <x:c r="Y226" s="118" t="str">
        <x:f>IF('Deal_Master_Wide'!$EA$35="","",'Deal_Master_Wide'!$EA$35)</x:f>
      </x:c>
      <x:c r="Z226" s="118" t="str">
        <x:f>IF('Deal_Master_Wide'!$EH$35="","",'Deal_Master_Wide'!$EH$35)</x:f>
      </x:c>
      <x:c r="AA226" s="52" t="str">
        <x:f>IF('Deal_Master_Wide'!$AL$35="","",'Deal_Master_Wide'!$AL$35)</x:f>
        <x:v>Unknown</x:v>
      </x:c>
      <x:c r="AB226" s="54" t="str">
        <x:f>IF('Deal_Master_Wide'!$AF$35="","",'Deal_Master_Wide'!$AF$35)</x:f>
      </x:c>
      <x:c r="AC226" s="52" t="str">
        <x:f>IF(COUNT($P226,$Q226,$R226,$S226,$T226,$U226,$V226,$W226,$X226)=9,"Yes","No")</x:f>
        <x:v>No</x:v>
      </x:c>
      <x:c r="AD226" s="52" t="str">
        <x:f>IF(COUNT($Y226,$Z226)=2,"Yes","No")</x:f>
        <x:v>No</x:v>
      </x:c>
      <x:c r="AE226" s="50" t="str"/>
      <x:c r="AF226" t="str"/>
    </x:row>
    <x:row r="227" ht="20" customHeight="1">
      <x:c r="A227" s="50" t="str">
        <x:v>CTL-0033</x:v>
      </x:c>
      <x:c r="B227" s="50" t="str">
        <x:v>Candidate alternative-rationale group</x:v>
      </x:c>
      <x:c r="C227" s="52" t="str">
        <x:f>IF('Deal_Master_Wide'!$AU$35="","",'Deal_Master_Wide'!$AU$35)</x:f>
        <x:v>Not reviewed</x:v>
      </x:c>
      <x:c r="D227" s="52" t="str">
        <x:f>IF('Deal_Master_Wide'!$AV$35="","",'Deal_Master_Wide'!$AV$35)</x:f>
        <x:v>Not assessed</x:v>
      </x:c>
      <x:c r="E227" s="50" t="n">
        <x:v>0</x:v>
      </x:c>
      <x:c r="F227" s="52" t="str">
        <x:f>IF(OR($C227="High-confidence innovation-driven",$C227="Medium-confidence innovation-driven"),1,IF($C227="Clear alternative-rationale",0,""))</x:f>
      </x:c>
      <x:c r="G227" s="52" t="str">
        <x:f>IF('Deal_Master_Wide'!$M$35="","",'Deal_Master_Wide'!$M$35)</x:f>
        <x:v>Review</x:v>
      </x:c>
      <x:c r="H227" s="50" t="str">
        <x:v>Klaria Pharma Holding AB</x:v>
      </x:c>
      <x:c r="I227" s="50" t="str">
        <x:v>Uppsalagruppen Medical AB</x:v>
      </x:c>
      <x:c r="J227" s="50" t="n">
        <x:v>2019</x:v>
      </x:c>
      <x:c r="K227" s="50" t="n">
        <x:v>-2</x:v>
      </x:c>
      <x:c r="L227" s="50" t="n">
        <x:v>2017</x:v>
      </x:c>
      <x:c r="M227" s="50" t="n">
        <x:v>0</x:v>
      </x:c>
      <x:c r="N227" s="50" t="n">
        <x:v>0</x:v>
      </x:c>
      <x:c r="O227" s="52" t="str">
        <x:f>IF($F227="","",$F227*$M227)</x:f>
      </x:c>
      <x:c r="P227" s="54" t="str">
        <x:f>IF('Deal_Master_Wide'!$BQ$35="","",'Deal_Master_Wide'!$BQ$35)</x:f>
      </x:c>
      <x:c r="Q227" s="54" t="str">
        <x:f>IF('Deal_Master_Wide'!$BX$35="","",'Deal_Master_Wide'!$BX$35)</x:f>
      </x:c>
      <x:c r="R227" s="54" t="str">
        <x:f>IF('Deal_Master_Wide'!$CE$35="","",'Deal_Master_Wide'!$CE$35)</x:f>
      </x:c>
      <x:c r="S227" s="54" t="str">
        <x:f>IF('Deal_Master_Wide'!$CL$35="","",'Deal_Master_Wide'!$CL$35)</x:f>
      </x:c>
      <x:c r="T227" s="54" t="str">
        <x:f>IF('Deal_Master_Wide'!$CS$35="","",'Deal_Master_Wide'!$CS$35)</x:f>
      </x:c>
      <x:c r="U227" s="54" t="str">
        <x:f>IF('Deal_Master_Wide'!$CZ$35="","",'Deal_Master_Wide'!$CZ$35)</x:f>
      </x:c>
      <x:c r="V227" s="56" t="str">
        <x:f>IF('Deal_Master_Wide'!$DG$35="","",'Deal_Master_Wide'!$DG$35)</x:f>
      </x:c>
      <x:c r="W227" s="56" t="str">
        <x:f>IF('Deal_Master_Wide'!$DN$35="","",'Deal_Master_Wide'!$DN$35)</x:f>
      </x:c>
      <x:c r="X227" s="56" t="str">
        <x:f>IF('Deal_Master_Wide'!$DU$35="","",'Deal_Master_Wide'!$DU$35)</x:f>
      </x:c>
      <x:c r="Y227" s="118" t="str">
        <x:f>IF('Deal_Master_Wide'!$EB$35="","",'Deal_Master_Wide'!$EB$35)</x:f>
      </x:c>
      <x:c r="Z227" s="118" t="str">
        <x:f>IF('Deal_Master_Wide'!$EI$35="","",'Deal_Master_Wide'!$EI$35)</x:f>
      </x:c>
      <x:c r="AA227" s="52" t="str">
        <x:f>IF('Deal_Master_Wide'!$AL$35="","",'Deal_Master_Wide'!$AL$35)</x:f>
        <x:v>Unknown</x:v>
      </x:c>
      <x:c r="AB227" s="54" t="str">
        <x:f>IF('Deal_Master_Wide'!$AF$35="","",'Deal_Master_Wide'!$AF$35)</x:f>
      </x:c>
      <x:c r="AC227" s="52" t="str">
        <x:f>IF(COUNT($P227,$Q227,$R227,$S227,$T227,$U227,$V227,$W227,$X227)=9,"Yes","No")</x:f>
        <x:v>No</x:v>
      </x:c>
      <x:c r="AD227" s="52" t="str">
        <x:f>IF(COUNT($Y227,$Z227)=2,"Yes","No")</x:f>
        <x:v>No</x:v>
      </x:c>
      <x:c r="AE227" s="50" t="str"/>
      <x:c r="AF227" t="str"/>
    </x:row>
    <x:row r="228" ht="20" customHeight="1">
      <x:c r="A228" s="50" t="str">
        <x:v>CTL-0033</x:v>
      </x:c>
      <x:c r="B228" s="50" t="str">
        <x:v>Candidate alternative-rationale group</x:v>
      </x:c>
      <x:c r="C228" s="52" t="str">
        <x:f>IF('Deal_Master_Wide'!$AU$35="","",'Deal_Master_Wide'!$AU$35)</x:f>
        <x:v>Not reviewed</x:v>
      </x:c>
      <x:c r="D228" s="52" t="str">
        <x:f>IF('Deal_Master_Wide'!$AV$35="","",'Deal_Master_Wide'!$AV$35)</x:f>
        <x:v>Not assessed</x:v>
      </x:c>
      <x:c r="E228" s="50" t="n">
        <x:v>0</x:v>
      </x:c>
      <x:c r="F228" s="52" t="str">
        <x:f>IF(OR($C228="High-confidence innovation-driven",$C228="Medium-confidence innovation-driven"),1,IF($C228="Clear alternative-rationale",0,""))</x:f>
      </x:c>
      <x:c r="G228" s="52" t="str">
        <x:f>IF('Deal_Master_Wide'!$M$35="","",'Deal_Master_Wide'!$M$35)</x:f>
        <x:v>Review</x:v>
      </x:c>
      <x:c r="H228" s="50" t="str">
        <x:v>Klaria Pharma Holding AB</x:v>
      </x:c>
      <x:c r="I228" s="50" t="str">
        <x:v>Uppsalagruppen Medical AB</x:v>
      </x:c>
      <x:c r="J228" s="50" t="n">
        <x:v>2019</x:v>
      </x:c>
      <x:c r="K228" s="50" t="n">
        <x:v>-1</x:v>
      </x:c>
      <x:c r="L228" s="50" t="n">
        <x:v>2018</x:v>
      </x:c>
      <x:c r="M228" s="50" t="n">
        <x:v>0</x:v>
      </x:c>
      <x:c r="N228" s="50" t="n">
        <x:v>0</x:v>
      </x:c>
      <x:c r="O228" s="52" t="str">
        <x:f>IF($F228="","",$F228*$M228)</x:f>
      </x:c>
      <x:c r="P228" s="54" t="str">
        <x:f>IF('Deal_Master_Wide'!$BR$35="","",'Deal_Master_Wide'!$BR$35)</x:f>
      </x:c>
      <x:c r="Q228" s="54" t="str">
        <x:f>IF('Deal_Master_Wide'!$BY$35="","",'Deal_Master_Wide'!$BY$35)</x:f>
      </x:c>
      <x:c r="R228" s="54" t="str">
        <x:f>IF('Deal_Master_Wide'!$CF$35="","",'Deal_Master_Wide'!$CF$35)</x:f>
      </x:c>
      <x:c r="S228" s="54" t="str">
        <x:f>IF('Deal_Master_Wide'!$CM$35="","",'Deal_Master_Wide'!$CM$35)</x:f>
      </x:c>
      <x:c r="T228" s="54" t="str">
        <x:f>IF('Deal_Master_Wide'!$CT$35="","",'Deal_Master_Wide'!$CT$35)</x:f>
      </x:c>
      <x:c r="U228" s="54" t="str">
        <x:f>IF('Deal_Master_Wide'!$DA$35="","",'Deal_Master_Wide'!$DA$35)</x:f>
      </x:c>
      <x:c r="V228" s="56" t="str">
        <x:f>IF('Deal_Master_Wide'!$DH$35="","",'Deal_Master_Wide'!$DH$35)</x:f>
      </x:c>
      <x:c r="W228" s="56" t="str">
        <x:f>IF('Deal_Master_Wide'!$DO$35="","",'Deal_Master_Wide'!$DO$35)</x:f>
      </x:c>
      <x:c r="X228" s="56" t="str">
        <x:f>IF('Deal_Master_Wide'!$DV$35="","",'Deal_Master_Wide'!$DV$35)</x:f>
      </x:c>
      <x:c r="Y228" s="118" t="str">
        <x:f>IF('Deal_Master_Wide'!$EC$35="","",'Deal_Master_Wide'!$EC$35)</x:f>
      </x:c>
      <x:c r="Z228" s="118" t="str">
        <x:f>IF('Deal_Master_Wide'!$EJ$35="","",'Deal_Master_Wide'!$EJ$35)</x:f>
      </x:c>
      <x:c r="AA228" s="52" t="str">
        <x:f>IF('Deal_Master_Wide'!$AL$35="","",'Deal_Master_Wide'!$AL$35)</x:f>
        <x:v>Unknown</x:v>
      </x:c>
      <x:c r="AB228" s="54" t="str">
        <x:f>IF('Deal_Master_Wide'!$AF$35="","",'Deal_Master_Wide'!$AF$35)</x:f>
      </x:c>
      <x:c r="AC228" s="52" t="str">
        <x:f>IF(COUNT($P228,$Q228,$R228,$S228,$T228,$U228,$V228,$W228,$X228)=9,"Yes","No")</x:f>
        <x:v>No</x:v>
      </x:c>
      <x:c r="AD228" s="52" t="str">
        <x:f>IF(COUNT($Y228,$Z228)=2,"Yes","No")</x:f>
        <x:v>No</x:v>
      </x:c>
      <x:c r="AE228" s="50" t="str"/>
      <x:c r="AF228" t="str"/>
    </x:row>
    <x:row r="229" ht="20" customHeight="1">
      <x:c r="A229" s="50" t="str">
        <x:v>CTL-0033</x:v>
      </x:c>
      <x:c r="B229" s="50" t="str">
        <x:v>Candidate alternative-rationale group</x:v>
      </x:c>
      <x:c r="C229" s="52" t="str">
        <x:f>IF('Deal_Master_Wide'!$AU$35="","",'Deal_Master_Wide'!$AU$35)</x:f>
        <x:v>Not reviewed</x:v>
      </x:c>
      <x:c r="D229" s="52" t="str">
        <x:f>IF('Deal_Master_Wide'!$AV$35="","",'Deal_Master_Wide'!$AV$35)</x:f>
        <x:v>Not assessed</x:v>
      </x:c>
      <x:c r="E229" s="50" t="n">
        <x:v>0</x:v>
      </x:c>
      <x:c r="F229" s="52" t="str">
        <x:f>IF(OR($C229="High-confidence innovation-driven",$C229="Medium-confidence innovation-driven"),1,IF($C229="Clear alternative-rationale",0,""))</x:f>
      </x:c>
      <x:c r="G229" s="52" t="str">
        <x:f>IF('Deal_Master_Wide'!$M$35="","",'Deal_Master_Wide'!$M$35)</x:f>
        <x:v>Review</x:v>
      </x:c>
      <x:c r="H229" s="50" t="str">
        <x:v>Klaria Pharma Holding AB</x:v>
      </x:c>
      <x:c r="I229" s="50" t="str">
        <x:v>Uppsalagruppen Medical AB</x:v>
      </x:c>
      <x:c r="J229" s="50" t="n">
        <x:v>2019</x:v>
      </x:c>
      <x:c r="K229" s="50" t="n">
        <x:v>0</x:v>
      </x:c>
      <x:c r="L229" s="50" t="n">
        <x:v>2019</x:v>
      </x:c>
      <x:c r="M229" s="50" t="n">
        <x:v>0</x:v>
      </x:c>
      <x:c r="N229" s="50" t="n">
        <x:v>1</x:v>
      </x:c>
      <x:c r="O229" s="52" t="str">
        <x:f>IF($F229="","",$F229*$M229)</x:f>
      </x:c>
      <x:c r="P229" s="54" t="str">
        <x:f>IF('Deal_Master_Wide'!$BS$35="","",'Deal_Master_Wide'!$BS$35)</x:f>
      </x:c>
      <x:c r="Q229" s="54" t="str">
        <x:f>IF('Deal_Master_Wide'!$BZ$35="","",'Deal_Master_Wide'!$BZ$35)</x:f>
      </x:c>
      <x:c r="R229" s="54" t="str">
        <x:f>IF('Deal_Master_Wide'!$CG$35="","",'Deal_Master_Wide'!$CG$35)</x:f>
      </x:c>
      <x:c r="S229" s="54" t="str">
        <x:f>IF('Deal_Master_Wide'!$CN$35="","",'Deal_Master_Wide'!$CN$35)</x:f>
      </x:c>
      <x:c r="T229" s="54" t="str">
        <x:f>IF('Deal_Master_Wide'!$CU$35="","",'Deal_Master_Wide'!$CU$35)</x:f>
      </x:c>
      <x:c r="U229" s="54" t="str">
        <x:f>IF('Deal_Master_Wide'!$DB$35="","",'Deal_Master_Wide'!$DB$35)</x:f>
      </x:c>
      <x:c r="V229" s="56" t="str">
        <x:f>IF('Deal_Master_Wide'!$DI$35="","",'Deal_Master_Wide'!$DI$35)</x:f>
      </x:c>
      <x:c r="W229" s="56" t="str">
        <x:f>IF('Deal_Master_Wide'!$DP$35="","",'Deal_Master_Wide'!$DP$35)</x:f>
      </x:c>
      <x:c r="X229" s="56" t="str">
        <x:f>IF('Deal_Master_Wide'!$DW$35="","",'Deal_Master_Wide'!$DW$35)</x:f>
      </x:c>
      <x:c r="Y229" s="118" t="str">
        <x:f>IF('Deal_Master_Wide'!$ED$35="","",'Deal_Master_Wide'!$ED$35)</x:f>
      </x:c>
      <x:c r="Z229" s="118" t="str">
        <x:f>IF('Deal_Master_Wide'!$EK$35="","",'Deal_Master_Wide'!$EK$35)</x:f>
      </x:c>
      <x:c r="AA229" s="52" t="str">
        <x:f>IF('Deal_Master_Wide'!$AL$35="","",'Deal_Master_Wide'!$AL$35)</x:f>
        <x:v>Unknown</x:v>
      </x:c>
      <x:c r="AB229" s="54" t="str">
        <x:f>IF('Deal_Master_Wide'!$AF$35="","",'Deal_Master_Wide'!$AF$35)</x:f>
      </x:c>
      <x:c r="AC229" s="52" t="str">
        <x:f>IF(COUNT($P229,$Q229,$R229,$S229,$T229,$U229,$V229,$W229,$X229)=9,"Yes","No")</x:f>
        <x:v>No</x:v>
      </x:c>
      <x:c r="AD229" s="52" t="str">
        <x:f>IF(COUNT($Y229,$Z229)=2,"Yes","No")</x:f>
        <x:v>No</x:v>
      </x:c>
      <x:c r="AE229" s="50" t="str"/>
      <x:c r="AF229" t="str"/>
    </x:row>
    <x:row r="230" ht="20" customHeight="1">
      <x:c r="A230" s="50" t="str">
        <x:v>CTL-0033</x:v>
      </x:c>
      <x:c r="B230" s="50" t="str">
        <x:v>Candidate alternative-rationale group</x:v>
      </x:c>
      <x:c r="C230" s="52" t="str">
        <x:f>IF('Deal_Master_Wide'!$AU$35="","",'Deal_Master_Wide'!$AU$35)</x:f>
        <x:v>Not reviewed</x:v>
      </x:c>
      <x:c r="D230" s="52" t="str">
        <x:f>IF('Deal_Master_Wide'!$AV$35="","",'Deal_Master_Wide'!$AV$35)</x:f>
        <x:v>Not assessed</x:v>
      </x:c>
      <x:c r="E230" s="50" t="n">
        <x:v>0</x:v>
      </x:c>
      <x:c r="F230" s="52" t="str">
        <x:f>IF(OR($C230="High-confidence innovation-driven",$C230="Medium-confidence innovation-driven"),1,IF($C230="Clear alternative-rationale",0,""))</x:f>
      </x:c>
      <x:c r="G230" s="52" t="str">
        <x:f>IF('Deal_Master_Wide'!$M$35="","",'Deal_Master_Wide'!$M$35)</x:f>
        <x:v>Review</x:v>
      </x:c>
      <x:c r="H230" s="50" t="str">
        <x:v>Klaria Pharma Holding AB</x:v>
      </x:c>
      <x:c r="I230" s="50" t="str">
        <x:v>Uppsalagruppen Medical AB</x:v>
      </x:c>
      <x:c r="J230" s="50" t="n">
        <x:v>2019</x:v>
      </x:c>
      <x:c r="K230" s="50" t="n">
        <x:v>1</x:v>
      </x:c>
      <x:c r="L230" s="50" t="n">
        <x:v>2020</x:v>
      </x:c>
      <x:c r="M230" s="50" t="n">
        <x:v>1</x:v>
      </x:c>
      <x:c r="N230" s="50" t="n">
        <x:v>1</x:v>
      </x:c>
      <x:c r="O230" s="52" t="str">
        <x:f>IF($F230="","",$F230*$M230)</x:f>
      </x:c>
      <x:c r="P230" s="54" t="str">
        <x:f>IF('Deal_Master_Wide'!$BT$35="","",'Deal_Master_Wide'!$BT$35)</x:f>
      </x:c>
      <x:c r="Q230" s="54" t="str">
        <x:f>IF('Deal_Master_Wide'!$CA$35="","",'Deal_Master_Wide'!$CA$35)</x:f>
      </x:c>
      <x:c r="R230" s="54" t="str">
        <x:f>IF('Deal_Master_Wide'!$CH$35="","",'Deal_Master_Wide'!$CH$35)</x:f>
      </x:c>
      <x:c r="S230" s="54" t="str">
        <x:f>IF('Deal_Master_Wide'!$CO$35="","",'Deal_Master_Wide'!$CO$35)</x:f>
      </x:c>
      <x:c r="T230" s="54" t="str">
        <x:f>IF('Deal_Master_Wide'!$CV$35="","",'Deal_Master_Wide'!$CV$35)</x:f>
      </x:c>
      <x:c r="U230" s="54" t="str">
        <x:f>IF('Deal_Master_Wide'!$DC$35="","",'Deal_Master_Wide'!$DC$35)</x:f>
      </x:c>
      <x:c r="V230" s="56" t="str">
        <x:f>IF('Deal_Master_Wide'!$DJ$35="","",'Deal_Master_Wide'!$DJ$35)</x:f>
      </x:c>
      <x:c r="W230" s="56" t="str">
        <x:f>IF('Deal_Master_Wide'!$DQ$35="","",'Deal_Master_Wide'!$DQ$35)</x:f>
      </x:c>
      <x:c r="X230" s="56" t="str">
        <x:f>IF('Deal_Master_Wide'!$DX$35="","",'Deal_Master_Wide'!$DX$35)</x:f>
      </x:c>
      <x:c r="Y230" s="118" t="str">
        <x:f>IF('Deal_Master_Wide'!$EE$35="","",'Deal_Master_Wide'!$EE$35)</x:f>
      </x:c>
      <x:c r="Z230" s="118" t="str">
        <x:f>IF('Deal_Master_Wide'!$EL$35="","",'Deal_Master_Wide'!$EL$35)</x:f>
      </x:c>
      <x:c r="AA230" s="52" t="str">
        <x:f>IF('Deal_Master_Wide'!$AL$35="","",'Deal_Master_Wide'!$AL$35)</x:f>
        <x:v>Unknown</x:v>
      </x:c>
      <x:c r="AB230" s="54" t="str">
        <x:f>IF('Deal_Master_Wide'!$AF$35="","",'Deal_Master_Wide'!$AF$35)</x:f>
      </x:c>
      <x:c r="AC230" s="52" t="str">
        <x:f>IF(COUNT($P230,$Q230,$R230,$S230,$T230,$U230,$V230,$W230,$X230)=9,"Yes","No")</x:f>
        <x:v>No</x:v>
      </x:c>
      <x:c r="AD230" s="52" t="str">
        <x:f>IF(COUNT($Y230,$Z230)=2,"Yes","No")</x:f>
        <x:v>No</x:v>
      </x:c>
      <x:c r="AE230" s="50" t="str"/>
      <x:c r="AF230" t="str"/>
    </x:row>
    <x:row r="231" ht="20" customHeight="1">
      <x:c r="A231" s="50" t="str">
        <x:v>CTL-0033</x:v>
      </x:c>
      <x:c r="B231" s="50" t="str">
        <x:v>Candidate alternative-rationale group</x:v>
      </x:c>
      <x:c r="C231" s="52" t="str">
        <x:f>IF('Deal_Master_Wide'!$AU$35="","",'Deal_Master_Wide'!$AU$35)</x:f>
        <x:v>Not reviewed</x:v>
      </x:c>
      <x:c r="D231" s="52" t="str">
        <x:f>IF('Deal_Master_Wide'!$AV$35="","",'Deal_Master_Wide'!$AV$35)</x:f>
        <x:v>Not assessed</x:v>
      </x:c>
      <x:c r="E231" s="50" t="n">
        <x:v>0</x:v>
      </x:c>
      <x:c r="F231" s="52" t="str">
        <x:f>IF(OR($C231="High-confidence innovation-driven",$C231="Medium-confidence innovation-driven"),1,IF($C231="Clear alternative-rationale",0,""))</x:f>
      </x:c>
      <x:c r="G231" s="52" t="str">
        <x:f>IF('Deal_Master_Wide'!$M$35="","",'Deal_Master_Wide'!$M$35)</x:f>
        <x:v>Review</x:v>
      </x:c>
      <x:c r="H231" s="50" t="str">
        <x:v>Klaria Pharma Holding AB</x:v>
      </x:c>
      <x:c r="I231" s="50" t="str">
        <x:v>Uppsalagruppen Medical AB</x:v>
      </x:c>
      <x:c r="J231" s="50" t="n">
        <x:v>2019</x:v>
      </x:c>
      <x:c r="K231" s="50" t="n">
        <x:v>2</x:v>
      </x:c>
      <x:c r="L231" s="50" t="n">
        <x:v>2021</x:v>
      </x:c>
      <x:c r="M231" s="50" t="n">
        <x:v>1</x:v>
      </x:c>
      <x:c r="N231" s="50" t="n">
        <x:v>1</x:v>
      </x:c>
      <x:c r="O231" s="52" t="str">
        <x:f>IF($F231="","",$F231*$M231)</x:f>
      </x:c>
      <x:c r="P231" s="54" t="str">
        <x:f>IF('Deal_Master_Wide'!$BU$35="","",'Deal_Master_Wide'!$BU$35)</x:f>
      </x:c>
      <x:c r="Q231" s="54" t="str">
        <x:f>IF('Deal_Master_Wide'!$CB$35="","",'Deal_Master_Wide'!$CB$35)</x:f>
      </x:c>
      <x:c r="R231" s="54" t="str">
        <x:f>IF('Deal_Master_Wide'!$CI$35="","",'Deal_Master_Wide'!$CI$35)</x:f>
      </x:c>
      <x:c r="S231" s="54" t="str">
        <x:f>IF('Deal_Master_Wide'!$CP$35="","",'Deal_Master_Wide'!$CP$35)</x:f>
      </x:c>
      <x:c r="T231" s="54" t="str">
        <x:f>IF('Deal_Master_Wide'!$CW$35="","",'Deal_Master_Wide'!$CW$35)</x:f>
      </x:c>
      <x:c r="U231" s="54" t="str">
        <x:f>IF('Deal_Master_Wide'!$DD$35="","",'Deal_Master_Wide'!$DD$35)</x:f>
      </x:c>
      <x:c r="V231" s="56" t="str">
        <x:f>IF('Deal_Master_Wide'!$DK$35="","",'Deal_Master_Wide'!$DK$35)</x:f>
      </x:c>
      <x:c r="W231" s="56" t="str">
        <x:f>IF('Deal_Master_Wide'!$DR$35="","",'Deal_Master_Wide'!$DR$35)</x:f>
      </x:c>
      <x:c r="X231" s="56" t="str">
        <x:f>IF('Deal_Master_Wide'!$DY$35="","",'Deal_Master_Wide'!$DY$35)</x:f>
      </x:c>
      <x:c r="Y231" s="118" t="str">
        <x:f>IF('Deal_Master_Wide'!$EF$35="","",'Deal_Master_Wide'!$EF$35)</x:f>
      </x:c>
      <x:c r="Z231" s="118" t="str">
        <x:f>IF('Deal_Master_Wide'!$EM$35="","",'Deal_Master_Wide'!$EM$35)</x:f>
      </x:c>
      <x:c r="AA231" s="52" t="str">
        <x:f>IF('Deal_Master_Wide'!$AL$35="","",'Deal_Master_Wide'!$AL$35)</x:f>
        <x:v>Unknown</x:v>
      </x:c>
      <x:c r="AB231" s="54" t="str">
        <x:f>IF('Deal_Master_Wide'!$AF$35="","",'Deal_Master_Wide'!$AF$35)</x:f>
      </x:c>
      <x:c r="AC231" s="52" t="str">
        <x:f>IF(COUNT($P231,$Q231,$R231,$S231,$T231,$U231,$V231,$W231,$X231)=9,"Yes","No")</x:f>
        <x:v>No</x:v>
      </x:c>
      <x:c r="AD231" s="52" t="str">
        <x:f>IF(COUNT($Y231,$Z231)=2,"Yes","No")</x:f>
        <x:v>No</x:v>
      </x:c>
      <x:c r="AE231" s="50" t="str"/>
      <x:c r="AF231" t="str"/>
    </x:row>
    <x:row r="232" ht="20" customHeight="1">
      <x:c r="A232" s="50" t="str">
        <x:v>CTL-0033</x:v>
      </x:c>
      <x:c r="B232" s="50" t="str">
        <x:v>Candidate alternative-rationale group</x:v>
      </x:c>
      <x:c r="C232" s="52" t="str">
        <x:f>IF('Deal_Master_Wide'!$AU$35="","",'Deal_Master_Wide'!$AU$35)</x:f>
        <x:v>Not reviewed</x:v>
      </x:c>
      <x:c r="D232" s="52" t="str">
        <x:f>IF('Deal_Master_Wide'!$AV$35="","",'Deal_Master_Wide'!$AV$35)</x:f>
        <x:v>Not assessed</x:v>
      </x:c>
      <x:c r="E232" s="50" t="n">
        <x:v>0</x:v>
      </x:c>
      <x:c r="F232" s="52" t="str">
        <x:f>IF(OR($C232="High-confidence innovation-driven",$C232="Medium-confidence innovation-driven"),1,IF($C232="Clear alternative-rationale",0,""))</x:f>
      </x:c>
      <x:c r="G232" s="52" t="str">
        <x:f>IF('Deal_Master_Wide'!$M$35="","",'Deal_Master_Wide'!$M$35)</x:f>
        <x:v>Review</x:v>
      </x:c>
      <x:c r="H232" s="50" t="str">
        <x:v>Klaria Pharma Holding AB</x:v>
      </x:c>
      <x:c r="I232" s="50" t="str">
        <x:v>Uppsalagruppen Medical AB</x:v>
      </x:c>
      <x:c r="J232" s="50" t="n">
        <x:v>2019</x:v>
      </x:c>
      <x:c r="K232" s="50" t="n">
        <x:v>3</x:v>
      </x:c>
      <x:c r="L232" s="50" t="n">
        <x:v>2022</x:v>
      </x:c>
      <x:c r="M232" s="50" t="n">
        <x:v>1</x:v>
      </x:c>
      <x:c r="N232" s="50" t="n">
        <x:v>1</x:v>
      </x:c>
      <x:c r="O232" s="52" t="str">
        <x:f>IF($F232="","",$F232*$M232)</x:f>
      </x:c>
      <x:c r="P232" s="54" t="str">
        <x:f>IF('Deal_Master_Wide'!$BV$35="","",'Deal_Master_Wide'!$BV$35)</x:f>
      </x:c>
      <x:c r="Q232" s="54" t="str">
        <x:f>IF('Deal_Master_Wide'!$CC$35="","",'Deal_Master_Wide'!$CC$35)</x:f>
      </x:c>
      <x:c r="R232" s="54" t="str">
        <x:f>IF('Deal_Master_Wide'!$CJ$35="","",'Deal_Master_Wide'!$CJ$35)</x:f>
      </x:c>
      <x:c r="S232" s="54" t="str">
        <x:f>IF('Deal_Master_Wide'!$CQ$35="","",'Deal_Master_Wide'!$CQ$35)</x:f>
      </x:c>
      <x:c r="T232" s="54" t="str">
        <x:f>IF('Deal_Master_Wide'!$CX$35="","",'Deal_Master_Wide'!$CX$35)</x:f>
      </x:c>
      <x:c r="U232" s="54" t="str">
        <x:f>IF('Deal_Master_Wide'!$DE$35="","",'Deal_Master_Wide'!$DE$35)</x:f>
      </x:c>
      <x:c r="V232" s="56" t="str">
        <x:f>IF('Deal_Master_Wide'!$DL$35="","",'Deal_Master_Wide'!$DL$35)</x:f>
      </x:c>
      <x:c r="W232" s="56" t="str">
        <x:f>IF('Deal_Master_Wide'!$DS$35="","",'Deal_Master_Wide'!$DS$35)</x:f>
      </x:c>
      <x:c r="X232" s="56" t="str">
        <x:f>IF('Deal_Master_Wide'!$DZ$35="","",'Deal_Master_Wide'!$DZ$35)</x:f>
      </x:c>
      <x:c r="Y232" s="118" t="str">
        <x:f>IF('Deal_Master_Wide'!$EG$35="","",'Deal_Master_Wide'!$EG$35)</x:f>
      </x:c>
      <x:c r="Z232" s="118" t="str">
        <x:f>IF('Deal_Master_Wide'!$EN$35="","",'Deal_Master_Wide'!$EN$35)</x:f>
      </x:c>
      <x:c r="AA232" s="52" t="str">
        <x:f>IF('Deal_Master_Wide'!$AL$35="","",'Deal_Master_Wide'!$AL$35)</x:f>
        <x:v>Unknown</x:v>
      </x:c>
      <x:c r="AB232" s="54" t="str">
        <x:f>IF('Deal_Master_Wide'!$AF$35="","",'Deal_Master_Wide'!$AF$35)</x:f>
      </x:c>
      <x:c r="AC232" s="52" t="str">
        <x:f>IF(COUNT($P232,$Q232,$R232,$S232,$T232,$U232,$V232,$W232,$X232)=9,"Yes","No")</x:f>
        <x:v>No</x:v>
      </x:c>
      <x:c r="AD232" s="52" t="str">
        <x:f>IF(COUNT($Y232,$Z232)=2,"Yes","No")</x:f>
        <x:v>No</x:v>
      </x:c>
      <x:c r="AE232" s="50" t="str"/>
      <x:c r="AF232" t="str"/>
    </x:row>
    <x:row r="233" ht="20" customHeight="1">
      <x:c r="A233" s="50" t="str">
        <x:v>CTL-0034</x:v>
      </x:c>
      <x:c r="B233" s="50" t="str">
        <x:v>Candidate alternative-rationale group</x:v>
      </x:c>
      <x:c r="C233" s="52" t="str">
        <x:f>IF('Deal_Master_Wide'!$AU$36="","",'Deal_Master_Wide'!$AU$36)</x:f>
        <x:v>Not reviewed</x:v>
      </x:c>
      <x:c r="D233" s="52" t="str">
        <x:f>IF('Deal_Master_Wide'!$AV$36="","",'Deal_Master_Wide'!$AV$36)</x:f>
        <x:v>Not assessed</x:v>
      </x:c>
      <x:c r="E233" s="50" t="n">
        <x:v>0</x:v>
      </x:c>
      <x:c r="F233" s="52" t="str">
        <x:f>IF(OR($C233="High-confidence innovation-driven",$C233="Medium-confidence innovation-driven"),1,IF($C233="Clear alternative-rationale",0,""))</x:f>
      </x:c>
      <x:c r="G233" s="52" t="str">
        <x:f>IF('Deal_Master_Wide'!$M$36="","",'Deal_Master_Wide'!$M$36)</x:f>
        <x:v>Review</x:v>
      </x:c>
      <x:c r="H233" s="50" t="str">
        <x:v>Klaria Pharma Holding AB</x:v>
      </x:c>
      <x:c r="I233" s="50" t="str">
        <x:v>Karessa Pharma Holding AB (Inactive); Klaria Pharma Holding AB</x:v>
      </x:c>
      <x:c r="J233" s="50" t="n">
        <x:v>2020</x:v>
      </x:c>
      <x:c r="K233" s="50" t="n">
        <x:v>-3</x:v>
      </x:c>
      <x:c r="L233" s="50" t="n">
        <x:v>2017</x:v>
      </x:c>
      <x:c r="M233" s="50" t="n">
        <x:v>0</x:v>
      </x:c>
      <x:c r="N233" s="50" t="n">
        <x:v>0</x:v>
      </x:c>
      <x:c r="O233" s="52" t="str">
        <x:f>IF($F233="","",$F233*$M233)</x:f>
      </x:c>
      <x:c r="P233" s="54" t="str">
        <x:f>IF('Deal_Master_Wide'!$BP$36="","",'Deal_Master_Wide'!$BP$36)</x:f>
      </x:c>
      <x:c r="Q233" s="54" t="str">
        <x:f>IF('Deal_Master_Wide'!$BW$36="","",'Deal_Master_Wide'!$BW$36)</x:f>
      </x:c>
      <x:c r="R233" s="54" t="str">
        <x:f>IF('Deal_Master_Wide'!$CD$36="","",'Deal_Master_Wide'!$CD$36)</x:f>
      </x:c>
      <x:c r="S233" s="54" t="str">
        <x:f>IF('Deal_Master_Wide'!$CK$36="","",'Deal_Master_Wide'!$CK$36)</x:f>
      </x:c>
      <x:c r="T233" s="54" t="str">
        <x:f>IF('Deal_Master_Wide'!$CR$36="","",'Deal_Master_Wide'!$CR$36)</x:f>
      </x:c>
      <x:c r="U233" s="54" t="str">
        <x:f>IF('Deal_Master_Wide'!$CY$36="","",'Deal_Master_Wide'!$CY$36)</x:f>
      </x:c>
      <x:c r="V233" s="56" t="str">
        <x:f>IF('Deal_Master_Wide'!$DF$36="","",'Deal_Master_Wide'!$DF$36)</x:f>
      </x:c>
      <x:c r="W233" s="56" t="str">
        <x:f>IF('Deal_Master_Wide'!$DM$36="","",'Deal_Master_Wide'!$DM$36)</x:f>
      </x:c>
      <x:c r="X233" s="56" t="str">
        <x:f>IF('Deal_Master_Wide'!$DT$36="","",'Deal_Master_Wide'!$DT$36)</x:f>
      </x:c>
      <x:c r="Y233" s="118" t="str">
        <x:f>IF('Deal_Master_Wide'!$EA$36="","",'Deal_Master_Wide'!$EA$36)</x:f>
      </x:c>
      <x:c r="Z233" s="118" t="str">
        <x:f>IF('Deal_Master_Wide'!$EH$36="","",'Deal_Master_Wide'!$EH$36)</x:f>
      </x:c>
      <x:c r="AA233" s="52" t="str">
        <x:f>IF('Deal_Master_Wide'!$AL$36="","",'Deal_Master_Wide'!$AL$36)</x:f>
        <x:v>Unknown</x:v>
      </x:c>
      <x:c r="AB233" s="54" t="n">
        <x:f>IF('Deal_Master_Wide'!$AF$36="","",'Deal_Master_Wide'!$AF$36)</x:f>
        <x:v>5</x:v>
      </x:c>
      <x:c r="AC233" s="52" t="str">
        <x:f>IF(COUNT($P233,$Q233,$R233,$S233,$T233,$U233,$V233,$W233,$X233)=9,"Yes","No")</x:f>
        <x:v>No</x:v>
      </x:c>
      <x:c r="AD233" s="52" t="str">
        <x:f>IF(COUNT($Y233,$Z233)=2,"Yes","No")</x:f>
        <x:v>No</x:v>
      </x:c>
      <x:c r="AE233" s="50" t="str"/>
      <x:c r="AF233" t="str"/>
    </x:row>
    <x:row r="234" ht="20" customHeight="1">
      <x:c r="A234" s="50" t="str">
        <x:v>CTL-0034</x:v>
      </x:c>
      <x:c r="B234" s="50" t="str">
        <x:v>Candidate alternative-rationale group</x:v>
      </x:c>
      <x:c r="C234" s="52" t="str">
        <x:f>IF('Deal_Master_Wide'!$AU$36="","",'Deal_Master_Wide'!$AU$36)</x:f>
        <x:v>Not reviewed</x:v>
      </x:c>
      <x:c r="D234" s="52" t="str">
        <x:f>IF('Deal_Master_Wide'!$AV$36="","",'Deal_Master_Wide'!$AV$36)</x:f>
        <x:v>Not assessed</x:v>
      </x:c>
      <x:c r="E234" s="50" t="n">
        <x:v>0</x:v>
      </x:c>
      <x:c r="F234" s="52" t="str">
        <x:f>IF(OR($C234="High-confidence innovation-driven",$C234="Medium-confidence innovation-driven"),1,IF($C234="Clear alternative-rationale",0,""))</x:f>
      </x:c>
      <x:c r="G234" s="52" t="str">
        <x:f>IF('Deal_Master_Wide'!$M$36="","",'Deal_Master_Wide'!$M$36)</x:f>
        <x:v>Review</x:v>
      </x:c>
      <x:c r="H234" s="50" t="str">
        <x:v>Klaria Pharma Holding AB</x:v>
      </x:c>
      <x:c r="I234" s="50" t="str">
        <x:v>Karessa Pharma Holding AB (Inactive); Klaria Pharma Holding AB</x:v>
      </x:c>
      <x:c r="J234" s="50" t="n">
        <x:v>2020</x:v>
      </x:c>
      <x:c r="K234" s="50" t="n">
        <x:v>-2</x:v>
      </x:c>
      <x:c r="L234" s="50" t="n">
        <x:v>2018</x:v>
      </x:c>
      <x:c r="M234" s="50" t="n">
        <x:v>0</x:v>
      </x:c>
      <x:c r="N234" s="50" t="n">
        <x:v>0</x:v>
      </x:c>
      <x:c r="O234" s="52" t="str">
        <x:f>IF($F234="","",$F234*$M234)</x:f>
      </x:c>
      <x:c r="P234" s="54" t="str">
        <x:f>IF('Deal_Master_Wide'!$BQ$36="","",'Deal_Master_Wide'!$BQ$36)</x:f>
      </x:c>
      <x:c r="Q234" s="54" t="str">
        <x:f>IF('Deal_Master_Wide'!$BX$36="","",'Deal_Master_Wide'!$BX$36)</x:f>
      </x:c>
      <x:c r="R234" s="54" t="str">
        <x:f>IF('Deal_Master_Wide'!$CE$36="","",'Deal_Master_Wide'!$CE$36)</x:f>
      </x:c>
      <x:c r="S234" s="54" t="str">
        <x:f>IF('Deal_Master_Wide'!$CL$36="","",'Deal_Master_Wide'!$CL$36)</x:f>
      </x:c>
      <x:c r="T234" s="54" t="str">
        <x:f>IF('Deal_Master_Wide'!$CS$36="","",'Deal_Master_Wide'!$CS$36)</x:f>
      </x:c>
      <x:c r="U234" s="54" t="str">
        <x:f>IF('Deal_Master_Wide'!$CZ$36="","",'Deal_Master_Wide'!$CZ$36)</x:f>
      </x:c>
      <x:c r="V234" s="56" t="str">
        <x:f>IF('Deal_Master_Wide'!$DG$36="","",'Deal_Master_Wide'!$DG$36)</x:f>
      </x:c>
      <x:c r="W234" s="56" t="str">
        <x:f>IF('Deal_Master_Wide'!$DN$36="","",'Deal_Master_Wide'!$DN$36)</x:f>
      </x:c>
      <x:c r="X234" s="56" t="str">
        <x:f>IF('Deal_Master_Wide'!$DU$36="","",'Deal_Master_Wide'!$DU$36)</x:f>
      </x:c>
      <x:c r="Y234" s="118" t="str">
        <x:f>IF('Deal_Master_Wide'!$EB$36="","",'Deal_Master_Wide'!$EB$36)</x:f>
      </x:c>
      <x:c r="Z234" s="118" t="str">
        <x:f>IF('Deal_Master_Wide'!$EI$36="","",'Deal_Master_Wide'!$EI$36)</x:f>
      </x:c>
      <x:c r="AA234" s="52" t="str">
        <x:f>IF('Deal_Master_Wide'!$AL$36="","",'Deal_Master_Wide'!$AL$36)</x:f>
        <x:v>Unknown</x:v>
      </x:c>
      <x:c r="AB234" s="54" t="n">
        <x:f>IF('Deal_Master_Wide'!$AF$36="","",'Deal_Master_Wide'!$AF$36)</x:f>
        <x:v>5</x:v>
      </x:c>
      <x:c r="AC234" s="52" t="str">
        <x:f>IF(COUNT($P234,$Q234,$R234,$S234,$T234,$U234,$V234,$W234,$X234)=9,"Yes","No")</x:f>
        <x:v>No</x:v>
      </x:c>
      <x:c r="AD234" s="52" t="str">
        <x:f>IF(COUNT($Y234,$Z234)=2,"Yes","No")</x:f>
        <x:v>No</x:v>
      </x:c>
      <x:c r="AE234" s="50" t="str"/>
      <x:c r="AF234" t="str"/>
    </x:row>
    <x:row r="235" ht="20" customHeight="1">
      <x:c r="A235" s="50" t="str">
        <x:v>CTL-0034</x:v>
      </x:c>
      <x:c r="B235" s="50" t="str">
        <x:v>Candidate alternative-rationale group</x:v>
      </x:c>
      <x:c r="C235" s="52" t="str">
        <x:f>IF('Deal_Master_Wide'!$AU$36="","",'Deal_Master_Wide'!$AU$36)</x:f>
        <x:v>Not reviewed</x:v>
      </x:c>
      <x:c r="D235" s="52" t="str">
        <x:f>IF('Deal_Master_Wide'!$AV$36="","",'Deal_Master_Wide'!$AV$36)</x:f>
        <x:v>Not assessed</x:v>
      </x:c>
      <x:c r="E235" s="50" t="n">
        <x:v>0</x:v>
      </x:c>
      <x:c r="F235" s="52" t="str">
        <x:f>IF(OR($C235="High-confidence innovation-driven",$C235="Medium-confidence innovation-driven"),1,IF($C235="Clear alternative-rationale",0,""))</x:f>
      </x:c>
      <x:c r="G235" s="52" t="str">
        <x:f>IF('Deal_Master_Wide'!$M$36="","",'Deal_Master_Wide'!$M$36)</x:f>
        <x:v>Review</x:v>
      </x:c>
      <x:c r="H235" s="50" t="str">
        <x:v>Klaria Pharma Holding AB</x:v>
      </x:c>
      <x:c r="I235" s="50" t="str">
        <x:v>Karessa Pharma Holding AB (Inactive); Klaria Pharma Holding AB</x:v>
      </x:c>
      <x:c r="J235" s="50" t="n">
        <x:v>2020</x:v>
      </x:c>
      <x:c r="K235" s="50" t="n">
        <x:v>-1</x:v>
      </x:c>
      <x:c r="L235" s="50" t="n">
        <x:v>2019</x:v>
      </x:c>
      <x:c r="M235" s="50" t="n">
        <x:v>0</x:v>
      </x:c>
      <x:c r="N235" s="50" t="n">
        <x:v>0</x:v>
      </x:c>
      <x:c r="O235" s="52" t="str">
        <x:f>IF($F235="","",$F235*$M235)</x:f>
      </x:c>
      <x:c r="P235" s="54" t="str">
        <x:f>IF('Deal_Master_Wide'!$BR$36="","",'Deal_Master_Wide'!$BR$36)</x:f>
      </x:c>
      <x:c r="Q235" s="54" t="str">
        <x:f>IF('Deal_Master_Wide'!$BY$36="","",'Deal_Master_Wide'!$BY$36)</x:f>
      </x:c>
      <x:c r="R235" s="54" t="str">
        <x:f>IF('Deal_Master_Wide'!$CF$36="","",'Deal_Master_Wide'!$CF$36)</x:f>
      </x:c>
      <x:c r="S235" s="54" t="str">
        <x:f>IF('Deal_Master_Wide'!$CM$36="","",'Deal_Master_Wide'!$CM$36)</x:f>
      </x:c>
      <x:c r="T235" s="54" t="str">
        <x:f>IF('Deal_Master_Wide'!$CT$36="","",'Deal_Master_Wide'!$CT$36)</x:f>
      </x:c>
      <x:c r="U235" s="54" t="str">
        <x:f>IF('Deal_Master_Wide'!$DA$36="","",'Deal_Master_Wide'!$DA$36)</x:f>
      </x:c>
      <x:c r="V235" s="56" t="str">
        <x:f>IF('Deal_Master_Wide'!$DH$36="","",'Deal_Master_Wide'!$DH$36)</x:f>
      </x:c>
      <x:c r="W235" s="56" t="str">
        <x:f>IF('Deal_Master_Wide'!$DO$36="","",'Deal_Master_Wide'!$DO$36)</x:f>
      </x:c>
      <x:c r="X235" s="56" t="str">
        <x:f>IF('Deal_Master_Wide'!$DV$36="","",'Deal_Master_Wide'!$DV$36)</x:f>
      </x:c>
      <x:c r="Y235" s="118" t="str">
        <x:f>IF('Deal_Master_Wide'!$EC$36="","",'Deal_Master_Wide'!$EC$36)</x:f>
      </x:c>
      <x:c r="Z235" s="118" t="str">
        <x:f>IF('Deal_Master_Wide'!$EJ$36="","",'Deal_Master_Wide'!$EJ$36)</x:f>
      </x:c>
      <x:c r="AA235" s="52" t="str">
        <x:f>IF('Deal_Master_Wide'!$AL$36="","",'Deal_Master_Wide'!$AL$36)</x:f>
        <x:v>Unknown</x:v>
      </x:c>
      <x:c r="AB235" s="54" t="n">
        <x:f>IF('Deal_Master_Wide'!$AF$36="","",'Deal_Master_Wide'!$AF$36)</x:f>
        <x:v>5</x:v>
      </x:c>
      <x:c r="AC235" s="52" t="str">
        <x:f>IF(COUNT($P235,$Q235,$R235,$S235,$T235,$U235,$V235,$W235,$X235)=9,"Yes","No")</x:f>
        <x:v>No</x:v>
      </x:c>
      <x:c r="AD235" s="52" t="str">
        <x:f>IF(COUNT($Y235,$Z235)=2,"Yes","No")</x:f>
        <x:v>No</x:v>
      </x:c>
      <x:c r="AE235" s="50" t="str"/>
      <x:c r="AF235" t="str"/>
    </x:row>
    <x:row r="236" ht="20" customHeight="1">
      <x:c r="A236" s="50" t="str">
        <x:v>CTL-0034</x:v>
      </x:c>
      <x:c r="B236" s="50" t="str">
        <x:v>Candidate alternative-rationale group</x:v>
      </x:c>
      <x:c r="C236" s="52" t="str">
        <x:f>IF('Deal_Master_Wide'!$AU$36="","",'Deal_Master_Wide'!$AU$36)</x:f>
        <x:v>Not reviewed</x:v>
      </x:c>
      <x:c r="D236" s="52" t="str">
        <x:f>IF('Deal_Master_Wide'!$AV$36="","",'Deal_Master_Wide'!$AV$36)</x:f>
        <x:v>Not assessed</x:v>
      </x:c>
      <x:c r="E236" s="50" t="n">
        <x:v>0</x:v>
      </x:c>
      <x:c r="F236" s="52" t="str">
        <x:f>IF(OR($C236="High-confidence innovation-driven",$C236="Medium-confidence innovation-driven"),1,IF($C236="Clear alternative-rationale",0,""))</x:f>
      </x:c>
      <x:c r="G236" s="52" t="str">
        <x:f>IF('Deal_Master_Wide'!$M$36="","",'Deal_Master_Wide'!$M$36)</x:f>
        <x:v>Review</x:v>
      </x:c>
      <x:c r="H236" s="50" t="str">
        <x:v>Klaria Pharma Holding AB</x:v>
      </x:c>
      <x:c r="I236" s="50" t="str">
        <x:v>Karessa Pharma Holding AB (Inactive); Klaria Pharma Holding AB</x:v>
      </x:c>
      <x:c r="J236" s="50" t="n">
        <x:v>2020</x:v>
      </x:c>
      <x:c r="K236" s="50" t="n">
        <x:v>0</x:v>
      </x:c>
      <x:c r="L236" s="50" t="n">
        <x:v>2020</x:v>
      </x:c>
      <x:c r="M236" s="50" t="n">
        <x:v>0</x:v>
      </x:c>
      <x:c r="N236" s="50" t="n">
        <x:v>1</x:v>
      </x:c>
      <x:c r="O236" s="52" t="str">
        <x:f>IF($F236="","",$F236*$M236)</x:f>
      </x:c>
      <x:c r="P236" s="54" t="str">
        <x:f>IF('Deal_Master_Wide'!$BS$36="","",'Deal_Master_Wide'!$BS$36)</x:f>
      </x:c>
      <x:c r="Q236" s="54" t="str">
        <x:f>IF('Deal_Master_Wide'!$BZ$36="","",'Deal_Master_Wide'!$BZ$36)</x:f>
      </x:c>
      <x:c r="R236" s="54" t="str">
        <x:f>IF('Deal_Master_Wide'!$CG$36="","",'Deal_Master_Wide'!$CG$36)</x:f>
      </x:c>
      <x:c r="S236" s="54" t="str">
        <x:f>IF('Deal_Master_Wide'!$CN$36="","",'Deal_Master_Wide'!$CN$36)</x:f>
      </x:c>
      <x:c r="T236" s="54" t="str">
        <x:f>IF('Deal_Master_Wide'!$CU$36="","",'Deal_Master_Wide'!$CU$36)</x:f>
      </x:c>
      <x:c r="U236" s="54" t="str">
        <x:f>IF('Deal_Master_Wide'!$DB$36="","",'Deal_Master_Wide'!$DB$36)</x:f>
      </x:c>
      <x:c r="V236" s="56" t="str">
        <x:f>IF('Deal_Master_Wide'!$DI$36="","",'Deal_Master_Wide'!$DI$36)</x:f>
      </x:c>
      <x:c r="W236" s="56" t="str">
        <x:f>IF('Deal_Master_Wide'!$DP$36="","",'Deal_Master_Wide'!$DP$36)</x:f>
      </x:c>
      <x:c r="X236" s="56" t="str">
        <x:f>IF('Deal_Master_Wide'!$DW$36="","",'Deal_Master_Wide'!$DW$36)</x:f>
      </x:c>
      <x:c r="Y236" s="118" t="str">
        <x:f>IF('Deal_Master_Wide'!$ED$36="","",'Deal_Master_Wide'!$ED$36)</x:f>
      </x:c>
      <x:c r="Z236" s="118" t="str">
        <x:f>IF('Deal_Master_Wide'!$EK$36="","",'Deal_Master_Wide'!$EK$36)</x:f>
      </x:c>
      <x:c r="AA236" s="52" t="str">
        <x:f>IF('Deal_Master_Wide'!$AL$36="","",'Deal_Master_Wide'!$AL$36)</x:f>
        <x:v>Unknown</x:v>
      </x:c>
      <x:c r="AB236" s="54" t="n">
        <x:f>IF('Deal_Master_Wide'!$AF$36="","",'Deal_Master_Wide'!$AF$36)</x:f>
        <x:v>5</x:v>
      </x:c>
      <x:c r="AC236" s="52" t="str">
        <x:f>IF(COUNT($P236,$Q236,$R236,$S236,$T236,$U236,$V236,$W236,$X236)=9,"Yes","No")</x:f>
        <x:v>No</x:v>
      </x:c>
      <x:c r="AD236" s="52" t="str">
        <x:f>IF(COUNT($Y236,$Z236)=2,"Yes","No")</x:f>
        <x:v>No</x:v>
      </x:c>
      <x:c r="AE236" s="50" t="str"/>
      <x:c r="AF236" t="str"/>
    </x:row>
    <x:row r="237" ht="20" customHeight="1">
      <x:c r="A237" s="50" t="str">
        <x:v>CTL-0034</x:v>
      </x:c>
      <x:c r="B237" s="50" t="str">
        <x:v>Candidate alternative-rationale group</x:v>
      </x:c>
      <x:c r="C237" s="52" t="str">
        <x:f>IF('Deal_Master_Wide'!$AU$36="","",'Deal_Master_Wide'!$AU$36)</x:f>
        <x:v>Not reviewed</x:v>
      </x:c>
      <x:c r="D237" s="52" t="str">
        <x:f>IF('Deal_Master_Wide'!$AV$36="","",'Deal_Master_Wide'!$AV$36)</x:f>
        <x:v>Not assessed</x:v>
      </x:c>
      <x:c r="E237" s="50" t="n">
        <x:v>0</x:v>
      </x:c>
      <x:c r="F237" s="52" t="str">
        <x:f>IF(OR($C237="High-confidence innovation-driven",$C237="Medium-confidence innovation-driven"),1,IF($C237="Clear alternative-rationale",0,""))</x:f>
      </x:c>
      <x:c r="G237" s="52" t="str">
        <x:f>IF('Deal_Master_Wide'!$M$36="","",'Deal_Master_Wide'!$M$36)</x:f>
        <x:v>Review</x:v>
      </x:c>
      <x:c r="H237" s="50" t="str">
        <x:v>Klaria Pharma Holding AB</x:v>
      </x:c>
      <x:c r="I237" s="50" t="str">
        <x:v>Karessa Pharma Holding AB (Inactive); Klaria Pharma Holding AB</x:v>
      </x:c>
      <x:c r="J237" s="50" t="n">
        <x:v>2020</x:v>
      </x:c>
      <x:c r="K237" s="50" t="n">
        <x:v>1</x:v>
      </x:c>
      <x:c r="L237" s="50" t="n">
        <x:v>2021</x:v>
      </x:c>
      <x:c r="M237" s="50" t="n">
        <x:v>1</x:v>
      </x:c>
      <x:c r="N237" s="50" t="n">
        <x:v>1</x:v>
      </x:c>
      <x:c r="O237" s="52" t="str">
        <x:f>IF($F237="","",$F237*$M237)</x:f>
      </x:c>
      <x:c r="P237" s="54" t="str">
        <x:f>IF('Deal_Master_Wide'!$BT$36="","",'Deal_Master_Wide'!$BT$36)</x:f>
      </x:c>
      <x:c r="Q237" s="54" t="str">
        <x:f>IF('Deal_Master_Wide'!$CA$36="","",'Deal_Master_Wide'!$CA$36)</x:f>
      </x:c>
      <x:c r="R237" s="54" t="str">
        <x:f>IF('Deal_Master_Wide'!$CH$36="","",'Deal_Master_Wide'!$CH$36)</x:f>
      </x:c>
      <x:c r="S237" s="54" t="str">
        <x:f>IF('Deal_Master_Wide'!$CO$36="","",'Deal_Master_Wide'!$CO$36)</x:f>
      </x:c>
      <x:c r="T237" s="54" t="str">
        <x:f>IF('Deal_Master_Wide'!$CV$36="","",'Deal_Master_Wide'!$CV$36)</x:f>
      </x:c>
      <x:c r="U237" s="54" t="str">
        <x:f>IF('Deal_Master_Wide'!$DC$36="","",'Deal_Master_Wide'!$DC$36)</x:f>
      </x:c>
      <x:c r="V237" s="56" t="str">
        <x:f>IF('Deal_Master_Wide'!$DJ$36="","",'Deal_Master_Wide'!$DJ$36)</x:f>
      </x:c>
      <x:c r="W237" s="56" t="str">
        <x:f>IF('Deal_Master_Wide'!$DQ$36="","",'Deal_Master_Wide'!$DQ$36)</x:f>
      </x:c>
      <x:c r="X237" s="56" t="str">
        <x:f>IF('Deal_Master_Wide'!$DX$36="","",'Deal_Master_Wide'!$DX$36)</x:f>
      </x:c>
      <x:c r="Y237" s="118" t="str">
        <x:f>IF('Deal_Master_Wide'!$EE$36="","",'Deal_Master_Wide'!$EE$36)</x:f>
      </x:c>
      <x:c r="Z237" s="118" t="str">
        <x:f>IF('Deal_Master_Wide'!$EL$36="","",'Deal_Master_Wide'!$EL$36)</x:f>
      </x:c>
      <x:c r="AA237" s="52" t="str">
        <x:f>IF('Deal_Master_Wide'!$AL$36="","",'Deal_Master_Wide'!$AL$36)</x:f>
        <x:v>Unknown</x:v>
      </x:c>
      <x:c r="AB237" s="54" t="n">
        <x:f>IF('Deal_Master_Wide'!$AF$36="","",'Deal_Master_Wide'!$AF$36)</x:f>
        <x:v>5</x:v>
      </x:c>
      <x:c r="AC237" s="52" t="str">
        <x:f>IF(COUNT($P237,$Q237,$R237,$S237,$T237,$U237,$V237,$W237,$X237)=9,"Yes","No")</x:f>
        <x:v>No</x:v>
      </x:c>
      <x:c r="AD237" s="52" t="str">
        <x:f>IF(COUNT($Y237,$Z237)=2,"Yes","No")</x:f>
        <x:v>No</x:v>
      </x:c>
      <x:c r="AE237" s="50" t="str"/>
      <x:c r="AF237" t="str"/>
    </x:row>
    <x:row r="238" ht="20" customHeight="1">
      <x:c r="A238" s="50" t="str">
        <x:v>CTL-0034</x:v>
      </x:c>
      <x:c r="B238" s="50" t="str">
        <x:v>Candidate alternative-rationale group</x:v>
      </x:c>
      <x:c r="C238" s="52" t="str">
        <x:f>IF('Deal_Master_Wide'!$AU$36="","",'Deal_Master_Wide'!$AU$36)</x:f>
        <x:v>Not reviewed</x:v>
      </x:c>
      <x:c r="D238" s="52" t="str">
        <x:f>IF('Deal_Master_Wide'!$AV$36="","",'Deal_Master_Wide'!$AV$36)</x:f>
        <x:v>Not assessed</x:v>
      </x:c>
      <x:c r="E238" s="50" t="n">
        <x:v>0</x:v>
      </x:c>
      <x:c r="F238" s="52" t="str">
        <x:f>IF(OR($C238="High-confidence innovation-driven",$C238="Medium-confidence innovation-driven"),1,IF($C238="Clear alternative-rationale",0,""))</x:f>
      </x:c>
      <x:c r="G238" s="52" t="str">
        <x:f>IF('Deal_Master_Wide'!$M$36="","",'Deal_Master_Wide'!$M$36)</x:f>
        <x:v>Review</x:v>
      </x:c>
      <x:c r="H238" s="50" t="str">
        <x:v>Klaria Pharma Holding AB</x:v>
      </x:c>
      <x:c r="I238" s="50" t="str">
        <x:v>Karessa Pharma Holding AB (Inactive); Klaria Pharma Holding AB</x:v>
      </x:c>
      <x:c r="J238" s="50" t="n">
        <x:v>2020</x:v>
      </x:c>
      <x:c r="K238" s="50" t="n">
        <x:v>2</x:v>
      </x:c>
      <x:c r="L238" s="50" t="n">
        <x:v>2022</x:v>
      </x:c>
      <x:c r="M238" s="50" t="n">
        <x:v>1</x:v>
      </x:c>
      <x:c r="N238" s="50" t="n">
        <x:v>1</x:v>
      </x:c>
      <x:c r="O238" s="52" t="str">
        <x:f>IF($F238="","",$F238*$M238)</x:f>
      </x:c>
      <x:c r="P238" s="54" t="str">
        <x:f>IF('Deal_Master_Wide'!$BU$36="","",'Deal_Master_Wide'!$BU$36)</x:f>
      </x:c>
      <x:c r="Q238" s="54" t="str">
        <x:f>IF('Deal_Master_Wide'!$CB$36="","",'Deal_Master_Wide'!$CB$36)</x:f>
      </x:c>
      <x:c r="R238" s="54" t="str">
        <x:f>IF('Deal_Master_Wide'!$CI$36="","",'Deal_Master_Wide'!$CI$36)</x:f>
      </x:c>
      <x:c r="S238" s="54" t="str">
        <x:f>IF('Deal_Master_Wide'!$CP$36="","",'Deal_Master_Wide'!$CP$36)</x:f>
      </x:c>
      <x:c r="T238" s="54" t="str">
        <x:f>IF('Deal_Master_Wide'!$CW$36="","",'Deal_Master_Wide'!$CW$36)</x:f>
      </x:c>
      <x:c r="U238" s="54" t="str">
        <x:f>IF('Deal_Master_Wide'!$DD$36="","",'Deal_Master_Wide'!$DD$36)</x:f>
      </x:c>
      <x:c r="V238" s="56" t="str">
        <x:f>IF('Deal_Master_Wide'!$DK$36="","",'Deal_Master_Wide'!$DK$36)</x:f>
      </x:c>
      <x:c r="W238" s="56" t="str">
        <x:f>IF('Deal_Master_Wide'!$DR$36="","",'Deal_Master_Wide'!$DR$36)</x:f>
      </x:c>
      <x:c r="X238" s="56" t="str">
        <x:f>IF('Deal_Master_Wide'!$DY$36="","",'Deal_Master_Wide'!$DY$36)</x:f>
      </x:c>
      <x:c r="Y238" s="118" t="str">
        <x:f>IF('Deal_Master_Wide'!$EF$36="","",'Deal_Master_Wide'!$EF$36)</x:f>
      </x:c>
      <x:c r="Z238" s="118" t="str">
        <x:f>IF('Deal_Master_Wide'!$EM$36="","",'Deal_Master_Wide'!$EM$36)</x:f>
      </x:c>
      <x:c r="AA238" s="52" t="str">
        <x:f>IF('Deal_Master_Wide'!$AL$36="","",'Deal_Master_Wide'!$AL$36)</x:f>
        <x:v>Unknown</x:v>
      </x:c>
      <x:c r="AB238" s="54" t="n">
        <x:f>IF('Deal_Master_Wide'!$AF$36="","",'Deal_Master_Wide'!$AF$36)</x:f>
        <x:v>5</x:v>
      </x:c>
      <x:c r="AC238" s="52" t="str">
        <x:f>IF(COUNT($P238,$Q238,$R238,$S238,$T238,$U238,$V238,$W238,$X238)=9,"Yes","No")</x:f>
        <x:v>No</x:v>
      </x:c>
      <x:c r="AD238" s="52" t="str">
        <x:f>IF(COUNT($Y238,$Z238)=2,"Yes","No")</x:f>
        <x:v>No</x:v>
      </x:c>
      <x:c r="AE238" s="50" t="str"/>
      <x:c r="AF238" t="str"/>
    </x:row>
    <x:row r="239" ht="20" customHeight="1">
      <x:c r="A239" s="50" t="str">
        <x:v>CTL-0034</x:v>
      </x:c>
      <x:c r="B239" s="50" t="str">
        <x:v>Candidate alternative-rationale group</x:v>
      </x:c>
      <x:c r="C239" s="52" t="str">
        <x:f>IF('Deal_Master_Wide'!$AU$36="","",'Deal_Master_Wide'!$AU$36)</x:f>
        <x:v>Not reviewed</x:v>
      </x:c>
      <x:c r="D239" s="52" t="str">
        <x:f>IF('Deal_Master_Wide'!$AV$36="","",'Deal_Master_Wide'!$AV$36)</x:f>
        <x:v>Not assessed</x:v>
      </x:c>
      <x:c r="E239" s="50" t="n">
        <x:v>0</x:v>
      </x:c>
      <x:c r="F239" s="52" t="str">
        <x:f>IF(OR($C239="High-confidence innovation-driven",$C239="Medium-confidence innovation-driven"),1,IF($C239="Clear alternative-rationale",0,""))</x:f>
      </x:c>
      <x:c r="G239" s="52" t="str">
        <x:f>IF('Deal_Master_Wide'!$M$36="","",'Deal_Master_Wide'!$M$36)</x:f>
        <x:v>Review</x:v>
      </x:c>
      <x:c r="H239" s="50" t="str">
        <x:v>Klaria Pharma Holding AB</x:v>
      </x:c>
      <x:c r="I239" s="50" t="str">
        <x:v>Karessa Pharma Holding AB (Inactive); Klaria Pharma Holding AB</x:v>
      </x:c>
      <x:c r="J239" s="50" t="n">
        <x:v>2020</x:v>
      </x:c>
      <x:c r="K239" s="50" t="n">
        <x:v>3</x:v>
      </x:c>
      <x:c r="L239" s="50" t="n">
        <x:v>2023</x:v>
      </x:c>
      <x:c r="M239" s="50" t="n">
        <x:v>1</x:v>
      </x:c>
      <x:c r="N239" s="50" t="n">
        <x:v>1</x:v>
      </x:c>
      <x:c r="O239" s="52" t="str">
        <x:f>IF($F239="","",$F239*$M239)</x:f>
      </x:c>
      <x:c r="P239" s="54" t="str">
        <x:f>IF('Deal_Master_Wide'!$BV$36="","",'Deal_Master_Wide'!$BV$36)</x:f>
      </x:c>
      <x:c r="Q239" s="54" t="str">
        <x:f>IF('Deal_Master_Wide'!$CC$36="","",'Deal_Master_Wide'!$CC$36)</x:f>
      </x:c>
      <x:c r="R239" s="54" t="str">
        <x:f>IF('Deal_Master_Wide'!$CJ$36="","",'Deal_Master_Wide'!$CJ$36)</x:f>
      </x:c>
      <x:c r="S239" s="54" t="str">
        <x:f>IF('Deal_Master_Wide'!$CQ$36="","",'Deal_Master_Wide'!$CQ$36)</x:f>
      </x:c>
      <x:c r="T239" s="54" t="str">
        <x:f>IF('Deal_Master_Wide'!$CX$36="","",'Deal_Master_Wide'!$CX$36)</x:f>
      </x:c>
      <x:c r="U239" s="54" t="str">
        <x:f>IF('Deal_Master_Wide'!$DE$36="","",'Deal_Master_Wide'!$DE$36)</x:f>
      </x:c>
      <x:c r="V239" s="56" t="str">
        <x:f>IF('Deal_Master_Wide'!$DL$36="","",'Deal_Master_Wide'!$DL$36)</x:f>
      </x:c>
      <x:c r="W239" s="56" t="str">
        <x:f>IF('Deal_Master_Wide'!$DS$36="","",'Deal_Master_Wide'!$DS$36)</x:f>
      </x:c>
      <x:c r="X239" s="56" t="str">
        <x:f>IF('Deal_Master_Wide'!$DZ$36="","",'Deal_Master_Wide'!$DZ$36)</x:f>
      </x:c>
      <x:c r="Y239" s="118" t="str">
        <x:f>IF('Deal_Master_Wide'!$EG$36="","",'Deal_Master_Wide'!$EG$36)</x:f>
      </x:c>
      <x:c r="Z239" s="118" t="str">
        <x:f>IF('Deal_Master_Wide'!$EN$36="","",'Deal_Master_Wide'!$EN$36)</x:f>
      </x:c>
      <x:c r="AA239" s="52" t="str">
        <x:f>IF('Deal_Master_Wide'!$AL$36="","",'Deal_Master_Wide'!$AL$36)</x:f>
        <x:v>Unknown</x:v>
      </x:c>
      <x:c r="AB239" s="54" t="n">
        <x:f>IF('Deal_Master_Wide'!$AF$36="","",'Deal_Master_Wide'!$AF$36)</x:f>
        <x:v>5</x:v>
      </x:c>
      <x:c r="AC239" s="52" t="str">
        <x:f>IF(COUNT($P239,$Q239,$R239,$S239,$T239,$U239,$V239,$W239,$X239)=9,"Yes","No")</x:f>
        <x:v>No</x:v>
      </x:c>
      <x:c r="AD239" s="52" t="str">
        <x:f>IF(COUNT($Y239,$Z239)=2,"Yes","No")</x:f>
        <x:v>No</x:v>
      </x:c>
      <x:c r="AE239" s="50" t="str"/>
      <x:c r="AF239" t="str"/>
    </x:row>
    <x:row r="240" ht="20" customHeight="1">
      <x:c r="A240" s="50" t="str">
        <x:v>CTL-0035</x:v>
      </x:c>
      <x:c r="B240" s="50" t="str">
        <x:v>Candidate alternative-rationale group</x:v>
      </x:c>
      <x:c r="C240" s="52" t="str">
        <x:f>IF('Deal_Master_Wide'!$AU$37="","",'Deal_Master_Wide'!$AU$37)</x:f>
        <x:v>Not reviewed</x:v>
      </x:c>
      <x:c r="D240" s="52" t="str">
        <x:f>IF('Deal_Master_Wide'!$AV$37="","",'Deal_Master_Wide'!$AV$37)</x:f>
        <x:v>Not assessed</x:v>
      </x:c>
      <x:c r="E240" s="50" t="n">
        <x:v>0</x:v>
      </x:c>
      <x:c r="F240" s="52" t="str">
        <x:f>IF(OR($C240="High-confidence innovation-driven",$C240="Medium-confidence innovation-driven"),1,IF($C240="Clear alternative-rationale",0,""))</x:f>
      </x:c>
      <x:c r="G240" s="52" t="str">
        <x:f>IF('Deal_Master_Wide'!$M$37="","",'Deal_Master_Wide'!$M$37)</x:f>
        <x:v>Review</x:v>
      </x:c>
      <x:c r="H240" s="50" t="str">
        <x:v>Stryker Corp</x:v>
      </x:c>
      <x:c r="I240" s="50" t="str">
        <x:v>Wright Medical Group NV</x:v>
      </x:c>
      <x:c r="J240" s="50" t="n">
        <x:v>2020</x:v>
      </x:c>
      <x:c r="K240" s="50" t="n">
        <x:v>-3</x:v>
      </x:c>
      <x:c r="L240" s="50" t="n">
        <x:v>2017</x:v>
      </x:c>
      <x:c r="M240" s="50" t="n">
        <x:v>0</x:v>
      </x:c>
      <x:c r="N240" s="50" t="n">
        <x:v>0</x:v>
      </x:c>
      <x:c r="O240" s="52" t="str">
        <x:f>IF($F240="","",$F240*$M240)</x:f>
      </x:c>
      <x:c r="P240" s="54" t="str">
        <x:f>IF('Deal_Master_Wide'!$BP$37="","",'Deal_Master_Wide'!$BP$37)</x:f>
      </x:c>
      <x:c r="Q240" s="54" t="str">
        <x:f>IF('Deal_Master_Wide'!$BW$37="","",'Deal_Master_Wide'!$BW$37)</x:f>
      </x:c>
      <x:c r="R240" s="54" t="str">
        <x:f>IF('Deal_Master_Wide'!$CD$37="","",'Deal_Master_Wide'!$CD$37)</x:f>
      </x:c>
      <x:c r="S240" s="54" t="str">
        <x:f>IF('Deal_Master_Wide'!$CK$37="","",'Deal_Master_Wide'!$CK$37)</x:f>
      </x:c>
      <x:c r="T240" s="54" t="str">
        <x:f>IF('Deal_Master_Wide'!$CR$37="","",'Deal_Master_Wide'!$CR$37)</x:f>
      </x:c>
      <x:c r="U240" s="54" t="str">
        <x:f>IF('Deal_Master_Wide'!$CY$37="","",'Deal_Master_Wide'!$CY$37)</x:f>
      </x:c>
      <x:c r="V240" s="56" t="str">
        <x:f>IF('Deal_Master_Wide'!$DF$37="","",'Deal_Master_Wide'!$DF$37)</x:f>
      </x:c>
      <x:c r="W240" s="56" t="str">
        <x:f>IF('Deal_Master_Wide'!$DM$37="","",'Deal_Master_Wide'!$DM$37)</x:f>
      </x:c>
      <x:c r="X240" s="56" t="str">
        <x:f>IF('Deal_Master_Wide'!$DT$37="","",'Deal_Master_Wide'!$DT$37)</x:f>
      </x:c>
      <x:c r="Y240" s="118" t="str">
        <x:f>IF('Deal_Master_Wide'!$EA$37="","",'Deal_Master_Wide'!$EA$37)</x:f>
      </x:c>
      <x:c r="Z240" s="118" t="str">
        <x:f>IF('Deal_Master_Wide'!$EH$37="","",'Deal_Master_Wide'!$EH$37)</x:f>
      </x:c>
      <x:c r="AA240" s="52" t="str">
        <x:f>IF('Deal_Master_Wide'!$AL$37="","",'Deal_Master_Wide'!$AL$37)</x:f>
        <x:v>Unknown</x:v>
      </x:c>
      <x:c r="AB240" s="54" t="n">
        <x:f>IF('Deal_Master_Wide'!$AF$37="","",'Deal_Master_Wide'!$AF$37)</x:f>
        <x:v>5400</x:v>
      </x:c>
      <x:c r="AC240" s="52" t="str">
        <x:f>IF(COUNT($P240,$Q240,$R240,$S240,$T240,$U240,$V240,$W240,$X240)=9,"Yes","No")</x:f>
        <x:v>No</x:v>
      </x:c>
      <x:c r="AD240" s="52" t="str">
        <x:f>IF(COUNT($Y240,$Z240)=2,"Yes","No")</x:f>
        <x:v>No</x:v>
      </x:c>
      <x:c r="AE240" s="50" t="str"/>
      <x:c r="AF240" t="str"/>
    </x:row>
    <x:row r="241" ht="20" customHeight="1">
      <x:c r="A241" s="50" t="str">
        <x:v>CTL-0035</x:v>
      </x:c>
      <x:c r="B241" s="50" t="str">
        <x:v>Candidate alternative-rationale group</x:v>
      </x:c>
      <x:c r="C241" s="52" t="str">
        <x:f>IF('Deal_Master_Wide'!$AU$37="","",'Deal_Master_Wide'!$AU$37)</x:f>
        <x:v>Not reviewed</x:v>
      </x:c>
      <x:c r="D241" s="52" t="str">
        <x:f>IF('Deal_Master_Wide'!$AV$37="","",'Deal_Master_Wide'!$AV$37)</x:f>
        <x:v>Not assessed</x:v>
      </x:c>
      <x:c r="E241" s="50" t="n">
        <x:v>0</x:v>
      </x:c>
      <x:c r="F241" s="52" t="str">
        <x:f>IF(OR($C241="High-confidence innovation-driven",$C241="Medium-confidence innovation-driven"),1,IF($C241="Clear alternative-rationale",0,""))</x:f>
      </x:c>
      <x:c r="G241" s="52" t="str">
        <x:f>IF('Deal_Master_Wide'!$M$37="","",'Deal_Master_Wide'!$M$37)</x:f>
        <x:v>Review</x:v>
      </x:c>
      <x:c r="H241" s="50" t="str">
        <x:v>Stryker Corp</x:v>
      </x:c>
      <x:c r="I241" s="50" t="str">
        <x:v>Wright Medical Group NV</x:v>
      </x:c>
      <x:c r="J241" s="50" t="n">
        <x:v>2020</x:v>
      </x:c>
      <x:c r="K241" s="50" t="n">
        <x:v>-2</x:v>
      </x:c>
      <x:c r="L241" s="50" t="n">
        <x:v>2018</x:v>
      </x:c>
      <x:c r="M241" s="50" t="n">
        <x:v>0</x:v>
      </x:c>
      <x:c r="N241" s="50" t="n">
        <x:v>0</x:v>
      </x:c>
      <x:c r="O241" s="52" t="str">
        <x:f>IF($F241="","",$F241*$M241)</x:f>
      </x:c>
      <x:c r="P241" s="54" t="str">
        <x:f>IF('Deal_Master_Wide'!$BQ$37="","",'Deal_Master_Wide'!$BQ$37)</x:f>
      </x:c>
      <x:c r="Q241" s="54" t="str">
        <x:f>IF('Deal_Master_Wide'!$BX$37="","",'Deal_Master_Wide'!$BX$37)</x:f>
      </x:c>
      <x:c r="R241" s="54" t="str">
        <x:f>IF('Deal_Master_Wide'!$CE$37="","",'Deal_Master_Wide'!$CE$37)</x:f>
      </x:c>
      <x:c r="S241" s="54" t="str">
        <x:f>IF('Deal_Master_Wide'!$CL$37="","",'Deal_Master_Wide'!$CL$37)</x:f>
      </x:c>
      <x:c r="T241" s="54" t="str">
        <x:f>IF('Deal_Master_Wide'!$CS$37="","",'Deal_Master_Wide'!$CS$37)</x:f>
      </x:c>
      <x:c r="U241" s="54" t="str">
        <x:f>IF('Deal_Master_Wide'!$CZ$37="","",'Deal_Master_Wide'!$CZ$37)</x:f>
      </x:c>
      <x:c r="V241" s="56" t="str">
        <x:f>IF('Deal_Master_Wide'!$DG$37="","",'Deal_Master_Wide'!$DG$37)</x:f>
      </x:c>
      <x:c r="W241" s="56" t="str">
        <x:f>IF('Deal_Master_Wide'!$DN$37="","",'Deal_Master_Wide'!$DN$37)</x:f>
      </x:c>
      <x:c r="X241" s="56" t="str">
        <x:f>IF('Deal_Master_Wide'!$DU$37="","",'Deal_Master_Wide'!$DU$37)</x:f>
      </x:c>
      <x:c r="Y241" s="118" t="str">
        <x:f>IF('Deal_Master_Wide'!$EB$37="","",'Deal_Master_Wide'!$EB$37)</x:f>
      </x:c>
      <x:c r="Z241" s="118" t="str">
        <x:f>IF('Deal_Master_Wide'!$EI$37="","",'Deal_Master_Wide'!$EI$37)</x:f>
      </x:c>
      <x:c r="AA241" s="52" t="str">
        <x:f>IF('Deal_Master_Wide'!$AL$37="","",'Deal_Master_Wide'!$AL$37)</x:f>
        <x:v>Unknown</x:v>
      </x:c>
      <x:c r="AB241" s="54" t="n">
        <x:f>IF('Deal_Master_Wide'!$AF$37="","",'Deal_Master_Wide'!$AF$37)</x:f>
        <x:v>5400</x:v>
      </x:c>
      <x:c r="AC241" s="52" t="str">
        <x:f>IF(COUNT($P241,$Q241,$R241,$S241,$T241,$U241,$V241,$W241,$X241)=9,"Yes","No")</x:f>
        <x:v>No</x:v>
      </x:c>
      <x:c r="AD241" s="52" t="str">
        <x:f>IF(COUNT($Y241,$Z241)=2,"Yes","No")</x:f>
        <x:v>No</x:v>
      </x:c>
      <x:c r="AE241" s="50" t="str"/>
      <x:c r="AF241" t="str"/>
    </x:row>
    <x:row r="242" ht="20" customHeight="1">
      <x:c r="A242" s="50" t="str">
        <x:v>CTL-0035</x:v>
      </x:c>
      <x:c r="B242" s="50" t="str">
        <x:v>Candidate alternative-rationale group</x:v>
      </x:c>
      <x:c r="C242" s="52" t="str">
        <x:f>IF('Deal_Master_Wide'!$AU$37="","",'Deal_Master_Wide'!$AU$37)</x:f>
        <x:v>Not reviewed</x:v>
      </x:c>
      <x:c r="D242" s="52" t="str">
        <x:f>IF('Deal_Master_Wide'!$AV$37="","",'Deal_Master_Wide'!$AV$37)</x:f>
        <x:v>Not assessed</x:v>
      </x:c>
      <x:c r="E242" s="50" t="n">
        <x:v>0</x:v>
      </x:c>
      <x:c r="F242" s="52" t="str">
        <x:f>IF(OR($C242="High-confidence innovation-driven",$C242="Medium-confidence innovation-driven"),1,IF($C242="Clear alternative-rationale",0,""))</x:f>
      </x:c>
      <x:c r="G242" s="52" t="str">
        <x:f>IF('Deal_Master_Wide'!$M$37="","",'Deal_Master_Wide'!$M$37)</x:f>
        <x:v>Review</x:v>
      </x:c>
      <x:c r="H242" s="50" t="str">
        <x:v>Stryker Corp</x:v>
      </x:c>
      <x:c r="I242" s="50" t="str">
        <x:v>Wright Medical Group NV</x:v>
      </x:c>
      <x:c r="J242" s="50" t="n">
        <x:v>2020</x:v>
      </x:c>
      <x:c r="K242" s="50" t="n">
        <x:v>-1</x:v>
      </x:c>
      <x:c r="L242" s="50" t="n">
        <x:v>2019</x:v>
      </x:c>
      <x:c r="M242" s="50" t="n">
        <x:v>0</x:v>
      </x:c>
      <x:c r="N242" s="50" t="n">
        <x:v>0</x:v>
      </x:c>
      <x:c r="O242" s="52" t="str">
        <x:f>IF($F242="","",$F242*$M242)</x:f>
      </x:c>
      <x:c r="P242" s="54" t="str">
        <x:f>IF('Deal_Master_Wide'!$BR$37="","",'Deal_Master_Wide'!$BR$37)</x:f>
      </x:c>
      <x:c r="Q242" s="54" t="str">
        <x:f>IF('Deal_Master_Wide'!$BY$37="","",'Deal_Master_Wide'!$BY$37)</x:f>
      </x:c>
      <x:c r="R242" s="54" t="str">
        <x:f>IF('Deal_Master_Wide'!$CF$37="","",'Deal_Master_Wide'!$CF$37)</x:f>
      </x:c>
      <x:c r="S242" s="54" t="str">
        <x:f>IF('Deal_Master_Wide'!$CM$37="","",'Deal_Master_Wide'!$CM$37)</x:f>
      </x:c>
      <x:c r="T242" s="54" t="str">
        <x:f>IF('Deal_Master_Wide'!$CT$37="","",'Deal_Master_Wide'!$CT$37)</x:f>
      </x:c>
      <x:c r="U242" s="54" t="str">
        <x:f>IF('Deal_Master_Wide'!$DA$37="","",'Deal_Master_Wide'!$DA$37)</x:f>
      </x:c>
      <x:c r="V242" s="56" t="str">
        <x:f>IF('Deal_Master_Wide'!$DH$37="","",'Deal_Master_Wide'!$DH$37)</x:f>
      </x:c>
      <x:c r="W242" s="56" t="str">
        <x:f>IF('Deal_Master_Wide'!$DO$37="","",'Deal_Master_Wide'!$DO$37)</x:f>
      </x:c>
      <x:c r="X242" s="56" t="str">
        <x:f>IF('Deal_Master_Wide'!$DV$37="","",'Deal_Master_Wide'!$DV$37)</x:f>
      </x:c>
      <x:c r="Y242" s="118" t="str">
        <x:f>IF('Deal_Master_Wide'!$EC$37="","",'Deal_Master_Wide'!$EC$37)</x:f>
      </x:c>
      <x:c r="Z242" s="118" t="str">
        <x:f>IF('Deal_Master_Wide'!$EJ$37="","",'Deal_Master_Wide'!$EJ$37)</x:f>
      </x:c>
      <x:c r="AA242" s="52" t="str">
        <x:f>IF('Deal_Master_Wide'!$AL$37="","",'Deal_Master_Wide'!$AL$37)</x:f>
        <x:v>Unknown</x:v>
      </x:c>
      <x:c r="AB242" s="54" t="n">
        <x:f>IF('Deal_Master_Wide'!$AF$37="","",'Deal_Master_Wide'!$AF$37)</x:f>
        <x:v>5400</x:v>
      </x:c>
      <x:c r="AC242" s="52" t="str">
        <x:f>IF(COUNT($P242,$Q242,$R242,$S242,$T242,$U242,$V242,$W242,$X242)=9,"Yes","No")</x:f>
        <x:v>No</x:v>
      </x:c>
      <x:c r="AD242" s="52" t="str">
        <x:f>IF(COUNT($Y242,$Z242)=2,"Yes","No")</x:f>
        <x:v>No</x:v>
      </x:c>
      <x:c r="AE242" s="50" t="str"/>
      <x:c r="AF242" t="str"/>
    </x:row>
    <x:row r="243" ht="20" customHeight="1">
      <x:c r="A243" s="50" t="str">
        <x:v>CTL-0035</x:v>
      </x:c>
      <x:c r="B243" s="50" t="str">
        <x:v>Candidate alternative-rationale group</x:v>
      </x:c>
      <x:c r="C243" s="52" t="str">
        <x:f>IF('Deal_Master_Wide'!$AU$37="","",'Deal_Master_Wide'!$AU$37)</x:f>
        <x:v>Not reviewed</x:v>
      </x:c>
      <x:c r="D243" s="52" t="str">
        <x:f>IF('Deal_Master_Wide'!$AV$37="","",'Deal_Master_Wide'!$AV$37)</x:f>
        <x:v>Not assessed</x:v>
      </x:c>
      <x:c r="E243" s="50" t="n">
        <x:v>0</x:v>
      </x:c>
      <x:c r="F243" s="52" t="str">
        <x:f>IF(OR($C243="High-confidence innovation-driven",$C243="Medium-confidence innovation-driven"),1,IF($C243="Clear alternative-rationale",0,""))</x:f>
      </x:c>
      <x:c r="G243" s="52" t="str">
        <x:f>IF('Deal_Master_Wide'!$M$37="","",'Deal_Master_Wide'!$M$37)</x:f>
        <x:v>Review</x:v>
      </x:c>
      <x:c r="H243" s="50" t="str">
        <x:v>Stryker Corp</x:v>
      </x:c>
      <x:c r="I243" s="50" t="str">
        <x:v>Wright Medical Group NV</x:v>
      </x:c>
      <x:c r="J243" s="50" t="n">
        <x:v>2020</x:v>
      </x:c>
      <x:c r="K243" s="50" t="n">
        <x:v>0</x:v>
      </x:c>
      <x:c r="L243" s="50" t="n">
        <x:v>2020</x:v>
      </x:c>
      <x:c r="M243" s="50" t="n">
        <x:v>0</x:v>
      </x:c>
      <x:c r="N243" s="50" t="n">
        <x:v>1</x:v>
      </x:c>
      <x:c r="O243" s="52" t="str">
        <x:f>IF($F243="","",$F243*$M243)</x:f>
      </x:c>
      <x:c r="P243" s="54" t="str">
        <x:f>IF('Deal_Master_Wide'!$BS$37="","",'Deal_Master_Wide'!$BS$37)</x:f>
      </x:c>
      <x:c r="Q243" s="54" t="str">
        <x:f>IF('Deal_Master_Wide'!$BZ$37="","",'Deal_Master_Wide'!$BZ$37)</x:f>
      </x:c>
      <x:c r="R243" s="54" t="str">
        <x:f>IF('Deal_Master_Wide'!$CG$37="","",'Deal_Master_Wide'!$CG$37)</x:f>
      </x:c>
      <x:c r="S243" s="54" t="str">
        <x:f>IF('Deal_Master_Wide'!$CN$37="","",'Deal_Master_Wide'!$CN$37)</x:f>
      </x:c>
      <x:c r="T243" s="54" t="str">
        <x:f>IF('Deal_Master_Wide'!$CU$37="","",'Deal_Master_Wide'!$CU$37)</x:f>
      </x:c>
      <x:c r="U243" s="54" t="str">
        <x:f>IF('Deal_Master_Wide'!$DB$37="","",'Deal_Master_Wide'!$DB$37)</x:f>
      </x:c>
      <x:c r="V243" s="56" t="str">
        <x:f>IF('Deal_Master_Wide'!$DI$37="","",'Deal_Master_Wide'!$DI$37)</x:f>
      </x:c>
      <x:c r="W243" s="56" t="str">
        <x:f>IF('Deal_Master_Wide'!$DP$37="","",'Deal_Master_Wide'!$DP$37)</x:f>
      </x:c>
      <x:c r="X243" s="56" t="str">
        <x:f>IF('Deal_Master_Wide'!$DW$37="","",'Deal_Master_Wide'!$DW$37)</x:f>
      </x:c>
      <x:c r="Y243" s="118" t="str">
        <x:f>IF('Deal_Master_Wide'!$ED$37="","",'Deal_Master_Wide'!$ED$37)</x:f>
      </x:c>
      <x:c r="Z243" s="118" t="str">
        <x:f>IF('Deal_Master_Wide'!$EK$37="","",'Deal_Master_Wide'!$EK$37)</x:f>
      </x:c>
      <x:c r="AA243" s="52" t="str">
        <x:f>IF('Deal_Master_Wide'!$AL$37="","",'Deal_Master_Wide'!$AL$37)</x:f>
        <x:v>Unknown</x:v>
      </x:c>
      <x:c r="AB243" s="54" t="n">
        <x:f>IF('Deal_Master_Wide'!$AF$37="","",'Deal_Master_Wide'!$AF$37)</x:f>
        <x:v>5400</x:v>
      </x:c>
      <x:c r="AC243" s="52" t="str">
        <x:f>IF(COUNT($P243,$Q243,$R243,$S243,$T243,$U243,$V243,$W243,$X243)=9,"Yes","No")</x:f>
        <x:v>No</x:v>
      </x:c>
      <x:c r="AD243" s="52" t="str">
        <x:f>IF(COUNT($Y243,$Z243)=2,"Yes","No")</x:f>
        <x:v>No</x:v>
      </x:c>
      <x:c r="AE243" s="50" t="str"/>
      <x:c r="AF243" t="str"/>
    </x:row>
    <x:row r="244" ht="20" customHeight="1">
      <x:c r="A244" s="50" t="str">
        <x:v>CTL-0035</x:v>
      </x:c>
      <x:c r="B244" s="50" t="str">
        <x:v>Candidate alternative-rationale group</x:v>
      </x:c>
      <x:c r="C244" s="52" t="str">
        <x:f>IF('Deal_Master_Wide'!$AU$37="","",'Deal_Master_Wide'!$AU$37)</x:f>
        <x:v>Not reviewed</x:v>
      </x:c>
      <x:c r="D244" s="52" t="str">
        <x:f>IF('Deal_Master_Wide'!$AV$37="","",'Deal_Master_Wide'!$AV$37)</x:f>
        <x:v>Not assessed</x:v>
      </x:c>
      <x:c r="E244" s="50" t="n">
        <x:v>0</x:v>
      </x:c>
      <x:c r="F244" s="52" t="str">
        <x:f>IF(OR($C244="High-confidence innovation-driven",$C244="Medium-confidence innovation-driven"),1,IF($C244="Clear alternative-rationale",0,""))</x:f>
      </x:c>
      <x:c r="G244" s="52" t="str">
        <x:f>IF('Deal_Master_Wide'!$M$37="","",'Deal_Master_Wide'!$M$37)</x:f>
        <x:v>Review</x:v>
      </x:c>
      <x:c r="H244" s="50" t="str">
        <x:v>Stryker Corp</x:v>
      </x:c>
      <x:c r="I244" s="50" t="str">
        <x:v>Wright Medical Group NV</x:v>
      </x:c>
      <x:c r="J244" s="50" t="n">
        <x:v>2020</x:v>
      </x:c>
      <x:c r="K244" s="50" t="n">
        <x:v>1</x:v>
      </x:c>
      <x:c r="L244" s="50" t="n">
        <x:v>2021</x:v>
      </x:c>
      <x:c r="M244" s="50" t="n">
        <x:v>1</x:v>
      </x:c>
      <x:c r="N244" s="50" t="n">
        <x:v>1</x:v>
      </x:c>
      <x:c r="O244" s="52" t="str">
        <x:f>IF($F244="","",$F244*$M244)</x:f>
      </x:c>
      <x:c r="P244" s="54" t="str">
        <x:f>IF('Deal_Master_Wide'!$BT$37="","",'Deal_Master_Wide'!$BT$37)</x:f>
      </x:c>
      <x:c r="Q244" s="54" t="str">
        <x:f>IF('Deal_Master_Wide'!$CA$37="","",'Deal_Master_Wide'!$CA$37)</x:f>
      </x:c>
      <x:c r="R244" s="54" t="str">
        <x:f>IF('Deal_Master_Wide'!$CH$37="","",'Deal_Master_Wide'!$CH$37)</x:f>
      </x:c>
      <x:c r="S244" s="54" t="str">
        <x:f>IF('Deal_Master_Wide'!$CO$37="","",'Deal_Master_Wide'!$CO$37)</x:f>
      </x:c>
      <x:c r="T244" s="54" t="str">
        <x:f>IF('Deal_Master_Wide'!$CV$37="","",'Deal_Master_Wide'!$CV$37)</x:f>
      </x:c>
      <x:c r="U244" s="54" t="str">
        <x:f>IF('Deal_Master_Wide'!$DC$37="","",'Deal_Master_Wide'!$DC$37)</x:f>
      </x:c>
      <x:c r="V244" s="56" t="str">
        <x:f>IF('Deal_Master_Wide'!$DJ$37="","",'Deal_Master_Wide'!$DJ$37)</x:f>
      </x:c>
      <x:c r="W244" s="56" t="str">
        <x:f>IF('Deal_Master_Wide'!$DQ$37="","",'Deal_Master_Wide'!$DQ$37)</x:f>
      </x:c>
      <x:c r="X244" s="56" t="str">
        <x:f>IF('Deal_Master_Wide'!$DX$37="","",'Deal_Master_Wide'!$DX$37)</x:f>
      </x:c>
      <x:c r="Y244" s="118" t="str">
        <x:f>IF('Deal_Master_Wide'!$EE$37="","",'Deal_Master_Wide'!$EE$37)</x:f>
      </x:c>
      <x:c r="Z244" s="118" t="str">
        <x:f>IF('Deal_Master_Wide'!$EL$37="","",'Deal_Master_Wide'!$EL$37)</x:f>
      </x:c>
      <x:c r="AA244" s="52" t="str">
        <x:f>IF('Deal_Master_Wide'!$AL$37="","",'Deal_Master_Wide'!$AL$37)</x:f>
        <x:v>Unknown</x:v>
      </x:c>
      <x:c r="AB244" s="54" t="n">
        <x:f>IF('Deal_Master_Wide'!$AF$37="","",'Deal_Master_Wide'!$AF$37)</x:f>
        <x:v>5400</x:v>
      </x:c>
      <x:c r="AC244" s="52" t="str">
        <x:f>IF(COUNT($P244,$Q244,$R244,$S244,$T244,$U244,$V244,$W244,$X244)=9,"Yes","No")</x:f>
        <x:v>No</x:v>
      </x:c>
      <x:c r="AD244" s="52" t="str">
        <x:f>IF(COUNT($Y244,$Z244)=2,"Yes","No")</x:f>
        <x:v>No</x:v>
      </x:c>
      <x:c r="AE244" s="50" t="str"/>
      <x:c r="AF244" t="str"/>
    </x:row>
    <x:row r="245" ht="20" customHeight="1">
      <x:c r="A245" s="50" t="str">
        <x:v>CTL-0035</x:v>
      </x:c>
      <x:c r="B245" s="50" t="str">
        <x:v>Candidate alternative-rationale group</x:v>
      </x:c>
      <x:c r="C245" s="52" t="str">
        <x:f>IF('Deal_Master_Wide'!$AU$37="","",'Deal_Master_Wide'!$AU$37)</x:f>
        <x:v>Not reviewed</x:v>
      </x:c>
      <x:c r="D245" s="52" t="str">
        <x:f>IF('Deal_Master_Wide'!$AV$37="","",'Deal_Master_Wide'!$AV$37)</x:f>
        <x:v>Not assessed</x:v>
      </x:c>
      <x:c r="E245" s="50" t="n">
        <x:v>0</x:v>
      </x:c>
      <x:c r="F245" s="52" t="str">
        <x:f>IF(OR($C245="High-confidence innovation-driven",$C245="Medium-confidence innovation-driven"),1,IF($C245="Clear alternative-rationale",0,""))</x:f>
      </x:c>
      <x:c r="G245" s="52" t="str">
        <x:f>IF('Deal_Master_Wide'!$M$37="","",'Deal_Master_Wide'!$M$37)</x:f>
        <x:v>Review</x:v>
      </x:c>
      <x:c r="H245" s="50" t="str">
        <x:v>Stryker Corp</x:v>
      </x:c>
      <x:c r="I245" s="50" t="str">
        <x:v>Wright Medical Group NV</x:v>
      </x:c>
      <x:c r="J245" s="50" t="n">
        <x:v>2020</x:v>
      </x:c>
      <x:c r="K245" s="50" t="n">
        <x:v>2</x:v>
      </x:c>
      <x:c r="L245" s="50" t="n">
        <x:v>2022</x:v>
      </x:c>
      <x:c r="M245" s="50" t="n">
        <x:v>1</x:v>
      </x:c>
      <x:c r="N245" s="50" t="n">
        <x:v>1</x:v>
      </x:c>
      <x:c r="O245" s="52" t="str">
        <x:f>IF($F245="","",$F245*$M245)</x:f>
      </x:c>
      <x:c r="P245" s="54" t="str">
        <x:f>IF('Deal_Master_Wide'!$BU$37="","",'Deal_Master_Wide'!$BU$37)</x:f>
      </x:c>
      <x:c r="Q245" s="54" t="str">
        <x:f>IF('Deal_Master_Wide'!$CB$37="","",'Deal_Master_Wide'!$CB$37)</x:f>
      </x:c>
      <x:c r="R245" s="54" t="str">
        <x:f>IF('Deal_Master_Wide'!$CI$37="","",'Deal_Master_Wide'!$CI$37)</x:f>
      </x:c>
      <x:c r="S245" s="54" t="str">
        <x:f>IF('Deal_Master_Wide'!$CP$37="","",'Deal_Master_Wide'!$CP$37)</x:f>
      </x:c>
      <x:c r="T245" s="54" t="str">
        <x:f>IF('Deal_Master_Wide'!$CW$37="","",'Deal_Master_Wide'!$CW$37)</x:f>
      </x:c>
      <x:c r="U245" s="54" t="str">
        <x:f>IF('Deal_Master_Wide'!$DD$37="","",'Deal_Master_Wide'!$DD$37)</x:f>
      </x:c>
      <x:c r="V245" s="56" t="str">
        <x:f>IF('Deal_Master_Wide'!$DK$37="","",'Deal_Master_Wide'!$DK$37)</x:f>
      </x:c>
      <x:c r="W245" s="56" t="str">
        <x:f>IF('Deal_Master_Wide'!$DR$37="","",'Deal_Master_Wide'!$DR$37)</x:f>
      </x:c>
      <x:c r="X245" s="56" t="str">
        <x:f>IF('Deal_Master_Wide'!$DY$37="","",'Deal_Master_Wide'!$DY$37)</x:f>
      </x:c>
      <x:c r="Y245" s="118" t="str">
        <x:f>IF('Deal_Master_Wide'!$EF$37="","",'Deal_Master_Wide'!$EF$37)</x:f>
      </x:c>
      <x:c r="Z245" s="118" t="str">
        <x:f>IF('Deal_Master_Wide'!$EM$37="","",'Deal_Master_Wide'!$EM$37)</x:f>
      </x:c>
      <x:c r="AA245" s="52" t="str">
        <x:f>IF('Deal_Master_Wide'!$AL$37="","",'Deal_Master_Wide'!$AL$37)</x:f>
        <x:v>Unknown</x:v>
      </x:c>
      <x:c r="AB245" s="54" t="n">
        <x:f>IF('Deal_Master_Wide'!$AF$37="","",'Deal_Master_Wide'!$AF$37)</x:f>
        <x:v>5400</x:v>
      </x:c>
      <x:c r="AC245" s="52" t="str">
        <x:f>IF(COUNT($P245,$Q245,$R245,$S245,$T245,$U245,$V245,$W245,$X245)=9,"Yes","No")</x:f>
        <x:v>No</x:v>
      </x:c>
      <x:c r="AD245" s="52" t="str">
        <x:f>IF(COUNT($Y245,$Z245)=2,"Yes","No")</x:f>
        <x:v>No</x:v>
      </x:c>
      <x:c r="AE245" s="50" t="str"/>
      <x:c r="AF245" t="str"/>
    </x:row>
    <x:row r="246" ht="20" customHeight="1">
      <x:c r="A246" s="50" t="str">
        <x:v>CTL-0035</x:v>
      </x:c>
      <x:c r="B246" s="50" t="str">
        <x:v>Candidate alternative-rationale group</x:v>
      </x:c>
      <x:c r="C246" s="52" t="str">
        <x:f>IF('Deal_Master_Wide'!$AU$37="","",'Deal_Master_Wide'!$AU$37)</x:f>
        <x:v>Not reviewed</x:v>
      </x:c>
      <x:c r="D246" s="52" t="str">
        <x:f>IF('Deal_Master_Wide'!$AV$37="","",'Deal_Master_Wide'!$AV$37)</x:f>
        <x:v>Not assessed</x:v>
      </x:c>
      <x:c r="E246" s="50" t="n">
        <x:v>0</x:v>
      </x:c>
      <x:c r="F246" s="52" t="str">
        <x:f>IF(OR($C246="High-confidence innovation-driven",$C246="Medium-confidence innovation-driven"),1,IF($C246="Clear alternative-rationale",0,""))</x:f>
      </x:c>
      <x:c r="G246" s="52" t="str">
        <x:f>IF('Deal_Master_Wide'!$M$37="","",'Deal_Master_Wide'!$M$37)</x:f>
        <x:v>Review</x:v>
      </x:c>
      <x:c r="H246" s="50" t="str">
        <x:v>Stryker Corp</x:v>
      </x:c>
      <x:c r="I246" s="50" t="str">
        <x:v>Wright Medical Group NV</x:v>
      </x:c>
      <x:c r="J246" s="50" t="n">
        <x:v>2020</x:v>
      </x:c>
      <x:c r="K246" s="50" t="n">
        <x:v>3</x:v>
      </x:c>
      <x:c r="L246" s="50" t="n">
        <x:v>2023</x:v>
      </x:c>
      <x:c r="M246" s="50" t="n">
        <x:v>1</x:v>
      </x:c>
      <x:c r="N246" s="50" t="n">
        <x:v>1</x:v>
      </x:c>
      <x:c r="O246" s="52" t="str">
        <x:f>IF($F246="","",$F246*$M246)</x:f>
      </x:c>
      <x:c r="P246" s="54" t="str">
        <x:f>IF('Deal_Master_Wide'!$BV$37="","",'Deal_Master_Wide'!$BV$37)</x:f>
      </x:c>
      <x:c r="Q246" s="54" t="str">
        <x:f>IF('Deal_Master_Wide'!$CC$37="","",'Deal_Master_Wide'!$CC$37)</x:f>
      </x:c>
      <x:c r="R246" s="54" t="str">
        <x:f>IF('Deal_Master_Wide'!$CJ$37="","",'Deal_Master_Wide'!$CJ$37)</x:f>
      </x:c>
      <x:c r="S246" s="54" t="str">
        <x:f>IF('Deal_Master_Wide'!$CQ$37="","",'Deal_Master_Wide'!$CQ$37)</x:f>
      </x:c>
      <x:c r="T246" s="54" t="str">
        <x:f>IF('Deal_Master_Wide'!$CX$37="","",'Deal_Master_Wide'!$CX$37)</x:f>
      </x:c>
      <x:c r="U246" s="54" t="str">
        <x:f>IF('Deal_Master_Wide'!$DE$37="","",'Deal_Master_Wide'!$DE$37)</x:f>
      </x:c>
      <x:c r="V246" s="56" t="str">
        <x:f>IF('Deal_Master_Wide'!$DL$37="","",'Deal_Master_Wide'!$DL$37)</x:f>
      </x:c>
      <x:c r="W246" s="56" t="str">
        <x:f>IF('Deal_Master_Wide'!$DS$37="","",'Deal_Master_Wide'!$DS$37)</x:f>
      </x:c>
      <x:c r="X246" s="56" t="str">
        <x:f>IF('Deal_Master_Wide'!$DZ$37="","",'Deal_Master_Wide'!$DZ$37)</x:f>
      </x:c>
      <x:c r="Y246" s="118" t="str">
        <x:f>IF('Deal_Master_Wide'!$EG$37="","",'Deal_Master_Wide'!$EG$37)</x:f>
      </x:c>
      <x:c r="Z246" s="118" t="str">
        <x:f>IF('Deal_Master_Wide'!$EN$37="","",'Deal_Master_Wide'!$EN$37)</x:f>
      </x:c>
      <x:c r="AA246" s="52" t="str">
        <x:f>IF('Deal_Master_Wide'!$AL$37="","",'Deal_Master_Wide'!$AL$37)</x:f>
        <x:v>Unknown</x:v>
      </x:c>
      <x:c r="AB246" s="54" t="n">
        <x:f>IF('Deal_Master_Wide'!$AF$37="","",'Deal_Master_Wide'!$AF$37)</x:f>
        <x:v>5400</x:v>
      </x:c>
      <x:c r="AC246" s="52" t="str">
        <x:f>IF(COUNT($P246,$Q246,$R246,$S246,$T246,$U246,$V246,$W246,$X246)=9,"Yes","No")</x:f>
        <x:v>No</x:v>
      </x:c>
      <x:c r="AD246" s="52" t="str">
        <x:f>IF(COUNT($Y246,$Z246)=2,"Yes","No")</x:f>
        <x:v>No</x:v>
      </x:c>
      <x:c r="AE246" s="50" t="str"/>
      <x:c r="AF246" t="str"/>
    </x:row>
    <x:row r="247" ht="20" customHeight="1">
      <x:c r="A247" s="50" t="str">
        <x:v>CTL-0036</x:v>
      </x:c>
      <x:c r="B247" s="50" t="str">
        <x:v>Candidate alternative-rationale group</x:v>
      </x:c>
      <x:c r="C247" s="52" t="str">
        <x:f>IF('Deal_Master_Wide'!$AU$38="","",'Deal_Master_Wide'!$AU$38)</x:f>
        <x:v>Not reviewed</x:v>
      </x:c>
      <x:c r="D247" s="52" t="str">
        <x:f>IF('Deal_Master_Wide'!$AV$38="","",'Deal_Master_Wide'!$AV$38)</x:f>
        <x:v>Not assessed</x:v>
      </x:c>
      <x:c r="E247" s="50" t="n">
        <x:v>0</x:v>
      </x:c>
      <x:c r="F247" s="52" t="str">
        <x:f>IF(OR($C247="High-confidence innovation-driven",$C247="Medium-confidence innovation-driven"),1,IF($C247="Clear alternative-rationale",0,""))</x:f>
      </x:c>
      <x:c r="G247" s="52" t="str">
        <x:f>IF('Deal_Master_Wide'!$M$38="","",'Deal_Master_Wide'!$M$38)</x:f>
        <x:v>Review</x:v>
      </x:c>
      <x:c r="H247" s="50" t="str">
        <x:v>Neopharmed Gentili SpA</x:v>
      </x:c>
      <x:c r="I247" s="50" t="str">
        <x:v>MDM SpA</x:v>
      </x:c>
      <x:c r="J247" s="50" t="n">
        <x:v>2019</x:v>
      </x:c>
      <x:c r="K247" s="50" t="n">
        <x:v>-3</x:v>
      </x:c>
      <x:c r="L247" s="50" t="n">
        <x:v>2016</x:v>
      </x:c>
      <x:c r="M247" s="50" t="n">
        <x:v>0</x:v>
      </x:c>
      <x:c r="N247" s="50" t="n">
        <x:v>0</x:v>
      </x:c>
      <x:c r="O247" s="52" t="str">
        <x:f>IF($F247="","",$F247*$M247)</x:f>
      </x:c>
      <x:c r="P247" s="54" t="str">
        <x:f>IF('Deal_Master_Wide'!$BP$38="","",'Deal_Master_Wide'!$BP$38)</x:f>
      </x:c>
      <x:c r="Q247" s="54" t="str">
        <x:f>IF('Deal_Master_Wide'!$BW$38="","",'Deal_Master_Wide'!$BW$38)</x:f>
      </x:c>
      <x:c r="R247" s="54" t="str">
        <x:f>IF('Deal_Master_Wide'!$CD$38="","",'Deal_Master_Wide'!$CD$38)</x:f>
      </x:c>
      <x:c r="S247" s="54" t="str">
        <x:f>IF('Deal_Master_Wide'!$CK$38="","",'Deal_Master_Wide'!$CK$38)</x:f>
      </x:c>
      <x:c r="T247" s="54" t="str">
        <x:f>IF('Deal_Master_Wide'!$CR$38="","",'Deal_Master_Wide'!$CR$38)</x:f>
      </x:c>
      <x:c r="U247" s="54" t="str">
        <x:f>IF('Deal_Master_Wide'!$CY$38="","",'Deal_Master_Wide'!$CY$38)</x:f>
      </x:c>
      <x:c r="V247" s="56" t="str">
        <x:f>IF('Deal_Master_Wide'!$DF$38="","",'Deal_Master_Wide'!$DF$38)</x:f>
      </x:c>
      <x:c r="W247" s="56" t="str">
        <x:f>IF('Deal_Master_Wide'!$DM$38="","",'Deal_Master_Wide'!$DM$38)</x:f>
      </x:c>
      <x:c r="X247" s="56" t="str">
        <x:f>IF('Deal_Master_Wide'!$DT$38="","",'Deal_Master_Wide'!$DT$38)</x:f>
      </x:c>
      <x:c r="Y247" s="118" t="str">
        <x:f>IF('Deal_Master_Wide'!$EA$38="","",'Deal_Master_Wide'!$EA$38)</x:f>
      </x:c>
      <x:c r="Z247" s="118" t="str">
        <x:f>IF('Deal_Master_Wide'!$EH$38="","",'Deal_Master_Wide'!$EH$38)</x:f>
      </x:c>
      <x:c r="AA247" s="52" t="str">
        <x:f>IF('Deal_Master_Wide'!$AL$38="","",'Deal_Master_Wide'!$AL$38)</x:f>
        <x:v>Unknown</x:v>
      </x:c>
      <x:c r="AB247" s="54" t="str">
        <x:f>IF('Deal_Master_Wide'!$AF$38="","",'Deal_Master_Wide'!$AF$38)</x:f>
      </x:c>
      <x:c r="AC247" s="52" t="str">
        <x:f>IF(COUNT($P247,$Q247,$R247,$S247,$T247,$U247,$V247,$W247,$X247)=9,"Yes","No")</x:f>
        <x:v>No</x:v>
      </x:c>
      <x:c r="AD247" s="52" t="str">
        <x:f>IF(COUNT($Y247,$Z247)=2,"Yes","No")</x:f>
        <x:v>No</x:v>
      </x:c>
      <x:c r="AE247" s="50" t="str"/>
      <x:c r="AF247" t="str"/>
    </x:row>
    <x:row r="248" ht="20" customHeight="1">
      <x:c r="A248" s="50" t="str">
        <x:v>CTL-0036</x:v>
      </x:c>
      <x:c r="B248" s="50" t="str">
        <x:v>Candidate alternative-rationale group</x:v>
      </x:c>
      <x:c r="C248" s="52" t="str">
        <x:f>IF('Deal_Master_Wide'!$AU$38="","",'Deal_Master_Wide'!$AU$38)</x:f>
        <x:v>Not reviewed</x:v>
      </x:c>
      <x:c r="D248" s="52" t="str">
        <x:f>IF('Deal_Master_Wide'!$AV$38="","",'Deal_Master_Wide'!$AV$38)</x:f>
        <x:v>Not assessed</x:v>
      </x:c>
      <x:c r="E248" s="50" t="n">
        <x:v>0</x:v>
      </x:c>
      <x:c r="F248" s="52" t="str">
        <x:f>IF(OR($C248="High-confidence innovation-driven",$C248="Medium-confidence innovation-driven"),1,IF($C248="Clear alternative-rationale",0,""))</x:f>
      </x:c>
      <x:c r="G248" s="52" t="str">
        <x:f>IF('Deal_Master_Wide'!$M$38="","",'Deal_Master_Wide'!$M$38)</x:f>
        <x:v>Review</x:v>
      </x:c>
      <x:c r="H248" s="50" t="str">
        <x:v>Neopharmed Gentili SpA</x:v>
      </x:c>
      <x:c r="I248" s="50" t="str">
        <x:v>MDM SpA</x:v>
      </x:c>
      <x:c r="J248" s="50" t="n">
        <x:v>2019</x:v>
      </x:c>
      <x:c r="K248" s="50" t="n">
        <x:v>-2</x:v>
      </x:c>
      <x:c r="L248" s="50" t="n">
        <x:v>2017</x:v>
      </x:c>
      <x:c r="M248" s="50" t="n">
        <x:v>0</x:v>
      </x:c>
      <x:c r="N248" s="50" t="n">
        <x:v>0</x:v>
      </x:c>
      <x:c r="O248" s="52" t="str">
        <x:f>IF($F248="","",$F248*$M248)</x:f>
      </x:c>
      <x:c r="P248" s="54" t="str">
        <x:f>IF('Deal_Master_Wide'!$BQ$38="","",'Deal_Master_Wide'!$BQ$38)</x:f>
      </x:c>
      <x:c r="Q248" s="54" t="str">
        <x:f>IF('Deal_Master_Wide'!$BX$38="","",'Deal_Master_Wide'!$BX$38)</x:f>
      </x:c>
      <x:c r="R248" s="54" t="str">
        <x:f>IF('Deal_Master_Wide'!$CE$38="","",'Deal_Master_Wide'!$CE$38)</x:f>
      </x:c>
      <x:c r="S248" s="54" t="str">
        <x:f>IF('Deal_Master_Wide'!$CL$38="","",'Deal_Master_Wide'!$CL$38)</x:f>
      </x:c>
      <x:c r="T248" s="54" t="str">
        <x:f>IF('Deal_Master_Wide'!$CS$38="","",'Deal_Master_Wide'!$CS$38)</x:f>
      </x:c>
      <x:c r="U248" s="54" t="str">
        <x:f>IF('Deal_Master_Wide'!$CZ$38="","",'Deal_Master_Wide'!$CZ$38)</x:f>
      </x:c>
      <x:c r="V248" s="56" t="str">
        <x:f>IF('Deal_Master_Wide'!$DG$38="","",'Deal_Master_Wide'!$DG$38)</x:f>
      </x:c>
      <x:c r="W248" s="56" t="str">
        <x:f>IF('Deal_Master_Wide'!$DN$38="","",'Deal_Master_Wide'!$DN$38)</x:f>
      </x:c>
      <x:c r="X248" s="56" t="str">
        <x:f>IF('Deal_Master_Wide'!$DU$38="","",'Deal_Master_Wide'!$DU$38)</x:f>
      </x:c>
      <x:c r="Y248" s="118" t="str">
        <x:f>IF('Deal_Master_Wide'!$EB$38="","",'Deal_Master_Wide'!$EB$38)</x:f>
      </x:c>
      <x:c r="Z248" s="118" t="str">
        <x:f>IF('Deal_Master_Wide'!$EI$38="","",'Deal_Master_Wide'!$EI$38)</x:f>
      </x:c>
      <x:c r="AA248" s="52" t="str">
        <x:f>IF('Deal_Master_Wide'!$AL$38="","",'Deal_Master_Wide'!$AL$38)</x:f>
        <x:v>Unknown</x:v>
      </x:c>
      <x:c r="AB248" s="54" t="str">
        <x:f>IF('Deal_Master_Wide'!$AF$38="","",'Deal_Master_Wide'!$AF$38)</x:f>
      </x:c>
      <x:c r="AC248" s="52" t="str">
        <x:f>IF(COUNT($P248,$Q248,$R248,$S248,$T248,$U248,$V248,$W248,$X248)=9,"Yes","No")</x:f>
        <x:v>No</x:v>
      </x:c>
      <x:c r="AD248" s="52" t="str">
        <x:f>IF(COUNT($Y248,$Z248)=2,"Yes","No")</x:f>
        <x:v>No</x:v>
      </x:c>
      <x:c r="AE248" s="50" t="str"/>
      <x:c r="AF248" t="str"/>
    </x:row>
    <x:row r="249" ht="20" customHeight="1">
      <x:c r="A249" s="50" t="str">
        <x:v>CTL-0036</x:v>
      </x:c>
      <x:c r="B249" s="50" t="str">
        <x:v>Candidate alternative-rationale group</x:v>
      </x:c>
      <x:c r="C249" s="52" t="str">
        <x:f>IF('Deal_Master_Wide'!$AU$38="","",'Deal_Master_Wide'!$AU$38)</x:f>
        <x:v>Not reviewed</x:v>
      </x:c>
      <x:c r="D249" s="52" t="str">
        <x:f>IF('Deal_Master_Wide'!$AV$38="","",'Deal_Master_Wide'!$AV$38)</x:f>
        <x:v>Not assessed</x:v>
      </x:c>
      <x:c r="E249" s="50" t="n">
        <x:v>0</x:v>
      </x:c>
      <x:c r="F249" s="52" t="str">
        <x:f>IF(OR($C249="High-confidence innovation-driven",$C249="Medium-confidence innovation-driven"),1,IF($C249="Clear alternative-rationale",0,""))</x:f>
      </x:c>
      <x:c r="G249" s="52" t="str">
        <x:f>IF('Deal_Master_Wide'!$M$38="","",'Deal_Master_Wide'!$M$38)</x:f>
        <x:v>Review</x:v>
      </x:c>
      <x:c r="H249" s="50" t="str">
        <x:v>Neopharmed Gentili SpA</x:v>
      </x:c>
      <x:c r="I249" s="50" t="str">
        <x:v>MDM SpA</x:v>
      </x:c>
      <x:c r="J249" s="50" t="n">
        <x:v>2019</x:v>
      </x:c>
      <x:c r="K249" s="50" t="n">
        <x:v>-1</x:v>
      </x:c>
      <x:c r="L249" s="50" t="n">
        <x:v>2018</x:v>
      </x:c>
      <x:c r="M249" s="50" t="n">
        <x:v>0</x:v>
      </x:c>
      <x:c r="N249" s="50" t="n">
        <x:v>0</x:v>
      </x:c>
      <x:c r="O249" s="52" t="str">
        <x:f>IF($F249="","",$F249*$M249)</x:f>
      </x:c>
      <x:c r="P249" s="54" t="str">
        <x:f>IF('Deal_Master_Wide'!$BR$38="","",'Deal_Master_Wide'!$BR$38)</x:f>
      </x:c>
      <x:c r="Q249" s="54" t="str">
        <x:f>IF('Deal_Master_Wide'!$BY$38="","",'Deal_Master_Wide'!$BY$38)</x:f>
      </x:c>
      <x:c r="R249" s="54" t="str">
        <x:f>IF('Deal_Master_Wide'!$CF$38="","",'Deal_Master_Wide'!$CF$38)</x:f>
      </x:c>
      <x:c r="S249" s="54" t="str">
        <x:f>IF('Deal_Master_Wide'!$CM$38="","",'Deal_Master_Wide'!$CM$38)</x:f>
      </x:c>
      <x:c r="T249" s="54" t="str">
        <x:f>IF('Deal_Master_Wide'!$CT$38="","",'Deal_Master_Wide'!$CT$38)</x:f>
      </x:c>
      <x:c r="U249" s="54" t="str">
        <x:f>IF('Deal_Master_Wide'!$DA$38="","",'Deal_Master_Wide'!$DA$38)</x:f>
      </x:c>
      <x:c r="V249" s="56" t="str">
        <x:f>IF('Deal_Master_Wide'!$DH$38="","",'Deal_Master_Wide'!$DH$38)</x:f>
      </x:c>
      <x:c r="W249" s="56" t="str">
        <x:f>IF('Deal_Master_Wide'!$DO$38="","",'Deal_Master_Wide'!$DO$38)</x:f>
      </x:c>
      <x:c r="X249" s="56" t="str">
        <x:f>IF('Deal_Master_Wide'!$DV$38="","",'Deal_Master_Wide'!$DV$38)</x:f>
      </x:c>
      <x:c r="Y249" s="118" t="str">
        <x:f>IF('Deal_Master_Wide'!$EC$38="","",'Deal_Master_Wide'!$EC$38)</x:f>
      </x:c>
      <x:c r="Z249" s="118" t="str">
        <x:f>IF('Deal_Master_Wide'!$EJ$38="","",'Deal_Master_Wide'!$EJ$38)</x:f>
      </x:c>
      <x:c r="AA249" s="52" t="str">
        <x:f>IF('Deal_Master_Wide'!$AL$38="","",'Deal_Master_Wide'!$AL$38)</x:f>
        <x:v>Unknown</x:v>
      </x:c>
      <x:c r="AB249" s="54" t="str">
        <x:f>IF('Deal_Master_Wide'!$AF$38="","",'Deal_Master_Wide'!$AF$38)</x:f>
      </x:c>
      <x:c r="AC249" s="52" t="str">
        <x:f>IF(COUNT($P249,$Q249,$R249,$S249,$T249,$U249,$V249,$W249,$X249)=9,"Yes","No")</x:f>
        <x:v>No</x:v>
      </x:c>
      <x:c r="AD249" s="52" t="str">
        <x:f>IF(COUNT($Y249,$Z249)=2,"Yes","No")</x:f>
        <x:v>No</x:v>
      </x:c>
      <x:c r="AE249" s="50" t="str"/>
      <x:c r="AF249" t="str"/>
    </x:row>
    <x:row r="250" ht="20" customHeight="1">
      <x:c r="A250" s="50" t="str">
        <x:v>CTL-0036</x:v>
      </x:c>
      <x:c r="B250" s="50" t="str">
        <x:v>Candidate alternative-rationale group</x:v>
      </x:c>
      <x:c r="C250" s="52" t="str">
        <x:f>IF('Deal_Master_Wide'!$AU$38="","",'Deal_Master_Wide'!$AU$38)</x:f>
        <x:v>Not reviewed</x:v>
      </x:c>
      <x:c r="D250" s="52" t="str">
        <x:f>IF('Deal_Master_Wide'!$AV$38="","",'Deal_Master_Wide'!$AV$38)</x:f>
        <x:v>Not assessed</x:v>
      </x:c>
      <x:c r="E250" s="50" t="n">
        <x:v>0</x:v>
      </x:c>
      <x:c r="F250" s="52" t="str">
        <x:f>IF(OR($C250="High-confidence innovation-driven",$C250="Medium-confidence innovation-driven"),1,IF($C250="Clear alternative-rationale",0,""))</x:f>
      </x:c>
      <x:c r="G250" s="52" t="str">
        <x:f>IF('Deal_Master_Wide'!$M$38="","",'Deal_Master_Wide'!$M$38)</x:f>
        <x:v>Review</x:v>
      </x:c>
      <x:c r="H250" s="50" t="str">
        <x:v>Neopharmed Gentili SpA</x:v>
      </x:c>
      <x:c r="I250" s="50" t="str">
        <x:v>MDM SpA</x:v>
      </x:c>
      <x:c r="J250" s="50" t="n">
        <x:v>2019</x:v>
      </x:c>
      <x:c r="K250" s="50" t="n">
        <x:v>0</x:v>
      </x:c>
      <x:c r="L250" s="50" t="n">
        <x:v>2019</x:v>
      </x:c>
      <x:c r="M250" s="50" t="n">
        <x:v>0</x:v>
      </x:c>
      <x:c r="N250" s="50" t="n">
        <x:v>1</x:v>
      </x:c>
      <x:c r="O250" s="52" t="str">
        <x:f>IF($F250="","",$F250*$M250)</x:f>
      </x:c>
      <x:c r="P250" s="54" t="str">
        <x:f>IF('Deal_Master_Wide'!$BS$38="","",'Deal_Master_Wide'!$BS$38)</x:f>
      </x:c>
      <x:c r="Q250" s="54" t="str">
        <x:f>IF('Deal_Master_Wide'!$BZ$38="","",'Deal_Master_Wide'!$BZ$38)</x:f>
      </x:c>
      <x:c r="R250" s="54" t="str">
        <x:f>IF('Deal_Master_Wide'!$CG$38="","",'Deal_Master_Wide'!$CG$38)</x:f>
      </x:c>
      <x:c r="S250" s="54" t="str">
        <x:f>IF('Deal_Master_Wide'!$CN$38="","",'Deal_Master_Wide'!$CN$38)</x:f>
      </x:c>
      <x:c r="T250" s="54" t="str">
        <x:f>IF('Deal_Master_Wide'!$CU$38="","",'Deal_Master_Wide'!$CU$38)</x:f>
      </x:c>
      <x:c r="U250" s="54" t="str">
        <x:f>IF('Deal_Master_Wide'!$DB$38="","",'Deal_Master_Wide'!$DB$38)</x:f>
      </x:c>
      <x:c r="V250" s="56" t="str">
        <x:f>IF('Deal_Master_Wide'!$DI$38="","",'Deal_Master_Wide'!$DI$38)</x:f>
      </x:c>
      <x:c r="W250" s="56" t="str">
        <x:f>IF('Deal_Master_Wide'!$DP$38="","",'Deal_Master_Wide'!$DP$38)</x:f>
      </x:c>
      <x:c r="X250" s="56" t="str">
        <x:f>IF('Deal_Master_Wide'!$DW$38="","",'Deal_Master_Wide'!$DW$38)</x:f>
      </x:c>
      <x:c r="Y250" s="118" t="str">
        <x:f>IF('Deal_Master_Wide'!$ED$38="","",'Deal_Master_Wide'!$ED$38)</x:f>
      </x:c>
      <x:c r="Z250" s="118" t="str">
        <x:f>IF('Deal_Master_Wide'!$EK$38="","",'Deal_Master_Wide'!$EK$38)</x:f>
      </x:c>
      <x:c r="AA250" s="52" t="str">
        <x:f>IF('Deal_Master_Wide'!$AL$38="","",'Deal_Master_Wide'!$AL$38)</x:f>
        <x:v>Unknown</x:v>
      </x:c>
      <x:c r="AB250" s="54" t="str">
        <x:f>IF('Deal_Master_Wide'!$AF$38="","",'Deal_Master_Wide'!$AF$38)</x:f>
      </x:c>
      <x:c r="AC250" s="52" t="str">
        <x:f>IF(COUNT($P250,$Q250,$R250,$S250,$T250,$U250,$V250,$W250,$X250)=9,"Yes","No")</x:f>
        <x:v>No</x:v>
      </x:c>
      <x:c r="AD250" s="52" t="str">
        <x:f>IF(COUNT($Y250,$Z250)=2,"Yes","No")</x:f>
        <x:v>No</x:v>
      </x:c>
      <x:c r="AE250" s="50" t="str"/>
      <x:c r="AF250" t="str"/>
    </x:row>
    <x:row r="251" ht="20" customHeight="1">
      <x:c r="A251" s="50" t="str">
        <x:v>CTL-0036</x:v>
      </x:c>
      <x:c r="B251" s="50" t="str">
        <x:v>Candidate alternative-rationale group</x:v>
      </x:c>
      <x:c r="C251" s="52" t="str">
        <x:f>IF('Deal_Master_Wide'!$AU$38="","",'Deal_Master_Wide'!$AU$38)</x:f>
        <x:v>Not reviewed</x:v>
      </x:c>
      <x:c r="D251" s="52" t="str">
        <x:f>IF('Deal_Master_Wide'!$AV$38="","",'Deal_Master_Wide'!$AV$38)</x:f>
        <x:v>Not assessed</x:v>
      </x:c>
      <x:c r="E251" s="50" t="n">
        <x:v>0</x:v>
      </x:c>
      <x:c r="F251" s="52" t="str">
        <x:f>IF(OR($C251="High-confidence innovation-driven",$C251="Medium-confidence innovation-driven"),1,IF($C251="Clear alternative-rationale",0,""))</x:f>
      </x:c>
      <x:c r="G251" s="52" t="str">
        <x:f>IF('Deal_Master_Wide'!$M$38="","",'Deal_Master_Wide'!$M$38)</x:f>
        <x:v>Review</x:v>
      </x:c>
      <x:c r="H251" s="50" t="str">
        <x:v>Neopharmed Gentili SpA</x:v>
      </x:c>
      <x:c r="I251" s="50" t="str">
        <x:v>MDM SpA</x:v>
      </x:c>
      <x:c r="J251" s="50" t="n">
        <x:v>2019</x:v>
      </x:c>
      <x:c r="K251" s="50" t="n">
        <x:v>1</x:v>
      </x:c>
      <x:c r="L251" s="50" t="n">
        <x:v>2020</x:v>
      </x:c>
      <x:c r="M251" s="50" t="n">
        <x:v>1</x:v>
      </x:c>
      <x:c r="N251" s="50" t="n">
        <x:v>1</x:v>
      </x:c>
      <x:c r="O251" s="52" t="str">
        <x:f>IF($F251="","",$F251*$M251)</x:f>
      </x:c>
      <x:c r="P251" s="54" t="str">
        <x:f>IF('Deal_Master_Wide'!$BT$38="","",'Deal_Master_Wide'!$BT$38)</x:f>
      </x:c>
      <x:c r="Q251" s="54" t="str">
        <x:f>IF('Deal_Master_Wide'!$CA$38="","",'Deal_Master_Wide'!$CA$38)</x:f>
      </x:c>
      <x:c r="R251" s="54" t="str">
        <x:f>IF('Deal_Master_Wide'!$CH$38="","",'Deal_Master_Wide'!$CH$38)</x:f>
      </x:c>
      <x:c r="S251" s="54" t="str">
        <x:f>IF('Deal_Master_Wide'!$CO$38="","",'Deal_Master_Wide'!$CO$38)</x:f>
      </x:c>
      <x:c r="T251" s="54" t="str">
        <x:f>IF('Deal_Master_Wide'!$CV$38="","",'Deal_Master_Wide'!$CV$38)</x:f>
      </x:c>
      <x:c r="U251" s="54" t="str">
        <x:f>IF('Deal_Master_Wide'!$DC$38="","",'Deal_Master_Wide'!$DC$38)</x:f>
      </x:c>
      <x:c r="V251" s="56" t="str">
        <x:f>IF('Deal_Master_Wide'!$DJ$38="","",'Deal_Master_Wide'!$DJ$38)</x:f>
      </x:c>
      <x:c r="W251" s="56" t="str">
        <x:f>IF('Deal_Master_Wide'!$DQ$38="","",'Deal_Master_Wide'!$DQ$38)</x:f>
      </x:c>
      <x:c r="X251" s="56" t="str">
        <x:f>IF('Deal_Master_Wide'!$DX$38="","",'Deal_Master_Wide'!$DX$38)</x:f>
      </x:c>
      <x:c r="Y251" s="118" t="str">
        <x:f>IF('Deal_Master_Wide'!$EE$38="","",'Deal_Master_Wide'!$EE$38)</x:f>
      </x:c>
      <x:c r="Z251" s="118" t="str">
        <x:f>IF('Deal_Master_Wide'!$EL$38="","",'Deal_Master_Wide'!$EL$38)</x:f>
      </x:c>
      <x:c r="AA251" s="52" t="str">
        <x:f>IF('Deal_Master_Wide'!$AL$38="","",'Deal_Master_Wide'!$AL$38)</x:f>
        <x:v>Unknown</x:v>
      </x:c>
      <x:c r="AB251" s="54" t="str">
        <x:f>IF('Deal_Master_Wide'!$AF$38="","",'Deal_Master_Wide'!$AF$38)</x:f>
      </x:c>
      <x:c r="AC251" s="52" t="str">
        <x:f>IF(COUNT($P251,$Q251,$R251,$S251,$T251,$U251,$V251,$W251,$X251)=9,"Yes","No")</x:f>
        <x:v>No</x:v>
      </x:c>
      <x:c r="AD251" s="52" t="str">
        <x:f>IF(COUNT($Y251,$Z251)=2,"Yes","No")</x:f>
        <x:v>No</x:v>
      </x:c>
      <x:c r="AE251" s="50" t="str"/>
      <x:c r="AF251" t="str"/>
    </x:row>
    <x:row r="252" ht="20" customHeight="1">
      <x:c r="A252" s="50" t="str">
        <x:v>CTL-0036</x:v>
      </x:c>
      <x:c r="B252" s="50" t="str">
        <x:v>Candidate alternative-rationale group</x:v>
      </x:c>
      <x:c r="C252" s="52" t="str">
        <x:f>IF('Deal_Master_Wide'!$AU$38="","",'Deal_Master_Wide'!$AU$38)</x:f>
        <x:v>Not reviewed</x:v>
      </x:c>
      <x:c r="D252" s="52" t="str">
        <x:f>IF('Deal_Master_Wide'!$AV$38="","",'Deal_Master_Wide'!$AV$38)</x:f>
        <x:v>Not assessed</x:v>
      </x:c>
      <x:c r="E252" s="50" t="n">
        <x:v>0</x:v>
      </x:c>
      <x:c r="F252" s="52" t="str">
        <x:f>IF(OR($C252="High-confidence innovation-driven",$C252="Medium-confidence innovation-driven"),1,IF($C252="Clear alternative-rationale",0,""))</x:f>
      </x:c>
      <x:c r="G252" s="52" t="str">
        <x:f>IF('Deal_Master_Wide'!$M$38="","",'Deal_Master_Wide'!$M$38)</x:f>
        <x:v>Review</x:v>
      </x:c>
      <x:c r="H252" s="50" t="str">
        <x:v>Neopharmed Gentili SpA</x:v>
      </x:c>
      <x:c r="I252" s="50" t="str">
        <x:v>MDM SpA</x:v>
      </x:c>
      <x:c r="J252" s="50" t="n">
        <x:v>2019</x:v>
      </x:c>
      <x:c r="K252" s="50" t="n">
        <x:v>2</x:v>
      </x:c>
      <x:c r="L252" s="50" t="n">
        <x:v>2021</x:v>
      </x:c>
      <x:c r="M252" s="50" t="n">
        <x:v>1</x:v>
      </x:c>
      <x:c r="N252" s="50" t="n">
        <x:v>1</x:v>
      </x:c>
      <x:c r="O252" s="52" t="str">
        <x:f>IF($F252="","",$F252*$M252)</x:f>
      </x:c>
      <x:c r="P252" s="54" t="str">
        <x:f>IF('Deal_Master_Wide'!$BU$38="","",'Deal_Master_Wide'!$BU$38)</x:f>
      </x:c>
      <x:c r="Q252" s="54" t="str">
        <x:f>IF('Deal_Master_Wide'!$CB$38="","",'Deal_Master_Wide'!$CB$38)</x:f>
      </x:c>
      <x:c r="R252" s="54" t="str">
        <x:f>IF('Deal_Master_Wide'!$CI$38="","",'Deal_Master_Wide'!$CI$38)</x:f>
      </x:c>
      <x:c r="S252" s="54" t="str">
        <x:f>IF('Deal_Master_Wide'!$CP$38="","",'Deal_Master_Wide'!$CP$38)</x:f>
      </x:c>
      <x:c r="T252" s="54" t="str">
        <x:f>IF('Deal_Master_Wide'!$CW$38="","",'Deal_Master_Wide'!$CW$38)</x:f>
      </x:c>
      <x:c r="U252" s="54" t="str">
        <x:f>IF('Deal_Master_Wide'!$DD$38="","",'Deal_Master_Wide'!$DD$38)</x:f>
      </x:c>
      <x:c r="V252" s="56" t="str">
        <x:f>IF('Deal_Master_Wide'!$DK$38="","",'Deal_Master_Wide'!$DK$38)</x:f>
      </x:c>
      <x:c r="W252" s="56" t="str">
        <x:f>IF('Deal_Master_Wide'!$DR$38="","",'Deal_Master_Wide'!$DR$38)</x:f>
      </x:c>
      <x:c r="X252" s="56" t="str">
        <x:f>IF('Deal_Master_Wide'!$DY$38="","",'Deal_Master_Wide'!$DY$38)</x:f>
      </x:c>
      <x:c r="Y252" s="118" t="str">
        <x:f>IF('Deal_Master_Wide'!$EF$38="","",'Deal_Master_Wide'!$EF$38)</x:f>
      </x:c>
      <x:c r="Z252" s="118" t="str">
        <x:f>IF('Deal_Master_Wide'!$EM$38="","",'Deal_Master_Wide'!$EM$38)</x:f>
      </x:c>
      <x:c r="AA252" s="52" t="str">
        <x:f>IF('Deal_Master_Wide'!$AL$38="","",'Deal_Master_Wide'!$AL$38)</x:f>
        <x:v>Unknown</x:v>
      </x:c>
      <x:c r="AB252" s="54" t="str">
        <x:f>IF('Deal_Master_Wide'!$AF$38="","",'Deal_Master_Wide'!$AF$38)</x:f>
      </x:c>
      <x:c r="AC252" s="52" t="str">
        <x:f>IF(COUNT($P252,$Q252,$R252,$S252,$T252,$U252,$V252,$W252,$X252)=9,"Yes","No")</x:f>
        <x:v>No</x:v>
      </x:c>
      <x:c r="AD252" s="52" t="str">
        <x:f>IF(COUNT($Y252,$Z252)=2,"Yes","No")</x:f>
        <x:v>No</x:v>
      </x:c>
      <x:c r="AE252" s="50" t="str"/>
      <x:c r="AF252" t="str"/>
    </x:row>
    <x:row r="253" ht="20" customHeight="1">
      <x:c r="A253" s="50" t="str">
        <x:v>CTL-0036</x:v>
      </x:c>
      <x:c r="B253" s="50" t="str">
        <x:v>Candidate alternative-rationale group</x:v>
      </x:c>
      <x:c r="C253" s="52" t="str">
        <x:f>IF('Deal_Master_Wide'!$AU$38="","",'Deal_Master_Wide'!$AU$38)</x:f>
        <x:v>Not reviewed</x:v>
      </x:c>
      <x:c r="D253" s="52" t="str">
        <x:f>IF('Deal_Master_Wide'!$AV$38="","",'Deal_Master_Wide'!$AV$38)</x:f>
        <x:v>Not assessed</x:v>
      </x:c>
      <x:c r="E253" s="50" t="n">
        <x:v>0</x:v>
      </x:c>
      <x:c r="F253" s="52" t="str">
        <x:f>IF(OR($C253="High-confidence innovation-driven",$C253="Medium-confidence innovation-driven"),1,IF($C253="Clear alternative-rationale",0,""))</x:f>
      </x:c>
      <x:c r="G253" s="52" t="str">
        <x:f>IF('Deal_Master_Wide'!$M$38="","",'Deal_Master_Wide'!$M$38)</x:f>
        <x:v>Review</x:v>
      </x:c>
      <x:c r="H253" s="50" t="str">
        <x:v>Neopharmed Gentili SpA</x:v>
      </x:c>
      <x:c r="I253" s="50" t="str">
        <x:v>MDM SpA</x:v>
      </x:c>
      <x:c r="J253" s="50" t="n">
        <x:v>2019</x:v>
      </x:c>
      <x:c r="K253" s="50" t="n">
        <x:v>3</x:v>
      </x:c>
      <x:c r="L253" s="50" t="n">
        <x:v>2022</x:v>
      </x:c>
      <x:c r="M253" s="50" t="n">
        <x:v>1</x:v>
      </x:c>
      <x:c r="N253" s="50" t="n">
        <x:v>1</x:v>
      </x:c>
      <x:c r="O253" s="52" t="str">
        <x:f>IF($F253="","",$F253*$M253)</x:f>
      </x:c>
      <x:c r="P253" s="54" t="str">
        <x:f>IF('Deal_Master_Wide'!$BV$38="","",'Deal_Master_Wide'!$BV$38)</x:f>
      </x:c>
      <x:c r="Q253" s="54" t="str">
        <x:f>IF('Deal_Master_Wide'!$CC$38="","",'Deal_Master_Wide'!$CC$38)</x:f>
      </x:c>
      <x:c r="R253" s="54" t="str">
        <x:f>IF('Deal_Master_Wide'!$CJ$38="","",'Deal_Master_Wide'!$CJ$38)</x:f>
      </x:c>
      <x:c r="S253" s="54" t="str">
        <x:f>IF('Deal_Master_Wide'!$CQ$38="","",'Deal_Master_Wide'!$CQ$38)</x:f>
      </x:c>
      <x:c r="T253" s="54" t="str">
        <x:f>IF('Deal_Master_Wide'!$CX$38="","",'Deal_Master_Wide'!$CX$38)</x:f>
      </x:c>
      <x:c r="U253" s="54" t="str">
        <x:f>IF('Deal_Master_Wide'!$DE$38="","",'Deal_Master_Wide'!$DE$38)</x:f>
      </x:c>
      <x:c r="V253" s="56" t="str">
        <x:f>IF('Deal_Master_Wide'!$DL$38="","",'Deal_Master_Wide'!$DL$38)</x:f>
      </x:c>
      <x:c r="W253" s="56" t="str">
        <x:f>IF('Deal_Master_Wide'!$DS$38="","",'Deal_Master_Wide'!$DS$38)</x:f>
      </x:c>
      <x:c r="X253" s="56" t="str">
        <x:f>IF('Deal_Master_Wide'!$DZ$38="","",'Deal_Master_Wide'!$DZ$38)</x:f>
      </x:c>
      <x:c r="Y253" s="118" t="str">
        <x:f>IF('Deal_Master_Wide'!$EG$38="","",'Deal_Master_Wide'!$EG$38)</x:f>
      </x:c>
      <x:c r="Z253" s="118" t="str">
        <x:f>IF('Deal_Master_Wide'!$EN$38="","",'Deal_Master_Wide'!$EN$38)</x:f>
      </x:c>
      <x:c r="AA253" s="52" t="str">
        <x:f>IF('Deal_Master_Wide'!$AL$38="","",'Deal_Master_Wide'!$AL$38)</x:f>
        <x:v>Unknown</x:v>
      </x:c>
      <x:c r="AB253" s="54" t="str">
        <x:f>IF('Deal_Master_Wide'!$AF$38="","",'Deal_Master_Wide'!$AF$38)</x:f>
      </x:c>
      <x:c r="AC253" s="52" t="str">
        <x:f>IF(COUNT($P253,$Q253,$R253,$S253,$T253,$U253,$V253,$W253,$X253)=9,"Yes","No")</x:f>
        <x:v>No</x:v>
      </x:c>
      <x:c r="AD253" s="52" t="str">
        <x:f>IF(COUNT($Y253,$Z253)=2,"Yes","No")</x:f>
        <x:v>No</x:v>
      </x:c>
      <x:c r="AE253" s="50" t="str"/>
      <x:c r="AF253" t="str"/>
    </x:row>
    <x:row r="254" ht="20" customHeight="1">
      <x:c r="A254" s="50" t="str">
        <x:v>CTL-0037</x:v>
      </x:c>
      <x:c r="B254" s="50" t="str">
        <x:v>Candidate alternative-rationale group</x:v>
      </x:c>
      <x:c r="C254" s="52" t="str">
        <x:f>IF('Deal_Master_Wide'!$AU$39="","",'Deal_Master_Wide'!$AU$39)</x:f>
        <x:v>Not reviewed</x:v>
      </x:c>
      <x:c r="D254" s="52" t="str">
        <x:f>IF('Deal_Master_Wide'!$AV$39="","",'Deal_Master_Wide'!$AV$39)</x:f>
        <x:v>Not assessed</x:v>
      </x:c>
      <x:c r="E254" s="50" t="n">
        <x:v>0</x:v>
      </x:c>
      <x:c r="F254" s="52" t="str">
        <x:f>IF(OR($C254="High-confidence innovation-driven",$C254="Medium-confidence innovation-driven"),1,IF($C254="Clear alternative-rationale",0,""))</x:f>
      </x:c>
      <x:c r="G254" s="52" t="str">
        <x:f>IF('Deal_Master_Wide'!$M$39="","",'Deal_Master_Wide'!$M$39)</x:f>
        <x:v>Review</x:v>
      </x:c>
      <x:c r="H254" s="50" t="str"/>
      <x:c r="I254" s="50" t="str">
        <x:v>Cato Research LLC (Inactive); Specialized Medical Services-oncology BV (Inactive)</x:v>
      </x:c>
      <x:c r="J254" s="50" t="n">
        <x:v>2019</x:v>
      </x:c>
      <x:c r="K254" s="50" t="n">
        <x:v>-3</x:v>
      </x:c>
      <x:c r="L254" s="50" t="n">
        <x:v>2016</x:v>
      </x:c>
      <x:c r="M254" s="50" t="n">
        <x:v>0</x:v>
      </x:c>
      <x:c r="N254" s="50" t="n">
        <x:v>0</x:v>
      </x:c>
      <x:c r="O254" s="52" t="str">
        <x:f>IF($F254="","",$F254*$M254)</x:f>
      </x:c>
      <x:c r="P254" s="54" t="str">
        <x:f>IF('Deal_Master_Wide'!$BP$39="","",'Deal_Master_Wide'!$BP$39)</x:f>
      </x:c>
      <x:c r="Q254" s="54" t="str">
        <x:f>IF('Deal_Master_Wide'!$BW$39="","",'Deal_Master_Wide'!$BW$39)</x:f>
      </x:c>
      <x:c r="R254" s="54" t="str">
        <x:f>IF('Deal_Master_Wide'!$CD$39="","",'Deal_Master_Wide'!$CD$39)</x:f>
      </x:c>
      <x:c r="S254" s="54" t="str">
        <x:f>IF('Deal_Master_Wide'!$CK$39="","",'Deal_Master_Wide'!$CK$39)</x:f>
      </x:c>
      <x:c r="T254" s="54" t="str">
        <x:f>IF('Deal_Master_Wide'!$CR$39="","",'Deal_Master_Wide'!$CR$39)</x:f>
      </x:c>
      <x:c r="U254" s="54" t="str">
        <x:f>IF('Deal_Master_Wide'!$CY$39="","",'Deal_Master_Wide'!$CY$39)</x:f>
      </x:c>
      <x:c r="V254" s="56" t="str">
        <x:f>IF('Deal_Master_Wide'!$DF$39="","",'Deal_Master_Wide'!$DF$39)</x:f>
      </x:c>
      <x:c r="W254" s="56" t="str">
        <x:f>IF('Deal_Master_Wide'!$DM$39="","",'Deal_Master_Wide'!$DM$39)</x:f>
      </x:c>
      <x:c r="X254" s="56" t="str">
        <x:f>IF('Deal_Master_Wide'!$DT$39="","",'Deal_Master_Wide'!$DT$39)</x:f>
      </x:c>
      <x:c r="Y254" s="118" t="str">
        <x:f>IF('Deal_Master_Wide'!$EA$39="","",'Deal_Master_Wide'!$EA$39)</x:f>
      </x:c>
      <x:c r="Z254" s="118" t="str">
        <x:f>IF('Deal_Master_Wide'!$EH$39="","",'Deal_Master_Wide'!$EH$39)</x:f>
      </x:c>
      <x:c r="AA254" s="52" t="str">
        <x:f>IF('Deal_Master_Wide'!$AL$39="","",'Deal_Master_Wide'!$AL$39)</x:f>
        <x:v>Unknown</x:v>
      </x:c>
      <x:c r="AB254" s="54" t="str">
        <x:f>IF('Deal_Master_Wide'!$AF$39="","",'Deal_Master_Wide'!$AF$39)</x:f>
      </x:c>
      <x:c r="AC254" s="52" t="str">
        <x:f>IF(COUNT($P254,$Q254,$R254,$S254,$T254,$U254,$V254,$W254,$X254)=9,"Yes","No")</x:f>
        <x:v>No</x:v>
      </x:c>
      <x:c r="AD254" s="52" t="str">
        <x:f>IF(COUNT($Y254,$Z254)=2,"Yes","No")</x:f>
        <x:v>No</x:v>
      </x:c>
      <x:c r="AE254" s="50" t="str"/>
      <x:c r="AF254" t="str"/>
    </x:row>
    <x:row r="255" ht="20" customHeight="1">
      <x:c r="A255" s="50" t="str">
        <x:v>CTL-0037</x:v>
      </x:c>
      <x:c r="B255" s="50" t="str">
        <x:v>Candidate alternative-rationale group</x:v>
      </x:c>
      <x:c r="C255" s="52" t="str">
        <x:f>IF('Deal_Master_Wide'!$AU$39="","",'Deal_Master_Wide'!$AU$39)</x:f>
        <x:v>Not reviewed</x:v>
      </x:c>
      <x:c r="D255" s="52" t="str">
        <x:f>IF('Deal_Master_Wide'!$AV$39="","",'Deal_Master_Wide'!$AV$39)</x:f>
        <x:v>Not assessed</x:v>
      </x:c>
      <x:c r="E255" s="50" t="n">
        <x:v>0</x:v>
      </x:c>
      <x:c r="F255" s="52" t="str">
        <x:f>IF(OR($C255="High-confidence innovation-driven",$C255="Medium-confidence innovation-driven"),1,IF($C255="Clear alternative-rationale",0,""))</x:f>
      </x:c>
      <x:c r="G255" s="52" t="str">
        <x:f>IF('Deal_Master_Wide'!$M$39="","",'Deal_Master_Wide'!$M$39)</x:f>
        <x:v>Review</x:v>
      </x:c>
      <x:c r="H255" s="50" t="str"/>
      <x:c r="I255" s="50" t="str">
        <x:v>Cato Research LLC (Inactive); Specialized Medical Services-oncology BV (Inactive)</x:v>
      </x:c>
      <x:c r="J255" s="50" t="n">
        <x:v>2019</x:v>
      </x:c>
      <x:c r="K255" s="50" t="n">
        <x:v>-2</x:v>
      </x:c>
      <x:c r="L255" s="50" t="n">
        <x:v>2017</x:v>
      </x:c>
      <x:c r="M255" s="50" t="n">
        <x:v>0</x:v>
      </x:c>
      <x:c r="N255" s="50" t="n">
        <x:v>0</x:v>
      </x:c>
      <x:c r="O255" s="52" t="str">
        <x:f>IF($F255="","",$F255*$M255)</x:f>
      </x:c>
      <x:c r="P255" s="54" t="str">
        <x:f>IF('Deal_Master_Wide'!$BQ$39="","",'Deal_Master_Wide'!$BQ$39)</x:f>
      </x:c>
      <x:c r="Q255" s="54" t="str">
        <x:f>IF('Deal_Master_Wide'!$BX$39="","",'Deal_Master_Wide'!$BX$39)</x:f>
      </x:c>
      <x:c r="R255" s="54" t="str">
        <x:f>IF('Deal_Master_Wide'!$CE$39="","",'Deal_Master_Wide'!$CE$39)</x:f>
      </x:c>
      <x:c r="S255" s="54" t="str">
        <x:f>IF('Deal_Master_Wide'!$CL$39="","",'Deal_Master_Wide'!$CL$39)</x:f>
      </x:c>
      <x:c r="T255" s="54" t="str">
        <x:f>IF('Deal_Master_Wide'!$CS$39="","",'Deal_Master_Wide'!$CS$39)</x:f>
      </x:c>
      <x:c r="U255" s="54" t="str">
        <x:f>IF('Deal_Master_Wide'!$CZ$39="","",'Deal_Master_Wide'!$CZ$39)</x:f>
      </x:c>
      <x:c r="V255" s="56" t="str">
        <x:f>IF('Deal_Master_Wide'!$DG$39="","",'Deal_Master_Wide'!$DG$39)</x:f>
      </x:c>
      <x:c r="W255" s="56" t="str">
        <x:f>IF('Deal_Master_Wide'!$DN$39="","",'Deal_Master_Wide'!$DN$39)</x:f>
      </x:c>
      <x:c r="X255" s="56" t="str">
        <x:f>IF('Deal_Master_Wide'!$DU$39="","",'Deal_Master_Wide'!$DU$39)</x:f>
      </x:c>
      <x:c r="Y255" s="118" t="str">
        <x:f>IF('Deal_Master_Wide'!$EB$39="","",'Deal_Master_Wide'!$EB$39)</x:f>
      </x:c>
      <x:c r="Z255" s="118" t="str">
        <x:f>IF('Deal_Master_Wide'!$EI$39="","",'Deal_Master_Wide'!$EI$39)</x:f>
      </x:c>
      <x:c r="AA255" s="52" t="str">
        <x:f>IF('Deal_Master_Wide'!$AL$39="","",'Deal_Master_Wide'!$AL$39)</x:f>
        <x:v>Unknown</x:v>
      </x:c>
      <x:c r="AB255" s="54" t="str">
        <x:f>IF('Deal_Master_Wide'!$AF$39="","",'Deal_Master_Wide'!$AF$39)</x:f>
      </x:c>
      <x:c r="AC255" s="52" t="str">
        <x:f>IF(COUNT($P255,$Q255,$R255,$S255,$T255,$U255,$V255,$W255,$X255)=9,"Yes","No")</x:f>
        <x:v>No</x:v>
      </x:c>
      <x:c r="AD255" s="52" t="str">
        <x:f>IF(COUNT($Y255,$Z255)=2,"Yes","No")</x:f>
        <x:v>No</x:v>
      </x:c>
      <x:c r="AE255" s="50" t="str"/>
      <x:c r="AF255" t="str"/>
    </x:row>
    <x:row r="256" ht="20" customHeight="1">
      <x:c r="A256" s="50" t="str">
        <x:v>CTL-0037</x:v>
      </x:c>
      <x:c r="B256" s="50" t="str">
        <x:v>Candidate alternative-rationale group</x:v>
      </x:c>
      <x:c r="C256" s="52" t="str">
        <x:f>IF('Deal_Master_Wide'!$AU$39="","",'Deal_Master_Wide'!$AU$39)</x:f>
        <x:v>Not reviewed</x:v>
      </x:c>
      <x:c r="D256" s="52" t="str">
        <x:f>IF('Deal_Master_Wide'!$AV$39="","",'Deal_Master_Wide'!$AV$39)</x:f>
        <x:v>Not assessed</x:v>
      </x:c>
      <x:c r="E256" s="50" t="n">
        <x:v>0</x:v>
      </x:c>
      <x:c r="F256" s="52" t="str">
        <x:f>IF(OR($C256="High-confidence innovation-driven",$C256="Medium-confidence innovation-driven"),1,IF($C256="Clear alternative-rationale",0,""))</x:f>
      </x:c>
      <x:c r="G256" s="52" t="str">
        <x:f>IF('Deal_Master_Wide'!$M$39="","",'Deal_Master_Wide'!$M$39)</x:f>
        <x:v>Review</x:v>
      </x:c>
      <x:c r="H256" s="50" t="str"/>
      <x:c r="I256" s="50" t="str">
        <x:v>Cato Research LLC (Inactive); Specialized Medical Services-oncology BV (Inactive)</x:v>
      </x:c>
      <x:c r="J256" s="50" t="n">
        <x:v>2019</x:v>
      </x:c>
      <x:c r="K256" s="50" t="n">
        <x:v>-1</x:v>
      </x:c>
      <x:c r="L256" s="50" t="n">
        <x:v>2018</x:v>
      </x:c>
      <x:c r="M256" s="50" t="n">
        <x:v>0</x:v>
      </x:c>
      <x:c r="N256" s="50" t="n">
        <x:v>0</x:v>
      </x:c>
      <x:c r="O256" s="52" t="str">
        <x:f>IF($F256="","",$F256*$M256)</x:f>
      </x:c>
      <x:c r="P256" s="54" t="str">
        <x:f>IF('Deal_Master_Wide'!$BR$39="","",'Deal_Master_Wide'!$BR$39)</x:f>
      </x:c>
      <x:c r="Q256" s="54" t="str">
        <x:f>IF('Deal_Master_Wide'!$BY$39="","",'Deal_Master_Wide'!$BY$39)</x:f>
      </x:c>
      <x:c r="R256" s="54" t="str">
        <x:f>IF('Deal_Master_Wide'!$CF$39="","",'Deal_Master_Wide'!$CF$39)</x:f>
      </x:c>
      <x:c r="S256" s="54" t="str">
        <x:f>IF('Deal_Master_Wide'!$CM$39="","",'Deal_Master_Wide'!$CM$39)</x:f>
      </x:c>
      <x:c r="T256" s="54" t="str">
        <x:f>IF('Deal_Master_Wide'!$CT$39="","",'Deal_Master_Wide'!$CT$39)</x:f>
      </x:c>
      <x:c r="U256" s="54" t="str">
        <x:f>IF('Deal_Master_Wide'!$DA$39="","",'Deal_Master_Wide'!$DA$39)</x:f>
      </x:c>
      <x:c r="V256" s="56" t="str">
        <x:f>IF('Deal_Master_Wide'!$DH$39="","",'Deal_Master_Wide'!$DH$39)</x:f>
      </x:c>
      <x:c r="W256" s="56" t="str">
        <x:f>IF('Deal_Master_Wide'!$DO$39="","",'Deal_Master_Wide'!$DO$39)</x:f>
      </x:c>
      <x:c r="X256" s="56" t="str">
        <x:f>IF('Deal_Master_Wide'!$DV$39="","",'Deal_Master_Wide'!$DV$39)</x:f>
      </x:c>
      <x:c r="Y256" s="118" t="str">
        <x:f>IF('Deal_Master_Wide'!$EC$39="","",'Deal_Master_Wide'!$EC$39)</x:f>
      </x:c>
      <x:c r="Z256" s="118" t="str">
        <x:f>IF('Deal_Master_Wide'!$EJ$39="","",'Deal_Master_Wide'!$EJ$39)</x:f>
      </x:c>
      <x:c r="AA256" s="52" t="str">
        <x:f>IF('Deal_Master_Wide'!$AL$39="","",'Deal_Master_Wide'!$AL$39)</x:f>
        <x:v>Unknown</x:v>
      </x:c>
      <x:c r="AB256" s="54" t="str">
        <x:f>IF('Deal_Master_Wide'!$AF$39="","",'Deal_Master_Wide'!$AF$39)</x:f>
      </x:c>
      <x:c r="AC256" s="52" t="str">
        <x:f>IF(COUNT($P256,$Q256,$R256,$S256,$T256,$U256,$V256,$W256,$X256)=9,"Yes","No")</x:f>
        <x:v>No</x:v>
      </x:c>
      <x:c r="AD256" s="52" t="str">
        <x:f>IF(COUNT($Y256,$Z256)=2,"Yes","No")</x:f>
        <x:v>No</x:v>
      </x:c>
      <x:c r="AE256" s="50" t="str"/>
      <x:c r="AF256" t="str"/>
    </x:row>
    <x:row r="257" ht="20" customHeight="1">
      <x:c r="A257" s="50" t="str">
        <x:v>CTL-0037</x:v>
      </x:c>
      <x:c r="B257" s="50" t="str">
        <x:v>Candidate alternative-rationale group</x:v>
      </x:c>
      <x:c r="C257" s="52" t="str">
        <x:f>IF('Deal_Master_Wide'!$AU$39="","",'Deal_Master_Wide'!$AU$39)</x:f>
        <x:v>Not reviewed</x:v>
      </x:c>
      <x:c r="D257" s="52" t="str">
        <x:f>IF('Deal_Master_Wide'!$AV$39="","",'Deal_Master_Wide'!$AV$39)</x:f>
        <x:v>Not assessed</x:v>
      </x:c>
      <x:c r="E257" s="50" t="n">
        <x:v>0</x:v>
      </x:c>
      <x:c r="F257" s="52" t="str">
        <x:f>IF(OR($C257="High-confidence innovation-driven",$C257="Medium-confidence innovation-driven"),1,IF($C257="Clear alternative-rationale",0,""))</x:f>
      </x:c>
      <x:c r="G257" s="52" t="str">
        <x:f>IF('Deal_Master_Wide'!$M$39="","",'Deal_Master_Wide'!$M$39)</x:f>
        <x:v>Review</x:v>
      </x:c>
      <x:c r="H257" s="50" t="str"/>
      <x:c r="I257" s="50" t="str">
        <x:v>Cato Research LLC (Inactive); Specialized Medical Services-oncology BV (Inactive)</x:v>
      </x:c>
      <x:c r="J257" s="50" t="n">
        <x:v>2019</x:v>
      </x:c>
      <x:c r="K257" s="50" t="n">
        <x:v>0</x:v>
      </x:c>
      <x:c r="L257" s="50" t="n">
        <x:v>2019</x:v>
      </x:c>
      <x:c r="M257" s="50" t="n">
        <x:v>0</x:v>
      </x:c>
      <x:c r="N257" s="50" t="n">
        <x:v>1</x:v>
      </x:c>
      <x:c r="O257" s="52" t="str">
        <x:f>IF($F257="","",$F257*$M257)</x:f>
      </x:c>
      <x:c r="P257" s="54" t="str">
        <x:f>IF('Deal_Master_Wide'!$BS$39="","",'Deal_Master_Wide'!$BS$39)</x:f>
      </x:c>
      <x:c r="Q257" s="54" t="str">
        <x:f>IF('Deal_Master_Wide'!$BZ$39="","",'Deal_Master_Wide'!$BZ$39)</x:f>
      </x:c>
      <x:c r="R257" s="54" t="str">
        <x:f>IF('Deal_Master_Wide'!$CG$39="","",'Deal_Master_Wide'!$CG$39)</x:f>
      </x:c>
      <x:c r="S257" s="54" t="str">
        <x:f>IF('Deal_Master_Wide'!$CN$39="","",'Deal_Master_Wide'!$CN$39)</x:f>
      </x:c>
      <x:c r="T257" s="54" t="str">
        <x:f>IF('Deal_Master_Wide'!$CU$39="","",'Deal_Master_Wide'!$CU$39)</x:f>
      </x:c>
      <x:c r="U257" s="54" t="str">
        <x:f>IF('Deal_Master_Wide'!$DB$39="","",'Deal_Master_Wide'!$DB$39)</x:f>
      </x:c>
      <x:c r="V257" s="56" t="str">
        <x:f>IF('Deal_Master_Wide'!$DI$39="","",'Deal_Master_Wide'!$DI$39)</x:f>
      </x:c>
      <x:c r="W257" s="56" t="str">
        <x:f>IF('Deal_Master_Wide'!$DP$39="","",'Deal_Master_Wide'!$DP$39)</x:f>
      </x:c>
      <x:c r="X257" s="56" t="str">
        <x:f>IF('Deal_Master_Wide'!$DW$39="","",'Deal_Master_Wide'!$DW$39)</x:f>
      </x:c>
      <x:c r="Y257" s="118" t="str">
        <x:f>IF('Deal_Master_Wide'!$ED$39="","",'Deal_Master_Wide'!$ED$39)</x:f>
      </x:c>
      <x:c r="Z257" s="118" t="str">
        <x:f>IF('Deal_Master_Wide'!$EK$39="","",'Deal_Master_Wide'!$EK$39)</x:f>
      </x:c>
      <x:c r="AA257" s="52" t="str">
        <x:f>IF('Deal_Master_Wide'!$AL$39="","",'Deal_Master_Wide'!$AL$39)</x:f>
        <x:v>Unknown</x:v>
      </x:c>
      <x:c r="AB257" s="54" t="str">
        <x:f>IF('Deal_Master_Wide'!$AF$39="","",'Deal_Master_Wide'!$AF$39)</x:f>
      </x:c>
      <x:c r="AC257" s="52" t="str">
        <x:f>IF(COUNT($P257,$Q257,$R257,$S257,$T257,$U257,$V257,$W257,$X257)=9,"Yes","No")</x:f>
        <x:v>No</x:v>
      </x:c>
      <x:c r="AD257" s="52" t="str">
        <x:f>IF(COUNT($Y257,$Z257)=2,"Yes","No")</x:f>
        <x:v>No</x:v>
      </x:c>
      <x:c r="AE257" s="50" t="str"/>
      <x:c r="AF257" t="str"/>
    </x:row>
    <x:row r="258" ht="20" customHeight="1">
      <x:c r="A258" s="50" t="str">
        <x:v>CTL-0037</x:v>
      </x:c>
      <x:c r="B258" s="50" t="str">
        <x:v>Candidate alternative-rationale group</x:v>
      </x:c>
      <x:c r="C258" s="52" t="str">
        <x:f>IF('Deal_Master_Wide'!$AU$39="","",'Deal_Master_Wide'!$AU$39)</x:f>
        <x:v>Not reviewed</x:v>
      </x:c>
      <x:c r="D258" s="52" t="str">
        <x:f>IF('Deal_Master_Wide'!$AV$39="","",'Deal_Master_Wide'!$AV$39)</x:f>
        <x:v>Not assessed</x:v>
      </x:c>
      <x:c r="E258" s="50" t="n">
        <x:v>0</x:v>
      </x:c>
      <x:c r="F258" s="52" t="str">
        <x:f>IF(OR($C258="High-confidence innovation-driven",$C258="Medium-confidence innovation-driven"),1,IF($C258="Clear alternative-rationale",0,""))</x:f>
      </x:c>
      <x:c r="G258" s="52" t="str">
        <x:f>IF('Deal_Master_Wide'!$M$39="","",'Deal_Master_Wide'!$M$39)</x:f>
        <x:v>Review</x:v>
      </x:c>
      <x:c r="H258" s="50" t="str"/>
      <x:c r="I258" s="50" t="str">
        <x:v>Cato Research LLC (Inactive); Specialized Medical Services-oncology BV (Inactive)</x:v>
      </x:c>
      <x:c r="J258" s="50" t="n">
        <x:v>2019</x:v>
      </x:c>
      <x:c r="K258" s="50" t="n">
        <x:v>1</x:v>
      </x:c>
      <x:c r="L258" s="50" t="n">
        <x:v>2020</x:v>
      </x:c>
      <x:c r="M258" s="50" t="n">
        <x:v>1</x:v>
      </x:c>
      <x:c r="N258" s="50" t="n">
        <x:v>1</x:v>
      </x:c>
      <x:c r="O258" s="52" t="str">
        <x:f>IF($F258="","",$F258*$M258)</x:f>
      </x:c>
      <x:c r="P258" s="54" t="str">
        <x:f>IF('Deal_Master_Wide'!$BT$39="","",'Deal_Master_Wide'!$BT$39)</x:f>
      </x:c>
      <x:c r="Q258" s="54" t="str">
        <x:f>IF('Deal_Master_Wide'!$CA$39="","",'Deal_Master_Wide'!$CA$39)</x:f>
      </x:c>
      <x:c r="R258" s="54" t="str">
        <x:f>IF('Deal_Master_Wide'!$CH$39="","",'Deal_Master_Wide'!$CH$39)</x:f>
      </x:c>
      <x:c r="S258" s="54" t="str">
        <x:f>IF('Deal_Master_Wide'!$CO$39="","",'Deal_Master_Wide'!$CO$39)</x:f>
      </x:c>
      <x:c r="T258" s="54" t="str">
        <x:f>IF('Deal_Master_Wide'!$CV$39="","",'Deal_Master_Wide'!$CV$39)</x:f>
      </x:c>
      <x:c r="U258" s="54" t="str">
        <x:f>IF('Deal_Master_Wide'!$DC$39="","",'Deal_Master_Wide'!$DC$39)</x:f>
      </x:c>
      <x:c r="V258" s="56" t="str">
        <x:f>IF('Deal_Master_Wide'!$DJ$39="","",'Deal_Master_Wide'!$DJ$39)</x:f>
      </x:c>
      <x:c r="W258" s="56" t="str">
        <x:f>IF('Deal_Master_Wide'!$DQ$39="","",'Deal_Master_Wide'!$DQ$39)</x:f>
      </x:c>
      <x:c r="X258" s="56" t="str">
        <x:f>IF('Deal_Master_Wide'!$DX$39="","",'Deal_Master_Wide'!$DX$39)</x:f>
      </x:c>
      <x:c r="Y258" s="118" t="str">
        <x:f>IF('Deal_Master_Wide'!$EE$39="","",'Deal_Master_Wide'!$EE$39)</x:f>
      </x:c>
      <x:c r="Z258" s="118" t="str">
        <x:f>IF('Deal_Master_Wide'!$EL$39="","",'Deal_Master_Wide'!$EL$39)</x:f>
      </x:c>
      <x:c r="AA258" s="52" t="str">
        <x:f>IF('Deal_Master_Wide'!$AL$39="","",'Deal_Master_Wide'!$AL$39)</x:f>
        <x:v>Unknown</x:v>
      </x:c>
      <x:c r="AB258" s="54" t="str">
        <x:f>IF('Deal_Master_Wide'!$AF$39="","",'Deal_Master_Wide'!$AF$39)</x:f>
      </x:c>
      <x:c r="AC258" s="52" t="str">
        <x:f>IF(COUNT($P258,$Q258,$R258,$S258,$T258,$U258,$V258,$W258,$X258)=9,"Yes","No")</x:f>
        <x:v>No</x:v>
      </x:c>
      <x:c r="AD258" s="52" t="str">
        <x:f>IF(COUNT($Y258,$Z258)=2,"Yes","No")</x:f>
        <x:v>No</x:v>
      </x:c>
      <x:c r="AE258" s="50" t="str"/>
      <x:c r="AF258" t="str"/>
    </x:row>
    <x:row r="259" ht="20" customHeight="1">
      <x:c r="A259" s="50" t="str">
        <x:v>CTL-0037</x:v>
      </x:c>
      <x:c r="B259" s="50" t="str">
        <x:v>Candidate alternative-rationale group</x:v>
      </x:c>
      <x:c r="C259" s="52" t="str">
        <x:f>IF('Deal_Master_Wide'!$AU$39="","",'Deal_Master_Wide'!$AU$39)</x:f>
        <x:v>Not reviewed</x:v>
      </x:c>
      <x:c r="D259" s="52" t="str">
        <x:f>IF('Deal_Master_Wide'!$AV$39="","",'Deal_Master_Wide'!$AV$39)</x:f>
        <x:v>Not assessed</x:v>
      </x:c>
      <x:c r="E259" s="50" t="n">
        <x:v>0</x:v>
      </x:c>
      <x:c r="F259" s="52" t="str">
        <x:f>IF(OR($C259="High-confidence innovation-driven",$C259="Medium-confidence innovation-driven"),1,IF($C259="Clear alternative-rationale",0,""))</x:f>
      </x:c>
      <x:c r="G259" s="52" t="str">
        <x:f>IF('Deal_Master_Wide'!$M$39="","",'Deal_Master_Wide'!$M$39)</x:f>
        <x:v>Review</x:v>
      </x:c>
      <x:c r="H259" s="50" t="str"/>
      <x:c r="I259" s="50" t="str">
        <x:v>Cato Research LLC (Inactive); Specialized Medical Services-oncology BV (Inactive)</x:v>
      </x:c>
      <x:c r="J259" s="50" t="n">
        <x:v>2019</x:v>
      </x:c>
      <x:c r="K259" s="50" t="n">
        <x:v>2</x:v>
      </x:c>
      <x:c r="L259" s="50" t="n">
        <x:v>2021</x:v>
      </x:c>
      <x:c r="M259" s="50" t="n">
        <x:v>1</x:v>
      </x:c>
      <x:c r="N259" s="50" t="n">
        <x:v>1</x:v>
      </x:c>
      <x:c r="O259" s="52" t="str">
        <x:f>IF($F259="","",$F259*$M259)</x:f>
      </x:c>
      <x:c r="P259" s="54" t="str">
        <x:f>IF('Deal_Master_Wide'!$BU$39="","",'Deal_Master_Wide'!$BU$39)</x:f>
      </x:c>
      <x:c r="Q259" s="54" t="str">
        <x:f>IF('Deal_Master_Wide'!$CB$39="","",'Deal_Master_Wide'!$CB$39)</x:f>
      </x:c>
      <x:c r="R259" s="54" t="str">
        <x:f>IF('Deal_Master_Wide'!$CI$39="","",'Deal_Master_Wide'!$CI$39)</x:f>
      </x:c>
      <x:c r="S259" s="54" t="str">
        <x:f>IF('Deal_Master_Wide'!$CP$39="","",'Deal_Master_Wide'!$CP$39)</x:f>
      </x:c>
      <x:c r="T259" s="54" t="str">
        <x:f>IF('Deal_Master_Wide'!$CW$39="","",'Deal_Master_Wide'!$CW$39)</x:f>
      </x:c>
      <x:c r="U259" s="54" t="str">
        <x:f>IF('Deal_Master_Wide'!$DD$39="","",'Deal_Master_Wide'!$DD$39)</x:f>
      </x:c>
      <x:c r="V259" s="56" t="str">
        <x:f>IF('Deal_Master_Wide'!$DK$39="","",'Deal_Master_Wide'!$DK$39)</x:f>
      </x:c>
      <x:c r="W259" s="56" t="str">
        <x:f>IF('Deal_Master_Wide'!$DR$39="","",'Deal_Master_Wide'!$DR$39)</x:f>
      </x:c>
      <x:c r="X259" s="56" t="str">
        <x:f>IF('Deal_Master_Wide'!$DY$39="","",'Deal_Master_Wide'!$DY$39)</x:f>
      </x:c>
      <x:c r="Y259" s="118" t="str">
        <x:f>IF('Deal_Master_Wide'!$EF$39="","",'Deal_Master_Wide'!$EF$39)</x:f>
      </x:c>
      <x:c r="Z259" s="118" t="str">
        <x:f>IF('Deal_Master_Wide'!$EM$39="","",'Deal_Master_Wide'!$EM$39)</x:f>
      </x:c>
      <x:c r="AA259" s="52" t="str">
        <x:f>IF('Deal_Master_Wide'!$AL$39="","",'Deal_Master_Wide'!$AL$39)</x:f>
        <x:v>Unknown</x:v>
      </x:c>
      <x:c r="AB259" s="54" t="str">
        <x:f>IF('Deal_Master_Wide'!$AF$39="","",'Deal_Master_Wide'!$AF$39)</x:f>
      </x:c>
      <x:c r="AC259" s="52" t="str">
        <x:f>IF(COUNT($P259,$Q259,$R259,$S259,$T259,$U259,$V259,$W259,$X259)=9,"Yes","No")</x:f>
        <x:v>No</x:v>
      </x:c>
      <x:c r="AD259" s="52" t="str">
        <x:f>IF(COUNT($Y259,$Z259)=2,"Yes","No")</x:f>
        <x:v>No</x:v>
      </x:c>
      <x:c r="AE259" s="50" t="str"/>
      <x:c r="AF259" t="str"/>
    </x:row>
    <x:row r="260" ht="20" customHeight="1">
      <x:c r="A260" s="50" t="str">
        <x:v>CTL-0037</x:v>
      </x:c>
      <x:c r="B260" s="50" t="str">
        <x:v>Candidate alternative-rationale group</x:v>
      </x:c>
      <x:c r="C260" s="52" t="str">
        <x:f>IF('Deal_Master_Wide'!$AU$39="","",'Deal_Master_Wide'!$AU$39)</x:f>
        <x:v>Not reviewed</x:v>
      </x:c>
      <x:c r="D260" s="52" t="str">
        <x:f>IF('Deal_Master_Wide'!$AV$39="","",'Deal_Master_Wide'!$AV$39)</x:f>
        <x:v>Not assessed</x:v>
      </x:c>
      <x:c r="E260" s="50" t="n">
        <x:v>0</x:v>
      </x:c>
      <x:c r="F260" s="52" t="str">
        <x:f>IF(OR($C260="High-confidence innovation-driven",$C260="Medium-confidence innovation-driven"),1,IF($C260="Clear alternative-rationale",0,""))</x:f>
      </x:c>
      <x:c r="G260" s="52" t="str">
        <x:f>IF('Deal_Master_Wide'!$M$39="","",'Deal_Master_Wide'!$M$39)</x:f>
        <x:v>Review</x:v>
      </x:c>
      <x:c r="H260" s="50" t="str"/>
      <x:c r="I260" s="50" t="str">
        <x:v>Cato Research LLC (Inactive); Specialized Medical Services-oncology BV (Inactive)</x:v>
      </x:c>
      <x:c r="J260" s="50" t="n">
        <x:v>2019</x:v>
      </x:c>
      <x:c r="K260" s="50" t="n">
        <x:v>3</x:v>
      </x:c>
      <x:c r="L260" s="50" t="n">
        <x:v>2022</x:v>
      </x:c>
      <x:c r="M260" s="50" t="n">
        <x:v>1</x:v>
      </x:c>
      <x:c r="N260" s="50" t="n">
        <x:v>1</x:v>
      </x:c>
      <x:c r="O260" s="52" t="str">
        <x:f>IF($F260="","",$F260*$M260)</x:f>
      </x:c>
      <x:c r="P260" s="54" t="str">
        <x:f>IF('Deal_Master_Wide'!$BV$39="","",'Deal_Master_Wide'!$BV$39)</x:f>
      </x:c>
      <x:c r="Q260" s="54" t="str">
        <x:f>IF('Deal_Master_Wide'!$CC$39="","",'Deal_Master_Wide'!$CC$39)</x:f>
      </x:c>
      <x:c r="R260" s="54" t="str">
        <x:f>IF('Deal_Master_Wide'!$CJ$39="","",'Deal_Master_Wide'!$CJ$39)</x:f>
      </x:c>
      <x:c r="S260" s="54" t="str">
        <x:f>IF('Deal_Master_Wide'!$CQ$39="","",'Deal_Master_Wide'!$CQ$39)</x:f>
      </x:c>
      <x:c r="T260" s="54" t="str">
        <x:f>IF('Deal_Master_Wide'!$CX$39="","",'Deal_Master_Wide'!$CX$39)</x:f>
      </x:c>
      <x:c r="U260" s="54" t="str">
        <x:f>IF('Deal_Master_Wide'!$DE$39="","",'Deal_Master_Wide'!$DE$39)</x:f>
      </x:c>
      <x:c r="V260" s="56" t="str">
        <x:f>IF('Deal_Master_Wide'!$DL$39="","",'Deal_Master_Wide'!$DL$39)</x:f>
      </x:c>
      <x:c r="W260" s="56" t="str">
        <x:f>IF('Deal_Master_Wide'!$DS$39="","",'Deal_Master_Wide'!$DS$39)</x:f>
      </x:c>
      <x:c r="X260" s="56" t="str">
        <x:f>IF('Deal_Master_Wide'!$DZ$39="","",'Deal_Master_Wide'!$DZ$39)</x:f>
      </x:c>
      <x:c r="Y260" s="118" t="str">
        <x:f>IF('Deal_Master_Wide'!$EG$39="","",'Deal_Master_Wide'!$EG$39)</x:f>
      </x:c>
      <x:c r="Z260" s="118" t="str">
        <x:f>IF('Deal_Master_Wide'!$EN$39="","",'Deal_Master_Wide'!$EN$39)</x:f>
      </x:c>
      <x:c r="AA260" s="52" t="str">
        <x:f>IF('Deal_Master_Wide'!$AL$39="","",'Deal_Master_Wide'!$AL$39)</x:f>
        <x:v>Unknown</x:v>
      </x:c>
      <x:c r="AB260" s="54" t="str">
        <x:f>IF('Deal_Master_Wide'!$AF$39="","",'Deal_Master_Wide'!$AF$39)</x:f>
      </x:c>
      <x:c r="AC260" s="52" t="str">
        <x:f>IF(COUNT($P260,$Q260,$R260,$S260,$T260,$U260,$V260,$W260,$X260)=9,"Yes","No")</x:f>
        <x:v>No</x:v>
      </x:c>
      <x:c r="AD260" s="52" t="str">
        <x:f>IF(COUNT($Y260,$Z260)=2,"Yes","No")</x:f>
        <x:v>No</x:v>
      </x:c>
      <x:c r="AE260" s="50" t="str"/>
      <x:c r="AF260" t="str"/>
    </x:row>
    <x:row r="261" ht="20" customHeight="1">
      <x:c r="A261" s="50" t="str">
        <x:v>CTL-0038</x:v>
      </x:c>
      <x:c r="B261" s="50" t="str">
        <x:v>Candidate alternative-rationale group</x:v>
      </x:c>
      <x:c r="C261" s="52" t="str">
        <x:f>IF('Deal_Master_Wide'!$AU$40="","",'Deal_Master_Wide'!$AU$40)</x:f>
        <x:v>Not reviewed</x:v>
      </x:c>
      <x:c r="D261" s="52" t="str">
        <x:f>IF('Deal_Master_Wide'!$AV$40="","",'Deal_Master_Wide'!$AV$40)</x:f>
        <x:v>Not assessed</x:v>
      </x:c>
      <x:c r="E261" s="50" t="n">
        <x:v>0</x:v>
      </x:c>
      <x:c r="F261" s="52" t="str">
        <x:f>IF(OR($C261="High-confidence innovation-driven",$C261="Medium-confidence innovation-driven"),1,IF($C261="Clear alternative-rationale",0,""))</x:f>
      </x:c>
      <x:c r="G261" s="52" t="str">
        <x:f>IF('Deal_Master_Wide'!$M$40="","",'Deal_Master_Wide'!$M$40)</x:f>
        <x:v>Review</x:v>
      </x:c>
      <x:c r="H261" s="50" t="str">
        <x:v>Zentiva Group AS</x:v>
      </x:c>
      <x:c r="I261" s="50" t="str">
        <x:v>LaborMed Pharma SA</x:v>
      </x:c>
      <x:c r="J261" s="50" t="n">
        <x:v>2020</x:v>
      </x:c>
      <x:c r="K261" s="50" t="n">
        <x:v>-3</x:v>
      </x:c>
      <x:c r="L261" s="50" t="n">
        <x:v>2017</x:v>
      </x:c>
      <x:c r="M261" s="50" t="n">
        <x:v>0</x:v>
      </x:c>
      <x:c r="N261" s="50" t="n">
        <x:v>0</x:v>
      </x:c>
      <x:c r="O261" s="52" t="str">
        <x:f>IF($F261="","",$F261*$M261)</x:f>
      </x:c>
      <x:c r="P261" s="54" t="n">
        <x:f>IF('Deal_Master_Wide'!$BP$40="","",'Deal_Master_Wide'!$BP$40)</x:f>
        <x:v>44.2803</x:v>
      </x:c>
      <x:c r="Q261" s="54" t="n">
        <x:f>IF('Deal_Master_Wide'!$BW$40="","",'Deal_Master_Wide'!$BW$40)</x:f>
        <x:v>-8.793</x:v>
      </x:c>
      <x:c r="R261" s="54" t="n">
        <x:f>IF('Deal_Master_Wide'!$CD$40="","",'Deal_Master_Wide'!$CD$40)</x:f>
        <x:v>11.4095</x:v>
      </x:c>
      <x:c r="S261" s="54" t="n">
        <x:f>IF('Deal_Master_Wide'!$CK$40="","",'Deal_Master_Wide'!$CK$40)</x:f>
        <x:v>587.4154</x:v>
      </x:c>
      <x:c r="T261" s="54" t="str">
        <x:f>IF('Deal_Master_Wide'!$CR$40="","",'Deal_Master_Wide'!$CR$40)</x:f>
      </x:c>
      <x:c r="U261" s="54" t="str">
        <x:f>IF('Deal_Master_Wide'!$CY$40="","",'Deal_Master_Wide'!$CY$40)</x:f>
      </x:c>
      <x:c r="V261" s="56" t="n">
        <x:f>IF('Deal_Master_Wide'!$DF$40="","",'Deal_Master_Wide'!$DF$40)</x:f>
        <x:v>2.0474</x:v>
      </x:c>
      <x:c r="W261" s="56" t="n">
        <x:f>IF('Deal_Master_Wide'!$DM$40="","",'Deal_Master_Wide'!$DM$40)</x:f>
        <x:v>-19.8576</x:v>
      </x:c>
      <x:c r="X261" s="56" t="str">
        <x:f>IF('Deal_Master_Wide'!$DT$40="","",'Deal_Master_Wide'!$DT$40)</x:f>
      </x:c>
      <x:c r="Y261" s="118" t="str">
        <x:f>IF('Deal_Master_Wide'!$EA$40="","",'Deal_Master_Wide'!$EA$40)</x:f>
      </x:c>
      <x:c r="Z261" s="118" t="str">
        <x:f>IF('Deal_Master_Wide'!$EH$40="","",'Deal_Master_Wide'!$EH$40)</x:f>
      </x:c>
      <x:c r="AA261" s="52" t="str">
        <x:f>IF('Deal_Master_Wide'!$AL$40="","",'Deal_Master_Wide'!$AL$40)</x:f>
        <x:v>Unknown</x:v>
      </x:c>
      <x:c r="AB261" s="54" t="str">
        <x:f>IF('Deal_Master_Wide'!$AF$40="","",'Deal_Master_Wide'!$AF$40)</x:f>
      </x:c>
      <x:c r="AC261" s="52" t="str">
        <x:f>IF(COUNT($P261,$Q261,$R261,$S261,$T261,$U261,$V261,$W261,$X261)=9,"Yes","No")</x:f>
        <x:v>No</x:v>
      </x:c>
      <x:c r="AD261" s="52" t="str">
        <x:f>IF(COUNT($Y261,$Z261)=2,"Yes","No")</x:f>
        <x:v>No</x:v>
      </x:c>
      <x:c r="AE261" s="50" t="str"/>
      <x:c r="AF261" t="str"/>
    </x:row>
    <x:row r="262" ht="20" customHeight="1">
      <x:c r="A262" s="50" t="str">
        <x:v>CTL-0038</x:v>
      </x:c>
      <x:c r="B262" s="50" t="str">
        <x:v>Candidate alternative-rationale group</x:v>
      </x:c>
      <x:c r="C262" s="52" t="str">
        <x:f>IF('Deal_Master_Wide'!$AU$40="","",'Deal_Master_Wide'!$AU$40)</x:f>
        <x:v>Not reviewed</x:v>
      </x:c>
      <x:c r="D262" s="52" t="str">
        <x:f>IF('Deal_Master_Wide'!$AV$40="","",'Deal_Master_Wide'!$AV$40)</x:f>
        <x:v>Not assessed</x:v>
      </x:c>
      <x:c r="E262" s="50" t="n">
        <x:v>0</x:v>
      </x:c>
      <x:c r="F262" s="52" t="str">
        <x:f>IF(OR($C262="High-confidence innovation-driven",$C262="Medium-confidence innovation-driven"),1,IF($C262="Clear alternative-rationale",0,""))</x:f>
      </x:c>
      <x:c r="G262" s="52" t="str">
        <x:f>IF('Deal_Master_Wide'!$M$40="","",'Deal_Master_Wide'!$M$40)</x:f>
        <x:v>Review</x:v>
      </x:c>
      <x:c r="H262" s="50" t="str">
        <x:v>Zentiva Group AS</x:v>
      </x:c>
      <x:c r="I262" s="50" t="str">
        <x:v>LaborMed Pharma SA</x:v>
      </x:c>
      <x:c r="J262" s="50" t="n">
        <x:v>2020</x:v>
      </x:c>
      <x:c r="K262" s="50" t="n">
        <x:v>-2</x:v>
      </x:c>
      <x:c r="L262" s="50" t="n">
        <x:v>2018</x:v>
      </x:c>
      <x:c r="M262" s="50" t="n">
        <x:v>0</x:v>
      </x:c>
      <x:c r="N262" s="50" t="n">
        <x:v>0</x:v>
      </x:c>
      <x:c r="O262" s="52" t="str">
        <x:f>IF($F262="","",$F262*$M262)</x:f>
      </x:c>
      <x:c r="P262" s="54" t="str">
        <x:f>IF('Deal_Master_Wide'!$BQ$40="","",'Deal_Master_Wide'!$BQ$40)</x:f>
      </x:c>
      <x:c r="Q262" s="54" t="str">
        <x:f>IF('Deal_Master_Wide'!$BX$40="","",'Deal_Master_Wide'!$BX$40)</x:f>
      </x:c>
      <x:c r="R262" s="54" t="str">
        <x:f>IF('Deal_Master_Wide'!$CE$40="","",'Deal_Master_Wide'!$CE$40)</x:f>
      </x:c>
      <x:c r="S262" s="54" t="str">
        <x:f>IF('Deal_Master_Wide'!$CL$40="","",'Deal_Master_Wide'!$CL$40)</x:f>
      </x:c>
      <x:c r="T262" s="54" t="str">
        <x:f>IF('Deal_Master_Wide'!$CS$40="","",'Deal_Master_Wide'!$CS$40)</x:f>
      </x:c>
      <x:c r="U262" s="54" t="str">
        <x:f>IF('Deal_Master_Wide'!$CZ$40="","",'Deal_Master_Wide'!$CZ$40)</x:f>
      </x:c>
      <x:c r="V262" s="56" t="str">
        <x:f>IF('Deal_Master_Wide'!$DG$40="","",'Deal_Master_Wide'!$DG$40)</x:f>
      </x:c>
      <x:c r="W262" s="56" t="str">
        <x:f>IF('Deal_Master_Wide'!$DN$40="","",'Deal_Master_Wide'!$DN$40)</x:f>
      </x:c>
      <x:c r="X262" s="56" t="str">
        <x:f>IF('Deal_Master_Wide'!$DU$40="","",'Deal_Master_Wide'!$DU$40)</x:f>
      </x:c>
      <x:c r="Y262" s="118" t="str">
        <x:f>IF('Deal_Master_Wide'!$EB$40="","",'Deal_Master_Wide'!$EB$40)</x:f>
      </x:c>
      <x:c r="Z262" s="118" t="str">
        <x:f>IF('Deal_Master_Wide'!$EI$40="","",'Deal_Master_Wide'!$EI$40)</x:f>
      </x:c>
      <x:c r="AA262" s="52" t="str">
        <x:f>IF('Deal_Master_Wide'!$AL$40="","",'Deal_Master_Wide'!$AL$40)</x:f>
        <x:v>Unknown</x:v>
      </x:c>
      <x:c r="AB262" s="54" t="str">
        <x:f>IF('Deal_Master_Wide'!$AF$40="","",'Deal_Master_Wide'!$AF$40)</x:f>
      </x:c>
      <x:c r="AC262" s="52" t="str">
        <x:f>IF(COUNT($P262,$Q262,$R262,$S262,$T262,$U262,$V262,$W262,$X262)=9,"Yes","No")</x:f>
        <x:v>No</x:v>
      </x:c>
      <x:c r="AD262" s="52" t="str">
        <x:f>IF(COUNT($Y262,$Z262)=2,"Yes","No")</x:f>
        <x:v>No</x:v>
      </x:c>
      <x:c r="AE262" s="50" t="str"/>
      <x:c r="AF262" t="str"/>
    </x:row>
    <x:row r="263" ht="20" customHeight="1">
      <x:c r="A263" s="50" t="str">
        <x:v>CTL-0038</x:v>
      </x:c>
      <x:c r="B263" s="50" t="str">
        <x:v>Candidate alternative-rationale group</x:v>
      </x:c>
      <x:c r="C263" s="52" t="str">
        <x:f>IF('Deal_Master_Wide'!$AU$40="","",'Deal_Master_Wide'!$AU$40)</x:f>
        <x:v>Not reviewed</x:v>
      </x:c>
      <x:c r="D263" s="52" t="str">
        <x:f>IF('Deal_Master_Wide'!$AV$40="","",'Deal_Master_Wide'!$AV$40)</x:f>
        <x:v>Not assessed</x:v>
      </x:c>
      <x:c r="E263" s="50" t="n">
        <x:v>0</x:v>
      </x:c>
      <x:c r="F263" s="52" t="str">
        <x:f>IF(OR($C263="High-confidence innovation-driven",$C263="Medium-confidence innovation-driven"),1,IF($C263="Clear alternative-rationale",0,""))</x:f>
      </x:c>
      <x:c r="G263" s="52" t="str">
        <x:f>IF('Deal_Master_Wide'!$M$40="","",'Deal_Master_Wide'!$M$40)</x:f>
        <x:v>Review</x:v>
      </x:c>
      <x:c r="H263" s="50" t="str">
        <x:v>Zentiva Group AS</x:v>
      </x:c>
      <x:c r="I263" s="50" t="str">
        <x:v>LaborMed Pharma SA</x:v>
      </x:c>
      <x:c r="J263" s="50" t="n">
        <x:v>2020</x:v>
      </x:c>
      <x:c r="K263" s="50" t="n">
        <x:v>-1</x:v>
      </x:c>
      <x:c r="L263" s="50" t="n">
        <x:v>2019</x:v>
      </x:c>
      <x:c r="M263" s="50" t="n">
        <x:v>0</x:v>
      </x:c>
      <x:c r="N263" s="50" t="n">
        <x:v>0</x:v>
      </x:c>
      <x:c r="O263" s="52" t="str">
        <x:f>IF($F263="","",$F263*$M263)</x:f>
      </x:c>
      <x:c r="P263" s="54" t="str">
        <x:f>IF('Deal_Master_Wide'!$BR$40="","",'Deal_Master_Wide'!$BR$40)</x:f>
      </x:c>
      <x:c r="Q263" s="54" t="str">
        <x:f>IF('Deal_Master_Wide'!$BY$40="","",'Deal_Master_Wide'!$BY$40)</x:f>
      </x:c>
      <x:c r="R263" s="54" t="str">
        <x:f>IF('Deal_Master_Wide'!$CF$40="","",'Deal_Master_Wide'!$CF$40)</x:f>
      </x:c>
      <x:c r="S263" s="54" t="str">
        <x:f>IF('Deal_Master_Wide'!$CM$40="","",'Deal_Master_Wide'!$CM$40)</x:f>
      </x:c>
      <x:c r="T263" s="54" t="str">
        <x:f>IF('Deal_Master_Wide'!$CT$40="","",'Deal_Master_Wide'!$CT$40)</x:f>
      </x:c>
      <x:c r="U263" s="54" t="str">
        <x:f>IF('Deal_Master_Wide'!$DA$40="","",'Deal_Master_Wide'!$DA$40)</x:f>
      </x:c>
      <x:c r="V263" s="56" t="str">
        <x:f>IF('Deal_Master_Wide'!$DH$40="","",'Deal_Master_Wide'!$DH$40)</x:f>
      </x:c>
      <x:c r="W263" s="56" t="str">
        <x:f>IF('Deal_Master_Wide'!$DO$40="","",'Deal_Master_Wide'!$DO$40)</x:f>
      </x:c>
      <x:c r="X263" s="56" t="str">
        <x:f>IF('Deal_Master_Wide'!$DV$40="","",'Deal_Master_Wide'!$DV$40)</x:f>
      </x:c>
      <x:c r="Y263" s="118" t="str">
        <x:f>IF('Deal_Master_Wide'!$EC$40="","",'Deal_Master_Wide'!$EC$40)</x:f>
      </x:c>
      <x:c r="Z263" s="118" t="str">
        <x:f>IF('Deal_Master_Wide'!$EJ$40="","",'Deal_Master_Wide'!$EJ$40)</x:f>
      </x:c>
      <x:c r="AA263" s="52" t="str">
        <x:f>IF('Deal_Master_Wide'!$AL$40="","",'Deal_Master_Wide'!$AL$40)</x:f>
        <x:v>Unknown</x:v>
      </x:c>
      <x:c r="AB263" s="54" t="str">
        <x:f>IF('Deal_Master_Wide'!$AF$40="","",'Deal_Master_Wide'!$AF$40)</x:f>
      </x:c>
      <x:c r="AC263" s="52" t="str">
        <x:f>IF(COUNT($P263,$Q263,$R263,$S263,$T263,$U263,$V263,$W263,$X263)=9,"Yes","No")</x:f>
        <x:v>No</x:v>
      </x:c>
      <x:c r="AD263" s="52" t="str">
        <x:f>IF(COUNT($Y263,$Z263)=2,"Yes","No")</x:f>
        <x:v>No</x:v>
      </x:c>
      <x:c r="AE263" s="50" t="str"/>
      <x:c r="AF263" t="str"/>
    </x:row>
    <x:row r="264" ht="20" customHeight="1">
      <x:c r="A264" s="50" t="str">
        <x:v>CTL-0038</x:v>
      </x:c>
      <x:c r="B264" s="50" t="str">
        <x:v>Candidate alternative-rationale group</x:v>
      </x:c>
      <x:c r="C264" s="52" t="str">
        <x:f>IF('Deal_Master_Wide'!$AU$40="","",'Deal_Master_Wide'!$AU$40)</x:f>
        <x:v>Not reviewed</x:v>
      </x:c>
      <x:c r="D264" s="52" t="str">
        <x:f>IF('Deal_Master_Wide'!$AV$40="","",'Deal_Master_Wide'!$AV$40)</x:f>
        <x:v>Not assessed</x:v>
      </x:c>
      <x:c r="E264" s="50" t="n">
        <x:v>0</x:v>
      </x:c>
      <x:c r="F264" s="52" t="str">
        <x:f>IF(OR($C264="High-confidence innovation-driven",$C264="Medium-confidence innovation-driven"),1,IF($C264="Clear alternative-rationale",0,""))</x:f>
      </x:c>
      <x:c r="G264" s="52" t="str">
        <x:f>IF('Deal_Master_Wide'!$M$40="","",'Deal_Master_Wide'!$M$40)</x:f>
        <x:v>Review</x:v>
      </x:c>
      <x:c r="H264" s="50" t="str">
        <x:v>Zentiva Group AS</x:v>
      </x:c>
      <x:c r="I264" s="50" t="str">
        <x:v>LaborMed Pharma SA</x:v>
      </x:c>
      <x:c r="J264" s="50" t="n">
        <x:v>2020</x:v>
      </x:c>
      <x:c r="K264" s="50" t="n">
        <x:v>0</x:v>
      </x:c>
      <x:c r="L264" s="50" t="n">
        <x:v>2020</x:v>
      </x:c>
      <x:c r="M264" s="50" t="n">
        <x:v>0</x:v>
      </x:c>
      <x:c r="N264" s="50" t="n">
        <x:v>1</x:v>
      </x:c>
      <x:c r="O264" s="52" t="str">
        <x:f>IF($F264="","",$F264*$M264)</x:f>
      </x:c>
      <x:c r="P264" s="54" t="str">
        <x:f>IF('Deal_Master_Wide'!$BS$40="","",'Deal_Master_Wide'!$BS$40)</x:f>
      </x:c>
      <x:c r="Q264" s="54" t="str">
        <x:f>IF('Deal_Master_Wide'!$BZ$40="","",'Deal_Master_Wide'!$BZ$40)</x:f>
      </x:c>
      <x:c r="R264" s="54" t="str">
        <x:f>IF('Deal_Master_Wide'!$CG$40="","",'Deal_Master_Wide'!$CG$40)</x:f>
      </x:c>
      <x:c r="S264" s="54" t="str">
        <x:f>IF('Deal_Master_Wide'!$CN$40="","",'Deal_Master_Wide'!$CN$40)</x:f>
      </x:c>
      <x:c r="T264" s="54" t="str">
        <x:f>IF('Deal_Master_Wide'!$CU$40="","",'Deal_Master_Wide'!$CU$40)</x:f>
      </x:c>
      <x:c r="U264" s="54" t="str">
        <x:f>IF('Deal_Master_Wide'!$DB$40="","",'Deal_Master_Wide'!$DB$40)</x:f>
      </x:c>
      <x:c r="V264" s="56" t="str">
        <x:f>IF('Deal_Master_Wide'!$DI$40="","",'Deal_Master_Wide'!$DI$40)</x:f>
      </x:c>
      <x:c r="W264" s="56" t="str">
        <x:f>IF('Deal_Master_Wide'!$DP$40="","",'Deal_Master_Wide'!$DP$40)</x:f>
      </x:c>
      <x:c r="X264" s="56" t="str">
        <x:f>IF('Deal_Master_Wide'!$DW$40="","",'Deal_Master_Wide'!$DW$40)</x:f>
      </x:c>
      <x:c r="Y264" s="118" t="n">
        <x:f>IF('Deal_Master_Wide'!$ED$40="","",'Deal_Master_Wide'!$ED$40)</x:f>
        <x:v>1</x:v>
      </x:c>
      <x:c r="Z264" s="118" t="str">
        <x:f>IF('Deal_Master_Wide'!$EK$40="","",'Deal_Master_Wide'!$EK$40)</x:f>
      </x:c>
      <x:c r="AA264" s="52" t="str">
        <x:f>IF('Deal_Master_Wide'!$AL$40="","",'Deal_Master_Wide'!$AL$40)</x:f>
        <x:v>Unknown</x:v>
      </x:c>
      <x:c r="AB264" s="54" t="str">
        <x:f>IF('Deal_Master_Wide'!$AF$40="","",'Deal_Master_Wide'!$AF$40)</x:f>
      </x:c>
      <x:c r="AC264" s="52" t="str">
        <x:f>IF(COUNT($P264,$Q264,$R264,$S264,$T264,$U264,$V264,$W264,$X264)=9,"Yes","No")</x:f>
        <x:v>No</x:v>
      </x:c>
      <x:c r="AD264" s="52" t="str">
        <x:f>IF(COUNT($Y264,$Z264)=2,"Yes","No")</x:f>
        <x:v>No</x:v>
      </x:c>
      <x:c r="AE264" s="50" t="str"/>
      <x:c r="AF264" t="str"/>
    </x:row>
    <x:row r="265" ht="20" customHeight="1">
      <x:c r="A265" s="50" t="str">
        <x:v>CTL-0038</x:v>
      </x:c>
      <x:c r="B265" s="50" t="str">
        <x:v>Candidate alternative-rationale group</x:v>
      </x:c>
      <x:c r="C265" s="52" t="str">
        <x:f>IF('Deal_Master_Wide'!$AU$40="","",'Deal_Master_Wide'!$AU$40)</x:f>
        <x:v>Not reviewed</x:v>
      </x:c>
      <x:c r="D265" s="52" t="str">
        <x:f>IF('Deal_Master_Wide'!$AV$40="","",'Deal_Master_Wide'!$AV$40)</x:f>
        <x:v>Not assessed</x:v>
      </x:c>
      <x:c r="E265" s="50" t="n">
        <x:v>0</x:v>
      </x:c>
      <x:c r="F265" s="52" t="str">
        <x:f>IF(OR($C265="High-confidence innovation-driven",$C265="Medium-confidence innovation-driven"),1,IF($C265="Clear alternative-rationale",0,""))</x:f>
      </x:c>
      <x:c r="G265" s="52" t="str">
        <x:f>IF('Deal_Master_Wide'!$M$40="","",'Deal_Master_Wide'!$M$40)</x:f>
        <x:v>Review</x:v>
      </x:c>
      <x:c r="H265" s="50" t="str">
        <x:v>Zentiva Group AS</x:v>
      </x:c>
      <x:c r="I265" s="50" t="str">
        <x:v>LaborMed Pharma SA</x:v>
      </x:c>
      <x:c r="J265" s="50" t="n">
        <x:v>2020</x:v>
      </x:c>
      <x:c r="K265" s="50" t="n">
        <x:v>1</x:v>
      </x:c>
      <x:c r="L265" s="50" t="n">
        <x:v>2021</x:v>
      </x:c>
      <x:c r="M265" s="50" t="n">
        <x:v>1</x:v>
      </x:c>
      <x:c r="N265" s="50" t="n">
        <x:v>1</x:v>
      </x:c>
      <x:c r="O265" s="52" t="str">
        <x:f>IF($F265="","",$F265*$M265)</x:f>
      </x:c>
      <x:c r="P265" s="54" t="str">
        <x:f>IF('Deal_Master_Wide'!$BT$40="","",'Deal_Master_Wide'!$BT$40)</x:f>
      </x:c>
      <x:c r="Q265" s="54" t="str">
        <x:f>IF('Deal_Master_Wide'!$CA$40="","",'Deal_Master_Wide'!$CA$40)</x:f>
      </x:c>
      <x:c r="R265" s="54" t="str">
        <x:f>IF('Deal_Master_Wide'!$CH$40="","",'Deal_Master_Wide'!$CH$40)</x:f>
      </x:c>
      <x:c r="S265" s="54" t="str">
        <x:f>IF('Deal_Master_Wide'!$CO$40="","",'Deal_Master_Wide'!$CO$40)</x:f>
      </x:c>
      <x:c r="T265" s="54" t="str">
        <x:f>IF('Deal_Master_Wide'!$CV$40="","",'Deal_Master_Wide'!$CV$40)</x:f>
      </x:c>
      <x:c r="U265" s="54" t="str">
        <x:f>IF('Deal_Master_Wide'!$DC$40="","",'Deal_Master_Wide'!$DC$40)</x:f>
      </x:c>
      <x:c r="V265" s="56" t="str">
        <x:f>IF('Deal_Master_Wide'!$DJ$40="","",'Deal_Master_Wide'!$DJ$40)</x:f>
      </x:c>
      <x:c r="W265" s="56" t="str">
        <x:f>IF('Deal_Master_Wide'!$DQ$40="","",'Deal_Master_Wide'!$DQ$40)</x:f>
      </x:c>
      <x:c r="X265" s="56" t="str">
        <x:f>IF('Deal_Master_Wide'!$DX$40="","",'Deal_Master_Wide'!$DX$40)</x:f>
      </x:c>
      <x:c r="Y265" s="118" t="str">
        <x:f>IF('Deal_Master_Wide'!$EE$40="","",'Deal_Master_Wide'!$EE$40)</x:f>
      </x:c>
      <x:c r="Z265" s="118" t="str">
        <x:f>IF('Deal_Master_Wide'!$EL$40="","",'Deal_Master_Wide'!$EL$40)</x:f>
      </x:c>
      <x:c r="AA265" s="52" t="str">
        <x:f>IF('Deal_Master_Wide'!$AL$40="","",'Deal_Master_Wide'!$AL$40)</x:f>
        <x:v>Unknown</x:v>
      </x:c>
      <x:c r="AB265" s="54" t="str">
        <x:f>IF('Deal_Master_Wide'!$AF$40="","",'Deal_Master_Wide'!$AF$40)</x:f>
      </x:c>
      <x:c r="AC265" s="52" t="str">
        <x:f>IF(COUNT($P265,$Q265,$R265,$S265,$T265,$U265,$V265,$W265,$X265)=9,"Yes","No")</x:f>
        <x:v>No</x:v>
      </x:c>
      <x:c r="AD265" s="52" t="str">
        <x:f>IF(COUNT($Y265,$Z265)=2,"Yes","No")</x:f>
        <x:v>No</x:v>
      </x:c>
      <x:c r="AE265" s="50" t="str"/>
      <x:c r="AF265" t="str"/>
    </x:row>
    <x:row r="266" ht="20" customHeight="1">
      <x:c r="A266" s="50" t="str">
        <x:v>CTL-0038</x:v>
      </x:c>
      <x:c r="B266" s="50" t="str">
        <x:v>Candidate alternative-rationale group</x:v>
      </x:c>
      <x:c r="C266" s="52" t="str">
        <x:f>IF('Deal_Master_Wide'!$AU$40="","",'Deal_Master_Wide'!$AU$40)</x:f>
        <x:v>Not reviewed</x:v>
      </x:c>
      <x:c r="D266" s="52" t="str">
        <x:f>IF('Deal_Master_Wide'!$AV$40="","",'Deal_Master_Wide'!$AV$40)</x:f>
        <x:v>Not assessed</x:v>
      </x:c>
      <x:c r="E266" s="50" t="n">
        <x:v>0</x:v>
      </x:c>
      <x:c r="F266" s="52" t="str">
        <x:f>IF(OR($C266="High-confidence innovation-driven",$C266="Medium-confidence innovation-driven"),1,IF($C266="Clear alternative-rationale",0,""))</x:f>
      </x:c>
      <x:c r="G266" s="52" t="str">
        <x:f>IF('Deal_Master_Wide'!$M$40="","",'Deal_Master_Wide'!$M$40)</x:f>
        <x:v>Review</x:v>
      </x:c>
      <x:c r="H266" s="50" t="str">
        <x:v>Zentiva Group AS</x:v>
      </x:c>
      <x:c r="I266" s="50" t="str">
        <x:v>LaborMed Pharma SA</x:v>
      </x:c>
      <x:c r="J266" s="50" t="n">
        <x:v>2020</x:v>
      </x:c>
      <x:c r="K266" s="50" t="n">
        <x:v>2</x:v>
      </x:c>
      <x:c r="L266" s="50" t="n">
        <x:v>2022</x:v>
      </x:c>
      <x:c r="M266" s="50" t="n">
        <x:v>1</x:v>
      </x:c>
      <x:c r="N266" s="50" t="n">
        <x:v>1</x:v>
      </x:c>
      <x:c r="O266" s="52" t="str">
        <x:f>IF($F266="","",$F266*$M266)</x:f>
      </x:c>
      <x:c r="P266" s="54" t="str">
        <x:f>IF('Deal_Master_Wide'!$BU$40="","",'Deal_Master_Wide'!$BU$40)</x:f>
      </x:c>
      <x:c r="Q266" s="54" t="str">
        <x:f>IF('Deal_Master_Wide'!$CB$40="","",'Deal_Master_Wide'!$CB$40)</x:f>
      </x:c>
      <x:c r="R266" s="54" t="str">
        <x:f>IF('Deal_Master_Wide'!$CI$40="","",'Deal_Master_Wide'!$CI$40)</x:f>
      </x:c>
      <x:c r="S266" s="54" t="str">
        <x:f>IF('Deal_Master_Wide'!$CP$40="","",'Deal_Master_Wide'!$CP$40)</x:f>
      </x:c>
      <x:c r="T266" s="54" t="str">
        <x:f>IF('Deal_Master_Wide'!$CW$40="","",'Deal_Master_Wide'!$CW$40)</x:f>
      </x:c>
      <x:c r="U266" s="54" t="str">
        <x:f>IF('Deal_Master_Wide'!$DD$40="","",'Deal_Master_Wide'!$DD$40)</x:f>
      </x:c>
      <x:c r="V266" s="56" t="str">
        <x:f>IF('Deal_Master_Wide'!$DK$40="","",'Deal_Master_Wide'!$DK$40)</x:f>
      </x:c>
      <x:c r="W266" s="56" t="str">
        <x:f>IF('Deal_Master_Wide'!$DR$40="","",'Deal_Master_Wide'!$DR$40)</x:f>
      </x:c>
      <x:c r="X266" s="56" t="str">
        <x:f>IF('Deal_Master_Wide'!$DY$40="","",'Deal_Master_Wide'!$DY$40)</x:f>
      </x:c>
      <x:c r="Y266" s="118" t="str">
        <x:f>IF('Deal_Master_Wide'!$EF$40="","",'Deal_Master_Wide'!$EF$40)</x:f>
      </x:c>
      <x:c r="Z266" s="118" t="str">
        <x:f>IF('Deal_Master_Wide'!$EM$40="","",'Deal_Master_Wide'!$EM$40)</x:f>
      </x:c>
      <x:c r="AA266" s="52" t="str">
        <x:f>IF('Deal_Master_Wide'!$AL$40="","",'Deal_Master_Wide'!$AL$40)</x:f>
        <x:v>Unknown</x:v>
      </x:c>
      <x:c r="AB266" s="54" t="str">
        <x:f>IF('Deal_Master_Wide'!$AF$40="","",'Deal_Master_Wide'!$AF$40)</x:f>
      </x:c>
      <x:c r="AC266" s="52" t="str">
        <x:f>IF(COUNT($P266,$Q266,$R266,$S266,$T266,$U266,$V266,$W266,$X266)=9,"Yes","No")</x:f>
        <x:v>No</x:v>
      </x:c>
      <x:c r="AD266" s="52" t="str">
        <x:f>IF(COUNT($Y266,$Z266)=2,"Yes","No")</x:f>
        <x:v>No</x:v>
      </x:c>
      <x:c r="AE266" s="50" t="str"/>
      <x:c r="AF266" t="str"/>
    </x:row>
    <x:row r="267" ht="20" customHeight="1">
      <x:c r="A267" s="50" t="str">
        <x:v>CTL-0038</x:v>
      </x:c>
      <x:c r="B267" s="50" t="str">
        <x:v>Candidate alternative-rationale group</x:v>
      </x:c>
      <x:c r="C267" s="52" t="str">
        <x:f>IF('Deal_Master_Wide'!$AU$40="","",'Deal_Master_Wide'!$AU$40)</x:f>
        <x:v>Not reviewed</x:v>
      </x:c>
      <x:c r="D267" s="52" t="str">
        <x:f>IF('Deal_Master_Wide'!$AV$40="","",'Deal_Master_Wide'!$AV$40)</x:f>
        <x:v>Not assessed</x:v>
      </x:c>
      <x:c r="E267" s="50" t="n">
        <x:v>0</x:v>
      </x:c>
      <x:c r="F267" s="52" t="str">
        <x:f>IF(OR($C267="High-confidence innovation-driven",$C267="Medium-confidence innovation-driven"),1,IF($C267="Clear alternative-rationale",0,""))</x:f>
      </x:c>
      <x:c r="G267" s="52" t="str">
        <x:f>IF('Deal_Master_Wide'!$M$40="","",'Deal_Master_Wide'!$M$40)</x:f>
        <x:v>Review</x:v>
      </x:c>
      <x:c r="H267" s="50" t="str">
        <x:v>Zentiva Group AS</x:v>
      </x:c>
      <x:c r="I267" s="50" t="str">
        <x:v>LaborMed Pharma SA</x:v>
      </x:c>
      <x:c r="J267" s="50" t="n">
        <x:v>2020</x:v>
      </x:c>
      <x:c r="K267" s="50" t="n">
        <x:v>3</x:v>
      </x:c>
      <x:c r="L267" s="50" t="n">
        <x:v>2023</x:v>
      </x:c>
      <x:c r="M267" s="50" t="n">
        <x:v>1</x:v>
      </x:c>
      <x:c r="N267" s="50" t="n">
        <x:v>1</x:v>
      </x:c>
      <x:c r="O267" s="52" t="str">
        <x:f>IF($F267="","",$F267*$M267)</x:f>
      </x:c>
      <x:c r="P267" s="54" t="str">
        <x:f>IF('Deal_Master_Wide'!$BV$40="","",'Deal_Master_Wide'!$BV$40)</x:f>
      </x:c>
      <x:c r="Q267" s="54" t="str">
        <x:f>IF('Deal_Master_Wide'!$CC$40="","",'Deal_Master_Wide'!$CC$40)</x:f>
      </x:c>
      <x:c r="R267" s="54" t="str">
        <x:f>IF('Deal_Master_Wide'!$CJ$40="","",'Deal_Master_Wide'!$CJ$40)</x:f>
      </x:c>
      <x:c r="S267" s="54" t="str">
        <x:f>IF('Deal_Master_Wide'!$CQ$40="","",'Deal_Master_Wide'!$CQ$40)</x:f>
      </x:c>
      <x:c r="T267" s="54" t="str">
        <x:f>IF('Deal_Master_Wide'!$CX$40="","",'Deal_Master_Wide'!$CX$40)</x:f>
      </x:c>
      <x:c r="U267" s="54" t="str">
        <x:f>IF('Deal_Master_Wide'!$DE$40="","",'Deal_Master_Wide'!$DE$40)</x:f>
      </x:c>
      <x:c r="V267" s="56" t="str">
        <x:f>IF('Deal_Master_Wide'!$DL$40="","",'Deal_Master_Wide'!$DL$40)</x:f>
      </x:c>
      <x:c r="W267" s="56" t="str">
        <x:f>IF('Deal_Master_Wide'!$DS$40="","",'Deal_Master_Wide'!$DS$40)</x:f>
      </x:c>
      <x:c r="X267" s="56" t="str">
        <x:f>IF('Deal_Master_Wide'!$DZ$40="","",'Deal_Master_Wide'!$DZ$40)</x:f>
      </x:c>
      <x:c r="Y267" s="118" t="str">
        <x:f>IF('Deal_Master_Wide'!$EG$40="","",'Deal_Master_Wide'!$EG$40)</x:f>
      </x:c>
      <x:c r="Z267" s="118" t="str">
        <x:f>IF('Deal_Master_Wide'!$EN$40="","",'Deal_Master_Wide'!$EN$40)</x:f>
      </x:c>
      <x:c r="AA267" s="52" t="str">
        <x:f>IF('Deal_Master_Wide'!$AL$40="","",'Deal_Master_Wide'!$AL$40)</x:f>
        <x:v>Unknown</x:v>
      </x:c>
      <x:c r="AB267" s="54" t="str">
        <x:f>IF('Deal_Master_Wide'!$AF$40="","",'Deal_Master_Wide'!$AF$40)</x:f>
      </x:c>
      <x:c r="AC267" s="52" t="str">
        <x:f>IF(COUNT($P267,$Q267,$R267,$S267,$T267,$U267,$V267,$W267,$X267)=9,"Yes","No")</x:f>
        <x:v>No</x:v>
      </x:c>
      <x:c r="AD267" s="52" t="str">
        <x:f>IF(COUNT($Y267,$Z267)=2,"Yes","No")</x:f>
        <x:v>No</x:v>
      </x:c>
      <x:c r="AE267" s="50" t="str"/>
      <x:c r="AF267" t="str"/>
    </x:row>
    <x:row r="268" ht="20" customHeight="1">
      <x:c r="A268" s="50" t="str">
        <x:v>CTL-0039</x:v>
      </x:c>
      <x:c r="B268" s="50" t="str">
        <x:v>Candidate alternative-rationale group</x:v>
      </x:c>
      <x:c r="C268" s="52" t="str">
        <x:f>IF('Deal_Master_Wide'!$AU$41="","",'Deal_Master_Wide'!$AU$41)</x:f>
        <x:v>Not reviewed</x:v>
      </x:c>
      <x:c r="D268" s="52" t="str">
        <x:f>IF('Deal_Master_Wide'!$AV$41="","",'Deal_Master_Wide'!$AV$41)</x:f>
        <x:v>Not assessed</x:v>
      </x:c>
      <x:c r="E268" s="50" t="n">
        <x:v>0</x:v>
      </x:c>
      <x:c r="F268" s="52" t="str">
        <x:f>IF(OR($C268="High-confidence innovation-driven",$C268="Medium-confidence innovation-driven"),1,IF($C268="Clear alternative-rationale",0,""))</x:f>
      </x:c>
      <x:c r="G268" s="52" t="str">
        <x:f>IF('Deal_Master_Wide'!$M$41="","",'Deal_Master_Wide'!$M$41)</x:f>
        <x:v>Review</x:v>
      </x:c>
      <x:c r="H268" s="50" t="str">
        <x:v>MeiraGTx Holdings Plc</x:v>
      </x:c>
      <x:c r="I268" s="50" t="str">
        <x:v>Arthrogen BV</x:v>
      </x:c>
      <x:c r="J268" s="50" t="n">
        <x:v>2019</x:v>
      </x:c>
      <x:c r="K268" s="50" t="n">
        <x:v>-3</x:v>
      </x:c>
      <x:c r="L268" s="50" t="n">
        <x:v>2016</x:v>
      </x:c>
      <x:c r="M268" s="50" t="n">
        <x:v>0</x:v>
      </x:c>
      <x:c r="N268" s="50" t="n">
        <x:v>0</x:v>
      </x:c>
      <x:c r="O268" s="52" t="str">
        <x:f>IF($F268="","",$F268*$M268)</x:f>
      </x:c>
      <x:c r="P268" s="54" t="str">
        <x:f>IF('Deal_Master_Wide'!$BP$41="","",'Deal_Master_Wide'!$BP$41)</x:f>
      </x:c>
      <x:c r="Q268" s="54" t="str">
        <x:f>IF('Deal_Master_Wide'!$BW$41="","",'Deal_Master_Wide'!$BW$41)</x:f>
      </x:c>
      <x:c r="R268" s="54" t="str">
        <x:f>IF('Deal_Master_Wide'!$CD$41="","",'Deal_Master_Wide'!$CD$41)</x:f>
      </x:c>
      <x:c r="S268" s="54" t="str">
        <x:f>IF('Deal_Master_Wide'!$CK$41="","",'Deal_Master_Wide'!$CK$41)</x:f>
      </x:c>
      <x:c r="T268" s="54" t="str">
        <x:f>IF('Deal_Master_Wide'!$CR$41="","",'Deal_Master_Wide'!$CR$41)</x:f>
      </x:c>
      <x:c r="U268" s="54" t="str">
        <x:f>IF('Deal_Master_Wide'!$CY$41="","",'Deal_Master_Wide'!$CY$41)</x:f>
      </x:c>
      <x:c r="V268" s="56" t="str">
        <x:f>IF('Deal_Master_Wide'!$DF$41="","",'Deal_Master_Wide'!$DF$41)</x:f>
      </x:c>
      <x:c r="W268" s="56" t="str">
        <x:f>IF('Deal_Master_Wide'!$DM$41="","",'Deal_Master_Wide'!$DM$41)</x:f>
      </x:c>
      <x:c r="X268" s="56" t="str">
        <x:f>IF('Deal_Master_Wide'!$DT$41="","",'Deal_Master_Wide'!$DT$41)</x:f>
      </x:c>
      <x:c r="Y268" s="118" t="str">
        <x:f>IF('Deal_Master_Wide'!$EA$41="","",'Deal_Master_Wide'!$EA$41)</x:f>
      </x:c>
      <x:c r="Z268" s="118" t="str">
        <x:f>IF('Deal_Master_Wide'!$EH$41="","",'Deal_Master_Wide'!$EH$41)</x:f>
      </x:c>
      <x:c r="AA268" s="52" t="str">
        <x:f>IF('Deal_Master_Wide'!$AL$41="","",'Deal_Master_Wide'!$AL$41)</x:f>
        <x:v>Unknown</x:v>
      </x:c>
      <x:c r="AB268" s="54" t="str">
        <x:f>IF('Deal_Master_Wide'!$AF$41="","",'Deal_Master_Wide'!$AF$41)</x:f>
      </x:c>
      <x:c r="AC268" s="52" t="str">
        <x:f>IF(COUNT($P268,$Q268,$R268,$S268,$T268,$U268,$V268,$W268,$X268)=9,"Yes","No")</x:f>
        <x:v>No</x:v>
      </x:c>
      <x:c r="AD268" s="52" t="str">
        <x:f>IF(COUNT($Y268,$Z268)=2,"Yes","No")</x:f>
        <x:v>No</x:v>
      </x:c>
      <x:c r="AE268" s="50" t="str"/>
      <x:c r="AF268" t="str"/>
    </x:row>
    <x:row r="269" ht="20" customHeight="1">
      <x:c r="A269" s="50" t="str">
        <x:v>CTL-0039</x:v>
      </x:c>
      <x:c r="B269" s="50" t="str">
        <x:v>Candidate alternative-rationale group</x:v>
      </x:c>
      <x:c r="C269" s="52" t="str">
        <x:f>IF('Deal_Master_Wide'!$AU$41="","",'Deal_Master_Wide'!$AU$41)</x:f>
        <x:v>Not reviewed</x:v>
      </x:c>
      <x:c r="D269" s="52" t="str">
        <x:f>IF('Deal_Master_Wide'!$AV$41="","",'Deal_Master_Wide'!$AV$41)</x:f>
        <x:v>Not assessed</x:v>
      </x:c>
      <x:c r="E269" s="50" t="n">
        <x:v>0</x:v>
      </x:c>
      <x:c r="F269" s="52" t="str">
        <x:f>IF(OR($C269="High-confidence innovation-driven",$C269="Medium-confidence innovation-driven"),1,IF($C269="Clear alternative-rationale",0,""))</x:f>
      </x:c>
      <x:c r="G269" s="52" t="str">
        <x:f>IF('Deal_Master_Wide'!$M$41="","",'Deal_Master_Wide'!$M$41)</x:f>
        <x:v>Review</x:v>
      </x:c>
      <x:c r="H269" s="50" t="str">
        <x:v>MeiraGTx Holdings Plc</x:v>
      </x:c>
      <x:c r="I269" s="50" t="str">
        <x:v>Arthrogen BV</x:v>
      </x:c>
      <x:c r="J269" s="50" t="n">
        <x:v>2019</x:v>
      </x:c>
      <x:c r="K269" s="50" t="n">
        <x:v>-2</x:v>
      </x:c>
      <x:c r="L269" s="50" t="n">
        <x:v>2017</x:v>
      </x:c>
      <x:c r="M269" s="50" t="n">
        <x:v>0</x:v>
      </x:c>
      <x:c r="N269" s="50" t="n">
        <x:v>0</x:v>
      </x:c>
      <x:c r="O269" s="52" t="str">
        <x:f>IF($F269="","",$F269*$M269)</x:f>
      </x:c>
      <x:c r="P269" s="54" t="str">
        <x:f>IF('Deal_Master_Wide'!$BQ$41="","",'Deal_Master_Wide'!$BQ$41)</x:f>
      </x:c>
      <x:c r="Q269" s="54" t="str">
        <x:f>IF('Deal_Master_Wide'!$BX$41="","",'Deal_Master_Wide'!$BX$41)</x:f>
      </x:c>
      <x:c r="R269" s="54" t="str">
        <x:f>IF('Deal_Master_Wide'!$CE$41="","",'Deal_Master_Wide'!$CE$41)</x:f>
      </x:c>
      <x:c r="S269" s="54" t="str">
        <x:f>IF('Deal_Master_Wide'!$CL$41="","",'Deal_Master_Wide'!$CL$41)</x:f>
      </x:c>
      <x:c r="T269" s="54" t="str">
        <x:f>IF('Deal_Master_Wide'!$CS$41="","",'Deal_Master_Wide'!$CS$41)</x:f>
      </x:c>
      <x:c r="U269" s="54" t="str">
        <x:f>IF('Deal_Master_Wide'!$CZ$41="","",'Deal_Master_Wide'!$CZ$41)</x:f>
      </x:c>
      <x:c r="V269" s="56" t="str">
        <x:f>IF('Deal_Master_Wide'!$DG$41="","",'Deal_Master_Wide'!$DG$41)</x:f>
      </x:c>
      <x:c r="W269" s="56" t="str">
        <x:f>IF('Deal_Master_Wide'!$DN$41="","",'Deal_Master_Wide'!$DN$41)</x:f>
      </x:c>
      <x:c r="X269" s="56" t="str">
        <x:f>IF('Deal_Master_Wide'!$DU$41="","",'Deal_Master_Wide'!$DU$41)</x:f>
      </x:c>
      <x:c r="Y269" s="118" t="str">
        <x:f>IF('Deal_Master_Wide'!$EB$41="","",'Deal_Master_Wide'!$EB$41)</x:f>
      </x:c>
      <x:c r="Z269" s="118" t="str">
        <x:f>IF('Deal_Master_Wide'!$EI$41="","",'Deal_Master_Wide'!$EI$41)</x:f>
      </x:c>
      <x:c r="AA269" s="52" t="str">
        <x:f>IF('Deal_Master_Wide'!$AL$41="","",'Deal_Master_Wide'!$AL$41)</x:f>
        <x:v>Unknown</x:v>
      </x:c>
      <x:c r="AB269" s="54" t="str">
        <x:f>IF('Deal_Master_Wide'!$AF$41="","",'Deal_Master_Wide'!$AF$41)</x:f>
      </x:c>
      <x:c r="AC269" s="52" t="str">
        <x:f>IF(COUNT($P269,$Q269,$R269,$S269,$T269,$U269,$V269,$W269,$X269)=9,"Yes","No")</x:f>
        <x:v>No</x:v>
      </x:c>
      <x:c r="AD269" s="52" t="str">
        <x:f>IF(COUNT($Y269,$Z269)=2,"Yes","No")</x:f>
        <x:v>No</x:v>
      </x:c>
      <x:c r="AE269" s="50" t="str"/>
      <x:c r="AF269" t="str"/>
    </x:row>
    <x:row r="270" ht="20" customHeight="1">
      <x:c r="A270" s="50" t="str">
        <x:v>CTL-0039</x:v>
      </x:c>
      <x:c r="B270" s="50" t="str">
        <x:v>Candidate alternative-rationale group</x:v>
      </x:c>
      <x:c r="C270" s="52" t="str">
        <x:f>IF('Deal_Master_Wide'!$AU$41="","",'Deal_Master_Wide'!$AU$41)</x:f>
        <x:v>Not reviewed</x:v>
      </x:c>
      <x:c r="D270" s="52" t="str">
        <x:f>IF('Deal_Master_Wide'!$AV$41="","",'Deal_Master_Wide'!$AV$41)</x:f>
        <x:v>Not assessed</x:v>
      </x:c>
      <x:c r="E270" s="50" t="n">
        <x:v>0</x:v>
      </x:c>
      <x:c r="F270" s="52" t="str">
        <x:f>IF(OR($C270="High-confidence innovation-driven",$C270="Medium-confidence innovation-driven"),1,IF($C270="Clear alternative-rationale",0,""))</x:f>
      </x:c>
      <x:c r="G270" s="52" t="str">
        <x:f>IF('Deal_Master_Wide'!$M$41="","",'Deal_Master_Wide'!$M$41)</x:f>
        <x:v>Review</x:v>
      </x:c>
      <x:c r="H270" s="50" t="str">
        <x:v>MeiraGTx Holdings Plc</x:v>
      </x:c>
      <x:c r="I270" s="50" t="str">
        <x:v>Arthrogen BV</x:v>
      </x:c>
      <x:c r="J270" s="50" t="n">
        <x:v>2019</x:v>
      </x:c>
      <x:c r="K270" s="50" t="n">
        <x:v>-1</x:v>
      </x:c>
      <x:c r="L270" s="50" t="n">
        <x:v>2018</x:v>
      </x:c>
      <x:c r="M270" s="50" t="n">
        <x:v>0</x:v>
      </x:c>
      <x:c r="N270" s="50" t="n">
        <x:v>0</x:v>
      </x:c>
      <x:c r="O270" s="52" t="str">
        <x:f>IF($F270="","",$F270*$M270)</x:f>
      </x:c>
      <x:c r="P270" s="54" t="str">
        <x:f>IF('Deal_Master_Wide'!$BR$41="","",'Deal_Master_Wide'!$BR$41)</x:f>
      </x:c>
      <x:c r="Q270" s="54" t="str">
        <x:f>IF('Deal_Master_Wide'!$BY$41="","",'Deal_Master_Wide'!$BY$41)</x:f>
      </x:c>
      <x:c r="R270" s="54" t="str">
        <x:f>IF('Deal_Master_Wide'!$CF$41="","",'Deal_Master_Wide'!$CF$41)</x:f>
      </x:c>
      <x:c r="S270" s="54" t="str">
        <x:f>IF('Deal_Master_Wide'!$CM$41="","",'Deal_Master_Wide'!$CM$41)</x:f>
      </x:c>
      <x:c r="T270" s="54" t="str">
        <x:f>IF('Deal_Master_Wide'!$CT$41="","",'Deal_Master_Wide'!$CT$41)</x:f>
      </x:c>
      <x:c r="U270" s="54" t="str">
        <x:f>IF('Deal_Master_Wide'!$DA$41="","",'Deal_Master_Wide'!$DA$41)</x:f>
      </x:c>
      <x:c r="V270" s="56" t="str">
        <x:f>IF('Deal_Master_Wide'!$DH$41="","",'Deal_Master_Wide'!$DH$41)</x:f>
      </x:c>
      <x:c r="W270" s="56" t="str">
        <x:f>IF('Deal_Master_Wide'!$DO$41="","",'Deal_Master_Wide'!$DO$41)</x:f>
      </x:c>
      <x:c r="X270" s="56" t="str">
        <x:f>IF('Deal_Master_Wide'!$DV$41="","",'Deal_Master_Wide'!$DV$41)</x:f>
      </x:c>
      <x:c r="Y270" s="118" t="str">
        <x:f>IF('Deal_Master_Wide'!$EC$41="","",'Deal_Master_Wide'!$EC$41)</x:f>
      </x:c>
      <x:c r="Z270" s="118" t="str">
        <x:f>IF('Deal_Master_Wide'!$EJ$41="","",'Deal_Master_Wide'!$EJ$41)</x:f>
      </x:c>
      <x:c r="AA270" s="52" t="str">
        <x:f>IF('Deal_Master_Wide'!$AL$41="","",'Deal_Master_Wide'!$AL$41)</x:f>
        <x:v>Unknown</x:v>
      </x:c>
      <x:c r="AB270" s="54" t="str">
        <x:f>IF('Deal_Master_Wide'!$AF$41="","",'Deal_Master_Wide'!$AF$41)</x:f>
      </x:c>
      <x:c r="AC270" s="52" t="str">
        <x:f>IF(COUNT($P270,$Q270,$R270,$S270,$T270,$U270,$V270,$W270,$X270)=9,"Yes","No")</x:f>
        <x:v>No</x:v>
      </x:c>
      <x:c r="AD270" s="52" t="str">
        <x:f>IF(COUNT($Y270,$Z270)=2,"Yes","No")</x:f>
        <x:v>No</x:v>
      </x:c>
      <x:c r="AE270" s="50" t="str"/>
      <x:c r="AF270" t="str"/>
    </x:row>
    <x:row r="271" ht="20" customHeight="1">
      <x:c r="A271" s="50" t="str">
        <x:v>CTL-0039</x:v>
      </x:c>
      <x:c r="B271" s="50" t="str">
        <x:v>Candidate alternative-rationale group</x:v>
      </x:c>
      <x:c r="C271" s="52" t="str">
        <x:f>IF('Deal_Master_Wide'!$AU$41="","",'Deal_Master_Wide'!$AU$41)</x:f>
        <x:v>Not reviewed</x:v>
      </x:c>
      <x:c r="D271" s="52" t="str">
        <x:f>IF('Deal_Master_Wide'!$AV$41="","",'Deal_Master_Wide'!$AV$41)</x:f>
        <x:v>Not assessed</x:v>
      </x:c>
      <x:c r="E271" s="50" t="n">
        <x:v>0</x:v>
      </x:c>
      <x:c r="F271" s="52" t="str">
        <x:f>IF(OR($C271="High-confidence innovation-driven",$C271="Medium-confidence innovation-driven"),1,IF($C271="Clear alternative-rationale",0,""))</x:f>
      </x:c>
      <x:c r="G271" s="52" t="str">
        <x:f>IF('Deal_Master_Wide'!$M$41="","",'Deal_Master_Wide'!$M$41)</x:f>
        <x:v>Review</x:v>
      </x:c>
      <x:c r="H271" s="50" t="str">
        <x:v>MeiraGTx Holdings Plc</x:v>
      </x:c>
      <x:c r="I271" s="50" t="str">
        <x:v>Arthrogen BV</x:v>
      </x:c>
      <x:c r="J271" s="50" t="n">
        <x:v>2019</x:v>
      </x:c>
      <x:c r="K271" s="50" t="n">
        <x:v>0</x:v>
      </x:c>
      <x:c r="L271" s="50" t="n">
        <x:v>2019</x:v>
      </x:c>
      <x:c r="M271" s="50" t="n">
        <x:v>0</x:v>
      </x:c>
      <x:c r="N271" s="50" t="n">
        <x:v>1</x:v>
      </x:c>
      <x:c r="O271" s="52" t="str">
        <x:f>IF($F271="","",$F271*$M271)</x:f>
      </x:c>
      <x:c r="P271" s="54" t="str">
        <x:f>IF('Deal_Master_Wide'!$BS$41="","",'Deal_Master_Wide'!$BS$41)</x:f>
      </x:c>
      <x:c r="Q271" s="54" t="str">
        <x:f>IF('Deal_Master_Wide'!$BZ$41="","",'Deal_Master_Wide'!$BZ$41)</x:f>
      </x:c>
      <x:c r="R271" s="54" t="str">
        <x:f>IF('Deal_Master_Wide'!$CG$41="","",'Deal_Master_Wide'!$CG$41)</x:f>
      </x:c>
      <x:c r="S271" s="54" t="str">
        <x:f>IF('Deal_Master_Wide'!$CN$41="","",'Deal_Master_Wide'!$CN$41)</x:f>
      </x:c>
      <x:c r="T271" s="54" t="str">
        <x:f>IF('Deal_Master_Wide'!$CU$41="","",'Deal_Master_Wide'!$CU$41)</x:f>
      </x:c>
      <x:c r="U271" s="54" t="str">
        <x:f>IF('Deal_Master_Wide'!$DB$41="","",'Deal_Master_Wide'!$DB$41)</x:f>
      </x:c>
      <x:c r="V271" s="56" t="str">
        <x:f>IF('Deal_Master_Wide'!$DI$41="","",'Deal_Master_Wide'!$DI$41)</x:f>
      </x:c>
      <x:c r="W271" s="56" t="str">
        <x:f>IF('Deal_Master_Wide'!$DP$41="","",'Deal_Master_Wide'!$DP$41)</x:f>
      </x:c>
      <x:c r="X271" s="56" t="str">
        <x:f>IF('Deal_Master_Wide'!$DW$41="","",'Deal_Master_Wide'!$DW$41)</x:f>
      </x:c>
      <x:c r="Y271" s="118" t="str">
        <x:f>IF('Deal_Master_Wide'!$ED$41="","",'Deal_Master_Wide'!$ED$41)</x:f>
      </x:c>
      <x:c r="Z271" s="118" t="str">
        <x:f>IF('Deal_Master_Wide'!$EK$41="","",'Deal_Master_Wide'!$EK$41)</x:f>
      </x:c>
      <x:c r="AA271" s="52" t="str">
        <x:f>IF('Deal_Master_Wide'!$AL$41="","",'Deal_Master_Wide'!$AL$41)</x:f>
        <x:v>Unknown</x:v>
      </x:c>
      <x:c r="AB271" s="54" t="str">
        <x:f>IF('Deal_Master_Wide'!$AF$41="","",'Deal_Master_Wide'!$AF$41)</x:f>
      </x:c>
      <x:c r="AC271" s="52" t="str">
        <x:f>IF(COUNT($P271,$Q271,$R271,$S271,$T271,$U271,$V271,$W271,$X271)=9,"Yes","No")</x:f>
        <x:v>No</x:v>
      </x:c>
      <x:c r="AD271" s="52" t="str">
        <x:f>IF(COUNT($Y271,$Z271)=2,"Yes","No")</x:f>
        <x:v>No</x:v>
      </x:c>
      <x:c r="AE271" s="50" t="str"/>
      <x:c r="AF271" t="str"/>
    </x:row>
    <x:row r="272" ht="20" customHeight="1">
      <x:c r="A272" s="50" t="str">
        <x:v>CTL-0039</x:v>
      </x:c>
      <x:c r="B272" s="50" t="str">
        <x:v>Candidate alternative-rationale group</x:v>
      </x:c>
      <x:c r="C272" s="52" t="str">
        <x:f>IF('Deal_Master_Wide'!$AU$41="","",'Deal_Master_Wide'!$AU$41)</x:f>
        <x:v>Not reviewed</x:v>
      </x:c>
      <x:c r="D272" s="52" t="str">
        <x:f>IF('Deal_Master_Wide'!$AV$41="","",'Deal_Master_Wide'!$AV$41)</x:f>
        <x:v>Not assessed</x:v>
      </x:c>
      <x:c r="E272" s="50" t="n">
        <x:v>0</x:v>
      </x:c>
      <x:c r="F272" s="52" t="str">
        <x:f>IF(OR($C272="High-confidence innovation-driven",$C272="Medium-confidence innovation-driven"),1,IF($C272="Clear alternative-rationale",0,""))</x:f>
      </x:c>
      <x:c r="G272" s="52" t="str">
        <x:f>IF('Deal_Master_Wide'!$M$41="","",'Deal_Master_Wide'!$M$41)</x:f>
        <x:v>Review</x:v>
      </x:c>
      <x:c r="H272" s="50" t="str">
        <x:v>MeiraGTx Holdings Plc</x:v>
      </x:c>
      <x:c r="I272" s="50" t="str">
        <x:v>Arthrogen BV</x:v>
      </x:c>
      <x:c r="J272" s="50" t="n">
        <x:v>2019</x:v>
      </x:c>
      <x:c r="K272" s="50" t="n">
        <x:v>1</x:v>
      </x:c>
      <x:c r="L272" s="50" t="n">
        <x:v>2020</x:v>
      </x:c>
      <x:c r="M272" s="50" t="n">
        <x:v>1</x:v>
      </x:c>
      <x:c r="N272" s="50" t="n">
        <x:v>1</x:v>
      </x:c>
      <x:c r="O272" s="52" t="str">
        <x:f>IF($F272="","",$F272*$M272)</x:f>
      </x:c>
      <x:c r="P272" s="54" t="str">
        <x:f>IF('Deal_Master_Wide'!$BT$41="","",'Deal_Master_Wide'!$BT$41)</x:f>
      </x:c>
      <x:c r="Q272" s="54" t="str">
        <x:f>IF('Deal_Master_Wide'!$CA$41="","",'Deal_Master_Wide'!$CA$41)</x:f>
      </x:c>
      <x:c r="R272" s="54" t="str">
        <x:f>IF('Deal_Master_Wide'!$CH$41="","",'Deal_Master_Wide'!$CH$41)</x:f>
      </x:c>
      <x:c r="S272" s="54" t="str">
        <x:f>IF('Deal_Master_Wide'!$CO$41="","",'Deal_Master_Wide'!$CO$41)</x:f>
      </x:c>
      <x:c r="T272" s="54" t="str">
        <x:f>IF('Deal_Master_Wide'!$CV$41="","",'Deal_Master_Wide'!$CV$41)</x:f>
      </x:c>
      <x:c r="U272" s="54" t="str">
        <x:f>IF('Deal_Master_Wide'!$DC$41="","",'Deal_Master_Wide'!$DC$41)</x:f>
      </x:c>
      <x:c r="V272" s="56" t="str">
        <x:f>IF('Deal_Master_Wide'!$DJ$41="","",'Deal_Master_Wide'!$DJ$41)</x:f>
      </x:c>
      <x:c r="W272" s="56" t="str">
        <x:f>IF('Deal_Master_Wide'!$DQ$41="","",'Deal_Master_Wide'!$DQ$41)</x:f>
      </x:c>
      <x:c r="X272" s="56" t="str">
        <x:f>IF('Deal_Master_Wide'!$DX$41="","",'Deal_Master_Wide'!$DX$41)</x:f>
      </x:c>
      <x:c r="Y272" s="118" t="str">
        <x:f>IF('Deal_Master_Wide'!$EE$41="","",'Deal_Master_Wide'!$EE$41)</x:f>
      </x:c>
      <x:c r="Z272" s="118" t="str">
        <x:f>IF('Deal_Master_Wide'!$EL$41="","",'Deal_Master_Wide'!$EL$41)</x:f>
      </x:c>
      <x:c r="AA272" s="52" t="str">
        <x:f>IF('Deal_Master_Wide'!$AL$41="","",'Deal_Master_Wide'!$AL$41)</x:f>
        <x:v>Unknown</x:v>
      </x:c>
      <x:c r="AB272" s="54" t="str">
        <x:f>IF('Deal_Master_Wide'!$AF$41="","",'Deal_Master_Wide'!$AF$41)</x:f>
      </x:c>
      <x:c r="AC272" s="52" t="str">
        <x:f>IF(COUNT($P272,$Q272,$R272,$S272,$T272,$U272,$V272,$W272,$X272)=9,"Yes","No")</x:f>
        <x:v>No</x:v>
      </x:c>
      <x:c r="AD272" s="52" t="str">
        <x:f>IF(COUNT($Y272,$Z272)=2,"Yes","No")</x:f>
        <x:v>No</x:v>
      </x:c>
      <x:c r="AE272" s="50" t="str"/>
      <x:c r="AF272" t="str"/>
    </x:row>
    <x:row r="273" ht="20" customHeight="1">
      <x:c r="A273" s="50" t="str">
        <x:v>CTL-0039</x:v>
      </x:c>
      <x:c r="B273" s="50" t="str">
        <x:v>Candidate alternative-rationale group</x:v>
      </x:c>
      <x:c r="C273" s="52" t="str">
        <x:f>IF('Deal_Master_Wide'!$AU$41="","",'Deal_Master_Wide'!$AU$41)</x:f>
        <x:v>Not reviewed</x:v>
      </x:c>
      <x:c r="D273" s="52" t="str">
        <x:f>IF('Deal_Master_Wide'!$AV$41="","",'Deal_Master_Wide'!$AV$41)</x:f>
        <x:v>Not assessed</x:v>
      </x:c>
      <x:c r="E273" s="50" t="n">
        <x:v>0</x:v>
      </x:c>
      <x:c r="F273" s="52" t="str">
        <x:f>IF(OR($C273="High-confidence innovation-driven",$C273="Medium-confidence innovation-driven"),1,IF($C273="Clear alternative-rationale",0,""))</x:f>
      </x:c>
      <x:c r="G273" s="52" t="str">
        <x:f>IF('Deal_Master_Wide'!$M$41="","",'Deal_Master_Wide'!$M$41)</x:f>
        <x:v>Review</x:v>
      </x:c>
      <x:c r="H273" s="50" t="str">
        <x:v>MeiraGTx Holdings Plc</x:v>
      </x:c>
      <x:c r="I273" s="50" t="str">
        <x:v>Arthrogen BV</x:v>
      </x:c>
      <x:c r="J273" s="50" t="n">
        <x:v>2019</x:v>
      </x:c>
      <x:c r="K273" s="50" t="n">
        <x:v>2</x:v>
      </x:c>
      <x:c r="L273" s="50" t="n">
        <x:v>2021</x:v>
      </x:c>
      <x:c r="M273" s="50" t="n">
        <x:v>1</x:v>
      </x:c>
      <x:c r="N273" s="50" t="n">
        <x:v>1</x:v>
      </x:c>
      <x:c r="O273" s="52" t="str">
        <x:f>IF($F273="","",$F273*$M273)</x:f>
      </x:c>
      <x:c r="P273" s="54" t="str">
        <x:f>IF('Deal_Master_Wide'!$BU$41="","",'Deal_Master_Wide'!$BU$41)</x:f>
      </x:c>
      <x:c r="Q273" s="54" t="str">
        <x:f>IF('Deal_Master_Wide'!$CB$41="","",'Deal_Master_Wide'!$CB$41)</x:f>
      </x:c>
      <x:c r="R273" s="54" t="str">
        <x:f>IF('Deal_Master_Wide'!$CI$41="","",'Deal_Master_Wide'!$CI$41)</x:f>
      </x:c>
      <x:c r="S273" s="54" t="str">
        <x:f>IF('Deal_Master_Wide'!$CP$41="","",'Deal_Master_Wide'!$CP$41)</x:f>
      </x:c>
      <x:c r="T273" s="54" t="str">
        <x:f>IF('Deal_Master_Wide'!$CW$41="","",'Deal_Master_Wide'!$CW$41)</x:f>
      </x:c>
      <x:c r="U273" s="54" t="str">
        <x:f>IF('Deal_Master_Wide'!$DD$41="","",'Deal_Master_Wide'!$DD$41)</x:f>
      </x:c>
      <x:c r="V273" s="56" t="str">
        <x:f>IF('Deal_Master_Wide'!$DK$41="","",'Deal_Master_Wide'!$DK$41)</x:f>
      </x:c>
      <x:c r="W273" s="56" t="str">
        <x:f>IF('Deal_Master_Wide'!$DR$41="","",'Deal_Master_Wide'!$DR$41)</x:f>
      </x:c>
      <x:c r="X273" s="56" t="str">
        <x:f>IF('Deal_Master_Wide'!$DY$41="","",'Deal_Master_Wide'!$DY$41)</x:f>
      </x:c>
      <x:c r="Y273" s="118" t="str">
        <x:f>IF('Deal_Master_Wide'!$EF$41="","",'Deal_Master_Wide'!$EF$41)</x:f>
      </x:c>
      <x:c r="Z273" s="118" t="str">
        <x:f>IF('Deal_Master_Wide'!$EM$41="","",'Deal_Master_Wide'!$EM$41)</x:f>
      </x:c>
      <x:c r="AA273" s="52" t="str">
        <x:f>IF('Deal_Master_Wide'!$AL$41="","",'Deal_Master_Wide'!$AL$41)</x:f>
        <x:v>Unknown</x:v>
      </x:c>
      <x:c r="AB273" s="54" t="str">
        <x:f>IF('Deal_Master_Wide'!$AF$41="","",'Deal_Master_Wide'!$AF$41)</x:f>
      </x:c>
      <x:c r="AC273" s="52" t="str">
        <x:f>IF(COUNT($P273,$Q273,$R273,$S273,$T273,$U273,$V273,$W273,$X273)=9,"Yes","No")</x:f>
        <x:v>No</x:v>
      </x:c>
      <x:c r="AD273" s="52" t="str">
        <x:f>IF(COUNT($Y273,$Z273)=2,"Yes","No")</x:f>
        <x:v>No</x:v>
      </x:c>
      <x:c r="AE273" s="50" t="str"/>
      <x:c r="AF273" t="str"/>
    </x:row>
    <x:row r="274" ht="20" customHeight="1">
      <x:c r="A274" s="50" t="str">
        <x:v>CTL-0039</x:v>
      </x:c>
      <x:c r="B274" s="50" t="str">
        <x:v>Candidate alternative-rationale group</x:v>
      </x:c>
      <x:c r="C274" s="52" t="str">
        <x:f>IF('Deal_Master_Wide'!$AU$41="","",'Deal_Master_Wide'!$AU$41)</x:f>
        <x:v>Not reviewed</x:v>
      </x:c>
      <x:c r="D274" s="52" t="str">
        <x:f>IF('Deal_Master_Wide'!$AV$41="","",'Deal_Master_Wide'!$AV$41)</x:f>
        <x:v>Not assessed</x:v>
      </x:c>
      <x:c r="E274" s="50" t="n">
        <x:v>0</x:v>
      </x:c>
      <x:c r="F274" s="52" t="str">
        <x:f>IF(OR($C274="High-confidence innovation-driven",$C274="Medium-confidence innovation-driven"),1,IF($C274="Clear alternative-rationale",0,""))</x:f>
      </x:c>
      <x:c r="G274" s="52" t="str">
        <x:f>IF('Deal_Master_Wide'!$M$41="","",'Deal_Master_Wide'!$M$41)</x:f>
        <x:v>Review</x:v>
      </x:c>
      <x:c r="H274" s="50" t="str">
        <x:v>MeiraGTx Holdings Plc</x:v>
      </x:c>
      <x:c r="I274" s="50" t="str">
        <x:v>Arthrogen BV</x:v>
      </x:c>
      <x:c r="J274" s="50" t="n">
        <x:v>2019</x:v>
      </x:c>
      <x:c r="K274" s="50" t="n">
        <x:v>3</x:v>
      </x:c>
      <x:c r="L274" s="50" t="n">
        <x:v>2022</x:v>
      </x:c>
      <x:c r="M274" s="50" t="n">
        <x:v>1</x:v>
      </x:c>
      <x:c r="N274" s="50" t="n">
        <x:v>1</x:v>
      </x:c>
      <x:c r="O274" s="52" t="str">
        <x:f>IF($F274="","",$F274*$M274)</x:f>
      </x:c>
      <x:c r="P274" s="54" t="str">
        <x:f>IF('Deal_Master_Wide'!$BV$41="","",'Deal_Master_Wide'!$BV$41)</x:f>
      </x:c>
      <x:c r="Q274" s="54" t="str">
        <x:f>IF('Deal_Master_Wide'!$CC$41="","",'Deal_Master_Wide'!$CC$41)</x:f>
      </x:c>
      <x:c r="R274" s="54" t="str">
        <x:f>IF('Deal_Master_Wide'!$CJ$41="","",'Deal_Master_Wide'!$CJ$41)</x:f>
      </x:c>
      <x:c r="S274" s="54" t="str">
        <x:f>IF('Deal_Master_Wide'!$CQ$41="","",'Deal_Master_Wide'!$CQ$41)</x:f>
      </x:c>
      <x:c r="T274" s="54" t="str">
        <x:f>IF('Deal_Master_Wide'!$CX$41="","",'Deal_Master_Wide'!$CX$41)</x:f>
      </x:c>
      <x:c r="U274" s="54" t="str">
        <x:f>IF('Deal_Master_Wide'!$DE$41="","",'Deal_Master_Wide'!$DE$41)</x:f>
      </x:c>
      <x:c r="V274" s="56" t="str">
        <x:f>IF('Deal_Master_Wide'!$DL$41="","",'Deal_Master_Wide'!$DL$41)</x:f>
      </x:c>
      <x:c r="W274" s="56" t="str">
        <x:f>IF('Deal_Master_Wide'!$DS$41="","",'Deal_Master_Wide'!$DS$41)</x:f>
      </x:c>
      <x:c r="X274" s="56" t="str">
        <x:f>IF('Deal_Master_Wide'!$DZ$41="","",'Deal_Master_Wide'!$DZ$41)</x:f>
      </x:c>
      <x:c r="Y274" s="118" t="str">
        <x:f>IF('Deal_Master_Wide'!$EG$41="","",'Deal_Master_Wide'!$EG$41)</x:f>
      </x:c>
      <x:c r="Z274" s="118" t="str">
        <x:f>IF('Deal_Master_Wide'!$EN$41="","",'Deal_Master_Wide'!$EN$41)</x:f>
      </x:c>
      <x:c r="AA274" s="52" t="str">
        <x:f>IF('Deal_Master_Wide'!$AL$41="","",'Deal_Master_Wide'!$AL$41)</x:f>
        <x:v>Unknown</x:v>
      </x:c>
      <x:c r="AB274" s="54" t="str">
        <x:f>IF('Deal_Master_Wide'!$AF$41="","",'Deal_Master_Wide'!$AF$41)</x:f>
      </x:c>
      <x:c r="AC274" s="52" t="str">
        <x:f>IF(COUNT($P274,$Q274,$R274,$S274,$T274,$U274,$V274,$W274,$X274)=9,"Yes","No")</x:f>
        <x:v>No</x:v>
      </x:c>
      <x:c r="AD274" s="52" t="str">
        <x:f>IF(COUNT($Y274,$Z274)=2,"Yes","No")</x:f>
        <x:v>No</x:v>
      </x:c>
      <x:c r="AE274" s="50" t="str"/>
      <x:c r="AF274" t="str"/>
    </x:row>
    <x:row r="275" ht="20" customHeight="1">
      <x:c r="A275" s="50" t="str">
        <x:v>CTL-0040</x:v>
      </x:c>
      <x:c r="B275" s="50" t="str">
        <x:v>Candidate alternative-rationale group</x:v>
      </x:c>
      <x:c r="C275" s="52" t="str">
        <x:f>IF('Deal_Master_Wide'!$AU$42="","",'Deal_Master_Wide'!$AU$42)</x:f>
        <x:v>Not reviewed</x:v>
      </x:c>
      <x:c r="D275" s="52" t="str">
        <x:f>IF('Deal_Master_Wide'!$AV$42="","",'Deal_Master_Wide'!$AV$42)</x:f>
        <x:v>Not assessed</x:v>
      </x:c>
      <x:c r="E275" s="50" t="n">
        <x:v>0</x:v>
      </x:c>
      <x:c r="F275" s="52" t="str">
        <x:f>IF(OR($C275="High-confidence innovation-driven",$C275="Medium-confidence innovation-driven"),1,IF($C275="Clear alternative-rationale",0,""))</x:f>
      </x:c>
      <x:c r="G275" s="52" t="str">
        <x:f>IF('Deal_Master_Wide'!$M$42="","",'Deal_Master_Wide'!$M$42)</x:f>
        <x:v>Review</x:v>
      </x:c>
      <x:c r="H275" s="50" t="str">
        <x:v>Emeis SA</x:v>
      </x:c>
      <x:c r="I275" s="50" t="str">
        <x:v>Groupe Sinoue</x:v>
      </x:c>
      <x:c r="J275" s="50" t="n">
        <x:v>2019</x:v>
      </x:c>
      <x:c r="K275" s="50" t="n">
        <x:v>-3</x:v>
      </x:c>
      <x:c r="L275" s="50" t="n">
        <x:v>2016</x:v>
      </x:c>
      <x:c r="M275" s="50" t="n">
        <x:v>0</x:v>
      </x:c>
      <x:c r="N275" s="50" t="n">
        <x:v>0</x:v>
      </x:c>
      <x:c r="O275" s="52" t="str">
        <x:f>IF($F275="","",$F275*$M275)</x:f>
      </x:c>
      <x:c r="P275" s="54" t="str">
        <x:f>IF('Deal_Master_Wide'!$BP$42="","",'Deal_Master_Wide'!$BP$42)</x:f>
      </x:c>
      <x:c r="Q275" s="54" t="str">
        <x:f>IF('Deal_Master_Wide'!$BW$42="","",'Deal_Master_Wide'!$BW$42)</x:f>
      </x:c>
      <x:c r="R275" s="54" t="str">
        <x:f>IF('Deal_Master_Wide'!$CD$42="","",'Deal_Master_Wide'!$CD$42)</x:f>
      </x:c>
      <x:c r="S275" s="54" t="str">
        <x:f>IF('Deal_Master_Wide'!$CK$42="","",'Deal_Master_Wide'!$CK$42)</x:f>
      </x:c>
      <x:c r="T275" s="54" t="str">
        <x:f>IF('Deal_Master_Wide'!$CR$42="","",'Deal_Master_Wide'!$CR$42)</x:f>
      </x:c>
      <x:c r="U275" s="54" t="str">
        <x:f>IF('Deal_Master_Wide'!$CY$42="","",'Deal_Master_Wide'!$CY$42)</x:f>
      </x:c>
      <x:c r="V275" s="56" t="str">
        <x:f>IF('Deal_Master_Wide'!$DF$42="","",'Deal_Master_Wide'!$DF$42)</x:f>
      </x:c>
      <x:c r="W275" s="56" t="str">
        <x:f>IF('Deal_Master_Wide'!$DM$42="","",'Deal_Master_Wide'!$DM$42)</x:f>
      </x:c>
      <x:c r="X275" s="56" t="str">
        <x:f>IF('Deal_Master_Wide'!$DT$42="","",'Deal_Master_Wide'!$DT$42)</x:f>
      </x:c>
      <x:c r="Y275" s="118" t="str">
        <x:f>IF('Deal_Master_Wide'!$EA$42="","",'Deal_Master_Wide'!$EA$42)</x:f>
      </x:c>
      <x:c r="Z275" s="118" t="str">
        <x:f>IF('Deal_Master_Wide'!$EH$42="","",'Deal_Master_Wide'!$EH$42)</x:f>
      </x:c>
      <x:c r="AA275" s="52" t="str">
        <x:f>IF('Deal_Master_Wide'!$AL$42="","",'Deal_Master_Wide'!$AL$42)</x:f>
        <x:v>Unknown</x:v>
      </x:c>
      <x:c r="AB275" s="54" t="str">
        <x:f>IF('Deal_Master_Wide'!$AF$42="","",'Deal_Master_Wide'!$AF$42)</x:f>
      </x:c>
      <x:c r="AC275" s="52" t="str">
        <x:f>IF(COUNT($P275,$Q275,$R275,$S275,$T275,$U275,$V275,$W275,$X275)=9,"Yes","No")</x:f>
        <x:v>No</x:v>
      </x:c>
      <x:c r="AD275" s="52" t="str">
        <x:f>IF(COUNT($Y275,$Z275)=2,"Yes","No")</x:f>
        <x:v>No</x:v>
      </x:c>
      <x:c r="AE275" s="50" t="str"/>
      <x:c r="AF275" t="str"/>
    </x:row>
    <x:row r="276" ht="20" customHeight="1">
      <x:c r="A276" s="50" t="str">
        <x:v>CTL-0040</x:v>
      </x:c>
      <x:c r="B276" s="50" t="str">
        <x:v>Candidate alternative-rationale group</x:v>
      </x:c>
      <x:c r="C276" s="52" t="str">
        <x:f>IF('Deal_Master_Wide'!$AU$42="","",'Deal_Master_Wide'!$AU$42)</x:f>
        <x:v>Not reviewed</x:v>
      </x:c>
      <x:c r="D276" s="52" t="str">
        <x:f>IF('Deal_Master_Wide'!$AV$42="","",'Deal_Master_Wide'!$AV$42)</x:f>
        <x:v>Not assessed</x:v>
      </x:c>
      <x:c r="E276" s="50" t="n">
        <x:v>0</x:v>
      </x:c>
      <x:c r="F276" s="52" t="str">
        <x:f>IF(OR($C276="High-confidence innovation-driven",$C276="Medium-confidence innovation-driven"),1,IF($C276="Clear alternative-rationale",0,""))</x:f>
      </x:c>
      <x:c r="G276" s="52" t="str">
        <x:f>IF('Deal_Master_Wide'!$M$42="","",'Deal_Master_Wide'!$M$42)</x:f>
        <x:v>Review</x:v>
      </x:c>
      <x:c r="H276" s="50" t="str">
        <x:v>Emeis SA</x:v>
      </x:c>
      <x:c r="I276" s="50" t="str">
        <x:v>Groupe Sinoue</x:v>
      </x:c>
      <x:c r="J276" s="50" t="n">
        <x:v>2019</x:v>
      </x:c>
      <x:c r="K276" s="50" t="n">
        <x:v>-2</x:v>
      </x:c>
      <x:c r="L276" s="50" t="n">
        <x:v>2017</x:v>
      </x:c>
      <x:c r="M276" s="50" t="n">
        <x:v>0</x:v>
      </x:c>
      <x:c r="N276" s="50" t="n">
        <x:v>0</x:v>
      </x:c>
      <x:c r="O276" s="52" t="str">
        <x:f>IF($F276="","",$F276*$M276)</x:f>
      </x:c>
      <x:c r="P276" s="54" t="str">
        <x:f>IF('Deal_Master_Wide'!$BQ$42="","",'Deal_Master_Wide'!$BQ$42)</x:f>
      </x:c>
      <x:c r="Q276" s="54" t="str">
        <x:f>IF('Deal_Master_Wide'!$BX$42="","",'Deal_Master_Wide'!$BX$42)</x:f>
      </x:c>
      <x:c r="R276" s="54" t="str">
        <x:f>IF('Deal_Master_Wide'!$CE$42="","",'Deal_Master_Wide'!$CE$42)</x:f>
      </x:c>
      <x:c r="S276" s="54" t="str">
        <x:f>IF('Deal_Master_Wide'!$CL$42="","",'Deal_Master_Wide'!$CL$42)</x:f>
      </x:c>
      <x:c r="T276" s="54" t="str">
        <x:f>IF('Deal_Master_Wide'!$CS$42="","",'Deal_Master_Wide'!$CS$42)</x:f>
      </x:c>
      <x:c r="U276" s="54" t="str">
        <x:f>IF('Deal_Master_Wide'!$CZ$42="","",'Deal_Master_Wide'!$CZ$42)</x:f>
      </x:c>
      <x:c r="V276" s="56" t="str">
        <x:f>IF('Deal_Master_Wide'!$DG$42="","",'Deal_Master_Wide'!$DG$42)</x:f>
      </x:c>
      <x:c r="W276" s="56" t="str">
        <x:f>IF('Deal_Master_Wide'!$DN$42="","",'Deal_Master_Wide'!$DN$42)</x:f>
      </x:c>
      <x:c r="X276" s="56" t="str">
        <x:f>IF('Deal_Master_Wide'!$DU$42="","",'Deal_Master_Wide'!$DU$42)</x:f>
      </x:c>
      <x:c r="Y276" s="118" t="str">
        <x:f>IF('Deal_Master_Wide'!$EB$42="","",'Deal_Master_Wide'!$EB$42)</x:f>
      </x:c>
      <x:c r="Z276" s="118" t="str">
        <x:f>IF('Deal_Master_Wide'!$EI$42="","",'Deal_Master_Wide'!$EI$42)</x:f>
      </x:c>
      <x:c r="AA276" s="52" t="str">
        <x:f>IF('Deal_Master_Wide'!$AL$42="","",'Deal_Master_Wide'!$AL$42)</x:f>
        <x:v>Unknown</x:v>
      </x:c>
      <x:c r="AB276" s="54" t="str">
        <x:f>IF('Deal_Master_Wide'!$AF$42="","",'Deal_Master_Wide'!$AF$42)</x:f>
      </x:c>
      <x:c r="AC276" s="52" t="str">
        <x:f>IF(COUNT($P276,$Q276,$R276,$S276,$T276,$U276,$V276,$W276,$X276)=9,"Yes","No")</x:f>
        <x:v>No</x:v>
      </x:c>
      <x:c r="AD276" s="52" t="str">
        <x:f>IF(COUNT($Y276,$Z276)=2,"Yes","No")</x:f>
        <x:v>No</x:v>
      </x:c>
      <x:c r="AE276" s="50" t="str"/>
      <x:c r="AF276" t="str"/>
    </x:row>
    <x:row r="277" ht="20" customHeight="1">
      <x:c r="A277" s="50" t="str">
        <x:v>CTL-0040</x:v>
      </x:c>
      <x:c r="B277" s="50" t="str">
        <x:v>Candidate alternative-rationale group</x:v>
      </x:c>
      <x:c r="C277" s="52" t="str">
        <x:f>IF('Deal_Master_Wide'!$AU$42="","",'Deal_Master_Wide'!$AU$42)</x:f>
        <x:v>Not reviewed</x:v>
      </x:c>
      <x:c r="D277" s="52" t="str">
        <x:f>IF('Deal_Master_Wide'!$AV$42="","",'Deal_Master_Wide'!$AV$42)</x:f>
        <x:v>Not assessed</x:v>
      </x:c>
      <x:c r="E277" s="50" t="n">
        <x:v>0</x:v>
      </x:c>
      <x:c r="F277" s="52" t="str">
        <x:f>IF(OR($C277="High-confidence innovation-driven",$C277="Medium-confidence innovation-driven"),1,IF($C277="Clear alternative-rationale",0,""))</x:f>
      </x:c>
      <x:c r="G277" s="52" t="str">
        <x:f>IF('Deal_Master_Wide'!$M$42="","",'Deal_Master_Wide'!$M$42)</x:f>
        <x:v>Review</x:v>
      </x:c>
      <x:c r="H277" s="50" t="str">
        <x:v>Emeis SA</x:v>
      </x:c>
      <x:c r="I277" s="50" t="str">
        <x:v>Groupe Sinoue</x:v>
      </x:c>
      <x:c r="J277" s="50" t="n">
        <x:v>2019</x:v>
      </x:c>
      <x:c r="K277" s="50" t="n">
        <x:v>-1</x:v>
      </x:c>
      <x:c r="L277" s="50" t="n">
        <x:v>2018</x:v>
      </x:c>
      <x:c r="M277" s="50" t="n">
        <x:v>0</x:v>
      </x:c>
      <x:c r="N277" s="50" t="n">
        <x:v>0</x:v>
      </x:c>
      <x:c r="O277" s="52" t="str">
        <x:f>IF($F277="","",$F277*$M277)</x:f>
      </x:c>
      <x:c r="P277" s="54" t="str">
        <x:f>IF('Deal_Master_Wide'!$BR$42="","",'Deal_Master_Wide'!$BR$42)</x:f>
      </x:c>
      <x:c r="Q277" s="54" t="str">
        <x:f>IF('Deal_Master_Wide'!$BY$42="","",'Deal_Master_Wide'!$BY$42)</x:f>
      </x:c>
      <x:c r="R277" s="54" t="str">
        <x:f>IF('Deal_Master_Wide'!$CF$42="","",'Deal_Master_Wide'!$CF$42)</x:f>
      </x:c>
      <x:c r="S277" s="54" t="str">
        <x:f>IF('Deal_Master_Wide'!$CM$42="","",'Deal_Master_Wide'!$CM$42)</x:f>
      </x:c>
      <x:c r="T277" s="54" t="str">
        <x:f>IF('Deal_Master_Wide'!$CT$42="","",'Deal_Master_Wide'!$CT$42)</x:f>
      </x:c>
      <x:c r="U277" s="54" t="str">
        <x:f>IF('Deal_Master_Wide'!$DA$42="","",'Deal_Master_Wide'!$DA$42)</x:f>
      </x:c>
      <x:c r="V277" s="56" t="str">
        <x:f>IF('Deal_Master_Wide'!$DH$42="","",'Deal_Master_Wide'!$DH$42)</x:f>
      </x:c>
      <x:c r="W277" s="56" t="str">
        <x:f>IF('Deal_Master_Wide'!$DO$42="","",'Deal_Master_Wide'!$DO$42)</x:f>
      </x:c>
      <x:c r="X277" s="56" t="str">
        <x:f>IF('Deal_Master_Wide'!$DV$42="","",'Deal_Master_Wide'!$DV$42)</x:f>
      </x:c>
      <x:c r="Y277" s="118" t="str">
        <x:f>IF('Deal_Master_Wide'!$EC$42="","",'Deal_Master_Wide'!$EC$42)</x:f>
      </x:c>
      <x:c r="Z277" s="118" t="str">
        <x:f>IF('Deal_Master_Wide'!$EJ$42="","",'Deal_Master_Wide'!$EJ$42)</x:f>
      </x:c>
      <x:c r="AA277" s="52" t="str">
        <x:f>IF('Deal_Master_Wide'!$AL$42="","",'Deal_Master_Wide'!$AL$42)</x:f>
        <x:v>Unknown</x:v>
      </x:c>
      <x:c r="AB277" s="54" t="str">
        <x:f>IF('Deal_Master_Wide'!$AF$42="","",'Deal_Master_Wide'!$AF$42)</x:f>
      </x:c>
      <x:c r="AC277" s="52" t="str">
        <x:f>IF(COUNT($P277,$Q277,$R277,$S277,$T277,$U277,$V277,$W277,$X277)=9,"Yes","No")</x:f>
        <x:v>No</x:v>
      </x:c>
      <x:c r="AD277" s="52" t="str">
        <x:f>IF(COUNT($Y277,$Z277)=2,"Yes","No")</x:f>
        <x:v>No</x:v>
      </x:c>
      <x:c r="AE277" s="50" t="str"/>
      <x:c r="AF277" t="str"/>
    </x:row>
    <x:row r="278" ht="20" customHeight="1">
      <x:c r="A278" s="50" t="str">
        <x:v>CTL-0040</x:v>
      </x:c>
      <x:c r="B278" s="50" t="str">
        <x:v>Candidate alternative-rationale group</x:v>
      </x:c>
      <x:c r="C278" s="52" t="str">
        <x:f>IF('Deal_Master_Wide'!$AU$42="","",'Deal_Master_Wide'!$AU$42)</x:f>
        <x:v>Not reviewed</x:v>
      </x:c>
      <x:c r="D278" s="52" t="str">
        <x:f>IF('Deal_Master_Wide'!$AV$42="","",'Deal_Master_Wide'!$AV$42)</x:f>
        <x:v>Not assessed</x:v>
      </x:c>
      <x:c r="E278" s="50" t="n">
        <x:v>0</x:v>
      </x:c>
      <x:c r="F278" s="52" t="str">
        <x:f>IF(OR($C278="High-confidence innovation-driven",$C278="Medium-confidence innovation-driven"),1,IF($C278="Clear alternative-rationale",0,""))</x:f>
      </x:c>
      <x:c r="G278" s="52" t="str">
        <x:f>IF('Deal_Master_Wide'!$M$42="","",'Deal_Master_Wide'!$M$42)</x:f>
        <x:v>Review</x:v>
      </x:c>
      <x:c r="H278" s="50" t="str">
        <x:v>Emeis SA</x:v>
      </x:c>
      <x:c r="I278" s="50" t="str">
        <x:v>Groupe Sinoue</x:v>
      </x:c>
      <x:c r="J278" s="50" t="n">
        <x:v>2019</x:v>
      </x:c>
      <x:c r="K278" s="50" t="n">
        <x:v>0</x:v>
      </x:c>
      <x:c r="L278" s="50" t="n">
        <x:v>2019</x:v>
      </x:c>
      <x:c r="M278" s="50" t="n">
        <x:v>0</x:v>
      </x:c>
      <x:c r="N278" s="50" t="n">
        <x:v>1</x:v>
      </x:c>
      <x:c r="O278" s="52" t="str">
        <x:f>IF($F278="","",$F278*$M278)</x:f>
      </x:c>
      <x:c r="P278" s="54" t="str">
        <x:f>IF('Deal_Master_Wide'!$BS$42="","",'Deal_Master_Wide'!$BS$42)</x:f>
      </x:c>
      <x:c r="Q278" s="54" t="str">
        <x:f>IF('Deal_Master_Wide'!$BZ$42="","",'Deal_Master_Wide'!$BZ$42)</x:f>
      </x:c>
      <x:c r="R278" s="54" t="str">
        <x:f>IF('Deal_Master_Wide'!$CG$42="","",'Deal_Master_Wide'!$CG$42)</x:f>
      </x:c>
      <x:c r="S278" s="54" t="str">
        <x:f>IF('Deal_Master_Wide'!$CN$42="","",'Deal_Master_Wide'!$CN$42)</x:f>
      </x:c>
      <x:c r="T278" s="54" t="str">
        <x:f>IF('Deal_Master_Wide'!$CU$42="","",'Deal_Master_Wide'!$CU$42)</x:f>
      </x:c>
      <x:c r="U278" s="54" t="str">
        <x:f>IF('Deal_Master_Wide'!$DB$42="","",'Deal_Master_Wide'!$DB$42)</x:f>
      </x:c>
      <x:c r="V278" s="56" t="str">
        <x:f>IF('Deal_Master_Wide'!$DI$42="","",'Deal_Master_Wide'!$DI$42)</x:f>
      </x:c>
      <x:c r="W278" s="56" t="str">
        <x:f>IF('Deal_Master_Wide'!$DP$42="","",'Deal_Master_Wide'!$DP$42)</x:f>
      </x:c>
      <x:c r="X278" s="56" t="str">
        <x:f>IF('Deal_Master_Wide'!$DW$42="","",'Deal_Master_Wide'!$DW$42)</x:f>
      </x:c>
      <x:c r="Y278" s="118" t="str">
        <x:f>IF('Deal_Master_Wide'!$ED$42="","",'Deal_Master_Wide'!$ED$42)</x:f>
      </x:c>
      <x:c r="Z278" s="118" t="str">
        <x:f>IF('Deal_Master_Wide'!$EK$42="","",'Deal_Master_Wide'!$EK$42)</x:f>
      </x:c>
      <x:c r="AA278" s="52" t="str">
        <x:f>IF('Deal_Master_Wide'!$AL$42="","",'Deal_Master_Wide'!$AL$42)</x:f>
        <x:v>Unknown</x:v>
      </x:c>
      <x:c r="AB278" s="54" t="str">
        <x:f>IF('Deal_Master_Wide'!$AF$42="","",'Deal_Master_Wide'!$AF$42)</x:f>
      </x:c>
      <x:c r="AC278" s="52" t="str">
        <x:f>IF(COUNT($P278,$Q278,$R278,$S278,$T278,$U278,$V278,$W278,$X278)=9,"Yes","No")</x:f>
        <x:v>No</x:v>
      </x:c>
      <x:c r="AD278" s="52" t="str">
        <x:f>IF(COUNT($Y278,$Z278)=2,"Yes","No")</x:f>
        <x:v>No</x:v>
      </x:c>
      <x:c r="AE278" s="50" t="str"/>
      <x:c r="AF278" t="str"/>
    </x:row>
    <x:row r="279" ht="20" customHeight="1">
      <x:c r="A279" s="50" t="str">
        <x:v>CTL-0040</x:v>
      </x:c>
      <x:c r="B279" s="50" t="str">
        <x:v>Candidate alternative-rationale group</x:v>
      </x:c>
      <x:c r="C279" s="52" t="str">
        <x:f>IF('Deal_Master_Wide'!$AU$42="","",'Deal_Master_Wide'!$AU$42)</x:f>
        <x:v>Not reviewed</x:v>
      </x:c>
      <x:c r="D279" s="52" t="str">
        <x:f>IF('Deal_Master_Wide'!$AV$42="","",'Deal_Master_Wide'!$AV$42)</x:f>
        <x:v>Not assessed</x:v>
      </x:c>
      <x:c r="E279" s="50" t="n">
        <x:v>0</x:v>
      </x:c>
      <x:c r="F279" s="52" t="str">
        <x:f>IF(OR($C279="High-confidence innovation-driven",$C279="Medium-confidence innovation-driven"),1,IF($C279="Clear alternative-rationale",0,""))</x:f>
      </x:c>
      <x:c r="G279" s="52" t="str">
        <x:f>IF('Deal_Master_Wide'!$M$42="","",'Deal_Master_Wide'!$M$42)</x:f>
        <x:v>Review</x:v>
      </x:c>
      <x:c r="H279" s="50" t="str">
        <x:v>Emeis SA</x:v>
      </x:c>
      <x:c r="I279" s="50" t="str">
        <x:v>Groupe Sinoue</x:v>
      </x:c>
      <x:c r="J279" s="50" t="n">
        <x:v>2019</x:v>
      </x:c>
      <x:c r="K279" s="50" t="n">
        <x:v>1</x:v>
      </x:c>
      <x:c r="L279" s="50" t="n">
        <x:v>2020</x:v>
      </x:c>
      <x:c r="M279" s="50" t="n">
        <x:v>1</x:v>
      </x:c>
      <x:c r="N279" s="50" t="n">
        <x:v>1</x:v>
      </x:c>
      <x:c r="O279" s="52" t="str">
        <x:f>IF($F279="","",$F279*$M279)</x:f>
      </x:c>
      <x:c r="P279" s="54" t="str">
        <x:f>IF('Deal_Master_Wide'!$BT$42="","",'Deal_Master_Wide'!$BT$42)</x:f>
      </x:c>
      <x:c r="Q279" s="54" t="str">
        <x:f>IF('Deal_Master_Wide'!$CA$42="","",'Deal_Master_Wide'!$CA$42)</x:f>
      </x:c>
      <x:c r="R279" s="54" t="str">
        <x:f>IF('Deal_Master_Wide'!$CH$42="","",'Deal_Master_Wide'!$CH$42)</x:f>
      </x:c>
      <x:c r="S279" s="54" t="str">
        <x:f>IF('Deal_Master_Wide'!$CO$42="","",'Deal_Master_Wide'!$CO$42)</x:f>
      </x:c>
      <x:c r="T279" s="54" t="str">
        <x:f>IF('Deal_Master_Wide'!$CV$42="","",'Deal_Master_Wide'!$CV$42)</x:f>
      </x:c>
      <x:c r="U279" s="54" t="str">
        <x:f>IF('Deal_Master_Wide'!$DC$42="","",'Deal_Master_Wide'!$DC$42)</x:f>
      </x:c>
      <x:c r="V279" s="56" t="str">
        <x:f>IF('Deal_Master_Wide'!$DJ$42="","",'Deal_Master_Wide'!$DJ$42)</x:f>
      </x:c>
      <x:c r="W279" s="56" t="str">
        <x:f>IF('Deal_Master_Wide'!$DQ$42="","",'Deal_Master_Wide'!$DQ$42)</x:f>
      </x:c>
      <x:c r="X279" s="56" t="str">
        <x:f>IF('Deal_Master_Wide'!$DX$42="","",'Deal_Master_Wide'!$DX$42)</x:f>
      </x:c>
      <x:c r="Y279" s="118" t="str">
        <x:f>IF('Deal_Master_Wide'!$EE$42="","",'Deal_Master_Wide'!$EE$42)</x:f>
      </x:c>
      <x:c r="Z279" s="118" t="str">
        <x:f>IF('Deal_Master_Wide'!$EL$42="","",'Deal_Master_Wide'!$EL$42)</x:f>
      </x:c>
      <x:c r="AA279" s="52" t="str">
        <x:f>IF('Deal_Master_Wide'!$AL$42="","",'Deal_Master_Wide'!$AL$42)</x:f>
        <x:v>Unknown</x:v>
      </x:c>
      <x:c r="AB279" s="54" t="str">
        <x:f>IF('Deal_Master_Wide'!$AF$42="","",'Deal_Master_Wide'!$AF$42)</x:f>
      </x:c>
      <x:c r="AC279" s="52" t="str">
        <x:f>IF(COUNT($P279,$Q279,$R279,$S279,$T279,$U279,$V279,$W279,$X279)=9,"Yes","No")</x:f>
        <x:v>No</x:v>
      </x:c>
      <x:c r="AD279" s="52" t="str">
        <x:f>IF(COUNT($Y279,$Z279)=2,"Yes","No")</x:f>
        <x:v>No</x:v>
      </x:c>
      <x:c r="AE279" s="50" t="str"/>
      <x:c r="AF279" t="str"/>
    </x:row>
    <x:row r="280" ht="20" customHeight="1">
      <x:c r="A280" s="50" t="str">
        <x:v>CTL-0040</x:v>
      </x:c>
      <x:c r="B280" s="50" t="str">
        <x:v>Candidate alternative-rationale group</x:v>
      </x:c>
      <x:c r="C280" s="52" t="str">
        <x:f>IF('Deal_Master_Wide'!$AU$42="","",'Deal_Master_Wide'!$AU$42)</x:f>
        <x:v>Not reviewed</x:v>
      </x:c>
      <x:c r="D280" s="52" t="str">
        <x:f>IF('Deal_Master_Wide'!$AV$42="","",'Deal_Master_Wide'!$AV$42)</x:f>
        <x:v>Not assessed</x:v>
      </x:c>
      <x:c r="E280" s="50" t="n">
        <x:v>0</x:v>
      </x:c>
      <x:c r="F280" s="52" t="str">
        <x:f>IF(OR($C280="High-confidence innovation-driven",$C280="Medium-confidence innovation-driven"),1,IF($C280="Clear alternative-rationale",0,""))</x:f>
      </x:c>
      <x:c r="G280" s="52" t="str">
        <x:f>IF('Deal_Master_Wide'!$M$42="","",'Deal_Master_Wide'!$M$42)</x:f>
        <x:v>Review</x:v>
      </x:c>
      <x:c r="H280" s="50" t="str">
        <x:v>Emeis SA</x:v>
      </x:c>
      <x:c r="I280" s="50" t="str">
        <x:v>Groupe Sinoue</x:v>
      </x:c>
      <x:c r="J280" s="50" t="n">
        <x:v>2019</x:v>
      </x:c>
      <x:c r="K280" s="50" t="n">
        <x:v>2</x:v>
      </x:c>
      <x:c r="L280" s="50" t="n">
        <x:v>2021</x:v>
      </x:c>
      <x:c r="M280" s="50" t="n">
        <x:v>1</x:v>
      </x:c>
      <x:c r="N280" s="50" t="n">
        <x:v>1</x:v>
      </x:c>
      <x:c r="O280" s="52" t="str">
        <x:f>IF($F280="","",$F280*$M280)</x:f>
      </x:c>
      <x:c r="P280" s="54" t="str">
        <x:f>IF('Deal_Master_Wide'!$BU$42="","",'Deal_Master_Wide'!$BU$42)</x:f>
      </x:c>
      <x:c r="Q280" s="54" t="str">
        <x:f>IF('Deal_Master_Wide'!$CB$42="","",'Deal_Master_Wide'!$CB$42)</x:f>
      </x:c>
      <x:c r="R280" s="54" t="str">
        <x:f>IF('Deal_Master_Wide'!$CI$42="","",'Deal_Master_Wide'!$CI$42)</x:f>
      </x:c>
      <x:c r="S280" s="54" t="str">
        <x:f>IF('Deal_Master_Wide'!$CP$42="","",'Deal_Master_Wide'!$CP$42)</x:f>
      </x:c>
      <x:c r="T280" s="54" t="str">
        <x:f>IF('Deal_Master_Wide'!$CW$42="","",'Deal_Master_Wide'!$CW$42)</x:f>
      </x:c>
      <x:c r="U280" s="54" t="str">
        <x:f>IF('Deal_Master_Wide'!$DD$42="","",'Deal_Master_Wide'!$DD$42)</x:f>
      </x:c>
      <x:c r="V280" s="56" t="str">
        <x:f>IF('Deal_Master_Wide'!$DK$42="","",'Deal_Master_Wide'!$DK$42)</x:f>
      </x:c>
      <x:c r="W280" s="56" t="str">
        <x:f>IF('Deal_Master_Wide'!$DR$42="","",'Deal_Master_Wide'!$DR$42)</x:f>
      </x:c>
      <x:c r="X280" s="56" t="str">
        <x:f>IF('Deal_Master_Wide'!$DY$42="","",'Deal_Master_Wide'!$DY$42)</x:f>
      </x:c>
      <x:c r="Y280" s="118" t="str">
        <x:f>IF('Deal_Master_Wide'!$EF$42="","",'Deal_Master_Wide'!$EF$42)</x:f>
      </x:c>
      <x:c r="Z280" s="118" t="str">
        <x:f>IF('Deal_Master_Wide'!$EM$42="","",'Deal_Master_Wide'!$EM$42)</x:f>
      </x:c>
      <x:c r="AA280" s="52" t="str">
        <x:f>IF('Deal_Master_Wide'!$AL$42="","",'Deal_Master_Wide'!$AL$42)</x:f>
        <x:v>Unknown</x:v>
      </x:c>
      <x:c r="AB280" s="54" t="str">
        <x:f>IF('Deal_Master_Wide'!$AF$42="","",'Deal_Master_Wide'!$AF$42)</x:f>
      </x:c>
      <x:c r="AC280" s="52" t="str">
        <x:f>IF(COUNT($P280,$Q280,$R280,$S280,$T280,$U280,$V280,$W280,$X280)=9,"Yes","No")</x:f>
        <x:v>No</x:v>
      </x:c>
      <x:c r="AD280" s="52" t="str">
        <x:f>IF(COUNT($Y280,$Z280)=2,"Yes","No")</x:f>
        <x:v>No</x:v>
      </x:c>
      <x:c r="AE280" s="50" t="str"/>
      <x:c r="AF280" t="str"/>
    </x:row>
    <x:row r="281" ht="20" customHeight="1">
      <x:c r="A281" s="50" t="str">
        <x:v>CTL-0040</x:v>
      </x:c>
      <x:c r="B281" s="50" t="str">
        <x:v>Candidate alternative-rationale group</x:v>
      </x:c>
      <x:c r="C281" s="52" t="str">
        <x:f>IF('Deal_Master_Wide'!$AU$42="","",'Deal_Master_Wide'!$AU$42)</x:f>
        <x:v>Not reviewed</x:v>
      </x:c>
      <x:c r="D281" s="52" t="str">
        <x:f>IF('Deal_Master_Wide'!$AV$42="","",'Deal_Master_Wide'!$AV$42)</x:f>
        <x:v>Not assessed</x:v>
      </x:c>
      <x:c r="E281" s="50" t="n">
        <x:v>0</x:v>
      </x:c>
      <x:c r="F281" s="52" t="str">
        <x:f>IF(OR($C281="High-confidence innovation-driven",$C281="Medium-confidence innovation-driven"),1,IF($C281="Clear alternative-rationale",0,""))</x:f>
      </x:c>
      <x:c r="G281" s="52" t="str">
        <x:f>IF('Deal_Master_Wide'!$M$42="","",'Deal_Master_Wide'!$M$42)</x:f>
        <x:v>Review</x:v>
      </x:c>
      <x:c r="H281" s="50" t="str">
        <x:v>Emeis SA</x:v>
      </x:c>
      <x:c r="I281" s="50" t="str">
        <x:v>Groupe Sinoue</x:v>
      </x:c>
      <x:c r="J281" s="50" t="n">
        <x:v>2019</x:v>
      </x:c>
      <x:c r="K281" s="50" t="n">
        <x:v>3</x:v>
      </x:c>
      <x:c r="L281" s="50" t="n">
        <x:v>2022</x:v>
      </x:c>
      <x:c r="M281" s="50" t="n">
        <x:v>1</x:v>
      </x:c>
      <x:c r="N281" s="50" t="n">
        <x:v>1</x:v>
      </x:c>
      <x:c r="O281" s="52" t="str">
        <x:f>IF($F281="","",$F281*$M281)</x:f>
      </x:c>
      <x:c r="P281" s="54" t="str">
        <x:f>IF('Deal_Master_Wide'!$BV$42="","",'Deal_Master_Wide'!$BV$42)</x:f>
      </x:c>
      <x:c r="Q281" s="54" t="str">
        <x:f>IF('Deal_Master_Wide'!$CC$42="","",'Deal_Master_Wide'!$CC$42)</x:f>
      </x:c>
      <x:c r="R281" s="54" t="str">
        <x:f>IF('Deal_Master_Wide'!$CJ$42="","",'Deal_Master_Wide'!$CJ$42)</x:f>
      </x:c>
      <x:c r="S281" s="54" t="str">
        <x:f>IF('Deal_Master_Wide'!$CQ$42="","",'Deal_Master_Wide'!$CQ$42)</x:f>
      </x:c>
      <x:c r="T281" s="54" t="str">
        <x:f>IF('Deal_Master_Wide'!$CX$42="","",'Deal_Master_Wide'!$CX$42)</x:f>
      </x:c>
      <x:c r="U281" s="54" t="str">
        <x:f>IF('Deal_Master_Wide'!$DE$42="","",'Deal_Master_Wide'!$DE$42)</x:f>
      </x:c>
      <x:c r="V281" s="56" t="str">
        <x:f>IF('Deal_Master_Wide'!$DL$42="","",'Deal_Master_Wide'!$DL$42)</x:f>
      </x:c>
      <x:c r="W281" s="56" t="str">
        <x:f>IF('Deal_Master_Wide'!$DS$42="","",'Deal_Master_Wide'!$DS$42)</x:f>
      </x:c>
      <x:c r="X281" s="56" t="str">
        <x:f>IF('Deal_Master_Wide'!$DZ$42="","",'Deal_Master_Wide'!$DZ$42)</x:f>
      </x:c>
      <x:c r="Y281" s="118" t="str">
        <x:f>IF('Deal_Master_Wide'!$EG$42="","",'Deal_Master_Wide'!$EG$42)</x:f>
      </x:c>
      <x:c r="Z281" s="118" t="str">
        <x:f>IF('Deal_Master_Wide'!$EN$42="","",'Deal_Master_Wide'!$EN$42)</x:f>
      </x:c>
      <x:c r="AA281" s="52" t="str">
        <x:f>IF('Deal_Master_Wide'!$AL$42="","",'Deal_Master_Wide'!$AL$42)</x:f>
        <x:v>Unknown</x:v>
      </x:c>
      <x:c r="AB281" s="54" t="str">
        <x:f>IF('Deal_Master_Wide'!$AF$42="","",'Deal_Master_Wide'!$AF$42)</x:f>
      </x:c>
      <x:c r="AC281" s="52" t="str">
        <x:f>IF(COUNT($P281,$Q281,$R281,$S281,$T281,$U281,$V281,$W281,$X281)=9,"Yes","No")</x:f>
        <x:v>No</x:v>
      </x:c>
      <x:c r="AD281" s="52" t="str">
        <x:f>IF(COUNT($Y281,$Z281)=2,"Yes","No")</x:f>
        <x:v>No</x:v>
      </x:c>
      <x:c r="AE281" s="50" t="str"/>
      <x:c r="AF281" t="str"/>
    </x:row>
    <x:row r="282" ht="20" customHeight="1">
      <x:c r="A282" s="50" t="str">
        <x:v>CTL-0041</x:v>
      </x:c>
      <x:c r="B282" s="50" t="str">
        <x:v>Candidate alternative-rationale group</x:v>
      </x:c>
      <x:c r="C282" s="52" t="str">
        <x:f>IF('Deal_Master_Wide'!$AU$43="","",'Deal_Master_Wide'!$AU$43)</x:f>
        <x:v>Not reviewed</x:v>
      </x:c>
      <x:c r="D282" s="52" t="str">
        <x:f>IF('Deal_Master_Wide'!$AV$43="","",'Deal_Master_Wide'!$AV$43)</x:f>
        <x:v>Not assessed</x:v>
      </x:c>
      <x:c r="E282" s="50" t="n">
        <x:v>0</x:v>
      </x:c>
      <x:c r="F282" s="52" t="str">
        <x:f>IF(OR($C282="High-confidence innovation-driven",$C282="Medium-confidence innovation-driven"),1,IF($C282="Clear alternative-rationale",0,""))</x:f>
      </x:c>
      <x:c r="G282" s="52" t="str">
        <x:f>IF('Deal_Master_Wide'!$M$43="","",'Deal_Master_Wide'!$M$43)</x:f>
        <x:v>Review</x:v>
      </x:c>
      <x:c r="H282" s="50" t="str">
        <x:v>Hero Wellbeing Ltd</x:v>
      </x:c>
      <x:c r="I282" s="50" t="str">
        <x:v>The Balanced You</x:v>
      </x:c>
      <x:c r="J282" s="50" t="n">
        <x:v>2019</x:v>
      </x:c>
      <x:c r="K282" s="50" t="n">
        <x:v>-3</x:v>
      </x:c>
      <x:c r="L282" s="50" t="n">
        <x:v>2016</x:v>
      </x:c>
      <x:c r="M282" s="50" t="n">
        <x:v>0</x:v>
      </x:c>
      <x:c r="N282" s="50" t="n">
        <x:v>0</x:v>
      </x:c>
      <x:c r="O282" s="52" t="str">
        <x:f>IF($F282="","",$F282*$M282)</x:f>
      </x:c>
      <x:c r="P282" s="54" t="str">
        <x:f>IF('Deal_Master_Wide'!$BP$43="","",'Deal_Master_Wide'!$BP$43)</x:f>
      </x:c>
      <x:c r="Q282" s="54" t="str">
        <x:f>IF('Deal_Master_Wide'!$BW$43="","",'Deal_Master_Wide'!$BW$43)</x:f>
      </x:c>
      <x:c r="R282" s="54" t="str">
        <x:f>IF('Deal_Master_Wide'!$CD$43="","",'Deal_Master_Wide'!$CD$43)</x:f>
      </x:c>
      <x:c r="S282" s="54" t="str">
        <x:f>IF('Deal_Master_Wide'!$CK$43="","",'Deal_Master_Wide'!$CK$43)</x:f>
      </x:c>
      <x:c r="T282" s="54" t="str">
        <x:f>IF('Deal_Master_Wide'!$CR$43="","",'Deal_Master_Wide'!$CR$43)</x:f>
      </x:c>
      <x:c r="U282" s="54" t="str">
        <x:f>IF('Deal_Master_Wide'!$CY$43="","",'Deal_Master_Wide'!$CY$43)</x:f>
      </x:c>
      <x:c r="V282" s="56" t="str">
        <x:f>IF('Deal_Master_Wide'!$DF$43="","",'Deal_Master_Wide'!$DF$43)</x:f>
      </x:c>
      <x:c r="W282" s="56" t="str">
        <x:f>IF('Deal_Master_Wide'!$DM$43="","",'Deal_Master_Wide'!$DM$43)</x:f>
      </x:c>
      <x:c r="X282" s="56" t="str">
        <x:f>IF('Deal_Master_Wide'!$DT$43="","",'Deal_Master_Wide'!$DT$43)</x:f>
      </x:c>
      <x:c r="Y282" s="118" t="str">
        <x:f>IF('Deal_Master_Wide'!$EA$43="","",'Deal_Master_Wide'!$EA$43)</x:f>
      </x:c>
      <x:c r="Z282" s="118" t="str">
        <x:f>IF('Deal_Master_Wide'!$EH$43="","",'Deal_Master_Wide'!$EH$43)</x:f>
      </x:c>
      <x:c r="AA282" s="52" t="str">
        <x:f>IF('Deal_Master_Wide'!$AL$43="","",'Deal_Master_Wide'!$AL$43)</x:f>
        <x:v>Unknown</x:v>
      </x:c>
      <x:c r="AB282" s="54" t="str">
        <x:f>IF('Deal_Master_Wide'!$AF$43="","",'Deal_Master_Wide'!$AF$43)</x:f>
      </x:c>
      <x:c r="AC282" s="52" t="str">
        <x:f>IF(COUNT($P282,$Q282,$R282,$S282,$T282,$U282,$V282,$W282,$X282)=9,"Yes","No")</x:f>
        <x:v>No</x:v>
      </x:c>
      <x:c r="AD282" s="52" t="str">
        <x:f>IF(COUNT($Y282,$Z282)=2,"Yes","No")</x:f>
        <x:v>No</x:v>
      </x:c>
      <x:c r="AE282" s="50" t="str"/>
      <x:c r="AF282" t="str"/>
    </x:row>
    <x:row r="283" ht="20" customHeight="1">
      <x:c r="A283" s="50" t="str">
        <x:v>CTL-0041</x:v>
      </x:c>
      <x:c r="B283" s="50" t="str">
        <x:v>Candidate alternative-rationale group</x:v>
      </x:c>
      <x:c r="C283" s="52" t="str">
        <x:f>IF('Deal_Master_Wide'!$AU$43="","",'Deal_Master_Wide'!$AU$43)</x:f>
        <x:v>Not reviewed</x:v>
      </x:c>
      <x:c r="D283" s="52" t="str">
        <x:f>IF('Deal_Master_Wide'!$AV$43="","",'Deal_Master_Wide'!$AV$43)</x:f>
        <x:v>Not assessed</x:v>
      </x:c>
      <x:c r="E283" s="50" t="n">
        <x:v>0</x:v>
      </x:c>
      <x:c r="F283" s="52" t="str">
        <x:f>IF(OR($C283="High-confidence innovation-driven",$C283="Medium-confidence innovation-driven"),1,IF($C283="Clear alternative-rationale",0,""))</x:f>
      </x:c>
      <x:c r="G283" s="52" t="str">
        <x:f>IF('Deal_Master_Wide'!$M$43="","",'Deal_Master_Wide'!$M$43)</x:f>
        <x:v>Review</x:v>
      </x:c>
      <x:c r="H283" s="50" t="str">
        <x:v>Hero Wellbeing Ltd</x:v>
      </x:c>
      <x:c r="I283" s="50" t="str">
        <x:v>The Balanced You</x:v>
      </x:c>
      <x:c r="J283" s="50" t="n">
        <x:v>2019</x:v>
      </x:c>
      <x:c r="K283" s="50" t="n">
        <x:v>-2</x:v>
      </x:c>
      <x:c r="L283" s="50" t="n">
        <x:v>2017</x:v>
      </x:c>
      <x:c r="M283" s="50" t="n">
        <x:v>0</x:v>
      </x:c>
      <x:c r="N283" s="50" t="n">
        <x:v>0</x:v>
      </x:c>
      <x:c r="O283" s="52" t="str">
        <x:f>IF($F283="","",$F283*$M283)</x:f>
      </x:c>
      <x:c r="P283" s="54" t="str">
        <x:f>IF('Deal_Master_Wide'!$BQ$43="","",'Deal_Master_Wide'!$BQ$43)</x:f>
      </x:c>
      <x:c r="Q283" s="54" t="str">
        <x:f>IF('Deal_Master_Wide'!$BX$43="","",'Deal_Master_Wide'!$BX$43)</x:f>
      </x:c>
      <x:c r="R283" s="54" t="str">
        <x:f>IF('Deal_Master_Wide'!$CE$43="","",'Deal_Master_Wide'!$CE$43)</x:f>
      </x:c>
      <x:c r="S283" s="54" t="str">
        <x:f>IF('Deal_Master_Wide'!$CL$43="","",'Deal_Master_Wide'!$CL$43)</x:f>
      </x:c>
      <x:c r="T283" s="54" t="str">
        <x:f>IF('Deal_Master_Wide'!$CS$43="","",'Deal_Master_Wide'!$CS$43)</x:f>
      </x:c>
      <x:c r="U283" s="54" t="str">
        <x:f>IF('Deal_Master_Wide'!$CZ$43="","",'Deal_Master_Wide'!$CZ$43)</x:f>
      </x:c>
      <x:c r="V283" s="56" t="str">
        <x:f>IF('Deal_Master_Wide'!$DG$43="","",'Deal_Master_Wide'!$DG$43)</x:f>
      </x:c>
      <x:c r="W283" s="56" t="str">
        <x:f>IF('Deal_Master_Wide'!$DN$43="","",'Deal_Master_Wide'!$DN$43)</x:f>
      </x:c>
      <x:c r="X283" s="56" t="str">
        <x:f>IF('Deal_Master_Wide'!$DU$43="","",'Deal_Master_Wide'!$DU$43)</x:f>
      </x:c>
      <x:c r="Y283" s="118" t="str">
        <x:f>IF('Deal_Master_Wide'!$EB$43="","",'Deal_Master_Wide'!$EB$43)</x:f>
      </x:c>
      <x:c r="Z283" s="118" t="str">
        <x:f>IF('Deal_Master_Wide'!$EI$43="","",'Deal_Master_Wide'!$EI$43)</x:f>
      </x:c>
      <x:c r="AA283" s="52" t="str">
        <x:f>IF('Deal_Master_Wide'!$AL$43="","",'Deal_Master_Wide'!$AL$43)</x:f>
        <x:v>Unknown</x:v>
      </x:c>
      <x:c r="AB283" s="54" t="str">
        <x:f>IF('Deal_Master_Wide'!$AF$43="","",'Deal_Master_Wide'!$AF$43)</x:f>
      </x:c>
      <x:c r="AC283" s="52" t="str">
        <x:f>IF(COUNT($P283,$Q283,$R283,$S283,$T283,$U283,$V283,$W283,$X283)=9,"Yes","No")</x:f>
        <x:v>No</x:v>
      </x:c>
      <x:c r="AD283" s="52" t="str">
        <x:f>IF(COUNT($Y283,$Z283)=2,"Yes","No")</x:f>
        <x:v>No</x:v>
      </x:c>
      <x:c r="AE283" s="50" t="str"/>
      <x:c r="AF283" t="str"/>
    </x:row>
    <x:row r="284" ht="20" customHeight="1">
      <x:c r="A284" s="50" t="str">
        <x:v>CTL-0041</x:v>
      </x:c>
      <x:c r="B284" s="50" t="str">
        <x:v>Candidate alternative-rationale group</x:v>
      </x:c>
      <x:c r="C284" s="52" t="str">
        <x:f>IF('Deal_Master_Wide'!$AU$43="","",'Deal_Master_Wide'!$AU$43)</x:f>
        <x:v>Not reviewed</x:v>
      </x:c>
      <x:c r="D284" s="52" t="str">
        <x:f>IF('Deal_Master_Wide'!$AV$43="","",'Deal_Master_Wide'!$AV$43)</x:f>
        <x:v>Not assessed</x:v>
      </x:c>
      <x:c r="E284" s="50" t="n">
        <x:v>0</x:v>
      </x:c>
      <x:c r="F284" s="52" t="str">
        <x:f>IF(OR($C284="High-confidence innovation-driven",$C284="Medium-confidence innovation-driven"),1,IF($C284="Clear alternative-rationale",0,""))</x:f>
      </x:c>
      <x:c r="G284" s="52" t="str">
        <x:f>IF('Deal_Master_Wide'!$M$43="","",'Deal_Master_Wide'!$M$43)</x:f>
        <x:v>Review</x:v>
      </x:c>
      <x:c r="H284" s="50" t="str">
        <x:v>Hero Wellbeing Ltd</x:v>
      </x:c>
      <x:c r="I284" s="50" t="str">
        <x:v>The Balanced You</x:v>
      </x:c>
      <x:c r="J284" s="50" t="n">
        <x:v>2019</x:v>
      </x:c>
      <x:c r="K284" s="50" t="n">
        <x:v>-1</x:v>
      </x:c>
      <x:c r="L284" s="50" t="n">
        <x:v>2018</x:v>
      </x:c>
      <x:c r="M284" s="50" t="n">
        <x:v>0</x:v>
      </x:c>
      <x:c r="N284" s="50" t="n">
        <x:v>0</x:v>
      </x:c>
      <x:c r="O284" s="52" t="str">
        <x:f>IF($F284="","",$F284*$M284)</x:f>
      </x:c>
      <x:c r="P284" s="54" t="str">
        <x:f>IF('Deal_Master_Wide'!$BR$43="","",'Deal_Master_Wide'!$BR$43)</x:f>
      </x:c>
      <x:c r="Q284" s="54" t="str">
        <x:f>IF('Deal_Master_Wide'!$BY$43="","",'Deal_Master_Wide'!$BY$43)</x:f>
      </x:c>
      <x:c r="R284" s="54" t="str">
        <x:f>IF('Deal_Master_Wide'!$CF$43="","",'Deal_Master_Wide'!$CF$43)</x:f>
      </x:c>
      <x:c r="S284" s="54" t="str">
        <x:f>IF('Deal_Master_Wide'!$CM$43="","",'Deal_Master_Wide'!$CM$43)</x:f>
      </x:c>
      <x:c r="T284" s="54" t="str">
        <x:f>IF('Deal_Master_Wide'!$CT$43="","",'Deal_Master_Wide'!$CT$43)</x:f>
      </x:c>
      <x:c r="U284" s="54" t="str">
        <x:f>IF('Deal_Master_Wide'!$DA$43="","",'Deal_Master_Wide'!$DA$43)</x:f>
      </x:c>
      <x:c r="V284" s="56" t="str">
        <x:f>IF('Deal_Master_Wide'!$DH$43="","",'Deal_Master_Wide'!$DH$43)</x:f>
      </x:c>
      <x:c r="W284" s="56" t="str">
        <x:f>IF('Deal_Master_Wide'!$DO$43="","",'Deal_Master_Wide'!$DO$43)</x:f>
      </x:c>
      <x:c r="X284" s="56" t="str">
        <x:f>IF('Deal_Master_Wide'!$DV$43="","",'Deal_Master_Wide'!$DV$43)</x:f>
      </x:c>
      <x:c r="Y284" s="118" t="str">
        <x:f>IF('Deal_Master_Wide'!$EC$43="","",'Deal_Master_Wide'!$EC$43)</x:f>
      </x:c>
      <x:c r="Z284" s="118" t="str">
        <x:f>IF('Deal_Master_Wide'!$EJ$43="","",'Deal_Master_Wide'!$EJ$43)</x:f>
      </x:c>
      <x:c r="AA284" s="52" t="str">
        <x:f>IF('Deal_Master_Wide'!$AL$43="","",'Deal_Master_Wide'!$AL$43)</x:f>
        <x:v>Unknown</x:v>
      </x:c>
      <x:c r="AB284" s="54" t="str">
        <x:f>IF('Deal_Master_Wide'!$AF$43="","",'Deal_Master_Wide'!$AF$43)</x:f>
      </x:c>
      <x:c r="AC284" s="52" t="str">
        <x:f>IF(COUNT($P284,$Q284,$R284,$S284,$T284,$U284,$V284,$W284,$X284)=9,"Yes","No")</x:f>
        <x:v>No</x:v>
      </x:c>
      <x:c r="AD284" s="52" t="str">
        <x:f>IF(COUNT($Y284,$Z284)=2,"Yes","No")</x:f>
        <x:v>No</x:v>
      </x:c>
      <x:c r="AE284" s="50" t="str"/>
      <x:c r="AF284" t="str"/>
    </x:row>
    <x:row r="285" ht="20" customHeight="1">
      <x:c r="A285" s="50" t="str">
        <x:v>CTL-0041</x:v>
      </x:c>
      <x:c r="B285" s="50" t="str">
        <x:v>Candidate alternative-rationale group</x:v>
      </x:c>
      <x:c r="C285" s="52" t="str">
        <x:f>IF('Deal_Master_Wide'!$AU$43="","",'Deal_Master_Wide'!$AU$43)</x:f>
        <x:v>Not reviewed</x:v>
      </x:c>
      <x:c r="D285" s="52" t="str">
        <x:f>IF('Deal_Master_Wide'!$AV$43="","",'Deal_Master_Wide'!$AV$43)</x:f>
        <x:v>Not assessed</x:v>
      </x:c>
      <x:c r="E285" s="50" t="n">
        <x:v>0</x:v>
      </x:c>
      <x:c r="F285" s="52" t="str">
        <x:f>IF(OR($C285="High-confidence innovation-driven",$C285="Medium-confidence innovation-driven"),1,IF($C285="Clear alternative-rationale",0,""))</x:f>
      </x:c>
      <x:c r="G285" s="52" t="str">
        <x:f>IF('Deal_Master_Wide'!$M$43="","",'Deal_Master_Wide'!$M$43)</x:f>
        <x:v>Review</x:v>
      </x:c>
      <x:c r="H285" s="50" t="str">
        <x:v>Hero Wellbeing Ltd</x:v>
      </x:c>
      <x:c r="I285" s="50" t="str">
        <x:v>The Balanced You</x:v>
      </x:c>
      <x:c r="J285" s="50" t="n">
        <x:v>2019</x:v>
      </x:c>
      <x:c r="K285" s="50" t="n">
        <x:v>0</x:v>
      </x:c>
      <x:c r="L285" s="50" t="n">
        <x:v>2019</x:v>
      </x:c>
      <x:c r="M285" s="50" t="n">
        <x:v>0</x:v>
      </x:c>
      <x:c r="N285" s="50" t="n">
        <x:v>1</x:v>
      </x:c>
      <x:c r="O285" s="52" t="str">
        <x:f>IF($F285="","",$F285*$M285)</x:f>
      </x:c>
      <x:c r="P285" s="54" t="str">
        <x:f>IF('Deal_Master_Wide'!$BS$43="","",'Deal_Master_Wide'!$BS$43)</x:f>
      </x:c>
      <x:c r="Q285" s="54" t="str">
        <x:f>IF('Deal_Master_Wide'!$BZ$43="","",'Deal_Master_Wide'!$BZ$43)</x:f>
      </x:c>
      <x:c r="R285" s="54" t="str">
        <x:f>IF('Deal_Master_Wide'!$CG$43="","",'Deal_Master_Wide'!$CG$43)</x:f>
      </x:c>
      <x:c r="S285" s="54" t="str">
        <x:f>IF('Deal_Master_Wide'!$CN$43="","",'Deal_Master_Wide'!$CN$43)</x:f>
      </x:c>
      <x:c r="T285" s="54" t="str">
        <x:f>IF('Deal_Master_Wide'!$CU$43="","",'Deal_Master_Wide'!$CU$43)</x:f>
      </x:c>
      <x:c r="U285" s="54" t="str">
        <x:f>IF('Deal_Master_Wide'!$DB$43="","",'Deal_Master_Wide'!$DB$43)</x:f>
      </x:c>
      <x:c r="V285" s="56" t="str">
        <x:f>IF('Deal_Master_Wide'!$DI$43="","",'Deal_Master_Wide'!$DI$43)</x:f>
      </x:c>
      <x:c r="W285" s="56" t="str">
        <x:f>IF('Deal_Master_Wide'!$DP$43="","",'Deal_Master_Wide'!$DP$43)</x:f>
      </x:c>
      <x:c r="X285" s="56" t="str">
        <x:f>IF('Deal_Master_Wide'!$DW$43="","",'Deal_Master_Wide'!$DW$43)</x:f>
      </x:c>
      <x:c r="Y285" s="118" t="str">
        <x:f>IF('Deal_Master_Wide'!$ED$43="","",'Deal_Master_Wide'!$ED$43)</x:f>
      </x:c>
      <x:c r="Z285" s="118" t="str">
        <x:f>IF('Deal_Master_Wide'!$EK$43="","",'Deal_Master_Wide'!$EK$43)</x:f>
      </x:c>
      <x:c r="AA285" s="52" t="str">
        <x:f>IF('Deal_Master_Wide'!$AL$43="","",'Deal_Master_Wide'!$AL$43)</x:f>
        <x:v>Unknown</x:v>
      </x:c>
      <x:c r="AB285" s="54" t="str">
        <x:f>IF('Deal_Master_Wide'!$AF$43="","",'Deal_Master_Wide'!$AF$43)</x:f>
      </x:c>
      <x:c r="AC285" s="52" t="str">
        <x:f>IF(COUNT($P285,$Q285,$R285,$S285,$T285,$U285,$V285,$W285,$X285)=9,"Yes","No")</x:f>
        <x:v>No</x:v>
      </x:c>
      <x:c r="AD285" s="52" t="str">
        <x:f>IF(COUNT($Y285,$Z285)=2,"Yes","No")</x:f>
        <x:v>No</x:v>
      </x:c>
      <x:c r="AE285" s="50" t="str"/>
      <x:c r="AF285" t="str"/>
    </x:row>
    <x:row r="286" ht="20" customHeight="1">
      <x:c r="A286" s="50" t="str">
        <x:v>CTL-0041</x:v>
      </x:c>
      <x:c r="B286" s="50" t="str">
        <x:v>Candidate alternative-rationale group</x:v>
      </x:c>
      <x:c r="C286" s="52" t="str">
        <x:f>IF('Deal_Master_Wide'!$AU$43="","",'Deal_Master_Wide'!$AU$43)</x:f>
        <x:v>Not reviewed</x:v>
      </x:c>
      <x:c r="D286" s="52" t="str">
        <x:f>IF('Deal_Master_Wide'!$AV$43="","",'Deal_Master_Wide'!$AV$43)</x:f>
        <x:v>Not assessed</x:v>
      </x:c>
      <x:c r="E286" s="50" t="n">
        <x:v>0</x:v>
      </x:c>
      <x:c r="F286" s="52" t="str">
        <x:f>IF(OR($C286="High-confidence innovation-driven",$C286="Medium-confidence innovation-driven"),1,IF($C286="Clear alternative-rationale",0,""))</x:f>
      </x:c>
      <x:c r="G286" s="52" t="str">
        <x:f>IF('Deal_Master_Wide'!$M$43="","",'Deal_Master_Wide'!$M$43)</x:f>
        <x:v>Review</x:v>
      </x:c>
      <x:c r="H286" s="50" t="str">
        <x:v>Hero Wellbeing Ltd</x:v>
      </x:c>
      <x:c r="I286" s="50" t="str">
        <x:v>The Balanced You</x:v>
      </x:c>
      <x:c r="J286" s="50" t="n">
        <x:v>2019</x:v>
      </x:c>
      <x:c r="K286" s="50" t="n">
        <x:v>1</x:v>
      </x:c>
      <x:c r="L286" s="50" t="n">
        <x:v>2020</x:v>
      </x:c>
      <x:c r="M286" s="50" t="n">
        <x:v>1</x:v>
      </x:c>
      <x:c r="N286" s="50" t="n">
        <x:v>1</x:v>
      </x:c>
      <x:c r="O286" s="52" t="str">
        <x:f>IF($F286="","",$F286*$M286)</x:f>
      </x:c>
      <x:c r="P286" s="54" t="str">
        <x:f>IF('Deal_Master_Wide'!$BT$43="","",'Deal_Master_Wide'!$BT$43)</x:f>
      </x:c>
      <x:c r="Q286" s="54" t="str">
        <x:f>IF('Deal_Master_Wide'!$CA$43="","",'Deal_Master_Wide'!$CA$43)</x:f>
      </x:c>
      <x:c r="R286" s="54" t="str">
        <x:f>IF('Deal_Master_Wide'!$CH$43="","",'Deal_Master_Wide'!$CH$43)</x:f>
      </x:c>
      <x:c r="S286" s="54" t="str">
        <x:f>IF('Deal_Master_Wide'!$CO$43="","",'Deal_Master_Wide'!$CO$43)</x:f>
      </x:c>
      <x:c r="T286" s="54" t="str">
        <x:f>IF('Deal_Master_Wide'!$CV$43="","",'Deal_Master_Wide'!$CV$43)</x:f>
      </x:c>
      <x:c r="U286" s="54" t="str">
        <x:f>IF('Deal_Master_Wide'!$DC$43="","",'Deal_Master_Wide'!$DC$43)</x:f>
      </x:c>
      <x:c r="V286" s="56" t="str">
        <x:f>IF('Deal_Master_Wide'!$DJ$43="","",'Deal_Master_Wide'!$DJ$43)</x:f>
      </x:c>
      <x:c r="W286" s="56" t="str">
        <x:f>IF('Deal_Master_Wide'!$DQ$43="","",'Deal_Master_Wide'!$DQ$43)</x:f>
      </x:c>
      <x:c r="X286" s="56" t="str">
        <x:f>IF('Deal_Master_Wide'!$DX$43="","",'Deal_Master_Wide'!$DX$43)</x:f>
      </x:c>
      <x:c r="Y286" s="118" t="str">
        <x:f>IF('Deal_Master_Wide'!$EE$43="","",'Deal_Master_Wide'!$EE$43)</x:f>
      </x:c>
      <x:c r="Z286" s="118" t="str">
        <x:f>IF('Deal_Master_Wide'!$EL$43="","",'Deal_Master_Wide'!$EL$43)</x:f>
      </x:c>
      <x:c r="AA286" s="52" t="str">
        <x:f>IF('Deal_Master_Wide'!$AL$43="","",'Deal_Master_Wide'!$AL$43)</x:f>
        <x:v>Unknown</x:v>
      </x:c>
      <x:c r="AB286" s="54" t="str">
        <x:f>IF('Deal_Master_Wide'!$AF$43="","",'Deal_Master_Wide'!$AF$43)</x:f>
      </x:c>
      <x:c r="AC286" s="52" t="str">
        <x:f>IF(COUNT($P286,$Q286,$R286,$S286,$T286,$U286,$V286,$W286,$X286)=9,"Yes","No")</x:f>
        <x:v>No</x:v>
      </x:c>
      <x:c r="AD286" s="52" t="str">
        <x:f>IF(COUNT($Y286,$Z286)=2,"Yes","No")</x:f>
        <x:v>No</x:v>
      </x:c>
      <x:c r="AE286" s="50" t="str"/>
      <x:c r="AF286" t="str"/>
    </x:row>
    <x:row r="287" ht="20" customHeight="1">
      <x:c r="A287" s="50" t="str">
        <x:v>CTL-0041</x:v>
      </x:c>
      <x:c r="B287" s="50" t="str">
        <x:v>Candidate alternative-rationale group</x:v>
      </x:c>
      <x:c r="C287" s="52" t="str">
        <x:f>IF('Deal_Master_Wide'!$AU$43="","",'Deal_Master_Wide'!$AU$43)</x:f>
        <x:v>Not reviewed</x:v>
      </x:c>
      <x:c r="D287" s="52" t="str">
        <x:f>IF('Deal_Master_Wide'!$AV$43="","",'Deal_Master_Wide'!$AV$43)</x:f>
        <x:v>Not assessed</x:v>
      </x:c>
      <x:c r="E287" s="50" t="n">
        <x:v>0</x:v>
      </x:c>
      <x:c r="F287" s="52" t="str">
        <x:f>IF(OR($C287="High-confidence innovation-driven",$C287="Medium-confidence innovation-driven"),1,IF($C287="Clear alternative-rationale",0,""))</x:f>
      </x:c>
      <x:c r="G287" s="52" t="str">
        <x:f>IF('Deal_Master_Wide'!$M$43="","",'Deal_Master_Wide'!$M$43)</x:f>
        <x:v>Review</x:v>
      </x:c>
      <x:c r="H287" s="50" t="str">
        <x:v>Hero Wellbeing Ltd</x:v>
      </x:c>
      <x:c r="I287" s="50" t="str">
        <x:v>The Balanced You</x:v>
      </x:c>
      <x:c r="J287" s="50" t="n">
        <x:v>2019</x:v>
      </x:c>
      <x:c r="K287" s="50" t="n">
        <x:v>2</x:v>
      </x:c>
      <x:c r="L287" s="50" t="n">
        <x:v>2021</x:v>
      </x:c>
      <x:c r="M287" s="50" t="n">
        <x:v>1</x:v>
      </x:c>
      <x:c r="N287" s="50" t="n">
        <x:v>1</x:v>
      </x:c>
      <x:c r="O287" s="52" t="str">
        <x:f>IF($F287="","",$F287*$M287)</x:f>
      </x:c>
      <x:c r="P287" s="54" t="str">
        <x:f>IF('Deal_Master_Wide'!$BU$43="","",'Deal_Master_Wide'!$BU$43)</x:f>
      </x:c>
      <x:c r="Q287" s="54" t="str">
        <x:f>IF('Deal_Master_Wide'!$CB$43="","",'Deal_Master_Wide'!$CB$43)</x:f>
      </x:c>
      <x:c r="R287" s="54" t="str">
        <x:f>IF('Deal_Master_Wide'!$CI$43="","",'Deal_Master_Wide'!$CI$43)</x:f>
      </x:c>
      <x:c r="S287" s="54" t="str">
        <x:f>IF('Deal_Master_Wide'!$CP$43="","",'Deal_Master_Wide'!$CP$43)</x:f>
      </x:c>
      <x:c r="T287" s="54" t="str">
        <x:f>IF('Deal_Master_Wide'!$CW$43="","",'Deal_Master_Wide'!$CW$43)</x:f>
      </x:c>
      <x:c r="U287" s="54" t="str">
        <x:f>IF('Deal_Master_Wide'!$DD$43="","",'Deal_Master_Wide'!$DD$43)</x:f>
      </x:c>
      <x:c r="V287" s="56" t="str">
        <x:f>IF('Deal_Master_Wide'!$DK$43="","",'Deal_Master_Wide'!$DK$43)</x:f>
      </x:c>
      <x:c r="W287" s="56" t="str">
        <x:f>IF('Deal_Master_Wide'!$DR$43="","",'Deal_Master_Wide'!$DR$43)</x:f>
      </x:c>
      <x:c r="X287" s="56" t="str">
        <x:f>IF('Deal_Master_Wide'!$DY$43="","",'Deal_Master_Wide'!$DY$43)</x:f>
      </x:c>
      <x:c r="Y287" s="118" t="str">
        <x:f>IF('Deal_Master_Wide'!$EF$43="","",'Deal_Master_Wide'!$EF$43)</x:f>
      </x:c>
      <x:c r="Z287" s="118" t="str">
        <x:f>IF('Deal_Master_Wide'!$EM$43="","",'Deal_Master_Wide'!$EM$43)</x:f>
      </x:c>
      <x:c r="AA287" s="52" t="str">
        <x:f>IF('Deal_Master_Wide'!$AL$43="","",'Deal_Master_Wide'!$AL$43)</x:f>
        <x:v>Unknown</x:v>
      </x:c>
      <x:c r="AB287" s="54" t="str">
        <x:f>IF('Deal_Master_Wide'!$AF$43="","",'Deal_Master_Wide'!$AF$43)</x:f>
      </x:c>
      <x:c r="AC287" s="52" t="str">
        <x:f>IF(COUNT($P287,$Q287,$R287,$S287,$T287,$U287,$V287,$W287,$X287)=9,"Yes","No")</x:f>
        <x:v>No</x:v>
      </x:c>
      <x:c r="AD287" s="52" t="str">
        <x:f>IF(COUNT($Y287,$Z287)=2,"Yes","No")</x:f>
        <x:v>No</x:v>
      </x:c>
      <x:c r="AE287" s="50" t="str"/>
      <x:c r="AF287" t="str"/>
    </x:row>
    <x:row r="288" ht="20" customHeight="1">
      <x:c r="A288" s="50" t="str">
        <x:v>CTL-0041</x:v>
      </x:c>
      <x:c r="B288" s="50" t="str">
        <x:v>Candidate alternative-rationale group</x:v>
      </x:c>
      <x:c r="C288" s="52" t="str">
        <x:f>IF('Deal_Master_Wide'!$AU$43="","",'Deal_Master_Wide'!$AU$43)</x:f>
        <x:v>Not reviewed</x:v>
      </x:c>
      <x:c r="D288" s="52" t="str">
        <x:f>IF('Deal_Master_Wide'!$AV$43="","",'Deal_Master_Wide'!$AV$43)</x:f>
        <x:v>Not assessed</x:v>
      </x:c>
      <x:c r="E288" s="50" t="n">
        <x:v>0</x:v>
      </x:c>
      <x:c r="F288" s="52" t="str">
        <x:f>IF(OR($C288="High-confidence innovation-driven",$C288="Medium-confidence innovation-driven"),1,IF($C288="Clear alternative-rationale",0,""))</x:f>
      </x:c>
      <x:c r="G288" s="52" t="str">
        <x:f>IF('Deal_Master_Wide'!$M$43="","",'Deal_Master_Wide'!$M$43)</x:f>
        <x:v>Review</x:v>
      </x:c>
      <x:c r="H288" s="50" t="str">
        <x:v>Hero Wellbeing Ltd</x:v>
      </x:c>
      <x:c r="I288" s="50" t="str">
        <x:v>The Balanced You</x:v>
      </x:c>
      <x:c r="J288" s="50" t="n">
        <x:v>2019</x:v>
      </x:c>
      <x:c r="K288" s="50" t="n">
        <x:v>3</x:v>
      </x:c>
      <x:c r="L288" s="50" t="n">
        <x:v>2022</x:v>
      </x:c>
      <x:c r="M288" s="50" t="n">
        <x:v>1</x:v>
      </x:c>
      <x:c r="N288" s="50" t="n">
        <x:v>1</x:v>
      </x:c>
      <x:c r="O288" s="52" t="str">
        <x:f>IF($F288="","",$F288*$M288)</x:f>
      </x:c>
      <x:c r="P288" s="54" t="str">
        <x:f>IF('Deal_Master_Wide'!$BV$43="","",'Deal_Master_Wide'!$BV$43)</x:f>
      </x:c>
      <x:c r="Q288" s="54" t="str">
        <x:f>IF('Deal_Master_Wide'!$CC$43="","",'Deal_Master_Wide'!$CC$43)</x:f>
      </x:c>
      <x:c r="R288" s="54" t="str">
        <x:f>IF('Deal_Master_Wide'!$CJ$43="","",'Deal_Master_Wide'!$CJ$43)</x:f>
      </x:c>
      <x:c r="S288" s="54" t="str">
        <x:f>IF('Deal_Master_Wide'!$CQ$43="","",'Deal_Master_Wide'!$CQ$43)</x:f>
      </x:c>
      <x:c r="T288" s="54" t="str">
        <x:f>IF('Deal_Master_Wide'!$CX$43="","",'Deal_Master_Wide'!$CX$43)</x:f>
      </x:c>
      <x:c r="U288" s="54" t="str">
        <x:f>IF('Deal_Master_Wide'!$DE$43="","",'Deal_Master_Wide'!$DE$43)</x:f>
      </x:c>
      <x:c r="V288" s="56" t="str">
        <x:f>IF('Deal_Master_Wide'!$DL$43="","",'Deal_Master_Wide'!$DL$43)</x:f>
      </x:c>
      <x:c r="W288" s="56" t="str">
        <x:f>IF('Deal_Master_Wide'!$DS$43="","",'Deal_Master_Wide'!$DS$43)</x:f>
      </x:c>
      <x:c r="X288" s="56" t="str">
        <x:f>IF('Deal_Master_Wide'!$DZ$43="","",'Deal_Master_Wide'!$DZ$43)</x:f>
      </x:c>
      <x:c r="Y288" s="118" t="str">
        <x:f>IF('Deal_Master_Wide'!$EG$43="","",'Deal_Master_Wide'!$EG$43)</x:f>
      </x:c>
      <x:c r="Z288" s="118" t="str">
        <x:f>IF('Deal_Master_Wide'!$EN$43="","",'Deal_Master_Wide'!$EN$43)</x:f>
      </x:c>
      <x:c r="AA288" s="52" t="str">
        <x:f>IF('Deal_Master_Wide'!$AL$43="","",'Deal_Master_Wide'!$AL$43)</x:f>
        <x:v>Unknown</x:v>
      </x:c>
      <x:c r="AB288" s="54" t="str">
        <x:f>IF('Deal_Master_Wide'!$AF$43="","",'Deal_Master_Wide'!$AF$43)</x:f>
      </x:c>
      <x:c r="AC288" s="52" t="str">
        <x:f>IF(COUNT($P288,$Q288,$R288,$S288,$T288,$U288,$V288,$W288,$X288)=9,"Yes","No")</x:f>
        <x:v>No</x:v>
      </x:c>
      <x:c r="AD288" s="52" t="str">
        <x:f>IF(COUNT($Y288,$Z288)=2,"Yes","No")</x:f>
        <x:v>No</x:v>
      </x:c>
      <x:c r="AE288" s="50" t="str"/>
      <x:c r="AF288" t="str"/>
    </x:row>
    <x:row r="289" ht="20" customHeight="1">
      <x:c r="A289" s="50" t="str">
        <x:v>CTL-0042</x:v>
      </x:c>
      <x:c r="B289" s="50" t="str">
        <x:v>Candidate alternative-rationale group</x:v>
      </x:c>
      <x:c r="C289" s="52" t="str">
        <x:f>IF('Deal_Master_Wide'!$AU$44="","",'Deal_Master_Wide'!$AU$44)</x:f>
        <x:v>Not reviewed</x:v>
      </x:c>
      <x:c r="D289" s="52" t="str">
        <x:f>IF('Deal_Master_Wide'!$AV$44="","",'Deal_Master_Wide'!$AV$44)</x:f>
        <x:v>Not assessed</x:v>
      </x:c>
      <x:c r="E289" s="50" t="n">
        <x:v>0</x:v>
      </x:c>
      <x:c r="F289" s="52" t="str">
        <x:f>IF(OR($C289="High-confidence innovation-driven",$C289="Medium-confidence innovation-driven"),1,IF($C289="Clear alternative-rationale",0,""))</x:f>
      </x:c>
      <x:c r="G289" s="52" t="str">
        <x:f>IF('Deal_Master_Wide'!$M$44="","",'Deal_Master_Wide'!$M$44)</x:f>
        <x:v>Review</x:v>
      </x:c>
      <x:c r="H289" s="50" t="str">
        <x:v>Canopy Growth Corp</x:v>
      </x:c>
      <x:c r="I289" s="50" t="str">
        <x:v>Beckley Canopy Therapeutics Ltd</x:v>
      </x:c>
      <x:c r="J289" s="50" t="n">
        <x:v>2019</x:v>
      </x:c>
      <x:c r="K289" s="50" t="n">
        <x:v>-3</x:v>
      </x:c>
      <x:c r="L289" s="50" t="n">
        <x:v>2016</x:v>
      </x:c>
      <x:c r="M289" s="50" t="n">
        <x:v>0</x:v>
      </x:c>
      <x:c r="N289" s="50" t="n">
        <x:v>0</x:v>
      </x:c>
      <x:c r="O289" s="52" t="str">
        <x:f>IF($F289="","",$F289*$M289)</x:f>
      </x:c>
      <x:c r="P289" s="54" t="str">
        <x:f>IF('Deal_Master_Wide'!$BP$44="","",'Deal_Master_Wide'!$BP$44)</x:f>
      </x:c>
      <x:c r="Q289" s="54" t="str">
        <x:f>IF('Deal_Master_Wide'!$BW$44="","",'Deal_Master_Wide'!$BW$44)</x:f>
      </x:c>
      <x:c r="R289" s="54" t="str">
        <x:f>IF('Deal_Master_Wide'!$CD$44="","",'Deal_Master_Wide'!$CD$44)</x:f>
      </x:c>
      <x:c r="S289" s="54" t="str">
        <x:f>IF('Deal_Master_Wide'!$CK$44="","",'Deal_Master_Wide'!$CK$44)</x:f>
      </x:c>
      <x:c r="T289" s="54" t="str">
        <x:f>IF('Deal_Master_Wide'!$CR$44="","",'Deal_Master_Wide'!$CR$44)</x:f>
      </x:c>
      <x:c r="U289" s="54" t="str">
        <x:f>IF('Deal_Master_Wide'!$CY$44="","",'Deal_Master_Wide'!$CY$44)</x:f>
      </x:c>
      <x:c r="V289" s="56" t="str">
        <x:f>IF('Deal_Master_Wide'!$DF$44="","",'Deal_Master_Wide'!$DF$44)</x:f>
      </x:c>
      <x:c r="W289" s="56" t="str">
        <x:f>IF('Deal_Master_Wide'!$DM$44="","",'Deal_Master_Wide'!$DM$44)</x:f>
      </x:c>
      <x:c r="X289" s="56" t="str">
        <x:f>IF('Deal_Master_Wide'!$DT$44="","",'Deal_Master_Wide'!$DT$44)</x:f>
      </x:c>
      <x:c r="Y289" s="118" t="str">
        <x:f>IF('Deal_Master_Wide'!$EA$44="","",'Deal_Master_Wide'!$EA$44)</x:f>
      </x:c>
      <x:c r="Z289" s="118" t="str">
        <x:f>IF('Deal_Master_Wide'!$EH$44="","",'Deal_Master_Wide'!$EH$44)</x:f>
      </x:c>
      <x:c r="AA289" s="52" t="str">
        <x:f>IF('Deal_Master_Wide'!$AL$44="","",'Deal_Master_Wide'!$AL$44)</x:f>
        <x:v>Unknown</x:v>
      </x:c>
      <x:c r="AB289" s="54" t="str">
        <x:f>IF('Deal_Master_Wide'!$AF$44="","",'Deal_Master_Wide'!$AF$44)</x:f>
      </x:c>
      <x:c r="AC289" s="52" t="str">
        <x:f>IF(COUNT($P289,$Q289,$R289,$S289,$T289,$U289,$V289,$W289,$X289)=9,"Yes","No")</x:f>
        <x:v>No</x:v>
      </x:c>
      <x:c r="AD289" s="52" t="str">
        <x:f>IF(COUNT($Y289,$Z289)=2,"Yes","No")</x:f>
        <x:v>No</x:v>
      </x:c>
      <x:c r="AE289" s="50" t="str"/>
      <x:c r="AF289" t="str"/>
    </x:row>
    <x:row r="290" ht="20" customHeight="1">
      <x:c r="A290" s="50" t="str">
        <x:v>CTL-0042</x:v>
      </x:c>
      <x:c r="B290" s="50" t="str">
        <x:v>Candidate alternative-rationale group</x:v>
      </x:c>
      <x:c r="C290" s="52" t="str">
        <x:f>IF('Deal_Master_Wide'!$AU$44="","",'Deal_Master_Wide'!$AU$44)</x:f>
        <x:v>Not reviewed</x:v>
      </x:c>
      <x:c r="D290" s="52" t="str">
        <x:f>IF('Deal_Master_Wide'!$AV$44="","",'Deal_Master_Wide'!$AV$44)</x:f>
        <x:v>Not assessed</x:v>
      </x:c>
      <x:c r="E290" s="50" t="n">
        <x:v>0</x:v>
      </x:c>
      <x:c r="F290" s="52" t="str">
        <x:f>IF(OR($C290="High-confidence innovation-driven",$C290="Medium-confidence innovation-driven"),1,IF($C290="Clear alternative-rationale",0,""))</x:f>
      </x:c>
      <x:c r="G290" s="52" t="str">
        <x:f>IF('Deal_Master_Wide'!$M$44="","",'Deal_Master_Wide'!$M$44)</x:f>
        <x:v>Review</x:v>
      </x:c>
      <x:c r="H290" s="50" t="str">
        <x:v>Canopy Growth Corp</x:v>
      </x:c>
      <x:c r="I290" s="50" t="str">
        <x:v>Beckley Canopy Therapeutics Ltd</x:v>
      </x:c>
      <x:c r="J290" s="50" t="n">
        <x:v>2019</x:v>
      </x:c>
      <x:c r="K290" s="50" t="n">
        <x:v>-2</x:v>
      </x:c>
      <x:c r="L290" s="50" t="n">
        <x:v>2017</x:v>
      </x:c>
      <x:c r="M290" s="50" t="n">
        <x:v>0</x:v>
      </x:c>
      <x:c r="N290" s="50" t="n">
        <x:v>0</x:v>
      </x:c>
      <x:c r="O290" s="52" t="str">
        <x:f>IF($F290="","",$F290*$M290)</x:f>
      </x:c>
      <x:c r="P290" s="54" t="str">
        <x:f>IF('Deal_Master_Wide'!$BQ$44="","",'Deal_Master_Wide'!$BQ$44)</x:f>
      </x:c>
      <x:c r="Q290" s="54" t="str">
        <x:f>IF('Deal_Master_Wide'!$BX$44="","",'Deal_Master_Wide'!$BX$44)</x:f>
      </x:c>
      <x:c r="R290" s="54" t="str">
        <x:f>IF('Deal_Master_Wide'!$CE$44="","",'Deal_Master_Wide'!$CE$44)</x:f>
      </x:c>
      <x:c r="S290" s="54" t="str">
        <x:f>IF('Deal_Master_Wide'!$CL$44="","",'Deal_Master_Wide'!$CL$44)</x:f>
      </x:c>
      <x:c r="T290" s="54" t="str">
        <x:f>IF('Deal_Master_Wide'!$CS$44="","",'Deal_Master_Wide'!$CS$44)</x:f>
      </x:c>
      <x:c r="U290" s="54" t="str">
        <x:f>IF('Deal_Master_Wide'!$CZ$44="","",'Deal_Master_Wide'!$CZ$44)</x:f>
      </x:c>
      <x:c r="V290" s="56" t="str">
        <x:f>IF('Deal_Master_Wide'!$DG$44="","",'Deal_Master_Wide'!$DG$44)</x:f>
      </x:c>
      <x:c r="W290" s="56" t="str">
        <x:f>IF('Deal_Master_Wide'!$DN$44="","",'Deal_Master_Wide'!$DN$44)</x:f>
      </x:c>
      <x:c r="X290" s="56" t="str">
        <x:f>IF('Deal_Master_Wide'!$DU$44="","",'Deal_Master_Wide'!$DU$44)</x:f>
      </x:c>
      <x:c r="Y290" s="118" t="str">
        <x:f>IF('Deal_Master_Wide'!$EB$44="","",'Deal_Master_Wide'!$EB$44)</x:f>
      </x:c>
      <x:c r="Z290" s="118" t="str">
        <x:f>IF('Deal_Master_Wide'!$EI$44="","",'Deal_Master_Wide'!$EI$44)</x:f>
      </x:c>
      <x:c r="AA290" s="52" t="str">
        <x:f>IF('Deal_Master_Wide'!$AL$44="","",'Deal_Master_Wide'!$AL$44)</x:f>
        <x:v>Unknown</x:v>
      </x:c>
      <x:c r="AB290" s="54" t="str">
        <x:f>IF('Deal_Master_Wide'!$AF$44="","",'Deal_Master_Wide'!$AF$44)</x:f>
      </x:c>
      <x:c r="AC290" s="52" t="str">
        <x:f>IF(COUNT($P290,$Q290,$R290,$S290,$T290,$U290,$V290,$W290,$X290)=9,"Yes","No")</x:f>
        <x:v>No</x:v>
      </x:c>
      <x:c r="AD290" s="52" t="str">
        <x:f>IF(COUNT($Y290,$Z290)=2,"Yes","No")</x:f>
        <x:v>No</x:v>
      </x:c>
      <x:c r="AE290" s="50" t="str"/>
      <x:c r="AF290" t="str"/>
    </x:row>
    <x:row r="291" ht="20" customHeight="1">
      <x:c r="A291" s="50" t="str">
        <x:v>CTL-0042</x:v>
      </x:c>
      <x:c r="B291" s="50" t="str">
        <x:v>Candidate alternative-rationale group</x:v>
      </x:c>
      <x:c r="C291" s="52" t="str">
        <x:f>IF('Deal_Master_Wide'!$AU$44="","",'Deal_Master_Wide'!$AU$44)</x:f>
        <x:v>Not reviewed</x:v>
      </x:c>
      <x:c r="D291" s="52" t="str">
        <x:f>IF('Deal_Master_Wide'!$AV$44="","",'Deal_Master_Wide'!$AV$44)</x:f>
        <x:v>Not assessed</x:v>
      </x:c>
      <x:c r="E291" s="50" t="n">
        <x:v>0</x:v>
      </x:c>
      <x:c r="F291" s="52" t="str">
        <x:f>IF(OR($C291="High-confidence innovation-driven",$C291="Medium-confidence innovation-driven"),1,IF($C291="Clear alternative-rationale",0,""))</x:f>
      </x:c>
      <x:c r="G291" s="52" t="str">
        <x:f>IF('Deal_Master_Wide'!$M$44="","",'Deal_Master_Wide'!$M$44)</x:f>
        <x:v>Review</x:v>
      </x:c>
      <x:c r="H291" s="50" t="str">
        <x:v>Canopy Growth Corp</x:v>
      </x:c>
      <x:c r="I291" s="50" t="str">
        <x:v>Beckley Canopy Therapeutics Ltd</x:v>
      </x:c>
      <x:c r="J291" s="50" t="n">
        <x:v>2019</x:v>
      </x:c>
      <x:c r="K291" s="50" t="n">
        <x:v>-1</x:v>
      </x:c>
      <x:c r="L291" s="50" t="n">
        <x:v>2018</x:v>
      </x:c>
      <x:c r="M291" s="50" t="n">
        <x:v>0</x:v>
      </x:c>
      <x:c r="N291" s="50" t="n">
        <x:v>0</x:v>
      </x:c>
      <x:c r="O291" s="52" t="str">
        <x:f>IF($F291="","",$F291*$M291)</x:f>
      </x:c>
      <x:c r="P291" s="54" t="str">
        <x:f>IF('Deal_Master_Wide'!$BR$44="","",'Deal_Master_Wide'!$BR$44)</x:f>
      </x:c>
      <x:c r="Q291" s="54" t="str">
        <x:f>IF('Deal_Master_Wide'!$BY$44="","",'Deal_Master_Wide'!$BY$44)</x:f>
      </x:c>
      <x:c r="R291" s="54" t="str">
        <x:f>IF('Deal_Master_Wide'!$CF$44="","",'Deal_Master_Wide'!$CF$44)</x:f>
      </x:c>
      <x:c r="S291" s="54" t="str">
        <x:f>IF('Deal_Master_Wide'!$CM$44="","",'Deal_Master_Wide'!$CM$44)</x:f>
      </x:c>
      <x:c r="T291" s="54" t="str">
        <x:f>IF('Deal_Master_Wide'!$CT$44="","",'Deal_Master_Wide'!$CT$44)</x:f>
      </x:c>
      <x:c r="U291" s="54" t="str">
        <x:f>IF('Deal_Master_Wide'!$DA$44="","",'Deal_Master_Wide'!$DA$44)</x:f>
      </x:c>
      <x:c r="V291" s="56" t="str">
        <x:f>IF('Deal_Master_Wide'!$DH$44="","",'Deal_Master_Wide'!$DH$44)</x:f>
      </x:c>
      <x:c r="W291" s="56" t="str">
        <x:f>IF('Deal_Master_Wide'!$DO$44="","",'Deal_Master_Wide'!$DO$44)</x:f>
      </x:c>
      <x:c r="X291" s="56" t="str">
        <x:f>IF('Deal_Master_Wide'!$DV$44="","",'Deal_Master_Wide'!$DV$44)</x:f>
      </x:c>
      <x:c r="Y291" s="118" t="str">
        <x:f>IF('Deal_Master_Wide'!$EC$44="","",'Deal_Master_Wide'!$EC$44)</x:f>
      </x:c>
      <x:c r="Z291" s="118" t="str">
        <x:f>IF('Deal_Master_Wide'!$EJ$44="","",'Deal_Master_Wide'!$EJ$44)</x:f>
      </x:c>
      <x:c r="AA291" s="52" t="str">
        <x:f>IF('Deal_Master_Wide'!$AL$44="","",'Deal_Master_Wide'!$AL$44)</x:f>
        <x:v>Unknown</x:v>
      </x:c>
      <x:c r="AB291" s="54" t="str">
        <x:f>IF('Deal_Master_Wide'!$AF$44="","",'Deal_Master_Wide'!$AF$44)</x:f>
      </x:c>
      <x:c r="AC291" s="52" t="str">
        <x:f>IF(COUNT($P291,$Q291,$R291,$S291,$T291,$U291,$V291,$W291,$X291)=9,"Yes","No")</x:f>
        <x:v>No</x:v>
      </x:c>
      <x:c r="AD291" s="52" t="str">
        <x:f>IF(COUNT($Y291,$Z291)=2,"Yes","No")</x:f>
        <x:v>No</x:v>
      </x:c>
      <x:c r="AE291" s="50" t="str"/>
      <x:c r="AF291" t="str"/>
    </x:row>
    <x:row r="292" ht="20" customHeight="1">
      <x:c r="A292" s="50" t="str">
        <x:v>CTL-0042</x:v>
      </x:c>
      <x:c r="B292" s="50" t="str">
        <x:v>Candidate alternative-rationale group</x:v>
      </x:c>
      <x:c r="C292" s="52" t="str">
        <x:f>IF('Deal_Master_Wide'!$AU$44="","",'Deal_Master_Wide'!$AU$44)</x:f>
        <x:v>Not reviewed</x:v>
      </x:c>
      <x:c r="D292" s="52" t="str">
        <x:f>IF('Deal_Master_Wide'!$AV$44="","",'Deal_Master_Wide'!$AV$44)</x:f>
        <x:v>Not assessed</x:v>
      </x:c>
      <x:c r="E292" s="50" t="n">
        <x:v>0</x:v>
      </x:c>
      <x:c r="F292" s="52" t="str">
        <x:f>IF(OR($C292="High-confidence innovation-driven",$C292="Medium-confidence innovation-driven"),1,IF($C292="Clear alternative-rationale",0,""))</x:f>
      </x:c>
      <x:c r="G292" s="52" t="str">
        <x:f>IF('Deal_Master_Wide'!$M$44="","",'Deal_Master_Wide'!$M$44)</x:f>
        <x:v>Review</x:v>
      </x:c>
      <x:c r="H292" s="50" t="str">
        <x:v>Canopy Growth Corp</x:v>
      </x:c>
      <x:c r="I292" s="50" t="str">
        <x:v>Beckley Canopy Therapeutics Ltd</x:v>
      </x:c>
      <x:c r="J292" s="50" t="n">
        <x:v>2019</x:v>
      </x:c>
      <x:c r="K292" s="50" t="n">
        <x:v>0</x:v>
      </x:c>
      <x:c r="L292" s="50" t="n">
        <x:v>2019</x:v>
      </x:c>
      <x:c r="M292" s="50" t="n">
        <x:v>0</x:v>
      </x:c>
      <x:c r="N292" s="50" t="n">
        <x:v>1</x:v>
      </x:c>
      <x:c r="O292" s="52" t="str">
        <x:f>IF($F292="","",$F292*$M292)</x:f>
      </x:c>
      <x:c r="P292" s="54" t="str">
        <x:f>IF('Deal_Master_Wide'!$BS$44="","",'Deal_Master_Wide'!$BS$44)</x:f>
      </x:c>
      <x:c r="Q292" s="54" t="str">
        <x:f>IF('Deal_Master_Wide'!$BZ$44="","",'Deal_Master_Wide'!$BZ$44)</x:f>
      </x:c>
      <x:c r="R292" s="54" t="str">
        <x:f>IF('Deal_Master_Wide'!$CG$44="","",'Deal_Master_Wide'!$CG$44)</x:f>
      </x:c>
      <x:c r="S292" s="54" t="str">
        <x:f>IF('Deal_Master_Wide'!$CN$44="","",'Deal_Master_Wide'!$CN$44)</x:f>
      </x:c>
      <x:c r="T292" s="54" t="str">
        <x:f>IF('Deal_Master_Wide'!$CU$44="","",'Deal_Master_Wide'!$CU$44)</x:f>
      </x:c>
      <x:c r="U292" s="54" t="str">
        <x:f>IF('Deal_Master_Wide'!$DB$44="","",'Deal_Master_Wide'!$DB$44)</x:f>
      </x:c>
      <x:c r="V292" s="56" t="str">
        <x:f>IF('Deal_Master_Wide'!$DI$44="","",'Deal_Master_Wide'!$DI$44)</x:f>
      </x:c>
      <x:c r="W292" s="56" t="str">
        <x:f>IF('Deal_Master_Wide'!$DP$44="","",'Deal_Master_Wide'!$DP$44)</x:f>
      </x:c>
      <x:c r="X292" s="56" t="str">
        <x:f>IF('Deal_Master_Wide'!$DW$44="","",'Deal_Master_Wide'!$DW$44)</x:f>
      </x:c>
      <x:c r="Y292" s="118" t="str">
        <x:f>IF('Deal_Master_Wide'!$ED$44="","",'Deal_Master_Wide'!$ED$44)</x:f>
      </x:c>
      <x:c r="Z292" s="118" t="str">
        <x:f>IF('Deal_Master_Wide'!$EK$44="","",'Deal_Master_Wide'!$EK$44)</x:f>
      </x:c>
      <x:c r="AA292" s="52" t="str">
        <x:f>IF('Deal_Master_Wide'!$AL$44="","",'Deal_Master_Wide'!$AL$44)</x:f>
        <x:v>Unknown</x:v>
      </x:c>
      <x:c r="AB292" s="54" t="str">
        <x:f>IF('Deal_Master_Wide'!$AF$44="","",'Deal_Master_Wide'!$AF$44)</x:f>
      </x:c>
      <x:c r="AC292" s="52" t="str">
        <x:f>IF(COUNT($P292,$Q292,$R292,$S292,$T292,$U292,$V292,$W292,$X292)=9,"Yes","No")</x:f>
        <x:v>No</x:v>
      </x:c>
      <x:c r="AD292" s="52" t="str">
        <x:f>IF(COUNT($Y292,$Z292)=2,"Yes","No")</x:f>
        <x:v>No</x:v>
      </x:c>
      <x:c r="AE292" s="50" t="str"/>
      <x:c r="AF292" t="str"/>
    </x:row>
    <x:row r="293" ht="20" customHeight="1">
      <x:c r="A293" s="50" t="str">
        <x:v>CTL-0042</x:v>
      </x:c>
      <x:c r="B293" s="50" t="str">
        <x:v>Candidate alternative-rationale group</x:v>
      </x:c>
      <x:c r="C293" s="52" t="str">
        <x:f>IF('Deal_Master_Wide'!$AU$44="","",'Deal_Master_Wide'!$AU$44)</x:f>
        <x:v>Not reviewed</x:v>
      </x:c>
      <x:c r="D293" s="52" t="str">
        <x:f>IF('Deal_Master_Wide'!$AV$44="","",'Deal_Master_Wide'!$AV$44)</x:f>
        <x:v>Not assessed</x:v>
      </x:c>
      <x:c r="E293" s="50" t="n">
        <x:v>0</x:v>
      </x:c>
      <x:c r="F293" s="52" t="str">
        <x:f>IF(OR($C293="High-confidence innovation-driven",$C293="Medium-confidence innovation-driven"),1,IF($C293="Clear alternative-rationale",0,""))</x:f>
      </x:c>
      <x:c r="G293" s="52" t="str">
        <x:f>IF('Deal_Master_Wide'!$M$44="","",'Deal_Master_Wide'!$M$44)</x:f>
        <x:v>Review</x:v>
      </x:c>
      <x:c r="H293" s="50" t="str">
        <x:v>Canopy Growth Corp</x:v>
      </x:c>
      <x:c r="I293" s="50" t="str">
        <x:v>Beckley Canopy Therapeutics Ltd</x:v>
      </x:c>
      <x:c r="J293" s="50" t="n">
        <x:v>2019</x:v>
      </x:c>
      <x:c r="K293" s="50" t="n">
        <x:v>1</x:v>
      </x:c>
      <x:c r="L293" s="50" t="n">
        <x:v>2020</x:v>
      </x:c>
      <x:c r="M293" s="50" t="n">
        <x:v>1</x:v>
      </x:c>
      <x:c r="N293" s="50" t="n">
        <x:v>1</x:v>
      </x:c>
      <x:c r="O293" s="52" t="str">
        <x:f>IF($F293="","",$F293*$M293)</x:f>
      </x:c>
      <x:c r="P293" s="54" t="str">
        <x:f>IF('Deal_Master_Wide'!$BT$44="","",'Deal_Master_Wide'!$BT$44)</x:f>
      </x:c>
      <x:c r="Q293" s="54" t="str">
        <x:f>IF('Deal_Master_Wide'!$CA$44="","",'Deal_Master_Wide'!$CA$44)</x:f>
      </x:c>
      <x:c r="R293" s="54" t="str">
        <x:f>IF('Deal_Master_Wide'!$CH$44="","",'Deal_Master_Wide'!$CH$44)</x:f>
      </x:c>
      <x:c r="S293" s="54" t="str">
        <x:f>IF('Deal_Master_Wide'!$CO$44="","",'Deal_Master_Wide'!$CO$44)</x:f>
      </x:c>
      <x:c r="T293" s="54" t="str">
        <x:f>IF('Deal_Master_Wide'!$CV$44="","",'Deal_Master_Wide'!$CV$44)</x:f>
      </x:c>
      <x:c r="U293" s="54" t="str">
        <x:f>IF('Deal_Master_Wide'!$DC$44="","",'Deal_Master_Wide'!$DC$44)</x:f>
      </x:c>
      <x:c r="V293" s="56" t="str">
        <x:f>IF('Deal_Master_Wide'!$DJ$44="","",'Deal_Master_Wide'!$DJ$44)</x:f>
      </x:c>
      <x:c r="W293" s="56" t="str">
        <x:f>IF('Deal_Master_Wide'!$DQ$44="","",'Deal_Master_Wide'!$DQ$44)</x:f>
      </x:c>
      <x:c r="X293" s="56" t="str">
        <x:f>IF('Deal_Master_Wide'!$DX$44="","",'Deal_Master_Wide'!$DX$44)</x:f>
      </x:c>
      <x:c r="Y293" s="118" t="str">
        <x:f>IF('Deal_Master_Wide'!$EE$44="","",'Deal_Master_Wide'!$EE$44)</x:f>
      </x:c>
      <x:c r="Z293" s="118" t="str">
        <x:f>IF('Deal_Master_Wide'!$EL$44="","",'Deal_Master_Wide'!$EL$44)</x:f>
      </x:c>
      <x:c r="AA293" s="52" t="str">
        <x:f>IF('Deal_Master_Wide'!$AL$44="","",'Deal_Master_Wide'!$AL$44)</x:f>
        <x:v>Unknown</x:v>
      </x:c>
      <x:c r="AB293" s="54" t="str">
        <x:f>IF('Deal_Master_Wide'!$AF$44="","",'Deal_Master_Wide'!$AF$44)</x:f>
      </x:c>
      <x:c r="AC293" s="52" t="str">
        <x:f>IF(COUNT($P293,$Q293,$R293,$S293,$T293,$U293,$V293,$W293,$X293)=9,"Yes","No")</x:f>
        <x:v>No</x:v>
      </x:c>
      <x:c r="AD293" s="52" t="str">
        <x:f>IF(COUNT($Y293,$Z293)=2,"Yes","No")</x:f>
        <x:v>No</x:v>
      </x:c>
      <x:c r="AE293" s="50" t="str"/>
      <x:c r="AF293" t="str"/>
    </x:row>
    <x:row r="294" ht="20" customHeight="1">
      <x:c r="A294" s="50" t="str">
        <x:v>CTL-0042</x:v>
      </x:c>
      <x:c r="B294" s="50" t="str">
        <x:v>Candidate alternative-rationale group</x:v>
      </x:c>
      <x:c r="C294" s="52" t="str">
        <x:f>IF('Deal_Master_Wide'!$AU$44="","",'Deal_Master_Wide'!$AU$44)</x:f>
        <x:v>Not reviewed</x:v>
      </x:c>
      <x:c r="D294" s="52" t="str">
        <x:f>IF('Deal_Master_Wide'!$AV$44="","",'Deal_Master_Wide'!$AV$44)</x:f>
        <x:v>Not assessed</x:v>
      </x:c>
      <x:c r="E294" s="50" t="n">
        <x:v>0</x:v>
      </x:c>
      <x:c r="F294" s="52" t="str">
        <x:f>IF(OR($C294="High-confidence innovation-driven",$C294="Medium-confidence innovation-driven"),1,IF($C294="Clear alternative-rationale",0,""))</x:f>
      </x:c>
      <x:c r="G294" s="52" t="str">
        <x:f>IF('Deal_Master_Wide'!$M$44="","",'Deal_Master_Wide'!$M$44)</x:f>
        <x:v>Review</x:v>
      </x:c>
      <x:c r="H294" s="50" t="str">
        <x:v>Canopy Growth Corp</x:v>
      </x:c>
      <x:c r="I294" s="50" t="str">
        <x:v>Beckley Canopy Therapeutics Ltd</x:v>
      </x:c>
      <x:c r="J294" s="50" t="n">
        <x:v>2019</x:v>
      </x:c>
      <x:c r="K294" s="50" t="n">
        <x:v>2</x:v>
      </x:c>
      <x:c r="L294" s="50" t="n">
        <x:v>2021</x:v>
      </x:c>
      <x:c r="M294" s="50" t="n">
        <x:v>1</x:v>
      </x:c>
      <x:c r="N294" s="50" t="n">
        <x:v>1</x:v>
      </x:c>
      <x:c r="O294" s="52" t="str">
        <x:f>IF($F294="","",$F294*$M294)</x:f>
      </x:c>
      <x:c r="P294" s="54" t="str">
        <x:f>IF('Deal_Master_Wide'!$BU$44="","",'Deal_Master_Wide'!$BU$44)</x:f>
      </x:c>
      <x:c r="Q294" s="54" t="str">
        <x:f>IF('Deal_Master_Wide'!$CB$44="","",'Deal_Master_Wide'!$CB$44)</x:f>
      </x:c>
      <x:c r="R294" s="54" t="str">
        <x:f>IF('Deal_Master_Wide'!$CI$44="","",'Deal_Master_Wide'!$CI$44)</x:f>
      </x:c>
      <x:c r="S294" s="54" t="str">
        <x:f>IF('Deal_Master_Wide'!$CP$44="","",'Deal_Master_Wide'!$CP$44)</x:f>
      </x:c>
      <x:c r="T294" s="54" t="str">
        <x:f>IF('Deal_Master_Wide'!$CW$44="","",'Deal_Master_Wide'!$CW$44)</x:f>
      </x:c>
      <x:c r="U294" s="54" t="str">
        <x:f>IF('Deal_Master_Wide'!$DD$44="","",'Deal_Master_Wide'!$DD$44)</x:f>
      </x:c>
      <x:c r="V294" s="56" t="str">
        <x:f>IF('Deal_Master_Wide'!$DK$44="","",'Deal_Master_Wide'!$DK$44)</x:f>
      </x:c>
      <x:c r="W294" s="56" t="str">
        <x:f>IF('Deal_Master_Wide'!$DR$44="","",'Deal_Master_Wide'!$DR$44)</x:f>
      </x:c>
      <x:c r="X294" s="56" t="str">
        <x:f>IF('Deal_Master_Wide'!$DY$44="","",'Deal_Master_Wide'!$DY$44)</x:f>
      </x:c>
      <x:c r="Y294" s="118" t="str">
        <x:f>IF('Deal_Master_Wide'!$EF$44="","",'Deal_Master_Wide'!$EF$44)</x:f>
      </x:c>
      <x:c r="Z294" s="118" t="str">
        <x:f>IF('Deal_Master_Wide'!$EM$44="","",'Deal_Master_Wide'!$EM$44)</x:f>
      </x:c>
      <x:c r="AA294" s="52" t="str">
        <x:f>IF('Deal_Master_Wide'!$AL$44="","",'Deal_Master_Wide'!$AL$44)</x:f>
        <x:v>Unknown</x:v>
      </x:c>
      <x:c r="AB294" s="54" t="str">
        <x:f>IF('Deal_Master_Wide'!$AF$44="","",'Deal_Master_Wide'!$AF$44)</x:f>
      </x:c>
      <x:c r="AC294" s="52" t="str">
        <x:f>IF(COUNT($P294,$Q294,$R294,$S294,$T294,$U294,$V294,$W294,$X294)=9,"Yes","No")</x:f>
        <x:v>No</x:v>
      </x:c>
      <x:c r="AD294" s="52" t="str">
        <x:f>IF(COUNT($Y294,$Z294)=2,"Yes","No")</x:f>
        <x:v>No</x:v>
      </x:c>
      <x:c r="AE294" s="50" t="str"/>
      <x:c r="AF294" t="str"/>
    </x:row>
    <x:row r="295" ht="20" customHeight="1">
      <x:c r="A295" s="50" t="str">
        <x:v>CTL-0042</x:v>
      </x:c>
      <x:c r="B295" s="50" t="str">
        <x:v>Candidate alternative-rationale group</x:v>
      </x:c>
      <x:c r="C295" s="52" t="str">
        <x:f>IF('Deal_Master_Wide'!$AU$44="","",'Deal_Master_Wide'!$AU$44)</x:f>
        <x:v>Not reviewed</x:v>
      </x:c>
      <x:c r="D295" s="52" t="str">
        <x:f>IF('Deal_Master_Wide'!$AV$44="","",'Deal_Master_Wide'!$AV$44)</x:f>
        <x:v>Not assessed</x:v>
      </x:c>
      <x:c r="E295" s="50" t="n">
        <x:v>0</x:v>
      </x:c>
      <x:c r="F295" s="52" t="str">
        <x:f>IF(OR($C295="High-confidence innovation-driven",$C295="Medium-confidence innovation-driven"),1,IF($C295="Clear alternative-rationale",0,""))</x:f>
      </x:c>
      <x:c r="G295" s="52" t="str">
        <x:f>IF('Deal_Master_Wide'!$M$44="","",'Deal_Master_Wide'!$M$44)</x:f>
        <x:v>Review</x:v>
      </x:c>
      <x:c r="H295" s="50" t="str">
        <x:v>Canopy Growth Corp</x:v>
      </x:c>
      <x:c r="I295" s="50" t="str">
        <x:v>Beckley Canopy Therapeutics Ltd</x:v>
      </x:c>
      <x:c r="J295" s="50" t="n">
        <x:v>2019</x:v>
      </x:c>
      <x:c r="K295" s="50" t="n">
        <x:v>3</x:v>
      </x:c>
      <x:c r="L295" s="50" t="n">
        <x:v>2022</x:v>
      </x:c>
      <x:c r="M295" s="50" t="n">
        <x:v>1</x:v>
      </x:c>
      <x:c r="N295" s="50" t="n">
        <x:v>1</x:v>
      </x:c>
      <x:c r="O295" s="52" t="str">
        <x:f>IF($F295="","",$F295*$M295)</x:f>
      </x:c>
      <x:c r="P295" s="54" t="str">
        <x:f>IF('Deal_Master_Wide'!$BV$44="","",'Deal_Master_Wide'!$BV$44)</x:f>
      </x:c>
      <x:c r="Q295" s="54" t="str">
        <x:f>IF('Deal_Master_Wide'!$CC$44="","",'Deal_Master_Wide'!$CC$44)</x:f>
      </x:c>
      <x:c r="R295" s="54" t="str">
        <x:f>IF('Deal_Master_Wide'!$CJ$44="","",'Deal_Master_Wide'!$CJ$44)</x:f>
      </x:c>
      <x:c r="S295" s="54" t="str">
        <x:f>IF('Deal_Master_Wide'!$CQ$44="","",'Deal_Master_Wide'!$CQ$44)</x:f>
      </x:c>
      <x:c r="T295" s="54" t="str">
        <x:f>IF('Deal_Master_Wide'!$CX$44="","",'Deal_Master_Wide'!$CX$44)</x:f>
      </x:c>
      <x:c r="U295" s="54" t="str">
        <x:f>IF('Deal_Master_Wide'!$DE$44="","",'Deal_Master_Wide'!$DE$44)</x:f>
      </x:c>
      <x:c r="V295" s="56" t="str">
        <x:f>IF('Deal_Master_Wide'!$DL$44="","",'Deal_Master_Wide'!$DL$44)</x:f>
      </x:c>
      <x:c r="W295" s="56" t="str">
        <x:f>IF('Deal_Master_Wide'!$DS$44="","",'Deal_Master_Wide'!$DS$44)</x:f>
      </x:c>
      <x:c r="X295" s="56" t="str">
        <x:f>IF('Deal_Master_Wide'!$DZ$44="","",'Deal_Master_Wide'!$DZ$44)</x:f>
      </x:c>
      <x:c r="Y295" s="118" t="str">
        <x:f>IF('Deal_Master_Wide'!$EG$44="","",'Deal_Master_Wide'!$EG$44)</x:f>
      </x:c>
      <x:c r="Z295" s="118" t="str">
        <x:f>IF('Deal_Master_Wide'!$EN$44="","",'Deal_Master_Wide'!$EN$44)</x:f>
      </x:c>
      <x:c r="AA295" s="52" t="str">
        <x:f>IF('Deal_Master_Wide'!$AL$44="","",'Deal_Master_Wide'!$AL$44)</x:f>
        <x:v>Unknown</x:v>
      </x:c>
      <x:c r="AB295" s="54" t="str">
        <x:f>IF('Deal_Master_Wide'!$AF$44="","",'Deal_Master_Wide'!$AF$44)</x:f>
      </x:c>
      <x:c r="AC295" s="52" t="str">
        <x:f>IF(COUNT($P295,$Q295,$R295,$S295,$T295,$U295,$V295,$W295,$X295)=9,"Yes","No")</x:f>
        <x:v>No</x:v>
      </x:c>
      <x:c r="AD295" s="52" t="str">
        <x:f>IF(COUNT($Y295,$Z295)=2,"Yes","No")</x:f>
        <x:v>No</x:v>
      </x:c>
      <x:c r="AE295" s="50" t="str"/>
      <x:c r="AF295" t="str"/>
    </x:row>
    <x:row r="296" ht="20" customHeight="1">
      <x:c r="A296" s="50" t="str">
        <x:v>CTL-0043</x:v>
      </x:c>
      <x:c r="B296" s="50" t="str">
        <x:v>Candidate alternative-rationale group</x:v>
      </x:c>
      <x:c r="C296" s="52" t="str">
        <x:f>IF('Deal_Master_Wide'!$AU$45="","",'Deal_Master_Wide'!$AU$45)</x:f>
        <x:v>Not reviewed</x:v>
      </x:c>
      <x:c r="D296" s="52" t="str">
        <x:f>IF('Deal_Master_Wide'!$AV$45="","",'Deal_Master_Wide'!$AV$45)</x:f>
        <x:v>Not assessed</x:v>
      </x:c>
      <x:c r="E296" s="50" t="n">
        <x:v>0</x:v>
      </x:c>
      <x:c r="F296" s="52" t="str">
        <x:f>IF(OR($C296="High-confidence innovation-driven",$C296="Medium-confidence innovation-driven"),1,IF($C296="Clear alternative-rationale",0,""))</x:f>
      </x:c>
      <x:c r="G296" s="52" t="str">
        <x:f>IF('Deal_Master_Wide'!$M$45="","",'Deal_Master_Wide'!$M$45)</x:f>
        <x:v>Review</x:v>
      </x:c>
      <x:c r="H296" s="50" t="str">
        <x:v>NEC Corp</x:v>
      </x:c>
      <x:c r="I296" s="50" t="str">
        <x:v>NEC OncoImmunity AS</x:v>
      </x:c>
      <x:c r="J296" s="50" t="n">
        <x:v>2019</x:v>
      </x:c>
      <x:c r="K296" s="50" t="n">
        <x:v>-3</x:v>
      </x:c>
      <x:c r="L296" s="50" t="n">
        <x:v>2016</x:v>
      </x:c>
      <x:c r="M296" s="50" t="n">
        <x:v>0</x:v>
      </x:c>
      <x:c r="N296" s="50" t="n">
        <x:v>0</x:v>
      </x:c>
      <x:c r="O296" s="52" t="str">
        <x:f>IF($F296="","",$F296*$M296)</x:f>
      </x:c>
      <x:c r="P296" s="54" t="str">
        <x:f>IF('Deal_Master_Wide'!$BP$45="","",'Deal_Master_Wide'!$BP$45)</x:f>
      </x:c>
      <x:c r="Q296" s="54" t="str">
        <x:f>IF('Deal_Master_Wide'!$BW$45="","",'Deal_Master_Wide'!$BW$45)</x:f>
      </x:c>
      <x:c r="R296" s="54" t="str">
        <x:f>IF('Deal_Master_Wide'!$CD$45="","",'Deal_Master_Wide'!$CD$45)</x:f>
      </x:c>
      <x:c r="S296" s="54" t="str">
        <x:f>IF('Deal_Master_Wide'!$CK$45="","",'Deal_Master_Wide'!$CK$45)</x:f>
      </x:c>
      <x:c r="T296" s="54" t="str">
        <x:f>IF('Deal_Master_Wide'!$CR$45="","",'Deal_Master_Wide'!$CR$45)</x:f>
      </x:c>
      <x:c r="U296" s="54" t="str">
        <x:f>IF('Deal_Master_Wide'!$CY$45="","",'Deal_Master_Wide'!$CY$45)</x:f>
      </x:c>
      <x:c r="V296" s="56" t="str">
        <x:f>IF('Deal_Master_Wide'!$DF$45="","",'Deal_Master_Wide'!$DF$45)</x:f>
      </x:c>
      <x:c r="W296" s="56" t="str">
        <x:f>IF('Deal_Master_Wide'!$DM$45="","",'Deal_Master_Wide'!$DM$45)</x:f>
      </x:c>
      <x:c r="X296" s="56" t="str">
        <x:f>IF('Deal_Master_Wide'!$DT$45="","",'Deal_Master_Wide'!$DT$45)</x:f>
      </x:c>
      <x:c r="Y296" s="118" t="str">
        <x:f>IF('Deal_Master_Wide'!$EA$45="","",'Deal_Master_Wide'!$EA$45)</x:f>
      </x:c>
      <x:c r="Z296" s="118" t="str">
        <x:f>IF('Deal_Master_Wide'!$EH$45="","",'Deal_Master_Wide'!$EH$45)</x:f>
      </x:c>
      <x:c r="AA296" s="52" t="str">
        <x:f>IF('Deal_Master_Wide'!$AL$45="","",'Deal_Master_Wide'!$AL$45)</x:f>
        <x:v>Unknown</x:v>
      </x:c>
      <x:c r="AB296" s="54" t="str">
        <x:f>IF('Deal_Master_Wide'!$AF$45="","",'Deal_Master_Wide'!$AF$45)</x:f>
      </x:c>
      <x:c r="AC296" s="52" t="str">
        <x:f>IF(COUNT($P296,$Q296,$R296,$S296,$T296,$U296,$V296,$W296,$X296)=9,"Yes","No")</x:f>
        <x:v>No</x:v>
      </x:c>
      <x:c r="AD296" s="52" t="str">
        <x:f>IF(COUNT($Y296,$Z296)=2,"Yes","No")</x:f>
        <x:v>No</x:v>
      </x:c>
      <x:c r="AE296" s="50" t="str"/>
      <x:c r="AF296" t="str"/>
    </x:row>
    <x:row r="297" ht="20" customHeight="1">
      <x:c r="A297" s="50" t="str">
        <x:v>CTL-0043</x:v>
      </x:c>
      <x:c r="B297" s="50" t="str">
        <x:v>Candidate alternative-rationale group</x:v>
      </x:c>
      <x:c r="C297" s="52" t="str">
        <x:f>IF('Deal_Master_Wide'!$AU$45="","",'Deal_Master_Wide'!$AU$45)</x:f>
        <x:v>Not reviewed</x:v>
      </x:c>
      <x:c r="D297" s="52" t="str">
        <x:f>IF('Deal_Master_Wide'!$AV$45="","",'Deal_Master_Wide'!$AV$45)</x:f>
        <x:v>Not assessed</x:v>
      </x:c>
      <x:c r="E297" s="50" t="n">
        <x:v>0</x:v>
      </x:c>
      <x:c r="F297" s="52" t="str">
        <x:f>IF(OR($C297="High-confidence innovation-driven",$C297="Medium-confidence innovation-driven"),1,IF($C297="Clear alternative-rationale",0,""))</x:f>
      </x:c>
      <x:c r="G297" s="52" t="str">
        <x:f>IF('Deal_Master_Wide'!$M$45="","",'Deal_Master_Wide'!$M$45)</x:f>
        <x:v>Review</x:v>
      </x:c>
      <x:c r="H297" s="50" t="str">
        <x:v>NEC Corp</x:v>
      </x:c>
      <x:c r="I297" s="50" t="str">
        <x:v>NEC OncoImmunity AS</x:v>
      </x:c>
      <x:c r="J297" s="50" t="n">
        <x:v>2019</x:v>
      </x:c>
      <x:c r="K297" s="50" t="n">
        <x:v>-2</x:v>
      </x:c>
      <x:c r="L297" s="50" t="n">
        <x:v>2017</x:v>
      </x:c>
      <x:c r="M297" s="50" t="n">
        <x:v>0</x:v>
      </x:c>
      <x:c r="N297" s="50" t="n">
        <x:v>0</x:v>
      </x:c>
      <x:c r="O297" s="52" t="str">
        <x:f>IF($F297="","",$F297*$M297)</x:f>
      </x:c>
      <x:c r="P297" s="54" t="str">
        <x:f>IF('Deal_Master_Wide'!$BQ$45="","",'Deal_Master_Wide'!$BQ$45)</x:f>
      </x:c>
      <x:c r="Q297" s="54" t="str">
        <x:f>IF('Deal_Master_Wide'!$BX$45="","",'Deal_Master_Wide'!$BX$45)</x:f>
      </x:c>
      <x:c r="R297" s="54" t="str">
        <x:f>IF('Deal_Master_Wide'!$CE$45="","",'Deal_Master_Wide'!$CE$45)</x:f>
      </x:c>
      <x:c r="S297" s="54" t="str">
        <x:f>IF('Deal_Master_Wide'!$CL$45="","",'Deal_Master_Wide'!$CL$45)</x:f>
      </x:c>
      <x:c r="T297" s="54" t="str">
        <x:f>IF('Deal_Master_Wide'!$CS$45="","",'Deal_Master_Wide'!$CS$45)</x:f>
      </x:c>
      <x:c r="U297" s="54" t="str">
        <x:f>IF('Deal_Master_Wide'!$CZ$45="","",'Deal_Master_Wide'!$CZ$45)</x:f>
      </x:c>
      <x:c r="V297" s="56" t="str">
        <x:f>IF('Deal_Master_Wide'!$DG$45="","",'Deal_Master_Wide'!$DG$45)</x:f>
      </x:c>
      <x:c r="W297" s="56" t="str">
        <x:f>IF('Deal_Master_Wide'!$DN$45="","",'Deal_Master_Wide'!$DN$45)</x:f>
      </x:c>
      <x:c r="X297" s="56" t="str">
        <x:f>IF('Deal_Master_Wide'!$DU$45="","",'Deal_Master_Wide'!$DU$45)</x:f>
      </x:c>
      <x:c r="Y297" s="118" t="str">
        <x:f>IF('Deal_Master_Wide'!$EB$45="","",'Deal_Master_Wide'!$EB$45)</x:f>
      </x:c>
      <x:c r="Z297" s="118" t="str">
        <x:f>IF('Deal_Master_Wide'!$EI$45="","",'Deal_Master_Wide'!$EI$45)</x:f>
      </x:c>
      <x:c r="AA297" s="52" t="str">
        <x:f>IF('Deal_Master_Wide'!$AL$45="","",'Deal_Master_Wide'!$AL$45)</x:f>
        <x:v>Unknown</x:v>
      </x:c>
      <x:c r="AB297" s="54" t="str">
        <x:f>IF('Deal_Master_Wide'!$AF$45="","",'Deal_Master_Wide'!$AF$45)</x:f>
      </x:c>
      <x:c r="AC297" s="52" t="str">
        <x:f>IF(COUNT($P297,$Q297,$R297,$S297,$T297,$U297,$V297,$W297,$X297)=9,"Yes","No")</x:f>
        <x:v>No</x:v>
      </x:c>
      <x:c r="AD297" s="52" t="str">
        <x:f>IF(COUNT($Y297,$Z297)=2,"Yes","No")</x:f>
        <x:v>No</x:v>
      </x:c>
      <x:c r="AE297" s="50" t="str"/>
      <x:c r="AF297" t="str"/>
    </x:row>
    <x:row r="298" ht="20" customHeight="1">
      <x:c r="A298" s="50" t="str">
        <x:v>CTL-0043</x:v>
      </x:c>
      <x:c r="B298" s="50" t="str">
        <x:v>Candidate alternative-rationale group</x:v>
      </x:c>
      <x:c r="C298" s="52" t="str">
        <x:f>IF('Deal_Master_Wide'!$AU$45="","",'Deal_Master_Wide'!$AU$45)</x:f>
        <x:v>Not reviewed</x:v>
      </x:c>
      <x:c r="D298" s="52" t="str">
        <x:f>IF('Deal_Master_Wide'!$AV$45="","",'Deal_Master_Wide'!$AV$45)</x:f>
        <x:v>Not assessed</x:v>
      </x:c>
      <x:c r="E298" s="50" t="n">
        <x:v>0</x:v>
      </x:c>
      <x:c r="F298" s="52" t="str">
        <x:f>IF(OR($C298="High-confidence innovation-driven",$C298="Medium-confidence innovation-driven"),1,IF($C298="Clear alternative-rationale",0,""))</x:f>
      </x:c>
      <x:c r="G298" s="52" t="str">
        <x:f>IF('Deal_Master_Wide'!$M$45="","",'Deal_Master_Wide'!$M$45)</x:f>
        <x:v>Review</x:v>
      </x:c>
      <x:c r="H298" s="50" t="str">
        <x:v>NEC Corp</x:v>
      </x:c>
      <x:c r="I298" s="50" t="str">
        <x:v>NEC OncoImmunity AS</x:v>
      </x:c>
      <x:c r="J298" s="50" t="n">
        <x:v>2019</x:v>
      </x:c>
      <x:c r="K298" s="50" t="n">
        <x:v>-1</x:v>
      </x:c>
      <x:c r="L298" s="50" t="n">
        <x:v>2018</x:v>
      </x:c>
      <x:c r="M298" s="50" t="n">
        <x:v>0</x:v>
      </x:c>
      <x:c r="N298" s="50" t="n">
        <x:v>0</x:v>
      </x:c>
      <x:c r="O298" s="52" t="str">
        <x:f>IF($F298="","",$F298*$M298)</x:f>
      </x:c>
      <x:c r="P298" s="54" t="str">
        <x:f>IF('Deal_Master_Wide'!$BR$45="","",'Deal_Master_Wide'!$BR$45)</x:f>
      </x:c>
      <x:c r="Q298" s="54" t="str">
        <x:f>IF('Deal_Master_Wide'!$BY$45="","",'Deal_Master_Wide'!$BY$45)</x:f>
      </x:c>
      <x:c r="R298" s="54" t="str">
        <x:f>IF('Deal_Master_Wide'!$CF$45="","",'Deal_Master_Wide'!$CF$45)</x:f>
      </x:c>
      <x:c r="S298" s="54" t="str">
        <x:f>IF('Deal_Master_Wide'!$CM$45="","",'Deal_Master_Wide'!$CM$45)</x:f>
      </x:c>
      <x:c r="T298" s="54" t="str">
        <x:f>IF('Deal_Master_Wide'!$CT$45="","",'Deal_Master_Wide'!$CT$45)</x:f>
      </x:c>
      <x:c r="U298" s="54" t="str">
        <x:f>IF('Deal_Master_Wide'!$DA$45="","",'Deal_Master_Wide'!$DA$45)</x:f>
      </x:c>
      <x:c r="V298" s="56" t="str">
        <x:f>IF('Deal_Master_Wide'!$DH$45="","",'Deal_Master_Wide'!$DH$45)</x:f>
      </x:c>
      <x:c r="W298" s="56" t="str">
        <x:f>IF('Deal_Master_Wide'!$DO$45="","",'Deal_Master_Wide'!$DO$45)</x:f>
      </x:c>
      <x:c r="X298" s="56" t="str">
        <x:f>IF('Deal_Master_Wide'!$DV$45="","",'Deal_Master_Wide'!$DV$45)</x:f>
      </x:c>
      <x:c r="Y298" s="118" t="str">
        <x:f>IF('Deal_Master_Wide'!$EC$45="","",'Deal_Master_Wide'!$EC$45)</x:f>
      </x:c>
      <x:c r="Z298" s="118" t="str">
        <x:f>IF('Deal_Master_Wide'!$EJ$45="","",'Deal_Master_Wide'!$EJ$45)</x:f>
      </x:c>
      <x:c r="AA298" s="52" t="str">
        <x:f>IF('Deal_Master_Wide'!$AL$45="","",'Deal_Master_Wide'!$AL$45)</x:f>
        <x:v>Unknown</x:v>
      </x:c>
      <x:c r="AB298" s="54" t="str">
        <x:f>IF('Deal_Master_Wide'!$AF$45="","",'Deal_Master_Wide'!$AF$45)</x:f>
      </x:c>
      <x:c r="AC298" s="52" t="str">
        <x:f>IF(COUNT($P298,$Q298,$R298,$S298,$T298,$U298,$V298,$W298,$X298)=9,"Yes","No")</x:f>
        <x:v>No</x:v>
      </x:c>
      <x:c r="AD298" s="52" t="str">
        <x:f>IF(COUNT($Y298,$Z298)=2,"Yes","No")</x:f>
        <x:v>No</x:v>
      </x:c>
      <x:c r="AE298" s="50" t="str"/>
      <x:c r="AF298" t="str"/>
    </x:row>
    <x:row r="299" ht="20" customHeight="1">
      <x:c r="A299" s="50" t="str">
        <x:v>CTL-0043</x:v>
      </x:c>
      <x:c r="B299" s="50" t="str">
        <x:v>Candidate alternative-rationale group</x:v>
      </x:c>
      <x:c r="C299" s="52" t="str">
        <x:f>IF('Deal_Master_Wide'!$AU$45="","",'Deal_Master_Wide'!$AU$45)</x:f>
        <x:v>Not reviewed</x:v>
      </x:c>
      <x:c r="D299" s="52" t="str">
        <x:f>IF('Deal_Master_Wide'!$AV$45="","",'Deal_Master_Wide'!$AV$45)</x:f>
        <x:v>Not assessed</x:v>
      </x:c>
      <x:c r="E299" s="50" t="n">
        <x:v>0</x:v>
      </x:c>
      <x:c r="F299" s="52" t="str">
        <x:f>IF(OR($C299="High-confidence innovation-driven",$C299="Medium-confidence innovation-driven"),1,IF($C299="Clear alternative-rationale",0,""))</x:f>
      </x:c>
      <x:c r="G299" s="52" t="str">
        <x:f>IF('Deal_Master_Wide'!$M$45="","",'Deal_Master_Wide'!$M$45)</x:f>
        <x:v>Review</x:v>
      </x:c>
      <x:c r="H299" s="50" t="str">
        <x:v>NEC Corp</x:v>
      </x:c>
      <x:c r="I299" s="50" t="str">
        <x:v>NEC OncoImmunity AS</x:v>
      </x:c>
      <x:c r="J299" s="50" t="n">
        <x:v>2019</x:v>
      </x:c>
      <x:c r="K299" s="50" t="n">
        <x:v>0</x:v>
      </x:c>
      <x:c r="L299" s="50" t="n">
        <x:v>2019</x:v>
      </x:c>
      <x:c r="M299" s="50" t="n">
        <x:v>0</x:v>
      </x:c>
      <x:c r="N299" s="50" t="n">
        <x:v>1</x:v>
      </x:c>
      <x:c r="O299" s="52" t="str">
        <x:f>IF($F299="","",$F299*$M299)</x:f>
      </x:c>
      <x:c r="P299" s="54" t="str">
        <x:f>IF('Deal_Master_Wide'!$BS$45="","",'Deal_Master_Wide'!$BS$45)</x:f>
      </x:c>
      <x:c r="Q299" s="54" t="str">
        <x:f>IF('Deal_Master_Wide'!$BZ$45="","",'Deal_Master_Wide'!$BZ$45)</x:f>
      </x:c>
      <x:c r="R299" s="54" t="str">
        <x:f>IF('Deal_Master_Wide'!$CG$45="","",'Deal_Master_Wide'!$CG$45)</x:f>
      </x:c>
      <x:c r="S299" s="54" t="str">
        <x:f>IF('Deal_Master_Wide'!$CN$45="","",'Deal_Master_Wide'!$CN$45)</x:f>
      </x:c>
      <x:c r="T299" s="54" t="str">
        <x:f>IF('Deal_Master_Wide'!$CU$45="","",'Deal_Master_Wide'!$CU$45)</x:f>
      </x:c>
      <x:c r="U299" s="54" t="str">
        <x:f>IF('Deal_Master_Wide'!$DB$45="","",'Deal_Master_Wide'!$DB$45)</x:f>
      </x:c>
      <x:c r="V299" s="56" t="str">
        <x:f>IF('Deal_Master_Wide'!$DI$45="","",'Deal_Master_Wide'!$DI$45)</x:f>
      </x:c>
      <x:c r="W299" s="56" t="str">
        <x:f>IF('Deal_Master_Wide'!$DP$45="","",'Deal_Master_Wide'!$DP$45)</x:f>
      </x:c>
      <x:c r="X299" s="56" t="str">
        <x:f>IF('Deal_Master_Wide'!$DW$45="","",'Deal_Master_Wide'!$DW$45)</x:f>
      </x:c>
      <x:c r="Y299" s="118" t="str">
        <x:f>IF('Deal_Master_Wide'!$ED$45="","",'Deal_Master_Wide'!$ED$45)</x:f>
      </x:c>
      <x:c r="Z299" s="118" t="str">
        <x:f>IF('Deal_Master_Wide'!$EK$45="","",'Deal_Master_Wide'!$EK$45)</x:f>
      </x:c>
      <x:c r="AA299" s="52" t="str">
        <x:f>IF('Deal_Master_Wide'!$AL$45="","",'Deal_Master_Wide'!$AL$45)</x:f>
        <x:v>Unknown</x:v>
      </x:c>
      <x:c r="AB299" s="54" t="str">
        <x:f>IF('Deal_Master_Wide'!$AF$45="","",'Deal_Master_Wide'!$AF$45)</x:f>
      </x:c>
      <x:c r="AC299" s="52" t="str">
        <x:f>IF(COUNT($P299,$Q299,$R299,$S299,$T299,$U299,$V299,$W299,$X299)=9,"Yes","No")</x:f>
        <x:v>No</x:v>
      </x:c>
      <x:c r="AD299" s="52" t="str">
        <x:f>IF(COUNT($Y299,$Z299)=2,"Yes","No")</x:f>
        <x:v>No</x:v>
      </x:c>
      <x:c r="AE299" s="50" t="str"/>
      <x:c r="AF299" t="str"/>
    </x:row>
    <x:row r="300" ht="20" customHeight="1">
      <x:c r="A300" s="50" t="str">
        <x:v>CTL-0043</x:v>
      </x:c>
      <x:c r="B300" s="50" t="str">
        <x:v>Candidate alternative-rationale group</x:v>
      </x:c>
      <x:c r="C300" s="52" t="str">
        <x:f>IF('Deal_Master_Wide'!$AU$45="","",'Deal_Master_Wide'!$AU$45)</x:f>
        <x:v>Not reviewed</x:v>
      </x:c>
      <x:c r="D300" s="52" t="str">
        <x:f>IF('Deal_Master_Wide'!$AV$45="","",'Deal_Master_Wide'!$AV$45)</x:f>
        <x:v>Not assessed</x:v>
      </x:c>
      <x:c r="E300" s="50" t="n">
        <x:v>0</x:v>
      </x:c>
      <x:c r="F300" s="52" t="str">
        <x:f>IF(OR($C300="High-confidence innovation-driven",$C300="Medium-confidence innovation-driven"),1,IF($C300="Clear alternative-rationale",0,""))</x:f>
      </x:c>
      <x:c r="G300" s="52" t="str">
        <x:f>IF('Deal_Master_Wide'!$M$45="","",'Deal_Master_Wide'!$M$45)</x:f>
        <x:v>Review</x:v>
      </x:c>
      <x:c r="H300" s="50" t="str">
        <x:v>NEC Corp</x:v>
      </x:c>
      <x:c r="I300" s="50" t="str">
        <x:v>NEC OncoImmunity AS</x:v>
      </x:c>
      <x:c r="J300" s="50" t="n">
        <x:v>2019</x:v>
      </x:c>
      <x:c r="K300" s="50" t="n">
        <x:v>1</x:v>
      </x:c>
      <x:c r="L300" s="50" t="n">
        <x:v>2020</x:v>
      </x:c>
      <x:c r="M300" s="50" t="n">
        <x:v>1</x:v>
      </x:c>
      <x:c r="N300" s="50" t="n">
        <x:v>1</x:v>
      </x:c>
      <x:c r="O300" s="52" t="str">
        <x:f>IF($F300="","",$F300*$M300)</x:f>
      </x:c>
      <x:c r="P300" s="54" t="str">
        <x:f>IF('Deal_Master_Wide'!$BT$45="","",'Deal_Master_Wide'!$BT$45)</x:f>
      </x:c>
      <x:c r="Q300" s="54" t="str">
        <x:f>IF('Deal_Master_Wide'!$CA$45="","",'Deal_Master_Wide'!$CA$45)</x:f>
      </x:c>
      <x:c r="R300" s="54" t="str">
        <x:f>IF('Deal_Master_Wide'!$CH$45="","",'Deal_Master_Wide'!$CH$45)</x:f>
      </x:c>
      <x:c r="S300" s="54" t="str">
        <x:f>IF('Deal_Master_Wide'!$CO$45="","",'Deal_Master_Wide'!$CO$45)</x:f>
      </x:c>
      <x:c r="T300" s="54" t="str">
        <x:f>IF('Deal_Master_Wide'!$CV$45="","",'Deal_Master_Wide'!$CV$45)</x:f>
      </x:c>
      <x:c r="U300" s="54" t="str">
        <x:f>IF('Deal_Master_Wide'!$DC$45="","",'Deal_Master_Wide'!$DC$45)</x:f>
      </x:c>
      <x:c r="V300" s="56" t="str">
        <x:f>IF('Deal_Master_Wide'!$DJ$45="","",'Deal_Master_Wide'!$DJ$45)</x:f>
      </x:c>
      <x:c r="W300" s="56" t="str">
        <x:f>IF('Deal_Master_Wide'!$DQ$45="","",'Deal_Master_Wide'!$DQ$45)</x:f>
      </x:c>
      <x:c r="X300" s="56" t="str">
        <x:f>IF('Deal_Master_Wide'!$DX$45="","",'Deal_Master_Wide'!$DX$45)</x:f>
      </x:c>
      <x:c r="Y300" s="118" t="str">
        <x:f>IF('Deal_Master_Wide'!$EE$45="","",'Deal_Master_Wide'!$EE$45)</x:f>
      </x:c>
      <x:c r="Z300" s="118" t="str">
        <x:f>IF('Deal_Master_Wide'!$EL$45="","",'Deal_Master_Wide'!$EL$45)</x:f>
      </x:c>
      <x:c r="AA300" s="52" t="str">
        <x:f>IF('Deal_Master_Wide'!$AL$45="","",'Deal_Master_Wide'!$AL$45)</x:f>
        <x:v>Unknown</x:v>
      </x:c>
      <x:c r="AB300" s="54" t="str">
        <x:f>IF('Deal_Master_Wide'!$AF$45="","",'Deal_Master_Wide'!$AF$45)</x:f>
      </x:c>
      <x:c r="AC300" s="52" t="str">
        <x:f>IF(COUNT($P300,$Q300,$R300,$S300,$T300,$U300,$V300,$W300,$X300)=9,"Yes","No")</x:f>
        <x:v>No</x:v>
      </x:c>
      <x:c r="AD300" s="52" t="str">
        <x:f>IF(COUNT($Y300,$Z300)=2,"Yes","No")</x:f>
        <x:v>No</x:v>
      </x:c>
      <x:c r="AE300" s="50" t="str"/>
      <x:c r="AF300" t="str"/>
    </x:row>
    <x:row r="301" ht="20" customHeight="1">
      <x:c r="A301" s="50" t="str">
        <x:v>CTL-0043</x:v>
      </x:c>
      <x:c r="B301" s="50" t="str">
        <x:v>Candidate alternative-rationale group</x:v>
      </x:c>
      <x:c r="C301" s="52" t="str">
        <x:f>IF('Deal_Master_Wide'!$AU$45="","",'Deal_Master_Wide'!$AU$45)</x:f>
        <x:v>Not reviewed</x:v>
      </x:c>
      <x:c r="D301" s="52" t="str">
        <x:f>IF('Deal_Master_Wide'!$AV$45="","",'Deal_Master_Wide'!$AV$45)</x:f>
        <x:v>Not assessed</x:v>
      </x:c>
      <x:c r="E301" s="50" t="n">
        <x:v>0</x:v>
      </x:c>
      <x:c r="F301" s="52" t="str">
        <x:f>IF(OR($C301="High-confidence innovation-driven",$C301="Medium-confidence innovation-driven"),1,IF($C301="Clear alternative-rationale",0,""))</x:f>
      </x:c>
      <x:c r="G301" s="52" t="str">
        <x:f>IF('Deal_Master_Wide'!$M$45="","",'Deal_Master_Wide'!$M$45)</x:f>
        <x:v>Review</x:v>
      </x:c>
      <x:c r="H301" s="50" t="str">
        <x:v>NEC Corp</x:v>
      </x:c>
      <x:c r="I301" s="50" t="str">
        <x:v>NEC OncoImmunity AS</x:v>
      </x:c>
      <x:c r="J301" s="50" t="n">
        <x:v>2019</x:v>
      </x:c>
      <x:c r="K301" s="50" t="n">
        <x:v>2</x:v>
      </x:c>
      <x:c r="L301" s="50" t="n">
        <x:v>2021</x:v>
      </x:c>
      <x:c r="M301" s="50" t="n">
        <x:v>1</x:v>
      </x:c>
      <x:c r="N301" s="50" t="n">
        <x:v>1</x:v>
      </x:c>
      <x:c r="O301" s="52" t="str">
        <x:f>IF($F301="","",$F301*$M301)</x:f>
      </x:c>
      <x:c r="P301" s="54" t="str">
        <x:f>IF('Deal_Master_Wide'!$BU$45="","",'Deal_Master_Wide'!$BU$45)</x:f>
      </x:c>
      <x:c r="Q301" s="54" t="str">
        <x:f>IF('Deal_Master_Wide'!$CB$45="","",'Deal_Master_Wide'!$CB$45)</x:f>
      </x:c>
      <x:c r="R301" s="54" t="str">
        <x:f>IF('Deal_Master_Wide'!$CI$45="","",'Deal_Master_Wide'!$CI$45)</x:f>
      </x:c>
      <x:c r="S301" s="54" t="str">
        <x:f>IF('Deal_Master_Wide'!$CP$45="","",'Deal_Master_Wide'!$CP$45)</x:f>
      </x:c>
      <x:c r="T301" s="54" t="str">
        <x:f>IF('Deal_Master_Wide'!$CW$45="","",'Deal_Master_Wide'!$CW$45)</x:f>
      </x:c>
      <x:c r="U301" s="54" t="str">
        <x:f>IF('Deal_Master_Wide'!$DD$45="","",'Deal_Master_Wide'!$DD$45)</x:f>
      </x:c>
      <x:c r="V301" s="56" t="str">
        <x:f>IF('Deal_Master_Wide'!$DK$45="","",'Deal_Master_Wide'!$DK$45)</x:f>
      </x:c>
      <x:c r="W301" s="56" t="str">
        <x:f>IF('Deal_Master_Wide'!$DR$45="","",'Deal_Master_Wide'!$DR$45)</x:f>
      </x:c>
      <x:c r="X301" s="56" t="str">
        <x:f>IF('Deal_Master_Wide'!$DY$45="","",'Deal_Master_Wide'!$DY$45)</x:f>
      </x:c>
      <x:c r="Y301" s="118" t="str">
        <x:f>IF('Deal_Master_Wide'!$EF$45="","",'Deal_Master_Wide'!$EF$45)</x:f>
      </x:c>
      <x:c r="Z301" s="118" t="str">
        <x:f>IF('Deal_Master_Wide'!$EM$45="","",'Deal_Master_Wide'!$EM$45)</x:f>
      </x:c>
      <x:c r="AA301" s="52" t="str">
        <x:f>IF('Deal_Master_Wide'!$AL$45="","",'Deal_Master_Wide'!$AL$45)</x:f>
        <x:v>Unknown</x:v>
      </x:c>
      <x:c r="AB301" s="54" t="str">
        <x:f>IF('Deal_Master_Wide'!$AF$45="","",'Deal_Master_Wide'!$AF$45)</x:f>
      </x:c>
      <x:c r="AC301" s="52" t="str">
        <x:f>IF(COUNT($P301,$Q301,$R301,$S301,$T301,$U301,$V301,$W301,$X301)=9,"Yes","No")</x:f>
        <x:v>No</x:v>
      </x:c>
      <x:c r="AD301" s="52" t="str">
        <x:f>IF(COUNT($Y301,$Z301)=2,"Yes","No")</x:f>
        <x:v>No</x:v>
      </x:c>
      <x:c r="AE301" s="50" t="str"/>
      <x:c r="AF301" t="str"/>
    </x:row>
    <x:row r="302" ht="20" customHeight="1">
      <x:c r="A302" s="50" t="str">
        <x:v>CTL-0043</x:v>
      </x:c>
      <x:c r="B302" s="50" t="str">
        <x:v>Candidate alternative-rationale group</x:v>
      </x:c>
      <x:c r="C302" s="52" t="str">
        <x:f>IF('Deal_Master_Wide'!$AU$45="","",'Deal_Master_Wide'!$AU$45)</x:f>
        <x:v>Not reviewed</x:v>
      </x:c>
      <x:c r="D302" s="52" t="str">
        <x:f>IF('Deal_Master_Wide'!$AV$45="","",'Deal_Master_Wide'!$AV$45)</x:f>
        <x:v>Not assessed</x:v>
      </x:c>
      <x:c r="E302" s="50" t="n">
        <x:v>0</x:v>
      </x:c>
      <x:c r="F302" s="52" t="str">
        <x:f>IF(OR($C302="High-confidence innovation-driven",$C302="Medium-confidence innovation-driven"),1,IF($C302="Clear alternative-rationale",0,""))</x:f>
      </x:c>
      <x:c r="G302" s="52" t="str">
        <x:f>IF('Deal_Master_Wide'!$M$45="","",'Deal_Master_Wide'!$M$45)</x:f>
        <x:v>Review</x:v>
      </x:c>
      <x:c r="H302" s="50" t="str">
        <x:v>NEC Corp</x:v>
      </x:c>
      <x:c r="I302" s="50" t="str">
        <x:v>NEC OncoImmunity AS</x:v>
      </x:c>
      <x:c r="J302" s="50" t="n">
        <x:v>2019</x:v>
      </x:c>
      <x:c r="K302" s="50" t="n">
        <x:v>3</x:v>
      </x:c>
      <x:c r="L302" s="50" t="n">
        <x:v>2022</x:v>
      </x:c>
      <x:c r="M302" s="50" t="n">
        <x:v>1</x:v>
      </x:c>
      <x:c r="N302" s="50" t="n">
        <x:v>1</x:v>
      </x:c>
      <x:c r="O302" s="52" t="str">
        <x:f>IF($F302="","",$F302*$M302)</x:f>
      </x:c>
      <x:c r="P302" s="54" t="str">
        <x:f>IF('Deal_Master_Wide'!$BV$45="","",'Deal_Master_Wide'!$BV$45)</x:f>
      </x:c>
      <x:c r="Q302" s="54" t="str">
        <x:f>IF('Deal_Master_Wide'!$CC$45="","",'Deal_Master_Wide'!$CC$45)</x:f>
      </x:c>
      <x:c r="R302" s="54" t="str">
        <x:f>IF('Deal_Master_Wide'!$CJ$45="","",'Deal_Master_Wide'!$CJ$45)</x:f>
      </x:c>
      <x:c r="S302" s="54" t="str">
        <x:f>IF('Deal_Master_Wide'!$CQ$45="","",'Deal_Master_Wide'!$CQ$45)</x:f>
      </x:c>
      <x:c r="T302" s="54" t="str">
        <x:f>IF('Deal_Master_Wide'!$CX$45="","",'Deal_Master_Wide'!$CX$45)</x:f>
      </x:c>
      <x:c r="U302" s="54" t="str">
        <x:f>IF('Deal_Master_Wide'!$DE$45="","",'Deal_Master_Wide'!$DE$45)</x:f>
      </x:c>
      <x:c r="V302" s="56" t="str">
        <x:f>IF('Deal_Master_Wide'!$DL$45="","",'Deal_Master_Wide'!$DL$45)</x:f>
      </x:c>
      <x:c r="W302" s="56" t="str">
        <x:f>IF('Deal_Master_Wide'!$DS$45="","",'Deal_Master_Wide'!$DS$45)</x:f>
      </x:c>
      <x:c r="X302" s="56" t="str">
        <x:f>IF('Deal_Master_Wide'!$DZ$45="","",'Deal_Master_Wide'!$DZ$45)</x:f>
      </x:c>
      <x:c r="Y302" s="118" t="str">
        <x:f>IF('Deal_Master_Wide'!$EG$45="","",'Deal_Master_Wide'!$EG$45)</x:f>
      </x:c>
      <x:c r="Z302" s="118" t="str">
        <x:f>IF('Deal_Master_Wide'!$EN$45="","",'Deal_Master_Wide'!$EN$45)</x:f>
      </x:c>
      <x:c r="AA302" s="52" t="str">
        <x:f>IF('Deal_Master_Wide'!$AL$45="","",'Deal_Master_Wide'!$AL$45)</x:f>
        <x:v>Unknown</x:v>
      </x:c>
      <x:c r="AB302" s="54" t="str">
        <x:f>IF('Deal_Master_Wide'!$AF$45="","",'Deal_Master_Wide'!$AF$45)</x:f>
      </x:c>
      <x:c r="AC302" s="52" t="str">
        <x:f>IF(COUNT($P302,$Q302,$R302,$S302,$T302,$U302,$V302,$W302,$X302)=9,"Yes","No")</x:f>
        <x:v>No</x:v>
      </x:c>
      <x:c r="AD302" s="52" t="str">
        <x:f>IF(COUNT($Y302,$Z302)=2,"Yes","No")</x:f>
        <x:v>No</x:v>
      </x:c>
      <x:c r="AE302" s="50" t="str"/>
      <x:c r="AF302" t="str"/>
    </x:row>
    <x:row r="303" ht="20" customHeight="1">
      <x:c r="A303" s="50" t="str">
        <x:v>CTL-0044</x:v>
      </x:c>
      <x:c r="B303" s="50" t="str">
        <x:v>Candidate alternative-rationale group</x:v>
      </x:c>
      <x:c r="C303" s="52" t="str">
        <x:f>IF('Deal_Master_Wide'!$AU$46="","",'Deal_Master_Wide'!$AU$46)</x:f>
        <x:v>Not reviewed</x:v>
      </x:c>
      <x:c r="D303" s="52" t="str">
        <x:f>IF('Deal_Master_Wide'!$AV$46="","",'Deal_Master_Wide'!$AV$46)</x:f>
        <x:v>Not assessed</x:v>
      </x:c>
      <x:c r="E303" s="50" t="n">
        <x:v>0</x:v>
      </x:c>
      <x:c r="F303" s="52" t="str">
        <x:f>IF(OR($C303="High-confidence innovation-driven",$C303="Medium-confidence innovation-driven"),1,IF($C303="Clear alternative-rationale",0,""))</x:f>
      </x:c>
      <x:c r="G303" s="52" t="str">
        <x:f>IF('Deal_Master_Wide'!$M$46="","",'Deal_Master_Wide'!$M$46)</x:f>
        <x:v>Review</x:v>
      </x:c>
      <x:c r="H303" s="50" t="str">
        <x:v>Boehringer Ingelheim International GmbH</x:v>
      </x:c>
      <x:c r="I303" s="50" t="str">
        <x:v>Amal Therapeutics SA</x:v>
      </x:c>
      <x:c r="J303" s="50" t="n">
        <x:v>2019</x:v>
      </x:c>
      <x:c r="K303" s="50" t="n">
        <x:v>-3</x:v>
      </x:c>
      <x:c r="L303" s="50" t="n">
        <x:v>2016</x:v>
      </x:c>
      <x:c r="M303" s="50" t="n">
        <x:v>0</x:v>
      </x:c>
      <x:c r="N303" s="50" t="n">
        <x:v>0</x:v>
      </x:c>
      <x:c r="O303" s="52" t="str">
        <x:f>IF($F303="","",$F303*$M303)</x:f>
      </x:c>
      <x:c r="P303" s="54" t="str">
        <x:f>IF('Deal_Master_Wide'!$BP$46="","",'Deal_Master_Wide'!$BP$46)</x:f>
      </x:c>
      <x:c r="Q303" s="54" t="str">
        <x:f>IF('Deal_Master_Wide'!$BW$46="","",'Deal_Master_Wide'!$BW$46)</x:f>
      </x:c>
      <x:c r="R303" s="54" t="str">
        <x:f>IF('Deal_Master_Wide'!$CD$46="","",'Deal_Master_Wide'!$CD$46)</x:f>
      </x:c>
      <x:c r="S303" s="54" t="str">
        <x:f>IF('Deal_Master_Wide'!$CK$46="","",'Deal_Master_Wide'!$CK$46)</x:f>
      </x:c>
      <x:c r="T303" s="54" t="str">
        <x:f>IF('Deal_Master_Wide'!$CR$46="","",'Deal_Master_Wide'!$CR$46)</x:f>
      </x:c>
      <x:c r="U303" s="54" t="str">
        <x:f>IF('Deal_Master_Wide'!$CY$46="","",'Deal_Master_Wide'!$CY$46)</x:f>
      </x:c>
      <x:c r="V303" s="56" t="str">
        <x:f>IF('Deal_Master_Wide'!$DF$46="","",'Deal_Master_Wide'!$DF$46)</x:f>
      </x:c>
      <x:c r="W303" s="56" t="str">
        <x:f>IF('Deal_Master_Wide'!$DM$46="","",'Deal_Master_Wide'!$DM$46)</x:f>
      </x:c>
      <x:c r="X303" s="56" t="str">
        <x:f>IF('Deal_Master_Wide'!$DT$46="","",'Deal_Master_Wide'!$DT$46)</x:f>
      </x:c>
      <x:c r="Y303" s="118" t="str">
        <x:f>IF('Deal_Master_Wide'!$EA$46="","",'Deal_Master_Wide'!$EA$46)</x:f>
      </x:c>
      <x:c r="Z303" s="118" t="str">
        <x:f>IF('Deal_Master_Wide'!$EH$46="","",'Deal_Master_Wide'!$EH$46)</x:f>
      </x:c>
      <x:c r="AA303" s="52" t="str">
        <x:f>IF('Deal_Master_Wide'!$AL$46="","",'Deal_Master_Wide'!$AL$46)</x:f>
        <x:v>Unknown</x:v>
      </x:c>
      <x:c r="AB303" s="54" t="n">
        <x:f>IF('Deal_Master_Wide'!$AF$46="","",'Deal_Master_Wide'!$AF$46)</x:f>
        <x:v>366</x:v>
      </x:c>
      <x:c r="AC303" s="52" t="str">
        <x:f>IF(COUNT($P303,$Q303,$R303,$S303,$T303,$U303,$V303,$W303,$X303)=9,"Yes","No")</x:f>
        <x:v>No</x:v>
      </x:c>
      <x:c r="AD303" s="52" t="str">
        <x:f>IF(COUNT($Y303,$Z303)=2,"Yes","No")</x:f>
        <x:v>No</x:v>
      </x:c>
      <x:c r="AE303" s="50" t="str"/>
      <x:c r="AF303" t="str"/>
    </x:row>
    <x:row r="304" ht="20" customHeight="1">
      <x:c r="A304" s="50" t="str">
        <x:v>CTL-0044</x:v>
      </x:c>
      <x:c r="B304" s="50" t="str">
        <x:v>Candidate alternative-rationale group</x:v>
      </x:c>
      <x:c r="C304" s="52" t="str">
        <x:f>IF('Deal_Master_Wide'!$AU$46="","",'Deal_Master_Wide'!$AU$46)</x:f>
        <x:v>Not reviewed</x:v>
      </x:c>
      <x:c r="D304" s="52" t="str">
        <x:f>IF('Deal_Master_Wide'!$AV$46="","",'Deal_Master_Wide'!$AV$46)</x:f>
        <x:v>Not assessed</x:v>
      </x:c>
      <x:c r="E304" s="50" t="n">
        <x:v>0</x:v>
      </x:c>
      <x:c r="F304" s="52" t="str">
        <x:f>IF(OR($C304="High-confidence innovation-driven",$C304="Medium-confidence innovation-driven"),1,IF($C304="Clear alternative-rationale",0,""))</x:f>
      </x:c>
      <x:c r="G304" s="52" t="str">
        <x:f>IF('Deal_Master_Wide'!$M$46="","",'Deal_Master_Wide'!$M$46)</x:f>
        <x:v>Review</x:v>
      </x:c>
      <x:c r="H304" s="50" t="str">
        <x:v>Boehringer Ingelheim International GmbH</x:v>
      </x:c>
      <x:c r="I304" s="50" t="str">
        <x:v>Amal Therapeutics SA</x:v>
      </x:c>
      <x:c r="J304" s="50" t="n">
        <x:v>2019</x:v>
      </x:c>
      <x:c r="K304" s="50" t="n">
        <x:v>-2</x:v>
      </x:c>
      <x:c r="L304" s="50" t="n">
        <x:v>2017</x:v>
      </x:c>
      <x:c r="M304" s="50" t="n">
        <x:v>0</x:v>
      </x:c>
      <x:c r="N304" s="50" t="n">
        <x:v>0</x:v>
      </x:c>
      <x:c r="O304" s="52" t="str">
        <x:f>IF($F304="","",$F304*$M304)</x:f>
      </x:c>
      <x:c r="P304" s="54" t="str">
        <x:f>IF('Deal_Master_Wide'!$BQ$46="","",'Deal_Master_Wide'!$BQ$46)</x:f>
      </x:c>
      <x:c r="Q304" s="54" t="str">
        <x:f>IF('Deal_Master_Wide'!$BX$46="","",'Deal_Master_Wide'!$BX$46)</x:f>
      </x:c>
      <x:c r="R304" s="54" t="str">
        <x:f>IF('Deal_Master_Wide'!$CE$46="","",'Deal_Master_Wide'!$CE$46)</x:f>
      </x:c>
      <x:c r="S304" s="54" t="str">
        <x:f>IF('Deal_Master_Wide'!$CL$46="","",'Deal_Master_Wide'!$CL$46)</x:f>
      </x:c>
      <x:c r="T304" s="54" t="str">
        <x:f>IF('Deal_Master_Wide'!$CS$46="","",'Deal_Master_Wide'!$CS$46)</x:f>
      </x:c>
      <x:c r="U304" s="54" t="str">
        <x:f>IF('Deal_Master_Wide'!$CZ$46="","",'Deal_Master_Wide'!$CZ$46)</x:f>
      </x:c>
      <x:c r="V304" s="56" t="str">
        <x:f>IF('Deal_Master_Wide'!$DG$46="","",'Deal_Master_Wide'!$DG$46)</x:f>
      </x:c>
      <x:c r="W304" s="56" t="str">
        <x:f>IF('Deal_Master_Wide'!$DN$46="","",'Deal_Master_Wide'!$DN$46)</x:f>
      </x:c>
      <x:c r="X304" s="56" t="str">
        <x:f>IF('Deal_Master_Wide'!$DU$46="","",'Deal_Master_Wide'!$DU$46)</x:f>
      </x:c>
      <x:c r="Y304" s="118" t="str">
        <x:f>IF('Deal_Master_Wide'!$EB$46="","",'Deal_Master_Wide'!$EB$46)</x:f>
      </x:c>
      <x:c r="Z304" s="118" t="str">
        <x:f>IF('Deal_Master_Wide'!$EI$46="","",'Deal_Master_Wide'!$EI$46)</x:f>
      </x:c>
      <x:c r="AA304" s="52" t="str">
        <x:f>IF('Deal_Master_Wide'!$AL$46="","",'Deal_Master_Wide'!$AL$46)</x:f>
        <x:v>Unknown</x:v>
      </x:c>
      <x:c r="AB304" s="54" t="n">
        <x:f>IF('Deal_Master_Wide'!$AF$46="","",'Deal_Master_Wide'!$AF$46)</x:f>
        <x:v>366</x:v>
      </x:c>
      <x:c r="AC304" s="52" t="str">
        <x:f>IF(COUNT($P304,$Q304,$R304,$S304,$T304,$U304,$V304,$W304,$X304)=9,"Yes","No")</x:f>
        <x:v>No</x:v>
      </x:c>
      <x:c r="AD304" s="52" t="str">
        <x:f>IF(COUNT($Y304,$Z304)=2,"Yes","No")</x:f>
        <x:v>No</x:v>
      </x:c>
      <x:c r="AE304" s="50" t="str"/>
      <x:c r="AF304" t="str"/>
    </x:row>
    <x:row r="305" ht="20" customHeight="1">
      <x:c r="A305" s="50" t="str">
        <x:v>CTL-0044</x:v>
      </x:c>
      <x:c r="B305" s="50" t="str">
        <x:v>Candidate alternative-rationale group</x:v>
      </x:c>
      <x:c r="C305" s="52" t="str">
        <x:f>IF('Deal_Master_Wide'!$AU$46="","",'Deal_Master_Wide'!$AU$46)</x:f>
        <x:v>Not reviewed</x:v>
      </x:c>
      <x:c r="D305" s="52" t="str">
        <x:f>IF('Deal_Master_Wide'!$AV$46="","",'Deal_Master_Wide'!$AV$46)</x:f>
        <x:v>Not assessed</x:v>
      </x:c>
      <x:c r="E305" s="50" t="n">
        <x:v>0</x:v>
      </x:c>
      <x:c r="F305" s="52" t="str">
        <x:f>IF(OR($C305="High-confidence innovation-driven",$C305="Medium-confidence innovation-driven"),1,IF($C305="Clear alternative-rationale",0,""))</x:f>
      </x:c>
      <x:c r="G305" s="52" t="str">
        <x:f>IF('Deal_Master_Wide'!$M$46="","",'Deal_Master_Wide'!$M$46)</x:f>
        <x:v>Review</x:v>
      </x:c>
      <x:c r="H305" s="50" t="str">
        <x:v>Boehringer Ingelheim International GmbH</x:v>
      </x:c>
      <x:c r="I305" s="50" t="str">
        <x:v>Amal Therapeutics SA</x:v>
      </x:c>
      <x:c r="J305" s="50" t="n">
        <x:v>2019</x:v>
      </x:c>
      <x:c r="K305" s="50" t="n">
        <x:v>-1</x:v>
      </x:c>
      <x:c r="L305" s="50" t="n">
        <x:v>2018</x:v>
      </x:c>
      <x:c r="M305" s="50" t="n">
        <x:v>0</x:v>
      </x:c>
      <x:c r="N305" s="50" t="n">
        <x:v>0</x:v>
      </x:c>
      <x:c r="O305" s="52" t="str">
        <x:f>IF($F305="","",$F305*$M305)</x:f>
      </x:c>
      <x:c r="P305" s="54" t="str">
        <x:f>IF('Deal_Master_Wide'!$BR$46="","",'Deal_Master_Wide'!$BR$46)</x:f>
      </x:c>
      <x:c r="Q305" s="54" t="str">
        <x:f>IF('Deal_Master_Wide'!$BY$46="","",'Deal_Master_Wide'!$BY$46)</x:f>
      </x:c>
      <x:c r="R305" s="54" t="str">
        <x:f>IF('Deal_Master_Wide'!$CF$46="","",'Deal_Master_Wide'!$CF$46)</x:f>
      </x:c>
      <x:c r="S305" s="54" t="str">
        <x:f>IF('Deal_Master_Wide'!$CM$46="","",'Deal_Master_Wide'!$CM$46)</x:f>
      </x:c>
      <x:c r="T305" s="54" t="str">
        <x:f>IF('Deal_Master_Wide'!$CT$46="","",'Deal_Master_Wide'!$CT$46)</x:f>
      </x:c>
      <x:c r="U305" s="54" t="str">
        <x:f>IF('Deal_Master_Wide'!$DA$46="","",'Deal_Master_Wide'!$DA$46)</x:f>
      </x:c>
      <x:c r="V305" s="56" t="str">
        <x:f>IF('Deal_Master_Wide'!$DH$46="","",'Deal_Master_Wide'!$DH$46)</x:f>
      </x:c>
      <x:c r="W305" s="56" t="str">
        <x:f>IF('Deal_Master_Wide'!$DO$46="","",'Deal_Master_Wide'!$DO$46)</x:f>
      </x:c>
      <x:c r="X305" s="56" t="str">
        <x:f>IF('Deal_Master_Wide'!$DV$46="","",'Deal_Master_Wide'!$DV$46)</x:f>
      </x:c>
      <x:c r="Y305" s="118" t="str">
        <x:f>IF('Deal_Master_Wide'!$EC$46="","",'Deal_Master_Wide'!$EC$46)</x:f>
      </x:c>
      <x:c r="Z305" s="118" t="str">
        <x:f>IF('Deal_Master_Wide'!$EJ$46="","",'Deal_Master_Wide'!$EJ$46)</x:f>
      </x:c>
      <x:c r="AA305" s="52" t="str">
        <x:f>IF('Deal_Master_Wide'!$AL$46="","",'Deal_Master_Wide'!$AL$46)</x:f>
        <x:v>Unknown</x:v>
      </x:c>
      <x:c r="AB305" s="54" t="n">
        <x:f>IF('Deal_Master_Wide'!$AF$46="","",'Deal_Master_Wide'!$AF$46)</x:f>
        <x:v>366</x:v>
      </x:c>
      <x:c r="AC305" s="52" t="str">
        <x:f>IF(COUNT($P305,$Q305,$R305,$S305,$T305,$U305,$V305,$W305,$X305)=9,"Yes","No")</x:f>
        <x:v>No</x:v>
      </x:c>
      <x:c r="AD305" s="52" t="str">
        <x:f>IF(COUNT($Y305,$Z305)=2,"Yes","No")</x:f>
        <x:v>No</x:v>
      </x:c>
      <x:c r="AE305" s="50" t="str"/>
      <x:c r="AF305" t="str"/>
    </x:row>
    <x:row r="306" ht="20" customHeight="1">
      <x:c r="A306" s="50" t="str">
        <x:v>CTL-0044</x:v>
      </x:c>
      <x:c r="B306" s="50" t="str">
        <x:v>Candidate alternative-rationale group</x:v>
      </x:c>
      <x:c r="C306" s="52" t="str">
        <x:f>IF('Deal_Master_Wide'!$AU$46="","",'Deal_Master_Wide'!$AU$46)</x:f>
        <x:v>Not reviewed</x:v>
      </x:c>
      <x:c r="D306" s="52" t="str">
        <x:f>IF('Deal_Master_Wide'!$AV$46="","",'Deal_Master_Wide'!$AV$46)</x:f>
        <x:v>Not assessed</x:v>
      </x:c>
      <x:c r="E306" s="50" t="n">
        <x:v>0</x:v>
      </x:c>
      <x:c r="F306" s="52" t="str">
        <x:f>IF(OR($C306="High-confidence innovation-driven",$C306="Medium-confidence innovation-driven"),1,IF($C306="Clear alternative-rationale",0,""))</x:f>
      </x:c>
      <x:c r="G306" s="52" t="str">
        <x:f>IF('Deal_Master_Wide'!$M$46="","",'Deal_Master_Wide'!$M$46)</x:f>
        <x:v>Review</x:v>
      </x:c>
      <x:c r="H306" s="50" t="str">
        <x:v>Boehringer Ingelheim International GmbH</x:v>
      </x:c>
      <x:c r="I306" s="50" t="str">
        <x:v>Amal Therapeutics SA</x:v>
      </x:c>
      <x:c r="J306" s="50" t="n">
        <x:v>2019</x:v>
      </x:c>
      <x:c r="K306" s="50" t="n">
        <x:v>0</x:v>
      </x:c>
      <x:c r="L306" s="50" t="n">
        <x:v>2019</x:v>
      </x:c>
      <x:c r="M306" s="50" t="n">
        <x:v>0</x:v>
      </x:c>
      <x:c r="N306" s="50" t="n">
        <x:v>1</x:v>
      </x:c>
      <x:c r="O306" s="52" t="str">
        <x:f>IF($F306="","",$F306*$M306)</x:f>
      </x:c>
      <x:c r="P306" s="54" t="str">
        <x:f>IF('Deal_Master_Wide'!$BS$46="","",'Deal_Master_Wide'!$BS$46)</x:f>
      </x:c>
      <x:c r="Q306" s="54" t="str">
        <x:f>IF('Deal_Master_Wide'!$BZ$46="","",'Deal_Master_Wide'!$BZ$46)</x:f>
      </x:c>
      <x:c r="R306" s="54" t="str">
        <x:f>IF('Deal_Master_Wide'!$CG$46="","",'Deal_Master_Wide'!$CG$46)</x:f>
      </x:c>
      <x:c r="S306" s="54" t="str">
        <x:f>IF('Deal_Master_Wide'!$CN$46="","",'Deal_Master_Wide'!$CN$46)</x:f>
      </x:c>
      <x:c r="T306" s="54" t="str">
        <x:f>IF('Deal_Master_Wide'!$CU$46="","",'Deal_Master_Wide'!$CU$46)</x:f>
      </x:c>
      <x:c r="U306" s="54" t="str">
        <x:f>IF('Deal_Master_Wide'!$DB$46="","",'Deal_Master_Wide'!$DB$46)</x:f>
      </x:c>
      <x:c r="V306" s="56" t="str">
        <x:f>IF('Deal_Master_Wide'!$DI$46="","",'Deal_Master_Wide'!$DI$46)</x:f>
      </x:c>
      <x:c r="W306" s="56" t="str">
        <x:f>IF('Deal_Master_Wide'!$DP$46="","",'Deal_Master_Wide'!$DP$46)</x:f>
      </x:c>
      <x:c r="X306" s="56" t="str">
        <x:f>IF('Deal_Master_Wide'!$DW$46="","",'Deal_Master_Wide'!$DW$46)</x:f>
      </x:c>
      <x:c r="Y306" s="118" t="str">
        <x:f>IF('Deal_Master_Wide'!$ED$46="","",'Deal_Master_Wide'!$ED$46)</x:f>
      </x:c>
      <x:c r="Z306" s="118" t="str">
        <x:f>IF('Deal_Master_Wide'!$EK$46="","",'Deal_Master_Wide'!$EK$46)</x:f>
      </x:c>
      <x:c r="AA306" s="52" t="str">
        <x:f>IF('Deal_Master_Wide'!$AL$46="","",'Deal_Master_Wide'!$AL$46)</x:f>
        <x:v>Unknown</x:v>
      </x:c>
      <x:c r="AB306" s="54" t="n">
        <x:f>IF('Deal_Master_Wide'!$AF$46="","",'Deal_Master_Wide'!$AF$46)</x:f>
        <x:v>366</x:v>
      </x:c>
      <x:c r="AC306" s="52" t="str">
        <x:f>IF(COUNT($P306,$Q306,$R306,$S306,$T306,$U306,$V306,$W306,$X306)=9,"Yes","No")</x:f>
        <x:v>No</x:v>
      </x:c>
      <x:c r="AD306" s="52" t="str">
        <x:f>IF(COUNT($Y306,$Z306)=2,"Yes","No")</x:f>
        <x:v>No</x:v>
      </x:c>
      <x:c r="AE306" s="50" t="str"/>
      <x:c r="AF306" t="str"/>
    </x:row>
    <x:row r="307" ht="20" customHeight="1">
      <x:c r="A307" s="50" t="str">
        <x:v>CTL-0044</x:v>
      </x:c>
      <x:c r="B307" s="50" t="str">
        <x:v>Candidate alternative-rationale group</x:v>
      </x:c>
      <x:c r="C307" s="52" t="str">
        <x:f>IF('Deal_Master_Wide'!$AU$46="","",'Deal_Master_Wide'!$AU$46)</x:f>
        <x:v>Not reviewed</x:v>
      </x:c>
      <x:c r="D307" s="52" t="str">
        <x:f>IF('Deal_Master_Wide'!$AV$46="","",'Deal_Master_Wide'!$AV$46)</x:f>
        <x:v>Not assessed</x:v>
      </x:c>
      <x:c r="E307" s="50" t="n">
        <x:v>0</x:v>
      </x:c>
      <x:c r="F307" s="52" t="str">
        <x:f>IF(OR($C307="High-confidence innovation-driven",$C307="Medium-confidence innovation-driven"),1,IF($C307="Clear alternative-rationale",0,""))</x:f>
      </x:c>
      <x:c r="G307" s="52" t="str">
        <x:f>IF('Deal_Master_Wide'!$M$46="","",'Deal_Master_Wide'!$M$46)</x:f>
        <x:v>Review</x:v>
      </x:c>
      <x:c r="H307" s="50" t="str">
        <x:v>Boehringer Ingelheim International GmbH</x:v>
      </x:c>
      <x:c r="I307" s="50" t="str">
        <x:v>Amal Therapeutics SA</x:v>
      </x:c>
      <x:c r="J307" s="50" t="n">
        <x:v>2019</x:v>
      </x:c>
      <x:c r="K307" s="50" t="n">
        <x:v>1</x:v>
      </x:c>
      <x:c r="L307" s="50" t="n">
        <x:v>2020</x:v>
      </x:c>
      <x:c r="M307" s="50" t="n">
        <x:v>1</x:v>
      </x:c>
      <x:c r="N307" s="50" t="n">
        <x:v>1</x:v>
      </x:c>
      <x:c r="O307" s="52" t="str">
        <x:f>IF($F307="","",$F307*$M307)</x:f>
      </x:c>
      <x:c r="P307" s="54" t="str">
        <x:f>IF('Deal_Master_Wide'!$BT$46="","",'Deal_Master_Wide'!$BT$46)</x:f>
      </x:c>
      <x:c r="Q307" s="54" t="str">
        <x:f>IF('Deal_Master_Wide'!$CA$46="","",'Deal_Master_Wide'!$CA$46)</x:f>
      </x:c>
      <x:c r="R307" s="54" t="str">
        <x:f>IF('Deal_Master_Wide'!$CH$46="","",'Deal_Master_Wide'!$CH$46)</x:f>
      </x:c>
      <x:c r="S307" s="54" t="str">
        <x:f>IF('Deal_Master_Wide'!$CO$46="","",'Deal_Master_Wide'!$CO$46)</x:f>
      </x:c>
      <x:c r="T307" s="54" t="str">
        <x:f>IF('Deal_Master_Wide'!$CV$46="","",'Deal_Master_Wide'!$CV$46)</x:f>
      </x:c>
      <x:c r="U307" s="54" t="str">
        <x:f>IF('Deal_Master_Wide'!$DC$46="","",'Deal_Master_Wide'!$DC$46)</x:f>
      </x:c>
      <x:c r="V307" s="56" t="str">
        <x:f>IF('Deal_Master_Wide'!$DJ$46="","",'Deal_Master_Wide'!$DJ$46)</x:f>
      </x:c>
      <x:c r="W307" s="56" t="str">
        <x:f>IF('Deal_Master_Wide'!$DQ$46="","",'Deal_Master_Wide'!$DQ$46)</x:f>
      </x:c>
      <x:c r="X307" s="56" t="str">
        <x:f>IF('Deal_Master_Wide'!$DX$46="","",'Deal_Master_Wide'!$DX$46)</x:f>
      </x:c>
      <x:c r="Y307" s="118" t="str">
        <x:f>IF('Deal_Master_Wide'!$EE$46="","",'Deal_Master_Wide'!$EE$46)</x:f>
      </x:c>
      <x:c r="Z307" s="118" t="str">
        <x:f>IF('Deal_Master_Wide'!$EL$46="","",'Deal_Master_Wide'!$EL$46)</x:f>
      </x:c>
      <x:c r="AA307" s="52" t="str">
        <x:f>IF('Deal_Master_Wide'!$AL$46="","",'Deal_Master_Wide'!$AL$46)</x:f>
        <x:v>Unknown</x:v>
      </x:c>
      <x:c r="AB307" s="54" t="n">
        <x:f>IF('Deal_Master_Wide'!$AF$46="","",'Deal_Master_Wide'!$AF$46)</x:f>
        <x:v>366</x:v>
      </x:c>
      <x:c r="AC307" s="52" t="str">
        <x:f>IF(COUNT($P307,$Q307,$R307,$S307,$T307,$U307,$V307,$W307,$X307)=9,"Yes","No")</x:f>
        <x:v>No</x:v>
      </x:c>
      <x:c r="AD307" s="52" t="str">
        <x:f>IF(COUNT($Y307,$Z307)=2,"Yes","No")</x:f>
        <x:v>No</x:v>
      </x:c>
      <x:c r="AE307" s="50" t="str"/>
      <x:c r="AF307" t="str"/>
    </x:row>
    <x:row r="308" ht="20" customHeight="1">
      <x:c r="A308" s="50" t="str">
        <x:v>CTL-0044</x:v>
      </x:c>
      <x:c r="B308" s="50" t="str">
        <x:v>Candidate alternative-rationale group</x:v>
      </x:c>
      <x:c r="C308" s="52" t="str">
        <x:f>IF('Deal_Master_Wide'!$AU$46="","",'Deal_Master_Wide'!$AU$46)</x:f>
        <x:v>Not reviewed</x:v>
      </x:c>
      <x:c r="D308" s="52" t="str">
        <x:f>IF('Deal_Master_Wide'!$AV$46="","",'Deal_Master_Wide'!$AV$46)</x:f>
        <x:v>Not assessed</x:v>
      </x:c>
      <x:c r="E308" s="50" t="n">
        <x:v>0</x:v>
      </x:c>
      <x:c r="F308" s="52" t="str">
        <x:f>IF(OR($C308="High-confidence innovation-driven",$C308="Medium-confidence innovation-driven"),1,IF($C308="Clear alternative-rationale",0,""))</x:f>
      </x:c>
      <x:c r="G308" s="52" t="str">
        <x:f>IF('Deal_Master_Wide'!$M$46="","",'Deal_Master_Wide'!$M$46)</x:f>
        <x:v>Review</x:v>
      </x:c>
      <x:c r="H308" s="50" t="str">
        <x:v>Boehringer Ingelheim International GmbH</x:v>
      </x:c>
      <x:c r="I308" s="50" t="str">
        <x:v>Amal Therapeutics SA</x:v>
      </x:c>
      <x:c r="J308" s="50" t="n">
        <x:v>2019</x:v>
      </x:c>
      <x:c r="K308" s="50" t="n">
        <x:v>2</x:v>
      </x:c>
      <x:c r="L308" s="50" t="n">
        <x:v>2021</x:v>
      </x:c>
      <x:c r="M308" s="50" t="n">
        <x:v>1</x:v>
      </x:c>
      <x:c r="N308" s="50" t="n">
        <x:v>1</x:v>
      </x:c>
      <x:c r="O308" s="52" t="str">
        <x:f>IF($F308="","",$F308*$M308)</x:f>
      </x:c>
      <x:c r="P308" s="54" t="str">
        <x:f>IF('Deal_Master_Wide'!$BU$46="","",'Deal_Master_Wide'!$BU$46)</x:f>
      </x:c>
      <x:c r="Q308" s="54" t="str">
        <x:f>IF('Deal_Master_Wide'!$CB$46="","",'Deal_Master_Wide'!$CB$46)</x:f>
      </x:c>
      <x:c r="R308" s="54" t="str">
        <x:f>IF('Deal_Master_Wide'!$CI$46="","",'Deal_Master_Wide'!$CI$46)</x:f>
      </x:c>
      <x:c r="S308" s="54" t="str">
        <x:f>IF('Deal_Master_Wide'!$CP$46="","",'Deal_Master_Wide'!$CP$46)</x:f>
      </x:c>
      <x:c r="T308" s="54" t="str">
        <x:f>IF('Deal_Master_Wide'!$CW$46="","",'Deal_Master_Wide'!$CW$46)</x:f>
      </x:c>
      <x:c r="U308" s="54" t="str">
        <x:f>IF('Deal_Master_Wide'!$DD$46="","",'Deal_Master_Wide'!$DD$46)</x:f>
      </x:c>
      <x:c r="V308" s="56" t="str">
        <x:f>IF('Deal_Master_Wide'!$DK$46="","",'Deal_Master_Wide'!$DK$46)</x:f>
      </x:c>
      <x:c r="W308" s="56" t="str">
        <x:f>IF('Deal_Master_Wide'!$DR$46="","",'Deal_Master_Wide'!$DR$46)</x:f>
      </x:c>
      <x:c r="X308" s="56" t="str">
        <x:f>IF('Deal_Master_Wide'!$DY$46="","",'Deal_Master_Wide'!$DY$46)</x:f>
      </x:c>
      <x:c r="Y308" s="118" t="str">
        <x:f>IF('Deal_Master_Wide'!$EF$46="","",'Deal_Master_Wide'!$EF$46)</x:f>
      </x:c>
      <x:c r="Z308" s="118" t="str">
        <x:f>IF('Deal_Master_Wide'!$EM$46="","",'Deal_Master_Wide'!$EM$46)</x:f>
      </x:c>
      <x:c r="AA308" s="52" t="str">
        <x:f>IF('Deal_Master_Wide'!$AL$46="","",'Deal_Master_Wide'!$AL$46)</x:f>
        <x:v>Unknown</x:v>
      </x:c>
      <x:c r="AB308" s="54" t="n">
        <x:f>IF('Deal_Master_Wide'!$AF$46="","",'Deal_Master_Wide'!$AF$46)</x:f>
        <x:v>366</x:v>
      </x:c>
      <x:c r="AC308" s="52" t="str">
        <x:f>IF(COUNT($P308,$Q308,$R308,$S308,$T308,$U308,$V308,$W308,$X308)=9,"Yes","No")</x:f>
        <x:v>No</x:v>
      </x:c>
      <x:c r="AD308" s="52" t="str">
        <x:f>IF(COUNT($Y308,$Z308)=2,"Yes","No")</x:f>
        <x:v>No</x:v>
      </x:c>
      <x:c r="AE308" s="50" t="str"/>
      <x:c r="AF308" t="str"/>
    </x:row>
    <x:row r="309" ht="20" customHeight="1">
      <x:c r="A309" s="50" t="str">
        <x:v>CTL-0044</x:v>
      </x:c>
      <x:c r="B309" s="50" t="str">
        <x:v>Candidate alternative-rationale group</x:v>
      </x:c>
      <x:c r="C309" s="52" t="str">
        <x:f>IF('Deal_Master_Wide'!$AU$46="","",'Deal_Master_Wide'!$AU$46)</x:f>
        <x:v>Not reviewed</x:v>
      </x:c>
      <x:c r="D309" s="52" t="str">
        <x:f>IF('Deal_Master_Wide'!$AV$46="","",'Deal_Master_Wide'!$AV$46)</x:f>
        <x:v>Not assessed</x:v>
      </x:c>
      <x:c r="E309" s="50" t="n">
        <x:v>0</x:v>
      </x:c>
      <x:c r="F309" s="52" t="str">
        <x:f>IF(OR($C309="High-confidence innovation-driven",$C309="Medium-confidence innovation-driven"),1,IF($C309="Clear alternative-rationale",0,""))</x:f>
      </x:c>
      <x:c r="G309" s="52" t="str">
        <x:f>IF('Deal_Master_Wide'!$M$46="","",'Deal_Master_Wide'!$M$46)</x:f>
        <x:v>Review</x:v>
      </x:c>
      <x:c r="H309" s="50" t="str">
        <x:v>Boehringer Ingelheim International GmbH</x:v>
      </x:c>
      <x:c r="I309" s="50" t="str">
        <x:v>Amal Therapeutics SA</x:v>
      </x:c>
      <x:c r="J309" s="50" t="n">
        <x:v>2019</x:v>
      </x:c>
      <x:c r="K309" s="50" t="n">
        <x:v>3</x:v>
      </x:c>
      <x:c r="L309" s="50" t="n">
        <x:v>2022</x:v>
      </x:c>
      <x:c r="M309" s="50" t="n">
        <x:v>1</x:v>
      </x:c>
      <x:c r="N309" s="50" t="n">
        <x:v>1</x:v>
      </x:c>
      <x:c r="O309" s="52" t="str">
        <x:f>IF($F309="","",$F309*$M309)</x:f>
      </x:c>
      <x:c r="P309" s="54" t="str">
        <x:f>IF('Deal_Master_Wide'!$BV$46="","",'Deal_Master_Wide'!$BV$46)</x:f>
      </x:c>
      <x:c r="Q309" s="54" t="str">
        <x:f>IF('Deal_Master_Wide'!$CC$46="","",'Deal_Master_Wide'!$CC$46)</x:f>
      </x:c>
      <x:c r="R309" s="54" t="str">
        <x:f>IF('Deal_Master_Wide'!$CJ$46="","",'Deal_Master_Wide'!$CJ$46)</x:f>
      </x:c>
      <x:c r="S309" s="54" t="str">
        <x:f>IF('Deal_Master_Wide'!$CQ$46="","",'Deal_Master_Wide'!$CQ$46)</x:f>
      </x:c>
      <x:c r="T309" s="54" t="str">
        <x:f>IF('Deal_Master_Wide'!$CX$46="","",'Deal_Master_Wide'!$CX$46)</x:f>
      </x:c>
      <x:c r="U309" s="54" t="str">
        <x:f>IF('Deal_Master_Wide'!$DE$46="","",'Deal_Master_Wide'!$DE$46)</x:f>
      </x:c>
      <x:c r="V309" s="56" t="str">
        <x:f>IF('Deal_Master_Wide'!$DL$46="","",'Deal_Master_Wide'!$DL$46)</x:f>
      </x:c>
      <x:c r="W309" s="56" t="str">
        <x:f>IF('Deal_Master_Wide'!$DS$46="","",'Deal_Master_Wide'!$DS$46)</x:f>
      </x:c>
      <x:c r="X309" s="56" t="str">
        <x:f>IF('Deal_Master_Wide'!$DZ$46="","",'Deal_Master_Wide'!$DZ$46)</x:f>
      </x:c>
      <x:c r="Y309" s="118" t="str">
        <x:f>IF('Deal_Master_Wide'!$EG$46="","",'Deal_Master_Wide'!$EG$46)</x:f>
      </x:c>
      <x:c r="Z309" s="118" t="str">
        <x:f>IF('Deal_Master_Wide'!$EN$46="","",'Deal_Master_Wide'!$EN$46)</x:f>
      </x:c>
      <x:c r="AA309" s="52" t="str">
        <x:f>IF('Deal_Master_Wide'!$AL$46="","",'Deal_Master_Wide'!$AL$46)</x:f>
        <x:v>Unknown</x:v>
      </x:c>
      <x:c r="AB309" s="54" t="n">
        <x:f>IF('Deal_Master_Wide'!$AF$46="","",'Deal_Master_Wide'!$AF$46)</x:f>
        <x:v>366</x:v>
      </x:c>
      <x:c r="AC309" s="52" t="str">
        <x:f>IF(COUNT($P309,$Q309,$R309,$S309,$T309,$U309,$V309,$W309,$X309)=9,"Yes","No")</x:f>
        <x:v>No</x:v>
      </x:c>
      <x:c r="AD309" s="52" t="str">
        <x:f>IF(COUNT($Y309,$Z309)=2,"Yes","No")</x:f>
        <x:v>No</x:v>
      </x:c>
      <x:c r="AE309" s="50" t="str"/>
      <x:c r="AF309" t="str"/>
    </x:row>
    <x:row r="310" ht="20" customHeight="1">
      <x:c r="A310" s="50" t="str">
        <x:v>CTL-0045</x:v>
      </x:c>
      <x:c r="B310" s="50" t="str">
        <x:v>Candidate alternative-rationale group</x:v>
      </x:c>
      <x:c r="C310" s="52" t="str">
        <x:f>IF('Deal_Master_Wide'!$AU$47="","",'Deal_Master_Wide'!$AU$47)</x:f>
        <x:v>Not reviewed</x:v>
      </x:c>
      <x:c r="D310" s="52" t="str">
        <x:f>IF('Deal_Master_Wide'!$AV$47="","",'Deal_Master_Wide'!$AV$47)</x:f>
        <x:v>Not assessed</x:v>
      </x:c>
      <x:c r="E310" s="50" t="n">
        <x:v>0</x:v>
      </x:c>
      <x:c r="F310" s="52" t="str">
        <x:f>IF(OR($C310="High-confidence innovation-driven",$C310="Medium-confidence innovation-driven"),1,IF($C310="Clear alternative-rationale",0,""))</x:f>
      </x:c>
      <x:c r="G310" s="52" t="str">
        <x:f>IF('Deal_Master_Wide'!$M$47="","",'Deal_Master_Wide'!$M$47)</x:f>
        <x:v>Review</x:v>
      </x:c>
      <x:c r="H310" s="50" t="str">
        <x:v>LifeSpan Biosciences Inc</x:v>
      </x:c>
      <x:c r="I310" s="50" t="str">
        <x:v>Nordic-MUbio BV</x:v>
      </x:c>
      <x:c r="J310" s="50" t="n">
        <x:v>2019</x:v>
      </x:c>
      <x:c r="K310" s="50" t="n">
        <x:v>-3</x:v>
      </x:c>
      <x:c r="L310" s="50" t="n">
        <x:v>2016</x:v>
      </x:c>
      <x:c r="M310" s="50" t="n">
        <x:v>0</x:v>
      </x:c>
      <x:c r="N310" s="50" t="n">
        <x:v>0</x:v>
      </x:c>
      <x:c r="O310" s="52" t="str">
        <x:f>IF($F310="","",$F310*$M310)</x:f>
      </x:c>
      <x:c r="P310" s="54" t="str">
        <x:f>IF('Deal_Master_Wide'!$BP$47="","",'Deal_Master_Wide'!$BP$47)</x:f>
      </x:c>
      <x:c r="Q310" s="54" t="str">
        <x:f>IF('Deal_Master_Wide'!$BW$47="","",'Deal_Master_Wide'!$BW$47)</x:f>
      </x:c>
      <x:c r="R310" s="54" t="str">
        <x:f>IF('Deal_Master_Wide'!$CD$47="","",'Deal_Master_Wide'!$CD$47)</x:f>
      </x:c>
      <x:c r="S310" s="54" t="str">
        <x:f>IF('Deal_Master_Wide'!$CK$47="","",'Deal_Master_Wide'!$CK$47)</x:f>
      </x:c>
      <x:c r="T310" s="54" t="str">
        <x:f>IF('Deal_Master_Wide'!$CR$47="","",'Deal_Master_Wide'!$CR$47)</x:f>
      </x:c>
      <x:c r="U310" s="54" t="str">
        <x:f>IF('Deal_Master_Wide'!$CY$47="","",'Deal_Master_Wide'!$CY$47)</x:f>
      </x:c>
      <x:c r="V310" s="56" t="str">
        <x:f>IF('Deal_Master_Wide'!$DF$47="","",'Deal_Master_Wide'!$DF$47)</x:f>
      </x:c>
      <x:c r="W310" s="56" t="str">
        <x:f>IF('Deal_Master_Wide'!$DM$47="","",'Deal_Master_Wide'!$DM$47)</x:f>
      </x:c>
      <x:c r="X310" s="56" t="str">
        <x:f>IF('Deal_Master_Wide'!$DT$47="","",'Deal_Master_Wide'!$DT$47)</x:f>
      </x:c>
      <x:c r="Y310" s="118" t="str">
        <x:f>IF('Deal_Master_Wide'!$EA$47="","",'Deal_Master_Wide'!$EA$47)</x:f>
      </x:c>
      <x:c r="Z310" s="118" t="str">
        <x:f>IF('Deal_Master_Wide'!$EH$47="","",'Deal_Master_Wide'!$EH$47)</x:f>
      </x:c>
      <x:c r="AA310" s="52" t="str">
        <x:f>IF('Deal_Master_Wide'!$AL$47="","",'Deal_Master_Wide'!$AL$47)</x:f>
        <x:v>Unknown</x:v>
      </x:c>
      <x:c r="AB310" s="54" t="str">
        <x:f>IF('Deal_Master_Wide'!$AF$47="","",'Deal_Master_Wide'!$AF$47)</x:f>
      </x:c>
      <x:c r="AC310" s="52" t="str">
        <x:f>IF(COUNT($P310,$Q310,$R310,$S310,$T310,$U310,$V310,$W310,$X310)=9,"Yes","No")</x:f>
        <x:v>No</x:v>
      </x:c>
      <x:c r="AD310" s="52" t="str">
        <x:f>IF(COUNT($Y310,$Z310)=2,"Yes","No")</x:f>
        <x:v>No</x:v>
      </x:c>
      <x:c r="AE310" s="50" t="str"/>
      <x:c r="AF310" t="str"/>
    </x:row>
    <x:row r="311" ht="20" customHeight="1">
      <x:c r="A311" s="50" t="str">
        <x:v>CTL-0045</x:v>
      </x:c>
      <x:c r="B311" s="50" t="str">
        <x:v>Candidate alternative-rationale group</x:v>
      </x:c>
      <x:c r="C311" s="52" t="str">
        <x:f>IF('Deal_Master_Wide'!$AU$47="","",'Deal_Master_Wide'!$AU$47)</x:f>
        <x:v>Not reviewed</x:v>
      </x:c>
      <x:c r="D311" s="52" t="str">
        <x:f>IF('Deal_Master_Wide'!$AV$47="","",'Deal_Master_Wide'!$AV$47)</x:f>
        <x:v>Not assessed</x:v>
      </x:c>
      <x:c r="E311" s="50" t="n">
        <x:v>0</x:v>
      </x:c>
      <x:c r="F311" s="52" t="str">
        <x:f>IF(OR($C311="High-confidence innovation-driven",$C311="Medium-confidence innovation-driven"),1,IF($C311="Clear alternative-rationale",0,""))</x:f>
      </x:c>
      <x:c r="G311" s="52" t="str">
        <x:f>IF('Deal_Master_Wide'!$M$47="","",'Deal_Master_Wide'!$M$47)</x:f>
        <x:v>Review</x:v>
      </x:c>
      <x:c r="H311" s="50" t="str">
        <x:v>LifeSpan Biosciences Inc</x:v>
      </x:c>
      <x:c r="I311" s="50" t="str">
        <x:v>Nordic-MUbio BV</x:v>
      </x:c>
      <x:c r="J311" s="50" t="n">
        <x:v>2019</x:v>
      </x:c>
      <x:c r="K311" s="50" t="n">
        <x:v>-2</x:v>
      </x:c>
      <x:c r="L311" s="50" t="n">
        <x:v>2017</x:v>
      </x:c>
      <x:c r="M311" s="50" t="n">
        <x:v>0</x:v>
      </x:c>
      <x:c r="N311" s="50" t="n">
        <x:v>0</x:v>
      </x:c>
      <x:c r="O311" s="52" t="str">
        <x:f>IF($F311="","",$F311*$M311)</x:f>
      </x:c>
      <x:c r="P311" s="54" t="str">
        <x:f>IF('Deal_Master_Wide'!$BQ$47="","",'Deal_Master_Wide'!$BQ$47)</x:f>
      </x:c>
      <x:c r="Q311" s="54" t="str">
        <x:f>IF('Deal_Master_Wide'!$BX$47="","",'Deal_Master_Wide'!$BX$47)</x:f>
      </x:c>
      <x:c r="R311" s="54" t="str">
        <x:f>IF('Deal_Master_Wide'!$CE$47="","",'Deal_Master_Wide'!$CE$47)</x:f>
      </x:c>
      <x:c r="S311" s="54" t="str">
        <x:f>IF('Deal_Master_Wide'!$CL$47="","",'Deal_Master_Wide'!$CL$47)</x:f>
      </x:c>
      <x:c r="T311" s="54" t="str">
        <x:f>IF('Deal_Master_Wide'!$CS$47="","",'Deal_Master_Wide'!$CS$47)</x:f>
      </x:c>
      <x:c r="U311" s="54" t="str">
        <x:f>IF('Deal_Master_Wide'!$CZ$47="","",'Deal_Master_Wide'!$CZ$47)</x:f>
      </x:c>
      <x:c r="V311" s="56" t="str">
        <x:f>IF('Deal_Master_Wide'!$DG$47="","",'Deal_Master_Wide'!$DG$47)</x:f>
      </x:c>
      <x:c r="W311" s="56" t="str">
        <x:f>IF('Deal_Master_Wide'!$DN$47="","",'Deal_Master_Wide'!$DN$47)</x:f>
      </x:c>
      <x:c r="X311" s="56" t="str">
        <x:f>IF('Deal_Master_Wide'!$DU$47="","",'Deal_Master_Wide'!$DU$47)</x:f>
      </x:c>
      <x:c r="Y311" s="118" t="str">
        <x:f>IF('Deal_Master_Wide'!$EB$47="","",'Deal_Master_Wide'!$EB$47)</x:f>
      </x:c>
      <x:c r="Z311" s="118" t="str">
        <x:f>IF('Deal_Master_Wide'!$EI$47="","",'Deal_Master_Wide'!$EI$47)</x:f>
      </x:c>
      <x:c r="AA311" s="52" t="str">
        <x:f>IF('Deal_Master_Wide'!$AL$47="","",'Deal_Master_Wide'!$AL$47)</x:f>
        <x:v>Unknown</x:v>
      </x:c>
      <x:c r="AB311" s="54" t="str">
        <x:f>IF('Deal_Master_Wide'!$AF$47="","",'Deal_Master_Wide'!$AF$47)</x:f>
      </x:c>
      <x:c r="AC311" s="52" t="str">
        <x:f>IF(COUNT($P311,$Q311,$R311,$S311,$T311,$U311,$V311,$W311,$X311)=9,"Yes","No")</x:f>
        <x:v>No</x:v>
      </x:c>
      <x:c r="AD311" s="52" t="str">
        <x:f>IF(COUNT($Y311,$Z311)=2,"Yes","No")</x:f>
        <x:v>No</x:v>
      </x:c>
      <x:c r="AE311" s="50" t="str"/>
      <x:c r="AF311" t="str"/>
    </x:row>
    <x:row r="312" ht="20" customHeight="1">
      <x:c r="A312" s="50" t="str">
        <x:v>CTL-0045</x:v>
      </x:c>
      <x:c r="B312" s="50" t="str">
        <x:v>Candidate alternative-rationale group</x:v>
      </x:c>
      <x:c r="C312" s="52" t="str">
        <x:f>IF('Deal_Master_Wide'!$AU$47="","",'Deal_Master_Wide'!$AU$47)</x:f>
        <x:v>Not reviewed</x:v>
      </x:c>
      <x:c r="D312" s="52" t="str">
        <x:f>IF('Deal_Master_Wide'!$AV$47="","",'Deal_Master_Wide'!$AV$47)</x:f>
        <x:v>Not assessed</x:v>
      </x:c>
      <x:c r="E312" s="50" t="n">
        <x:v>0</x:v>
      </x:c>
      <x:c r="F312" s="52" t="str">
        <x:f>IF(OR($C312="High-confidence innovation-driven",$C312="Medium-confidence innovation-driven"),1,IF($C312="Clear alternative-rationale",0,""))</x:f>
      </x:c>
      <x:c r="G312" s="52" t="str">
        <x:f>IF('Deal_Master_Wide'!$M$47="","",'Deal_Master_Wide'!$M$47)</x:f>
        <x:v>Review</x:v>
      </x:c>
      <x:c r="H312" s="50" t="str">
        <x:v>LifeSpan Biosciences Inc</x:v>
      </x:c>
      <x:c r="I312" s="50" t="str">
        <x:v>Nordic-MUbio BV</x:v>
      </x:c>
      <x:c r="J312" s="50" t="n">
        <x:v>2019</x:v>
      </x:c>
      <x:c r="K312" s="50" t="n">
        <x:v>-1</x:v>
      </x:c>
      <x:c r="L312" s="50" t="n">
        <x:v>2018</x:v>
      </x:c>
      <x:c r="M312" s="50" t="n">
        <x:v>0</x:v>
      </x:c>
      <x:c r="N312" s="50" t="n">
        <x:v>0</x:v>
      </x:c>
      <x:c r="O312" s="52" t="str">
        <x:f>IF($F312="","",$F312*$M312)</x:f>
      </x:c>
      <x:c r="P312" s="54" t="str">
        <x:f>IF('Deal_Master_Wide'!$BR$47="","",'Deal_Master_Wide'!$BR$47)</x:f>
      </x:c>
      <x:c r="Q312" s="54" t="str">
        <x:f>IF('Deal_Master_Wide'!$BY$47="","",'Deal_Master_Wide'!$BY$47)</x:f>
      </x:c>
      <x:c r="R312" s="54" t="str">
        <x:f>IF('Deal_Master_Wide'!$CF$47="","",'Deal_Master_Wide'!$CF$47)</x:f>
      </x:c>
      <x:c r="S312" s="54" t="str">
        <x:f>IF('Deal_Master_Wide'!$CM$47="","",'Deal_Master_Wide'!$CM$47)</x:f>
      </x:c>
      <x:c r="T312" s="54" t="str">
        <x:f>IF('Deal_Master_Wide'!$CT$47="","",'Deal_Master_Wide'!$CT$47)</x:f>
      </x:c>
      <x:c r="U312" s="54" t="str">
        <x:f>IF('Deal_Master_Wide'!$DA$47="","",'Deal_Master_Wide'!$DA$47)</x:f>
      </x:c>
      <x:c r="V312" s="56" t="str">
        <x:f>IF('Deal_Master_Wide'!$DH$47="","",'Deal_Master_Wide'!$DH$47)</x:f>
      </x:c>
      <x:c r="W312" s="56" t="str">
        <x:f>IF('Deal_Master_Wide'!$DO$47="","",'Deal_Master_Wide'!$DO$47)</x:f>
      </x:c>
      <x:c r="X312" s="56" t="str">
        <x:f>IF('Deal_Master_Wide'!$DV$47="","",'Deal_Master_Wide'!$DV$47)</x:f>
      </x:c>
      <x:c r="Y312" s="118" t="str">
        <x:f>IF('Deal_Master_Wide'!$EC$47="","",'Deal_Master_Wide'!$EC$47)</x:f>
      </x:c>
      <x:c r="Z312" s="118" t="str">
        <x:f>IF('Deal_Master_Wide'!$EJ$47="","",'Deal_Master_Wide'!$EJ$47)</x:f>
      </x:c>
      <x:c r="AA312" s="52" t="str">
        <x:f>IF('Deal_Master_Wide'!$AL$47="","",'Deal_Master_Wide'!$AL$47)</x:f>
        <x:v>Unknown</x:v>
      </x:c>
      <x:c r="AB312" s="54" t="str">
        <x:f>IF('Deal_Master_Wide'!$AF$47="","",'Deal_Master_Wide'!$AF$47)</x:f>
      </x:c>
      <x:c r="AC312" s="52" t="str">
        <x:f>IF(COUNT($P312,$Q312,$R312,$S312,$T312,$U312,$V312,$W312,$X312)=9,"Yes","No")</x:f>
        <x:v>No</x:v>
      </x:c>
      <x:c r="AD312" s="52" t="str">
        <x:f>IF(COUNT($Y312,$Z312)=2,"Yes","No")</x:f>
        <x:v>No</x:v>
      </x:c>
      <x:c r="AE312" s="50" t="str"/>
      <x:c r="AF312" t="str"/>
    </x:row>
    <x:row r="313" ht="20" customHeight="1">
      <x:c r="A313" s="50" t="str">
        <x:v>CTL-0045</x:v>
      </x:c>
      <x:c r="B313" s="50" t="str">
        <x:v>Candidate alternative-rationale group</x:v>
      </x:c>
      <x:c r="C313" s="52" t="str">
        <x:f>IF('Deal_Master_Wide'!$AU$47="","",'Deal_Master_Wide'!$AU$47)</x:f>
        <x:v>Not reviewed</x:v>
      </x:c>
      <x:c r="D313" s="52" t="str">
        <x:f>IF('Deal_Master_Wide'!$AV$47="","",'Deal_Master_Wide'!$AV$47)</x:f>
        <x:v>Not assessed</x:v>
      </x:c>
      <x:c r="E313" s="50" t="n">
        <x:v>0</x:v>
      </x:c>
      <x:c r="F313" s="52" t="str">
        <x:f>IF(OR($C313="High-confidence innovation-driven",$C313="Medium-confidence innovation-driven"),1,IF($C313="Clear alternative-rationale",0,""))</x:f>
      </x:c>
      <x:c r="G313" s="52" t="str">
        <x:f>IF('Deal_Master_Wide'!$M$47="","",'Deal_Master_Wide'!$M$47)</x:f>
        <x:v>Review</x:v>
      </x:c>
      <x:c r="H313" s="50" t="str">
        <x:v>LifeSpan Biosciences Inc</x:v>
      </x:c>
      <x:c r="I313" s="50" t="str">
        <x:v>Nordic-MUbio BV</x:v>
      </x:c>
      <x:c r="J313" s="50" t="n">
        <x:v>2019</x:v>
      </x:c>
      <x:c r="K313" s="50" t="n">
        <x:v>0</x:v>
      </x:c>
      <x:c r="L313" s="50" t="n">
        <x:v>2019</x:v>
      </x:c>
      <x:c r="M313" s="50" t="n">
        <x:v>0</x:v>
      </x:c>
      <x:c r="N313" s="50" t="n">
        <x:v>1</x:v>
      </x:c>
      <x:c r="O313" s="52" t="str">
        <x:f>IF($F313="","",$F313*$M313)</x:f>
      </x:c>
      <x:c r="P313" s="54" t="str">
        <x:f>IF('Deal_Master_Wide'!$BS$47="","",'Deal_Master_Wide'!$BS$47)</x:f>
      </x:c>
      <x:c r="Q313" s="54" t="str">
        <x:f>IF('Deal_Master_Wide'!$BZ$47="","",'Deal_Master_Wide'!$BZ$47)</x:f>
      </x:c>
      <x:c r="R313" s="54" t="str">
        <x:f>IF('Deal_Master_Wide'!$CG$47="","",'Deal_Master_Wide'!$CG$47)</x:f>
      </x:c>
      <x:c r="S313" s="54" t="str">
        <x:f>IF('Deal_Master_Wide'!$CN$47="","",'Deal_Master_Wide'!$CN$47)</x:f>
      </x:c>
      <x:c r="T313" s="54" t="str">
        <x:f>IF('Deal_Master_Wide'!$CU$47="","",'Deal_Master_Wide'!$CU$47)</x:f>
      </x:c>
      <x:c r="U313" s="54" t="str">
        <x:f>IF('Deal_Master_Wide'!$DB$47="","",'Deal_Master_Wide'!$DB$47)</x:f>
      </x:c>
      <x:c r="V313" s="56" t="str">
        <x:f>IF('Deal_Master_Wide'!$DI$47="","",'Deal_Master_Wide'!$DI$47)</x:f>
      </x:c>
      <x:c r="W313" s="56" t="str">
        <x:f>IF('Deal_Master_Wide'!$DP$47="","",'Deal_Master_Wide'!$DP$47)</x:f>
      </x:c>
      <x:c r="X313" s="56" t="str">
        <x:f>IF('Deal_Master_Wide'!$DW$47="","",'Deal_Master_Wide'!$DW$47)</x:f>
      </x:c>
      <x:c r="Y313" s="118" t="str">
        <x:f>IF('Deal_Master_Wide'!$ED$47="","",'Deal_Master_Wide'!$ED$47)</x:f>
      </x:c>
      <x:c r="Z313" s="118" t="str">
        <x:f>IF('Deal_Master_Wide'!$EK$47="","",'Deal_Master_Wide'!$EK$47)</x:f>
      </x:c>
      <x:c r="AA313" s="52" t="str">
        <x:f>IF('Deal_Master_Wide'!$AL$47="","",'Deal_Master_Wide'!$AL$47)</x:f>
        <x:v>Unknown</x:v>
      </x:c>
      <x:c r="AB313" s="54" t="str">
        <x:f>IF('Deal_Master_Wide'!$AF$47="","",'Deal_Master_Wide'!$AF$47)</x:f>
      </x:c>
      <x:c r="AC313" s="52" t="str">
        <x:f>IF(COUNT($P313,$Q313,$R313,$S313,$T313,$U313,$V313,$W313,$X313)=9,"Yes","No")</x:f>
        <x:v>No</x:v>
      </x:c>
      <x:c r="AD313" s="52" t="str">
        <x:f>IF(COUNT($Y313,$Z313)=2,"Yes","No")</x:f>
        <x:v>No</x:v>
      </x:c>
      <x:c r="AE313" s="50" t="str"/>
      <x:c r="AF313" t="str"/>
    </x:row>
    <x:row r="314" ht="20" customHeight="1">
      <x:c r="A314" s="50" t="str">
        <x:v>CTL-0045</x:v>
      </x:c>
      <x:c r="B314" s="50" t="str">
        <x:v>Candidate alternative-rationale group</x:v>
      </x:c>
      <x:c r="C314" s="52" t="str">
        <x:f>IF('Deal_Master_Wide'!$AU$47="","",'Deal_Master_Wide'!$AU$47)</x:f>
        <x:v>Not reviewed</x:v>
      </x:c>
      <x:c r="D314" s="52" t="str">
        <x:f>IF('Deal_Master_Wide'!$AV$47="","",'Deal_Master_Wide'!$AV$47)</x:f>
        <x:v>Not assessed</x:v>
      </x:c>
      <x:c r="E314" s="50" t="n">
        <x:v>0</x:v>
      </x:c>
      <x:c r="F314" s="52" t="str">
        <x:f>IF(OR($C314="High-confidence innovation-driven",$C314="Medium-confidence innovation-driven"),1,IF($C314="Clear alternative-rationale",0,""))</x:f>
      </x:c>
      <x:c r="G314" s="52" t="str">
        <x:f>IF('Deal_Master_Wide'!$M$47="","",'Deal_Master_Wide'!$M$47)</x:f>
        <x:v>Review</x:v>
      </x:c>
      <x:c r="H314" s="50" t="str">
        <x:v>LifeSpan Biosciences Inc</x:v>
      </x:c>
      <x:c r="I314" s="50" t="str">
        <x:v>Nordic-MUbio BV</x:v>
      </x:c>
      <x:c r="J314" s="50" t="n">
        <x:v>2019</x:v>
      </x:c>
      <x:c r="K314" s="50" t="n">
        <x:v>1</x:v>
      </x:c>
      <x:c r="L314" s="50" t="n">
        <x:v>2020</x:v>
      </x:c>
      <x:c r="M314" s="50" t="n">
        <x:v>1</x:v>
      </x:c>
      <x:c r="N314" s="50" t="n">
        <x:v>1</x:v>
      </x:c>
      <x:c r="O314" s="52" t="str">
        <x:f>IF($F314="","",$F314*$M314)</x:f>
      </x:c>
      <x:c r="P314" s="54" t="str">
        <x:f>IF('Deal_Master_Wide'!$BT$47="","",'Deal_Master_Wide'!$BT$47)</x:f>
      </x:c>
      <x:c r="Q314" s="54" t="str">
        <x:f>IF('Deal_Master_Wide'!$CA$47="","",'Deal_Master_Wide'!$CA$47)</x:f>
      </x:c>
      <x:c r="R314" s="54" t="str">
        <x:f>IF('Deal_Master_Wide'!$CH$47="","",'Deal_Master_Wide'!$CH$47)</x:f>
      </x:c>
      <x:c r="S314" s="54" t="str">
        <x:f>IF('Deal_Master_Wide'!$CO$47="","",'Deal_Master_Wide'!$CO$47)</x:f>
      </x:c>
      <x:c r="T314" s="54" t="str">
        <x:f>IF('Deal_Master_Wide'!$CV$47="","",'Deal_Master_Wide'!$CV$47)</x:f>
      </x:c>
      <x:c r="U314" s="54" t="str">
        <x:f>IF('Deal_Master_Wide'!$DC$47="","",'Deal_Master_Wide'!$DC$47)</x:f>
      </x:c>
      <x:c r="V314" s="56" t="str">
        <x:f>IF('Deal_Master_Wide'!$DJ$47="","",'Deal_Master_Wide'!$DJ$47)</x:f>
      </x:c>
      <x:c r="W314" s="56" t="str">
        <x:f>IF('Deal_Master_Wide'!$DQ$47="","",'Deal_Master_Wide'!$DQ$47)</x:f>
      </x:c>
      <x:c r="X314" s="56" t="str">
        <x:f>IF('Deal_Master_Wide'!$DX$47="","",'Deal_Master_Wide'!$DX$47)</x:f>
      </x:c>
      <x:c r="Y314" s="118" t="str">
        <x:f>IF('Deal_Master_Wide'!$EE$47="","",'Deal_Master_Wide'!$EE$47)</x:f>
      </x:c>
      <x:c r="Z314" s="118" t="str">
        <x:f>IF('Deal_Master_Wide'!$EL$47="","",'Deal_Master_Wide'!$EL$47)</x:f>
      </x:c>
      <x:c r="AA314" s="52" t="str">
        <x:f>IF('Deal_Master_Wide'!$AL$47="","",'Deal_Master_Wide'!$AL$47)</x:f>
        <x:v>Unknown</x:v>
      </x:c>
      <x:c r="AB314" s="54" t="str">
        <x:f>IF('Deal_Master_Wide'!$AF$47="","",'Deal_Master_Wide'!$AF$47)</x:f>
      </x:c>
      <x:c r="AC314" s="52" t="str">
        <x:f>IF(COUNT($P314,$Q314,$R314,$S314,$T314,$U314,$V314,$W314,$X314)=9,"Yes","No")</x:f>
        <x:v>No</x:v>
      </x:c>
      <x:c r="AD314" s="52" t="str">
        <x:f>IF(COUNT($Y314,$Z314)=2,"Yes","No")</x:f>
        <x:v>No</x:v>
      </x:c>
      <x:c r="AE314" s="50" t="str"/>
      <x:c r="AF314" t="str"/>
    </x:row>
    <x:row r="315" ht="20" customHeight="1">
      <x:c r="A315" s="50" t="str">
        <x:v>CTL-0045</x:v>
      </x:c>
      <x:c r="B315" s="50" t="str">
        <x:v>Candidate alternative-rationale group</x:v>
      </x:c>
      <x:c r="C315" s="52" t="str">
        <x:f>IF('Deal_Master_Wide'!$AU$47="","",'Deal_Master_Wide'!$AU$47)</x:f>
        <x:v>Not reviewed</x:v>
      </x:c>
      <x:c r="D315" s="52" t="str">
        <x:f>IF('Deal_Master_Wide'!$AV$47="","",'Deal_Master_Wide'!$AV$47)</x:f>
        <x:v>Not assessed</x:v>
      </x:c>
      <x:c r="E315" s="50" t="n">
        <x:v>0</x:v>
      </x:c>
      <x:c r="F315" s="52" t="str">
        <x:f>IF(OR($C315="High-confidence innovation-driven",$C315="Medium-confidence innovation-driven"),1,IF($C315="Clear alternative-rationale",0,""))</x:f>
      </x:c>
      <x:c r="G315" s="52" t="str">
        <x:f>IF('Deal_Master_Wide'!$M$47="","",'Deal_Master_Wide'!$M$47)</x:f>
        <x:v>Review</x:v>
      </x:c>
      <x:c r="H315" s="50" t="str">
        <x:v>LifeSpan Biosciences Inc</x:v>
      </x:c>
      <x:c r="I315" s="50" t="str">
        <x:v>Nordic-MUbio BV</x:v>
      </x:c>
      <x:c r="J315" s="50" t="n">
        <x:v>2019</x:v>
      </x:c>
      <x:c r="K315" s="50" t="n">
        <x:v>2</x:v>
      </x:c>
      <x:c r="L315" s="50" t="n">
        <x:v>2021</x:v>
      </x:c>
      <x:c r="M315" s="50" t="n">
        <x:v>1</x:v>
      </x:c>
      <x:c r="N315" s="50" t="n">
        <x:v>1</x:v>
      </x:c>
      <x:c r="O315" s="52" t="str">
        <x:f>IF($F315="","",$F315*$M315)</x:f>
      </x:c>
      <x:c r="P315" s="54" t="str">
        <x:f>IF('Deal_Master_Wide'!$BU$47="","",'Deal_Master_Wide'!$BU$47)</x:f>
      </x:c>
      <x:c r="Q315" s="54" t="str">
        <x:f>IF('Deal_Master_Wide'!$CB$47="","",'Deal_Master_Wide'!$CB$47)</x:f>
      </x:c>
      <x:c r="R315" s="54" t="str">
        <x:f>IF('Deal_Master_Wide'!$CI$47="","",'Deal_Master_Wide'!$CI$47)</x:f>
      </x:c>
      <x:c r="S315" s="54" t="str">
        <x:f>IF('Deal_Master_Wide'!$CP$47="","",'Deal_Master_Wide'!$CP$47)</x:f>
      </x:c>
      <x:c r="T315" s="54" t="str">
        <x:f>IF('Deal_Master_Wide'!$CW$47="","",'Deal_Master_Wide'!$CW$47)</x:f>
      </x:c>
      <x:c r="U315" s="54" t="str">
        <x:f>IF('Deal_Master_Wide'!$DD$47="","",'Deal_Master_Wide'!$DD$47)</x:f>
      </x:c>
      <x:c r="V315" s="56" t="str">
        <x:f>IF('Deal_Master_Wide'!$DK$47="","",'Deal_Master_Wide'!$DK$47)</x:f>
      </x:c>
      <x:c r="W315" s="56" t="str">
        <x:f>IF('Deal_Master_Wide'!$DR$47="","",'Deal_Master_Wide'!$DR$47)</x:f>
      </x:c>
      <x:c r="X315" s="56" t="str">
        <x:f>IF('Deal_Master_Wide'!$DY$47="","",'Deal_Master_Wide'!$DY$47)</x:f>
      </x:c>
      <x:c r="Y315" s="118" t="str">
        <x:f>IF('Deal_Master_Wide'!$EF$47="","",'Deal_Master_Wide'!$EF$47)</x:f>
      </x:c>
      <x:c r="Z315" s="118" t="str">
        <x:f>IF('Deal_Master_Wide'!$EM$47="","",'Deal_Master_Wide'!$EM$47)</x:f>
      </x:c>
      <x:c r="AA315" s="52" t="str">
        <x:f>IF('Deal_Master_Wide'!$AL$47="","",'Deal_Master_Wide'!$AL$47)</x:f>
        <x:v>Unknown</x:v>
      </x:c>
      <x:c r="AB315" s="54" t="str">
        <x:f>IF('Deal_Master_Wide'!$AF$47="","",'Deal_Master_Wide'!$AF$47)</x:f>
      </x:c>
      <x:c r="AC315" s="52" t="str">
        <x:f>IF(COUNT($P315,$Q315,$R315,$S315,$T315,$U315,$V315,$W315,$X315)=9,"Yes","No")</x:f>
        <x:v>No</x:v>
      </x:c>
      <x:c r="AD315" s="52" t="str">
        <x:f>IF(COUNT($Y315,$Z315)=2,"Yes","No")</x:f>
        <x:v>No</x:v>
      </x:c>
      <x:c r="AE315" s="50" t="str"/>
      <x:c r="AF315" t="str"/>
    </x:row>
    <x:row r="316" ht="20" customHeight="1">
      <x:c r="A316" s="50" t="str">
        <x:v>CTL-0045</x:v>
      </x:c>
      <x:c r="B316" s="50" t="str">
        <x:v>Candidate alternative-rationale group</x:v>
      </x:c>
      <x:c r="C316" s="52" t="str">
        <x:f>IF('Deal_Master_Wide'!$AU$47="","",'Deal_Master_Wide'!$AU$47)</x:f>
        <x:v>Not reviewed</x:v>
      </x:c>
      <x:c r="D316" s="52" t="str">
        <x:f>IF('Deal_Master_Wide'!$AV$47="","",'Deal_Master_Wide'!$AV$47)</x:f>
        <x:v>Not assessed</x:v>
      </x:c>
      <x:c r="E316" s="50" t="n">
        <x:v>0</x:v>
      </x:c>
      <x:c r="F316" s="52" t="str">
        <x:f>IF(OR($C316="High-confidence innovation-driven",$C316="Medium-confidence innovation-driven"),1,IF($C316="Clear alternative-rationale",0,""))</x:f>
      </x:c>
      <x:c r="G316" s="52" t="str">
        <x:f>IF('Deal_Master_Wide'!$M$47="","",'Deal_Master_Wide'!$M$47)</x:f>
        <x:v>Review</x:v>
      </x:c>
      <x:c r="H316" s="50" t="str">
        <x:v>LifeSpan Biosciences Inc</x:v>
      </x:c>
      <x:c r="I316" s="50" t="str">
        <x:v>Nordic-MUbio BV</x:v>
      </x:c>
      <x:c r="J316" s="50" t="n">
        <x:v>2019</x:v>
      </x:c>
      <x:c r="K316" s="50" t="n">
        <x:v>3</x:v>
      </x:c>
      <x:c r="L316" s="50" t="n">
        <x:v>2022</x:v>
      </x:c>
      <x:c r="M316" s="50" t="n">
        <x:v>1</x:v>
      </x:c>
      <x:c r="N316" s="50" t="n">
        <x:v>1</x:v>
      </x:c>
      <x:c r="O316" s="52" t="str">
        <x:f>IF($F316="","",$F316*$M316)</x:f>
      </x:c>
      <x:c r="P316" s="54" t="str">
        <x:f>IF('Deal_Master_Wide'!$BV$47="","",'Deal_Master_Wide'!$BV$47)</x:f>
      </x:c>
      <x:c r="Q316" s="54" t="str">
        <x:f>IF('Deal_Master_Wide'!$CC$47="","",'Deal_Master_Wide'!$CC$47)</x:f>
      </x:c>
      <x:c r="R316" s="54" t="str">
        <x:f>IF('Deal_Master_Wide'!$CJ$47="","",'Deal_Master_Wide'!$CJ$47)</x:f>
      </x:c>
      <x:c r="S316" s="54" t="str">
        <x:f>IF('Deal_Master_Wide'!$CQ$47="","",'Deal_Master_Wide'!$CQ$47)</x:f>
      </x:c>
      <x:c r="T316" s="54" t="str">
        <x:f>IF('Deal_Master_Wide'!$CX$47="","",'Deal_Master_Wide'!$CX$47)</x:f>
      </x:c>
      <x:c r="U316" s="54" t="str">
        <x:f>IF('Deal_Master_Wide'!$DE$47="","",'Deal_Master_Wide'!$DE$47)</x:f>
      </x:c>
      <x:c r="V316" s="56" t="str">
        <x:f>IF('Deal_Master_Wide'!$DL$47="","",'Deal_Master_Wide'!$DL$47)</x:f>
      </x:c>
      <x:c r="W316" s="56" t="str">
        <x:f>IF('Deal_Master_Wide'!$DS$47="","",'Deal_Master_Wide'!$DS$47)</x:f>
      </x:c>
      <x:c r="X316" s="56" t="str">
        <x:f>IF('Deal_Master_Wide'!$DZ$47="","",'Deal_Master_Wide'!$DZ$47)</x:f>
      </x:c>
      <x:c r="Y316" s="118" t="str">
        <x:f>IF('Deal_Master_Wide'!$EG$47="","",'Deal_Master_Wide'!$EG$47)</x:f>
      </x:c>
      <x:c r="Z316" s="118" t="str">
        <x:f>IF('Deal_Master_Wide'!$EN$47="","",'Deal_Master_Wide'!$EN$47)</x:f>
      </x:c>
      <x:c r="AA316" s="52" t="str">
        <x:f>IF('Deal_Master_Wide'!$AL$47="","",'Deal_Master_Wide'!$AL$47)</x:f>
        <x:v>Unknown</x:v>
      </x:c>
      <x:c r="AB316" s="54" t="str">
        <x:f>IF('Deal_Master_Wide'!$AF$47="","",'Deal_Master_Wide'!$AF$47)</x:f>
      </x:c>
      <x:c r="AC316" s="52" t="str">
        <x:f>IF(COUNT($P316,$Q316,$R316,$S316,$T316,$U316,$V316,$W316,$X316)=9,"Yes","No")</x:f>
        <x:v>No</x:v>
      </x:c>
      <x:c r="AD316" s="52" t="str">
        <x:f>IF(COUNT($Y316,$Z316)=2,"Yes","No")</x:f>
        <x:v>No</x:v>
      </x:c>
      <x:c r="AE316" s="50" t="str"/>
      <x:c r="AF316" t="str"/>
    </x:row>
    <x:row r="317" ht="20" customHeight="1">
      <x:c r="A317" s="50" t="str">
        <x:v>CTL-0046</x:v>
      </x:c>
      <x:c r="B317" s="50" t="str">
        <x:v>Candidate alternative-rationale group</x:v>
      </x:c>
      <x:c r="C317" s="52" t="str">
        <x:f>IF('Deal_Master_Wide'!$AU$48="","",'Deal_Master_Wide'!$AU$48)</x:f>
        <x:v>Not reviewed</x:v>
      </x:c>
      <x:c r="D317" s="52" t="str">
        <x:f>IF('Deal_Master_Wide'!$AV$48="","",'Deal_Master_Wide'!$AV$48)</x:f>
        <x:v>Not assessed</x:v>
      </x:c>
      <x:c r="E317" s="50" t="n">
        <x:v>0</x:v>
      </x:c>
      <x:c r="F317" s="52" t="str">
        <x:f>IF(OR($C317="High-confidence innovation-driven",$C317="Medium-confidence innovation-driven"),1,IF($C317="Clear alternative-rationale",0,""))</x:f>
      </x:c>
      <x:c r="G317" s="52" t="str">
        <x:f>IF('Deal_Master_Wide'!$M$48="","",'Deal_Master_Wide'!$M$48)</x:f>
        <x:v>Review</x:v>
      </x:c>
      <x:c r="H317" s="50" t="str">
        <x:v>B. Braun Avitum AG</x:v>
      </x:c>
      <x:c r="I317" s="50" t="str">
        <x:v>Nephtec GmbH</x:v>
      </x:c>
      <x:c r="J317" s="50" t="n">
        <x:v>2019</x:v>
      </x:c>
      <x:c r="K317" s="50" t="n">
        <x:v>-3</x:v>
      </x:c>
      <x:c r="L317" s="50" t="n">
        <x:v>2016</x:v>
      </x:c>
      <x:c r="M317" s="50" t="n">
        <x:v>0</x:v>
      </x:c>
      <x:c r="N317" s="50" t="n">
        <x:v>0</x:v>
      </x:c>
      <x:c r="O317" s="52" t="str">
        <x:f>IF($F317="","",$F317*$M317)</x:f>
      </x:c>
      <x:c r="P317" s="54" t="str">
        <x:f>IF('Deal_Master_Wide'!$BP$48="","",'Deal_Master_Wide'!$BP$48)</x:f>
      </x:c>
      <x:c r="Q317" s="54" t="str">
        <x:f>IF('Deal_Master_Wide'!$BW$48="","",'Deal_Master_Wide'!$BW$48)</x:f>
      </x:c>
      <x:c r="R317" s="54" t="str">
        <x:f>IF('Deal_Master_Wide'!$CD$48="","",'Deal_Master_Wide'!$CD$48)</x:f>
      </x:c>
      <x:c r="S317" s="54" t="str">
        <x:f>IF('Deal_Master_Wide'!$CK$48="","",'Deal_Master_Wide'!$CK$48)</x:f>
      </x:c>
      <x:c r="T317" s="54" t="str">
        <x:f>IF('Deal_Master_Wide'!$CR$48="","",'Deal_Master_Wide'!$CR$48)</x:f>
      </x:c>
      <x:c r="U317" s="54" t="str">
        <x:f>IF('Deal_Master_Wide'!$CY$48="","",'Deal_Master_Wide'!$CY$48)</x:f>
      </x:c>
      <x:c r="V317" s="56" t="str">
        <x:f>IF('Deal_Master_Wide'!$DF$48="","",'Deal_Master_Wide'!$DF$48)</x:f>
      </x:c>
      <x:c r="W317" s="56" t="str">
        <x:f>IF('Deal_Master_Wide'!$DM$48="","",'Deal_Master_Wide'!$DM$48)</x:f>
      </x:c>
      <x:c r="X317" s="56" t="str">
        <x:f>IF('Deal_Master_Wide'!$DT$48="","",'Deal_Master_Wide'!$DT$48)</x:f>
      </x:c>
      <x:c r="Y317" s="118" t="str">
        <x:f>IF('Deal_Master_Wide'!$EA$48="","",'Deal_Master_Wide'!$EA$48)</x:f>
      </x:c>
      <x:c r="Z317" s="118" t="str">
        <x:f>IF('Deal_Master_Wide'!$EH$48="","",'Deal_Master_Wide'!$EH$48)</x:f>
      </x:c>
      <x:c r="AA317" s="52" t="str">
        <x:f>IF('Deal_Master_Wide'!$AL$48="","",'Deal_Master_Wide'!$AL$48)</x:f>
        <x:v>Unknown</x:v>
      </x:c>
      <x:c r="AB317" s="54" t="str">
        <x:f>IF('Deal_Master_Wide'!$AF$48="","",'Deal_Master_Wide'!$AF$48)</x:f>
      </x:c>
      <x:c r="AC317" s="52" t="str">
        <x:f>IF(COUNT($P317,$Q317,$R317,$S317,$T317,$U317,$V317,$W317,$X317)=9,"Yes","No")</x:f>
        <x:v>No</x:v>
      </x:c>
      <x:c r="AD317" s="52" t="str">
        <x:f>IF(COUNT($Y317,$Z317)=2,"Yes","No")</x:f>
        <x:v>No</x:v>
      </x:c>
      <x:c r="AE317" s="50" t="str"/>
      <x:c r="AF317" t="str"/>
    </x:row>
    <x:row r="318" ht="20" customHeight="1">
      <x:c r="A318" s="50" t="str">
        <x:v>CTL-0046</x:v>
      </x:c>
      <x:c r="B318" s="50" t="str">
        <x:v>Candidate alternative-rationale group</x:v>
      </x:c>
      <x:c r="C318" s="52" t="str">
        <x:f>IF('Deal_Master_Wide'!$AU$48="","",'Deal_Master_Wide'!$AU$48)</x:f>
        <x:v>Not reviewed</x:v>
      </x:c>
      <x:c r="D318" s="52" t="str">
        <x:f>IF('Deal_Master_Wide'!$AV$48="","",'Deal_Master_Wide'!$AV$48)</x:f>
        <x:v>Not assessed</x:v>
      </x:c>
      <x:c r="E318" s="50" t="n">
        <x:v>0</x:v>
      </x:c>
      <x:c r="F318" s="52" t="str">
        <x:f>IF(OR($C318="High-confidence innovation-driven",$C318="Medium-confidence innovation-driven"),1,IF($C318="Clear alternative-rationale",0,""))</x:f>
      </x:c>
      <x:c r="G318" s="52" t="str">
        <x:f>IF('Deal_Master_Wide'!$M$48="","",'Deal_Master_Wide'!$M$48)</x:f>
        <x:v>Review</x:v>
      </x:c>
      <x:c r="H318" s="50" t="str">
        <x:v>B. Braun Avitum AG</x:v>
      </x:c>
      <x:c r="I318" s="50" t="str">
        <x:v>Nephtec GmbH</x:v>
      </x:c>
      <x:c r="J318" s="50" t="n">
        <x:v>2019</x:v>
      </x:c>
      <x:c r="K318" s="50" t="n">
        <x:v>-2</x:v>
      </x:c>
      <x:c r="L318" s="50" t="n">
        <x:v>2017</x:v>
      </x:c>
      <x:c r="M318" s="50" t="n">
        <x:v>0</x:v>
      </x:c>
      <x:c r="N318" s="50" t="n">
        <x:v>0</x:v>
      </x:c>
      <x:c r="O318" s="52" t="str">
        <x:f>IF($F318="","",$F318*$M318)</x:f>
      </x:c>
      <x:c r="P318" s="54" t="str">
        <x:f>IF('Deal_Master_Wide'!$BQ$48="","",'Deal_Master_Wide'!$BQ$48)</x:f>
      </x:c>
      <x:c r="Q318" s="54" t="str">
        <x:f>IF('Deal_Master_Wide'!$BX$48="","",'Deal_Master_Wide'!$BX$48)</x:f>
      </x:c>
      <x:c r="R318" s="54" t="str">
        <x:f>IF('Deal_Master_Wide'!$CE$48="","",'Deal_Master_Wide'!$CE$48)</x:f>
      </x:c>
      <x:c r="S318" s="54" t="str">
        <x:f>IF('Deal_Master_Wide'!$CL$48="","",'Deal_Master_Wide'!$CL$48)</x:f>
      </x:c>
      <x:c r="T318" s="54" t="str">
        <x:f>IF('Deal_Master_Wide'!$CS$48="","",'Deal_Master_Wide'!$CS$48)</x:f>
      </x:c>
      <x:c r="U318" s="54" t="str">
        <x:f>IF('Deal_Master_Wide'!$CZ$48="","",'Deal_Master_Wide'!$CZ$48)</x:f>
      </x:c>
      <x:c r="V318" s="56" t="str">
        <x:f>IF('Deal_Master_Wide'!$DG$48="","",'Deal_Master_Wide'!$DG$48)</x:f>
      </x:c>
      <x:c r="W318" s="56" t="str">
        <x:f>IF('Deal_Master_Wide'!$DN$48="","",'Deal_Master_Wide'!$DN$48)</x:f>
      </x:c>
      <x:c r="X318" s="56" t="str">
        <x:f>IF('Deal_Master_Wide'!$DU$48="","",'Deal_Master_Wide'!$DU$48)</x:f>
      </x:c>
      <x:c r="Y318" s="118" t="str">
        <x:f>IF('Deal_Master_Wide'!$EB$48="","",'Deal_Master_Wide'!$EB$48)</x:f>
      </x:c>
      <x:c r="Z318" s="118" t="str">
        <x:f>IF('Deal_Master_Wide'!$EI$48="","",'Deal_Master_Wide'!$EI$48)</x:f>
      </x:c>
      <x:c r="AA318" s="52" t="str">
        <x:f>IF('Deal_Master_Wide'!$AL$48="","",'Deal_Master_Wide'!$AL$48)</x:f>
        <x:v>Unknown</x:v>
      </x:c>
      <x:c r="AB318" s="54" t="str">
        <x:f>IF('Deal_Master_Wide'!$AF$48="","",'Deal_Master_Wide'!$AF$48)</x:f>
      </x:c>
      <x:c r="AC318" s="52" t="str">
        <x:f>IF(COUNT($P318,$Q318,$R318,$S318,$T318,$U318,$V318,$W318,$X318)=9,"Yes","No")</x:f>
        <x:v>No</x:v>
      </x:c>
      <x:c r="AD318" s="52" t="str">
        <x:f>IF(COUNT($Y318,$Z318)=2,"Yes","No")</x:f>
        <x:v>No</x:v>
      </x:c>
      <x:c r="AE318" s="50" t="str"/>
      <x:c r="AF318" t="str"/>
    </x:row>
    <x:row r="319" ht="20" customHeight="1">
      <x:c r="A319" s="50" t="str">
        <x:v>CTL-0046</x:v>
      </x:c>
      <x:c r="B319" s="50" t="str">
        <x:v>Candidate alternative-rationale group</x:v>
      </x:c>
      <x:c r="C319" s="52" t="str">
        <x:f>IF('Deal_Master_Wide'!$AU$48="","",'Deal_Master_Wide'!$AU$48)</x:f>
        <x:v>Not reviewed</x:v>
      </x:c>
      <x:c r="D319" s="52" t="str">
        <x:f>IF('Deal_Master_Wide'!$AV$48="","",'Deal_Master_Wide'!$AV$48)</x:f>
        <x:v>Not assessed</x:v>
      </x:c>
      <x:c r="E319" s="50" t="n">
        <x:v>0</x:v>
      </x:c>
      <x:c r="F319" s="52" t="str">
        <x:f>IF(OR($C319="High-confidence innovation-driven",$C319="Medium-confidence innovation-driven"),1,IF($C319="Clear alternative-rationale",0,""))</x:f>
      </x:c>
      <x:c r="G319" s="52" t="str">
        <x:f>IF('Deal_Master_Wide'!$M$48="","",'Deal_Master_Wide'!$M$48)</x:f>
        <x:v>Review</x:v>
      </x:c>
      <x:c r="H319" s="50" t="str">
        <x:v>B. Braun Avitum AG</x:v>
      </x:c>
      <x:c r="I319" s="50" t="str">
        <x:v>Nephtec GmbH</x:v>
      </x:c>
      <x:c r="J319" s="50" t="n">
        <x:v>2019</x:v>
      </x:c>
      <x:c r="K319" s="50" t="n">
        <x:v>-1</x:v>
      </x:c>
      <x:c r="L319" s="50" t="n">
        <x:v>2018</x:v>
      </x:c>
      <x:c r="M319" s="50" t="n">
        <x:v>0</x:v>
      </x:c>
      <x:c r="N319" s="50" t="n">
        <x:v>0</x:v>
      </x:c>
      <x:c r="O319" s="52" t="str">
        <x:f>IF($F319="","",$F319*$M319)</x:f>
      </x:c>
      <x:c r="P319" s="54" t="str">
        <x:f>IF('Deal_Master_Wide'!$BR$48="","",'Deal_Master_Wide'!$BR$48)</x:f>
      </x:c>
      <x:c r="Q319" s="54" t="str">
        <x:f>IF('Deal_Master_Wide'!$BY$48="","",'Deal_Master_Wide'!$BY$48)</x:f>
      </x:c>
      <x:c r="R319" s="54" t="str">
        <x:f>IF('Deal_Master_Wide'!$CF$48="","",'Deal_Master_Wide'!$CF$48)</x:f>
      </x:c>
      <x:c r="S319" s="54" t="str">
        <x:f>IF('Deal_Master_Wide'!$CM$48="","",'Deal_Master_Wide'!$CM$48)</x:f>
      </x:c>
      <x:c r="T319" s="54" t="str">
        <x:f>IF('Deal_Master_Wide'!$CT$48="","",'Deal_Master_Wide'!$CT$48)</x:f>
      </x:c>
      <x:c r="U319" s="54" t="str">
        <x:f>IF('Deal_Master_Wide'!$DA$48="","",'Deal_Master_Wide'!$DA$48)</x:f>
      </x:c>
      <x:c r="V319" s="56" t="str">
        <x:f>IF('Deal_Master_Wide'!$DH$48="","",'Deal_Master_Wide'!$DH$48)</x:f>
      </x:c>
      <x:c r="W319" s="56" t="str">
        <x:f>IF('Deal_Master_Wide'!$DO$48="","",'Deal_Master_Wide'!$DO$48)</x:f>
      </x:c>
      <x:c r="X319" s="56" t="str">
        <x:f>IF('Deal_Master_Wide'!$DV$48="","",'Deal_Master_Wide'!$DV$48)</x:f>
      </x:c>
      <x:c r="Y319" s="118" t="str">
        <x:f>IF('Deal_Master_Wide'!$EC$48="","",'Deal_Master_Wide'!$EC$48)</x:f>
      </x:c>
      <x:c r="Z319" s="118" t="str">
        <x:f>IF('Deal_Master_Wide'!$EJ$48="","",'Deal_Master_Wide'!$EJ$48)</x:f>
      </x:c>
      <x:c r="AA319" s="52" t="str">
        <x:f>IF('Deal_Master_Wide'!$AL$48="","",'Deal_Master_Wide'!$AL$48)</x:f>
        <x:v>Unknown</x:v>
      </x:c>
      <x:c r="AB319" s="54" t="str">
        <x:f>IF('Deal_Master_Wide'!$AF$48="","",'Deal_Master_Wide'!$AF$48)</x:f>
      </x:c>
      <x:c r="AC319" s="52" t="str">
        <x:f>IF(COUNT($P319,$Q319,$R319,$S319,$T319,$U319,$V319,$W319,$X319)=9,"Yes","No")</x:f>
        <x:v>No</x:v>
      </x:c>
      <x:c r="AD319" s="52" t="str">
        <x:f>IF(COUNT($Y319,$Z319)=2,"Yes","No")</x:f>
        <x:v>No</x:v>
      </x:c>
      <x:c r="AE319" s="50" t="str"/>
      <x:c r="AF319" t="str"/>
    </x:row>
    <x:row r="320" ht="20" customHeight="1">
      <x:c r="A320" s="50" t="str">
        <x:v>CTL-0046</x:v>
      </x:c>
      <x:c r="B320" s="50" t="str">
        <x:v>Candidate alternative-rationale group</x:v>
      </x:c>
      <x:c r="C320" s="52" t="str">
        <x:f>IF('Deal_Master_Wide'!$AU$48="","",'Deal_Master_Wide'!$AU$48)</x:f>
        <x:v>Not reviewed</x:v>
      </x:c>
      <x:c r="D320" s="52" t="str">
        <x:f>IF('Deal_Master_Wide'!$AV$48="","",'Deal_Master_Wide'!$AV$48)</x:f>
        <x:v>Not assessed</x:v>
      </x:c>
      <x:c r="E320" s="50" t="n">
        <x:v>0</x:v>
      </x:c>
      <x:c r="F320" s="52" t="str">
        <x:f>IF(OR($C320="High-confidence innovation-driven",$C320="Medium-confidence innovation-driven"),1,IF($C320="Clear alternative-rationale",0,""))</x:f>
      </x:c>
      <x:c r="G320" s="52" t="str">
        <x:f>IF('Deal_Master_Wide'!$M$48="","",'Deal_Master_Wide'!$M$48)</x:f>
        <x:v>Review</x:v>
      </x:c>
      <x:c r="H320" s="50" t="str">
        <x:v>B. Braun Avitum AG</x:v>
      </x:c>
      <x:c r="I320" s="50" t="str">
        <x:v>Nephtec GmbH</x:v>
      </x:c>
      <x:c r="J320" s="50" t="n">
        <x:v>2019</x:v>
      </x:c>
      <x:c r="K320" s="50" t="n">
        <x:v>0</x:v>
      </x:c>
      <x:c r="L320" s="50" t="n">
        <x:v>2019</x:v>
      </x:c>
      <x:c r="M320" s="50" t="n">
        <x:v>0</x:v>
      </x:c>
      <x:c r="N320" s="50" t="n">
        <x:v>1</x:v>
      </x:c>
      <x:c r="O320" s="52" t="str">
        <x:f>IF($F320="","",$F320*$M320)</x:f>
      </x:c>
      <x:c r="P320" s="54" t="str">
        <x:f>IF('Deal_Master_Wide'!$BS$48="","",'Deal_Master_Wide'!$BS$48)</x:f>
      </x:c>
      <x:c r="Q320" s="54" t="str">
        <x:f>IF('Deal_Master_Wide'!$BZ$48="","",'Deal_Master_Wide'!$BZ$48)</x:f>
      </x:c>
      <x:c r="R320" s="54" t="str">
        <x:f>IF('Deal_Master_Wide'!$CG$48="","",'Deal_Master_Wide'!$CG$48)</x:f>
      </x:c>
      <x:c r="S320" s="54" t="str">
        <x:f>IF('Deal_Master_Wide'!$CN$48="","",'Deal_Master_Wide'!$CN$48)</x:f>
      </x:c>
      <x:c r="T320" s="54" t="str">
        <x:f>IF('Deal_Master_Wide'!$CU$48="","",'Deal_Master_Wide'!$CU$48)</x:f>
      </x:c>
      <x:c r="U320" s="54" t="str">
        <x:f>IF('Deal_Master_Wide'!$DB$48="","",'Deal_Master_Wide'!$DB$48)</x:f>
      </x:c>
      <x:c r="V320" s="56" t="str">
        <x:f>IF('Deal_Master_Wide'!$DI$48="","",'Deal_Master_Wide'!$DI$48)</x:f>
      </x:c>
      <x:c r="W320" s="56" t="str">
        <x:f>IF('Deal_Master_Wide'!$DP$48="","",'Deal_Master_Wide'!$DP$48)</x:f>
      </x:c>
      <x:c r="X320" s="56" t="str">
        <x:f>IF('Deal_Master_Wide'!$DW$48="","",'Deal_Master_Wide'!$DW$48)</x:f>
      </x:c>
      <x:c r="Y320" s="118" t="str">
        <x:f>IF('Deal_Master_Wide'!$ED$48="","",'Deal_Master_Wide'!$ED$48)</x:f>
      </x:c>
      <x:c r="Z320" s="118" t="str">
        <x:f>IF('Deal_Master_Wide'!$EK$48="","",'Deal_Master_Wide'!$EK$48)</x:f>
      </x:c>
      <x:c r="AA320" s="52" t="str">
        <x:f>IF('Deal_Master_Wide'!$AL$48="","",'Deal_Master_Wide'!$AL$48)</x:f>
        <x:v>Unknown</x:v>
      </x:c>
      <x:c r="AB320" s="54" t="str">
        <x:f>IF('Deal_Master_Wide'!$AF$48="","",'Deal_Master_Wide'!$AF$48)</x:f>
      </x:c>
      <x:c r="AC320" s="52" t="str">
        <x:f>IF(COUNT($P320,$Q320,$R320,$S320,$T320,$U320,$V320,$W320,$X320)=9,"Yes","No")</x:f>
        <x:v>No</x:v>
      </x:c>
      <x:c r="AD320" s="52" t="str">
        <x:f>IF(COUNT($Y320,$Z320)=2,"Yes","No")</x:f>
        <x:v>No</x:v>
      </x:c>
      <x:c r="AE320" s="50" t="str"/>
      <x:c r="AF320" t="str"/>
    </x:row>
    <x:row r="321" ht="20" customHeight="1">
      <x:c r="A321" s="50" t="str">
        <x:v>CTL-0046</x:v>
      </x:c>
      <x:c r="B321" s="50" t="str">
        <x:v>Candidate alternative-rationale group</x:v>
      </x:c>
      <x:c r="C321" s="52" t="str">
        <x:f>IF('Deal_Master_Wide'!$AU$48="","",'Deal_Master_Wide'!$AU$48)</x:f>
        <x:v>Not reviewed</x:v>
      </x:c>
      <x:c r="D321" s="52" t="str">
        <x:f>IF('Deal_Master_Wide'!$AV$48="","",'Deal_Master_Wide'!$AV$48)</x:f>
        <x:v>Not assessed</x:v>
      </x:c>
      <x:c r="E321" s="50" t="n">
        <x:v>0</x:v>
      </x:c>
      <x:c r="F321" s="52" t="str">
        <x:f>IF(OR($C321="High-confidence innovation-driven",$C321="Medium-confidence innovation-driven"),1,IF($C321="Clear alternative-rationale",0,""))</x:f>
      </x:c>
      <x:c r="G321" s="52" t="str">
        <x:f>IF('Deal_Master_Wide'!$M$48="","",'Deal_Master_Wide'!$M$48)</x:f>
        <x:v>Review</x:v>
      </x:c>
      <x:c r="H321" s="50" t="str">
        <x:v>B. Braun Avitum AG</x:v>
      </x:c>
      <x:c r="I321" s="50" t="str">
        <x:v>Nephtec GmbH</x:v>
      </x:c>
      <x:c r="J321" s="50" t="n">
        <x:v>2019</x:v>
      </x:c>
      <x:c r="K321" s="50" t="n">
        <x:v>1</x:v>
      </x:c>
      <x:c r="L321" s="50" t="n">
        <x:v>2020</x:v>
      </x:c>
      <x:c r="M321" s="50" t="n">
        <x:v>1</x:v>
      </x:c>
      <x:c r="N321" s="50" t="n">
        <x:v>1</x:v>
      </x:c>
      <x:c r="O321" s="52" t="str">
        <x:f>IF($F321="","",$F321*$M321)</x:f>
      </x:c>
      <x:c r="P321" s="54" t="str">
        <x:f>IF('Deal_Master_Wide'!$BT$48="","",'Deal_Master_Wide'!$BT$48)</x:f>
      </x:c>
      <x:c r="Q321" s="54" t="str">
        <x:f>IF('Deal_Master_Wide'!$CA$48="","",'Deal_Master_Wide'!$CA$48)</x:f>
      </x:c>
      <x:c r="R321" s="54" t="str">
        <x:f>IF('Deal_Master_Wide'!$CH$48="","",'Deal_Master_Wide'!$CH$48)</x:f>
      </x:c>
      <x:c r="S321" s="54" t="str">
        <x:f>IF('Deal_Master_Wide'!$CO$48="","",'Deal_Master_Wide'!$CO$48)</x:f>
      </x:c>
      <x:c r="T321" s="54" t="str">
        <x:f>IF('Deal_Master_Wide'!$CV$48="","",'Deal_Master_Wide'!$CV$48)</x:f>
      </x:c>
      <x:c r="U321" s="54" t="str">
        <x:f>IF('Deal_Master_Wide'!$DC$48="","",'Deal_Master_Wide'!$DC$48)</x:f>
      </x:c>
      <x:c r="V321" s="56" t="str">
        <x:f>IF('Deal_Master_Wide'!$DJ$48="","",'Deal_Master_Wide'!$DJ$48)</x:f>
      </x:c>
      <x:c r="W321" s="56" t="str">
        <x:f>IF('Deal_Master_Wide'!$DQ$48="","",'Deal_Master_Wide'!$DQ$48)</x:f>
      </x:c>
      <x:c r="X321" s="56" t="str">
        <x:f>IF('Deal_Master_Wide'!$DX$48="","",'Deal_Master_Wide'!$DX$48)</x:f>
      </x:c>
      <x:c r="Y321" s="118" t="str">
        <x:f>IF('Deal_Master_Wide'!$EE$48="","",'Deal_Master_Wide'!$EE$48)</x:f>
      </x:c>
      <x:c r="Z321" s="118" t="str">
        <x:f>IF('Deal_Master_Wide'!$EL$48="","",'Deal_Master_Wide'!$EL$48)</x:f>
      </x:c>
      <x:c r="AA321" s="52" t="str">
        <x:f>IF('Deal_Master_Wide'!$AL$48="","",'Deal_Master_Wide'!$AL$48)</x:f>
        <x:v>Unknown</x:v>
      </x:c>
      <x:c r="AB321" s="54" t="str">
        <x:f>IF('Deal_Master_Wide'!$AF$48="","",'Deal_Master_Wide'!$AF$48)</x:f>
      </x:c>
      <x:c r="AC321" s="52" t="str">
        <x:f>IF(COUNT($P321,$Q321,$R321,$S321,$T321,$U321,$V321,$W321,$X321)=9,"Yes","No")</x:f>
        <x:v>No</x:v>
      </x:c>
      <x:c r="AD321" s="52" t="str">
        <x:f>IF(COUNT($Y321,$Z321)=2,"Yes","No")</x:f>
        <x:v>No</x:v>
      </x:c>
      <x:c r="AE321" s="50" t="str"/>
      <x:c r="AF321" t="str"/>
    </x:row>
    <x:row r="322" ht="20" customHeight="1">
      <x:c r="A322" s="50" t="str">
        <x:v>CTL-0046</x:v>
      </x:c>
      <x:c r="B322" s="50" t="str">
        <x:v>Candidate alternative-rationale group</x:v>
      </x:c>
      <x:c r="C322" s="52" t="str">
        <x:f>IF('Deal_Master_Wide'!$AU$48="","",'Deal_Master_Wide'!$AU$48)</x:f>
        <x:v>Not reviewed</x:v>
      </x:c>
      <x:c r="D322" s="52" t="str">
        <x:f>IF('Deal_Master_Wide'!$AV$48="","",'Deal_Master_Wide'!$AV$48)</x:f>
        <x:v>Not assessed</x:v>
      </x:c>
      <x:c r="E322" s="50" t="n">
        <x:v>0</x:v>
      </x:c>
      <x:c r="F322" s="52" t="str">
        <x:f>IF(OR($C322="High-confidence innovation-driven",$C322="Medium-confidence innovation-driven"),1,IF($C322="Clear alternative-rationale",0,""))</x:f>
      </x:c>
      <x:c r="G322" s="52" t="str">
        <x:f>IF('Deal_Master_Wide'!$M$48="","",'Deal_Master_Wide'!$M$48)</x:f>
        <x:v>Review</x:v>
      </x:c>
      <x:c r="H322" s="50" t="str">
        <x:v>B. Braun Avitum AG</x:v>
      </x:c>
      <x:c r="I322" s="50" t="str">
        <x:v>Nephtec GmbH</x:v>
      </x:c>
      <x:c r="J322" s="50" t="n">
        <x:v>2019</x:v>
      </x:c>
      <x:c r="K322" s="50" t="n">
        <x:v>2</x:v>
      </x:c>
      <x:c r="L322" s="50" t="n">
        <x:v>2021</x:v>
      </x:c>
      <x:c r="M322" s="50" t="n">
        <x:v>1</x:v>
      </x:c>
      <x:c r="N322" s="50" t="n">
        <x:v>1</x:v>
      </x:c>
      <x:c r="O322" s="52" t="str">
        <x:f>IF($F322="","",$F322*$M322)</x:f>
      </x:c>
      <x:c r="P322" s="54" t="str">
        <x:f>IF('Deal_Master_Wide'!$BU$48="","",'Deal_Master_Wide'!$BU$48)</x:f>
      </x:c>
      <x:c r="Q322" s="54" t="str">
        <x:f>IF('Deal_Master_Wide'!$CB$48="","",'Deal_Master_Wide'!$CB$48)</x:f>
      </x:c>
      <x:c r="R322" s="54" t="str">
        <x:f>IF('Deal_Master_Wide'!$CI$48="","",'Deal_Master_Wide'!$CI$48)</x:f>
      </x:c>
      <x:c r="S322" s="54" t="str">
        <x:f>IF('Deal_Master_Wide'!$CP$48="","",'Deal_Master_Wide'!$CP$48)</x:f>
      </x:c>
      <x:c r="T322" s="54" t="str">
        <x:f>IF('Deal_Master_Wide'!$CW$48="","",'Deal_Master_Wide'!$CW$48)</x:f>
      </x:c>
      <x:c r="U322" s="54" t="str">
        <x:f>IF('Deal_Master_Wide'!$DD$48="","",'Deal_Master_Wide'!$DD$48)</x:f>
      </x:c>
      <x:c r="V322" s="56" t="str">
        <x:f>IF('Deal_Master_Wide'!$DK$48="","",'Deal_Master_Wide'!$DK$48)</x:f>
      </x:c>
      <x:c r="W322" s="56" t="str">
        <x:f>IF('Deal_Master_Wide'!$DR$48="","",'Deal_Master_Wide'!$DR$48)</x:f>
      </x:c>
      <x:c r="X322" s="56" t="str">
        <x:f>IF('Deal_Master_Wide'!$DY$48="","",'Deal_Master_Wide'!$DY$48)</x:f>
      </x:c>
      <x:c r="Y322" s="118" t="str">
        <x:f>IF('Deal_Master_Wide'!$EF$48="","",'Deal_Master_Wide'!$EF$48)</x:f>
      </x:c>
      <x:c r="Z322" s="118" t="str">
        <x:f>IF('Deal_Master_Wide'!$EM$48="","",'Deal_Master_Wide'!$EM$48)</x:f>
      </x:c>
      <x:c r="AA322" s="52" t="str">
        <x:f>IF('Deal_Master_Wide'!$AL$48="","",'Deal_Master_Wide'!$AL$48)</x:f>
        <x:v>Unknown</x:v>
      </x:c>
      <x:c r="AB322" s="54" t="str">
        <x:f>IF('Deal_Master_Wide'!$AF$48="","",'Deal_Master_Wide'!$AF$48)</x:f>
      </x:c>
      <x:c r="AC322" s="52" t="str">
        <x:f>IF(COUNT($P322,$Q322,$R322,$S322,$T322,$U322,$V322,$W322,$X322)=9,"Yes","No")</x:f>
        <x:v>No</x:v>
      </x:c>
      <x:c r="AD322" s="52" t="str">
        <x:f>IF(COUNT($Y322,$Z322)=2,"Yes","No")</x:f>
        <x:v>No</x:v>
      </x:c>
      <x:c r="AE322" s="50" t="str"/>
      <x:c r="AF322" t="str"/>
    </x:row>
    <x:row r="323" ht="20" customHeight="1">
      <x:c r="A323" s="50" t="str">
        <x:v>CTL-0046</x:v>
      </x:c>
      <x:c r="B323" s="50" t="str">
        <x:v>Candidate alternative-rationale group</x:v>
      </x:c>
      <x:c r="C323" s="52" t="str">
        <x:f>IF('Deal_Master_Wide'!$AU$48="","",'Deal_Master_Wide'!$AU$48)</x:f>
        <x:v>Not reviewed</x:v>
      </x:c>
      <x:c r="D323" s="52" t="str">
        <x:f>IF('Deal_Master_Wide'!$AV$48="","",'Deal_Master_Wide'!$AV$48)</x:f>
        <x:v>Not assessed</x:v>
      </x:c>
      <x:c r="E323" s="50" t="n">
        <x:v>0</x:v>
      </x:c>
      <x:c r="F323" s="52" t="str">
        <x:f>IF(OR($C323="High-confidence innovation-driven",$C323="Medium-confidence innovation-driven"),1,IF($C323="Clear alternative-rationale",0,""))</x:f>
      </x:c>
      <x:c r="G323" s="52" t="str">
        <x:f>IF('Deal_Master_Wide'!$M$48="","",'Deal_Master_Wide'!$M$48)</x:f>
        <x:v>Review</x:v>
      </x:c>
      <x:c r="H323" s="50" t="str">
        <x:v>B. Braun Avitum AG</x:v>
      </x:c>
      <x:c r="I323" s="50" t="str">
        <x:v>Nephtec GmbH</x:v>
      </x:c>
      <x:c r="J323" s="50" t="n">
        <x:v>2019</x:v>
      </x:c>
      <x:c r="K323" s="50" t="n">
        <x:v>3</x:v>
      </x:c>
      <x:c r="L323" s="50" t="n">
        <x:v>2022</x:v>
      </x:c>
      <x:c r="M323" s="50" t="n">
        <x:v>1</x:v>
      </x:c>
      <x:c r="N323" s="50" t="n">
        <x:v>1</x:v>
      </x:c>
      <x:c r="O323" s="52" t="str">
        <x:f>IF($F323="","",$F323*$M323)</x:f>
      </x:c>
      <x:c r="P323" s="54" t="str">
        <x:f>IF('Deal_Master_Wide'!$BV$48="","",'Deal_Master_Wide'!$BV$48)</x:f>
      </x:c>
      <x:c r="Q323" s="54" t="str">
        <x:f>IF('Deal_Master_Wide'!$CC$48="","",'Deal_Master_Wide'!$CC$48)</x:f>
      </x:c>
      <x:c r="R323" s="54" t="str">
        <x:f>IF('Deal_Master_Wide'!$CJ$48="","",'Deal_Master_Wide'!$CJ$48)</x:f>
      </x:c>
      <x:c r="S323" s="54" t="str">
        <x:f>IF('Deal_Master_Wide'!$CQ$48="","",'Deal_Master_Wide'!$CQ$48)</x:f>
      </x:c>
      <x:c r="T323" s="54" t="str">
        <x:f>IF('Deal_Master_Wide'!$CX$48="","",'Deal_Master_Wide'!$CX$48)</x:f>
      </x:c>
      <x:c r="U323" s="54" t="str">
        <x:f>IF('Deal_Master_Wide'!$DE$48="","",'Deal_Master_Wide'!$DE$48)</x:f>
      </x:c>
      <x:c r="V323" s="56" t="str">
        <x:f>IF('Deal_Master_Wide'!$DL$48="","",'Deal_Master_Wide'!$DL$48)</x:f>
      </x:c>
      <x:c r="W323" s="56" t="str">
        <x:f>IF('Deal_Master_Wide'!$DS$48="","",'Deal_Master_Wide'!$DS$48)</x:f>
      </x:c>
      <x:c r="X323" s="56" t="str">
        <x:f>IF('Deal_Master_Wide'!$DZ$48="","",'Deal_Master_Wide'!$DZ$48)</x:f>
      </x:c>
      <x:c r="Y323" s="118" t="str">
        <x:f>IF('Deal_Master_Wide'!$EG$48="","",'Deal_Master_Wide'!$EG$48)</x:f>
      </x:c>
      <x:c r="Z323" s="118" t="str">
        <x:f>IF('Deal_Master_Wide'!$EN$48="","",'Deal_Master_Wide'!$EN$48)</x:f>
      </x:c>
      <x:c r="AA323" s="52" t="str">
        <x:f>IF('Deal_Master_Wide'!$AL$48="","",'Deal_Master_Wide'!$AL$48)</x:f>
        <x:v>Unknown</x:v>
      </x:c>
      <x:c r="AB323" s="54" t="str">
        <x:f>IF('Deal_Master_Wide'!$AF$48="","",'Deal_Master_Wide'!$AF$48)</x:f>
      </x:c>
      <x:c r="AC323" s="52" t="str">
        <x:f>IF(COUNT($P323,$Q323,$R323,$S323,$T323,$U323,$V323,$W323,$X323)=9,"Yes","No")</x:f>
        <x:v>No</x:v>
      </x:c>
      <x:c r="AD323" s="52" t="str">
        <x:f>IF(COUNT($Y323,$Z323)=2,"Yes","No")</x:f>
        <x:v>No</x:v>
      </x:c>
      <x:c r="AE323" s="50" t="str"/>
      <x:c r="AF323" t="str"/>
    </x:row>
    <x:row r="324" ht="20" customHeight="1">
      <x:c r="A324" s="50" t="str">
        <x:v>CTL-0047</x:v>
      </x:c>
      <x:c r="B324" s="50" t="str">
        <x:v>Candidate alternative-rationale group</x:v>
      </x:c>
      <x:c r="C324" s="52" t="str">
        <x:f>IF('Deal_Master_Wide'!$AU$49="","",'Deal_Master_Wide'!$AU$49)</x:f>
        <x:v>Not reviewed</x:v>
      </x:c>
      <x:c r="D324" s="52" t="str">
        <x:f>IF('Deal_Master_Wide'!$AV$49="","",'Deal_Master_Wide'!$AV$49)</x:f>
        <x:v>Not assessed</x:v>
      </x:c>
      <x:c r="E324" s="50" t="n">
        <x:v>0</x:v>
      </x:c>
      <x:c r="F324" s="52" t="str">
        <x:f>IF(OR($C324="High-confidence innovation-driven",$C324="Medium-confidence innovation-driven"),1,IF($C324="Clear alternative-rationale",0,""))</x:f>
      </x:c>
      <x:c r="G324" s="52" t="str">
        <x:f>IF('Deal_Master_Wide'!$M$49="","",'Deal_Master_Wide'!$M$49)</x:f>
        <x:v>Review</x:v>
      </x:c>
      <x:c r="H324" s="50" t="str">
        <x:v>Tekni-Plex Inc</x:v>
      </x:c>
      <x:c r="I324" s="50" t="str">
        <x:v>Lameplast SpA</x:v>
      </x:c>
      <x:c r="J324" s="50" t="n">
        <x:v>2019</x:v>
      </x:c>
      <x:c r="K324" s="50" t="n">
        <x:v>-3</x:v>
      </x:c>
      <x:c r="L324" s="50" t="n">
        <x:v>2016</x:v>
      </x:c>
      <x:c r="M324" s="50" t="n">
        <x:v>0</x:v>
      </x:c>
      <x:c r="N324" s="50" t="n">
        <x:v>0</x:v>
      </x:c>
      <x:c r="O324" s="52" t="str">
        <x:f>IF($F324="","",$F324*$M324)</x:f>
      </x:c>
      <x:c r="P324" s="54" t="str">
        <x:f>IF('Deal_Master_Wide'!$BP$49="","",'Deal_Master_Wide'!$BP$49)</x:f>
      </x:c>
      <x:c r="Q324" s="54" t="str">
        <x:f>IF('Deal_Master_Wide'!$BW$49="","",'Deal_Master_Wide'!$BW$49)</x:f>
      </x:c>
      <x:c r="R324" s="54" t="str">
        <x:f>IF('Deal_Master_Wide'!$CD$49="","",'Deal_Master_Wide'!$CD$49)</x:f>
      </x:c>
      <x:c r="S324" s="54" t="str">
        <x:f>IF('Deal_Master_Wide'!$CK$49="","",'Deal_Master_Wide'!$CK$49)</x:f>
      </x:c>
      <x:c r="T324" s="54" t="str">
        <x:f>IF('Deal_Master_Wide'!$CR$49="","",'Deal_Master_Wide'!$CR$49)</x:f>
      </x:c>
      <x:c r="U324" s="54" t="str">
        <x:f>IF('Deal_Master_Wide'!$CY$49="","",'Deal_Master_Wide'!$CY$49)</x:f>
      </x:c>
      <x:c r="V324" s="56" t="str">
        <x:f>IF('Deal_Master_Wide'!$DF$49="","",'Deal_Master_Wide'!$DF$49)</x:f>
      </x:c>
      <x:c r="W324" s="56" t="str">
        <x:f>IF('Deal_Master_Wide'!$DM$49="","",'Deal_Master_Wide'!$DM$49)</x:f>
      </x:c>
      <x:c r="X324" s="56" t="str">
        <x:f>IF('Deal_Master_Wide'!$DT$49="","",'Deal_Master_Wide'!$DT$49)</x:f>
      </x:c>
      <x:c r="Y324" s="118" t="str">
        <x:f>IF('Deal_Master_Wide'!$EA$49="","",'Deal_Master_Wide'!$EA$49)</x:f>
      </x:c>
      <x:c r="Z324" s="118" t="str">
        <x:f>IF('Deal_Master_Wide'!$EH$49="","",'Deal_Master_Wide'!$EH$49)</x:f>
      </x:c>
      <x:c r="AA324" s="52" t="str">
        <x:f>IF('Deal_Master_Wide'!$AL$49="","",'Deal_Master_Wide'!$AL$49)</x:f>
        <x:v>Unknown</x:v>
      </x:c>
      <x:c r="AB324" s="54" t="str">
        <x:f>IF('Deal_Master_Wide'!$AF$49="","",'Deal_Master_Wide'!$AF$49)</x:f>
      </x:c>
      <x:c r="AC324" s="52" t="str">
        <x:f>IF(COUNT($P324,$Q324,$R324,$S324,$T324,$U324,$V324,$W324,$X324)=9,"Yes","No")</x:f>
        <x:v>No</x:v>
      </x:c>
      <x:c r="AD324" s="52" t="str">
        <x:f>IF(COUNT($Y324,$Z324)=2,"Yes","No")</x:f>
        <x:v>No</x:v>
      </x:c>
      <x:c r="AE324" s="50" t="str"/>
      <x:c r="AF324" t="str"/>
    </x:row>
    <x:row r="325" ht="20" customHeight="1">
      <x:c r="A325" s="50" t="str">
        <x:v>CTL-0047</x:v>
      </x:c>
      <x:c r="B325" s="50" t="str">
        <x:v>Candidate alternative-rationale group</x:v>
      </x:c>
      <x:c r="C325" s="52" t="str">
        <x:f>IF('Deal_Master_Wide'!$AU$49="","",'Deal_Master_Wide'!$AU$49)</x:f>
        <x:v>Not reviewed</x:v>
      </x:c>
      <x:c r="D325" s="52" t="str">
        <x:f>IF('Deal_Master_Wide'!$AV$49="","",'Deal_Master_Wide'!$AV$49)</x:f>
        <x:v>Not assessed</x:v>
      </x:c>
      <x:c r="E325" s="50" t="n">
        <x:v>0</x:v>
      </x:c>
      <x:c r="F325" s="52" t="str">
        <x:f>IF(OR($C325="High-confidence innovation-driven",$C325="Medium-confidence innovation-driven"),1,IF($C325="Clear alternative-rationale",0,""))</x:f>
      </x:c>
      <x:c r="G325" s="52" t="str">
        <x:f>IF('Deal_Master_Wide'!$M$49="","",'Deal_Master_Wide'!$M$49)</x:f>
        <x:v>Review</x:v>
      </x:c>
      <x:c r="H325" s="50" t="str">
        <x:v>Tekni-Plex Inc</x:v>
      </x:c>
      <x:c r="I325" s="50" t="str">
        <x:v>Lameplast SpA</x:v>
      </x:c>
      <x:c r="J325" s="50" t="n">
        <x:v>2019</x:v>
      </x:c>
      <x:c r="K325" s="50" t="n">
        <x:v>-2</x:v>
      </x:c>
      <x:c r="L325" s="50" t="n">
        <x:v>2017</x:v>
      </x:c>
      <x:c r="M325" s="50" t="n">
        <x:v>0</x:v>
      </x:c>
      <x:c r="N325" s="50" t="n">
        <x:v>0</x:v>
      </x:c>
      <x:c r="O325" s="52" t="str">
        <x:f>IF($F325="","",$F325*$M325)</x:f>
      </x:c>
      <x:c r="P325" s="54" t="str">
        <x:f>IF('Deal_Master_Wide'!$BQ$49="","",'Deal_Master_Wide'!$BQ$49)</x:f>
      </x:c>
      <x:c r="Q325" s="54" t="str">
        <x:f>IF('Deal_Master_Wide'!$BX$49="","",'Deal_Master_Wide'!$BX$49)</x:f>
      </x:c>
      <x:c r="R325" s="54" t="str">
        <x:f>IF('Deal_Master_Wide'!$CE$49="","",'Deal_Master_Wide'!$CE$49)</x:f>
      </x:c>
      <x:c r="S325" s="54" t="str">
        <x:f>IF('Deal_Master_Wide'!$CL$49="","",'Deal_Master_Wide'!$CL$49)</x:f>
      </x:c>
      <x:c r="T325" s="54" t="str">
        <x:f>IF('Deal_Master_Wide'!$CS$49="","",'Deal_Master_Wide'!$CS$49)</x:f>
      </x:c>
      <x:c r="U325" s="54" t="str">
        <x:f>IF('Deal_Master_Wide'!$CZ$49="","",'Deal_Master_Wide'!$CZ$49)</x:f>
      </x:c>
      <x:c r="V325" s="56" t="str">
        <x:f>IF('Deal_Master_Wide'!$DG$49="","",'Deal_Master_Wide'!$DG$49)</x:f>
      </x:c>
      <x:c r="W325" s="56" t="str">
        <x:f>IF('Deal_Master_Wide'!$DN$49="","",'Deal_Master_Wide'!$DN$49)</x:f>
      </x:c>
      <x:c r="X325" s="56" t="str">
        <x:f>IF('Deal_Master_Wide'!$DU$49="","",'Deal_Master_Wide'!$DU$49)</x:f>
      </x:c>
      <x:c r="Y325" s="118" t="str">
        <x:f>IF('Deal_Master_Wide'!$EB$49="","",'Deal_Master_Wide'!$EB$49)</x:f>
      </x:c>
      <x:c r="Z325" s="118" t="str">
        <x:f>IF('Deal_Master_Wide'!$EI$49="","",'Deal_Master_Wide'!$EI$49)</x:f>
      </x:c>
      <x:c r="AA325" s="52" t="str">
        <x:f>IF('Deal_Master_Wide'!$AL$49="","",'Deal_Master_Wide'!$AL$49)</x:f>
        <x:v>Unknown</x:v>
      </x:c>
      <x:c r="AB325" s="54" t="str">
        <x:f>IF('Deal_Master_Wide'!$AF$49="","",'Deal_Master_Wide'!$AF$49)</x:f>
      </x:c>
      <x:c r="AC325" s="52" t="str">
        <x:f>IF(COUNT($P325,$Q325,$R325,$S325,$T325,$U325,$V325,$W325,$X325)=9,"Yes","No")</x:f>
        <x:v>No</x:v>
      </x:c>
      <x:c r="AD325" s="52" t="str">
        <x:f>IF(COUNT($Y325,$Z325)=2,"Yes","No")</x:f>
        <x:v>No</x:v>
      </x:c>
      <x:c r="AE325" s="50" t="str"/>
      <x:c r="AF325" t="str"/>
    </x:row>
    <x:row r="326" ht="20" customHeight="1">
      <x:c r="A326" s="50" t="str">
        <x:v>CTL-0047</x:v>
      </x:c>
      <x:c r="B326" s="50" t="str">
        <x:v>Candidate alternative-rationale group</x:v>
      </x:c>
      <x:c r="C326" s="52" t="str">
        <x:f>IF('Deal_Master_Wide'!$AU$49="","",'Deal_Master_Wide'!$AU$49)</x:f>
        <x:v>Not reviewed</x:v>
      </x:c>
      <x:c r="D326" s="52" t="str">
        <x:f>IF('Deal_Master_Wide'!$AV$49="","",'Deal_Master_Wide'!$AV$49)</x:f>
        <x:v>Not assessed</x:v>
      </x:c>
      <x:c r="E326" s="50" t="n">
        <x:v>0</x:v>
      </x:c>
      <x:c r="F326" s="52" t="str">
        <x:f>IF(OR($C326="High-confidence innovation-driven",$C326="Medium-confidence innovation-driven"),1,IF($C326="Clear alternative-rationale",0,""))</x:f>
      </x:c>
      <x:c r="G326" s="52" t="str">
        <x:f>IF('Deal_Master_Wide'!$M$49="","",'Deal_Master_Wide'!$M$49)</x:f>
        <x:v>Review</x:v>
      </x:c>
      <x:c r="H326" s="50" t="str">
        <x:v>Tekni-Plex Inc</x:v>
      </x:c>
      <x:c r="I326" s="50" t="str">
        <x:v>Lameplast SpA</x:v>
      </x:c>
      <x:c r="J326" s="50" t="n">
        <x:v>2019</x:v>
      </x:c>
      <x:c r="K326" s="50" t="n">
        <x:v>-1</x:v>
      </x:c>
      <x:c r="L326" s="50" t="n">
        <x:v>2018</x:v>
      </x:c>
      <x:c r="M326" s="50" t="n">
        <x:v>0</x:v>
      </x:c>
      <x:c r="N326" s="50" t="n">
        <x:v>0</x:v>
      </x:c>
      <x:c r="O326" s="52" t="str">
        <x:f>IF($F326="","",$F326*$M326)</x:f>
      </x:c>
      <x:c r="P326" s="54" t="str">
        <x:f>IF('Deal_Master_Wide'!$BR$49="","",'Deal_Master_Wide'!$BR$49)</x:f>
      </x:c>
      <x:c r="Q326" s="54" t="str">
        <x:f>IF('Deal_Master_Wide'!$BY$49="","",'Deal_Master_Wide'!$BY$49)</x:f>
      </x:c>
      <x:c r="R326" s="54" t="str">
        <x:f>IF('Deal_Master_Wide'!$CF$49="","",'Deal_Master_Wide'!$CF$49)</x:f>
      </x:c>
      <x:c r="S326" s="54" t="str">
        <x:f>IF('Deal_Master_Wide'!$CM$49="","",'Deal_Master_Wide'!$CM$49)</x:f>
      </x:c>
      <x:c r="T326" s="54" t="str">
        <x:f>IF('Deal_Master_Wide'!$CT$49="","",'Deal_Master_Wide'!$CT$49)</x:f>
      </x:c>
      <x:c r="U326" s="54" t="str">
        <x:f>IF('Deal_Master_Wide'!$DA$49="","",'Deal_Master_Wide'!$DA$49)</x:f>
      </x:c>
      <x:c r="V326" s="56" t="str">
        <x:f>IF('Deal_Master_Wide'!$DH$49="","",'Deal_Master_Wide'!$DH$49)</x:f>
      </x:c>
      <x:c r="W326" s="56" t="str">
        <x:f>IF('Deal_Master_Wide'!$DO$49="","",'Deal_Master_Wide'!$DO$49)</x:f>
      </x:c>
      <x:c r="X326" s="56" t="str">
        <x:f>IF('Deal_Master_Wide'!$DV$49="","",'Deal_Master_Wide'!$DV$49)</x:f>
      </x:c>
      <x:c r="Y326" s="118" t="str">
        <x:f>IF('Deal_Master_Wide'!$EC$49="","",'Deal_Master_Wide'!$EC$49)</x:f>
      </x:c>
      <x:c r="Z326" s="118" t="str">
        <x:f>IF('Deal_Master_Wide'!$EJ$49="","",'Deal_Master_Wide'!$EJ$49)</x:f>
      </x:c>
      <x:c r="AA326" s="52" t="str">
        <x:f>IF('Deal_Master_Wide'!$AL$49="","",'Deal_Master_Wide'!$AL$49)</x:f>
        <x:v>Unknown</x:v>
      </x:c>
      <x:c r="AB326" s="54" t="str">
        <x:f>IF('Deal_Master_Wide'!$AF$49="","",'Deal_Master_Wide'!$AF$49)</x:f>
      </x:c>
      <x:c r="AC326" s="52" t="str">
        <x:f>IF(COUNT($P326,$Q326,$R326,$S326,$T326,$U326,$V326,$W326,$X326)=9,"Yes","No")</x:f>
        <x:v>No</x:v>
      </x:c>
      <x:c r="AD326" s="52" t="str">
        <x:f>IF(COUNT($Y326,$Z326)=2,"Yes","No")</x:f>
        <x:v>No</x:v>
      </x:c>
      <x:c r="AE326" s="50" t="str"/>
      <x:c r="AF326" t="str"/>
    </x:row>
    <x:row r="327" ht="20" customHeight="1">
      <x:c r="A327" s="50" t="str">
        <x:v>CTL-0047</x:v>
      </x:c>
      <x:c r="B327" s="50" t="str">
        <x:v>Candidate alternative-rationale group</x:v>
      </x:c>
      <x:c r="C327" s="52" t="str">
        <x:f>IF('Deal_Master_Wide'!$AU$49="","",'Deal_Master_Wide'!$AU$49)</x:f>
        <x:v>Not reviewed</x:v>
      </x:c>
      <x:c r="D327" s="52" t="str">
        <x:f>IF('Deal_Master_Wide'!$AV$49="","",'Deal_Master_Wide'!$AV$49)</x:f>
        <x:v>Not assessed</x:v>
      </x:c>
      <x:c r="E327" s="50" t="n">
        <x:v>0</x:v>
      </x:c>
      <x:c r="F327" s="52" t="str">
        <x:f>IF(OR($C327="High-confidence innovation-driven",$C327="Medium-confidence innovation-driven"),1,IF($C327="Clear alternative-rationale",0,""))</x:f>
      </x:c>
      <x:c r="G327" s="52" t="str">
        <x:f>IF('Deal_Master_Wide'!$M$49="","",'Deal_Master_Wide'!$M$49)</x:f>
        <x:v>Review</x:v>
      </x:c>
      <x:c r="H327" s="50" t="str">
        <x:v>Tekni-Plex Inc</x:v>
      </x:c>
      <x:c r="I327" s="50" t="str">
        <x:v>Lameplast SpA</x:v>
      </x:c>
      <x:c r="J327" s="50" t="n">
        <x:v>2019</x:v>
      </x:c>
      <x:c r="K327" s="50" t="n">
        <x:v>0</x:v>
      </x:c>
      <x:c r="L327" s="50" t="n">
        <x:v>2019</x:v>
      </x:c>
      <x:c r="M327" s="50" t="n">
        <x:v>0</x:v>
      </x:c>
      <x:c r="N327" s="50" t="n">
        <x:v>1</x:v>
      </x:c>
      <x:c r="O327" s="52" t="str">
        <x:f>IF($F327="","",$F327*$M327)</x:f>
      </x:c>
      <x:c r="P327" s="54" t="str">
        <x:f>IF('Deal_Master_Wide'!$BS$49="","",'Deal_Master_Wide'!$BS$49)</x:f>
      </x:c>
      <x:c r="Q327" s="54" t="str">
        <x:f>IF('Deal_Master_Wide'!$BZ$49="","",'Deal_Master_Wide'!$BZ$49)</x:f>
      </x:c>
      <x:c r="R327" s="54" t="str">
        <x:f>IF('Deal_Master_Wide'!$CG$49="","",'Deal_Master_Wide'!$CG$49)</x:f>
      </x:c>
      <x:c r="S327" s="54" t="str">
        <x:f>IF('Deal_Master_Wide'!$CN$49="","",'Deal_Master_Wide'!$CN$49)</x:f>
      </x:c>
      <x:c r="T327" s="54" t="str">
        <x:f>IF('Deal_Master_Wide'!$CU$49="","",'Deal_Master_Wide'!$CU$49)</x:f>
      </x:c>
      <x:c r="U327" s="54" t="str">
        <x:f>IF('Deal_Master_Wide'!$DB$49="","",'Deal_Master_Wide'!$DB$49)</x:f>
      </x:c>
      <x:c r="V327" s="56" t="str">
        <x:f>IF('Deal_Master_Wide'!$DI$49="","",'Deal_Master_Wide'!$DI$49)</x:f>
      </x:c>
      <x:c r="W327" s="56" t="str">
        <x:f>IF('Deal_Master_Wide'!$DP$49="","",'Deal_Master_Wide'!$DP$49)</x:f>
      </x:c>
      <x:c r="X327" s="56" t="str">
        <x:f>IF('Deal_Master_Wide'!$DW$49="","",'Deal_Master_Wide'!$DW$49)</x:f>
      </x:c>
      <x:c r="Y327" s="118" t="str">
        <x:f>IF('Deal_Master_Wide'!$ED$49="","",'Deal_Master_Wide'!$ED$49)</x:f>
      </x:c>
      <x:c r="Z327" s="118" t="str">
        <x:f>IF('Deal_Master_Wide'!$EK$49="","",'Deal_Master_Wide'!$EK$49)</x:f>
      </x:c>
      <x:c r="AA327" s="52" t="str">
        <x:f>IF('Deal_Master_Wide'!$AL$49="","",'Deal_Master_Wide'!$AL$49)</x:f>
        <x:v>Unknown</x:v>
      </x:c>
      <x:c r="AB327" s="54" t="str">
        <x:f>IF('Deal_Master_Wide'!$AF$49="","",'Deal_Master_Wide'!$AF$49)</x:f>
      </x:c>
      <x:c r="AC327" s="52" t="str">
        <x:f>IF(COUNT($P327,$Q327,$R327,$S327,$T327,$U327,$V327,$W327,$X327)=9,"Yes","No")</x:f>
        <x:v>No</x:v>
      </x:c>
      <x:c r="AD327" s="52" t="str">
        <x:f>IF(COUNT($Y327,$Z327)=2,"Yes","No")</x:f>
        <x:v>No</x:v>
      </x:c>
      <x:c r="AE327" s="50" t="str"/>
      <x:c r="AF327" t="str"/>
    </x:row>
    <x:row r="328" ht="20" customHeight="1">
      <x:c r="A328" s="50" t="str">
        <x:v>CTL-0047</x:v>
      </x:c>
      <x:c r="B328" s="50" t="str">
        <x:v>Candidate alternative-rationale group</x:v>
      </x:c>
      <x:c r="C328" s="52" t="str">
        <x:f>IF('Deal_Master_Wide'!$AU$49="","",'Deal_Master_Wide'!$AU$49)</x:f>
        <x:v>Not reviewed</x:v>
      </x:c>
      <x:c r="D328" s="52" t="str">
        <x:f>IF('Deal_Master_Wide'!$AV$49="","",'Deal_Master_Wide'!$AV$49)</x:f>
        <x:v>Not assessed</x:v>
      </x:c>
      <x:c r="E328" s="50" t="n">
        <x:v>0</x:v>
      </x:c>
      <x:c r="F328" s="52" t="str">
        <x:f>IF(OR($C328="High-confidence innovation-driven",$C328="Medium-confidence innovation-driven"),1,IF($C328="Clear alternative-rationale",0,""))</x:f>
      </x:c>
      <x:c r="G328" s="52" t="str">
        <x:f>IF('Deal_Master_Wide'!$M$49="","",'Deal_Master_Wide'!$M$49)</x:f>
        <x:v>Review</x:v>
      </x:c>
      <x:c r="H328" s="50" t="str">
        <x:v>Tekni-Plex Inc</x:v>
      </x:c>
      <x:c r="I328" s="50" t="str">
        <x:v>Lameplast SpA</x:v>
      </x:c>
      <x:c r="J328" s="50" t="n">
        <x:v>2019</x:v>
      </x:c>
      <x:c r="K328" s="50" t="n">
        <x:v>1</x:v>
      </x:c>
      <x:c r="L328" s="50" t="n">
        <x:v>2020</x:v>
      </x:c>
      <x:c r="M328" s="50" t="n">
        <x:v>1</x:v>
      </x:c>
      <x:c r="N328" s="50" t="n">
        <x:v>1</x:v>
      </x:c>
      <x:c r="O328" s="52" t="str">
        <x:f>IF($F328="","",$F328*$M328)</x:f>
      </x:c>
      <x:c r="P328" s="54" t="str">
        <x:f>IF('Deal_Master_Wide'!$BT$49="","",'Deal_Master_Wide'!$BT$49)</x:f>
      </x:c>
      <x:c r="Q328" s="54" t="str">
        <x:f>IF('Deal_Master_Wide'!$CA$49="","",'Deal_Master_Wide'!$CA$49)</x:f>
      </x:c>
      <x:c r="R328" s="54" t="str">
        <x:f>IF('Deal_Master_Wide'!$CH$49="","",'Deal_Master_Wide'!$CH$49)</x:f>
      </x:c>
      <x:c r="S328" s="54" t="str">
        <x:f>IF('Deal_Master_Wide'!$CO$49="","",'Deal_Master_Wide'!$CO$49)</x:f>
      </x:c>
      <x:c r="T328" s="54" t="str">
        <x:f>IF('Deal_Master_Wide'!$CV$49="","",'Deal_Master_Wide'!$CV$49)</x:f>
      </x:c>
      <x:c r="U328" s="54" t="str">
        <x:f>IF('Deal_Master_Wide'!$DC$49="","",'Deal_Master_Wide'!$DC$49)</x:f>
      </x:c>
      <x:c r="V328" s="56" t="str">
        <x:f>IF('Deal_Master_Wide'!$DJ$49="","",'Deal_Master_Wide'!$DJ$49)</x:f>
      </x:c>
      <x:c r="W328" s="56" t="str">
        <x:f>IF('Deal_Master_Wide'!$DQ$49="","",'Deal_Master_Wide'!$DQ$49)</x:f>
      </x:c>
      <x:c r="X328" s="56" t="str">
        <x:f>IF('Deal_Master_Wide'!$DX$49="","",'Deal_Master_Wide'!$DX$49)</x:f>
      </x:c>
      <x:c r="Y328" s="118" t="str">
        <x:f>IF('Deal_Master_Wide'!$EE$49="","",'Deal_Master_Wide'!$EE$49)</x:f>
      </x:c>
      <x:c r="Z328" s="118" t="str">
        <x:f>IF('Deal_Master_Wide'!$EL$49="","",'Deal_Master_Wide'!$EL$49)</x:f>
      </x:c>
      <x:c r="AA328" s="52" t="str">
        <x:f>IF('Deal_Master_Wide'!$AL$49="","",'Deal_Master_Wide'!$AL$49)</x:f>
        <x:v>Unknown</x:v>
      </x:c>
      <x:c r="AB328" s="54" t="str">
        <x:f>IF('Deal_Master_Wide'!$AF$49="","",'Deal_Master_Wide'!$AF$49)</x:f>
      </x:c>
      <x:c r="AC328" s="52" t="str">
        <x:f>IF(COUNT($P328,$Q328,$R328,$S328,$T328,$U328,$V328,$W328,$X328)=9,"Yes","No")</x:f>
        <x:v>No</x:v>
      </x:c>
      <x:c r="AD328" s="52" t="str">
        <x:f>IF(COUNT($Y328,$Z328)=2,"Yes","No")</x:f>
        <x:v>No</x:v>
      </x:c>
      <x:c r="AE328" s="50" t="str"/>
      <x:c r="AF328" t="str"/>
    </x:row>
    <x:row r="329" ht="20" customHeight="1">
      <x:c r="A329" s="50" t="str">
        <x:v>CTL-0047</x:v>
      </x:c>
      <x:c r="B329" s="50" t="str">
        <x:v>Candidate alternative-rationale group</x:v>
      </x:c>
      <x:c r="C329" s="52" t="str">
        <x:f>IF('Deal_Master_Wide'!$AU$49="","",'Deal_Master_Wide'!$AU$49)</x:f>
        <x:v>Not reviewed</x:v>
      </x:c>
      <x:c r="D329" s="52" t="str">
        <x:f>IF('Deal_Master_Wide'!$AV$49="","",'Deal_Master_Wide'!$AV$49)</x:f>
        <x:v>Not assessed</x:v>
      </x:c>
      <x:c r="E329" s="50" t="n">
        <x:v>0</x:v>
      </x:c>
      <x:c r="F329" s="52" t="str">
        <x:f>IF(OR($C329="High-confidence innovation-driven",$C329="Medium-confidence innovation-driven"),1,IF($C329="Clear alternative-rationale",0,""))</x:f>
      </x:c>
      <x:c r="G329" s="52" t="str">
        <x:f>IF('Deal_Master_Wide'!$M$49="","",'Deal_Master_Wide'!$M$49)</x:f>
        <x:v>Review</x:v>
      </x:c>
      <x:c r="H329" s="50" t="str">
        <x:v>Tekni-Plex Inc</x:v>
      </x:c>
      <x:c r="I329" s="50" t="str">
        <x:v>Lameplast SpA</x:v>
      </x:c>
      <x:c r="J329" s="50" t="n">
        <x:v>2019</x:v>
      </x:c>
      <x:c r="K329" s="50" t="n">
        <x:v>2</x:v>
      </x:c>
      <x:c r="L329" s="50" t="n">
        <x:v>2021</x:v>
      </x:c>
      <x:c r="M329" s="50" t="n">
        <x:v>1</x:v>
      </x:c>
      <x:c r="N329" s="50" t="n">
        <x:v>1</x:v>
      </x:c>
      <x:c r="O329" s="52" t="str">
        <x:f>IF($F329="","",$F329*$M329)</x:f>
      </x:c>
      <x:c r="P329" s="54" t="str">
        <x:f>IF('Deal_Master_Wide'!$BU$49="","",'Deal_Master_Wide'!$BU$49)</x:f>
      </x:c>
      <x:c r="Q329" s="54" t="str">
        <x:f>IF('Deal_Master_Wide'!$CB$49="","",'Deal_Master_Wide'!$CB$49)</x:f>
      </x:c>
      <x:c r="R329" s="54" t="str">
        <x:f>IF('Deal_Master_Wide'!$CI$49="","",'Deal_Master_Wide'!$CI$49)</x:f>
      </x:c>
      <x:c r="S329" s="54" t="str">
        <x:f>IF('Deal_Master_Wide'!$CP$49="","",'Deal_Master_Wide'!$CP$49)</x:f>
      </x:c>
      <x:c r="T329" s="54" t="str">
        <x:f>IF('Deal_Master_Wide'!$CW$49="","",'Deal_Master_Wide'!$CW$49)</x:f>
      </x:c>
      <x:c r="U329" s="54" t="str">
        <x:f>IF('Deal_Master_Wide'!$DD$49="","",'Deal_Master_Wide'!$DD$49)</x:f>
      </x:c>
      <x:c r="V329" s="56" t="str">
        <x:f>IF('Deal_Master_Wide'!$DK$49="","",'Deal_Master_Wide'!$DK$49)</x:f>
      </x:c>
      <x:c r="W329" s="56" t="str">
        <x:f>IF('Deal_Master_Wide'!$DR$49="","",'Deal_Master_Wide'!$DR$49)</x:f>
      </x:c>
      <x:c r="X329" s="56" t="str">
        <x:f>IF('Deal_Master_Wide'!$DY$49="","",'Deal_Master_Wide'!$DY$49)</x:f>
      </x:c>
      <x:c r="Y329" s="118" t="str">
        <x:f>IF('Deal_Master_Wide'!$EF$49="","",'Deal_Master_Wide'!$EF$49)</x:f>
      </x:c>
      <x:c r="Z329" s="118" t="str">
        <x:f>IF('Deal_Master_Wide'!$EM$49="","",'Deal_Master_Wide'!$EM$49)</x:f>
      </x:c>
      <x:c r="AA329" s="52" t="str">
        <x:f>IF('Deal_Master_Wide'!$AL$49="","",'Deal_Master_Wide'!$AL$49)</x:f>
        <x:v>Unknown</x:v>
      </x:c>
      <x:c r="AB329" s="54" t="str">
        <x:f>IF('Deal_Master_Wide'!$AF$49="","",'Deal_Master_Wide'!$AF$49)</x:f>
      </x:c>
      <x:c r="AC329" s="52" t="str">
        <x:f>IF(COUNT($P329,$Q329,$R329,$S329,$T329,$U329,$V329,$W329,$X329)=9,"Yes","No")</x:f>
        <x:v>No</x:v>
      </x:c>
      <x:c r="AD329" s="52" t="str">
        <x:f>IF(COUNT($Y329,$Z329)=2,"Yes","No")</x:f>
        <x:v>No</x:v>
      </x:c>
      <x:c r="AE329" s="50" t="str"/>
      <x:c r="AF329" t="str"/>
    </x:row>
    <x:row r="330" ht="20" customHeight="1">
      <x:c r="A330" s="50" t="str">
        <x:v>CTL-0047</x:v>
      </x:c>
      <x:c r="B330" s="50" t="str">
        <x:v>Candidate alternative-rationale group</x:v>
      </x:c>
      <x:c r="C330" s="52" t="str">
        <x:f>IF('Deal_Master_Wide'!$AU$49="","",'Deal_Master_Wide'!$AU$49)</x:f>
        <x:v>Not reviewed</x:v>
      </x:c>
      <x:c r="D330" s="52" t="str">
        <x:f>IF('Deal_Master_Wide'!$AV$49="","",'Deal_Master_Wide'!$AV$49)</x:f>
        <x:v>Not assessed</x:v>
      </x:c>
      <x:c r="E330" s="50" t="n">
        <x:v>0</x:v>
      </x:c>
      <x:c r="F330" s="52" t="str">
        <x:f>IF(OR($C330="High-confidence innovation-driven",$C330="Medium-confidence innovation-driven"),1,IF($C330="Clear alternative-rationale",0,""))</x:f>
      </x:c>
      <x:c r="G330" s="52" t="str">
        <x:f>IF('Deal_Master_Wide'!$M$49="","",'Deal_Master_Wide'!$M$49)</x:f>
        <x:v>Review</x:v>
      </x:c>
      <x:c r="H330" s="50" t="str">
        <x:v>Tekni-Plex Inc</x:v>
      </x:c>
      <x:c r="I330" s="50" t="str">
        <x:v>Lameplast SpA</x:v>
      </x:c>
      <x:c r="J330" s="50" t="n">
        <x:v>2019</x:v>
      </x:c>
      <x:c r="K330" s="50" t="n">
        <x:v>3</x:v>
      </x:c>
      <x:c r="L330" s="50" t="n">
        <x:v>2022</x:v>
      </x:c>
      <x:c r="M330" s="50" t="n">
        <x:v>1</x:v>
      </x:c>
      <x:c r="N330" s="50" t="n">
        <x:v>1</x:v>
      </x:c>
      <x:c r="O330" s="52" t="str">
        <x:f>IF($F330="","",$F330*$M330)</x:f>
      </x:c>
      <x:c r="P330" s="54" t="str">
        <x:f>IF('Deal_Master_Wide'!$BV$49="","",'Deal_Master_Wide'!$BV$49)</x:f>
      </x:c>
      <x:c r="Q330" s="54" t="str">
        <x:f>IF('Deal_Master_Wide'!$CC$49="","",'Deal_Master_Wide'!$CC$49)</x:f>
      </x:c>
      <x:c r="R330" s="54" t="str">
        <x:f>IF('Deal_Master_Wide'!$CJ$49="","",'Deal_Master_Wide'!$CJ$49)</x:f>
      </x:c>
      <x:c r="S330" s="54" t="str">
        <x:f>IF('Deal_Master_Wide'!$CQ$49="","",'Deal_Master_Wide'!$CQ$49)</x:f>
      </x:c>
      <x:c r="T330" s="54" t="str">
        <x:f>IF('Deal_Master_Wide'!$CX$49="","",'Deal_Master_Wide'!$CX$49)</x:f>
      </x:c>
      <x:c r="U330" s="54" t="str">
        <x:f>IF('Deal_Master_Wide'!$DE$49="","",'Deal_Master_Wide'!$DE$49)</x:f>
      </x:c>
      <x:c r="V330" s="56" t="str">
        <x:f>IF('Deal_Master_Wide'!$DL$49="","",'Deal_Master_Wide'!$DL$49)</x:f>
      </x:c>
      <x:c r="W330" s="56" t="str">
        <x:f>IF('Deal_Master_Wide'!$DS$49="","",'Deal_Master_Wide'!$DS$49)</x:f>
      </x:c>
      <x:c r="X330" s="56" t="str">
        <x:f>IF('Deal_Master_Wide'!$DZ$49="","",'Deal_Master_Wide'!$DZ$49)</x:f>
      </x:c>
      <x:c r="Y330" s="118" t="str">
        <x:f>IF('Deal_Master_Wide'!$EG$49="","",'Deal_Master_Wide'!$EG$49)</x:f>
      </x:c>
      <x:c r="Z330" s="118" t="str">
        <x:f>IF('Deal_Master_Wide'!$EN$49="","",'Deal_Master_Wide'!$EN$49)</x:f>
      </x:c>
      <x:c r="AA330" s="52" t="str">
        <x:f>IF('Deal_Master_Wide'!$AL$49="","",'Deal_Master_Wide'!$AL$49)</x:f>
        <x:v>Unknown</x:v>
      </x:c>
      <x:c r="AB330" s="54" t="str">
        <x:f>IF('Deal_Master_Wide'!$AF$49="","",'Deal_Master_Wide'!$AF$49)</x:f>
      </x:c>
      <x:c r="AC330" s="52" t="str">
        <x:f>IF(COUNT($P330,$Q330,$R330,$S330,$T330,$U330,$V330,$W330,$X330)=9,"Yes","No")</x:f>
        <x:v>No</x:v>
      </x:c>
      <x:c r="AD330" s="52" t="str">
        <x:f>IF(COUNT($Y330,$Z330)=2,"Yes","No")</x:f>
        <x:v>No</x:v>
      </x:c>
      <x:c r="AE330" s="50" t="str"/>
      <x:c r="AF330" t="str"/>
    </x:row>
    <x:row r="331" ht="20" customHeight="1">
      <x:c r="A331" s="50" t="str">
        <x:v>CTL-0048</x:v>
      </x:c>
      <x:c r="B331" s="50" t="str">
        <x:v>Candidate alternative-rationale group</x:v>
      </x:c>
      <x:c r="C331" s="52" t="str">
        <x:f>IF('Deal_Master_Wide'!$AU$50="","",'Deal_Master_Wide'!$AU$50)</x:f>
        <x:v>Not reviewed</x:v>
      </x:c>
      <x:c r="D331" s="52" t="str">
        <x:f>IF('Deal_Master_Wide'!$AV$50="","",'Deal_Master_Wide'!$AV$50)</x:f>
        <x:v>Not assessed</x:v>
      </x:c>
      <x:c r="E331" s="50" t="n">
        <x:v>0</x:v>
      </x:c>
      <x:c r="F331" s="52" t="str">
        <x:f>IF(OR($C331="High-confidence innovation-driven",$C331="Medium-confidence innovation-driven"),1,IF($C331="Clear alternative-rationale",0,""))</x:f>
      </x:c>
      <x:c r="G331" s="52" t="str">
        <x:f>IF('Deal_Master_Wide'!$M$50="","",'Deal_Master_Wide'!$M$50)</x:f>
        <x:v>Review</x:v>
      </x:c>
      <x:c r="H331" s="50" t="str">
        <x:v>AbbVie Inc</x:v>
      </x:c>
      <x:c r="I331" s="50" t="str">
        <x:v>Allergan Ltd</x:v>
      </x:c>
      <x:c r="J331" s="50" t="n">
        <x:v>2020</x:v>
      </x:c>
      <x:c r="K331" s="50" t="n">
        <x:v>-3</x:v>
      </x:c>
      <x:c r="L331" s="50" t="n">
        <x:v>2017</x:v>
      </x:c>
      <x:c r="M331" s="50" t="n">
        <x:v>0</x:v>
      </x:c>
      <x:c r="N331" s="50" t="n">
        <x:v>0</x:v>
      </x:c>
      <x:c r="O331" s="52" t="str">
        <x:f>IF($F331="","",$F331*$M331)</x:f>
      </x:c>
      <x:c r="P331" s="54" t="str">
        <x:f>IF('Deal_Master_Wide'!$BP$50="","",'Deal_Master_Wide'!$BP$50)</x:f>
      </x:c>
      <x:c r="Q331" s="54" t="str">
        <x:f>IF('Deal_Master_Wide'!$BW$50="","",'Deal_Master_Wide'!$BW$50)</x:f>
      </x:c>
      <x:c r="R331" s="54" t="str">
        <x:f>IF('Deal_Master_Wide'!$CD$50="","",'Deal_Master_Wide'!$CD$50)</x:f>
      </x:c>
      <x:c r="S331" s="54" t="str">
        <x:f>IF('Deal_Master_Wide'!$CK$50="","",'Deal_Master_Wide'!$CK$50)</x:f>
      </x:c>
      <x:c r="T331" s="54" t="str">
        <x:f>IF('Deal_Master_Wide'!$CR$50="","",'Deal_Master_Wide'!$CR$50)</x:f>
      </x:c>
      <x:c r="U331" s="54" t="str">
        <x:f>IF('Deal_Master_Wide'!$CY$50="","",'Deal_Master_Wide'!$CY$50)</x:f>
      </x:c>
      <x:c r="V331" s="56" t="str">
        <x:f>IF('Deal_Master_Wide'!$DF$50="","",'Deal_Master_Wide'!$DF$50)</x:f>
      </x:c>
      <x:c r="W331" s="56" t="str">
        <x:f>IF('Deal_Master_Wide'!$DM$50="","",'Deal_Master_Wide'!$DM$50)</x:f>
      </x:c>
      <x:c r="X331" s="56" t="str">
        <x:f>IF('Deal_Master_Wide'!$DT$50="","",'Deal_Master_Wide'!$DT$50)</x:f>
      </x:c>
      <x:c r="Y331" s="118" t="str">
        <x:f>IF('Deal_Master_Wide'!$EA$50="","",'Deal_Master_Wide'!$EA$50)</x:f>
      </x:c>
      <x:c r="Z331" s="118" t="str">
        <x:f>IF('Deal_Master_Wide'!$EH$50="","",'Deal_Master_Wide'!$EH$50)</x:f>
      </x:c>
      <x:c r="AA331" s="52" t="str">
        <x:f>IF('Deal_Master_Wide'!$AL$50="","",'Deal_Master_Wide'!$AL$50)</x:f>
        <x:v>Unknown</x:v>
      </x:c>
      <x:c r="AB331" s="54" t="n">
        <x:f>IF('Deal_Master_Wide'!$AF$50="","",'Deal_Master_Wide'!$AF$50)</x:f>
        <x:v>85737</x:v>
      </x:c>
      <x:c r="AC331" s="52" t="str">
        <x:f>IF(COUNT($P331,$Q331,$R331,$S331,$T331,$U331,$V331,$W331,$X331)=9,"Yes","No")</x:f>
        <x:v>No</x:v>
      </x:c>
      <x:c r="AD331" s="52" t="str">
        <x:f>IF(COUNT($Y331,$Z331)=2,"Yes","No")</x:f>
        <x:v>No</x:v>
      </x:c>
      <x:c r="AE331" s="50" t="str"/>
      <x:c r="AF331" t="str"/>
    </x:row>
    <x:row r="332" ht="20" customHeight="1">
      <x:c r="A332" s="50" t="str">
        <x:v>CTL-0048</x:v>
      </x:c>
      <x:c r="B332" s="50" t="str">
        <x:v>Candidate alternative-rationale group</x:v>
      </x:c>
      <x:c r="C332" s="52" t="str">
        <x:f>IF('Deal_Master_Wide'!$AU$50="","",'Deal_Master_Wide'!$AU$50)</x:f>
        <x:v>Not reviewed</x:v>
      </x:c>
      <x:c r="D332" s="52" t="str">
        <x:f>IF('Deal_Master_Wide'!$AV$50="","",'Deal_Master_Wide'!$AV$50)</x:f>
        <x:v>Not assessed</x:v>
      </x:c>
      <x:c r="E332" s="50" t="n">
        <x:v>0</x:v>
      </x:c>
      <x:c r="F332" s="52" t="str">
        <x:f>IF(OR($C332="High-confidence innovation-driven",$C332="Medium-confidence innovation-driven"),1,IF($C332="Clear alternative-rationale",0,""))</x:f>
      </x:c>
      <x:c r="G332" s="52" t="str">
        <x:f>IF('Deal_Master_Wide'!$M$50="","",'Deal_Master_Wide'!$M$50)</x:f>
        <x:v>Review</x:v>
      </x:c>
      <x:c r="H332" s="50" t="str">
        <x:v>AbbVie Inc</x:v>
      </x:c>
      <x:c r="I332" s="50" t="str">
        <x:v>Allergan Ltd</x:v>
      </x:c>
      <x:c r="J332" s="50" t="n">
        <x:v>2020</x:v>
      </x:c>
      <x:c r="K332" s="50" t="n">
        <x:v>-2</x:v>
      </x:c>
      <x:c r="L332" s="50" t="n">
        <x:v>2018</x:v>
      </x:c>
      <x:c r="M332" s="50" t="n">
        <x:v>0</x:v>
      </x:c>
      <x:c r="N332" s="50" t="n">
        <x:v>0</x:v>
      </x:c>
      <x:c r="O332" s="52" t="str">
        <x:f>IF($F332="","",$F332*$M332)</x:f>
      </x:c>
      <x:c r="P332" s="54" t="str">
        <x:f>IF('Deal_Master_Wide'!$BQ$50="","",'Deal_Master_Wide'!$BQ$50)</x:f>
      </x:c>
      <x:c r="Q332" s="54" t="str">
        <x:f>IF('Deal_Master_Wide'!$BX$50="","",'Deal_Master_Wide'!$BX$50)</x:f>
      </x:c>
      <x:c r="R332" s="54" t="str">
        <x:f>IF('Deal_Master_Wide'!$CE$50="","",'Deal_Master_Wide'!$CE$50)</x:f>
      </x:c>
      <x:c r="S332" s="54" t="str">
        <x:f>IF('Deal_Master_Wide'!$CL$50="","",'Deal_Master_Wide'!$CL$50)</x:f>
      </x:c>
      <x:c r="T332" s="54" t="str">
        <x:f>IF('Deal_Master_Wide'!$CS$50="","",'Deal_Master_Wide'!$CS$50)</x:f>
      </x:c>
      <x:c r="U332" s="54" t="str">
        <x:f>IF('Deal_Master_Wide'!$CZ$50="","",'Deal_Master_Wide'!$CZ$50)</x:f>
      </x:c>
      <x:c r="V332" s="56" t="str">
        <x:f>IF('Deal_Master_Wide'!$DG$50="","",'Deal_Master_Wide'!$DG$50)</x:f>
      </x:c>
      <x:c r="W332" s="56" t="str">
        <x:f>IF('Deal_Master_Wide'!$DN$50="","",'Deal_Master_Wide'!$DN$50)</x:f>
      </x:c>
      <x:c r="X332" s="56" t="str">
        <x:f>IF('Deal_Master_Wide'!$DU$50="","",'Deal_Master_Wide'!$DU$50)</x:f>
      </x:c>
      <x:c r="Y332" s="118" t="str">
        <x:f>IF('Deal_Master_Wide'!$EB$50="","",'Deal_Master_Wide'!$EB$50)</x:f>
      </x:c>
      <x:c r="Z332" s="118" t="str">
        <x:f>IF('Deal_Master_Wide'!$EI$50="","",'Deal_Master_Wide'!$EI$50)</x:f>
      </x:c>
      <x:c r="AA332" s="52" t="str">
        <x:f>IF('Deal_Master_Wide'!$AL$50="","",'Deal_Master_Wide'!$AL$50)</x:f>
        <x:v>Unknown</x:v>
      </x:c>
      <x:c r="AB332" s="54" t="n">
        <x:f>IF('Deal_Master_Wide'!$AF$50="","",'Deal_Master_Wide'!$AF$50)</x:f>
        <x:v>85737</x:v>
      </x:c>
      <x:c r="AC332" s="52" t="str">
        <x:f>IF(COUNT($P332,$Q332,$R332,$S332,$T332,$U332,$V332,$W332,$X332)=9,"Yes","No")</x:f>
        <x:v>No</x:v>
      </x:c>
      <x:c r="AD332" s="52" t="str">
        <x:f>IF(COUNT($Y332,$Z332)=2,"Yes","No")</x:f>
        <x:v>No</x:v>
      </x:c>
      <x:c r="AE332" s="50" t="str"/>
      <x:c r="AF332" t="str"/>
    </x:row>
    <x:row r="333" ht="20" customHeight="1">
      <x:c r="A333" s="50" t="str">
        <x:v>CTL-0048</x:v>
      </x:c>
      <x:c r="B333" s="50" t="str">
        <x:v>Candidate alternative-rationale group</x:v>
      </x:c>
      <x:c r="C333" s="52" t="str">
        <x:f>IF('Deal_Master_Wide'!$AU$50="","",'Deal_Master_Wide'!$AU$50)</x:f>
        <x:v>Not reviewed</x:v>
      </x:c>
      <x:c r="D333" s="52" t="str">
        <x:f>IF('Deal_Master_Wide'!$AV$50="","",'Deal_Master_Wide'!$AV$50)</x:f>
        <x:v>Not assessed</x:v>
      </x:c>
      <x:c r="E333" s="50" t="n">
        <x:v>0</x:v>
      </x:c>
      <x:c r="F333" s="52" t="str">
        <x:f>IF(OR($C333="High-confidence innovation-driven",$C333="Medium-confidence innovation-driven"),1,IF($C333="Clear alternative-rationale",0,""))</x:f>
      </x:c>
      <x:c r="G333" s="52" t="str">
        <x:f>IF('Deal_Master_Wide'!$M$50="","",'Deal_Master_Wide'!$M$50)</x:f>
        <x:v>Review</x:v>
      </x:c>
      <x:c r="H333" s="50" t="str">
        <x:v>AbbVie Inc</x:v>
      </x:c>
      <x:c r="I333" s="50" t="str">
        <x:v>Allergan Ltd</x:v>
      </x:c>
      <x:c r="J333" s="50" t="n">
        <x:v>2020</x:v>
      </x:c>
      <x:c r="K333" s="50" t="n">
        <x:v>-1</x:v>
      </x:c>
      <x:c r="L333" s="50" t="n">
        <x:v>2019</x:v>
      </x:c>
      <x:c r="M333" s="50" t="n">
        <x:v>0</x:v>
      </x:c>
      <x:c r="N333" s="50" t="n">
        <x:v>0</x:v>
      </x:c>
      <x:c r="O333" s="52" t="str">
        <x:f>IF($F333="","",$F333*$M333)</x:f>
      </x:c>
      <x:c r="P333" s="54" t="str">
        <x:f>IF('Deal_Master_Wide'!$BR$50="","",'Deal_Master_Wide'!$BR$50)</x:f>
      </x:c>
      <x:c r="Q333" s="54" t="str">
        <x:f>IF('Deal_Master_Wide'!$BY$50="","",'Deal_Master_Wide'!$BY$50)</x:f>
      </x:c>
      <x:c r="R333" s="54" t="str">
        <x:f>IF('Deal_Master_Wide'!$CF$50="","",'Deal_Master_Wide'!$CF$50)</x:f>
      </x:c>
      <x:c r="S333" s="54" t="str">
        <x:f>IF('Deal_Master_Wide'!$CM$50="","",'Deal_Master_Wide'!$CM$50)</x:f>
      </x:c>
      <x:c r="T333" s="54" t="str">
        <x:f>IF('Deal_Master_Wide'!$CT$50="","",'Deal_Master_Wide'!$CT$50)</x:f>
      </x:c>
      <x:c r="U333" s="54" t="str">
        <x:f>IF('Deal_Master_Wide'!$DA$50="","",'Deal_Master_Wide'!$DA$50)</x:f>
      </x:c>
      <x:c r="V333" s="56" t="str">
        <x:f>IF('Deal_Master_Wide'!$DH$50="","",'Deal_Master_Wide'!$DH$50)</x:f>
      </x:c>
      <x:c r="W333" s="56" t="str">
        <x:f>IF('Deal_Master_Wide'!$DO$50="","",'Deal_Master_Wide'!$DO$50)</x:f>
      </x:c>
      <x:c r="X333" s="56" t="str">
        <x:f>IF('Deal_Master_Wide'!$DV$50="","",'Deal_Master_Wide'!$DV$50)</x:f>
      </x:c>
      <x:c r="Y333" s="118" t="str">
        <x:f>IF('Deal_Master_Wide'!$EC$50="","",'Deal_Master_Wide'!$EC$50)</x:f>
      </x:c>
      <x:c r="Z333" s="118" t="str">
        <x:f>IF('Deal_Master_Wide'!$EJ$50="","",'Deal_Master_Wide'!$EJ$50)</x:f>
      </x:c>
      <x:c r="AA333" s="52" t="str">
        <x:f>IF('Deal_Master_Wide'!$AL$50="","",'Deal_Master_Wide'!$AL$50)</x:f>
        <x:v>Unknown</x:v>
      </x:c>
      <x:c r="AB333" s="54" t="n">
        <x:f>IF('Deal_Master_Wide'!$AF$50="","",'Deal_Master_Wide'!$AF$50)</x:f>
        <x:v>85737</x:v>
      </x:c>
      <x:c r="AC333" s="52" t="str">
        <x:f>IF(COUNT($P333,$Q333,$R333,$S333,$T333,$U333,$V333,$W333,$X333)=9,"Yes","No")</x:f>
        <x:v>No</x:v>
      </x:c>
      <x:c r="AD333" s="52" t="str">
        <x:f>IF(COUNT($Y333,$Z333)=2,"Yes","No")</x:f>
        <x:v>No</x:v>
      </x:c>
      <x:c r="AE333" s="50" t="str"/>
      <x:c r="AF333" t="str"/>
    </x:row>
    <x:row r="334" ht="20" customHeight="1">
      <x:c r="A334" s="50" t="str">
        <x:v>CTL-0048</x:v>
      </x:c>
      <x:c r="B334" s="50" t="str">
        <x:v>Candidate alternative-rationale group</x:v>
      </x:c>
      <x:c r="C334" s="52" t="str">
        <x:f>IF('Deal_Master_Wide'!$AU$50="","",'Deal_Master_Wide'!$AU$50)</x:f>
        <x:v>Not reviewed</x:v>
      </x:c>
      <x:c r="D334" s="52" t="str">
        <x:f>IF('Deal_Master_Wide'!$AV$50="","",'Deal_Master_Wide'!$AV$50)</x:f>
        <x:v>Not assessed</x:v>
      </x:c>
      <x:c r="E334" s="50" t="n">
        <x:v>0</x:v>
      </x:c>
      <x:c r="F334" s="52" t="str">
        <x:f>IF(OR($C334="High-confidence innovation-driven",$C334="Medium-confidence innovation-driven"),1,IF($C334="Clear alternative-rationale",0,""))</x:f>
      </x:c>
      <x:c r="G334" s="52" t="str">
        <x:f>IF('Deal_Master_Wide'!$M$50="","",'Deal_Master_Wide'!$M$50)</x:f>
        <x:v>Review</x:v>
      </x:c>
      <x:c r="H334" s="50" t="str">
        <x:v>AbbVie Inc</x:v>
      </x:c>
      <x:c r="I334" s="50" t="str">
        <x:v>Allergan Ltd</x:v>
      </x:c>
      <x:c r="J334" s="50" t="n">
        <x:v>2020</x:v>
      </x:c>
      <x:c r="K334" s="50" t="n">
        <x:v>0</x:v>
      </x:c>
      <x:c r="L334" s="50" t="n">
        <x:v>2020</x:v>
      </x:c>
      <x:c r="M334" s="50" t="n">
        <x:v>0</x:v>
      </x:c>
      <x:c r="N334" s="50" t="n">
        <x:v>1</x:v>
      </x:c>
      <x:c r="O334" s="52" t="str">
        <x:f>IF($F334="","",$F334*$M334)</x:f>
      </x:c>
      <x:c r="P334" s="54" t="str">
        <x:f>IF('Deal_Master_Wide'!$BS$50="","",'Deal_Master_Wide'!$BS$50)</x:f>
      </x:c>
      <x:c r="Q334" s="54" t="str">
        <x:f>IF('Deal_Master_Wide'!$BZ$50="","",'Deal_Master_Wide'!$BZ$50)</x:f>
      </x:c>
      <x:c r="R334" s="54" t="str">
        <x:f>IF('Deal_Master_Wide'!$CG$50="","",'Deal_Master_Wide'!$CG$50)</x:f>
      </x:c>
      <x:c r="S334" s="54" t="str">
        <x:f>IF('Deal_Master_Wide'!$CN$50="","",'Deal_Master_Wide'!$CN$50)</x:f>
      </x:c>
      <x:c r="T334" s="54" t="str">
        <x:f>IF('Deal_Master_Wide'!$CU$50="","",'Deal_Master_Wide'!$CU$50)</x:f>
      </x:c>
      <x:c r="U334" s="54" t="str">
        <x:f>IF('Deal_Master_Wide'!$DB$50="","",'Deal_Master_Wide'!$DB$50)</x:f>
      </x:c>
      <x:c r="V334" s="56" t="str">
        <x:f>IF('Deal_Master_Wide'!$DI$50="","",'Deal_Master_Wide'!$DI$50)</x:f>
      </x:c>
      <x:c r="W334" s="56" t="str">
        <x:f>IF('Deal_Master_Wide'!$DP$50="","",'Deal_Master_Wide'!$DP$50)</x:f>
      </x:c>
      <x:c r="X334" s="56" t="str">
        <x:f>IF('Deal_Master_Wide'!$DW$50="","",'Deal_Master_Wide'!$DW$50)</x:f>
      </x:c>
      <x:c r="Y334" s="118" t="str">
        <x:f>IF('Deal_Master_Wide'!$ED$50="","",'Deal_Master_Wide'!$ED$50)</x:f>
      </x:c>
      <x:c r="Z334" s="118" t="str">
        <x:f>IF('Deal_Master_Wide'!$EK$50="","",'Deal_Master_Wide'!$EK$50)</x:f>
      </x:c>
      <x:c r="AA334" s="52" t="str">
        <x:f>IF('Deal_Master_Wide'!$AL$50="","",'Deal_Master_Wide'!$AL$50)</x:f>
        <x:v>Unknown</x:v>
      </x:c>
      <x:c r="AB334" s="54" t="n">
        <x:f>IF('Deal_Master_Wide'!$AF$50="","",'Deal_Master_Wide'!$AF$50)</x:f>
        <x:v>85737</x:v>
      </x:c>
      <x:c r="AC334" s="52" t="str">
        <x:f>IF(COUNT($P334,$Q334,$R334,$S334,$T334,$U334,$V334,$W334,$X334)=9,"Yes","No")</x:f>
        <x:v>No</x:v>
      </x:c>
      <x:c r="AD334" s="52" t="str">
        <x:f>IF(COUNT($Y334,$Z334)=2,"Yes","No")</x:f>
        <x:v>No</x:v>
      </x:c>
      <x:c r="AE334" s="50" t="str"/>
      <x:c r="AF334" t="str"/>
    </x:row>
    <x:row r="335" ht="20" customHeight="1">
      <x:c r="A335" s="50" t="str">
        <x:v>CTL-0048</x:v>
      </x:c>
      <x:c r="B335" s="50" t="str">
        <x:v>Candidate alternative-rationale group</x:v>
      </x:c>
      <x:c r="C335" s="52" t="str">
        <x:f>IF('Deal_Master_Wide'!$AU$50="","",'Deal_Master_Wide'!$AU$50)</x:f>
        <x:v>Not reviewed</x:v>
      </x:c>
      <x:c r="D335" s="52" t="str">
        <x:f>IF('Deal_Master_Wide'!$AV$50="","",'Deal_Master_Wide'!$AV$50)</x:f>
        <x:v>Not assessed</x:v>
      </x:c>
      <x:c r="E335" s="50" t="n">
        <x:v>0</x:v>
      </x:c>
      <x:c r="F335" s="52" t="str">
        <x:f>IF(OR($C335="High-confidence innovation-driven",$C335="Medium-confidence innovation-driven"),1,IF($C335="Clear alternative-rationale",0,""))</x:f>
      </x:c>
      <x:c r="G335" s="52" t="str">
        <x:f>IF('Deal_Master_Wide'!$M$50="","",'Deal_Master_Wide'!$M$50)</x:f>
        <x:v>Review</x:v>
      </x:c>
      <x:c r="H335" s="50" t="str">
        <x:v>AbbVie Inc</x:v>
      </x:c>
      <x:c r="I335" s="50" t="str">
        <x:v>Allergan Ltd</x:v>
      </x:c>
      <x:c r="J335" s="50" t="n">
        <x:v>2020</x:v>
      </x:c>
      <x:c r="K335" s="50" t="n">
        <x:v>1</x:v>
      </x:c>
      <x:c r="L335" s="50" t="n">
        <x:v>2021</x:v>
      </x:c>
      <x:c r="M335" s="50" t="n">
        <x:v>1</x:v>
      </x:c>
      <x:c r="N335" s="50" t="n">
        <x:v>1</x:v>
      </x:c>
      <x:c r="O335" s="52" t="str">
        <x:f>IF($F335="","",$F335*$M335)</x:f>
      </x:c>
      <x:c r="P335" s="54" t="str">
        <x:f>IF('Deal_Master_Wide'!$BT$50="","",'Deal_Master_Wide'!$BT$50)</x:f>
      </x:c>
      <x:c r="Q335" s="54" t="str">
        <x:f>IF('Deal_Master_Wide'!$CA$50="","",'Deal_Master_Wide'!$CA$50)</x:f>
      </x:c>
      <x:c r="R335" s="54" t="str">
        <x:f>IF('Deal_Master_Wide'!$CH$50="","",'Deal_Master_Wide'!$CH$50)</x:f>
      </x:c>
      <x:c r="S335" s="54" t="str">
        <x:f>IF('Deal_Master_Wide'!$CO$50="","",'Deal_Master_Wide'!$CO$50)</x:f>
      </x:c>
      <x:c r="T335" s="54" t="str">
        <x:f>IF('Deal_Master_Wide'!$CV$50="","",'Deal_Master_Wide'!$CV$50)</x:f>
      </x:c>
      <x:c r="U335" s="54" t="str">
        <x:f>IF('Deal_Master_Wide'!$DC$50="","",'Deal_Master_Wide'!$DC$50)</x:f>
      </x:c>
      <x:c r="V335" s="56" t="str">
        <x:f>IF('Deal_Master_Wide'!$DJ$50="","",'Deal_Master_Wide'!$DJ$50)</x:f>
      </x:c>
      <x:c r="W335" s="56" t="str">
        <x:f>IF('Deal_Master_Wide'!$DQ$50="","",'Deal_Master_Wide'!$DQ$50)</x:f>
      </x:c>
      <x:c r="X335" s="56" t="str">
        <x:f>IF('Deal_Master_Wide'!$DX$50="","",'Deal_Master_Wide'!$DX$50)</x:f>
      </x:c>
      <x:c r="Y335" s="118" t="str">
        <x:f>IF('Deal_Master_Wide'!$EE$50="","",'Deal_Master_Wide'!$EE$50)</x:f>
      </x:c>
      <x:c r="Z335" s="118" t="str">
        <x:f>IF('Deal_Master_Wide'!$EL$50="","",'Deal_Master_Wide'!$EL$50)</x:f>
      </x:c>
      <x:c r="AA335" s="52" t="str">
        <x:f>IF('Deal_Master_Wide'!$AL$50="","",'Deal_Master_Wide'!$AL$50)</x:f>
        <x:v>Unknown</x:v>
      </x:c>
      <x:c r="AB335" s="54" t="n">
        <x:f>IF('Deal_Master_Wide'!$AF$50="","",'Deal_Master_Wide'!$AF$50)</x:f>
        <x:v>85737</x:v>
      </x:c>
      <x:c r="AC335" s="52" t="str">
        <x:f>IF(COUNT($P335,$Q335,$R335,$S335,$T335,$U335,$V335,$W335,$X335)=9,"Yes","No")</x:f>
        <x:v>No</x:v>
      </x:c>
      <x:c r="AD335" s="52" t="str">
        <x:f>IF(COUNT($Y335,$Z335)=2,"Yes","No")</x:f>
        <x:v>No</x:v>
      </x:c>
      <x:c r="AE335" s="50" t="str"/>
      <x:c r="AF335" t="str"/>
    </x:row>
    <x:row r="336" ht="20" customHeight="1">
      <x:c r="A336" s="50" t="str">
        <x:v>CTL-0048</x:v>
      </x:c>
      <x:c r="B336" s="50" t="str">
        <x:v>Candidate alternative-rationale group</x:v>
      </x:c>
      <x:c r="C336" s="52" t="str">
        <x:f>IF('Deal_Master_Wide'!$AU$50="","",'Deal_Master_Wide'!$AU$50)</x:f>
        <x:v>Not reviewed</x:v>
      </x:c>
      <x:c r="D336" s="52" t="str">
        <x:f>IF('Deal_Master_Wide'!$AV$50="","",'Deal_Master_Wide'!$AV$50)</x:f>
        <x:v>Not assessed</x:v>
      </x:c>
      <x:c r="E336" s="50" t="n">
        <x:v>0</x:v>
      </x:c>
      <x:c r="F336" s="52" t="str">
        <x:f>IF(OR($C336="High-confidence innovation-driven",$C336="Medium-confidence innovation-driven"),1,IF($C336="Clear alternative-rationale",0,""))</x:f>
      </x:c>
      <x:c r="G336" s="52" t="str">
        <x:f>IF('Deal_Master_Wide'!$M$50="","",'Deal_Master_Wide'!$M$50)</x:f>
        <x:v>Review</x:v>
      </x:c>
      <x:c r="H336" s="50" t="str">
        <x:v>AbbVie Inc</x:v>
      </x:c>
      <x:c r="I336" s="50" t="str">
        <x:v>Allergan Ltd</x:v>
      </x:c>
      <x:c r="J336" s="50" t="n">
        <x:v>2020</x:v>
      </x:c>
      <x:c r="K336" s="50" t="n">
        <x:v>2</x:v>
      </x:c>
      <x:c r="L336" s="50" t="n">
        <x:v>2022</x:v>
      </x:c>
      <x:c r="M336" s="50" t="n">
        <x:v>1</x:v>
      </x:c>
      <x:c r="N336" s="50" t="n">
        <x:v>1</x:v>
      </x:c>
      <x:c r="O336" s="52" t="str">
        <x:f>IF($F336="","",$F336*$M336)</x:f>
      </x:c>
      <x:c r="P336" s="54" t="str">
        <x:f>IF('Deal_Master_Wide'!$BU$50="","",'Deal_Master_Wide'!$BU$50)</x:f>
      </x:c>
      <x:c r="Q336" s="54" t="str">
        <x:f>IF('Deal_Master_Wide'!$CB$50="","",'Deal_Master_Wide'!$CB$50)</x:f>
      </x:c>
      <x:c r="R336" s="54" t="str">
        <x:f>IF('Deal_Master_Wide'!$CI$50="","",'Deal_Master_Wide'!$CI$50)</x:f>
      </x:c>
      <x:c r="S336" s="54" t="str">
        <x:f>IF('Deal_Master_Wide'!$CP$50="","",'Deal_Master_Wide'!$CP$50)</x:f>
      </x:c>
      <x:c r="T336" s="54" t="str">
        <x:f>IF('Deal_Master_Wide'!$CW$50="","",'Deal_Master_Wide'!$CW$50)</x:f>
      </x:c>
      <x:c r="U336" s="54" t="str">
        <x:f>IF('Deal_Master_Wide'!$DD$50="","",'Deal_Master_Wide'!$DD$50)</x:f>
      </x:c>
      <x:c r="V336" s="56" t="str">
        <x:f>IF('Deal_Master_Wide'!$DK$50="","",'Deal_Master_Wide'!$DK$50)</x:f>
      </x:c>
      <x:c r="W336" s="56" t="str">
        <x:f>IF('Deal_Master_Wide'!$DR$50="","",'Deal_Master_Wide'!$DR$50)</x:f>
      </x:c>
      <x:c r="X336" s="56" t="str">
        <x:f>IF('Deal_Master_Wide'!$DY$50="","",'Deal_Master_Wide'!$DY$50)</x:f>
      </x:c>
      <x:c r="Y336" s="118" t="str">
        <x:f>IF('Deal_Master_Wide'!$EF$50="","",'Deal_Master_Wide'!$EF$50)</x:f>
      </x:c>
      <x:c r="Z336" s="118" t="str">
        <x:f>IF('Deal_Master_Wide'!$EM$50="","",'Deal_Master_Wide'!$EM$50)</x:f>
      </x:c>
      <x:c r="AA336" s="52" t="str">
        <x:f>IF('Deal_Master_Wide'!$AL$50="","",'Deal_Master_Wide'!$AL$50)</x:f>
        <x:v>Unknown</x:v>
      </x:c>
      <x:c r="AB336" s="54" t="n">
        <x:f>IF('Deal_Master_Wide'!$AF$50="","",'Deal_Master_Wide'!$AF$50)</x:f>
        <x:v>85737</x:v>
      </x:c>
      <x:c r="AC336" s="52" t="str">
        <x:f>IF(COUNT($P336,$Q336,$R336,$S336,$T336,$U336,$V336,$W336,$X336)=9,"Yes","No")</x:f>
        <x:v>No</x:v>
      </x:c>
      <x:c r="AD336" s="52" t="str">
        <x:f>IF(COUNT($Y336,$Z336)=2,"Yes","No")</x:f>
        <x:v>No</x:v>
      </x:c>
      <x:c r="AE336" s="50" t="str"/>
      <x:c r="AF336" t="str"/>
    </x:row>
    <x:row r="337" ht="20" customHeight="1">
      <x:c r="A337" s="50" t="str">
        <x:v>CTL-0048</x:v>
      </x:c>
      <x:c r="B337" s="50" t="str">
        <x:v>Candidate alternative-rationale group</x:v>
      </x:c>
      <x:c r="C337" s="52" t="str">
        <x:f>IF('Deal_Master_Wide'!$AU$50="","",'Deal_Master_Wide'!$AU$50)</x:f>
        <x:v>Not reviewed</x:v>
      </x:c>
      <x:c r="D337" s="52" t="str">
        <x:f>IF('Deal_Master_Wide'!$AV$50="","",'Deal_Master_Wide'!$AV$50)</x:f>
        <x:v>Not assessed</x:v>
      </x:c>
      <x:c r="E337" s="50" t="n">
        <x:v>0</x:v>
      </x:c>
      <x:c r="F337" s="52" t="str">
        <x:f>IF(OR($C337="High-confidence innovation-driven",$C337="Medium-confidence innovation-driven"),1,IF($C337="Clear alternative-rationale",0,""))</x:f>
      </x:c>
      <x:c r="G337" s="52" t="str">
        <x:f>IF('Deal_Master_Wide'!$M$50="","",'Deal_Master_Wide'!$M$50)</x:f>
        <x:v>Review</x:v>
      </x:c>
      <x:c r="H337" s="50" t="str">
        <x:v>AbbVie Inc</x:v>
      </x:c>
      <x:c r="I337" s="50" t="str">
        <x:v>Allergan Ltd</x:v>
      </x:c>
      <x:c r="J337" s="50" t="n">
        <x:v>2020</x:v>
      </x:c>
      <x:c r="K337" s="50" t="n">
        <x:v>3</x:v>
      </x:c>
      <x:c r="L337" s="50" t="n">
        <x:v>2023</x:v>
      </x:c>
      <x:c r="M337" s="50" t="n">
        <x:v>1</x:v>
      </x:c>
      <x:c r="N337" s="50" t="n">
        <x:v>1</x:v>
      </x:c>
      <x:c r="O337" s="52" t="str">
        <x:f>IF($F337="","",$F337*$M337)</x:f>
      </x:c>
      <x:c r="P337" s="54" t="str">
        <x:f>IF('Deal_Master_Wide'!$BV$50="","",'Deal_Master_Wide'!$BV$50)</x:f>
      </x:c>
      <x:c r="Q337" s="54" t="str">
        <x:f>IF('Deal_Master_Wide'!$CC$50="","",'Deal_Master_Wide'!$CC$50)</x:f>
      </x:c>
      <x:c r="R337" s="54" t="str">
        <x:f>IF('Deal_Master_Wide'!$CJ$50="","",'Deal_Master_Wide'!$CJ$50)</x:f>
      </x:c>
      <x:c r="S337" s="54" t="str">
        <x:f>IF('Deal_Master_Wide'!$CQ$50="","",'Deal_Master_Wide'!$CQ$50)</x:f>
      </x:c>
      <x:c r="T337" s="54" t="str">
        <x:f>IF('Deal_Master_Wide'!$CX$50="","",'Deal_Master_Wide'!$CX$50)</x:f>
      </x:c>
      <x:c r="U337" s="54" t="str">
        <x:f>IF('Deal_Master_Wide'!$DE$50="","",'Deal_Master_Wide'!$DE$50)</x:f>
      </x:c>
      <x:c r="V337" s="56" t="str">
        <x:f>IF('Deal_Master_Wide'!$DL$50="","",'Deal_Master_Wide'!$DL$50)</x:f>
      </x:c>
      <x:c r="W337" s="56" t="str">
        <x:f>IF('Deal_Master_Wide'!$DS$50="","",'Deal_Master_Wide'!$DS$50)</x:f>
      </x:c>
      <x:c r="X337" s="56" t="str">
        <x:f>IF('Deal_Master_Wide'!$DZ$50="","",'Deal_Master_Wide'!$DZ$50)</x:f>
      </x:c>
      <x:c r="Y337" s="118" t="str">
        <x:f>IF('Deal_Master_Wide'!$EG$50="","",'Deal_Master_Wide'!$EG$50)</x:f>
      </x:c>
      <x:c r="Z337" s="118" t="str">
        <x:f>IF('Deal_Master_Wide'!$EN$50="","",'Deal_Master_Wide'!$EN$50)</x:f>
      </x:c>
      <x:c r="AA337" s="52" t="str">
        <x:f>IF('Deal_Master_Wide'!$AL$50="","",'Deal_Master_Wide'!$AL$50)</x:f>
        <x:v>Unknown</x:v>
      </x:c>
      <x:c r="AB337" s="54" t="n">
        <x:f>IF('Deal_Master_Wide'!$AF$50="","",'Deal_Master_Wide'!$AF$50)</x:f>
        <x:v>85737</x:v>
      </x:c>
      <x:c r="AC337" s="52" t="str">
        <x:f>IF(COUNT($P337,$Q337,$R337,$S337,$T337,$U337,$V337,$W337,$X337)=9,"Yes","No")</x:f>
        <x:v>No</x:v>
      </x:c>
      <x:c r="AD337" s="52" t="str">
        <x:f>IF(COUNT($Y337,$Z337)=2,"Yes","No")</x:f>
        <x:v>No</x:v>
      </x:c>
      <x:c r="AE337" s="50" t="str"/>
      <x:c r="AF337" t="str"/>
    </x:row>
    <x:row r="338" ht="20" customHeight="1">
      <x:c r="A338" s="50" t="str">
        <x:v>CTL-0049</x:v>
      </x:c>
      <x:c r="B338" s="50" t="str">
        <x:v>Candidate alternative-rationale group</x:v>
      </x:c>
      <x:c r="C338" s="52" t="str">
        <x:f>IF('Deal_Master_Wide'!$AU$51="","",'Deal_Master_Wide'!$AU$51)</x:f>
        <x:v>Not reviewed</x:v>
      </x:c>
      <x:c r="D338" s="52" t="str">
        <x:f>IF('Deal_Master_Wide'!$AV$51="","",'Deal_Master_Wide'!$AV$51)</x:f>
        <x:v>Not assessed</x:v>
      </x:c>
      <x:c r="E338" s="50" t="n">
        <x:v>0</x:v>
      </x:c>
      <x:c r="F338" s="52" t="str">
        <x:f>IF(OR($C338="High-confidence innovation-driven",$C338="Medium-confidence innovation-driven"),1,IF($C338="Clear alternative-rationale",0,""))</x:f>
      </x:c>
      <x:c r="G338" s="52" t="str">
        <x:f>IF('Deal_Master_Wide'!$M$51="","",'Deal_Master_Wide'!$M$51)</x:f>
        <x:v>Review</x:v>
      </x:c>
      <x:c r="H338" s="50" t="str">
        <x:v>Pfizer Inc</x:v>
      </x:c>
      <x:c r="I338" s="50" t="str">
        <x:v>Therachon AG (Inactive)</x:v>
      </x:c>
      <x:c r="J338" s="50" t="n">
        <x:v>2019</x:v>
      </x:c>
      <x:c r="K338" s="50" t="n">
        <x:v>-3</x:v>
      </x:c>
      <x:c r="L338" s="50" t="n">
        <x:v>2016</x:v>
      </x:c>
      <x:c r="M338" s="50" t="n">
        <x:v>0</x:v>
      </x:c>
      <x:c r="N338" s="50" t="n">
        <x:v>0</x:v>
      </x:c>
      <x:c r="O338" s="52" t="str">
        <x:f>IF($F338="","",$F338*$M338)</x:f>
      </x:c>
      <x:c r="P338" s="54" t="str">
        <x:f>IF('Deal_Master_Wide'!$BP$51="","",'Deal_Master_Wide'!$BP$51)</x:f>
      </x:c>
      <x:c r="Q338" s="54" t="str">
        <x:f>IF('Deal_Master_Wide'!$BW$51="","",'Deal_Master_Wide'!$BW$51)</x:f>
      </x:c>
      <x:c r="R338" s="54" t="str">
        <x:f>IF('Deal_Master_Wide'!$CD$51="","",'Deal_Master_Wide'!$CD$51)</x:f>
      </x:c>
      <x:c r="S338" s="54" t="str">
        <x:f>IF('Deal_Master_Wide'!$CK$51="","",'Deal_Master_Wide'!$CK$51)</x:f>
      </x:c>
      <x:c r="T338" s="54" t="str">
        <x:f>IF('Deal_Master_Wide'!$CR$51="","",'Deal_Master_Wide'!$CR$51)</x:f>
      </x:c>
      <x:c r="U338" s="54" t="str">
        <x:f>IF('Deal_Master_Wide'!$CY$51="","",'Deal_Master_Wide'!$CY$51)</x:f>
      </x:c>
      <x:c r="V338" s="56" t="str">
        <x:f>IF('Deal_Master_Wide'!$DF$51="","",'Deal_Master_Wide'!$DF$51)</x:f>
      </x:c>
      <x:c r="W338" s="56" t="str">
        <x:f>IF('Deal_Master_Wide'!$DM$51="","",'Deal_Master_Wide'!$DM$51)</x:f>
      </x:c>
      <x:c r="X338" s="56" t="str">
        <x:f>IF('Deal_Master_Wide'!$DT$51="","",'Deal_Master_Wide'!$DT$51)</x:f>
      </x:c>
      <x:c r="Y338" s="118" t="str">
        <x:f>IF('Deal_Master_Wide'!$EA$51="","",'Deal_Master_Wide'!$EA$51)</x:f>
      </x:c>
      <x:c r="Z338" s="118" t="str">
        <x:f>IF('Deal_Master_Wide'!$EH$51="","",'Deal_Master_Wide'!$EH$51)</x:f>
      </x:c>
      <x:c r="AA338" s="52" t="str">
        <x:f>IF('Deal_Master_Wide'!$AL$51="","",'Deal_Master_Wide'!$AL$51)</x:f>
        <x:v>Unknown</x:v>
      </x:c>
      <x:c r="AB338" s="54" t="n">
        <x:f>IF('Deal_Master_Wide'!$AF$51="","",'Deal_Master_Wide'!$AF$51)</x:f>
        <x:v>810</x:v>
      </x:c>
      <x:c r="AC338" s="52" t="str">
        <x:f>IF(COUNT($P338,$Q338,$R338,$S338,$T338,$U338,$V338,$W338,$X338)=9,"Yes","No")</x:f>
        <x:v>No</x:v>
      </x:c>
      <x:c r="AD338" s="52" t="str">
        <x:f>IF(COUNT($Y338,$Z338)=2,"Yes","No")</x:f>
        <x:v>No</x:v>
      </x:c>
      <x:c r="AE338" s="50" t="str"/>
      <x:c r="AF338" t="str"/>
    </x:row>
    <x:row r="339" ht="20" customHeight="1">
      <x:c r="A339" s="50" t="str">
        <x:v>CTL-0049</x:v>
      </x:c>
      <x:c r="B339" s="50" t="str">
        <x:v>Candidate alternative-rationale group</x:v>
      </x:c>
      <x:c r="C339" s="52" t="str">
        <x:f>IF('Deal_Master_Wide'!$AU$51="","",'Deal_Master_Wide'!$AU$51)</x:f>
        <x:v>Not reviewed</x:v>
      </x:c>
      <x:c r="D339" s="52" t="str">
        <x:f>IF('Deal_Master_Wide'!$AV$51="","",'Deal_Master_Wide'!$AV$51)</x:f>
        <x:v>Not assessed</x:v>
      </x:c>
      <x:c r="E339" s="50" t="n">
        <x:v>0</x:v>
      </x:c>
      <x:c r="F339" s="52" t="str">
        <x:f>IF(OR($C339="High-confidence innovation-driven",$C339="Medium-confidence innovation-driven"),1,IF($C339="Clear alternative-rationale",0,""))</x:f>
      </x:c>
      <x:c r="G339" s="52" t="str">
        <x:f>IF('Deal_Master_Wide'!$M$51="","",'Deal_Master_Wide'!$M$51)</x:f>
        <x:v>Review</x:v>
      </x:c>
      <x:c r="H339" s="50" t="str">
        <x:v>Pfizer Inc</x:v>
      </x:c>
      <x:c r="I339" s="50" t="str">
        <x:v>Therachon AG (Inactive)</x:v>
      </x:c>
      <x:c r="J339" s="50" t="n">
        <x:v>2019</x:v>
      </x:c>
      <x:c r="K339" s="50" t="n">
        <x:v>-2</x:v>
      </x:c>
      <x:c r="L339" s="50" t="n">
        <x:v>2017</x:v>
      </x:c>
      <x:c r="M339" s="50" t="n">
        <x:v>0</x:v>
      </x:c>
      <x:c r="N339" s="50" t="n">
        <x:v>0</x:v>
      </x:c>
      <x:c r="O339" s="52" t="str">
        <x:f>IF($F339="","",$F339*$M339)</x:f>
      </x:c>
      <x:c r="P339" s="54" t="str">
        <x:f>IF('Deal_Master_Wide'!$BQ$51="","",'Deal_Master_Wide'!$BQ$51)</x:f>
      </x:c>
      <x:c r="Q339" s="54" t="str">
        <x:f>IF('Deal_Master_Wide'!$BX$51="","",'Deal_Master_Wide'!$BX$51)</x:f>
      </x:c>
      <x:c r="R339" s="54" t="str">
        <x:f>IF('Deal_Master_Wide'!$CE$51="","",'Deal_Master_Wide'!$CE$51)</x:f>
      </x:c>
      <x:c r="S339" s="54" t="str">
        <x:f>IF('Deal_Master_Wide'!$CL$51="","",'Deal_Master_Wide'!$CL$51)</x:f>
      </x:c>
      <x:c r="T339" s="54" t="str">
        <x:f>IF('Deal_Master_Wide'!$CS$51="","",'Deal_Master_Wide'!$CS$51)</x:f>
      </x:c>
      <x:c r="U339" s="54" t="str">
        <x:f>IF('Deal_Master_Wide'!$CZ$51="","",'Deal_Master_Wide'!$CZ$51)</x:f>
      </x:c>
      <x:c r="V339" s="56" t="str">
        <x:f>IF('Deal_Master_Wide'!$DG$51="","",'Deal_Master_Wide'!$DG$51)</x:f>
      </x:c>
      <x:c r="W339" s="56" t="str">
        <x:f>IF('Deal_Master_Wide'!$DN$51="","",'Deal_Master_Wide'!$DN$51)</x:f>
      </x:c>
      <x:c r="X339" s="56" t="str">
        <x:f>IF('Deal_Master_Wide'!$DU$51="","",'Deal_Master_Wide'!$DU$51)</x:f>
      </x:c>
      <x:c r="Y339" s="118" t="str">
        <x:f>IF('Deal_Master_Wide'!$EB$51="","",'Deal_Master_Wide'!$EB$51)</x:f>
      </x:c>
      <x:c r="Z339" s="118" t="str">
        <x:f>IF('Deal_Master_Wide'!$EI$51="","",'Deal_Master_Wide'!$EI$51)</x:f>
      </x:c>
      <x:c r="AA339" s="52" t="str">
        <x:f>IF('Deal_Master_Wide'!$AL$51="","",'Deal_Master_Wide'!$AL$51)</x:f>
        <x:v>Unknown</x:v>
      </x:c>
      <x:c r="AB339" s="54" t="n">
        <x:f>IF('Deal_Master_Wide'!$AF$51="","",'Deal_Master_Wide'!$AF$51)</x:f>
        <x:v>810</x:v>
      </x:c>
      <x:c r="AC339" s="52" t="str">
        <x:f>IF(COUNT($P339,$Q339,$R339,$S339,$T339,$U339,$V339,$W339,$X339)=9,"Yes","No")</x:f>
        <x:v>No</x:v>
      </x:c>
      <x:c r="AD339" s="52" t="str">
        <x:f>IF(COUNT($Y339,$Z339)=2,"Yes","No")</x:f>
        <x:v>No</x:v>
      </x:c>
      <x:c r="AE339" s="50" t="str"/>
      <x:c r="AF339" t="str"/>
    </x:row>
    <x:row r="340" ht="20" customHeight="1">
      <x:c r="A340" s="50" t="str">
        <x:v>CTL-0049</x:v>
      </x:c>
      <x:c r="B340" s="50" t="str">
        <x:v>Candidate alternative-rationale group</x:v>
      </x:c>
      <x:c r="C340" s="52" t="str">
        <x:f>IF('Deal_Master_Wide'!$AU$51="","",'Deal_Master_Wide'!$AU$51)</x:f>
        <x:v>Not reviewed</x:v>
      </x:c>
      <x:c r="D340" s="52" t="str">
        <x:f>IF('Deal_Master_Wide'!$AV$51="","",'Deal_Master_Wide'!$AV$51)</x:f>
        <x:v>Not assessed</x:v>
      </x:c>
      <x:c r="E340" s="50" t="n">
        <x:v>0</x:v>
      </x:c>
      <x:c r="F340" s="52" t="str">
        <x:f>IF(OR($C340="High-confidence innovation-driven",$C340="Medium-confidence innovation-driven"),1,IF($C340="Clear alternative-rationale",0,""))</x:f>
      </x:c>
      <x:c r="G340" s="52" t="str">
        <x:f>IF('Deal_Master_Wide'!$M$51="","",'Deal_Master_Wide'!$M$51)</x:f>
        <x:v>Review</x:v>
      </x:c>
      <x:c r="H340" s="50" t="str">
        <x:v>Pfizer Inc</x:v>
      </x:c>
      <x:c r="I340" s="50" t="str">
        <x:v>Therachon AG (Inactive)</x:v>
      </x:c>
      <x:c r="J340" s="50" t="n">
        <x:v>2019</x:v>
      </x:c>
      <x:c r="K340" s="50" t="n">
        <x:v>-1</x:v>
      </x:c>
      <x:c r="L340" s="50" t="n">
        <x:v>2018</x:v>
      </x:c>
      <x:c r="M340" s="50" t="n">
        <x:v>0</x:v>
      </x:c>
      <x:c r="N340" s="50" t="n">
        <x:v>0</x:v>
      </x:c>
      <x:c r="O340" s="52" t="str">
        <x:f>IF($F340="","",$F340*$M340)</x:f>
      </x:c>
      <x:c r="P340" s="54" t="str">
        <x:f>IF('Deal_Master_Wide'!$BR$51="","",'Deal_Master_Wide'!$BR$51)</x:f>
      </x:c>
      <x:c r="Q340" s="54" t="str">
        <x:f>IF('Deal_Master_Wide'!$BY$51="","",'Deal_Master_Wide'!$BY$51)</x:f>
      </x:c>
      <x:c r="R340" s="54" t="str">
        <x:f>IF('Deal_Master_Wide'!$CF$51="","",'Deal_Master_Wide'!$CF$51)</x:f>
      </x:c>
      <x:c r="S340" s="54" t="str">
        <x:f>IF('Deal_Master_Wide'!$CM$51="","",'Deal_Master_Wide'!$CM$51)</x:f>
      </x:c>
      <x:c r="T340" s="54" t="str">
        <x:f>IF('Deal_Master_Wide'!$CT$51="","",'Deal_Master_Wide'!$CT$51)</x:f>
      </x:c>
      <x:c r="U340" s="54" t="str">
        <x:f>IF('Deal_Master_Wide'!$DA$51="","",'Deal_Master_Wide'!$DA$51)</x:f>
      </x:c>
      <x:c r="V340" s="56" t="str">
        <x:f>IF('Deal_Master_Wide'!$DH$51="","",'Deal_Master_Wide'!$DH$51)</x:f>
      </x:c>
      <x:c r="W340" s="56" t="str">
        <x:f>IF('Deal_Master_Wide'!$DO$51="","",'Deal_Master_Wide'!$DO$51)</x:f>
      </x:c>
      <x:c r="X340" s="56" t="str">
        <x:f>IF('Deal_Master_Wide'!$DV$51="","",'Deal_Master_Wide'!$DV$51)</x:f>
      </x:c>
      <x:c r="Y340" s="118" t="str">
        <x:f>IF('Deal_Master_Wide'!$EC$51="","",'Deal_Master_Wide'!$EC$51)</x:f>
      </x:c>
      <x:c r="Z340" s="118" t="str">
        <x:f>IF('Deal_Master_Wide'!$EJ$51="","",'Deal_Master_Wide'!$EJ$51)</x:f>
      </x:c>
      <x:c r="AA340" s="52" t="str">
        <x:f>IF('Deal_Master_Wide'!$AL$51="","",'Deal_Master_Wide'!$AL$51)</x:f>
        <x:v>Unknown</x:v>
      </x:c>
      <x:c r="AB340" s="54" t="n">
        <x:f>IF('Deal_Master_Wide'!$AF$51="","",'Deal_Master_Wide'!$AF$51)</x:f>
        <x:v>810</x:v>
      </x:c>
      <x:c r="AC340" s="52" t="str">
        <x:f>IF(COUNT($P340,$Q340,$R340,$S340,$T340,$U340,$V340,$W340,$X340)=9,"Yes","No")</x:f>
        <x:v>No</x:v>
      </x:c>
      <x:c r="AD340" s="52" t="str">
        <x:f>IF(COUNT($Y340,$Z340)=2,"Yes","No")</x:f>
        <x:v>No</x:v>
      </x:c>
      <x:c r="AE340" s="50" t="str"/>
      <x:c r="AF340" t="str"/>
    </x:row>
    <x:row r="341" ht="20" customHeight="1">
      <x:c r="A341" s="50" t="str">
        <x:v>CTL-0049</x:v>
      </x:c>
      <x:c r="B341" s="50" t="str">
        <x:v>Candidate alternative-rationale group</x:v>
      </x:c>
      <x:c r="C341" s="52" t="str">
        <x:f>IF('Deal_Master_Wide'!$AU$51="","",'Deal_Master_Wide'!$AU$51)</x:f>
        <x:v>Not reviewed</x:v>
      </x:c>
      <x:c r="D341" s="52" t="str">
        <x:f>IF('Deal_Master_Wide'!$AV$51="","",'Deal_Master_Wide'!$AV$51)</x:f>
        <x:v>Not assessed</x:v>
      </x:c>
      <x:c r="E341" s="50" t="n">
        <x:v>0</x:v>
      </x:c>
      <x:c r="F341" s="52" t="str">
        <x:f>IF(OR($C341="High-confidence innovation-driven",$C341="Medium-confidence innovation-driven"),1,IF($C341="Clear alternative-rationale",0,""))</x:f>
      </x:c>
      <x:c r="G341" s="52" t="str">
        <x:f>IF('Deal_Master_Wide'!$M$51="","",'Deal_Master_Wide'!$M$51)</x:f>
        <x:v>Review</x:v>
      </x:c>
      <x:c r="H341" s="50" t="str">
        <x:v>Pfizer Inc</x:v>
      </x:c>
      <x:c r="I341" s="50" t="str">
        <x:v>Therachon AG (Inactive)</x:v>
      </x:c>
      <x:c r="J341" s="50" t="n">
        <x:v>2019</x:v>
      </x:c>
      <x:c r="K341" s="50" t="n">
        <x:v>0</x:v>
      </x:c>
      <x:c r="L341" s="50" t="n">
        <x:v>2019</x:v>
      </x:c>
      <x:c r="M341" s="50" t="n">
        <x:v>0</x:v>
      </x:c>
      <x:c r="N341" s="50" t="n">
        <x:v>1</x:v>
      </x:c>
      <x:c r="O341" s="52" t="str">
        <x:f>IF($F341="","",$F341*$M341)</x:f>
      </x:c>
      <x:c r="P341" s="54" t="str">
        <x:f>IF('Deal_Master_Wide'!$BS$51="","",'Deal_Master_Wide'!$BS$51)</x:f>
      </x:c>
      <x:c r="Q341" s="54" t="str">
        <x:f>IF('Deal_Master_Wide'!$BZ$51="","",'Deal_Master_Wide'!$BZ$51)</x:f>
      </x:c>
      <x:c r="R341" s="54" t="str">
        <x:f>IF('Deal_Master_Wide'!$CG$51="","",'Deal_Master_Wide'!$CG$51)</x:f>
      </x:c>
      <x:c r="S341" s="54" t="str">
        <x:f>IF('Deal_Master_Wide'!$CN$51="","",'Deal_Master_Wide'!$CN$51)</x:f>
      </x:c>
      <x:c r="T341" s="54" t="str">
        <x:f>IF('Deal_Master_Wide'!$CU$51="","",'Deal_Master_Wide'!$CU$51)</x:f>
      </x:c>
      <x:c r="U341" s="54" t="str">
        <x:f>IF('Deal_Master_Wide'!$DB$51="","",'Deal_Master_Wide'!$DB$51)</x:f>
      </x:c>
      <x:c r="V341" s="56" t="str">
        <x:f>IF('Deal_Master_Wide'!$DI$51="","",'Deal_Master_Wide'!$DI$51)</x:f>
      </x:c>
      <x:c r="W341" s="56" t="str">
        <x:f>IF('Deal_Master_Wide'!$DP$51="","",'Deal_Master_Wide'!$DP$51)</x:f>
      </x:c>
      <x:c r="X341" s="56" t="str">
        <x:f>IF('Deal_Master_Wide'!$DW$51="","",'Deal_Master_Wide'!$DW$51)</x:f>
      </x:c>
      <x:c r="Y341" s="118" t="str">
        <x:f>IF('Deal_Master_Wide'!$ED$51="","",'Deal_Master_Wide'!$ED$51)</x:f>
      </x:c>
      <x:c r="Z341" s="118" t="str">
        <x:f>IF('Deal_Master_Wide'!$EK$51="","",'Deal_Master_Wide'!$EK$51)</x:f>
      </x:c>
      <x:c r="AA341" s="52" t="str">
        <x:f>IF('Deal_Master_Wide'!$AL$51="","",'Deal_Master_Wide'!$AL$51)</x:f>
        <x:v>Unknown</x:v>
      </x:c>
      <x:c r="AB341" s="54" t="n">
        <x:f>IF('Deal_Master_Wide'!$AF$51="","",'Deal_Master_Wide'!$AF$51)</x:f>
        <x:v>810</x:v>
      </x:c>
      <x:c r="AC341" s="52" t="str">
        <x:f>IF(COUNT($P341,$Q341,$R341,$S341,$T341,$U341,$V341,$W341,$X341)=9,"Yes","No")</x:f>
        <x:v>No</x:v>
      </x:c>
      <x:c r="AD341" s="52" t="str">
        <x:f>IF(COUNT($Y341,$Z341)=2,"Yes","No")</x:f>
        <x:v>No</x:v>
      </x:c>
      <x:c r="AE341" s="50" t="str"/>
      <x:c r="AF341" t="str"/>
    </x:row>
    <x:row r="342" ht="20" customHeight="1">
      <x:c r="A342" s="50" t="str">
        <x:v>CTL-0049</x:v>
      </x:c>
      <x:c r="B342" s="50" t="str">
        <x:v>Candidate alternative-rationale group</x:v>
      </x:c>
      <x:c r="C342" s="52" t="str">
        <x:f>IF('Deal_Master_Wide'!$AU$51="","",'Deal_Master_Wide'!$AU$51)</x:f>
        <x:v>Not reviewed</x:v>
      </x:c>
      <x:c r="D342" s="52" t="str">
        <x:f>IF('Deal_Master_Wide'!$AV$51="","",'Deal_Master_Wide'!$AV$51)</x:f>
        <x:v>Not assessed</x:v>
      </x:c>
      <x:c r="E342" s="50" t="n">
        <x:v>0</x:v>
      </x:c>
      <x:c r="F342" s="52" t="str">
        <x:f>IF(OR($C342="High-confidence innovation-driven",$C342="Medium-confidence innovation-driven"),1,IF($C342="Clear alternative-rationale",0,""))</x:f>
      </x:c>
      <x:c r="G342" s="52" t="str">
        <x:f>IF('Deal_Master_Wide'!$M$51="","",'Deal_Master_Wide'!$M$51)</x:f>
        <x:v>Review</x:v>
      </x:c>
      <x:c r="H342" s="50" t="str">
        <x:v>Pfizer Inc</x:v>
      </x:c>
      <x:c r="I342" s="50" t="str">
        <x:v>Therachon AG (Inactive)</x:v>
      </x:c>
      <x:c r="J342" s="50" t="n">
        <x:v>2019</x:v>
      </x:c>
      <x:c r="K342" s="50" t="n">
        <x:v>1</x:v>
      </x:c>
      <x:c r="L342" s="50" t="n">
        <x:v>2020</x:v>
      </x:c>
      <x:c r="M342" s="50" t="n">
        <x:v>1</x:v>
      </x:c>
      <x:c r="N342" s="50" t="n">
        <x:v>1</x:v>
      </x:c>
      <x:c r="O342" s="52" t="str">
        <x:f>IF($F342="","",$F342*$M342)</x:f>
      </x:c>
      <x:c r="P342" s="54" t="str">
        <x:f>IF('Deal_Master_Wide'!$BT$51="","",'Deal_Master_Wide'!$BT$51)</x:f>
      </x:c>
      <x:c r="Q342" s="54" t="str">
        <x:f>IF('Deal_Master_Wide'!$CA$51="","",'Deal_Master_Wide'!$CA$51)</x:f>
      </x:c>
      <x:c r="R342" s="54" t="str">
        <x:f>IF('Deal_Master_Wide'!$CH$51="","",'Deal_Master_Wide'!$CH$51)</x:f>
      </x:c>
      <x:c r="S342" s="54" t="str">
        <x:f>IF('Deal_Master_Wide'!$CO$51="","",'Deal_Master_Wide'!$CO$51)</x:f>
      </x:c>
      <x:c r="T342" s="54" t="str">
        <x:f>IF('Deal_Master_Wide'!$CV$51="","",'Deal_Master_Wide'!$CV$51)</x:f>
      </x:c>
      <x:c r="U342" s="54" t="str">
        <x:f>IF('Deal_Master_Wide'!$DC$51="","",'Deal_Master_Wide'!$DC$51)</x:f>
      </x:c>
      <x:c r="V342" s="56" t="str">
        <x:f>IF('Deal_Master_Wide'!$DJ$51="","",'Deal_Master_Wide'!$DJ$51)</x:f>
      </x:c>
      <x:c r="W342" s="56" t="str">
        <x:f>IF('Deal_Master_Wide'!$DQ$51="","",'Deal_Master_Wide'!$DQ$51)</x:f>
      </x:c>
      <x:c r="X342" s="56" t="str">
        <x:f>IF('Deal_Master_Wide'!$DX$51="","",'Deal_Master_Wide'!$DX$51)</x:f>
      </x:c>
      <x:c r="Y342" s="118" t="str">
        <x:f>IF('Deal_Master_Wide'!$EE$51="","",'Deal_Master_Wide'!$EE$51)</x:f>
      </x:c>
      <x:c r="Z342" s="118" t="str">
        <x:f>IF('Deal_Master_Wide'!$EL$51="","",'Deal_Master_Wide'!$EL$51)</x:f>
      </x:c>
      <x:c r="AA342" s="52" t="str">
        <x:f>IF('Deal_Master_Wide'!$AL$51="","",'Deal_Master_Wide'!$AL$51)</x:f>
        <x:v>Unknown</x:v>
      </x:c>
      <x:c r="AB342" s="54" t="n">
        <x:f>IF('Deal_Master_Wide'!$AF$51="","",'Deal_Master_Wide'!$AF$51)</x:f>
        <x:v>810</x:v>
      </x:c>
      <x:c r="AC342" s="52" t="str">
        <x:f>IF(COUNT($P342,$Q342,$R342,$S342,$T342,$U342,$V342,$W342,$X342)=9,"Yes","No")</x:f>
        <x:v>No</x:v>
      </x:c>
      <x:c r="AD342" s="52" t="str">
        <x:f>IF(COUNT($Y342,$Z342)=2,"Yes","No")</x:f>
        <x:v>No</x:v>
      </x:c>
      <x:c r="AE342" s="50" t="str"/>
      <x:c r="AF342" t="str"/>
    </x:row>
    <x:row r="343" ht="20" customHeight="1">
      <x:c r="A343" s="50" t="str">
        <x:v>CTL-0049</x:v>
      </x:c>
      <x:c r="B343" s="50" t="str">
        <x:v>Candidate alternative-rationale group</x:v>
      </x:c>
      <x:c r="C343" s="52" t="str">
        <x:f>IF('Deal_Master_Wide'!$AU$51="","",'Deal_Master_Wide'!$AU$51)</x:f>
        <x:v>Not reviewed</x:v>
      </x:c>
      <x:c r="D343" s="52" t="str">
        <x:f>IF('Deal_Master_Wide'!$AV$51="","",'Deal_Master_Wide'!$AV$51)</x:f>
        <x:v>Not assessed</x:v>
      </x:c>
      <x:c r="E343" s="50" t="n">
        <x:v>0</x:v>
      </x:c>
      <x:c r="F343" s="52" t="str">
        <x:f>IF(OR($C343="High-confidence innovation-driven",$C343="Medium-confidence innovation-driven"),1,IF($C343="Clear alternative-rationale",0,""))</x:f>
      </x:c>
      <x:c r="G343" s="52" t="str">
        <x:f>IF('Deal_Master_Wide'!$M$51="","",'Deal_Master_Wide'!$M$51)</x:f>
        <x:v>Review</x:v>
      </x:c>
      <x:c r="H343" s="50" t="str">
        <x:v>Pfizer Inc</x:v>
      </x:c>
      <x:c r="I343" s="50" t="str">
        <x:v>Therachon AG (Inactive)</x:v>
      </x:c>
      <x:c r="J343" s="50" t="n">
        <x:v>2019</x:v>
      </x:c>
      <x:c r="K343" s="50" t="n">
        <x:v>2</x:v>
      </x:c>
      <x:c r="L343" s="50" t="n">
        <x:v>2021</x:v>
      </x:c>
      <x:c r="M343" s="50" t="n">
        <x:v>1</x:v>
      </x:c>
      <x:c r="N343" s="50" t="n">
        <x:v>1</x:v>
      </x:c>
      <x:c r="O343" s="52" t="str">
        <x:f>IF($F343="","",$F343*$M343)</x:f>
      </x:c>
      <x:c r="P343" s="54" t="str">
        <x:f>IF('Deal_Master_Wide'!$BU$51="","",'Deal_Master_Wide'!$BU$51)</x:f>
      </x:c>
      <x:c r="Q343" s="54" t="str">
        <x:f>IF('Deal_Master_Wide'!$CB$51="","",'Deal_Master_Wide'!$CB$51)</x:f>
      </x:c>
      <x:c r="R343" s="54" t="str">
        <x:f>IF('Deal_Master_Wide'!$CI$51="","",'Deal_Master_Wide'!$CI$51)</x:f>
      </x:c>
      <x:c r="S343" s="54" t="str">
        <x:f>IF('Deal_Master_Wide'!$CP$51="","",'Deal_Master_Wide'!$CP$51)</x:f>
      </x:c>
      <x:c r="T343" s="54" t="str">
        <x:f>IF('Deal_Master_Wide'!$CW$51="","",'Deal_Master_Wide'!$CW$51)</x:f>
      </x:c>
      <x:c r="U343" s="54" t="str">
        <x:f>IF('Deal_Master_Wide'!$DD$51="","",'Deal_Master_Wide'!$DD$51)</x:f>
      </x:c>
      <x:c r="V343" s="56" t="str">
        <x:f>IF('Deal_Master_Wide'!$DK$51="","",'Deal_Master_Wide'!$DK$51)</x:f>
      </x:c>
      <x:c r="W343" s="56" t="str">
        <x:f>IF('Deal_Master_Wide'!$DR$51="","",'Deal_Master_Wide'!$DR$51)</x:f>
      </x:c>
      <x:c r="X343" s="56" t="str">
        <x:f>IF('Deal_Master_Wide'!$DY$51="","",'Deal_Master_Wide'!$DY$51)</x:f>
      </x:c>
      <x:c r="Y343" s="118" t="str">
        <x:f>IF('Deal_Master_Wide'!$EF$51="","",'Deal_Master_Wide'!$EF$51)</x:f>
      </x:c>
      <x:c r="Z343" s="118" t="str">
        <x:f>IF('Deal_Master_Wide'!$EM$51="","",'Deal_Master_Wide'!$EM$51)</x:f>
      </x:c>
      <x:c r="AA343" s="52" t="str">
        <x:f>IF('Deal_Master_Wide'!$AL$51="","",'Deal_Master_Wide'!$AL$51)</x:f>
        <x:v>Unknown</x:v>
      </x:c>
      <x:c r="AB343" s="54" t="n">
        <x:f>IF('Deal_Master_Wide'!$AF$51="","",'Deal_Master_Wide'!$AF$51)</x:f>
        <x:v>810</x:v>
      </x:c>
      <x:c r="AC343" s="52" t="str">
        <x:f>IF(COUNT($P343,$Q343,$R343,$S343,$T343,$U343,$V343,$W343,$X343)=9,"Yes","No")</x:f>
        <x:v>No</x:v>
      </x:c>
      <x:c r="AD343" s="52" t="str">
        <x:f>IF(COUNT($Y343,$Z343)=2,"Yes","No")</x:f>
        <x:v>No</x:v>
      </x:c>
      <x:c r="AE343" s="50" t="str"/>
      <x:c r="AF343" t="str"/>
    </x:row>
    <x:row r="344" ht="20" customHeight="1">
      <x:c r="A344" s="50" t="str">
        <x:v>CTL-0049</x:v>
      </x:c>
      <x:c r="B344" s="50" t="str">
        <x:v>Candidate alternative-rationale group</x:v>
      </x:c>
      <x:c r="C344" s="52" t="str">
        <x:f>IF('Deal_Master_Wide'!$AU$51="","",'Deal_Master_Wide'!$AU$51)</x:f>
        <x:v>Not reviewed</x:v>
      </x:c>
      <x:c r="D344" s="52" t="str">
        <x:f>IF('Deal_Master_Wide'!$AV$51="","",'Deal_Master_Wide'!$AV$51)</x:f>
        <x:v>Not assessed</x:v>
      </x:c>
      <x:c r="E344" s="50" t="n">
        <x:v>0</x:v>
      </x:c>
      <x:c r="F344" s="52" t="str">
        <x:f>IF(OR($C344="High-confidence innovation-driven",$C344="Medium-confidence innovation-driven"),1,IF($C344="Clear alternative-rationale",0,""))</x:f>
      </x:c>
      <x:c r="G344" s="52" t="str">
        <x:f>IF('Deal_Master_Wide'!$M$51="","",'Deal_Master_Wide'!$M$51)</x:f>
        <x:v>Review</x:v>
      </x:c>
      <x:c r="H344" s="50" t="str">
        <x:v>Pfizer Inc</x:v>
      </x:c>
      <x:c r="I344" s="50" t="str">
        <x:v>Therachon AG (Inactive)</x:v>
      </x:c>
      <x:c r="J344" s="50" t="n">
        <x:v>2019</x:v>
      </x:c>
      <x:c r="K344" s="50" t="n">
        <x:v>3</x:v>
      </x:c>
      <x:c r="L344" s="50" t="n">
        <x:v>2022</x:v>
      </x:c>
      <x:c r="M344" s="50" t="n">
        <x:v>1</x:v>
      </x:c>
      <x:c r="N344" s="50" t="n">
        <x:v>1</x:v>
      </x:c>
      <x:c r="O344" s="52" t="str">
        <x:f>IF($F344="","",$F344*$M344)</x:f>
      </x:c>
      <x:c r="P344" s="54" t="str">
        <x:f>IF('Deal_Master_Wide'!$BV$51="","",'Deal_Master_Wide'!$BV$51)</x:f>
      </x:c>
      <x:c r="Q344" s="54" t="str">
        <x:f>IF('Deal_Master_Wide'!$CC$51="","",'Deal_Master_Wide'!$CC$51)</x:f>
      </x:c>
      <x:c r="R344" s="54" t="str">
        <x:f>IF('Deal_Master_Wide'!$CJ$51="","",'Deal_Master_Wide'!$CJ$51)</x:f>
      </x:c>
      <x:c r="S344" s="54" t="str">
        <x:f>IF('Deal_Master_Wide'!$CQ$51="","",'Deal_Master_Wide'!$CQ$51)</x:f>
      </x:c>
      <x:c r="T344" s="54" t="str">
        <x:f>IF('Deal_Master_Wide'!$CX$51="","",'Deal_Master_Wide'!$CX$51)</x:f>
      </x:c>
      <x:c r="U344" s="54" t="str">
        <x:f>IF('Deal_Master_Wide'!$DE$51="","",'Deal_Master_Wide'!$DE$51)</x:f>
      </x:c>
      <x:c r="V344" s="56" t="str">
        <x:f>IF('Deal_Master_Wide'!$DL$51="","",'Deal_Master_Wide'!$DL$51)</x:f>
      </x:c>
      <x:c r="W344" s="56" t="str">
        <x:f>IF('Deal_Master_Wide'!$DS$51="","",'Deal_Master_Wide'!$DS$51)</x:f>
      </x:c>
      <x:c r="X344" s="56" t="str">
        <x:f>IF('Deal_Master_Wide'!$DZ$51="","",'Deal_Master_Wide'!$DZ$51)</x:f>
      </x:c>
      <x:c r="Y344" s="118" t="str">
        <x:f>IF('Deal_Master_Wide'!$EG$51="","",'Deal_Master_Wide'!$EG$51)</x:f>
      </x:c>
      <x:c r="Z344" s="118" t="str">
        <x:f>IF('Deal_Master_Wide'!$EN$51="","",'Deal_Master_Wide'!$EN$51)</x:f>
      </x:c>
      <x:c r="AA344" s="52" t="str">
        <x:f>IF('Deal_Master_Wide'!$AL$51="","",'Deal_Master_Wide'!$AL$51)</x:f>
        <x:v>Unknown</x:v>
      </x:c>
      <x:c r="AB344" s="54" t="n">
        <x:f>IF('Deal_Master_Wide'!$AF$51="","",'Deal_Master_Wide'!$AF$51)</x:f>
        <x:v>810</x:v>
      </x:c>
      <x:c r="AC344" s="52" t="str">
        <x:f>IF(COUNT($P344,$Q344,$R344,$S344,$T344,$U344,$V344,$W344,$X344)=9,"Yes","No")</x:f>
        <x:v>No</x:v>
      </x:c>
      <x:c r="AD344" s="52" t="str">
        <x:f>IF(COUNT($Y344,$Z344)=2,"Yes","No")</x:f>
        <x:v>No</x:v>
      </x:c>
      <x:c r="AE344" s="50" t="str"/>
      <x:c r="AF344" t="str"/>
    </x:row>
    <x:row r="345" ht="20" customHeight="1">
      <x:c r="A345" s="50" t="str">
        <x:v>CTL-0050</x:v>
      </x:c>
      <x:c r="B345" s="50" t="str">
        <x:v>Candidate alternative-rationale group</x:v>
      </x:c>
      <x:c r="C345" s="52" t="str">
        <x:f>IF('Deal_Master_Wide'!$AU$52="","",'Deal_Master_Wide'!$AU$52)</x:f>
        <x:v>Not reviewed</x:v>
      </x:c>
      <x:c r="D345" s="52" t="str">
        <x:f>IF('Deal_Master_Wide'!$AV$52="","",'Deal_Master_Wide'!$AV$52)</x:f>
        <x:v>Not assessed</x:v>
      </x:c>
      <x:c r="E345" s="50" t="n">
        <x:v>0</x:v>
      </x:c>
      <x:c r="F345" s="52" t="str">
        <x:f>IF(OR($C345="High-confidence innovation-driven",$C345="Medium-confidence innovation-driven"),1,IF($C345="Clear alternative-rationale",0,""))</x:f>
      </x:c>
      <x:c r="G345" s="52" t="str">
        <x:f>IF('Deal_Master_Wide'!$M$52="","",'Deal_Master_Wide'!$M$52)</x:f>
        <x:v>Review</x:v>
      </x:c>
      <x:c r="H345" s="50" t="str">
        <x:v>EVER Neuro Pharma GmbH</x:v>
      </x:c>
      <x:c r="I345" s="50" t="str">
        <x:v>EVER Pharma GmbH</x:v>
      </x:c>
      <x:c r="J345" s="50" t="n">
        <x:v>2019</x:v>
      </x:c>
      <x:c r="K345" s="50" t="n">
        <x:v>-3</x:v>
      </x:c>
      <x:c r="L345" s="50" t="n">
        <x:v>2016</x:v>
      </x:c>
      <x:c r="M345" s="50" t="n">
        <x:v>0</x:v>
      </x:c>
      <x:c r="N345" s="50" t="n">
        <x:v>0</x:v>
      </x:c>
      <x:c r="O345" s="52" t="str">
        <x:f>IF($F345="","",$F345*$M345)</x:f>
      </x:c>
      <x:c r="P345" s="54" t="str">
        <x:f>IF('Deal_Master_Wide'!$BP$52="","",'Deal_Master_Wide'!$BP$52)</x:f>
      </x:c>
      <x:c r="Q345" s="54" t="str">
        <x:f>IF('Deal_Master_Wide'!$BW$52="","",'Deal_Master_Wide'!$BW$52)</x:f>
      </x:c>
      <x:c r="R345" s="54" t="str">
        <x:f>IF('Deal_Master_Wide'!$CD$52="","",'Deal_Master_Wide'!$CD$52)</x:f>
      </x:c>
      <x:c r="S345" s="54" t="str">
        <x:f>IF('Deal_Master_Wide'!$CK$52="","",'Deal_Master_Wide'!$CK$52)</x:f>
      </x:c>
      <x:c r="T345" s="54" t="str">
        <x:f>IF('Deal_Master_Wide'!$CR$52="","",'Deal_Master_Wide'!$CR$52)</x:f>
      </x:c>
      <x:c r="U345" s="54" t="str">
        <x:f>IF('Deal_Master_Wide'!$CY$52="","",'Deal_Master_Wide'!$CY$52)</x:f>
      </x:c>
      <x:c r="V345" s="56" t="str">
        <x:f>IF('Deal_Master_Wide'!$DF$52="","",'Deal_Master_Wide'!$DF$52)</x:f>
      </x:c>
      <x:c r="W345" s="56" t="str">
        <x:f>IF('Deal_Master_Wide'!$DM$52="","",'Deal_Master_Wide'!$DM$52)</x:f>
      </x:c>
      <x:c r="X345" s="56" t="str">
        <x:f>IF('Deal_Master_Wide'!$DT$52="","",'Deal_Master_Wide'!$DT$52)</x:f>
      </x:c>
      <x:c r="Y345" s="118" t="str">
        <x:f>IF('Deal_Master_Wide'!$EA$52="","",'Deal_Master_Wide'!$EA$52)</x:f>
      </x:c>
      <x:c r="Z345" s="118" t="str">
        <x:f>IF('Deal_Master_Wide'!$EH$52="","",'Deal_Master_Wide'!$EH$52)</x:f>
      </x:c>
      <x:c r="AA345" s="52" t="str">
        <x:f>IF('Deal_Master_Wide'!$AL$52="","",'Deal_Master_Wide'!$AL$52)</x:f>
        <x:v>Unknown</x:v>
      </x:c>
      <x:c r="AB345" s="54" t="str">
        <x:f>IF('Deal_Master_Wide'!$AF$52="","",'Deal_Master_Wide'!$AF$52)</x:f>
      </x:c>
      <x:c r="AC345" s="52" t="str">
        <x:f>IF(COUNT($P345,$Q345,$R345,$S345,$T345,$U345,$V345,$W345,$X345)=9,"Yes","No")</x:f>
        <x:v>No</x:v>
      </x:c>
      <x:c r="AD345" s="52" t="str">
        <x:f>IF(COUNT($Y345,$Z345)=2,"Yes","No")</x:f>
        <x:v>No</x:v>
      </x:c>
      <x:c r="AE345" s="50" t="str"/>
      <x:c r="AF345" t="str"/>
    </x:row>
    <x:row r="346" ht="20" customHeight="1">
      <x:c r="A346" s="50" t="str">
        <x:v>CTL-0050</x:v>
      </x:c>
      <x:c r="B346" s="50" t="str">
        <x:v>Candidate alternative-rationale group</x:v>
      </x:c>
      <x:c r="C346" s="52" t="str">
        <x:f>IF('Deal_Master_Wide'!$AU$52="","",'Deal_Master_Wide'!$AU$52)</x:f>
        <x:v>Not reviewed</x:v>
      </x:c>
      <x:c r="D346" s="52" t="str">
        <x:f>IF('Deal_Master_Wide'!$AV$52="","",'Deal_Master_Wide'!$AV$52)</x:f>
        <x:v>Not assessed</x:v>
      </x:c>
      <x:c r="E346" s="50" t="n">
        <x:v>0</x:v>
      </x:c>
      <x:c r="F346" s="52" t="str">
        <x:f>IF(OR($C346="High-confidence innovation-driven",$C346="Medium-confidence innovation-driven"),1,IF($C346="Clear alternative-rationale",0,""))</x:f>
      </x:c>
      <x:c r="G346" s="52" t="str">
        <x:f>IF('Deal_Master_Wide'!$M$52="","",'Deal_Master_Wide'!$M$52)</x:f>
        <x:v>Review</x:v>
      </x:c>
      <x:c r="H346" s="50" t="str">
        <x:v>EVER Neuro Pharma GmbH</x:v>
      </x:c>
      <x:c r="I346" s="50" t="str">
        <x:v>EVER Pharma GmbH</x:v>
      </x:c>
      <x:c r="J346" s="50" t="n">
        <x:v>2019</x:v>
      </x:c>
      <x:c r="K346" s="50" t="n">
        <x:v>-2</x:v>
      </x:c>
      <x:c r="L346" s="50" t="n">
        <x:v>2017</x:v>
      </x:c>
      <x:c r="M346" s="50" t="n">
        <x:v>0</x:v>
      </x:c>
      <x:c r="N346" s="50" t="n">
        <x:v>0</x:v>
      </x:c>
      <x:c r="O346" s="52" t="str">
        <x:f>IF($F346="","",$F346*$M346)</x:f>
      </x:c>
      <x:c r="P346" s="54" t="str">
        <x:f>IF('Deal_Master_Wide'!$BQ$52="","",'Deal_Master_Wide'!$BQ$52)</x:f>
      </x:c>
      <x:c r="Q346" s="54" t="str">
        <x:f>IF('Deal_Master_Wide'!$BX$52="","",'Deal_Master_Wide'!$BX$52)</x:f>
      </x:c>
      <x:c r="R346" s="54" t="str">
        <x:f>IF('Deal_Master_Wide'!$CE$52="","",'Deal_Master_Wide'!$CE$52)</x:f>
      </x:c>
      <x:c r="S346" s="54" t="str">
        <x:f>IF('Deal_Master_Wide'!$CL$52="","",'Deal_Master_Wide'!$CL$52)</x:f>
      </x:c>
      <x:c r="T346" s="54" t="str">
        <x:f>IF('Deal_Master_Wide'!$CS$52="","",'Deal_Master_Wide'!$CS$52)</x:f>
      </x:c>
      <x:c r="U346" s="54" t="str">
        <x:f>IF('Deal_Master_Wide'!$CZ$52="","",'Deal_Master_Wide'!$CZ$52)</x:f>
      </x:c>
      <x:c r="V346" s="56" t="str">
        <x:f>IF('Deal_Master_Wide'!$DG$52="","",'Deal_Master_Wide'!$DG$52)</x:f>
      </x:c>
      <x:c r="W346" s="56" t="str">
        <x:f>IF('Deal_Master_Wide'!$DN$52="","",'Deal_Master_Wide'!$DN$52)</x:f>
      </x:c>
      <x:c r="X346" s="56" t="str">
        <x:f>IF('Deal_Master_Wide'!$DU$52="","",'Deal_Master_Wide'!$DU$52)</x:f>
      </x:c>
      <x:c r="Y346" s="118" t="str">
        <x:f>IF('Deal_Master_Wide'!$EB$52="","",'Deal_Master_Wide'!$EB$52)</x:f>
      </x:c>
      <x:c r="Z346" s="118" t="str">
        <x:f>IF('Deal_Master_Wide'!$EI$52="","",'Deal_Master_Wide'!$EI$52)</x:f>
      </x:c>
      <x:c r="AA346" s="52" t="str">
        <x:f>IF('Deal_Master_Wide'!$AL$52="","",'Deal_Master_Wide'!$AL$52)</x:f>
        <x:v>Unknown</x:v>
      </x:c>
      <x:c r="AB346" s="54" t="str">
        <x:f>IF('Deal_Master_Wide'!$AF$52="","",'Deal_Master_Wide'!$AF$52)</x:f>
      </x:c>
      <x:c r="AC346" s="52" t="str">
        <x:f>IF(COUNT($P346,$Q346,$R346,$S346,$T346,$U346,$V346,$W346,$X346)=9,"Yes","No")</x:f>
        <x:v>No</x:v>
      </x:c>
      <x:c r="AD346" s="52" t="str">
        <x:f>IF(COUNT($Y346,$Z346)=2,"Yes","No")</x:f>
        <x:v>No</x:v>
      </x:c>
      <x:c r="AE346" s="50" t="str"/>
      <x:c r="AF346" t="str"/>
    </x:row>
    <x:row r="347" ht="20" customHeight="1">
      <x:c r="A347" s="50" t="str">
        <x:v>CTL-0050</x:v>
      </x:c>
      <x:c r="B347" s="50" t="str">
        <x:v>Candidate alternative-rationale group</x:v>
      </x:c>
      <x:c r="C347" s="52" t="str">
        <x:f>IF('Deal_Master_Wide'!$AU$52="","",'Deal_Master_Wide'!$AU$52)</x:f>
        <x:v>Not reviewed</x:v>
      </x:c>
      <x:c r="D347" s="52" t="str">
        <x:f>IF('Deal_Master_Wide'!$AV$52="","",'Deal_Master_Wide'!$AV$52)</x:f>
        <x:v>Not assessed</x:v>
      </x:c>
      <x:c r="E347" s="50" t="n">
        <x:v>0</x:v>
      </x:c>
      <x:c r="F347" s="52" t="str">
        <x:f>IF(OR($C347="High-confidence innovation-driven",$C347="Medium-confidence innovation-driven"),1,IF($C347="Clear alternative-rationale",0,""))</x:f>
      </x:c>
      <x:c r="G347" s="52" t="str">
        <x:f>IF('Deal_Master_Wide'!$M$52="","",'Deal_Master_Wide'!$M$52)</x:f>
        <x:v>Review</x:v>
      </x:c>
      <x:c r="H347" s="50" t="str">
        <x:v>EVER Neuro Pharma GmbH</x:v>
      </x:c>
      <x:c r="I347" s="50" t="str">
        <x:v>EVER Pharma GmbH</x:v>
      </x:c>
      <x:c r="J347" s="50" t="n">
        <x:v>2019</x:v>
      </x:c>
      <x:c r="K347" s="50" t="n">
        <x:v>-1</x:v>
      </x:c>
      <x:c r="L347" s="50" t="n">
        <x:v>2018</x:v>
      </x:c>
      <x:c r="M347" s="50" t="n">
        <x:v>0</x:v>
      </x:c>
      <x:c r="N347" s="50" t="n">
        <x:v>0</x:v>
      </x:c>
      <x:c r="O347" s="52" t="str">
        <x:f>IF($F347="","",$F347*$M347)</x:f>
      </x:c>
      <x:c r="P347" s="54" t="str">
        <x:f>IF('Deal_Master_Wide'!$BR$52="","",'Deal_Master_Wide'!$BR$52)</x:f>
      </x:c>
      <x:c r="Q347" s="54" t="str">
        <x:f>IF('Deal_Master_Wide'!$BY$52="","",'Deal_Master_Wide'!$BY$52)</x:f>
      </x:c>
      <x:c r="R347" s="54" t="str">
        <x:f>IF('Deal_Master_Wide'!$CF$52="","",'Deal_Master_Wide'!$CF$52)</x:f>
      </x:c>
      <x:c r="S347" s="54" t="str">
        <x:f>IF('Deal_Master_Wide'!$CM$52="","",'Deal_Master_Wide'!$CM$52)</x:f>
      </x:c>
      <x:c r="T347" s="54" t="str">
        <x:f>IF('Deal_Master_Wide'!$CT$52="","",'Deal_Master_Wide'!$CT$52)</x:f>
      </x:c>
      <x:c r="U347" s="54" t="str">
        <x:f>IF('Deal_Master_Wide'!$DA$52="","",'Deal_Master_Wide'!$DA$52)</x:f>
      </x:c>
      <x:c r="V347" s="56" t="str">
        <x:f>IF('Deal_Master_Wide'!$DH$52="","",'Deal_Master_Wide'!$DH$52)</x:f>
      </x:c>
      <x:c r="W347" s="56" t="str">
        <x:f>IF('Deal_Master_Wide'!$DO$52="","",'Deal_Master_Wide'!$DO$52)</x:f>
      </x:c>
      <x:c r="X347" s="56" t="str">
        <x:f>IF('Deal_Master_Wide'!$DV$52="","",'Deal_Master_Wide'!$DV$52)</x:f>
      </x:c>
      <x:c r="Y347" s="118" t="str">
        <x:f>IF('Deal_Master_Wide'!$EC$52="","",'Deal_Master_Wide'!$EC$52)</x:f>
      </x:c>
      <x:c r="Z347" s="118" t="str">
        <x:f>IF('Deal_Master_Wide'!$EJ$52="","",'Deal_Master_Wide'!$EJ$52)</x:f>
      </x:c>
      <x:c r="AA347" s="52" t="str">
        <x:f>IF('Deal_Master_Wide'!$AL$52="","",'Deal_Master_Wide'!$AL$52)</x:f>
        <x:v>Unknown</x:v>
      </x:c>
      <x:c r="AB347" s="54" t="str">
        <x:f>IF('Deal_Master_Wide'!$AF$52="","",'Deal_Master_Wide'!$AF$52)</x:f>
      </x:c>
      <x:c r="AC347" s="52" t="str">
        <x:f>IF(COUNT($P347,$Q347,$R347,$S347,$T347,$U347,$V347,$W347,$X347)=9,"Yes","No")</x:f>
        <x:v>No</x:v>
      </x:c>
      <x:c r="AD347" s="52" t="str">
        <x:f>IF(COUNT($Y347,$Z347)=2,"Yes","No")</x:f>
        <x:v>No</x:v>
      </x:c>
      <x:c r="AE347" s="50" t="str"/>
      <x:c r="AF347" t="str"/>
    </x:row>
    <x:row r="348" ht="20" customHeight="1">
      <x:c r="A348" s="50" t="str">
        <x:v>CTL-0050</x:v>
      </x:c>
      <x:c r="B348" s="50" t="str">
        <x:v>Candidate alternative-rationale group</x:v>
      </x:c>
      <x:c r="C348" s="52" t="str">
        <x:f>IF('Deal_Master_Wide'!$AU$52="","",'Deal_Master_Wide'!$AU$52)</x:f>
        <x:v>Not reviewed</x:v>
      </x:c>
      <x:c r="D348" s="52" t="str">
        <x:f>IF('Deal_Master_Wide'!$AV$52="","",'Deal_Master_Wide'!$AV$52)</x:f>
        <x:v>Not assessed</x:v>
      </x:c>
      <x:c r="E348" s="50" t="n">
        <x:v>0</x:v>
      </x:c>
      <x:c r="F348" s="52" t="str">
        <x:f>IF(OR($C348="High-confidence innovation-driven",$C348="Medium-confidence innovation-driven"),1,IF($C348="Clear alternative-rationale",0,""))</x:f>
      </x:c>
      <x:c r="G348" s="52" t="str">
        <x:f>IF('Deal_Master_Wide'!$M$52="","",'Deal_Master_Wide'!$M$52)</x:f>
        <x:v>Review</x:v>
      </x:c>
      <x:c r="H348" s="50" t="str">
        <x:v>EVER Neuro Pharma GmbH</x:v>
      </x:c>
      <x:c r="I348" s="50" t="str">
        <x:v>EVER Pharma GmbH</x:v>
      </x:c>
      <x:c r="J348" s="50" t="n">
        <x:v>2019</x:v>
      </x:c>
      <x:c r="K348" s="50" t="n">
        <x:v>0</x:v>
      </x:c>
      <x:c r="L348" s="50" t="n">
        <x:v>2019</x:v>
      </x:c>
      <x:c r="M348" s="50" t="n">
        <x:v>0</x:v>
      </x:c>
      <x:c r="N348" s="50" t="n">
        <x:v>1</x:v>
      </x:c>
      <x:c r="O348" s="52" t="str">
        <x:f>IF($F348="","",$F348*$M348)</x:f>
      </x:c>
      <x:c r="P348" s="54" t="str">
        <x:f>IF('Deal_Master_Wide'!$BS$52="","",'Deal_Master_Wide'!$BS$52)</x:f>
      </x:c>
      <x:c r="Q348" s="54" t="str">
        <x:f>IF('Deal_Master_Wide'!$BZ$52="","",'Deal_Master_Wide'!$BZ$52)</x:f>
      </x:c>
      <x:c r="R348" s="54" t="str">
        <x:f>IF('Deal_Master_Wide'!$CG$52="","",'Deal_Master_Wide'!$CG$52)</x:f>
      </x:c>
      <x:c r="S348" s="54" t="str">
        <x:f>IF('Deal_Master_Wide'!$CN$52="","",'Deal_Master_Wide'!$CN$52)</x:f>
      </x:c>
      <x:c r="T348" s="54" t="str">
        <x:f>IF('Deal_Master_Wide'!$CU$52="","",'Deal_Master_Wide'!$CU$52)</x:f>
      </x:c>
      <x:c r="U348" s="54" t="str">
        <x:f>IF('Deal_Master_Wide'!$DB$52="","",'Deal_Master_Wide'!$DB$52)</x:f>
      </x:c>
      <x:c r="V348" s="56" t="str">
        <x:f>IF('Deal_Master_Wide'!$DI$52="","",'Deal_Master_Wide'!$DI$52)</x:f>
      </x:c>
      <x:c r="W348" s="56" t="str">
        <x:f>IF('Deal_Master_Wide'!$DP$52="","",'Deal_Master_Wide'!$DP$52)</x:f>
      </x:c>
      <x:c r="X348" s="56" t="str">
        <x:f>IF('Deal_Master_Wide'!$DW$52="","",'Deal_Master_Wide'!$DW$52)</x:f>
      </x:c>
      <x:c r="Y348" s="118" t="str">
        <x:f>IF('Deal_Master_Wide'!$ED$52="","",'Deal_Master_Wide'!$ED$52)</x:f>
      </x:c>
      <x:c r="Z348" s="118" t="str">
        <x:f>IF('Deal_Master_Wide'!$EK$52="","",'Deal_Master_Wide'!$EK$52)</x:f>
      </x:c>
      <x:c r="AA348" s="52" t="str">
        <x:f>IF('Deal_Master_Wide'!$AL$52="","",'Deal_Master_Wide'!$AL$52)</x:f>
        <x:v>Unknown</x:v>
      </x:c>
      <x:c r="AB348" s="54" t="str">
        <x:f>IF('Deal_Master_Wide'!$AF$52="","",'Deal_Master_Wide'!$AF$52)</x:f>
      </x:c>
      <x:c r="AC348" s="52" t="str">
        <x:f>IF(COUNT($P348,$Q348,$R348,$S348,$T348,$U348,$V348,$W348,$X348)=9,"Yes","No")</x:f>
        <x:v>No</x:v>
      </x:c>
      <x:c r="AD348" s="52" t="str">
        <x:f>IF(COUNT($Y348,$Z348)=2,"Yes","No")</x:f>
        <x:v>No</x:v>
      </x:c>
      <x:c r="AE348" s="50" t="str"/>
      <x:c r="AF348" t="str"/>
    </x:row>
    <x:row r="349" ht="20" customHeight="1">
      <x:c r="A349" s="50" t="str">
        <x:v>CTL-0050</x:v>
      </x:c>
      <x:c r="B349" s="50" t="str">
        <x:v>Candidate alternative-rationale group</x:v>
      </x:c>
      <x:c r="C349" s="52" t="str">
        <x:f>IF('Deal_Master_Wide'!$AU$52="","",'Deal_Master_Wide'!$AU$52)</x:f>
        <x:v>Not reviewed</x:v>
      </x:c>
      <x:c r="D349" s="52" t="str">
        <x:f>IF('Deal_Master_Wide'!$AV$52="","",'Deal_Master_Wide'!$AV$52)</x:f>
        <x:v>Not assessed</x:v>
      </x:c>
      <x:c r="E349" s="50" t="n">
        <x:v>0</x:v>
      </x:c>
      <x:c r="F349" s="52" t="str">
        <x:f>IF(OR($C349="High-confidence innovation-driven",$C349="Medium-confidence innovation-driven"),1,IF($C349="Clear alternative-rationale",0,""))</x:f>
      </x:c>
      <x:c r="G349" s="52" t="str">
        <x:f>IF('Deal_Master_Wide'!$M$52="","",'Deal_Master_Wide'!$M$52)</x:f>
        <x:v>Review</x:v>
      </x:c>
      <x:c r="H349" s="50" t="str">
        <x:v>EVER Neuro Pharma GmbH</x:v>
      </x:c>
      <x:c r="I349" s="50" t="str">
        <x:v>EVER Pharma GmbH</x:v>
      </x:c>
      <x:c r="J349" s="50" t="n">
        <x:v>2019</x:v>
      </x:c>
      <x:c r="K349" s="50" t="n">
        <x:v>1</x:v>
      </x:c>
      <x:c r="L349" s="50" t="n">
        <x:v>2020</x:v>
      </x:c>
      <x:c r="M349" s="50" t="n">
        <x:v>1</x:v>
      </x:c>
      <x:c r="N349" s="50" t="n">
        <x:v>1</x:v>
      </x:c>
      <x:c r="O349" s="52" t="str">
        <x:f>IF($F349="","",$F349*$M349)</x:f>
      </x:c>
      <x:c r="P349" s="54" t="str">
        <x:f>IF('Deal_Master_Wide'!$BT$52="","",'Deal_Master_Wide'!$BT$52)</x:f>
      </x:c>
      <x:c r="Q349" s="54" t="str">
        <x:f>IF('Deal_Master_Wide'!$CA$52="","",'Deal_Master_Wide'!$CA$52)</x:f>
      </x:c>
      <x:c r="R349" s="54" t="str">
        <x:f>IF('Deal_Master_Wide'!$CH$52="","",'Deal_Master_Wide'!$CH$52)</x:f>
      </x:c>
      <x:c r="S349" s="54" t="str">
        <x:f>IF('Deal_Master_Wide'!$CO$52="","",'Deal_Master_Wide'!$CO$52)</x:f>
      </x:c>
      <x:c r="T349" s="54" t="str">
        <x:f>IF('Deal_Master_Wide'!$CV$52="","",'Deal_Master_Wide'!$CV$52)</x:f>
      </x:c>
      <x:c r="U349" s="54" t="str">
        <x:f>IF('Deal_Master_Wide'!$DC$52="","",'Deal_Master_Wide'!$DC$52)</x:f>
      </x:c>
      <x:c r="V349" s="56" t="str">
        <x:f>IF('Deal_Master_Wide'!$DJ$52="","",'Deal_Master_Wide'!$DJ$52)</x:f>
      </x:c>
      <x:c r="W349" s="56" t="str">
        <x:f>IF('Deal_Master_Wide'!$DQ$52="","",'Deal_Master_Wide'!$DQ$52)</x:f>
      </x:c>
      <x:c r="X349" s="56" t="str">
        <x:f>IF('Deal_Master_Wide'!$DX$52="","",'Deal_Master_Wide'!$DX$52)</x:f>
      </x:c>
      <x:c r="Y349" s="118" t="str">
        <x:f>IF('Deal_Master_Wide'!$EE$52="","",'Deal_Master_Wide'!$EE$52)</x:f>
      </x:c>
      <x:c r="Z349" s="118" t="str">
        <x:f>IF('Deal_Master_Wide'!$EL$52="","",'Deal_Master_Wide'!$EL$52)</x:f>
      </x:c>
      <x:c r="AA349" s="52" t="str">
        <x:f>IF('Deal_Master_Wide'!$AL$52="","",'Deal_Master_Wide'!$AL$52)</x:f>
        <x:v>Unknown</x:v>
      </x:c>
      <x:c r="AB349" s="54" t="str">
        <x:f>IF('Deal_Master_Wide'!$AF$52="","",'Deal_Master_Wide'!$AF$52)</x:f>
      </x:c>
      <x:c r="AC349" s="52" t="str">
        <x:f>IF(COUNT($P349,$Q349,$R349,$S349,$T349,$U349,$V349,$W349,$X349)=9,"Yes","No")</x:f>
        <x:v>No</x:v>
      </x:c>
      <x:c r="AD349" s="52" t="str">
        <x:f>IF(COUNT($Y349,$Z349)=2,"Yes","No")</x:f>
        <x:v>No</x:v>
      </x:c>
      <x:c r="AE349" s="50" t="str"/>
      <x:c r="AF349" t="str"/>
    </x:row>
    <x:row r="350" ht="20" customHeight="1">
      <x:c r="A350" s="50" t="str">
        <x:v>CTL-0050</x:v>
      </x:c>
      <x:c r="B350" s="50" t="str">
        <x:v>Candidate alternative-rationale group</x:v>
      </x:c>
      <x:c r="C350" s="52" t="str">
        <x:f>IF('Deal_Master_Wide'!$AU$52="","",'Deal_Master_Wide'!$AU$52)</x:f>
        <x:v>Not reviewed</x:v>
      </x:c>
      <x:c r="D350" s="52" t="str">
        <x:f>IF('Deal_Master_Wide'!$AV$52="","",'Deal_Master_Wide'!$AV$52)</x:f>
        <x:v>Not assessed</x:v>
      </x:c>
      <x:c r="E350" s="50" t="n">
        <x:v>0</x:v>
      </x:c>
      <x:c r="F350" s="52" t="str">
        <x:f>IF(OR($C350="High-confidence innovation-driven",$C350="Medium-confidence innovation-driven"),1,IF($C350="Clear alternative-rationale",0,""))</x:f>
      </x:c>
      <x:c r="G350" s="52" t="str">
        <x:f>IF('Deal_Master_Wide'!$M$52="","",'Deal_Master_Wide'!$M$52)</x:f>
        <x:v>Review</x:v>
      </x:c>
      <x:c r="H350" s="50" t="str">
        <x:v>EVER Neuro Pharma GmbH</x:v>
      </x:c>
      <x:c r="I350" s="50" t="str">
        <x:v>EVER Pharma GmbH</x:v>
      </x:c>
      <x:c r="J350" s="50" t="n">
        <x:v>2019</x:v>
      </x:c>
      <x:c r="K350" s="50" t="n">
        <x:v>2</x:v>
      </x:c>
      <x:c r="L350" s="50" t="n">
        <x:v>2021</x:v>
      </x:c>
      <x:c r="M350" s="50" t="n">
        <x:v>1</x:v>
      </x:c>
      <x:c r="N350" s="50" t="n">
        <x:v>1</x:v>
      </x:c>
      <x:c r="O350" s="52" t="str">
        <x:f>IF($F350="","",$F350*$M350)</x:f>
      </x:c>
      <x:c r="P350" s="54" t="str">
        <x:f>IF('Deal_Master_Wide'!$BU$52="","",'Deal_Master_Wide'!$BU$52)</x:f>
      </x:c>
      <x:c r="Q350" s="54" t="str">
        <x:f>IF('Deal_Master_Wide'!$CB$52="","",'Deal_Master_Wide'!$CB$52)</x:f>
      </x:c>
      <x:c r="R350" s="54" t="str">
        <x:f>IF('Deal_Master_Wide'!$CI$52="","",'Deal_Master_Wide'!$CI$52)</x:f>
      </x:c>
      <x:c r="S350" s="54" t="str">
        <x:f>IF('Deal_Master_Wide'!$CP$52="","",'Deal_Master_Wide'!$CP$52)</x:f>
      </x:c>
      <x:c r="T350" s="54" t="str">
        <x:f>IF('Deal_Master_Wide'!$CW$52="","",'Deal_Master_Wide'!$CW$52)</x:f>
      </x:c>
      <x:c r="U350" s="54" t="str">
        <x:f>IF('Deal_Master_Wide'!$DD$52="","",'Deal_Master_Wide'!$DD$52)</x:f>
      </x:c>
      <x:c r="V350" s="56" t="str">
        <x:f>IF('Deal_Master_Wide'!$DK$52="","",'Deal_Master_Wide'!$DK$52)</x:f>
      </x:c>
      <x:c r="W350" s="56" t="str">
        <x:f>IF('Deal_Master_Wide'!$DR$52="","",'Deal_Master_Wide'!$DR$52)</x:f>
      </x:c>
      <x:c r="X350" s="56" t="str">
        <x:f>IF('Deal_Master_Wide'!$DY$52="","",'Deal_Master_Wide'!$DY$52)</x:f>
      </x:c>
      <x:c r="Y350" s="118" t="str">
        <x:f>IF('Deal_Master_Wide'!$EF$52="","",'Deal_Master_Wide'!$EF$52)</x:f>
      </x:c>
      <x:c r="Z350" s="118" t="str">
        <x:f>IF('Deal_Master_Wide'!$EM$52="","",'Deal_Master_Wide'!$EM$52)</x:f>
      </x:c>
      <x:c r="AA350" s="52" t="str">
        <x:f>IF('Deal_Master_Wide'!$AL$52="","",'Deal_Master_Wide'!$AL$52)</x:f>
        <x:v>Unknown</x:v>
      </x:c>
      <x:c r="AB350" s="54" t="str">
        <x:f>IF('Deal_Master_Wide'!$AF$52="","",'Deal_Master_Wide'!$AF$52)</x:f>
      </x:c>
      <x:c r="AC350" s="52" t="str">
        <x:f>IF(COUNT($P350,$Q350,$R350,$S350,$T350,$U350,$V350,$W350,$X350)=9,"Yes","No")</x:f>
        <x:v>No</x:v>
      </x:c>
      <x:c r="AD350" s="52" t="str">
        <x:f>IF(COUNT($Y350,$Z350)=2,"Yes","No")</x:f>
        <x:v>No</x:v>
      </x:c>
      <x:c r="AE350" s="50" t="str"/>
      <x:c r="AF350" t="str"/>
    </x:row>
    <x:row r="351" ht="20" customHeight="1">
      <x:c r="A351" s="50" t="str">
        <x:v>CTL-0050</x:v>
      </x:c>
      <x:c r="B351" s="50" t="str">
        <x:v>Candidate alternative-rationale group</x:v>
      </x:c>
      <x:c r="C351" s="52" t="str">
        <x:f>IF('Deal_Master_Wide'!$AU$52="","",'Deal_Master_Wide'!$AU$52)</x:f>
        <x:v>Not reviewed</x:v>
      </x:c>
      <x:c r="D351" s="52" t="str">
        <x:f>IF('Deal_Master_Wide'!$AV$52="","",'Deal_Master_Wide'!$AV$52)</x:f>
        <x:v>Not assessed</x:v>
      </x:c>
      <x:c r="E351" s="50" t="n">
        <x:v>0</x:v>
      </x:c>
      <x:c r="F351" s="52" t="str">
        <x:f>IF(OR($C351="High-confidence innovation-driven",$C351="Medium-confidence innovation-driven"),1,IF($C351="Clear alternative-rationale",0,""))</x:f>
      </x:c>
      <x:c r="G351" s="52" t="str">
        <x:f>IF('Deal_Master_Wide'!$M$52="","",'Deal_Master_Wide'!$M$52)</x:f>
        <x:v>Review</x:v>
      </x:c>
      <x:c r="H351" s="50" t="str">
        <x:v>EVER Neuro Pharma GmbH</x:v>
      </x:c>
      <x:c r="I351" s="50" t="str">
        <x:v>EVER Pharma GmbH</x:v>
      </x:c>
      <x:c r="J351" s="50" t="n">
        <x:v>2019</x:v>
      </x:c>
      <x:c r="K351" s="50" t="n">
        <x:v>3</x:v>
      </x:c>
      <x:c r="L351" s="50" t="n">
        <x:v>2022</x:v>
      </x:c>
      <x:c r="M351" s="50" t="n">
        <x:v>1</x:v>
      </x:c>
      <x:c r="N351" s="50" t="n">
        <x:v>1</x:v>
      </x:c>
      <x:c r="O351" s="52" t="str">
        <x:f>IF($F351="","",$F351*$M351)</x:f>
      </x:c>
      <x:c r="P351" s="54" t="str">
        <x:f>IF('Deal_Master_Wide'!$BV$52="","",'Deal_Master_Wide'!$BV$52)</x:f>
      </x:c>
      <x:c r="Q351" s="54" t="str">
        <x:f>IF('Deal_Master_Wide'!$CC$52="","",'Deal_Master_Wide'!$CC$52)</x:f>
      </x:c>
      <x:c r="R351" s="54" t="str">
        <x:f>IF('Deal_Master_Wide'!$CJ$52="","",'Deal_Master_Wide'!$CJ$52)</x:f>
      </x:c>
      <x:c r="S351" s="54" t="str">
        <x:f>IF('Deal_Master_Wide'!$CQ$52="","",'Deal_Master_Wide'!$CQ$52)</x:f>
      </x:c>
      <x:c r="T351" s="54" t="str">
        <x:f>IF('Deal_Master_Wide'!$CX$52="","",'Deal_Master_Wide'!$CX$52)</x:f>
      </x:c>
      <x:c r="U351" s="54" t="str">
        <x:f>IF('Deal_Master_Wide'!$DE$52="","",'Deal_Master_Wide'!$DE$52)</x:f>
      </x:c>
      <x:c r="V351" s="56" t="str">
        <x:f>IF('Deal_Master_Wide'!$DL$52="","",'Deal_Master_Wide'!$DL$52)</x:f>
      </x:c>
      <x:c r="W351" s="56" t="str">
        <x:f>IF('Deal_Master_Wide'!$DS$52="","",'Deal_Master_Wide'!$DS$52)</x:f>
      </x:c>
      <x:c r="X351" s="56" t="str">
        <x:f>IF('Deal_Master_Wide'!$DZ$52="","",'Deal_Master_Wide'!$DZ$52)</x:f>
      </x:c>
      <x:c r="Y351" s="118" t="str">
        <x:f>IF('Deal_Master_Wide'!$EG$52="","",'Deal_Master_Wide'!$EG$52)</x:f>
      </x:c>
      <x:c r="Z351" s="118" t="str">
        <x:f>IF('Deal_Master_Wide'!$EN$52="","",'Deal_Master_Wide'!$EN$52)</x:f>
      </x:c>
      <x:c r="AA351" s="52" t="str">
        <x:f>IF('Deal_Master_Wide'!$AL$52="","",'Deal_Master_Wide'!$AL$52)</x:f>
        <x:v>Unknown</x:v>
      </x:c>
      <x:c r="AB351" s="54" t="str">
        <x:f>IF('Deal_Master_Wide'!$AF$52="","",'Deal_Master_Wide'!$AF$52)</x:f>
      </x:c>
      <x:c r="AC351" s="52" t="str">
        <x:f>IF(COUNT($P351,$Q351,$R351,$S351,$T351,$U351,$V351,$W351,$X351)=9,"Yes","No")</x:f>
        <x:v>No</x:v>
      </x:c>
      <x:c r="AD351" s="52" t="str">
        <x:f>IF(COUNT($Y351,$Z351)=2,"Yes","No")</x:f>
        <x:v>No</x:v>
      </x:c>
      <x:c r="AE351" s="50" t="str"/>
      <x:c r="AF351" t="str"/>
    </x:row>
    <x:row r="352" ht="20" customHeight="1">
      <x:c r="A352" s="50" t="str">
        <x:v>CTL-0051</x:v>
      </x:c>
      <x:c r="B352" s="50" t="str">
        <x:v>Candidate alternative-rationale group</x:v>
      </x:c>
      <x:c r="C352" s="52" t="str">
        <x:f>IF('Deal_Master_Wide'!$AU$53="","",'Deal_Master_Wide'!$AU$53)</x:f>
        <x:v>Not reviewed</x:v>
      </x:c>
      <x:c r="D352" s="52" t="str">
        <x:f>IF('Deal_Master_Wide'!$AV$53="","",'Deal_Master_Wide'!$AV$53)</x:f>
        <x:v>Not assessed</x:v>
      </x:c>
      <x:c r="E352" s="50" t="n">
        <x:v>0</x:v>
      </x:c>
      <x:c r="F352" s="52" t="str">
        <x:f>IF(OR($C352="High-confidence innovation-driven",$C352="Medium-confidence innovation-driven"),1,IF($C352="Clear alternative-rationale",0,""))</x:f>
      </x:c>
      <x:c r="G352" s="52" t="str">
        <x:f>IF('Deal_Master_Wide'!$M$53="","",'Deal_Master_Wide'!$M$53)</x:f>
        <x:v>Review</x:v>
      </x:c>
      <x:c r="H352" s="50" t="str">
        <x:v>Revvity Inc</x:v>
      </x:c>
      <x:c r="I352" s="50" t="str">
        <x:v>Cisbio Bioassays</x:v>
      </x:c>
      <x:c r="J352" s="50" t="n">
        <x:v>2019</x:v>
      </x:c>
      <x:c r="K352" s="50" t="n">
        <x:v>-3</x:v>
      </x:c>
      <x:c r="L352" s="50" t="n">
        <x:v>2016</x:v>
      </x:c>
      <x:c r="M352" s="50" t="n">
        <x:v>0</x:v>
      </x:c>
      <x:c r="N352" s="50" t="n">
        <x:v>0</x:v>
      </x:c>
      <x:c r="O352" s="52" t="str">
        <x:f>IF($F352="","",$F352*$M352)</x:f>
      </x:c>
      <x:c r="P352" s="54" t="str">
        <x:f>IF('Deal_Master_Wide'!$BP$53="","",'Deal_Master_Wide'!$BP$53)</x:f>
      </x:c>
      <x:c r="Q352" s="54" t="str">
        <x:f>IF('Deal_Master_Wide'!$BW$53="","",'Deal_Master_Wide'!$BW$53)</x:f>
      </x:c>
      <x:c r="R352" s="54" t="str">
        <x:f>IF('Deal_Master_Wide'!$CD$53="","",'Deal_Master_Wide'!$CD$53)</x:f>
      </x:c>
      <x:c r="S352" s="54" t="str">
        <x:f>IF('Deal_Master_Wide'!$CK$53="","",'Deal_Master_Wide'!$CK$53)</x:f>
      </x:c>
      <x:c r="T352" s="54" t="str">
        <x:f>IF('Deal_Master_Wide'!$CR$53="","",'Deal_Master_Wide'!$CR$53)</x:f>
      </x:c>
      <x:c r="U352" s="54" t="str">
        <x:f>IF('Deal_Master_Wide'!$CY$53="","",'Deal_Master_Wide'!$CY$53)</x:f>
      </x:c>
      <x:c r="V352" s="56" t="str">
        <x:f>IF('Deal_Master_Wide'!$DF$53="","",'Deal_Master_Wide'!$DF$53)</x:f>
      </x:c>
      <x:c r="W352" s="56" t="str">
        <x:f>IF('Deal_Master_Wide'!$DM$53="","",'Deal_Master_Wide'!$DM$53)</x:f>
      </x:c>
      <x:c r="X352" s="56" t="str">
        <x:f>IF('Deal_Master_Wide'!$DT$53="","",'Deal_Master_Wide'!$DT$53)</x:f>
      </x:c>
      <x:c r="Y352" s="118" t="str">
        <x:f>IF('Deal_Master_Wide'!$EA$53="","",'Deal_Master_Wide'!$EA$53)</x:f>
      </x:c>
      <x:c r="Z352" s="118" t="str">
        <x:f>IF('Deal_Master_Wide'!$EH$53="","",'Deal_Master_Wide'!$EH$53)</x:f>
      </x:c>
      <x:c r="AA352" s="52" t="str">
        <x:f>IF('Deal_Master_Wide'!$AL$53="","",'Deal_Master_Wide'!$AL$53)</x:f>
        <x:v>Unknown</x:v>
      </x:c>
      <x:c r="AB352" s="54" t="str">
        <x:f>IF('Deal_Master_Wide'!$AF$53="","",'Deal_Master_Wide'!$AF$53)</x:f>
      </x:c>
      <x:c r="AC352" s="52" t="str">
        <x:f>IF(COUNT($P352,$Q352,$R352,$S352,$T352,$U352,$V352,$W352,$X352)=9,"Yes","No")</x:f>
        <x:v>No</x:v>
      </x:c>
      <x:c r="AD352" s="52" t="str">
        <x:f>IF(COUNT($Y352,$Z352)=2,"Yes","No")</x:f>
        <x:v>No</x:v>
      </x:c>
      <x:c r="AE352" s="50" t="str"/>
      <x:c r="AF352" t="str"/>
    </x:row>
    <x:row r="353" ht="20" customHeight="1">
      <x:c r="A353" s="50" t="str">
        <x:v>CTL-0051</x:v>
      </x:c>
      <x:c r="B353" s="50" t="str">
        <x:v>Candidate alternative-rationale group</x:v>
      </x:c>
      <x:c r="C353" s="52" t="str">
        <x:f>IF('Deal_Master_Wide'!$AU$53="","",'Deal_Master_Wide'!$AU$53)</x:f>
        <x:v>Not reviewed</x:v>
      </x:c>
      <x:c r="D353" s="52" t="str">
        <x:f>IF('Deal_Master_Wide'!$AV$53="","",'Deal_Master_Wide'!$AV$53)</x:f>
        <x:v>Not assessed</x:v>
      </x:c>
      <x:c r="E353" s="50" t="n">
        <x:v>0</x:v>
      </x:c>
      <x:c r="F353" s="52" t="str">
        <x:f>IF(OR($C353="High-confidence innovation-driven",$C353="Medium-confidence innovation-driven"),1,IF($C353="Clear alternative-rationale",0,""))</x:f>
      </x:c>
      <x:c r="G353" s="52" t="str">
        <x:f>IF('Deal_Master_Wide'!$M$53="","",'Deal_Master_Wide'!$M$53)</x:f>
        <x:v>Review</x:v>
      </x:c>
      <x:c r="H353" s="50" t="str">
        <x:v>Revvity Inc</x:v>
      </x:c>
      <x:c r="I353" s="50" t="str">
        <x:v>Cisbio Bioassays</x:v>
      </x:c>
      <x:c r="J353" s="50" t="n">
        <x:v>2019</x:v>
      </x:c>
      <x:c r="K353" s="50" t="n">
        <x:v>-2</x:v>
      </x:c>
      <x:c r="L353" s="50" t="n">
        <x:v>2017</x:v>
      </x:c>
      <x:c r="M353" s="50" t="n">
        <x:v>0</x:v>
      </x:c>
      <x:c r="N353" s="50" t="n">
        <x:v>0</x:v>
      </x:c>
      <x:c r="O353" s="52" t="str">
        <x:f>IF($F353="","",$F353*$M353)</x:f>
      </x:c>
      <x:c r="P353" s="54" t="str">
        <x:f>IF('Deal_Master_Wide'!$BQ$53="","",'Deal_Master_Wide'!$BQ$53)</x:f>
      </x:c>
      <x:c r="Q353" s="54" t="str">
        <x:f>IF('Deal_Master_Wide'!$BX$53="","",'Deal_Master_Wide'!$BX$53)</x:f>
      </x:c>
      <x:c r="R353" s="54" t="str">
        <x:f>IF('Deal_Master_Wide'!$CE$53="","",'Deal_Master_Wide'!$CE$53)</x:f>
      </x:c>
      <x:c r="S353" s="54" t="str">
        <x:f>IF('Deal_Master_Wide'!$CL$53="","",'Deal_Master_Wide'!$CL$53)</x:f>
      </x:c>
      <x:c r="T353" s="54" t="str">
        <x:f>IF('Deal_Master_Wide'!$CS$53="","",'Deal_Master_Wide'!$CS$53)</x:f>
      </x:c>
      <x:c r="U353" s="54" t="str">
        <x:f>IF('Deal_Master_Wide'!$CZ$53="","",'Deal_Master_Wide'!$CZ$53)</x:f>
      </x:c>
      <x:c r="V353" s="56" t="str">
        <x:f>IF('Deal_Master_Wide'!$DG$53="","",'Deal_Master_Wide'!$DG$53)</x:f>
      </x:c>
      <x:c r="W353" s="56" t="str">
        <x:f>IF('Deal_Master_Wide'!$DN$53="","",'Deal_Master_Wide'!$DN$53)</x:f>
      </x:c>
      <x:c r="X353" s="56" t="str">
        <x:f>IF('Deal_Master_Wide'!$DU$53="","",'Deal_Master_Wide'!$DU$53)</x:f>
      </x:c>
      <x:c r="Y353" s="118" t="str">
        <x:f>IF('Deal_Master_Wide'!$EB$53="","",'Deal_Master_Wide'!$EB$53)</x:f>
      </x:c>
      <x:c r="Z353" s="118" t="str">
        <x:f>IF('Deal_Master_Wide'!$EI$53="","",'Deal_Master_Wide'!$EI$53)</x:f>
      </x:c>
      <x:c r="AA353" s="52" t="str">
        <x:f>IF('Deal_Master_Wide'!$AL$53="","",'Deal_Master_Wide'!$AL$53)</x:f>
        <x:v>Unknown</x:v>
      </x:c>
      <x:c r="AB353" s="54" t="str">
        <x:f>IF('Deal_Master_Wide'!$AF$53="","",'Deal_Master_Wide'!$AF$53)</x:f>
      </x:c>
      <x:c r="AC353" s="52" t="str">
        <x:f>IF(COUNT($P353,$Q353,$R353,$S353,$T353,$U353,$V353,$W353,$X353)=9,"Yes","No")</x:f>
        <x:v>No</x:v>
      </x:c>
      <x:c r="AD353" s="52" t="str">
        <x:f>IF(COUNT($Y353,$Z353)=2,"Yes","No")</x:f>
        <x:v>No</x:v>
      </x:c>
      <x:c r="AE353" s="50" t="str"/>
      <x:c r="AF353" t="str"/>
    </x:row>
    <x:row r="354" ht="20" customHeight="1">
      <x:c r="A354" s="50" t="str">
        <x:v>CTL-0051</x:v>
      </x:c>
      <x:c r="B354" s="50" t="str">
        <x:v>Candidate alternative-rationale group</x:v>
      </x:c>
      <x:c r="C354" s="52" t="str">
        <x:f>IF('Deal_Master_Wide'!$AU$53="","",'Deal_Master_Wide'!$AU$53)</x:f>
        <x:v>Not reviewed</x:v>
      </x:c>
      <x:c r="D354" s="52" t="str">
        <x:f>IF('Deal_Master_Wide'!$AV$53="","",'Deal_Master_Wide'!$AV$53)</x:f>
        <x:v>Not assessed</x:v>
      </x:c>
      <x:c r="E354" s="50" t="n">
        <x:v>0</x:v>
      </x:c>
      <x:c r="F354" s="52" t="str">
        <x:f>IF(OR($C354="High-confidence innovation-driven",$C354="Medium-confidence innovation-driven"),1,IF($C354="Clear alternative-rationale",0,""))</x:f>
      </x:c>
      <x:c r="G354" s="52" t="str">
        <x:f>IF('Deal_Master_Wide'!$M$53="","",'Deal_Master_Wide'!$M$53)</x:f>
        <x:v>Review</x:v>
      </x:c>
      <x:c r="H354" s="50" t="str">
        <x:v>Revvity Inc</x:v>
      </x:c>
      <x:c r="I354" s="50" t="str">
        <x:v>Cisbio Bioassays</x:v>
      </x:c>
      <x:c r="J354" s="50" t="n">
        <x:v>2019</x:v>
      </x:c>
      <x:c r="K354" s="50" t="n">
        <x:v>-1</x:v>
      </x:c>
      <x:c r="L354" s="50" t="n">
        <x:v>2018</x:v>
      </x:c>
      <x:c r="M354" s="50" t="n">
        <x:v>0</x:v>
      </x:c>
      <x:c r="N354" s="50" t="n">
        <x:v>0</x:v>
      </x:c>
      <x:c r="O354" s="52" t="str">
        <x:f>IF($F354="","",$F354*$M354)</x:f>
      </x:c>
      <x:c r="P354" s="54" t="str">
        <x:f>IF('Deal_Master_Wide'!$BR$53="","",'Deal_Master_Wide'!$BR$53)</x:f>
      </x:c>
      <x:c r="Q354" s="54" t="str">
        <x:f>IF('Deal_Master_Wide'!$BY$53="","",'Deal_Master_Wide'!$BY$53)</x:f>
      </x:c>
      <x:c r="R354" s="54" t="str">
        <x:f>IF('Deal_Master_Wide'!$CF$53="","",'Deal_Master_Wide'!$CF$53)</x:f>
      </x:c>
      <x:c r="S354" s="54" t="str">
        <x:f>IF('Deal_Master_Wide'!$CM$53="","",'Deal_Master_Wide'!$CM$53)</x:f>
      </x:c>
      <x:c r="T354" s="54" t="str">
        <x:f>IF('Deal_Master_Wide'!$CT$53="","",'Deal_Master_Wide'!$CT$53)</x:f>
      </x:c>
      <x:c r="U354" s="54" t="str">
        <x:f>IF('Deal_Master_Wide'!$DA$53="","",'Deal_Master_Wide'!$DA$53)</x:f>
      </x:c>
      <x:c r="V354" s="56" t="str">
        <x:f>IF('Deal_Master_Wide'!$DH$53="","",'Deal_Master_Wide'!$DH$53)</x:f>
      </x:c>
      <x:c r="W354" s="56" t="str">
        <x:f>IF('Deal_Master_Wide'!$DO$53="","",'Deal_Master_Wide'!$DO$53)</x:f>
      </x:c>
      <x:c r="X354" s="56" t="str">
        <x:f>IF('Deal_Master_Wide'!$DV$53="","",'Deal_Master_Wide'!$DV$53)</x:f>
      </x:c>
      <x:c r="Y354" s="118" t="str">
        <x:f>IF('Deal_Master_Wide'!$EC$53="","",'Deal_Master_Wide'!$EC$53)</x:f>
      </x:c>
      <x:c r="Z354" s="118" t="str">
        <x:f>IF('Deal_Master_Wide'!$EJ$53="","",'Deal_Master_Wide'!$EJ$53)</x:f>
      </x:c>
      <x:c r="AA354" s="52" t="str">
        <x:f>IF('Deal_Master_Wide'!$AL$53="","",'Deal_Master_Wide'!$AL$53)</x:f>
        <x:v>Unknown</x:v>
      </x:c>
      <x:c r="AB354" s="54" t="str">
        <x:f>IF('Deal_Master_Wide'!$AF$53="","",'Deal_Master_Wide'!$AF$53)</x:f>
      </x:c>
      <x:c r="AC354" s="52" t="str">
        <x:f>IF(COUNT($P354,$Q354,$R354,$S354,$T354,$U354,$V354,$W354,$X354)=9,"Yes","No")</x:f>
        <x:v>No</x:v>
      </x:c>
      <x:c r="AD354" s="52" t="str">
        <x:f>IF(COUNT($Y354,$Z354)=2,"Yes","No")</x:f>
        <x:v>No</x:v>
      </x:c>
      <x:c r="AE354" s="50" t="str"/>
      <x:c r="AF354" t="str"/>
    </x:row>
    <x:row r="355" ht="20" customHeight="1">
      <x:c r="A355" s="50" t="str">
        <x:v>CTL-0051</x:v>
      </x:c>
      <x:c r="B355" s="50" t="str">
        <x:v>Candidate alternative-rationale group</x:v>
      </x:c>
      <x:c r="C355" s="52" t="str">
        <x:f>IF('Deal_Master_Wide'!$AU$53="","",'Deal_Master_Wide'!$AU$53)</x:f>
        <x:v>Not reviewed</x:v>
      </x:c>
      <x:c r="D355" s="52" t="str">
        <x:f>IF('Deal_Master_Wide'!$AV$53="","",'Deal_Master_Wide'!$AV$53)</x:f>
        <x:v>Not assessed</x:v>
      </x:c>
      <x:c r="E355" s="50" t="n">
        <x:v>0</x:v>
      </x:c>
      <x:c r="F355" s="52" t="str">
        <x:f>IF(OR($C355="High-confidence innovation-driven",$C355="Medium-confidence innovation-driven"),1,IF($C355="Clear alternative-rationale",0,""))</x:f>
      </x:c>
      <x:c r="G355" s="52" t="str">
        <x:f>IF('Deal_Master_Wide'!$M$53="","",'Deal_Master_Wide'!$M$53)</x:f>
        <x:v>Review</x:v>
      </x:c>
      <x:c r="H355" s="50" t="str">
        <x:v>Revvity Inc</x:v>
      </x:c>
      <x:c r="I355" s="50" t="str">
        <x:v>Cisbio Bioassays</x:v>
      </x:c>
      <x:c r="J355" s="50" t="n">
        <x:v>2019</x:v>
      </x:c>
      <x:c r="K355" s="50" t="n">
        <x:v>0</x:v>
      </x:c>
      <x:c r="L355" s="50" t="n">
        <x:v>2019</x:v>
      </x:c>
      <x:c r="M355" s="50" t="n">
        <x:v>0</x:v>
      </x:c>
      <x:c r="N355" s="50" t="n">
        <x:v>1</x:v>
      </x:c>
      <x:c r="O355" s="52" t="str">
        <x:f>IF($F355="","",$F355*$M355)</x:f>
      </x:c>
      <x:c r="P355" s="54" t="str">
        <x:f>IF('Deal_Master_Wide'!$BS$53="","",'Deal_Master_Wide'!$BS$53)</x:f>
      </x:c>
      <x:c r="Q355" s="54" t="str">
        <x:f>IF('Deal_Master_Wide'!$BZ$53="","",'Deal_Master_Wide'!$BZ$53)</x:f>
      </x:c>
      <x:c r="R355" s="54" t="str">
        <x:f>IF('Deal_Master_Wide'!$CG$53="","",'Deal_Master_Wide'!$CG$53)</x:f>
      </x:c>
      <x:c r="S355" s="54" t="str">
        <x:f>IF('Deal_Master_Wide'!$CN$53="","",'Deal_Master_Wide'!$CN$53)</x:f>
      </x:c>
      <x:c r="T355" s="54" t="str">
        <x:f>IF('Deal_Master_Wide'!$CU$53="","",'Deal_Master_Wide'!$CU$53)</x:f>
      </x:c>
      <x:c r="U355" s="54" t="str">
        <x:f>IF('Deal_Master_Wide'!$DB$53="","",'Deal_Master_Wide'!$DB$53)</x:f>
      </x:c>
      <x:c r="V355" s="56" t="str">
        <x:f>IF('Deal_Master_Wide'!$DI$53="","",'Deal_Master_Wide'!$DI$53)</x:f>
      </x:c>
      <x:c r="W355" s="56" t="str">
        <x:f>IF('Deal_Master_Wide'!$DP$53="","",'Deal_Master_Wide'!$DP$53)</x:f>
      </x:c>
      <x:c r="X355" s="56" t="str">
        <x:f>IF('Deal_Master_Wide'!$DW$53="","",'Deal_Master_Wide'!$DW$53)</x:f>
      </x:c>
      <x:c r="Y355" s="118" t="str">
        <x:f>IF('Deal_Master_Wide'!$ED$53="","",'Deal_Master_Wide'!$ED$53)</x:f>
      </x:c>
      <x:c r="Z355" s="118" t="str">
        <x:f>IF('Deal_Master_Wide'!$EK$53="","",'Deal_Master_Wide'!$EK$53)</x:f>
      </x:c>
      <x:c r="AA355" s="52" t="str">
        <x:f>IF('Deal_Master_Wide'!$AL$53="","",'Deal_Master_Wide'!$AL$53)</x:f>
        <x:v>Unknown</x:v>
      </x:c>
      <x:c r="AB355" s="54" t="str">
        <x:f>IF('Deal_Master_Wide'!$AF$53="","",'Deal_Master_Wide'!$AF$53)</x:f>
      </x:c>
      <x:c r="AC355" s="52" t="str">
        <x:f>IF(COUNT($P355,$Q355,$R355,$S355,$T355,$U355,$V355,$W355,$X355)=9,"Yes","No")</x:f>
        <x:v>No</x:v>
      </x:c>
      <x:c r="AD355" s="52" t="str">
        <x:f>IF(COUNT($Y355,$Z355)=2,"Yes","No")</x:f>
        <x:v>No</x:v>
      </x:c>
      <x:c r="AE355" s="50" t="str"/>
      <x:c r="AF355" t="str"/>
    </x:row>
    <x:row r="356" ht="20" customHeight="1">
      <x:c r="A356" s="50" t="str">
        <x:v>CTL-0051</x:v>
      </x:c>
      <x:c r="B356" s="50" t="str">
        <x:v>Candidate alternative-rationale group</x:v>
      </x:c>
      <x:c r="C356" s="52" t="str">
        <x:f>IF('Deal_Master_Wide'!$AU$53="","",'Deal_Master_Wide'!$AU$53)</x:f>
        <x:v>Not reviewed</x:v>
      </x:c>
      <x:c r="D356" s="52" t="str">
        <x:f>IF('Deal_Master_Wide'!$AV$53="","",'Deal_Master_Wide'!$AV$53)</x:f>
        <x:v>Not assessed</x:v>
      </x:c>
      <x:c r="E356" s="50" t="n">
        <x:v>0</x:v>
      </x:c>
      <x:c r="F356" s="52" t="str">
        <x:f>IF(OR($C356="High-confidence innovation-driven",$C356="Medium-confidence innovation-driven"),1,IF($C356="Clear alternative-rationale",0,""))</x:f>
      </x:c>
      <x:c r="G356" s="52" t="str">
        <x:f>IF('Deal_Master_Wide'!$M$53="","",'Deal_Master_Wide'!$M$53)</x:f>
        <x:v>Review</x:v>
      </x:c>
      <x:c r="H356" s="50" t="str">
        <x:v>Revvity Inc</x:v>
      </x:c>
      <x:c r="I356" s="50" t="str">
        <x:v>Cisbio Bioassays</x:v>
      </x:c>
      <x:c r="J356" s="50" t="n">
        <x:v>2019</x:v>
      </x:c>
      <x:c r="K356" s="50" t="n">
        <x:v>1</x:v>
      </x:c>
      <x:c r="L356" s="50" t="n">
        <x:v>2020</x:v>
      </x:c>
      <x:c r="M356" s="50" t="n">
        <x:v>1</x:v>
      </x:c>
      <x:c r="N356" s="50" t="n">
        <x:v>1</x:v>
      </x:c>
      <x:c r="O356" s="52" t="str">
        <x:f>IF($F356="","",$F356*$M356)</x:f>
      </x:c>
      <x:c r="P356" s="54" t="str">
        <x:f>IF('Deal_Master_Wide'!$BT$53="","",'Deal_Master_Wide'!$BT$53)</x:f>
      </x:c>
      <x:c r="Q356" s="54" t="str">
        <x:f>IF('Deal_Master_Wide'!$CA$53="","",'Deal_Master_Wide'!$CA$53)</x:f>
      </x:c>
      <x:c r="R356" s="54" t="str">
        <x:f>IF('Deal_Master_Wide'!$CH$53="","",'Deal_Master_Wide'!$CH$53)</x:f>
      </x:c>
      <x:c r="S356" s="54" t="str">
        <x:f>IF('Deal_Master_Wide'!$CO$53="","",'Deal_Master_Wide'!$CO$53)</x:f>
      </x:c>
      <x:c r="T356" s="54" t="str">
        <x:f>IF('Deal_Master_Wide'!$CV$53="","",'Deal_Master_Wide'!$CV$53)</x:f>
      </x:c>
      <x:c r="U356" s="54" t="str">
        <x:f>IF('Deal_Master_Wide'!$DC$53="","",'Deal_Master_Wide'!$DC$53)</x:f>
      </x:c>
      <x:c r="V356" s="56" t="str">
        <x:f>IF('Deal_Master_Wide'!$DJ$53="","",'Deal_Master_Wide'!$DJ$53)</x:f>
      </x:c>
      <x:c r="W356" s="56" t="str">
        <x:f>IF('Deal_Master_Wide'!$DQ$53="","",'Deal_Master_Wide'!$DQ$53)</x:f>
      </x:c>
      <x:c r="X356" s="56" t="str">
        <x:f>IF('Deal_Master_Wide'!$DX$53="","",'Deal_Master_Wide'!$DX$53)</x:f>
      </x:c>
      <x:c r="Y356" s="118" t="str">
        <x:f>IF('Deal_Master_Wide'!$EE$53="","",'Deal_Master_Wide'!$EE$53)</x:f>
      </x:c>
      <x:c r="Z356" s="118" t="str">
        <x:f>IF('Deal_Master_Wide'!$EL$53="","",'Deal_Master_Wide'!$EL$53)</x:f>
      </x:c>
      <x:c r="AA356" s="52" t="str">
        <x:f>IF('Deal_Master_Wide'!$AL$53="","",'Deal_Master_Wide'!$AL$53)</x:f>
        <x:v>Unknown</x:v>
      </x:c>
      <x:c r="AB356" s="54" t="str">
        <x:f>IF('Deal_Master_Wide'!$AF$53="","",'Deal_Master_Wide'!$AF$53)</x:f>
      </x:c>
      <x:c r="AC356" s="52" t="str">
        <x:f>IF(COUNT($P356,$Q356,$R356,$S356,$T356,$U356,$V356,$W356,$X356)=9,"Yes","No")</x:f>
        <x:v>No</x:v>
      </x:c>
      <x:c r="AD356" s="52" t="str">
        <x:f>IF(COUNT($Y356,$Z356)=2,"Yes","No")</x:f>
        <x:v>No</x:v>
      </x:c>
      <x:c r="AE356" s="50" t="str"/>
      <x:c r="AF356" t="str"/>
    </x:row>
    <x:row r="357" ht="20" customHeight="1">
      <x:c r="A357" s="50" t="str">
        <x:v>CTL-0051</x:v>
      </x:c>
      <x:c r="B357" s="50" t="str">
        <x:v>Candidate alternative-rationale group</x:v>
      </x:c>
      <x:c r="C357" s="52" t="str">
        <x:f>IF('Deal_Master_Wide'!$AU$53="","",'Deal_Master_Wide'!$AU$53)</x:f>
        <x:v>Not reviewed</x:v>
      </x:c>
      <x:c r="D357" s="52" t="str">
        <x:f>IF('Deal_Master_Wide'!$AV$53="","",'Deal_Master_Wide'!$AV$53)</x:f>
        <x:v>Not assessed</x:v>
      </x:c>
      <x:c r="E357" s="50" t="n">
        <x:v>0</x:v>
      </x:c>
      <x:c r="F357" s="52" t="str">
        <x:f>IF(OR($C357="High-confidence innovation-driven",$C357="Medium-confidence innovation-driven"),1,IF($C357="Clear alternative-rationale",0,""))</x:f>
      </x:c>
      <x:c r="G357" s="52" t="str">
        <x:f>IF('Deal_Master_Wide'!$M$53="","",'Deal_Master_Wide'!$M$53)</x:f>
        <x:v>Review</x:v>
      </x:c>
      <x:c r="H357" s="50" t="str">
        <x:v>Revvity Inc</x:v>
      </x:c>
      <x:c r="I357" s="50" t="str">
        <x:v>Cisbio Bioassays</x:v>
      </x:c>
      <x:c r="J357" s="50" t="n">
        <x:v>2019</x:v>
      </x:c>
      <x:c r="K357" s="50" t="n">
        <x:v>2</x:v>
      </x:c>
      <x:c r="L357" s="50" t="n">
        <x:v>2021</x:v>
      </x:c>
      <x:c r="M357" s="50" t="n">
        <x:v>1</x:v>
      </x:c>
      <x:c r="N357" s="50" t="n">
        <x:v>1</x:v>
      </x:c>
      <x:c r="O357" s="52" t="str">
        <x:f>IF($F357="","",$F357*$M357)</x:f>
      </x:c>
      <x:c r="P357" s="54" t="str">
        <x:f>IF('Deal_Master_Wide'!$BU$53="","",'Deal_Master_Wide'!$BU$53)</x:f>
      </x:c>
      <x:c r="Q357" s="54" t="str">
        <x:f>IF('Deal_Master_Wide'!$CB$53="","",'Deal_Master_Wide'!$CB$53)</x:f>
      </x:c>
      <x:c r="R357" s="54" t="str">
        <x:f>IF('Deal_Master_Wide'!$CI$53="","",'Deal_Master_Wide'!$CI$53)</x:f>
      </x:c>
      <x:c r="S357" s="54" t="str">
        <x:f>IF('Deal_Master_Wide'!$CP$53="","",'Deal_Master_Wide'!$CP$53)</x:f>
      </x:c>
      <x:c r="T357" s="54" t="str">
        <x:f>IF('Deal_Master_Wide'!$CW$53="","",'Deal_Master_Wide'!$CW$53)</x:f>
      </x:c>
      <x:c r="U357" s="54" t="str">
        <x:f>IF('Deal_Master_Wide'!$DD$53="","",'Deal_Master_Wide'!$DD$53)</x:f>
      </x:c>
      <x:c r="V357" s="56" t="str">
        <x:f>IF('Deal_Master_Wide'!$DK$53="","",'Deal_Master_Wide'!$DK$53)</x:f>
      </x:c>
      <x:c r="W357" s="56" t="str">
        <x:f>IF('Deal_Master_Wide'!$DR$53="","",'Deal_Master_Wide'!$DR$53)</x:f>
      </x:c>
      <x:c r="X357" s="56" t="str">
        <x:f>IF('Deal_Master_Wide'!$DY$53="","",'Deal_Master_Wide'!$DY$53)</x:f>
      </x:c>
      <x:c r="Y357" s="118" t="str">
        <x:f>IF('Deal_Master_Wide'!$EF$53="","",'Deal_Master_Wide'!$EF$53)</x:f>
      </x:c>
      <x:c r="Z357" s="118" t="str">
        <x:f>IF('Deal_Master_Wide'!$EM$53="","",'Deal_Master_Wide'!$EM$53)</x:f>
      </x:c>
      <x:c r="AA357" s="52" t="str">
        <x:f>IF('Deal_Master_Wide'!$AL$53="","",'Deal_Master_Wide'!$AL$53)</x:f>
        <x:v>Unknown</x:v>
      </x:c>
      <x:c r="AB357" s="54" t="str">
        <x:f>IF('Deal_Master_Wide'!$AF$53="","",'Deal_Master_Wide'!$AF$53)</x:f>
      </x:c>
      <x:c r="AC357" s="52" t="str">
        <x:f>IF(COUNT($P357,$Q357,$R357,$S357,$T357,$U357,$V357,$W357,$X357)=9,"Yes","No")</x:f>
        <x:v>No</x:v>
      </x:c>
      <x:c r="AD357" s="52" t="str">
        <x:f>IF(COUNT($Y357,$Z357)=2,"Yes","No")</x:f>
        <x:v>No</x:v>
      </x:c>
      <x:c r="AE357" s="50" t="str"/>
      <x:c r="AF357" t="str"/>
    </x:row>
    <x:row r="358" ht="20" customHeight="1">
      <x:c r="A358" s="50" t="str">
        <x:v>CTL-0051</x:v>
      </x:c>
      <x:c r="B358" s="50" t="str">
        <x:v>Candidate alternative-rationale group</x:v>
      </x:c>
      <x:c r="C358" s="52" t="str">
        <x:f>IF('Deal_Master_Wide'!$AU$53="","",'Deal_Master_Wide'!$AU$53)</x:f>
        <x:v>Not reviewed</x:v>
      </x:c>
      <x:c r="D358" s="52" t="str">
        <x:f>IF('Deal_Master_Wide'!$AV$53="","",'Deal_Master_Wide'!$AV$53)</x:f>
        <x:v>Not assessed</x:v>
      </x:c>
      <x:c r="E358" s="50" t="n">
        <x:v>0</x:v>
      </x:c>
      <x:c r="F358" s="52" t="str">
        <x:f>IF(OR($C358="High-confidence innovation-driven",$C358="Medium-confidence innovation-driven"),1,IF($C358="Clear alternative-rationale",0,""))</x:f>
      </x:c>
      <x:c r="G358" s="52" t="str">
        <x:f>IF('Deal_Master_Wide'!$M$53="","",'Deal_Master_Wide'!$M$53)</x:f>
        <x:v>Review</x:v>
      </x:c>
      <x:c r="H358" s="50" t="str">
        <x:v>Revvity Inc</x:v>
      </x:c>
      <x:c r="I358" s="50" t="str">
        <x:v>Cisbio Bioassays</x:v>
      </x:c>
      <x:c r="J358" s="50" t="n">
        <x:v>2019</x:v>
      </x:c>
      <x:c r="K358" s="50" t="n">
        <x:v>3</x:v>
      </x:c>
      <x:c r="L358" s="50" t="n">
        <x:v>2022</x:v>
      </x:c>
      <x:c r="M358" s="50" t="n">
        <x:v>1</x:v>
      </x:c>
      <x:c r="N358" s="50" t="n">
        <x:v>1</x:v>
      </x:c>
      <x:c r="O358" s="52" t="str">
        <x:f>IF($F358="","",$F358*$M358)</x:f>
      </x:c>
      <x:c r="P358" s="54" t="str">
        <x:f>IF('Deal_Master_Wide'!$BV$53="","",'Deal_Master_Wide'!$BV$53)</x:f>
      </x:c>
      <x:c r="Q358" s="54" t="str">
        <x:f>IF('Deal_Master_Wide'!$CC$53="","",'Deal_Master_Wide'!$CC$53)</x:f>
      </x:c>
      <x:c r="R358" s="54" t="str">
        <x:f>IF('Deal_Master_Wide'!$CJ$53="","",'Deal_Master_Wide'!$CJ$53)</x:f>
      </x:c>
      <x:c r="S358" s="54" t="str">
        <x:f>IF('Deal_Master_Wide'!$CQ$53="","",'Deal_Master_Wide'!$CQ$53)</x:f>
      </x:c>
      <x:c r="T358" s="54" t="str">
        <x:f>IF('Deal_Master_Wide'!$CX$53="","",'Deal_Master_Wide'!$CX$53)</x:f>
      </x:c>
      <x:c r="U358" s="54" t="str">
        <x:f>IF('Deal_Master_Wide'!$DE$53="","",'Deal_Master_Wide'!$DE$53)</x:f>
      </x:c>
      <x:c r="V358" s="56" t="str">
        <x:f>IF('Deal_Master_Wide'!$DL$53="","",'Deal_Master_Wide'!$DL$53)</x:f>
      </x:c>
      <x:c r="W358" s="56" t="str">
        <x:f>IF('Deal_Master_Wide'!$DS$53="","",'Deal_Master_Wide'!$DS$53)</x:f>
      </x:c>
      <x:c r="X358" s="56" t="str">
        <x:f>IF('Deal_Master_Wide'!$DZ$53="","",'Deal_Master_Wide'!$DZ$53)</x:f>
      </x:c>
      <x:c r="Y358" s="118" t="str">
        <x:f>IF('Deal_Master_Wide'!$EG$53="","",'Deal_Master_Wide'!$EG$53)</x:f>
      </x:c>
      <x:c r="Z358" s="118" t="str">
        <x:f>IF('Deal_Master_Wide'!$EN$53="","",'Deal_Master_Wide'!$EN$53)</x:f>
      </x:c>
      <x:c r="AA358" s="52" t="str">
        <x:f>IF('Deal_Master_Wide'!$AL$53="","",'Deal_Master_Wide'!$AL$53)</x:f>
        <x:v>Unknown</x:v>
      </x:c>
      <x:c r="AB358" s="54" t="str">
        <x:f>IF('Deal_Master_Wide'!$AF$53="","",'Deal_Master_Wide'!$AF$53)</x:f>
      </x:c>
      <x:c r="AC358" s="52" t="str">
        <x:f>IF(COUNT($P358,$Q358,$R358,$S358,$T358,$U358,$V358,$W358,$X358)=9,"Yes","No")</x:f>
        <x:v>No</x:v>
      </x:c>
      <x:c r="AD358" s="52" t="str">
        <x:f>IF(COUNT($Y358,$Z358)=2,"Yes","No")</x:f>
        <x:v>No</x:v>
      </x:c>
      <x:c r="AE358" s="50" t="str"/>
      <x:c r="AF358" t="str"/>
    </x:row>
    <x:row r="359" ht="20" customHeight="1">
      <x:c r="A359" s="50" t="str">
        <x:v>CTL-0052</x:v>
      </x:c>
      <x:c r="B359" s="50" t="str">
        <x:v>Candidate alternative-rationale group</x:v>
      </x:c>
      <x:c r="C359" s="52" t="str">
        <x:f>IF('Deal_Master_Wide'!$AU$54="","",'Deal_Master_Wide'!$AU$54)</x:f>
        <x:v>Not reviewed</x:v>
      </x:c>
      <x:c r="D359" s="52" t="str">
        <x:f>IF('Deal_Master_Wide'!$AV$54="","",'Deal_Master_Wide'!$AV$54)</x:f>
        <x:v>Not assessed</x:v>
      </x:c>
      <x:c r="E359" s="50" t="n">
        <x:v>0</x:v>
      </x:c>
      <x:c r="F359" s="52" t="str">
        <x:f>IF(OR($C359="High-confidence innovation-driven",$C359="Medium-confidence innovation-driven"),1,IF($C359="Clear alternative-rationale",0,""))</x:f>
      </x:c>
      <x:c r="G359" s="52" t="str">
        <x:f>IF('Deal_Master_Wide'!$M$54="","",'Deal_Master_Wide'!$M$54)</x:f>
        <x:v>Review</x:v>
      </x:c>
      <x:c r="H359" s="50" t="str">
        <x:v>Undisclosed</x:v>
      </x:c>
      <x:c r="I359" s="50" t="str">
        <x:v>Genovis AB</x:v>
      </x:c>
      <x:c r="J359" s="50" t="n">
        <x:v>2019</x:v>
      </x:c>
      <x:c r="K359" s="50" t="n">
        <x:v>-3</x:v>
      </x:c>
      <x:c r="L359" s="50" t="n">
        <x:v>2016</x:v>
      </x:c>
      <x:c r="M359" s="50" t="n">
        <x:v>0</x:v>
      </x:c>
      <x:c r="N359" s="50" t="n">
        <x:v>0</x:v>
      </x:c>
      <x:c r="O359" s="52" t="str">
        <x:f>IF($F359="","",$F359*$M359)</x:f>
      </x:c>
      <x:c r="P359" s="54" t="str">
        <x:f>IF('Deal_Master_Wide'!$BP$54="","",'Deal_Master_Wide'!$BP$54)</x:f>
      </x:c>
      <x:c r="Q359" s="54" t="str">
        <x:f>IF('Deal_Master_Wide'!$BW$54="","",'Deal_Master_Wide'!$BW$54)</x:f>
      </x:c>
      <x:c r="R359" s="54" t="str">
        <x:f>IF('Deal_Master_Wide'!$CD$54="","",'Deal_Master_Wide'!$CD$54)</x:f>
      </x:c>
      <x:c r="S359" s="54" t="str">
        <x:f>IF('Deal_Master_Wide'!$CK$54="","",'Deal_Master_Wide'!$CK$54)</x:f>
      </x:c>
      <x:c r="T359" s="54" t="str">
        <x:f>IF('Deal_Master_Wide'!$CR$54="","",'Deal_Master_Wide'!$CR$54)</x:f>
      </x:c>
      <x:c r="U359" s="54" t="str">
        <x:f>IF('Deal_Master_Wide'!$CY$54="","",'Deal_Master_Wide'!$CY$54)</x:f>
      </x:c>
      <x:c r="V359" s="56" t="str">
        <x:f>IF('Deal_Master_Wide'!$DF$54="","",'Deal_Master_Wide'!$DF$54)</x:f>
      </x:c>
      <x:c r="W359" s="56" t="str">
        <x:f>IF('Deal_Master_Wide'!$DM$54="","",'Deal_Master_Wide'!$DM$54)</x:f>
      </x:c>
      <x:c r="X359" s="56" t="str">
        <x:f>IF('Deal_Master_Wide'!$DT$54="","",'Deal_Master_Wide'!$DT$54)</x:f>
      </x:c>
      <x:c r="Y359" s="118" t="str">
        <x:f>IF('Deal_Master_Wide'!$EA$54="","",'Deal_Master_Wide'!$EA$54)</x:f>
      </x:c>
      <x:c r="Z359" s="118" t="str">
        <x:f>IF('Deal_Master_Wide'!$EH$54="","",'Deal_Master_Wide'!$EH$54)</x:f>
      </x:c>
      <x:c r="AA359" s="52" t="str">
        <x:f>IF('Deal_Master_Wide'!$AL$54="","",'Deal_Master_Wide'!$AL$54)</x:f>
        <x:v>Unknown</x:v>
      </x:c>
      <x:c r="AB359" s="54" t="n">
        <x:f>IF('Deal_Master_Wide'!$AF$54="","",'Deal_Master_Wide'!$AF$54)</x:f>
        <x:v>10</x:v>
      </x:c>
      <x:c r="AC359" s="52" t="str">
        <x:f>IF(COUNT($P359,$Q359,$R359,$S359,$T359,$U359,$V359,$W359,$X359)=9,"Yes","No")</x:f>
        <x:v>No</x:v>
      </x:c>
      <x:c r="AD359" s="52" t="str">
        <x:f>IF(COUNT($Y359,$Z359)=2,"Yes","No")</x:f>
        <x:v>No</x:v>
      </x:c>
      <x:c r="AE359" s="50" t="str"/>
      <x:c r="AF359" t="str"/>
    </x:row>
    <x:row r="360" ht="20" customHeight="1">
      <x:c r="A360" s="50" t="str">
        <x:v>CTL-0052</x:v>
      </x:c>
      <x:c r="B360" s="50" t="str">
        <x:v>Candidate alternative-rationale group</x:v>
      </x:c>
      <x:c r="C360" s="52" t="str">
        <x:f>IF('Deal_Master_Wide'!$AU$54="","",'Deal_Master_Wide'!$AU$54)</x:f>
        <x:v>Not reviewed</x:v>
      </x:c>
      <x:c r="D360" s="52" t="str">
        <x:f>IF('Deal_Master_Wide'!$AV$54="","",'Deal_Master_Wide'!$AV$54)</x:f>
        <x:v>Not assessed</x:v>
      </x:c>
      <x:c r="E360" s="50" t="n">
        <x:v>0</x:v>
      </x:c>
      <x:c r="F360" s="52" t="str">
        <x:f>IF(OR($C360="High-confidence innovation-driven",$C360="Medium-confidence innovation-driven"),1,IF($C360="Clear alternative-rationale",0,""))</x:f>
      </x:c>
      <x:c r="G360" s="52" t="str">
        <x:f>IF('Deal_Master_Wide'!$M$54="","",'Deal_Master_Wide'!$M$54)</x:f>
        <x:v>Review</x:v>
      </x:c>
      <x:c r="H360" s="50" t="str">
        <x:v>Undisclosed</x:v>
      </x:c>
      <x:c r="I360" s="50" t="str">
        <x:v>Genovis AB</x:v>
      </x:c>
      <x:c r="J360" s="50" t="n">
        <x:v>2019</x:v>
      </x:c>
      <x:c r="K360" s="50" t="n">
        <x:v>-2</x:v>
      </x:c>
      <x:c r="L360" s="50" t="n">
        <x:v>2017</x:v>
      </x:c>
      <x:c r="M360" s="50" t="n">
        <x:v>0</x:v>
      </x:c>
      <x:c r="N360" s="50" t="n">
        <x:v>0</x:v>
      </x:c>
      <x:c r="O360" s="52" t="str">
        <x:f>IF($F360="","",$F360*$M360)</x:f>
      </x:c>
      <x:c r="P360" s="54" t="str">
        <x:f>IF('Deal_Master_Wide'!$BQ$54="","",'Deal_Master_Wide'!$BQ$54)</x:f>
      </x:c>
      <x:c r="Q360" s="54" t="str">
        <x:f>IF('Deal_Master_Wide'!$BX$54="","",'Deal_Master_Wide'!$BX$54)</x:f>
      </x:c>
      <x:c r="R360" s="54" t="str">
        <x:f>IF('Deal_Master_Wide'!$CE$54="","",'Deal_Master_Wide'!$CE$54)</x:f>
      </x:c>
      <x:c r="S360" s="54" t="str">
        <x:f>IF('Deal_Master_Wide'!$CL$54="","",'Deal_Master_Wide'!$CL$54)</x:f>
      </x:c>
      <x:c r="T360" s="54" t="str">
        <x:f>IF('Deal_Master_Wide'!$CS$54="","",'Deal_Master_Wide'!$CS$54)</x:f>
      </x:c>
      <x:c r="U360" s="54" t="str">
        <x:f>IF('Deal_Master_Wide'!$CZ$54="","",'Deal_Master_Wide'!$CZ$54)</x:f>
      </x:c>
      <x:c r="V360" s="56" t="str">
        <x:f>IF('Deal_Master_Wide'!$DG$54="","",'Deal_Master_Wide'!$DG$54)</x:f>
      </x:c>
      <x:c r="W360" s="56" t="str">
        <x:f>IF('Deal_Master_Wide'!$DN$54="","",'Deal_Master_Wide'!$DN$54)</x:f>
      </x:c>
      <x:c r="X360" s="56" t="str">
        <x:f>IF('Deal_Master_Wide'!$DU$54="","",'Deal_Master_Wide'!$DU$54)</x:f>
      </x:c>
      <x:c r="Y360" s="118" t="str">
        <x:f>IF('Deal_Master_Wide'!$EB$54="","",'Deal_Master_Wide'!$EB$54)</x:f>
      </x:c>
      <x:c r="Z360" s="118" t="str">
        <x:f>IF('Deal_Master_Wide'!$EI$54="","",'Deal_Master_Wide'!$EI$54)</x:f>
      </x:c>
      <x:c r="AA360" s="52" t="str">
        <x:f>IF('Deal_Master_Wide'!$AL$54="","",'Deal_Master_Wide'!$AL$54)</x:f>
        <x:v>Unknown</x:v>
      </x:c>
      <x:c r="AB360" s="54" t="n">
        <x:f>IF('Deal_Master_Wide'!$AF$54="","",'Deal_Master_Wide'!$AF$54)</x:f>
        <x:v>10</x:v>
      </x:c>
      <x:c r="AC360" s="52" t="str">
        <x:f>IF(COUNT($P360,$Q360,$R360,$S360,$T360,$U360,$V360,$W360,$X360)=9,"Yes","No")</x:f>
        <x:v>No</x:v>
      </x:c>
      <x:c r="AD360" s="52" t="str">
        <x:f>IF(COUNT($Y360,$Z360)=2,"Yes","No")</x:f>
        <x:v>No</x:v>
      </x:c>
      <x:c r="AE360" s="50" t="str"/>
      <x:c r="AF360" t="str"/>
    </x:row>
    <x:row r="361" ht="20" customHeight="1">
      <x:c r="A361" s="50" t="str">
        <x:v>CTL-0052</x:v>
      </x:c>
      <x:c r="B361" s="50" t="str">
        <x:v>Candidate alternative-rationale group</x:v>
      </x:c>
      <x:c r="C361" s="52" t="str">
        <x:f>IF('Deal_Master_Wide'!$AU$54="","",'Deal_Master_Wide'!$AU$54)</x:f>
        <x:v>Not reviewed</x:v>
      </x:c>
      <x:c r="D361" s="52" t="str">
        <x:f>IF('Deal_Master_Wide'!$AV$54="","",'Deal_Master_Wide'!$AV$54)</x:f>
        <x:v>Not assessed</x:v>
      </x:c>
      <x:c r="E361" s="50" t="n">
        <x:v>0</x:v>
      </x:c>
      <x:c r="F361" s="52" t="str">
        <x:f>IF(OR($C361="High-confidence innovation-driven",$C361="Medium-confidence innovation-driven"),1,IF($C361="Clear alternative-rationale",0,""))</x:f>
      </x:c>
      <x:c r="G361" s="52" t="str">
        <x:f>IF('Deal_Master_Wide'!$M$54="","",'Deal_Master_Wide'!$M$54)</x:f>
        <x:v>Review</x:v>
      </x:c>
      <x:c r="H361" s="50" t="str">
        <x:v>Undisclosed</x:v>
      </x:c>
      <x:c r="I361" s="50" t="str">
        <x:v>Genovis AB</x:v>
      </x:c>
      <x:c r="J361" s="50" t="n">
        <x:v>2019</x:v>
      </x:c>
      <x:c r="K361" s="50" t="n">
        <x:v>-1</x:v>
      </x:c>
      <x:c r="L361" s="50" t="n">
        <x:v>2018</x:v>
      </x:c>
      <x:c r="M361" s="50" t="n">
        <x:v>0</x:v>
      </x:c>
      <x:c r="N361" s="50" t="n">
        <x:v>0</x:v>
      </x:c>
      <x:c r="O361" s="52" t="str">
        <x:f>IF($F361="","",$F361*$M361)</x:f>
      </x:c>
      <x:c r="P361" s="54" t="str">
        <x:f>IF('Deal_Master_Wide'!$BR$54="","",'Deal_Master_Wide'!$BR$54)</x:f>
      </x:c>
      <x:c r="Q361" s="54" t="str">
        <x:f>IF('Deal_Master_Wide'!$BY$54="","",'Deal_Master_Wide'!$BY$54)</x:f>
      </x:c>
      <x:c r="R361" s="54" t="str">
        <x:f>IF('Deal_Master_Wide'!$CF$54="","",'Deal_Master_Wide'!$CF$54)</x:f>
      </x:c>
      <x:c r="S361" s="54" t="str">
        <x:f>IF('Deal_Master_Wide'!$CM$54="","",'Deal_Master_Wide'!$CM$54)</x:f>
      </x:c>
      <x:c r="T361" s="54" t="str">
        <x:f>IF('Deal_Master_Wide'!$CT$54="","",'Deal_Master_Wide'!$CT$54)</x:f>
      </x:c>
      <x:c r="U361" s="54" t="str">
        <x:f>IF('Deal_Master_Wide'!$DA$54="","",'Deal_Master_Wide'!$DA$54)</x:f>
      </x:c>
      <x:c r="V361" s="56" t="str">
        <x:f>IF('Deal_Master_Wide'!$DH$54="","",'Deal_Master_Wide'!$DH$54)</x:f>
      </x:c>
      <x:c r="W361" s="56" t="str">
        <x:f>IF('Deal_Master_Wide'!$DO$54="","",'Deal_Master_Wide'!$DO$54)</x:f>
      </x:c>
      <x:c r="X361" s="56" t="str">
        <x:f>IF('Deal_Master_Wide'!$DV$54="","",'Deal_Master_Wide'!$DV$54)</x:f>
      </x:c>
      <x:c r="Y361" s="118" t="str">
        <x:f>IF('Deal_Master_Wide'!$EC$54="","",'Deal_Master_Wide'!$EC$54)</x:f>
      </x:c>
      <x:c r="Z361" s="118" t="str">
        <x:f>IF('Deal_Master_Wide'!$EJ$54="","",'Deal_Master_Wide'!$EJ$54)</x:f>
      </x:c>
      <x:c r="AA361" s="52" t="str">
        <x:f>IF('Deal_Master_Wide'!$AL$54="","",'Deal_Master_Wide'!$AL$54)</x:f>
        <x:v>Unknown</x:v>
      </x:c>
      <x:c r="AB361" s="54" t="n">
        <x:f>IF('Deal_Master_Wide'!$AF$54="","",'Deal_Master_Wide'!$AF$54)</x:f>
        <x:v>10</x:v>
      </x:c>
      <x:c r="AC361" s="52" t="str">
        <x:f>IF(COUNT($P361,$Q361,$R361,$S361,$T361,$U361,$V361,$W361,$X361)=9,"Yes","No")</x:f>
        <x:v>No</x:v>
      </x:c>
      <x:c r="AD361" s="52" t="str">
        <x:f>IF(COUNT($Y361,$Z361)=2,"Yes","No")</x:f>
        <x:v>No</x:v>
      </x:c>
      <x:c r="AE361" s="50" t="str"/>
      <x:c r="AF361" t="str"/>
    </x:row>
    <x:row r="362" ht="20" customHeight="1">
      <x:c r="A362" s="50" t="str">
        <x:v>CTL-0052</x:v>
      </x:c>
      <x:c r="B362" s="50" t="str">
        <x:v>Candidate alternative-rationale group</x:v>
      </x:c>
      <x:c r="C362" s="52" t="str">
        <x:f>IF('Deal_Master_Wide'!$AU$54="","",'Deal_Master_Wide'!$AU$54)</x:f>
        <x:v>Not reviewed</x:v>
      </x:c>
      <x:c r="D362" s="52" t="str">
        <x:f>IF('Deal_Master_Wide'!$AV$54="","",'Deal_Master_Wide'!$AV$54)</x:f>
        <x:v>Not assessed</x:v>
      </x:c>
      <x:c r="E362" s="50" t="n">
        <x:v>0</x:v>
      </x:c>
      <x:c r="F362" s="52" t="str">
        <x:f>IF(OR($C362="High-confidence innovation-driven",$C362="Medium-confidence innovation-driven"),1,IF($C362="Clear alternative-rationale",0,""))</x:f>
      </x:c>
      <x:c r="G362" s="52" t="str">
        <x:f>IF('Deal_Master_Wide'!$M$54="","",'Deal_Master_Wide'!$M$54)</x:f>
        <x:v>Review</x:v>
      </x:c>
      <x:c r="H362" s="50" t="str">
        <x:v>Undisclosed</x:v>
      </x:c>
      <x:c r="I362" s="50" t="str">
        <x:v>Genovis AB</x:v>
      </x:c>
      <x:c r="J362" s="50" t="n">
        <x:v>2019</x:v>
      </x:c>
      <x:c r="K362" s="50" t="n">
        <x:v>0</x:v>
      </x:c>
      <x:c r="L362" s="50" t="n">
        <x:v>2019</x:v>
      </x:c>
      <x:c r="M362" s="50" t="n">
        <x:v>0</x:v>
      </x:c>
      <x:c r="N362" s="50" t="n">
        <x:v>1</x:v>
      </x:c>
      <x:c r="O362" s="52" t="str">
        <x:f>IF($F362="","",$F362*$M362)</x:f>
      </x:c>
      <x:c r="P362" s="54" t="str">
        <x:f>IF('Deal_Master_Wide'!$BS$54="","",'Deal_Master_Wide'!$BS$54)</x:f>
      </x:c>
      <x:c r="Q362" s="54" t="str">
        <x:f>IF('Deal_Master_Wide'!$BZ$54="","",'Deal_Master_Wide'!$BZ$54)</x:f>
      </x:c>
      <x:c r="R362" s="54" t="str">
        <x:f>IF('Deal_Master_Wide'!$CG$54="","",'Deal_Master_Wide'!$CG$54)</x:f>
      </x:c>
      <x:c r="S362" s="54" t="str">
        <x:f>IF('Deal_Master_Wide'!$CN$54="","",'Deal_Master_Wide'!$CN$54)</x:f>
      </x:c>
      <x:c r="T362" s="54" t="str">
        <x:f>IF('Deal_Master_Wide'!$CU$54="","",'Deal_Master_Wide'!$CU$54)</x:f>
      </x:c>
      <x:c r="U362" s="54" t="str">
        <x:f>IF('Deal_Master_Wide'!$DB$54="","",'Deal_Master_Wide'!$DB$54)</x:f>
      </x:c>
      <x:c r="V362" s="56" t="str">
        <x:f>IF('Deal_Master_Wide'!$DI$54="","",'Deal_Master_Wide'!$DI$54)</x:f>
      </x:c>
      <x:c r="W362" s="56" t="str">
        <x:f>IF('Deal_Master_Wide'!$DP$54="","",'Deal_Master_Wide'!$DP$54)</x:f>
      </x:c>
      <x:c r="X362" s="56" t="str">
        <x:f>IF('Deal_Master_Wide'!$DW$54="","",'Deal_Master_Wide'!$DW$54)</x:f>
      </x:c>
      <x:c r="Y362" s="118" t="str">
        <x:f>IF('Deal_Master_Wide'!$ED$54="","",'Deal_Master_Wide'!$ED$54)</x:f>
      </x:c>
      <x:c r="Z362" s="118" t="str">
        <x:f>IF('Deal_Master_Wide'!$EK$54="","",'Deal_Master_Wide'!$EK$54)</x:f>
      </x:c>
      <x:c r="AA362" s="52" t="str">
        <x:f>IF('Deal_Master_Wide'!$AL$54="","",'Deal_Master_Wide'!$AL$54)</x:f>
        <x:v>Unknown</x:v>
      </x:c>
      <x:c r="AB362" s="54" t="n">
        <x:f>IF('Deal_Master_Wide'!$AF$54="","",'Deal_Master_Wide'!$AF$54)</x:f>
        <x:v>10</x:v>
      </x:c>
      <x:c r="AC362" s="52" t="str">
        <x:f>IF(COUNT($P362,$Q362,$R362,$S362,$T362,$U362,$V362,$W362,$X362)=9,"Yes","No")</x:f>
        <x:v>No</x:v>
      </x:c>
      <x:c r="AD362" s="52" t="str">
        <x:f>IF(COUNT($Y362,$Z362)=2,"Yes","No")</x:f>
        <x:v>No</x:v>
      </x:c>
      <x:c r="AE362" s="50" t="str"/>
      <x:c r="AF362" t="str"/>
    </x:row>
    <x:row r="363" ht="20" customHeight="1">
      <x:c r="A363" s="50" t="str">
        <x:v>CTL-0052</x:v>
      </x:c>
      <x:c r="B363" s="50" t="str">
        <x:v>Candidate alternative-rationale group</x:v>
      </x:c>
      <x:c r="C363" s="52" t="str">
        <x:f>IF('Deal_Master_Wide'!$AU$54="","",'Deal_Master_Wide'!$AU$54)</x:f>
        <x:v>Not reviewed</x:v>
      </x:c>
      <x:c r="D363" s="52" t="str">
        <x:f>IF('Deal_Master_Wide'!$AV$54="","",'Deal_Master_Wide'!$AV$54)</x:f>
        <x:v>Not assessed</x:v>
      </x:c>
      <x:c r="E363" s="50" t="n">
        <x:v>0</x:v>
      </x:c>
      <x:c r="F363" s="52" t="str">
        <x:f>IF(OR($C363="High-confidence innovation-driven",$C363="Medium-confidence innovation-driven"),1,IF($C363="Clear alternative-rationale",0,""))</x:f>
      </x:c>
      <x:c r="G363" s="52" t="str">
        <x:f>IF('Deal_Master_Wide'!$M$54="","",'Deal_Master_Wide'!$M$54)</x:f>
        <x:v>Review</x:v>
      </x:c>
      <x:c r="H363" s="50" t="str">
        <x:v>Undisclosed</x:v>
      </x:c>
      <x:c r="I363" s="50" t="str">
        <x:v>Genovis AB</x:v>
      </x:c>
      <x:c r="J363" s="50" t="n">
        <x:v>2019</x:v>
      </x:c>
      <x:c r="K363" s="50" t="n">
        <x:v>1</x:v>
      </x:c>
      <x:c r="L363" s="50" t="n">
        <x:v>2020</x:v>
      </x:c>
      <x:c r="M363" s="50" t="n">
        <x:v>1</x:v>
      </x:c>
      <x:c r="N363" s="50" t="n">
        <x:v>1</x:v>
      </x:c>
      <x:c r="O363" s="52" t="str">
        <x:f>IF($F363="","",$F363*$M363)</x:f>
      </x:c>
      <x:c r="P363" s="54" t="str">
        <x:f>IF('Deal_Master_Wide'!$BT$54="","",'Deal_Master_Wide'!$BT$54)</x:f>
      </x:c>
      <x:c r="Q363" s="54" t="str">
        <x:f>IF('Deal_Master_Wide'!$CA$54="","",'Deal_Master_Wide'!$CA$54)</x:f>
      </x:c>
      <x:c r="R363" s="54" t="str">
        <x:f>IF('Deal_Master_Wide'!$CH$54="","",'Deal_Master_Wide'!$CH$54)</x:f>
      </x:c>
      <x:c r="S363" s="54" t="str">
        <x:f>IF('Deal_Master_Wide'!$CO$54="","",'Deal_Master_Wide'!$CO$54)</x:f>
      </x:c>
      <x:c r="T363" s="54" t="str">
        <x:f>IF('Deal_Master_Wide'!$CV$54="","",'Deal_Master_Wide'!$CV$54)</x:f>
      </x:c>
      <x:c r="U363" s="54" t="str">
        <x:f>IF('Deal_Master_Wide'!$DC$54="","",'Deal_Master_Wide'!$DC$54)</x:f>
      </x:c>
      <x:c r="V363" s="56" t="str">
        <x:f>IF('Deal_Master_Wide'!$DJ$54="","",'Deal_Master_Wide'!$DJ$54)</x:f>
      </x:c>
      <x:c r="W363" s="56" t="str">
        <x:f>IF('Deal_Master_Wide'!$DQ$54="","",'Deal_Master_Wide'!$DQ$54)</x:f>
      </x:c>
      <x:c r="X363" s="56" t="str">
        <x:f>IF('Deal_Master_Wide'!$DX$54="","",'Deal_Master_Wide'!$DX$54)</x:f>
      </x:c>
      <x:c r="Y363" s="118" t="str">
        <x:f>IF('Deal_Master_Wide'!$EE$54="","",'Deal_Master_Wide'!$EE$54)</x:f>
      </x:c>
      <x:c r="Z363" s="118" t="str">
        <x:f>IF('Deal_Master_Wide'!$EL$54="","",'Deal_Master_Wide'!$EL$54)</x:f>
      </x:c>
      <x:c r="AA363" s="52" t="str">
        <x:f>IF('Deal_Master_Wide'!$AL$54="","",'Deal_Master_Wide'!$AL$54)</x:f>
        <x:v>Unknown</x:v>
      </x:c>
      <x:c r="AB363" s="54" t="n">
        <x:f>IF('Deal_Master_Wide'!$AF$54="","",'Deal_Master_Wide'!$AF$54)</x:f>
        <x:v>10</x:v>
      </x:c>
      <x:c r="AC363" s="52" t="str">
        <x:f>IF(COUNT($P363,$Q363,$R363,$S363,$T363,$U363,$V363,$W363,$X363)=9,"Yes","No")</x:f>
        <x:v>No</x:v>
      </x:c>
      <x:c r="AD363" s="52" t="str">
        <x:f>IF(COUNT($Y363,$Z363)=2,"Yes","No")</x:f>
        <x:v>No</x:v>
      </x:c>
      <x:c r="AE363" s="50" t="str"/>
      <x:c r="AF363" t="str"/>
    </x:row>
    <x:row r="364" ht="20" customHeight="1">
      <x:c r="A364" s="50" t="str">
        <x:v>CTL-0052</x:v>
      </x:c>
      <x:c r="B364" s="50" t="str">
        <x:v>Candidate alternative-rationale group</x:v>
      </x:c>
      <x:c r="C364" s="52" t="str">
        <x:f>IF('Deal_Master_Wide'!$AU$54="","",'Deal_Master_Wide'!$AU$54)</x:f>
        <x:v>Not reviewed</x:v>
      </x:c>
      <x:c r="D364" s="52" t="str">
        <x:f>IF('Deal_Master_Wide'!$AV$54="","",'Deal_Master_Wide'!$AV$54)</x:f>
        <x:v>Not assessed</x:v>
      </x:c>
      <x:c r="E364" s="50" t="n">
        <x:v>0</x:v>
      </x:c>
      <x:c r="F364" s="52" t="str">
        <x:f>IF(OR($C364="High-confidence innovation-driven",$C364="Medium-confidence innovation-driven"),1,IF($C364="Clear alternative-rationale",0,""))</x:f>
      </x:c>
      <x:c r="G364" s="52" t="str">
        <x:f>IF('Deal_Master_Wide'!$M$54="","",'Deal_Master_Wide'!$M$54)</x:f>
        <x:v>Review</x:v>
      </x:c>
      <x:c r="H364" s="50" t="str">
        <x:v>Undisclosed</x:v>
      </x:c>
      <x:c r="I364" s="50" t="str">
        <x:v>Genovis AB</x:v>
      </x:c>
      <x:c r="J364" s="50" t="n">
        <x:v>2019</x:v>
      </x:c>
      <x:c r="K364" s="50" t="n">
        <x:v>2</x:v>
      </x:c>
      <x:c r="L364" s="50" t="n">
        <x:v>2021</x:v>
      </x:c>
      <x:c r="M364" s="50" t="n">
        <x:v>1</x:v>
      </x:c>
      <x:c r="N364" s="50" t="n">
        <x:v>1</x:v>
      </x:c>
      <x:c r="O364" s="52" t="str">
        <x:f>IF($F364="","",$F364*$M364)</x:f>
      </x:c>
      <x:c r="P364" s="54" t="str">
        <x:f>IF('Deal_Master_Wide'!$BU$54="","",'Deal_Master_Wide'!$BU$54)</x:f>
      </x:c>
      <x:c r="Q364" s="54" t="str">
        <x:f>IF('Deal_Master_Wide'!$CB$54="","",'Deal_Master_Wide'!$CB$54)</x:f>
      </x:c>
      <x:c r="R364" s="54" t="str">
        <x:f>IF('Deal_Master_Wide'!$CI$54="","",'Deal_Master_Wide'!$CI$54)</x:f>
      </x:c>
      <x:c r="S364" s="54" t="str">
        <x:f>IF('Deal_Master_Wide'!$CP$54="","",'Deal_Master_Wide'!$CP$54)</x:f>
      </x:c>
      <x:c r="T364" s="54" t="str">
        <x:f>IF('Deal_Master_Wide'!$CW$54="","",'Deal_Master_Wide'!$CW$54)</x:f>
      </x:c>
      <x:c r="U364" s="54" t="str">
        <x:f>IF('Deal_Master_Wide'!$DD$54="","",'Deal_Master_Wide'!$DD$54)</x:f>
      </x:c>
      <x:c r="V364" s="56" t="str">
        <x:f>IF('Deal_Master_Wide'!$DK$54="","",'Deal_Master_Wide'!$DK$54)</x:f>
      </x:c>
      <x:c r="W364" s="56" t="str">
        <x:f>IF('Deal_Master_Wide'!$DR$54="","",'Deal_Master_Wide'!$DR$54)</x:f>
      </x:c>
      <x:c r="X364" s="56" t="str">
        <x:f>IF('Deal_Master_Wide'!$DY$54="","",'Deal_Master_Wide'!$DY$54)</x:f>
      </x:c>
      <x:c r="Y364" s="118" t="str">
        <x:f>IF('Deal_Master_Wide'!$EF$54="","",'Deal_Master_Wide'!$EF$54)</x:f>
      </x:c>
      <x:c r="Z364" s="118" t="str">
        <x:f>IF('Deal_Master_Wide'!$EM$54="","",'Deal_Master_Wide'!$EM$54)</x:f>
      </x:c>
      <x:c r="AA364" s="52" t="str">
        <x:f>IF('Deal_Master_Wide'!$AL$54="","",'Deal_Master_Wide'!$AL$54)</x:f>
        <x:v>Unknown</x:v>
      </x:c>
      <x:c r="AB364" s="54" t="n">
        <x:f>IF('Deal_Master_Wide'!$AF$54="","",'Deal_Master_Wide'!$AF$54)</x:f>
        <x:v>10</x:v>
      </x:c>
      <x:c r="AC364" s="52" t="str">
        <x:f>IF(COUNT($P364,$Q364,$R364,$S364,$T364,$U364,$V364,$W364,$X364)=9,"Yes","No")</x:f>
        <x:v>No</x:v>
      </x:c>
      <x:c r="AD364" s="52" t="str">
        <x:f>IF(COUNT($Y364,$Z364)=2,"Yes","No")</x:f>
        <x:v>No</x:v>
      </x:c>
      <x:c r="AE364" s="50" t="str"/>
      <x:c r="AF364" t="str"/>
    </x:row>
    <x:row r="365" ht="20" customHeight="1">
      <x:c r="A365" s="50" t="str">
        <x:v>CTL-0052</x:v>
      </x:c>
      <x:c r="B365" s="50" t="str">
        <x:v>Candidate alternative-rationale group</x:v>
      </x:c>
      <x:c r="C365" s="52" t="str">
        <x:f>IF('Deal_Master_Wide'!$AU$54="","",'Deal_Master_Wide'!$AU$54)</x:f>
        <x:v>Not reviewed</x:v>
      </x:c>
      <x:c r="D365" s="52" t="str">
        <x:f>IF('Deal_Master_Wide'!$AV$54="","",'Deal_Master_Wide'!$AV$54)</x:f>
        <x:v>Not assessed</x:v>
      </x:c>
      <x:c r="E365" s="50" t="n">
        <x:v>0</x:v>
      </x:c>
      <x:c r="F365" s="52" t="str">
        <x:f>IF(OR($C365="High-confidence innovation-driven",$C365="Medium-confidence innovation-driven"),1,IF($C365="Clear alternative-rationale",0,""))</x:f>
      </x:c>
      <x:c r="G365" s="52" t="str">
        <x:f>IF('Deal_Master_Wide'!$M$54="","",'Deal_Master_Wide'!$M$54)</x:f>
        <x:v>Review</x:v>
      </x:c>
      <x:c r="H365" s="50" t="str">
        <x:v>Undisclosed</x:v>
      </x:c>
      <x:c r="I365" s="50" t="str">
        <x:v>Genovis AB</x:v>
      </x:c>
      <x:c r="J365" s="50" t="n">
        <x:v>2019</x:v>
      </x:c>
      <x:c r="K365" s="50" t="n">
        <x:v>3</x:v>
      </x:c>
      <x:c r="L365" s="50" t="n">
        <x:v>2022</x:v>
      </x:c>
      <x:c r="M365" s="50" t="n">
        <x:v>1</x:v>
      </x:c>
      <x:c r="N365" s="50" t="n">
        <x:v>1</x:v>
      </x:c>
      <x:c r="O365" s="52" t="str">
        <x:f>IF($F365="","",$F365*$M365)</x:f>
      </x:c>
      <x:c r="P365" s="54" t="str">
        <x:f>IF('Deal_Master_Wide'!$BV$54="","",'Deal_Master_Wide'!$BV$54)</x:f>
      </x:c>
      <x:c r="Q365" s="54" t="str">
        <x:f>IF('Deal_Master_Wide'!$CC$54="","",'Deal_Master_Wide'!$CC$54)</x:f>
      </x:c>
      <x:c r="R365" s="54" t="str">
        <x:f>IF('Deal_Master_Wide'!$CJ$54="","",'Deal_Master_Wide'!$CJ$54)</x:f>
      </x:c>
      <x:c r="S365" s="54" t="str">
        <x:f>IF('Deal_Master_Wide'!$CQ$54="","",'Deal_Master_Wide'!$CQ$54)</x:f>
      </x:c>
      <x:c r="T365" s="54" t="str">
        <x:f>IF('Deal_Master_Wide'!$CX$54="","",'Deal_Master_Wide'!$CX$54)</x:f>
      </x:c>
      <x:c r="U365" s="54" t="str">
        <x:f>IF('Deal_Master_Wide'!$DE$54="","",'Deal_Master_Wide'!$DE$54)</x:f>
      </x:c>
      <x:c r="V365" s="56" t="str">
        <x:f>IF('Deal_Master_Wide'!$DL$54="","",'Deal_Master_Wide'!$DL$54)</x:f>
      </x:c>
      <x:c r="W365" s="56" t="str">
        <x:f>IF('Deal_Master_Wide'!$DS$54="","",'Deal_Master_Wide'!$DS$54)</x:f>
      </x:c>
      <x:c r="X365" s="56" t="str">
        <x:f>IF('Deal_Master_Wide'!$DZ$54="","",'Deal_Master_Wide'!$DZ$54)</x:f>
      </x:c>
      <x:c r="Y365" s="118" t="str">
        <x:f>IF('Deal_Master_Wide'!$EG$54="","",'Deal_Master_Wide'!$EG$54)</x:f>
      </x:c>
      <x:c r="Z365" s="118" t="str">
        <x:f>IF('Deal_Master_Wide'!$EN$54="","",'Deal_Master_Wide'!$EN$54)</x:f>
      </x:c>
      <x:c r="AA365" s="52" t="str">
        <x:f>IF('Deal_Master_Wide'!$AL$54="","",'Deal_Master_Wide'!$AL$54)</x:f>
        <x:v>Unknown</x:v>
      </x:c>
      <x:c r="AB365" s="54" t="n">
        <x:f>IF('Deal_Master_Wide'!$AF$54="","",'Deal_Master_Wide'!$AF$54)</x:f>
        <x:v>10</x:v>
      </x:c>
      <x:c r="AC365" s="52" t="str">
        <x:f>IF(COUNT($P365,$Q365,$R365,$S365,$T365,$U365,$V365,$W365,$X365)=9,"Yes","No")</x:f>
        <x:v>No</x:v>
      </x:c>
      <x:c r="AD365" s="52" t="str">
        <x:f>IF(COUNT($Y365,$Z365)=2,"Yes","No")</x:f>
        <x:v>No</x:v>
      </x:c>
      <x:c r="AE365" s="50" t="str"/>
      <x:c r="AF365" t="str"/>
    </x:row>
    <x:row r="366" ht="20" customHeight="1">
      <x:c r="A366" s="50" t="str">
        <x:v>CTL-0053</x:v>
      </x:c>
      <x:c r="B366" s="50" t="str">
        <x:v>Candidate alternative-rationale group</x:v>
      </x:c>
      <x:c r="C366" s="52" t="str">
        <x:f>IF('Deal_Master_Wide'!$AU$55="","",'Deal_Master_Wide'!$AU$55)</x:f>
        <x:v>Not reviewed</x:v>
      </x:c>
      <x:c r="D366" s="52" t="str">
        <x:f>IF('Deal_Master_Wide'!$AV$55="","",'Deal_Master_Wide'!$AV$55)</x:f>
        <x:v>Not assessed</x:v>
      </x:c>
      <x:c r="E366" s="50" t="n">
        <x:v>0</x:v>
      </x:c>
      <x:c r="F366" s="52" t="str">
        <x:f>IF(OR($C366="High-confidence innovation-driven",$C366="Medium-confidence innovation-driven"),1,IF($C366="Clear alternative-rationale",0,""))</x:f>
      </x:c>
      <x:c r="G366" s="52" t="str">
        <x:f>IF('Deal_Master_Wide'!$M$55="","",'Deal_Master_Wide'!$M$55)</x:f>
        <x:v>Review</x:v>
      </x:c>
      <x:c r="H366" s="50" t="str">
        <x:v>Gyroscope Therapeutics Holdings Plc</x:v>
      </x:c>
      <x:c r="I366" s="50" t="str">
        <x:v>Orbit Biomedical Inc; Gyroscope Therapeutics Holdings Plc</x:v>
      </x:c>
      <x:c r="J366" s="50" t="n">
        <x:v>2019</x:v>
      </x:c>
      <x:c r="K366" s="50" t="n">
        <x:v>-3</x:v>
      </x:c>
      <x:c r="L366" s="50" t="n">
        <x:v>2016</x:v>
      </x:c>
      <x:c r="M366" s="50" t="n">
        <x:v>0</x:v>
      </x:c>
      <x:c r="N366" s="50" t="n">
        <x:v>0</x:v>
      </x:c>
      <x:c r="O366" s="52" t="str">
        <x:f>IF($F366="","",$F366*$M366)</x:f>
      </x:c>
      <x:c r="P366" s="54" t="str">
        <x:f>IF('Deal_Master_Wide'!$BP$55="","",'Deal_Master_Wide'!$BP$55)</x:f>
      </x:c>
      <x:c r="Q366" s="54" t="str">
        <x:f>IF('Deal_Master_Wide'!$BW$55="","",'Deal_Master_Wide'!$BW$55)</x:f>
      </x:c>
      <x:c r="R366" s="54" t="str">
        <x:f>IF('Deal_Master_Wide'!$CD$55="","",'Deal_Master_Wide'!$CD$55)</x:f>
      </x:c>
      <x:c r="S366" s="54" t="str">
        <x:f>IF('Deal_Master_Wide'!$CK$55="","",'Deal_Master_Wide'!$CK$55)</x:f>
      </x:c>
      <x:c r="T366" s="54" t="str">
        <x:f>IF('Deal_Master_Wide'!$CR$55="","",'Deal_Master_Wide'!$CR$55)</x:f>
      </x:c>
      <x:c r="U366" s="54" t="str">
        <x:f>IF('Deal_Master_Wide'!$CY$55="","",'Deal_Master_Wide'!$CY$55)</x:f>
      </x:c>
      <x:c r="V366" s="56" t="str">
        <x:f>IF('Deal_Master_Wide'!$DF$55="","",'Deal_Master_Wide'!$DF$55)</x:f>
      </x:c>
      <x:c r="W366" s="56" t="str">
        <x:f>IF('Deal_Master_Wide'!$DM$55="","",'Deal_Master_Wide'!$DM$55)</x:f>
      </x:c>
      <x:c r="X366" s="56" t="str">
        <x:f>IF('Deal_Master_Wide'!$DT$55="","",'Deal_Master_Wide'!$DT$55)</x:f>
      </x:c>
      <x:c r="Y366" s="118" t="str">
        <x:f>IF('Deal_Master_Wide'!$EA$55="","",'Deal_Master_Wide'!$EA$55)</x:f>
      </x:c>
      <x:c r="Z366" s="118" t="str">
        <x:f>IF('Deal_Master_Wide'!$EH$55="","",'Deal_Master_Wide'!$EH$55)</x:f>
      </x:c>
      <x:c r="AA366" s="52" t="str">
        <x:f>IF('Deal_Master_Wide'!$AL$55="","",'Deal_Master_Wide'!$AL$55)</x:f>
        <x:v>Unknown</x:v>
      </x:c>
      <x:c r="AB366" s="54" t="str">
        <x:f>IF('Deal_Master_Wide'!$AF$55="","",'Deal_Master_Wide'!$AF$55)</x:f>
      </x:c>
      <x:c r="AC366" s="52" t="str">
        <x:f>IF(COUNT($P366,$Q366,$R366,$S366,$T366,$U366,$V366,$W366,$X366)=9,"Yes","No")</x:f>
        <x:v>No</x:v>
      </x:c>
      <x:c r="AD366" s="52" t="str">
        <x:f>IF(COUNT($Y366,$Z366)=2,"Yes","No")</x:f>
        <x:v>No</x:v>
      </x:c>
      <x:c r="AE366" s="50" t="str"/>
      <x:c r="AF366" t="str"/>
    </x:row>
    <x:row r="367" ht="20" customHeight="1">
      <x:c r="A367" s="50" t="str">
        <x:v>CTL-0053</x:v>
      </x:c>
      <x:c r="B367" s="50" t="str">
        <x:v>Candidate alternative-rationale group</x:v>
      </x:c>
      <x:c r="C367" s="52" t="str">
        <x:f>IF('Deal_Master_Wide'!$AU$55="","",'Deal_Master_Wide'!$AU$55)</x:f>
        <x:v>Not reviewed</x:v>
      </x:c>
      <x:c r="D367" s="52" t="str">
        <x:f>IF('Deal_Master_Wide'!$AV$55="","",'Deal_Master_Wide'!$AV$55)</x:f>
        <x:v>Not assessed</x:v>
      </x:c>
      <x:c r="E367" s="50" t="n">
        <x:v>0</x:v>
      </x:c>
      <x:c r="F367" s="52" t="str">
        <x:f>IF(OR($C367="High-confidence innovation-driven",$C367="Medium-confidence innovation-driven"),1,IF($C367="Clear alternative-rationale",0,""))</x:f>
      </x:c>
      <x:c r="G367" s="52" t="str">
        <x:f>IF('Deal_Master_Wide'!$M$55="","",'Deal_Master_Wide'!$M$55)</x:f>
        <x:v>Review</x:v>
      </x:c>
      <x:c r="H367" s="50" t="str">
        <x:v>Gyroscope Therapeutics Holdings Plc</x:v>
      </x:c>
      <x:c r="I367" s="50" t="str">
        <x:v>Orbit Biomedical Inc; Gyroscope Therapeutics Holdings Plc</x:v>
      </x:c>
      <x:c r="J367" s="50" t="n">
        <x:v>2019</x:v>
      </x:c>
      <x:c r="K367" s="50" t="n">
        <x:v>-2</x:v>
      </x:c>
      <x:c r="L367" s="50" t="n">
        <x:v>2017</x:v>
      </x:c>
      <x:c r="M367" s="50" t="n">
        <x:v>0</x:v>
      </x:c>
      <x:c r="N367" s="50" t="n">
        <x:v>0</x:v>
      </x:c>
      <x:c r="O367" s="52" t="str">
        <x:f>IF($F367="","",$F367*$M367)</x:f>
      </x:c>
      <x:c r="P367" s="54" t="str">
        <x:f>IF('Deal_Master_Wide'!$BQ$55="","",'Deal_Master_Wide'!$BQ$55)</x:f>
      </x:c>
      <x:c r="Q367" s="54" t="str">
        <x:f>IF('Deal_Master_Wide'!$BX$55="","",'Deal_Master_Wide'!$BX$55)</x:f>
      </x:c>
      <x:c r="R367" s="54" t="str">
        <x:f>IF('Deal_Master_Wide'!$CE$55="","",'Deal_Master_Wide'!$CE$55)</x:f>
      </x:c>
      <x:c r="S367" s="54" t="str">
        <x:f>IF('Deal_Master_Wide'!$CL$55="","",'Deal_Master_Wide'!$CL$55)</x:f>
      </x:c>
      <x:c r="T367" s="54" t="str">
        <x:f>IF('Deal_Master_Wide'!$CS$55="","",'Deal_Master_Wide'!$CS$55)</x:f>
      </x:c>
      <x:c r="U367" s="54" t="str">
        <x:f>IF('Deal_Master_Wide'!$CZ$55="","",'Deal_Master_Wide'!$CZ$55)</x:f>
      </x:c>
      <x:c r="V367" s="56" t="str">
        <x:f>IF('Deal_Master_Wide'!$DG$55="","",'Deal_Master_Wide'!$DG$55)</x:f>
      </x:c>
      <x:c r="W367" s="56" t="str">
        <x:f>IF('Deal_Master_Wide'!$DN$55="","",'Deal_Master_Wide'!$DN$55)</x:f>
      </x:c>
      <x:c r="X367" s="56" t="str">
        <x:f>IF('Deal_Master_Wide'!$DU$55="","",'Deal_Master_Wide'!$DU$55)</x:f>
      </x:c>
      <x:c r="Y367" s="118" t="str">
        <x:f>IF('Deal_Master_Wide'!$EB$55="","",'Deal_Master_Wide'!$EB$55)</x:f>
      </x:c>
      <x:c r="Z367" s="118" t="str">
        <x:f>IF('Deal_Master_Wide'!$EI$55="","",'Deal_Master_Wide'!$EI$55)</x:f>
      </x:c>
      <x:c r="AA367" s="52" t="str">
        <x:f>IF('Deal_Master_Wide'!$AL$55="","",'Deal_Master_Wide'!$AL$55)</x:f>
        <x:v>Unknown</x:v>
      </x:c>
      <x:c r="AB367" s="54" t="str">
        <x:f>IF('Deal_Master_Wide'!$AF$55="","",'Deal_Master_Wide'!$AF$55)</x:f>
      </x:c>
      <x:c r="AC367" s="52" t="str">
        <x:f>IF(COUNT($P367,$Q367,$R367,$S367,$T367,$U367,$V367,$W367,$X367)=9,"Yes","No")</x:f>
        <x:v>No</x:v>
      </x:c>
      <x:c r="AD367" s="52" t="str">
        <x:f>IF(COUNT($Y367,$Z367)=2,"Yes","No")</x:f>
        <x:v>No</x:v>
      </x:c>
      <x:c r="AE367" s="50" t="str"/>
      <x:c r="AF367" t="str"/>
    </x:row>
    <x:row r="368" ht="20" customHeight="1">
      <x:c r="A368" s="50" t="str">
        <x:v>CTL-0053</x:v>
      </x:c>
      <x:c r="B368" s="50" t="str">
        <x:v>Candidate alternative-rationale group</x:v>
      </x:c>
      <x:c r="C368" s="52" t="str">
        <x:f>IF('Deal_Master_Wide'!$AU$55="","",'Deal_Master_Wide'!$AU$55)</x:f>
        <x:v>Not reviewed</x:v>
      </x:c>
      <x:c r="D368" s="52" t="str">
        <x:f>IF('Deal_Master_Wide'!$AV$55="","",'Deal_Master_Wide'!$AV$55)</x:f>
        <x:v>Not assessed</x:v>
      </x:c>
      <x:c r="E368" s="50" t="n">
        <x:v>0</x:v>
      </x:c>
      <x:c r="F368" s="52" t="str">
        <x:f>IF(OR($C368="High-confidence innovation-driven",$C368="Medium-confidence innovation-driven"),1,IF($C368="Clear alternative-rationale",0,""))</x:f>
      </x:c>
      <x:c r="G368" s="52" t="str">
        <x:f>IF('Deal_Master_Wide'!$M$55="","",'Deal_Master_Wide'!$M$55)</x:f>
        <x:v>Review</x:v>
      </x:c>
      <x:c r="H368" s="50" t="str">
        <x:v>Gyroscope Therapeutics Holdings Plc</x:v>
      </x:c>
      <x:c r="I368" s="50" t="str">
        <x:v>Orbit Biomedical Inc; Gyroscope Therapeutics Holdings Plc</x:v>
      </x:c>
      <x:c r="J368" s="50" t="n">
        <x:v>2019</x:v>
      </x:c>
      <x:c r="K368" s="50" t="n">
        <x:v>-1</x:v>
      </x:c>
      <x:c r="L368" s="50" t="n">
        <x:v>2018</x:v>
      </x:c>
      <x:c r="M368" s="50" t="n">
        <x:v>0</x:v>
      </x:c>
      <x:c r="N368" s="50" t="n">
        <x:v>0</x:v>
      </x:c>
      <x:c r="O368" s="52" t="str">
        <x:f>IF($F368="","",$F368*$M368)</x:f>
      </x:c>
      <x:c r="P368" s="54" t="str">
        <x:f>IF('Deal_Master_Wide'!$BR$55="","",'Deal_Master_Wide'!$BR$55)</x:f>
      </x:c>
      <x:c r="Q368" s="54" t="str">
        <x:f>IF('Deal_Master_Wide'!$BY$55="","",'Deal_Master_Wide'!$BY$55)</x:f>
      </x:c>
      <x:c r="R368" s="54" t="str">
        <x:f>IF('Deal_Master_Wide'!$CF$55="","",'Deal_Master_Wide'!$CF$55)</x:f>
      </x:c>
      <x:c r="S368" s="54" t="str">
        <x:f>IF('Deal_Master_Wide'!$CM$55="","",'Deal_Master_Wide'!$CM$55)</x:f>
      </x:c>
      <x:c r="T368" s="54" t="str">
        <x:f>IF('Deal_Master_Wide'!$CT$55="","",'Deal_Master_Wide'!$CT$55)</x:f>
      </x:c>
      <x:c r="U368" s="54" t="str">
        <x:f>IF('Deal_Master_Wide'!$DA$55="","",'Deal_Master_Wide'!$DA$55)</x:f>
      </x:c>
      <x:c r="V368" s="56" t="str">
        <x:f>IF('Deal_Master_Wide'!$DH$55="","",'Deal_Master_Wide'!$DH$55)</x:f>
      </x:c>
      <x:c r="W368" s="56" t="str">
        <x:f>IF('Deal_Master_Wide'!$DO$55="","",'Deal_Master_Wide'!$DO$55)</x:f>
      </x:c>
      <x:c r="X368" s="56" t="str">
        <x:f>IF('Deal_Master_Wide'!$DV$55="","",'Deal_Master_Wide'!$DV$55)</x:f>
      </x:c>
      <x:c r="Y368" s="118" t="str">
        <x:f>IF('Deal_Master_Wide'!$EC$55="","",'Deal_Master_Wide'!$EC$55)</x:f>
      </x:c>
      <x:c r="Z368" s="118" t="str">
        <x:f>IF('Deal_Master_Wide'!$EJ$55="","",'Deal_Master_Wide'!$EJ$55)</x:f>
      </x:c>
      <x:c r="AA368" s="52" t="str">
        <x:f>IF('Deal_Master_Wide'!$AL$55="","",'Deal_Master_Wide'!$AL$55)</x:f>
        <x:v>Unknown</x:v>
      </x:c>
      <x:c r="AB368" s="54" t="str">
        <x:f>IF('Deal_Master_Wide'!$AF$55="","",'Deal_Master_Wide'!$AF$55)</x:f>
      </x:c>
      <x:c r="AC368" s="52" t="str">
        <x:f>IF(COUNT($P368,$Q368,$R368,$S368,$T368,$U368,$V368,$W368,$X368)=9,"Yes","No")</x:f>
        <x:v>No</x:v>
      </x:c>
      <x:c r="AD368" s="52" t="str">
        <x:f>IF(COUNT($Y368,$Z368)=2,"Yes","No")</x:f>
        <x:v>No</x:v>
      </x:c>
      <x:c r="AE368" s="50" t="str"/>
      <x:c r="AF368" t="str"/>
    </x:row>
    <x:row r="369" ht="20" customHeight="1">
      <x:c r="A369" s="50" t="str">
        <x:v>CTL-0053</x:v>
      </x:c>
      <x:c r="B369" s="50" t="str">
        <x:v>Candidate alternative-rationale group</x:v>
      </x:c>
      <x:c r="C369" s="52" t="str">
        <x:f>IF('Deal_Master_Wide'!$AU$55="","",'Deal_Master_Wide'!$AU$55)</x:f>
        <x:v>Not reviewed</x:v>
      </x:c>
      <x:c r="D369" s="52" t="str">
        <x:f>IF('Deal_Master_Wide'!$AV$55="","",'Deal_Master_Wide'!$AV$55)</x:f>
        <x:v>Not assessed</x:v>
      </x:c>
      <x:c r="E369" s="50" t="n">
        <x:v>0</x:v>
      </x:c>
      <x:c r="F369" s="52" t="str">
        <x:f>IF(OR($C369="High-confidence innovation-driven",$C369="Medium-confidence innovation-driven"),1,IF($C369="Clear alternative-rationale",0,""))</x:f>
      </x:c>
      <x:c r="G369" s="52" t="str">
        <x:f>IF('Deal_Master_Wide'!$M$55="","",'Deal_Master_Wide'!$M$55)</x:f>
        <x:v>Review</x:v>
      </x:c>
      <x:c r="H369" s="50" t="str">
        <x:v>Gyroscope Therapeutics Holdings Plc</x:v>
      </x:c>
      <x:c r="I369" s="50" t="str">
        <x:v>Orbit Biomedical Inc; Gyroscope Therapeutics Holdings Plc</x:v>
      </x:c>
      <x:c r="J369" s="50" t="n">
        <x:v>2019</x:v>
      </x:c>
      <x:c r="K369" s="50" t="n">
        <x:v>0</x:v>
      </x:c>
      <x:c r="L369" s="50" t="n">
        <x:v>2019</x:v>
      </x:c>
      <x:c r="M369" s="50" t="n">
        <x:v>0</x:v>
      </x:c>
      <x:c r="N369" s="50" t="n">
        <x:v>1</x:v>
      </x:c>
      <x:c r="O369" s="52" t="str">
        <x:f>IF($F369="","",$F369*$M369)</x:f>
      </x:c>
      <x:c r="P369" s="54" t="str">
        <x:f>IF('Deal_Master_Wide'!$BS$55="","",'Deal_Master_Wide'!$BS$55)</x:f>
      </x:c>
      <x:c r="Q369" s="54" t="str">
        <x:f>IF('Deal_Master_Wide'!$BZ$55="","",'Deal_Master_Wide'!$BZ$55)</x:f>
      </x:c>
      <x:c r="R369" s="54" t="str">
        <x:f>IF('Deal_Master_Wide'!$CG$55="","",'Deal_Master_Wide'!$CG$55)</x:f>
      </x:c>
      <x:c r="S369" s="54" t="str">
        <x:f>IF('Deal_Master_Wide'!$CN$55="","",'Deal_Master_Wide'!$CN$55)</x:f>
      </x:c>
      <x:c r="T369" s="54" t="str">
        <x:f>IF('Deal_Master_Wide'!$CU$55="","",'Deal_Master_Wide'!$CU$55)</x:f>
      </x:c>
      <x:c r="U369" s="54" t="str">
        <x:f>IF('Deal_Master_Wide'!$DB$55="","",'Deal_Master_Wide'!$DB$55)</x:f>
      </x:c>
      <x:c r="V369" s="56" t="str">
        <x:f>IF('Deal_Master_Wide'!$DI$55="","",'Deal_Master_Wide'!$DI$55)</x:f>
      </x:c>
      <x:c r="W369" s="56" t="str">
        <x:f>IF('Deal_Master_Wide'!$DP$55="","",'Deal_Master_Wide'!$DP$55)</x:f>
      </x:c>
      <x:c r="X369" s="56" t="str">
        <x:f>IF('Deal_Master_Wide'!$DW$55="","",'Deal_Master_Wide'!$DW$55)</x:f>
      </x:c>
      <x:c r="Y369" s="118" t="str">
        <x:f>IF('Deal_Master_Wide'!$ED$55="","",'Deal_Master_Wide'!$ED$55)</x:f>
      </x:c>
      <x:c r="Z369" s="118" t="str">
        <x:f>IF('Deal_Master_Wide'!$EK$55="","",'Deal_Master_Wide'!$EK$55)</x:f>
      </x:c>
      <x:c r="AA369" s="52" t="str">
        <x:f>IF('Deal_Master_Wide'!$AL$55="","",'Deal_Master_Wide'!$AL$55)</x:f>
        <x:v>Unknown</x:v>
      </x:c>
      <x:c r="AB369" s="54" t="str">
        <x:f>IF('Deal_Master_Wide'!$AF$55="","",'Deal_Master_Wide'!$AF$55)</x:f>
      </x:c>
      <x:c r="AC369" s="52" t="str">
        <x:f>IF(COUNT($P369,$Q369,$R369,$S369,$T369,$U369,$V369,$W369,$X369)=9,"Yes","No")</x:f>
        <x:v>No</x:v>
      </x:c>
      <x:c r="AD369" s="52" t="str">
        <x:f>IF(COUNT($Y369,$Z369)=2,"Yes","No")</x:f>
        <x:v>No</x:v>
      </x:c>
      <x:c r="AE369" s="50" t="str"/>
      <x:c r="AF369" t="str"/>
    </x:row>
    <x:row r="370" ht="20" customHeight="1">
      <x:c r="A370" s="50" t="str">
        <x:v>CTL-0053</x:v>
      </x:c>
      <x:c r="B370" s="50" t="str">
        <x:v>Candidate alternative-rationale group</x:v>
      </x:c>
      <x:c r="C370" s="52" t="str">
        <x:f>IF('Deal_Master_Wide'!$AU$55="","",'Deal_Master_Wide'!$AU$55)</x:f>
        <x:v>Not reviewed</x:v>
      </x:c>
      <x:c r="D370" s="52" t="str">
        <x:f>IF('Deal_Master_Wide'!$AV$55="","",'Deal_Master_Wide'!$AV$55)</x:f>
        <x:v>Not assessed</x:v>
      </x:c>
      <x:c r="E370" s="50" t="n">
        <x:v>0</x:v>
      </x:c>
      <x:c r="F370" s="52" t="str">
        <x:f>IF(OR($C370="High-confidence innovation-driven",$C370="Medium-confidence innovation-driven"),1,IF($C370="Clear alternative-rationale",0,""))</x:f>
      </x:c>
      <x:c r="G370" s="52" t="str">
        <x:f>IF('Deal_Master_Wide'!$M$55="","",'Deal_Master_Wide'!$M$55)</x:f>
        <x:v>Review</x:v>
      </x:c>
      <x:c r="H370" s="50" t="str">
        <x:v>Gyroscope Therapeutics Holdings Plc</x:v>
      </x:c>
      <x:c r="I370" s="50" t="str">
        <x:v>Orbit Biomedical Inc; Gyroscope Therapeutics Holdings Plc</x:v>
      </x:c>
      <x:c r="J370" s="50" t="n">
        <x:v>2019</x:v>
      </x:c>
      <x:c r="K370" s="50" t="n">
        <x:v>1</x:v>
      </x:c>
      <x:c r="L370" s="50" t="n">
        <x:v>2020</x:v>
      </x:c>
      <x:c r="M370" s="50" t="n">
        <x:v>1</x:v>
      </x:c>
      <x:c r="N370" s="50" t="n">
        <x:v>1</x:v>
      </x:c>
      <x:c r="O370" s="52" t="str">
        <x:f>IF($F370="","",$F370*$M370)</x:f>
      </x:c>
      <x:c r="P370" s="54" t="str">
        <x:f>IF('Deal_Master_Wide'!$BT$55="","",'Deal_Master_Wide'!$BT$55)</x:f>
      </x:c>
      <x:c r="Q370" s="54" t="str">
        <x:f>IF('Deal_Master_Wide'!$CA$55="","",'Deal_Master_Wide'!$CA$55)</x:f>
      </x:c>
      <x:c r="R370" s="54" t="str">
        <x:f>IF('Deal_Master_Wide'!$CH$55="","",'Deal_Master_Wide'!$CH$55)</x:f>
      </x:c>
      <x:c r="S370" s="54" t="str">
        <x:f>IF('Deal_Master_Wide'!$CO$55="","",'Deal_Master_Wide'!$CO$55)</x:f>
      </x:c>
      <x:c r="T370" s="54" t="str">
        <x:f>IF('Deal_Master_Wide'!$CV$55="","",'Deal_Master_Wide'!$CV$55)</x:f>
      </x:c>
      <x:c r="U370" s="54" t="str">
        <x:f>IF('Deal_Master_Wide'!$DC$55="","",'Deal_Master_Wide'!$DC$55)</x:f>
      </x:c>
      <x:c r="V370" s="56" t="str">
        <x:f>IF('Deal_Master_Wide'!$DJ$55="","",'Deal_Master_Wide'!$DJ$55)</x:f>
      </x:c>
      <x:c r="W370" s="56" t="str">
        <x:f>IF('Deal_Master_Wide'!$DQ$55="","",'Deal_Master_Wide'!$DQ$55)</x:f>
      </x:c>
      <x:c r="X370" s="56" t="str">
        <x:f>IF('Deal_Master_Wide'!$DX$55="","",'Deal_Master_Wide'!$DX$55)</x:f>
      </x:c>
      <x:c r="Y370" s="118" t="str">
        <x:f>IF('Deal_Master_Wide'!$EE$55="","",'Deal_Master_Wide'!$EE$55)</x:f>
      </x:c>
      <x:c r="Z370" s="118" t="str">
        <x:f>IF('Deal_Master_Wide'!$EL$55="","",'Deal_Master_Wide'!$EL$55)</x:f>
      </x:c>
      <x:c r="AA370" s="52" t="str">
        <x:f>IF('Deal_Master_Wide'!$AL$55="","",'Deal_Master_Wide'!$AL$55)</x:f>
        <x:v>Unknown</x:v>
      </x:c>
      <x:c r="AB370" s="54" t="str">
        <x:f>IF('Deal_Master_Wide'!$AF$55="","",'Deal_Master_Wide'!$AF$55)</x:f>
      </x:c>
      <x:c r="AC370" s="52" t="str">
        <x:f>IF(COUNT($P370,$Q370,$R370,$S370,$T370,$U370,$V370,$W370,$X370)=9,"Yes","No")</x:f>
        <x:v>No</x:v>
      </x:c>
      <x:c r="AD370" s="52" t="str">
        <x:f>IF(COUNT($Y370,$Z370)=2,"Yes","No")</x:f>
        <x:v>No</x:v>
      </x:c>
      <x:c r="AE370" s="50" t="str"/>
      <x:c r="AF370" t="str"/>
    </x:row>
    <x:row r="371" ht="20" customHeight="1">
      <x:c r="A371" s="50" t="str">
        <x:v>CTL-0053</x:v>
      </x:c>
      <x:c r="B371" s="50" t="str">
        <x:v>Candidate alternative-rationale group</x:v>
      </x:c>
      <x:c r="C371" s="52" t="str">
        <x:f>IF('Deal_Master_Wide'!$AU$55="","",'Deal_Master_Wide'!$AU$55)</x:f>
        <x:v>Not reviewed</x:v>
      </x:c>
      <x:c r="D371" s="52" t="str">
        <x:f>IF('Deal_Master_Wide'!$AV$55="","",'Deal_Master_Wide'!$AV$55)</x:f>
        <x:v>Not assessed</x:v>
      </x:c>
      <x:c r="E371" s="50" t="n">
        <x:v>0</x:v>
      </x:c>
      <x:c r="F371" s="52" t="str">
        <x:f>IF(OR($C371="High-confidence innovation-driven",$C371="Medium-confidence innovation-driven"),1,IF($C371="Clear alternative-rationale",0,""))</x:f>
      </x:c>
      <x:c r="G371" s="52" t="str">
        <x:f>IF('Deal_Master_Wide'!$M$55="","",'Deal_Master_Wide'!$M$55)</x:f>
        <x:v>Review</x:v>
      </x:c>
      <x:c r="H371" s="50" t="str">
        <x:v>Gyroscope Therapeutics Holdings Plc</x:v>
      </x:c>
      <x:c r="I371" s="50" t="str">
        <x:v>Orbit Biomedical Inc; Gyroscope Therapeutics Holdings Plc</x:v>
      </x:c>
      <x:c r="J371" s="50" t="n">
        <x:v>2019</x:v>
      </x:c>
      <x:c r="K371" s="50" t="n">
        <x:v>2</x:v>
      </x:c>
      <x:c r="L371" s="50" t="n">
        <x:v>2021</x:v>
      </x:c>
      <x:c r="M371" s="50" t="n">
        <x:v>1</x:v>
      </x:c>
      <x:c r="N371" s="50" t="n">
        <x:v>1</x:v>
      </x:c>
      <x:c r="O371" s="52" t="str">
        <x:f>IF($F371="","",$F371*$M371)</x:f>
      </x:c>
      <x:c r="P371" s="54" t="str">
        <x:f>IF('Deal_Master_Wide'!$BU$55="","",'Deal_Master_Wide'!$BU$55)</x:f>
      </x:c>
      <x:c r="Q371" s="54" t="str">
        <x:f>IF('Deal_Master_Wide'!$CB$55="","",'Deal_Master_Wide'!$CB$55)</x:f>
      </x:c>
      <x:c r="R371" s="54" t="str">
        <x:f>IF('Deal_Master_Wide'!$CI$55="","",'Deal_Master_Wide'!$CI$55)</x:f>
      </x:c>
      <x:c r="S371" s="54" t="str">
        <x:f>IF('Deal_Master_Wide'!$CP$55="","",'Deal_Master_Wide'!$CP$55)</x:f>
      </x:c>
      <x:c r="T371" s="54" t="str">
        <x:f>IF('Deal_Master_Wide'!$CW$55="","",'Deal_Master_Wide'!$CW$55)</x:f>
      </x:c>
      <x:c r="U371" s="54" t="str">
        <x:f>IF('Deal_Master_Wide'!$DD$55="","",'Deal_Master_Wide'!$DD$55)</x:f>
      </x:c>
      <x:c r="V371" s="56" t="str">
        <x:f>IF('Deal_Master_Wide'!$DK$55="","",'Deal_Master_Wide'!$DK$55)</x:f>
      </x:c>
      <x:c r="W371" s="56" t="str">
        <x:f>IF('Deal_Master_Wide'!$DR$55="","",'Deal_Master_Wide'!$DR$55)</x:f>
      </x:c>
      <x:c r="X371" s="56" t="str">
        <x:f>IF('Deal_Master_Wide'!$DY$55="","",'Deal_Master_Wide'!$DY$55)</x:f>
      </x:c>
      <x:c r="Y371" s="118" t="str">
        <x:f>IF('Deal_Master_Wide'!$EF$55="","",'Deal_Master_Wide'!$EF$55)</x:f>
      </x:c>
      <x:c r="Z371" s="118" t="str">
        <x:f>IF('Deal_Master_Wide'!$EM$55="","",'Deal_Master_Wide'!$EM$55)</x:f>
      </x:c>
      <x:c r="AA371" s="52" t="str">
        <x:f>IF('Deal_Master_Wide'!$AL$55="","",'Deal_Master_Wide'!$AL$55)</x:f>
        <x:v>Unknown</x:v>
      </x:c>
      <x:c r="AB371" s="54" t="str">
        <x:f>IF('Deal_Master_Wide'!$AF$55="","",'Deal_Master_Wide'!$AF$55)</x:f>
      </x:c>
      <x:c r="AC371" s="52" t="str">
        <x:f>IF(COUNT($P371,$Q371,$R371,$S371,$T371,$U371,$V371,$W371,$X371)=9,"Yes","No")</x:f>
        <x:v>No</x:v>
      </x:c>
      <x:c r="AD371" s="52" t="str">
        <x:f>IF(COUNT($Y371,$Z371)=2,"Yes","No")</x:f>
        <x:v>No</x:v>
      </x:c>
      <x:c r="AE371" s="50" t="str"/>
      <x:c r="AF371" t="str"/>
    </x:row>
    <x:row r="372" ht="20" customHeight="1">
      <x:c r="A372" s="50" t="str">
        <x:v>CTL-0053</x:v>
      </x:c>
      <x:c r="B372" s="50" t="str">
        <x:v>Candidate alternative-rationale group</x:v>
      </x:c>
      <x:c r="C372" s="52" t="str">
        <x:f>IF('Deal_Master_Wide'!$AU$55="","",'Deal_Master_Wide'!$AU$55)</x:f>
        <x:v>Not reviewed</x:v>
      </x:c>
      <x:c r="D372" s="52" t="str">
        <x:f>IF('Deal_Master_Wide'!$AV$55="","",'Deal_Master_Wide'!$AV$55)</x:f>
        <x:v>Not assessed</x:v>
      </x:c>
      <x:c r="E372" s="50" t="n">
        <x:v>0</x:v>
      </x:c>
      <x:c r="F372" s="52" t="str">
        <x:f>IF(OR($C372="High-confidence innovation-driven",$C372="Medium-confidence innovation-driven"),1,IF($C372="Clear alternative-rationale",0,""))</x:f>
      </x:c>
      <x:c r="G372" s="52" t="str">
        <x:f>IF('Deal_Master_Wide'!$M$55="","",'Deal_Master_Wide'!$M$55)</x:f>
        <x:v>Review</x:v>
      </x:c>
      <x:c r="H372" s="50" t="str">
        <x:v>Gyroscope Therapeutics Holdings Plc</x:v>
      </x:c>
      <x:c r="I372" s="50" t="str">
        <x:v>Orbit Biomedical Inc; Gyroscope Therapeutics Holdings Plc</x:v>
      </x:c>
      <x:c r="J372" s="50" t="n">
        <x:v>2019</x:v>
      </x:c>
      <x:c r="K372" s="50" t="n">
        <x:v>3</x:v>
      </x:c>
      <x:c r="L372" s="50" t="n">
        <x:v>2022</x:v>
      </x:c>
      <x:c r="M372" s="50" t="n">
        <x:v>1</x:v>
      </x:c>
      <x:c r="N372" s="50" t="n">
        <x:v>1</x:v>
      </x:c>
      <x:c r="O372" s="52" t="str">
        <x:f>IF($F372="","",$F372*$M372)</x:f>
      </x:c>
      <x:c r="P372" s="54" t="str">
        <x:f>IF('Deal_Master_Wide'!$BV$55="","",'Deal_Master_Wide'!$BV$55)</x:f>
      </x:c>
      <x:c r="Q372" s="54" t="str">
        <x:f>IF('Deal_Master_Wide'!$CC$55="","",'Deal_Master_Wide'!$CC$55)</x:f>
      </x:c>
      <x:c r="R372" s="54" t="str">
        <x:f>IF('Deal_Master_Wide'!$CJ$55="","",'Deal_Master_Wide'!$CJ$55)</x:f>
      </x:c>
      <x:c r="S372" s="54" t="str">
        <x:f>IF('Deal_Master_Wide'!$CQ$55="","",'Deal_Master_Wide'!$CQ$55)</x:f>
      </x:c>
      <x:c r="T372" s="54" t="str">
        <x:f>IF('Deal_Master_Wide'!$CX$55="","",'Deal_Master_Wide'!$CX$55)</x:f>
      </x:c>
      <x:c r="U372" s="54" t="str">
        <x:f>IF('Deal_Master_Wide'!$DE$55="","",'Deal_Master_Wide'!$DE$55)</x:f>
      </x:c>
      <x:c r="V372" s="56" t="str">
        <x:f>IF('Deal_Master_Wide'!$DL$55="","",'Deal_Master_Wide'!$DL$55)</x:f>
      </x:c>
      <x:c r="W372" s="56" t="str">
        <x:f>IF('Deal_Master_Wide'!$DS$55="","",'Deal_Master_Wide'!$DS$55)</x:f>
      </x:c>
      <x:c r="X372" s="56" t="str">
        <x:f>IF('Deal_Master_Wide'!$DZ$55="","",'Deal_Master_Wide'!$DZ$55)</x:f>
      </x:c>
      <x:c r="Y372" s="118" t="str">
        <x:f>IF('Deal_Master_Wide'!$EG$55="","",'Deal_Master_Wide'!$EG$55)</x:f>
      </x:c>
      <x:c r="Z372" s="118" t="str">
        <x:f>IF('Deal_Master_Wide'!$EN$55="","",'Deal_Master_Wide'!$EN$55)</x:f>
      </x:c>
      <x:c r="AA372" s="52" t="str">
        <x:f>IF('Deal_Master_Wide'!$AL$55="","",'Deal_Master_Wide'!$AL$55)</x:f>
        <x:v>Unknown</x:v>
      </x:c>
      <x:c r="AB372" s="54" t="str">
        <x:f>IF('Deal_Master_Wide'!$AF$55="","",'Deal_Master_Wide'!$AF$55)</x:f>
      </x:c>
      <x:c r="AC372" s="52" t="str">
        <x:f>IF(COUNT($P372,$Q372,$R372,$S372,$T372,$U372,$V372,$W372,$X372)=9,"Yes","No")</x:f>
        <x:v>No</x:v>
      </x:c>
      <x:c r="AD372" s="52" t="str">
        <x:f>IF(COUNT($Y372,$Z372)=2,"Yes","No")</x:f>
        <x:v>No</x:v>
      </x:c>
      <x:c r="AE372" s="50" t="str"/>
      <x:c r="AF372" t="str"/>
    </x:row>
    <x:row r="373" ht="20" customHeight="1">
      <x:c r="A373" s="50" t="str">
        <x:v>CTL-0054</x:v>
      </x:c>
      <x:c r="B373" s="50" t="str">
        <x:v>Candidate alternative-rationale group</x:v>
      </x:c>
      <x:c r="C373" s="52" t="str">
        <x:f>IF('Deal_Master_Wide'!$AU$56="","",'Deal_Master_Wide'!$AU$56)</x:f>
        <x:v>Not reviewed</x:v>
      </x:c>
      <x:c r="D373" s="52" t="str">
        <x:f>IF('Deal_Master_Wide'!$AV$56="","",'Deal_Master_Wide'!$AV$56)</x:f>
        <x:v>Not assessed</x:v>
      </x:c>
      <x:c r="E373" s="50" t="n">
        <x:v>0</x:v>
      </x:c>
      <x:c r="F373" s="52" t="str">
        <x:f>IF(OR($C373="High-confidence innovation-driven",$C373="Medium-confidence innovation-driven"),1,IF($C373="Clear alternative-rationale",0,""))</x:f>
      </x:c>
      <x:c r="G373" s="52" t="str">
        <x:f>IF('Deal_Master_Wide'!$M$56="","",'Deal_Master_Wide'!$M$56)</x:f>
        <x:v>Review</x:v>
      </x:c>
      <x:c r="H373" s="50" t="str">
        <x:v>TriNetX LLC</x:v>
      </x:c>
      <x:c r="I373" s="50" t="str">
        <x:v>Custodix NV</x:v>
      </x:c>
      <x:c r="J373" s="50" t="n">
        <x:v>2019</x:v>
      </x:c>
      <x:c r="K373" s="50" t="n">
        <x:v>-3</x:v>
      </x:c>
      <x:c r="L373" s="50" t="n">
        <x:v>2016</x:v>
      </x:c>
      <x:c r="M373" s="50" t="n">
        <x:v>0</x:v>
      </x:c>
      <x:c r="N373" s="50" t="n">
        <x:v>0</x:v>
      </x:c>
      <x:c r="O373" s="52" t="str">
        <x:f>IF($F373="","",$F373*$M373)</x:f>
      </x:c>
      <x:c r="P373" s="54" t="str">
        <x:f>IF('Deal_Master_Wide'!$BP$56="","",'Deal_Master_Wide'!$BP$56)</x:f>
      </x:c>
      <x:c r="Q373" s="54" t="str">
        <x:f>IF('Deal_Master_Wide'!$BW$56="","",'Deal_Master_Wide'!$BW$56)</x:f>
      </x:c>
      <x:c r="R373" s="54" t="str">
        <x:f>IF('Deal_Master_Wide'!$CD$56="","",'Deal_Master_Wide'!$CD$56)</x:f>
      </x:c>
      <x:c r="S373" s="54" t="str">
        <x:f>IF('Deal_Master_Wide'!$CK$56="","",'Deal_Master_Wide'!$CK$56)</x:f>
      </x:c>
      <x:c r="T373" s="54" t="str">
        <x:f>IF('Deal_Master_Wide'!$CR$56="","",'Deal_Master_Wide'!$CR$56)</x:f>
      </x:c>
      <x:c r="U373" s="54" t="str">
        <x:f>IF('Deal_Master_Wide'!$CY$56="","",'Deal_Master_Wide'!$CY$56)</x:f>
      </x:c>
      <x:c r="V373" s="56" t="str">
        <x:f>IF('Deal_Master_Wide'!$DF$56="","",'Deal_Master_Wide'!$DF$56)</x:f>
      </x:c>
      <x:c r="W373" s="56" t="str">
        <x:f>IF('Deal_Master_Wide'!$DM$56="","",'Deal_Master_Wide'!$DM$56)</x:f>
      </x:c>
      <x:c r="X373" s="56" t="str">
        <x:f>IF('Deal_Master_Wide'!$DT$56="","",'Deal_Master_Wide'!$DT$56)</x:f>
      </x:c>
      <x:c r="Y373" s="118" t="str">
        <x:f>IF('Deal_Master_Wide'!$EA$56="","",'Deal_Master_Wide'!$EA$56)</x:f>
      </x:c>
      <x:c r="Z373" s="118" t="str">
        <x:f>IF('Deal_Master_Wide'!$EH$56="","",'Deal_Master_Wide'!$EH$56)</x:f>
      </x:c>
      <x:c r="AA373" s="52" t="str">
        <x:f>IF('Deal_Master_Wide'!$AL$56="","",'Deal_Master_Wide'!$AL$56)</x:f>
        <x:v>Unknown</x:v>
      </x:c>
      <x:c r="AB373" s="54" t="str">
        <x:f>IF('Deal_Master_Wide'!$AF$56="","",'Deal_Master_Wide'!$AF$56)</x:f>
      </x:c>
      <x:c r="AC373" s="52" t="str">
        <x:f>IF(COUNT($P373,$Q373,$R373,$S373,$T373,$U373,$V373,$W373,$X373)=9,"Yes","No")</x:f>
        <x:v>No</x:v>
      </x:c>
      <x:c r="AD373" s="52" t="str">
        <x:f>IF(COUNT($Y373,$Z373)=2,"Yes","No")</x:f>
        <x:v>No</x:v>
      </x:c>
      <x:c r="AE373" s="50" t="str"/>
      <x:c r="AF373" t="str"/>
    </x:row>
    <x:row r="374" ht="20" customHeight="1">
      <x:c r="A374" s="50" t="str">
        <x:v>CTL-0054</x:v>
      </x:c>
      <x:c r="B374" s="50" t="str">
        <x:v>Candidate alternative-rationale group</x:v>
      </x:c>
      <x:c r="C374" s="52" t="str">
        <x:f>IF('Deal_Master_Wide'!$AU$56="","",'Deal_Master_Wide'!$AU$56)</x:f>
        <x:v>Not reviewed</x:v>
      </x:c>
      <x:c r="D374" s="52" t="str">
        <x:f>IF('Deal_Master_Wide'!$AV$56="","",'Deal_Master_Wide'!$AV$56)</x:f>
        <x:v>Not assessed</x:v>
      </x:c>
      <x:c r="E374" s="50" t="n">
        <x:v>0</x:v>
      </x:c>
      <x:c r="F374" s="52" t="str">
        <x:f>IF(OR($C374="High-confidence innovation-driven",$C374="Medium-confidence innovation-driven"),1,IF($C374="Clear alternative-rationale",0,""))</x:f>
      </x:c>
      <x:c r="G374" s="52" t="str">
        <x:f>IF('Deal_Master_Wide'!$M$56="","",'Deal_Master_Wide'!$M$56)</x:f>
        <x:v>Review</x:v>
      </x:c>
      <x:c r="H374" s="50" t="str">
        <x:v>TriNetX LLC</x:v>
      </x:c>
      <x:c r="I374" s="50" t="str">
        <x:v>Custodix NV</x:v>
      </x:c>
      <x:c r="J374" s="50" t="n">
        <x:v>2019</x:v>
      </x:c>
      <x:c r="K374" s="50" t="n">
        <x:v>-2</x:v>
      </x:c>
      <x:c r="L374" s="50" t="n">
        <x:v>2017</x:v>
      </x:c>
      <x:c r="M374" s="50" t="n">
        <x:v>0</x:v>
      </x:c>
      <x:c r="N374" s="50" t="n">
        <x:v>0</x:v>
      </x:c>
      <x:c r="O374" s="52" t="str">
        <x:f>IF($F374="","",$F374*$M374)</x:f>
      </x:c>
      <x:c r="P374" s="54" t="str">
        <x:f>IF('Deal_Master_Wide'!$BQ$56="","",'Deal_Master_Wide'!$BQ$56)</x:f>
      </x:c>
      <x:c r="Q374" s="54" t="str">
        <x:f>IF('Deal_Master_Wide'!$BX$56="","",'Deal_Master_Wide'!$BX$56)</x:f>
      </x:c>
      <x:c r="R374" s="54" t="str">
        <x:f>IF('Deal_Master_Wide'!$CE$56="","",'Deal_Master_Wide'!$CE$56)</x:f>
      </x:c>
      <x:c r="S374" s="54" t="str">
        <x:f>IF('Deal_Master_Wide'!$CL$56="","",'Deal_Master_Wide'!$CL$56)</x:f>
      </x:c>
      <x:c r="T374" s="54" t="str">
        <x:f>IF('Deal_Master_Wide'!$CS$56="","",'Deal_Master_Wide'!$CS$56)</x:f>
      </x:c>
      <x:c r="U374" s="54" t="str">
        <x:f>IF('Deal_Master_Wide'!$CZ$56="","",'Deal_Master_Wide'!$CZ$56)</x:f>
      </x:c>
      <x:c r="V374" s="56" t="str">
        <x:f>IF('Deal_Master_Wide'!$DG$56="","",'Deal_Master_Wide'!$DG$56)</x:f>
      </x:c>
      <x:c r="W374" s="56" t="str">
        <x:f>IF('Deal_Master_Wide'!$DN$56="","",'Deal_Master_Wide'!$DN$56)</x:f>
      </x:c>
      <x:c r="X374" s="56" t="str">
        <x:f>IF('Deal_Master_Wide'!$DU$56="","",'Deal_Master_Wide'!$DU$56)</x:f>
      </x:c>
      <x:c r="Y374" s="118" t="str">
        <x:f>IF('Deal_Master_Wide'!$EB$56="","",'Deal_Master_Wide'!$EB$56)</x:f>
      </x:c>
      <x:c r="Z374" s="118" t="str">
        <x:f>IF('Deal_Master_Wide'!$EI$56="","",'Deal_Master_Wide'!$EI$56)</x:f>
      </x:c>
      <x:c r="AA374" s="52" t="str">
        <x:f>IF('Deal_Master_Wide'!$AL$56="","",'Deal_Master_Wide'!$AL$56)</x:f>
        <x:v>Unknown</x:v>
      </x:c>
      <x:c r="AB374" s="54" t="str">
        <x:f>IF('Deal_Master_Wide'!$AF$56="","",'Deal_Master_Wide'!$AF$56)</x:f>
      </x:c>
      <x:c r="AC374" s="52" t="str">
        <x:f>IF(COUNT($P374,$Q374,$R374,$S374,$T374,$U374,$V374,$W374,$X374)=9,"Yes","No")</x:f>
        <x:v>No</x:v>
      </x:c>
      <x:c r="AD374" s="52" t="str">
        <x:f>IF(COUNT($Y374,$Z374)=2,"Yes","No")</x:f>
        <x:v>No</x:v>
      </x:c>
      <x:c r="AE374" s="50" t="str"/>
      <x:c r="AF374" t="str"/>
    </x:row>
    <x:row r="375" ht="20" customHeight="1">
      <x:c r="A375" s="50" t="str">
        <x:v>CTL-0054</x:v>
      </x:c>
      <x:c r="B375" s="50" t="str">
        <x:v>Candidate alternative-rationale group</x:v>
      </x:c>
      <x:c r="C375" s="52" t="str">
        <x:f>IF('Deal_Master_Wide'!$AU$56="","",'Deal_Master_Wide'!$AU$56)</x:f>
        <x:v>Not reviewed</x:v>
      </x:c>
      <x:c r="D375" s="52" t="str">
        <x:f>IF('Deal_Master_Wide'!$AV$56="","",'Deal_Master_Wide'!$AV$56)</x:f>
        <x:v>Not assessed</x:v>
      </x:c>
      <x:c r="E375" s="50" t="n">
        <x:v>0</x:v>
      </x:c>
      <x:c r="F375" s="52" t="str">
        <x:f>IF(OR($C375="High-confidence innovation-driven",$C375="Medium-confidence innovation-driven"),1,IF($C375="Clear alternative-rationale",0,""))</x:f>
      </x:c>
      <x:c r="G375" s="52" t="str">
        <x:f>IF('Deal_Master_Wide'!$M$56="","",'Deal_Master_Wide'!$M$56)</x:f>
        <x:v>Review</x:v>
      </x:c>
      <x:c r="H375" s="50" t="str">
        <x:v>TriNetX LLC</x:v>
      </x:c>
      <x:c r="I375" s="50" t="str">
        <x:v>Custodix NV</x:v>
      </x:c>
      <x:c r="J375" s="50" t="n">
        <x:v>2019</x:v>
      </x:c>
      <x:c r="K375" s="50" t="n">
        <x:v>-1</x:v>
      </x:c>
      <x:c r="L375" s="50" t="n">
        <x:v>2018</x:v>
      </x:c>
      <x:c r="M375" s="50" t="n">
        <x:v>0</x:v>
      </x:c>
      <x:c r="N375" s="50" t="n">
        <x:v>0</x:v>
      </x:c>
      <x:c r="O375" s="52" t="str">
        <x:f>IF($F375="","",$F375*$M375)</x:f>
      </x:c>
      <x:c r="P375" s="54" t="str">
        <x:f>IF('Deal_Master_Wide'!$BR$56="","",'Deal_Master_Wide'!$BR$56)</x:f>
      </x:c>
      <x:c r="Q375" s="54" t="str">
        <x:f>IF('Deal_Master_Wide'!$BY$56="","",'Deal_Master_Wide'!$BY$56)</x:f>
      </x:c>
      <x:c r="R375" s="54" t="str">
        <x:f>IF('Deal_Master_Wide'!$CF$56="","",'Deal_Master_Wide'!$CF$56)</x:f>
      </x:c>
      <x:c r="S375" s="54" t="str">
        <x:f>IF('Deal_Master_Wide'!$CM$56="","",'Deal_Master_Wide'!$CM$56)</x:f>
      </x:c>
      <x:c r="T375" s="54" t="str">
        <x:f>IF('Deal_Master_Wide'!$CT$56="","",'Deal_Master_Wide'!$CT$56)</x:f>
      </x:c>
      <x:c r="U375" s="54" t="str">
        <x:f>IF('Deal_Master_Wide'!$DA$56="","",'Deal_Master_Wide'!$DA$56)</x:f>
      </x:c>
      <x:c r="V375" s="56" t="str">
        <x:f>IF('Deal_Master_Wide'!$DH$56="","",'Deal_Master_Wide'!$DH$56)</x:f>
      </x:c>
      <x:c r="W375" s="56" t="str">
        <x:f>IF('Deal_Master_Wide'!$DO$56="","",'Deal_Master_Wide'!$DO$56)</x:f>
      </x:c>
      <x:c r="X375" s="56" t="str">
        <x:f>IF('Deal_Master_Wide'!$DV$56="","",'Deal_Master_Wide'!$DV$56)</x:f>
      </x:c>
      <x:c r="Y375" s="118" t="str">
        <x:f>IF('Deal_Master_Wide'!$EC$56="","",'Deal_Master_Wide'!$EC$56)</x:f>
      </x:c>
      <x:c r="Z375" s="118" t="str">
        <x:f>IF('Deal_Master_Wide'!$EJ$56="","",'Deal_Master_Wide'!$EJ$56)</x:f>
      </x:c>
      <x:c r="AA375" s="52" t="str">
        <x:f>IF('Deal_Master_Wide'!$AL$56="","",'Deal_Master_Wide'!$AL$56)</x:f>
        <x:v>Unknown</x:v>
      </x:c>
      <x:c r="AB375" s="54" t="str">
        <x:f>IF('Deal_Master_Wide'!$AF$56="","",'Deal_Master_Wide'!$AF$56)</x:f>
      </x:c>
      <x:c r="AC375" s="52" t="str">
        <x:f>IF(COUNT($P375,$Q375,$R375,$S375,$T375,$U375,$V375,$W375,$X375)=9,"Yes","No")</x:f>
        <x:v>No</x:v>
      </x:c>
      <x:c r="AD375" s="52" t="str">
        <x:f>IF(COUNT($Y375,$Z375)=2,"Yes","No")</x:f>
        <x:v>No</x:v>
      </x:c>
      <x:c r="AE375" s="50" t="str"/>
      <x:c r="AF375" t="str"/>
    </x:row>
    <x:row r="376" ht="20" customHeight="1">
      <x:c r="A376" s="50" t="str">
        <x:v>CTL-0054</x:v>
      </x:c>
      <x:c r="B376" s="50" t="str">
        <x:v>Candidate alternative-rationale group</x:v>
      </x:c>
      <x:c r="C376" s="52" t="str">
        <x:f>IF('Deal_Master_Wide'!$AU$56="","",'Deal_Master_Wide'!$AU$56)</x:f>
        <x:v>Not reviewed</x:v>
      </x:c>
      <x:c r="D376" s="52" t="str">
        <x:f>IF('Deal_Master_Wide'!$AV$56="","",'Deal_Master_Wide'!$AV$56)</x:f>
        <x:v>Not assessed</x:v>
      </x:c>
      <x:c r="E376" s="50" t="n">
        <x:v>0</x:v>
      </x:c>
      <x:c r="F376" s="52" t="str">
        <x:f>IF(OR($C376="High-confidence innovation-driven",$C376="Medium-confidence innovation-driven"),1,IF($C376="Clear alternative-rationale",0,""))</x:f>
      </x:c>
      <x:c r="G376" s="52" t="str">
        <x:f>IF('Deal_Master_Wide'!$M$56="","",'Deal_Master_Wide'!$M$56)</x:f>
        <x:v>Review</x:v>
      </x:c>
      <x:c r="H376" s="50" t="str">
        <x:v>TriNetX LLC</x:v>
      </x:c>
      <x:c r="I376" s="50" t="str">
        <x:v>Custodix NV</x:v>
      </x:c>
      <x:c r="J376" s="50" t="n">
        <x:v>2019</x:v>
      </x:c>
      <x:c r="K376" s="50" t="n">
        <x:v>0</x:v>
      </x:c>
      <x:c r="L376" s="50" t="n">
        <x:v>2019</x:v>
      </x:c>
      <x:c r="M376" s="50" t="n">
        <x:v>0</x:v>
      </x:c>
      <x:c r="N376" s="50" t="n">
        <x:v>1</x:v>
      </x:c>
      <x:c r="O376" s="52" t="str">
        <x:f>IF($F376="","",$F376*$M376)</x:f>
      </x:c>
      <x:c r="P376" s="54" t="str">
        <x:f>IF('Deal_Master_Wide'!$BS$56="","",'Deal_Master_Wide'!$BS$56)</x:f>
      </x:c>
      <x:c r="Q376" s="54" t="str">
        <x:f>IF('Deal_Master_Wide'!$BZ$56="","",'Deal_Master_Wide'!$BZ$56)</x:f>
      </x:c>
      <x:c r="R376" s="54" t="str">
        <x:f>IF('Deal_Master_Wide'!$CG$56="","",'Deal_Master_Wide'!$CG$56)</x:f>
      </x:c>
      <x:c r="S376" s="54" t="str">
        <x:f>IF('Deal_Master_Wide'!$CN$56="","",'Deal_Master_Wide'!$CN$56)</x:f>
      </x:c>
      <x:c r="T376" s="54" t="str">
        <x:f>IF('Deal_Master_Wide'!$CU$56="","",'Deal_Master_Wide'!$CU$56)</x:f>
      </x:c>
      <x:c r="U376" s="54" t="str">
        <x:f>IF('Deal_Master_Wide'!$DB$56="","",'Deal_Master_Wide'!$DB$56)</x:f>
      </x:c>
      <x:c r="V376" s="56" t="str">
        <x:f>IF('Deal_Master_Wide'!$DI$56="","",'Deal_Master_Wide'!$DI$56)</x:f>
      </x:c>
      <x:c r="W376" s="56" t="str">
        <x:f>IF('Deal_Master_Wide'!$DP$56="","",'Deal_Master_Wide'!$DP$56)</x:f>
      </x:c>
      <x:c r="X376" s="56" t="str">
        <x:f>IF('Deal_Master_Wide'!$DW$56="","",'Deal_Master_Wide'!$DW$56)</x:f>
      </x:c>
      <x:c r="Y376" s="118" t="str">
        <x:f>IF('Deal_Master_Wide'!$ED$56="","",'Deal_Master_Wide'!$ED$56)</x:f>
      </x:c>
      <x:c r="Z376" s="118" t="str">
        <x:f>IF('Deal_Master_Wide'!$EK$56="","",'Deal_Master_Wide'!$EK$56)</x:f>
      </x:c>
      <x:c r="AA376" s="52" t="str">
        <x:f>IF('Deal_Master_Wide'!$AL$56="","",'Deal_Master_Wide'!$AL$56)</x:f>
        <x:v>Unknown</x:v>
      </x:c>
      <x:c r="AB376" s="54" t="str">
        <x:f>IF('Deal_Master_Wide'!$AF$56="","",'Deal_Master_Wide'!$AF$56)</x:f>
      </x:c>
      <x:c r="AC376" s="52" t="str">
        <x:f>IF(COUNT($P376,$Q376,$R376,$S376,$T376,$U376,$V376,$W376,$X376)=9,"Yes","No")</x:f>
        <x:v>No</x:v>
      </x:c>
      <x:c r="AD376" s="52" t="str">
        <x:f>IF(COUNT($Y376,$Z376)=2,"Yes","No")</x:f>
        <x:v>No</x:v>
      </x:c>
      <x:c r="AE376" s="50" t="str"/>
      <x:c r="AF376" t="str"/>
    </x:row>
    <x:row r="377" ht="20" customHeight="1">
      <x:c r="A377" s="50" t="str">
        <x:v>CTL-0054</x:v>
      </x:c>
      <x:c r="B377" s="50" t="str">
        <x:v>Candidate alternative-rationale group</x:v>
      </x:c>
      <x:c r="C377" s="52" t="str">
        <x:f>IF('Deal_Master_Wide'!$AU$56="","",'Deal_Master_Wide'!$AU$56)</x:f>
        <x:v>Not reviewed</x:v>
      </x:c>
      <x:c r="D377" s="52" t="str">
        <x:f>IF('Deal_Master_Wide'!$AV$56="","",'Deal_Master_Wide'!$AV$56)</x:f>
        <x:v>Not assessed</x:v>
      </x:c>
      <x:c r="E377" s="50" t="n">
        <x:v>0</x:v>
      </x:c>
      <x:c r="F377" s="52" t="str">
        <x:f>IF(OR($C377="High-confidence innovation-driven",$C377="Medium-confidence innovation-driven"),1,IF($C377="Clear alternative-rationale",0,""))</x:f>
      </x:c>
      <x:c r="G377" s="52" t="str">
        <x:f>IF('Deal_Master_Wide'!$M$56="","",'Deal_Master_Wide'!$M$56)</x:f>
        <x:v>Review</x:v>
      </x:c>
      <x:c r="H377" s="50" t="str">
        <x:v>TriNetX LLC</x:v>
      </x:c>
      <x:c r="I377" s="50" t="str">
        <x:v>Custodix NV</x:v>
      </x:c>
      <x:c r="J377" s="50" t="n">
        <x:v>2019</x:v>
      </x:c>
      <x:c r="K377" s="50" t="n">
        <x:v>1</x:v>
      </x:c>
      <x:c r="L377" s="50" t="n">
        <x:v>2020</x:v>
      </x:c>
      <x:c r="M377" s="50" t="n">
        <x:v>1</x:v>
      </x:c>
      <x:c r="N377" s="50" t="n">
        <x:v>1</x:v>
      </x:c>
      <x:c r="O377" s="52" t="str">
        <x:f>IF($F377="","",$F377*$M377)</x:f>
      </x:c>
      <x:c r="P377" s="54" t="str">
        <x:f>IF('Deal_Master_Wide'!$BT$56="","",'Deal_Master_Wide'!$BT$56)</x:f>
      </x:c>
      <x:c r="Q377" s="54" t="str">
        <x:f>IF('Deal_Master_Wide'!$CA$56="","",'Deal_Master_Wide'!$CA$56)</x:f>
      </x:c>
      <x:c r="R377" s="54" t="str">
        <x:f>IF('Deal_Master_Wide'!$CH$56="","",'Deal_Master_Wide'!$CH$56)</x:f>
      </x:c>
      <x:c r="S377" s="54" t="str">
        <x:f>IF('Deal_Master_Wide'!$CO$56="","",'Deal_Master_Wide'!$CO$56)</x:f>
      </x:c>
      <x:c r="T377" s="54" t="str">
        <x:f>IF('Deal_Master_Wide'!$CV$56="","",'Deal_Master_Wide'!$CV$56)</x:f>
      </x:c>
      <x:c r="U377" s="54" t="str">
        <x:f>IF('Deal_Master_Wide'!$DC$56="","",'Deal_Master_Wide'!$DC$56)</x:f>
      </x:c>
      <x:c r="V377" s="56" t="str">
        <x:f>IF('Deal_Master_Wide'!$DJ$56="","",'Deal_Master_Wide'!$DJ$56)</x:f>
      </x:c>
      <x:c r="W377" s="56" t="str">
        <x:f>IF('Deal_Master_Wide'!$DQ$56="","",'Deal_Master_Wide'!$DQ$56)</x:f>
      </x:c>
      <x:c r="X377" s="56" t="str">
        <x:f>IF('Deal_Master_Wide'!$DX$56="","",'Deal_Master_Wide'!$DX$56)</x:f>
      </x:c>
      <x:c r="Y377" s="118" t="str">
        <x:f>IF('Deal_Master_Wide'!$EE$56="","",'Deal_Master_Wide'!$EE$56)</x:f>
      </x:c>
      <x:c r="Z377" s="118" t="str">
        <x:f>IF('Deal_Master_Wide'!$EL$56="","",'Deal_Master_Wide'!$EL$56)</x:f>
      </x:c>
      <x:c r="AA377" s="52" t="str">
        <x:f>IF('Deal_Master_Wide'!$AL$56="","",'Deal_Master_Wide'!$AL$56)</x:f>
        <x:v>Unknown</x:v>
      </x:c>
      <x:c r="AB377" s="54" t="str">
        <x:f>IF('Deal_Master_Wide'!$AF$56="","",'Deal_Master_Wide'!$AF$56)</x:f>
      </x:c>
      <x:c r="AC377" s="52" t="str">
        <x:f>IF(COUNT($P377,$Q377,$R377,$S377,$T377,$U377,$V377,$W377,$X377)=9,"Yes","No")</x:f>
        <x:v>No</x:v>
      </x:c>
      <x:c r="AD377" s="52" t="str">
        <x:f>IF(COUNT($Y377,$Z377)=2,"Yes","No")</x:f>
        <x:v>No</x:v>
      </x:c>
      <x:c r="AE377" s="50" t="str"/>
      <x:c r="AF377" t="str"/>
    </x:row>
    <x:row r="378" ht="20" customHeight="1">
      <x:c r="A378" s="50" t="str">
        <x:v>CTL-0054</x:v>
      </x:c>
      <x:c r="B378" s="50" t="str">
        <x:v>Candidate alternative-rationale group</x:v>
      </x:c>
      <x:c r="C378" s="52" t="str">
        <x:f>IF('Deal_Master_Wide'!$AU$56="","",'Deal_Master_Wide'!$AU$56)</x:f>
        <x:v>Not reviewed</x:v>
      </x:c>
      <x:c r="D378" s="52" t="str">
        <x:f>IF('Deal_Master_Wide'!$AV$56="","",'Deal_Master_Wide'!$AV$56)</x:f>
        <x:v>Not assessed</x:v>
      </x:c>
      <x:c r="E378" s="50" t="n">
        <x:v>0</x:v>
      </x:c>
      <x:c r="F378" s="52" t="str">
        <x:f>IF(OR($C378="High-confidence innovation-driven",$C378="Medium-confidence innovation-driven"),1,IF($C378="Clear alternative-rationale",0,""))</x:f>
      </x:c>
      <x:c r="G378" s="52" t="str">
        <x:f>IF('Deal_Master_Wide'!$M$56="","",'Deal_Master_Wide'!$M$56)</x:f>
        <x:v>Review</x:v>
      </x:c>
      <x:c r="H378" s="50" t="str">
        <x:v>TriNetX LLC</x:v>
      </x:c>
      <x:c r="I378" s="50" t="str">
        <x:v>Custodix NV</x:v>
      </x:c>
      <x:c r="J378" s="50" t="n">
        <x:v>2019</x:v>
      </x:c>
      <x:c r="K378" s="50" t="n">
        <x:v>2</x:v>
      </x:c>
      <x:c r="L378" s="50" t="n">
        <x:v>2021</x:v>
      </x:c>
      <x:c r="M378" s="50" t="n">
        <x:v>1</x:v>
      </x:c>
      <x:c r="N378" s="50" t="n">
        <x:v>1</x:v>
      </x:c>
      <x:c r="O378" s="52" t="str">
        <x:f>IF($F378="","",$F378*$M378)</x:f>
      </x:c>
      <x:c r="P378" s="54" t="str">
        <x:f>IF('Deal_Master_Wide'!$BU$56="","",'Deal_Master_Wide'!$BU$56)</x:f>
      </x:c>
      <x:c r="Q378" s="54" t="str">
        <x:f>IF('Deal_Master_Wide'!$CB$56="","",'Deal_Master_Wide'!$CB$56)</x:f>
      </x:c>
      <x:c r="R378" s="54" t="str">
        <x:f>IF('Deal_Master_Wide'!$CI$56="","",'Deal_Master_Wide'!$CI$56)</x:f>
      </x:c>
      <x:c r="S378" s="54" t="str">
        <x:f>IF('Deal_Master_Wide'!$CP$56="","",'Deal_Master_Wide'!$CP$56)</x:f>
      </x:c>
      <x:c r="T378" s="54" t="str">
        <x:f>IF('Deal_Master_Wide'!$CW$56="","",'Deal_Master_Wide'!$CW$56)</x:f>
      </x:c>
      <x:c r="U378" s="54" t="str">
        <x:f>IF('Deal_Master_Wide'!$DD$56="","",'Deal_Master_Wide'!$DD$56)</x:f>
      </x:c>
      <x:c r="V378" s="56" t="str">
        <x:f>IF('Deal_Master_Wide'!$DK$56="","",'Deal_Master_Wide'!$DK$56)</x:f>
      </x:c>
      <x:c r="W378" s="56" t="str">
        <x:f>IF('Deal_Master_Wide'!$DR$56="","",'Deal_Master_Wide'!$DR$56)</x:f>
      </x:c>
      <x:c r="X378" s="56" t="str">
        <x:f>IF('Deal_Master_Wide'!$DY$56="","",'Deal_Master_Wide'!$DY$56)</x:f>
      </x:c>
      <x:c r="Y378" s="118" t="str">
        <x:f>IF('Deal_Master_Wide'!$EF$56="","",'Deal_Master_Wide'!$EF$56)</x:f>
      </x:c>
      <x:c r="Z378" s="118" t="str">
        <x:f>IF('Deal_Master_Wide'!$EM$56="","",'Deal_Master_Wide'!$EM$56)</x:f>
      </x:c>
      <x:c r="AA378" s="52" t="str">
        <x:f>IF('Deal_Master_Wide'!$AL$56="","",'Deal_Master_Wide'!$AL$56)</x:f>
        <x:v>Unknown</x:v>
      </x:c>
      <x:c r="AB378" s="54" t="str">
        <x:f>IF('Deal_Master_Wide'!$AF$56="","",'Deal_Master_Wide'!$AF$56)</x:f>
      </x:c>
      <x:c r="AC378" s="52" t="str">
        <x:f>IF(COUNT($P378,$Q378,$R378,$S378,$T378,$U378,$V378,$W378,$X378)=9,"Yes","No")</x:f>
        <x:v>No</x:v>
      </x:c>
      <x:c r="AD378" s="52" t="str">
        <x:f>IF(COUNT($Y378,$Z378)=2,"Yes","No")</x:f>
        <x:v>No</x:v>
      </x:c>
      <x:c r="AE378" s="50" t="str"/>
      <x:c r="AF378" t="str"/>
    </x:row>
    <x:row r="379" ht="20" customHeight="1">
      <x:c r="A379" s="50" t="str">
        <x:v>CTL-0054</x:v>
      </x:c>
      <x:c r="B379" s="50" t="str">
        <x:v>Candidate alternative-rationale group</x:v>
      </x:c>
      <x:c r="C379" s="52" t="str">
        <x:f>IF('Deal_Master_Wide'!$AU$56="","",'Deal_Master_Wide'!$AU$56)</x:f>
        <x:v>Not reviewed</x:v>
      </x:c>
      <x:c r="D379" s="52" t="str">
        <x:f>IF('Deal_Master_Wide'!$AV$56="","",'Deal_Master_Wide'!$AV$56)</x:f>
        <x:v>Not assessed</x:v>
      </x:c>
      <x:c r="E379" s="50" t="n">
        <x:v>0</x:v>
      </x:c>
      <x:c r="F379" s="52" t="str">
        <x:f>IF(OR($C379="High-confidence innovation-driven",$C379="Medium-confidence innovation-driven"),1,IF($C379="Clear alternative-rationale",0,""))</x:f>
      </x:c>
      <x:c r="G379" s="52" t="str">
        <x:f>IF('Deal_Master_Wide'!$M$56="","",'Deal_Master_Wide'!$M$56)</x:f>
        <x:v>Review</x:v>
      </x:c>
      <x:c r="H379" s="50" t="str">
        <x:v>TriNetX LLC</x:v>
      </x:c>
      <x:c r="I379" s="50" t="str">
        <x:v>Custodix NV</x:v>
      </x:c>
      <x:c r="J379" s="50" t="n">
        <x:v>2019</x:v>
      </x:c>
      <x:c r="K379" s="50" t="n">
        <x:v>3</x:v>
      </x:c>
      <x:c r="L379" s="50" t="n">
        <x:v>2022</x:v>
      </x:c>
      <x:c r="M379" s="50" t="n">
        <x:v>1</x:v>
      </x:c>
      <x:c r="N379" s="50" t="n">
        <x:v>1</x:v>
      </x:c>
      <x:c r="O379" s="52" t="str">
        <x:f>IF($F379="","",$F379*$M379)</x:f>
      </x:c>
      <x:c r="P379" s="54" t="str">
        <x:f>IF('Deal_Master_Wide'!$BV$56="","",'Deal_Master_Wide'!$BV$56)</x:f>
      </x:c>
      <x:c r="Q379" s="54" t="str">
        <x:f>IF('Deal_Master_Wide'!$CC$56="","",'Deal_Master_Wide'!$CC$56)</x:f>
      </x:c>
      <x:c r="R379" s="54" t="str">
        <x:f>IF('Deal_Master_Wide'!$CJ$56="","",'Deal_Master_Wide'!$CJ$56)</x:f>
      </x:c>
      <x:c r="S379" s="54" t="str">
        <x:f>IF('Deal_Master_Wide'!$CQ$56="","",'Deal_Master_Wide'!$CQ$56)</x:f>
      </x:c>
      <x:c r="T379" s="54" t="str">
        <x:f>IF('Deal_Master_Wide'!$CX$56="","",'Deal_Master_Wide'!$CX$56)</x:f>
      </x:c>
      <x:c r="U379" s="54" t="str">
        <x:f>IF('Deal_Master_Wide'!$DE$56="","",'Deal_Master_Wide'!$DE$56)</x:f>
      </x:c>
      <x:c r="V379" s="56" t="str">
        <x:f>IF('Deal_Master_Wide'!$DL$56="","",'Deal_Master_Wide'!$DL$56)</x:f>
      </x:c>
      <x:c r="W379" s="56" t="str">
        <x:f>IF('Deal_Master_Wide'!$DS$56="","",'Deal_Master_Wide'!$DS$56)</x:f>
      </x:c>
      <x:c r="X379" s="56" t="str">
        <x:f>IF('Deal_Master_Wide'!$DZ$56="","",'Deal_Master_Wide'!$DZ$56)</x:f>
      </x:c>
      <x:c r="Y379" s="118" t="str">
        <x:f>IF('Deal_Master_Wide'!$EG$56="","",'Deal_Master_Wide'!$EG$56)</x:f>
      </x:c>
      <x:c r="Z379" s="118" t="str">
        <x:f>IF('Deal_Master_Wide'!$EN$56="","",'Deal_Master_Wide'!$EN$56)</x:f>
      </x:c>
      <x:c r="AA379" s="52" t="str">
        <x:f>IF('Deal_Master_Wide'!$AL$56="","",'Deal_Master_Wide'!$AL$56)</x:f>
        <x:v>Unknown</x:v>
      </x:c>
      <x:c r="AB379" s="54" t="str">
        <x:f>IF('Deal_Master_Wide'!$AF$56="","",'Deal_Master_Wide'!$AF$56)</x:f>
      </x:c>
      <x:c r="AC379" s="52" t="str">
        <x:f>IF(COUNT($P379,$Q379,$R379,$S379,$T379,$U379,$V379,$W379,$X379)=9,"Yes","No")</x:f>
        <x:v>No</x:v>
      </x:c>
      <x:c r="AD379" s="52" t="str">
        <x:f>IF(COUNT($Y379,$Z379)=2,"Yes","No")</x:f>
        <x:v>No</x:v>
      </x:c>
      <x:c r="AE379" s="50" t="str"/>
      <x:c r="AF379" t="str"/>
    </x:row>
    <x:row r="380" ht="20" customHeight="1">
      <x:c r="A380" s="50" t="str">
        <x:v>CTL-0055</x:v>
      </x:c>
      <x:c r="B380" s="50" t="str">
        <x:v>Candidate alternative-rationale group</x:v>
      </x:c>
      <x:c r="C380" s="52" t="str">
        <x:f>IF('Deal_Master_Wide'!$AU$57="","",'Deal_Master_Wide'!$AU$57)</x:f>
        <x:v>Not reviewed</x:v>
      </x:c>
      <x:c r="D380" s="52" t="str">
        <x:f>IF('Deal_Master_Wide'!$AV$57="","",'Deal_Master_Wide'!$AV$57)</x:f>
        <x:v>Not assessed</x:v>
      </x:c>
      <x:c r="E380" s="50" t="n">
        <x:v>0</x:v>
      </x:c>
      <x:c r="F380" s="52" t="str">
        <x:f>IF(OR($C380="High-confidence innovation-driven",$C380="Medium-confidence innovation-driven"),1,IF($C380="Clear alternative-rationale",0,""))</x:f>
      </x:c>
      <x:c r="G380" s="52" t="str">
        <x:f>IF('Deal_Master_Wide'!$M$57="","",'Deal_Master_Wide'!$M$57)</x:f>
        <x:v>Review</x:v>
      </x:c>
      <x:c r="H380" s="50" t="str">
        <x:v>Zentiva Group AS</x:v>
      </x:c>
      <x:c r="I380" s="50" t="str">
        <x:v>Creo Pharma Ltd (Inactive)</x:v>
      </x:c>
      <x:c r="J380" s="50" t="n">
        <x:v>2019</x:v>
      </x:c>
      <x:c r="K380" s="50" t="n">
        <x:v>-3</x:v>
      </x:c>
      <x:c r="L380" s="50" t="n">
        <x:v>2016</x:v>
      </x:c>
      <x:c r="M380" s="50" t="n">
        <x:v>0</x:v>
      </x:c>
      <x:c r="N380" s="50" t="n">
        <x:v>0</x:v>
      </x:c>
      <x:c r="O380" s="52" t="str">
        <x:f>IF($F380="","",$F380*$M380)</x:f>
      </x:c>
      <x:c r="P380" s="54" t="n">
        <x:f>IF('Deal_Master_Wide'!$BP$57="","",'Deal_Master_Wide'!$BP$57)</x:f>
        <x:v>43.092</x:v>
      </x:c>
      <x:c r="Q380" s="54" t="n">
        <x:f>IF('Deal_Master_Wide'!$BW$57="","",'Deal_Master_Wide'!$BW$57)</x:f>
        <x:v>-6.7477</x:v>
      </x:c>
      <x:c r="R380" s="54" t="n">
        <x:f>IF('Deal_Master_Wide'!$CD$57="","",'Deal_Master_Wide'!$CD$57)</x:f>
        <x:v>9.9192</x:v>
      </x:c>
      <x:c r="S380" s="54" t="n">
        <x:f>IF('Deal_Master_Wide'!$CK$57="","",'Deal_Master_Wide'!$CK$57)</x:f>
        <x:v>530.3736</x:v>
      </x:c>
      <x:c r="T380" s="54" t="str">
        <x:f>IF('Deal_Master_Wide'!$CR$57="","",'Deal_Master_Wide'!$CR$57)</x:f>
      </x:c>
      <x:c r="U380" s="54" t="str">
        <x:f>IF('Deal_Master_Wide'!$CY$57="","",'Deal_Master_Wide'!$CY$57)</x:f>
      </x:c>
      <x:c r="V380" s="56" t="n">
        <x:f>IF('Deal_Master_Wide'!$DF$57="","",'Deal_Master_Wide'!$DF$57)</x:f>
        <x:v>1.8976</x:v>
      </x:c>
      <x:c r="W380" s="56" t="n">
        <x:f>IF('Deal_Master_Wide'!$DM$57="","",'Deal_Master_Wide'!$DM$57)</x:f>
        <x:v>-15.6588</x:v>
      </x:c>
      <x:c r="X380" s="56" t="str">
        <x:f>IF('Deal_Master_Wide'!$DT$57="","",'Deal_Master_Wide'!$DT$57)</x:f>
      </x:c>
      <x:c r="Y380" s="118" t="n">
        <x:f>IF('Deal_Master_Wide'!$EA$57="","",'Deal_Master_Wide'!$EA$57)</x:f>
        <x:v>1</x:v>
      </x:c>
      <x:c r="Z380" s="118" t="str">
        <x:f>IF('Deal_Master_Wide'!$EH$57="","",'Deal_Master_Wide'!$EH$57)</x:f>
      </x:c>
      <x:c r="AA380" s="52" t="str">
        <x:f>IF('Deal_Master_Wide'!$AL$57="","",'Deal_Master_Wide'!$AL$57)</x:f>
        <x:v>Unknown</x:v>
      </x:c>
      <x:c r="AB380" s="54" t="str">
        <x:f>IF('Deal_Master_Wide'!$AF$57="","",'Deal_Master_Wide'!$AF$57)</x:f>
      </x:c>
      <x:c r="AC380" s="52" t="str">
        <x:f>IF(COUNT($P380,$Q380,$R380,$S380,$T380,$U380,$V380,$W380,$X380)=9,"Yes","No")</x:f>
        <x:v>No</x:v>
      </x:c>
      <x:c r="AD380" s="52" t="str">
        <x:f>IF(COUNT($Y380,$Z380)=2,"Yes","No")</x:f>
        <x:v>No</x:v>
      </x:c>
      <x:c r="AE380" s="50" t="str"/>
      <x:c r="AF380" t="str"/>
    </x:row>
    <x:row r="381" ht="20" customHeight="1">
      <x:c r="A381" s="50" t="str">
        <x:v>CTL-0055</x:v>
      </x:c>
      <x:c r="B381" s="50" t="str">
        <x:v>Candidate alternative-rationale group</x:v>
      </x:c>
      <x:c r="C381" s="52" t="str">
        <x:f>IF('Deal_Master_Wide'!$AU$57="","",'Deal_Master_Wide'!$AU$57)</x:f>
        <x:v>Not reviewed</x:v>
      </x:c>
      <x:c r="D381" s="52" t="str">
        <x:f>IF('Deal_Master_Wide'!$AV$57="","",'Deal_Master_Wide'!$AV$57)</x:f>
        <x:v>Not assessed</x:v>
      </x:c>
      <x:c r="E381" s="50" t="n">
        <x:v>0</x:v>
      </x:c>
      <x:c r="F381" s="52" t="str">
        <x:f>IF(OR($C381="High-confidence innovation-driven",$C381="Medium-confidence innovation-driven"),1,IF($C381="Clear alternative-rationale",0,""))</x:f>
      </x:c>
      <x:c r="G381" s="52" t="str">
        <x:f>IF('Deal_Master_Wide'!$M$57="","",'Deal_Master_Wide'!$M$57)</x:f>
        <x:v>Review</x:v>
      </x:c>
      <x:c r="H381" s="50" t="str">
        <x:v>Zentiva Group AS</x:v>
      </x:c>
      <x:c r="I381" s="50" t="str">
        <x:v>Creo Pharma Ltd (Inactive)</x:v>
      </x:c>
      <x:c r="J381" s="50" t="n">
        <x:v>2019</x:v>
      </x:c>
      <x:c r="K381" s="50" t="n">
        <x:v>-2</x:v>
      </x:c>
      <x:c r="L381" s="50" t="n">
        <x:v>2017</x:v>
      </x:c>
      <x:c r="M381" s="50" t="n">
        <x:v>0</x:v>
      </x:c>
      <x:c r="N381" s="50" t="n">
        <x:v>0</x:v>
      </x:c>
      <x:c r="O381" s="52" t="str">
        <x:f>IF($F381="","",$F381*$M381)</x:f>
      </x:c>
      <x:c r="P381" s="54" t="n">
        <x:f>IF('Deal_Master_Wide'!$BQ$57="","",'Deal_Master_Wide'!$BQ$57)</x:f>
        <x:v>44.2803</x:v>
      </x:c>
      <x:c r="Q381" s="54" t="n">
        <x:f>IF('Deal_Master_Wide'!$BX$57="","",'Deal_Master_Wide'!$BX$57)</x:f>
        <x:v>-8.793</x:v>
      </x:c>
      <x:c r="R381" s="54" t="n">
        <x:f>IF('Deal_Master_Wide'!$CE$57="","",'Deal_Master_Wide'!$CE$57)</x:f>
        <x:v>11.4095</x:v>
      </x:c>
      <x:c r="S381" s="54" t="n">
        <x:f>IF('Deal_Master_Wide'!$CL$57="","",'Deal_Master_Wide'!$CL$57)</x:f>
        <x:v>587.4154</x:v>
      </x:c>
      <x:c r="T381" s="54" t="str">
        <x:f>IF('Deal_Master_Wide'!$CS$57="","",'Deal_Master_Wide'!$CS$57)</x:f>
      </x:c>
      <x:c r="U381" s="54" t="str">
        <x:f>IF('Deal_Master_Wide'!$CZ$57="","",'Deal_Master_Wide'!$CZ$57)</x:f>
      </x:c>
      <x:c r="V381" s="56" t="n">
        <x:f>IF('Deal_Master_Wide'!$DG$57="","",'Deal_Master_Wide'!$DG$57)</x:f>
        <x:v>2.0474</x:v>
      </x:c>
      <x:c r="W381" s="56" t="n">
        <x:f>IF('Deal_Master_Wide'!$DN$57="","",'Deal_Master_Wide'!$DN$57)</x:f>
        <x:v>-19.8576</x:v>
      </x:c>
      <x:c r="X381" s="56" t="str">
        <x:f>IF('Deal_Master_Wide'!$DU$57="","",'Deal_Master_Wide'!$DU$57)</x:f>
      </x:c>
      <x:c r="Y381" s="118" t="str">
        <x:f>IF('Deal_Master_Wide'!$EB$57="","",'Deal_Master_Wide'!$EB$57)</x:f>
      </x:c>
      <x:c r="Z381" s="118" t="str">
        <x:f>IF('Deal_Master_Wide'!$EI$57="","",'Deal_Master_Wide'!$EI$57)</x:f>
      </x:c>
      <x:c r="AA381" s="52" t="str">
        <x:f>IF('Deal_Master_Wide'!$AL$57="","",'Deal_Master_Wide'!$AL$57)</x:f>
        <x:v>Unknown</x:v>
      </x:c>
      <x:c r="AB381" s="54" t="str">
        <x:f>IF('Deal_Master_Wide'!$AF$57="","",'Deal_Master_Wide'!$AF$57)</x:f>
      </x:c>
      <x:c r="AC381" s="52" t="str">
        <x:f>IF(COUNT($P381,$Q381,$R381,$S381,$T381,$U381,$V381,$W381,$X381)=9,"Yes","No")</x:f>
        <x:v>No</x:v>
      </x:c>
      <x:c r="AD381" s="52" t="str">
        <x:f>IF(COUNT($Y381,$Z381)=2,"Yes","No")</x:f>
        <x:v>No</x:v>
      </x:c>
      <x:c r="AE381" s="50" t="str"/>
      <x:c r="AF381" t="str"/>
    </x:row>
    <x:row r="382" ht="20" customHeight="1">
      <x:c r="A382" s="50" t="str">
        <x:v>CTL-0055</x:v>
      </x:c>
      <x:c r="B382" s="50" t="str">
        <x:v>Candidate alternative-rationale group</x:v>
      </x:c>
      <x:c r="C382" s="52" t="str">
        <x:f>IF('Deal_Master_Wide'!$AU$57="","",'Deal_Master_Wide'!$AU$57)</x:f>
        <x:v>Not reviewed</x:v>
      </x:c>
      <x:c r="D382" s="52" t="str">
        <x:f>IF('Deal_Master_Wide'!$AV$57="","",'Deal_Master_Wide'!$AV$57)</x:f>
        <x:v>Not assessed</x:v>
      </x:c>
      <x:c r="E382" s="50" t="n">
        <x:v>0</x:v>
      </x:c>
      <x:c r="F382" s="52" t="str">
        <x:f>IF(OR($C382="High-confidence innovation-driven",$C382="Medium-confidence innovation-driven"),1,IF($C382="Clear alternative-rationale",0,""))</x:f>
      </x:c>
      <x:c r="G382" s="52" t="str">
        <x:f>IF('Deal_Master_Wide'!$M$57="","",'Deal_Master_Wide'!$M$57)</x:f>
        <x:v>Review</x:v>
      </x:c>
      <x:c r="H382" s="50" t="str">
        <x:v>Zentiva Group AS</x:v>
      </x:c>
      <x:c r="I382" s="50" t="str">
        <x:v>Creo Pharma Ltd (Inactive)</x:v>
      </x:c>
      <x:c r="J382" s="50" t="n">
        <x:v>2019</x:v>
      </x:c>
      <x:c r="K382" s="50" t="n">
        <x:v>-1</x:v>
      </x:c>
      <x:c r="L382" s="50" t="n">
        <x:v>2018</x:v>
      </x:c>
      <x:c r="M382" s="50" t="n">
        <x:v>0</x:v>
      </x:c>
      <x:c r="N382" s="50" t="n">
        <x:v>0</x:v>
      </x:c>
      <x:c r="O382" s="52" t="str">
        <x:f>IF($F382="","",$F382*$M382)</x:f>
      </x:c>
      <x:c r="P382" s="54" t="str">
        <x:f>IF('Deal_Master_Wide'!$BR$57="","",'Deal_Master_Wide'!$BR$57)</x:f>
      </x:c>
      <x:c r="Q382" s="54" t="str">
        <x:f>IF('Deal_Master_Wide'!$BY$57="","",'Deal_Master_Wide'!$BY$57)</x:f>
      </x:c>
      <x:c r="R382" s="54" t="str">
        <x:f>IF('Deal_Master_Wide'!$CF$57="","",'Deal_Master_Wide'!$CF$57)</x:f>
      </x:c>
      <x:c r="S382" s="54" t="str">
        <x:f>IF('Deal_Master_Wide'!$CM$57="","",'Deal_Master_Wide'!$CM$57)</x:f>
      </x:c>
      <x:c r="T382" s="54" t="str">
        <x:f>IF('Deal_Master_Wide'!$CT$57="","",'Deal_Master_Wide'!$CT$57)</x:f>
      </x:c>
      <x:c r="U382" s="54" t="str">
        <x:f>IF('Deal_Master_Wide'!$DA$57="","",'Deal_Master_Wide'!$DA$57)</x:f>
      </x:c>
      <x:c r="V382" s="56" t="str">
        <x:f>IF('Deal_Master_Wide'!$DH$57="","",'Deal_Master_Wide'!$DH$57)</x:f>
      </x:c>
      <x:c r="W382" s="56" t="str">
        <x:f>IF('Deal_Master_Wide'!$DO$57="","",'Deal_Master_Wide'!$DO$57)</x:f>
      </x:c>
      <x:c r="X382" s="56" t="str">
        <x:f>IF('Deal_Master_Wide'!$DV$57="","",'Deal_Master_Wide'!$DV$57)</x:f>
      </x:c>
      <x:c r="Y382" s="118" t="str">
        <x:f>IF('Deal_Master_Wide'!$EC$57="","",'Deal_Master_Wide'!$EC$57)</x:f>
      </x:c>
      <x:c r="Z382" s="118" t="str">
        <x:f>IF('Deal_Master_Wide'!$EJ$57="","",'Deal_Master_Wide'!$EJ$57)</x:f>
      </x:c>
      <x:c r="AA382" s="52" t="str">
        <x:f>IF('Deal_Master_Wide'!$AL$57="","",'Deal_Master_Wide'!$AL$57)</x:f>
        <x:v>Unknown</x:v>
      </x:c>
      <x:c r="AB382" s="54" t="str">
        <x:f>IF('Deal_Master_Wide'!$AF$57="","",'Deal_Master_Wide'!$AF$57)</x:f>
      </x:c>
      <x:c r="AC382" s="52" t="str">
        <x:f>IF(COUNT($P382,$Q382,$R382,$S382,$T382,$U382,$V382,$W382,$X382)=9,"Yes","No")</x:f>
        <x:v>No</x:v>
      </x:c>
      <x:c r="AD382" s="52" t="str">
        <x:f>IF(COUNT($Y382,$Z382)=2,"Yes","No")</x:f>
        <x:v>No</x:v>
      </x:c>
      <x:c r="AE382" s="50" t="str"/>
      <x:c r="AF382" t="str"/>
    </x:row>
    <x:row r="383" ht="20" customHeight="1">
      <x:c r="A383" s="50" t="str">
        <x:v>CTL-0055</x:v>
      </x:c>
      <x:c r="B383" s="50" t="str">
        <x:v>Candidate alternative-rationale group</x:v>
      </x:c>
      <x:c r="C383" s="52" t="str">
        <x:f>IF('Deal_Master_Wide'!$AU$57="","",'Deal_Master_Wide'!$AU$57)</x:f>
        <x:v>Not reviewed</x:v>
      </x:c>
      <x:c r="D383" s="52" t="str">
        <x:f>IF('Deal_Master_Wide'!$AV$57="","",'Deal_Master_Wide'!$AV$57)</x:f>
        <x:v>Not assessed</x:v>
      </x:c>
      <x:c r="E383" s="50" t="n">
        <x:v>0</x:v>
      </x:c>
      <x:c r="F383" s="52" t="str">
        <x:f>IF(OR($C383="High-confidence innovation-driven",$C383="Medium-confidence innovation-driven"),1,IF($C383="Clear alternative-rationale",0,""))</x:f>
      </x:c>
      <x:c r="G383" s="52" t="str">
        <x:f>IF('Deal_Master_Wide'!$M$57="","",'Deal_Master_Wide'!$M$57)</x:f>
        <x:v>Review</x:v>
      </x:c>
      <x:c r="H383" s="50" t="str">
        <x:v>Zentiva Group AS</x:v>
      </x:c>
      <x:c r="I383" s="50" t="str">
        <x:v>Creo Pharma Ltd (Inactive)</x:v>
      </x:c>
      <x:c r="J383" s="50" t="n">
        <x:v>2019</x:v>
      </x:c>
      <x:c r="K383" s="50" t="n">
        <x:v>0</x:v>
      </x:c>
      <x:c r="L383" s="50" t="n">
        <x:v>2019</x:v>
      </x:c>
      <x:c r="M383" s="50" t="n">
        <x:v>0</x:v>
      </x:c>
      <x:c r="N383" s="50" t="n">
        <x:v>1</x:v>
      </x:c>
      <x:c r="O383" s="52" t="str">
        <x:f>IF($F383="","",$F383*$M383)</x:f>
      </x:c>
      <x:c r="P383" s="54" t="str">
        <x:f>IF('Deal_Master_Wide'!$BS$57="","",'Deal_Master_Wide'!$BS$57)</x:f>
      </x:c>
      <x:c r="Q383" s="54" t="str">
        <x:f>IF('Deal_Master_Wide'!$BZ$57="","",'Deal_Master_Wide'!$BZ$57)</x:f>
      </x:c>
      <x:c r="R383" s="54" t="str">
        <x:f>IF('Deal_Master_Wide'!$CG$57="","",'Deal_Master_Wide'!$CG$57)</x:f>
      </x:c>
      <x:c r="S383" s="54" t="str">
        <x:f>IF('Deal_Master_Wide'!$CN$57="","",'Deal_Master_Wide'!$CN$57)</x:f>
      </x:c>
      <x:c r="T383" s="54" t="str">
        <x:f>IF('Deal_Master_Wide'!$CU$57="","",'Deal_Master_Wide'!$CU$57)</x:f>
      </x:c>
      <x:c r="U383" s="54" t="str">
        <x:f>IF('Deal_Master_Wide'!$DB$57="","",'Deal_Master_Wide'!$DB$57)</x:f>
      </x:c>
      <x:c r="V383" s="56" t="str">
        <x:f>IF('Deal_Master_Wide'!$DI$57="","",'Deal_Master_Wide'!$DI$57)</x:f>
      </x:c>
      <x:c r="W383" s="56" t="str">
        <x:f>IF('Deal_Master_Wide'!$DP$57="","",'Deal_Master_Wide'!$DP$57)</x:f>
      </x:c>
      <x:c r="X383" s="56" t="str">
        <x:f>IF('Deal_Master_Wide'!$DW$57="","",'Deal_Master_Wide'!$DW$57)</x:f>
      </x:c>
      <x:c r="Y383" s="118" t="str">
        <x:f>IF('Deal_Master_Wide'!$ED$57="","",'Deal_Master_Wide'!$ED$57)</x:f>
      </x:c>
      <x:c r="Z383" s="118" t="str">
        <x:f>IF('Deal_Master_Wide'!$EK$57="","",'Deal_Master_Wide'!$EK$57)</x:f>
      </x:c>
      <x:c r="AA383" s="52" t="str">
        <x:f>IF('Deal_Master_Wide'!$AL$57="","",'Deal_Master_Wide'!$AL$57)</x:f>
        <x:v>Unknown</x:v>
      </x:c>
      <x:c r="AB383" s="54" t="str">
        <x:f>IF('Deal_Master_Wide'!$AF$57="","",'Deal_Master_Wide'!$AF$57)</x:f>
      </x:c>
      <x:c r="AC383" s="52" t="str">
        <x:f>IF(COUNT($P383,$Q383,$R383,$S383,$T383,$U383,$V383,$W383,$X383)=9,"Yes","No")</x:f>
        <x:v>No</x:v>
      </x:c>
      <x:c r="AD383" s="52" t="str">
        <x:f>IF(COUNT($Y383,$Z383)=2,"Yes","No")</x:f>
        <x:v>No</x:v>
      </x:c>
      <x:c r="AE383" s="50" t="str"/>
      <x:c r="AF383" t="str"/>
    </x:row>
    <x:row r="384" ht="20" customHeight="1">
      <x:c r="A384" s="50" t="str">
        <x:v>CTL-0055</x:v>
      </x:c>
      <x:c r="B384" s="50" t="str">
        <x:v>Candidate alternative-rationale group</x:v>
      </x:c>
      <x:c r="C384" s="52" t="str">
        <x:f>IF('Deal_Master_Wide'!$AU$57="","",'Deal_Master_Wide'!$AU$57)</x:f>
        <x:v>Not reviewed</x:v>
      </x:c>
      <x:c r="D384" s="52" t="str">
        <x:f>IF('Deal_Master_Wide'!$AV$57="","",'Deal_Master_Wide'!$AV$57)</x:f>
        <x:v>Not assessed</x:v>
      </x:c>
      <x:c r="E384" s="50" t="n">
        <x:v>0</x:v>
      </x:c>
      <x:c r="F384" s="52" t="str">
        <x:f>IF(OR($C384="High-confidence innovation-driven",$C384="Medium-confidence innovation-driven"),1,IF($C384="Clear alternative-rationale",0,""))</x:f>
      </x:c>
      <x:c r="G384" s="52" t="str">
        <x:f>IF('Deal_Master_Wide'!$M$57="","",'Deal_Master_Wide'!$M$57)</x:f>
        <x:v>Review</x:v>
      </x:c>
      <x:c r="H384" s="50" t="str">
        <x:v>Zentiva Group AS</x:v>
      </x:c>
      <x:c r="I384" s="50" t="str">
        <x:v>Creo Pharma Ltd (Inactive)</x:v>
      </x:c>
      <x:c r="J384" s="50" t="n">
        <x:v>2019</x:v>
      </x:c>
      <x:c r="K384" s="50" t="n">
        <x:v>1</x:v>
      </x:c>
      <x:c r="L384" s="50" t="n">
        <x:v>2020</x:v>
      </x:c>
      <x:c r="M384" s="50" t="n">
        <x:v>1</x:v>
      </x:c>
      <x:c r="N384" s="50" t="n">
        <x:v>1</x:v>
      </x:c>
      <x:c r="O384" s="52" t="str">
        <x:f>IF($F384="","",$F384*$M384)</x:f>
      </x:c>
      <x:c r="P384" s="54" t="str">
        <x:f>IF('Deal_Master_Wide'!$BT$57="","",'Deal_Master_Wide'!$BT$57)</x:f>
      </x:c>
      <x:c r="Q384" s="54" t="str">
        <x:f>IF('Deal_Master_Wide'!$CA$57="","",'Deal_Master_Wide'!$CA$57)</x:f>
      </x:c>
      <x:c r="R384" s="54" t="str">
        <x:f>IF('Deal_Master_Wide'!$CH$57="","",'Deal_Master_Wide'!$CH$57)</x:f>
      </x:c>
      <x:c r="S384" s="54" t="str">
        <x:f>IF('Deal_Master_Wide'!$CO$57="","",'Deal_Master_Wide'!$CO$57)</x:f>
      </x:c>
      <x:c r="T384" s="54" t="str">
        <x:f>IF('Deal_Master_Wide'!$CV$57="","",'Deal_Master_Wide'!$CV$57)</x:f>
      </x:c>
      <x:c r="U384" s="54" t="str">
        <x:f>IF('Deal_Master_Wide'!$DC$57="","",'Deal_Master_Wide'!$DC$57)</x:f>
      </x:c>
      <x:c r="V384" s="56" t="str">
        <x:f>IF('Deal_Master_Wide'!$DJ$57="","",'Deal_Master_Wide'!$DJ$57)</x:f>
      </x:c>
      <x:c r="W384" s="56" t="str">
        <x:f>IF('Deal_Master_Wide'!$DQ$57="","",'Deal_Master_Wide'!$DQ$57)</x:f>
      </x:c>
      <x:c r="X384" s="56" t="str">
        <x:f>IF('Deal_Master_Wide'!$DX$57="","",'Deal_Master_Wide'!$DX$57)</x:f>
      </x:c>
      <x:c r="Y384" s="118" t="n">
        <x:f>IF('Deal_Master_Wide'!$EE$57="","",'Deal_Master_Wide'!$EE$57)</x:f>
        <x:v>1</x:v>
      </x:c>
      <x:c r="Z384" s="118" t="str">
        <x:f>IF('Deal_Master_Wide'!$EL$57="","",'Deal_Master_Wide'!$EL$57)</x:f>
      </x:c>
      <x:c r="AA384" s="52" t="str">
        <x:f>IF('Deal_Master_Wide'!$AL$57="","",'Deal_Master_Wide'!$AL$57)</x:f>
        <x:v>Unknown</x:v>
      </x:c>
      <x:c r="AB384" s="54" t="str">
        <x:f>IF('Deal_Master_Wide'!$AF$57="","",'Deal_Master_Wide'!$AF$57)</x:f>
      </x:c>
      <x:c r="AC384" s="52" t="str">
        <x:f>IF(COUNT($P384,$Q384,$R384,$S384,$T384,$U384,$V384,$W384,$X384)=9,"Yes","No")</x:f>
        <x:v>No</x:v>
      </x:c>
      <x:c r="AD384" s="52" t="str">
        <x:f>IF(COUNT($Y384,$Z384)=2,"Yes","No")</x:f>
        <x:v>No</x:v>
      </x:c>
      <x:c r="AE384" s="50" t="str"/>
      <x:c r="AF384" t="str"/>
    </x:row>
    <x:row r="385" ht="20" customHeight="1">
      <x:c r="A385" s="50" t="str">
        <x:v>CTL-0055</x:v>
      </x:c>
      <x:c r="B385" s="50" t="str">
        <x:v>Candidate alternative-rationale group</x:v>
      </x:c>
      <x:c r="C385" s="52" t="str">
        <x:f>IF('Deal_Master_Wide'!$AU$57="","",'Deal_Master_Wide'!$AU$57)</x:f>
        <x:v>Not reviewed</x:v>
      </x:c>
      <x:c r="D385" s="52" t="str">
        <x:f>IF('Deal_Master_Wide'!$AV$57="","",'Deal_Master_Wide'!$AV$57)</x:f>
        <x:v>Not assessed</x:v>
      </x:c>
      <x:c r="E385" s="50" t="n">
        <x:v>0</x:v>
      </x:c>
      <x:c r="F385" s="52" t="str">
        <x:f>IF(OR($C385="High-confidence innovation-driven",$C385="Medium-confidence innovation-driven"),1,IF($C385="Clear alternative-rationale",0,""))</x:f>
      </x:c>
      <x:c r="G385" s="52" t="str">
        <x:f>IF('Deal_Master_Wide'!$M$57="","",'Deal_Master_Wide'!$M$57)</x:f>
        <x:v>Review</x:v>
      </x:c>
      <x:c r="H385" s="50" t="str">
        <x:v>Zentiva Group AS</x:v>
      </x:c>
      <x:c r="I385" s="50" t="str">
        <x:v>Creo Pharma Ltd (Inactive)</x:v>
      </x:c>
      <x:c r="J385" s="50" t="n">
        <x:v>2019</x:v>
      </x:c>
      <x:c r="K385" s="50" t="n">
        <x:v>2</x:v>
      </x:c>
      <x:c r="L385" s="50" t="n">
        <x:v>2021</x:v>
      </x:c>
      <x:c r="M385" s="50" t="n">
        <x:v>1</x:v>
      </x:c>
      <x:c r="N385" s="50" t="n">
        <x:v>1</x:v>
      </x:c>
      <x:c r="O385" s="52" t="str">
        <x:f>IF($F385="","",$F385*$M385)</x:f>
      </x:c>
      <x:c r="P385" s="54" t="str">
        <x:f>IF('Deal_Master_Wide'!$BU$57="","",'Deal_Master_Wide'!$BU$57)</x:f>
      </x:c>
      <x:c r="Q385" s="54" t="str">
        <x:f>IF('Deal_Master_Wide'!$CB$57="","",'Deal_Master_Wide'!$CB$57)</x:f>
      </x:c>
      <x:c r="R385" s="54" t="str">
        <x:f>IF('Deal_Master_Wide'!$CI$57="","",'Deal_Master_Wide'!$CI$57)</x:f>
      </x:c>
      <x:c r="S385" s="54" t="str">
        <x:f>IF('Deal_Master_Wide'!$CP$57="","",'Deal_Master_Wide'!$CP$57)</x:f>
      </x:c>
      <x:c r="T385" s="54" t="str">
        <x:f>IF('Deal_Master_Wide'!$CW$57="","",'Deal_Master_Wide'!$CW$57)</x:f>
      </x:c>
      <x:c r="U385" s="54" t="str">
        <x:f>IF('Deal_Master_Wide'!$DD$57="","",'Deal_Master_Wide'!$DD$57)</x:f>
      </x:c>
      <x:c r="V385" s="56" t="str">
        <x:f>IF('Deal_Master_Wide'!$DK$57="","",'Deal_Master_Wide'!$DK$57)</x:f>
      </x:c>
      <x:c r="W385" s="56" t="str">
        <x:f>IF('Deal_Master_Wide'!$DR$57="","",'Deal_Master_Wide'!$DR$57)</x:f>
      </x:c>
      <x:c r="X385" s="56" t="str">
        <x:f>IF('Deal_Master_Wide'!$DY$57="","",'Deal_Master_Wide'!$DY$57)</x:f>
      </x:c>
      <x:c r="Y385" s="118" t="str">
        <x:f>IF('Deal_Master_Wide'!$EF$57="","",'Deal_Master_Wide'!$EF$57)</x:f>
      </x:c>
      <x:c r="Z385" s="118" t="str">
        <x:f>IF('Deal_Master_Wide'!$EM$57="","",'Deal_Master_Wide'!$EM$57)</x:f>
      </x:c>
      <x:c r="AA385" s="52" t="str">
        <x:f>IF('Deal_Master_Wide'!$AL$57="","",'Deal_Master_Wide'!$AL$57)</x:f>
        <x:v>Unknown</x:v>
      </x:c>
      <x:c r="AB385" s="54" t="str">
        <x:f>IF('Deal_Master_Wide'!$AF$57="","",'Deal_Master_Wide'!$AF$57)</x:f>
      </x:c>
      <x:c r="AC385" s="52" t="str">
        <x:f>IF(COUNT($P385,$Q385,$R385,$S385,$T385,$U385,$V385,$W385,$X385)=9,"Yes","No")</x:f>
        <x:v>No</x:v>
      </x:c>
      <x:c r="AD385" s="52" t="str">
        <x:f>IF(COUNT($Y385,$Z385)=2,"Yes","No")</x:f>
        <x:v>No</x:v>
      </x:c>
      <x:c r="AE385" s="50" t="str"/>
      <x:c r="AF385" t="str"/>
    </x:row>
    <x:row r="386" ht="20" customHeight="1">
      <x:c r="A386" s="50" t="str">
        <x:v>CTL-0055</x:v>
      </x:c>
      <x:c r="B386" s="50" t="str">
        <x:v>Candidate alternative-rationale group</x:v>
      </x:c>
      <x:c r="C386" s="52" t="str">
        <x:f>IF('Deal_Master_Wide'!$AU$57="","",'Deal_Master_Wide'!$AU$57)</x:f>
        <x:v>Not reviewed</x:v>
      </x:c>
      <x:c r="D386" s="52" t="str">
        <x:f>IF('Deal_Master_Wide'!$AV$57="","",'Deal_Master_Wide'!$AV$57)</x:f>
        <x:v>Not assessed</x:v>
      </x:c>
      <x:c r="E386" s="50" t="n">
        <x:v>0</x:v>
      </x:c>
      <x:c r="F386" s="52" t="str">
        <x:f>IF(OR($C386="High-confidence innovation-driven",$C386="Medium-confidence innovation-driven"),1,IF($C386="Clear alternative-rationale",0,""))</x:f>
      </x:c>
      <x:c r="G386" s="52" t="str">
        <x:f>IF('Deal_Master_Wide'!$M$57="","",'Deal_Master_Wide'!$M$57)</x:f>
        <x:v>Review</x:v>
      </x:c>
      <x:c r="H386" s="50" t="str">
        <x:v>Zentiva Group AS</x:v>
      </x:c>
      <x:c r="I386" s="50" t="str">
        <x:v>Creo Pharma Ltd (Inactive)</x:v>
      </x:c>
      <x:c r="J386" s="50" t="n">
        <x:v>2019</x:v>
      </x:c>
      <x:c r="K386" s="50" t="n">
        <x:v>3</x:v>
      </x:c>
      <x:c r="L386" s="50" t="n">
        <x:v>2022</x:v>
      </x:c>
      <x:c r="M386" s="50" t="n">
        <x:v>1</x:v>
      </x:c>
      <x:c r="N386" s="50" t="n">
        <x:v>1</x:v>
      </x:c>
      <x:c r="O386" s="52" t="str">
        <x:f>IF($F386="","",$F386*$M386)</x:f>
      </x:c>
      <x:c r="P386" s="54" t="str">
        <x:f>IF('Deal_Master_Wide'!$BV$57="","",'Deal_Master_Wide'!$BV$57)</x:f>
      </x:c>
      <x:c r="Q386" s="54" t="str">
        <x:f>IF('Deal_Master_Wide'!$CC$57="","",'Deal_Master_Wide'!$CC$57)</x:f>
      </x:c>
      <x:c r="R386" s="54" t="str">
        <x:f>IF('Deal_Master_Wide'!$CJ$57="","",'Deal_Master_Wide'!$CJ$57)</x:f>
      </x:c>
      <x:c r="S386" s="54" t="str">
        <x:f>IF('Deal_Master_Wide'!$CQ$57="","",'Deal_Master_Wide'!$CQ$57)</x:f>
      </x:c>
      <x:c r="T386" s="54" t="str">
        <x:f>IF('Deal_Master_Wide'!$CX$57="","",'Deal_Master_Wide'!$CX$57)</x:f>
      </x:c>
      <x:c r="U386" s="54" t="str">
        <x:f>IF('Deal_Master_Wide'!$DE$57="","",'Deal_Master_Wide'!$DE$57)</x:f>
      </x:c>
      <x:c r="V386" s="56" t="str">
        <x:f>IF('Deal_Master_Wide'!$DL$57="","",'Deal_Master_Wide'!$DL$57)</x:f>
      </x:c>
      <x:c r="W386" s="56" t="str">
        <x:f>IF('Deal_Master_Wide'!$DS$57="","",'Deal_Master_Wide'!$DS$57)</x:f>
      </x:c>
      <x:c r="X386" s="56" t="str">
        <x:f>IF('Deal_Master_Wide'!$DZ$57="","",'Deal_Master_Wide'!$DZ$57)</x:f>
      </x:c>
      <x:c r="Y386" s="118" t="str">
        <x:f>IF('Deal_Master_Wide'!$EG$57="","",'Deal_Master_Wide'!$EG$57)</x:f>
      </x:c>
      <x:c r="Z386" s="118" t="str">
        <x:f>IF('Deal_Master_Wide'!$EN$57="","",'Deal_Master_Wide'!$EN$57)</x:f>
      </x:c>
      <x:c r="AA386" s="52" t="str">
        <x:f>IF('Deal_Master_Wide'!$AL$57="","",'Deal_Master_Wide'!$AL$57)</x:f>
        <x:v>Unknown</x:v>
      </x:c>
      <x:c r="AB386" s="54" t="str">
        <x:f>IF('Deal_Master_Wide'!$AF$57="","",'Deal_Master_Wide'!$AF$57)</x:f>
      </x:c>
      <x:c r="AC386" s="52" t="str">
        <x:f>IF(COUNT($P386,$Q386,$R386,$S386,$T386,$U386,$V386,$W386,$X386)=9,"Yes","No")</x:f>
        <x:v>No</x:v>
      </x:c>
      <x:c r="AD386" s="52" t="str">
        <x:f>IF(COUNT($Y386,$Z386)=2,"Yes","No")</x:f>
        <x:v>No</x:v>
      </x:c>
      <x:c r="AE386" s="50" t="str"/>
      <x:c r="AF386" t="str"/>
    </x:row>
    <x:row r="387" ht="20" customHeight="1">
      <x:c r="A387" s="50" t="str">
        <x:v>CTL-0056</x:v>
      </x:c>
      <x:c r="B387" s="50" t="str">
        <x:v>Candidate alternative-rationale group</x:v>
      </x:c>
      <x:c r="C387" s="52" t="str">
        <x:f>IF('Deal_Master_Wide'!$AU$58="","",'Deal_Master_Wide'!$AU$58)</x:f>
        <x:v>Not reviewed</x:v>
      </x:c>
      <x:c r="D387" s="52" t="str">
        <x:f>IF('Deal_Master_Wide'!$AV$58="","",'Deal_Master_Wide'!$AV$58)</x:f>
        <x:v>Not assessed</x:v>
      </x:c>
      <x:c r="E387" s="50" t="n">
        <x:v>0</x:v>
      </x:c>
      <x:c r="F387" s="52" t="str">
        <x:f>IF(OR($C387="High-confidence innovation-driven",$C387="Medium-confidence innovation-driven"),1,IF($C387="Clear alternative-rationale",0,""))</x:f>
      </x:c>
      <x:c r="G387" s="52" t="str">
        <x:f>IF('Deal_Master_Wide'!$M$58="","",'Deal_Master_Wide'!$M$58)</x:f>
        <x:v>Review</x:v>
      </x:c>
      <x:c r="H387" s="50" t="str">
        <x:v>Boehringer Ingelheim International GmbH</x:v>
      </x:c>
      <x:c r="I387" s="50" t="str">
        <x:v>ICD Therapeutics GmbH</x:v>
      </x:c>
      <x:c r="J387" s="50" t="n">
        <x:v>2019</x:v>
      </x:c>
      <x:c r="K387" s="50" t="n">
        <x:v>-3</x:v>
      </x:c>
      <x:c r="L387" s="50" t="n">
        <x:v>2016</x:v>
      </x:c>
      <x:c r="M387" s="50" t="n">
        <x:v>0</x:v>
      </x:c>
      <x:c r="N387" s="50" t="n">
        <x:v>0</x:v>
      </x:c>
      <x:c r="O387" s="52" t="str">
        <x:f>IF($F387="","",$F387*$M387)</x:f>
      </x:c>
      <x:c r="P387" s="54" t="str">
        <x:f>IF('Deal_Master_Wide'!$BP$58="","",'Deal_Master_Wide'!$BP$58)</x:f>
      </x:c>
      <x:c r="Q387" s="54" t="str">
        <x:f>IF('Deal_Master_Wide'!$BW$58="","",'Deal_Master_Wide'!$BW$58)</x:f>
      </x:c>
      <x:c r="R387" s="54" t="str">
        <x:f>IF('Deal_Master_Wide'!$CD$58="","",'Deal_Master_Wide'!$CD$58)</x:f>
      </x:c>
      <x:c r="S387" s="54" t="str">
        <x:f>IF('Deal_Master_Wide'!$CK$58="","",'Deal_Master_Wide'!$CK$58)</x:f>
      </x:c>
      <x:c r="T387" s="54" t="str">
        <x:f>IF('Deal_Master_Wide'!$CR$58="","",'Deal_Master_Wide'!$CR$58)</x:f>
      </x:c>
      <x:c r="U387" s="54" t="str">
        <x:f>IF('Deal_Master_Wide'!$CY$58="","",'Deal_Master_Wide'!$CY$58)</x:f>
      </x:c>
      <x:c r="V387" s="56" t="str">
        <x:f>IF('Deal_Master_Wide'!$DF$58="","",'Deal_Master_Wide'!$DF$58)</x:f>
      </x:c>
      <x:c r="W387" s="56" t="str">
        <x:f>IF('Deal_Master_Wide'!$DM$58="","",'Deal_Master_Wide'!$DM$58)</x:f>
      </x:c>
      <x:c r="X387" s="56" t="str">
        <x:f>IF('Deal_Master_Wide'!$DT$58="","",'Deal_Master_Wide'!$DT$58)</x:f>
      </x:c>
      <x:c r="Y387" s="118" t="str">
        <x:f>IF('Deal_Master_Wide'!$EA$58="","",'Deal_Master_Wide'!$EA$58)</x:f>
      </x:c>
      <x:c r="Z387" s="118" t="str">
        <x:f>IF('Deal_Master_Wide'!$EH$58="","",'Deal_Master_Wide'!$EH$58)</x:f>
      </x:c>
      <x:c r="AA387" s="52" t="str">
        <x:f>IF('Deal_Master_Wide'!$AL$58="","",'Deal_Master_Wide'!$AL$58)</x:f>
        <x:v>Unknown</x:v>
      </x:c>
      <x:c r="AB387" s="54" t="str">
        <x:f>IF('Deal_Master_Wide'!$AF$58="","",'Deal_Master_Wide'!$AF$58)</x:f>
      </x:c>
      <x:c r="AC387" s="52" t="str">
        <x:f>IF(COUNT($P387,$Q387,$R387,$S387,$T387,$U387,$V387,$W387,$X387)=9,"Yes","No")</x:f>
        <x:v>No</x:v>
      </x:c>
      <x:c r="AD387" s="52" t="str">
        <x:f>IF(COUNT($Y387,$Z387)=2,"Yes","No")</x:f>
        <x:v>No</x:v>
      </x:c>
      <x:c r="AE387" s="50" t="str"/>
      <x:c r="AF387" t="str"/>
    </x:row>
    <x:row r="388" ht="20" customHeight="1">
      <x:c r="A388" s="50" t="str">
        <x:v>CTL-0056</x:v>
      </x:c>
      <x:c r="B388" s="50" t="str">
        <x:v>Candidate alternative-rationale group</x:v>
      </x:c>
      <x:c r="C388" s="52" t="str">
        <x:f>IF('Deal_Master_Wide'!$AU$58="","",'Deal_Master_Wide'!$AU$58)</x:f>
        <x:v>Not reviewed</x:v>
      </x:c>
      <x:c r="D388" s="52" t="str">
        <x:f>IF('Deal_Master_Wide'!$AV$58="","",'Deal_Master_Wide'!$AV$58)</x:f>
        <x:v>Not assessed</x:v>
      </x:c>
      <x:c r="E388" s="50" t="n">
        <x:v>0</x:v>
      </x:c>
      <x:c r="F388" s="52" t="str">
        <x:f>IF(OR($C388="High-confidence innovation-driven",$C388="Medium-confidence innovation-driven"),1,IF($C388="Clear alternative-rationale",0,""))</x:f>
      </x:c>
      <x:c r="G388" s="52" t="str">
        <x:f>IF('Deal_Master_Wide'!$M$58="","",'Deal_Master_Wide'!$M$58)</x:f>
        <x:v>Review</x:v>
      </x:c>
      <x:c r="H388" s="50" t="str">
        <x:v>Boehringer Ingelheim International GmbH</x:v>
      </x:c>
      <x:c r="I388" s="50" t="str">
        <x:v>ICD Therapeutics GmbH</x:v>
      </x:c>
      <x:c r="J388" s="50" t="n">
        <x:v>2019</x:v>
      </x:c>
      <x:c r="K388" s="50" t="n">
        <x:v>-2</x:v>
      </x:c>
      <x:c r="L388" s="50" t="n">
        <x:v>2017</x:v>
      </x:c>
      <x:c r="M388" s="50" t="n">
        <x:v>0</x:v>
      </x:c>
      <x:c r="N388" s="50" t="n">
        <x:v>0</x:v>
      </x:c>
      <x:c r="O388" s="52" t="str">
        <x:f>IF($F388="","",$F388*$M388)</x:f>
      </x:c>
      <x:c r="P388" s="54" t="str">
        <x:f>IF('Deal_Master_Wide'!$BQ$58="","",'Deal_Master_Wide'!$BQ$58)</x:f>
      </x:c>
      <x:c r="Q388" s="54" t="str">
        <x:f>IF('Deal_Master_Wide'!$BX$58="","",'Deal_Master_Wide'!$BX$58)</x:f>
      </x:c>
      <x:c r="R388" s="54" t="str">
        <x:f>IF('Deal_Master_Wide'!$CE$58="","",'Deal_Master_Wide'!$CE$58)</x:f>
      </x:c>
      <x:c r="S388" s="54" t="str">
        <x:f>IF('Deal_Master_Wide'!$CL$58="","",'Deal_Master_Wide'!$CL$58)</x:f>
      </x:c>
      <x:c r="T388" s="54" t="str">
        <x:f>IF('Deal_Master_Wide'!$CS$58="","",'Deal_Master_Wide'!$CS$58)</x:f>
      </x:c>
      <x:c r="U388" s="54" t="str">
        <x:f>IF('Deal_Master_Wide'!$CZ$58="","",'Deal_Master_Wide'!$CZ$58)</x:f>
      </x:c>
      <x:c r="V388" s="56" t="str">
        <x:f>IF('Deal_Master_Wide'!$DG$58="","",'Deal_Master_Wide'!$DG$58)</x:f>
      </x:c>
      <x:c r="W388" s="56" t="str">
        <x:f>IF('Deal_Master_Wide'!$DN$58="","",'Deal_Master_Wide'!$DN$58)</x:f>
      </x:c>
      <x:c r="X388" s="56" t="str">
        <x:f>IF('Deal_Master_Wide'!$DU$58="","",'Deal_Master_Wide'!$DU$58)</x:f>
      </x:c>
      <x:c r="Y388" s="118" t="str">
        <x:f>IF('Deal_Master_Wide'!$EB$58="","",'Deal_Master_Wide'!$EB$58)</x:f>
      </x:c>
      <x:c r="Z388" s="118" t="str">
        <x:f>IF('Deal_Master_Wide'!$EI$58="","",'Deal_Master_Wide'!$EI$58)</x:f>
      </x:c>
      <x:c r="AA388" s="52" t="str">
        <x:f>IF('Deal_Master_Wide'!$AL$58="","",'Deal_Master_Wide'!$AL$58)</x:f>
        <x:v>Unknown</x:v>
      </x:c>
      <x:c r="AB388" s="54" t="str">
        <x:f>IF('Deal_Master_Wide'!$AF$58="","",'Deal_Master_Wide'!$AF$58)</x:f>
      </x:c>
      <x:c r="AC388" s="52" t="str">
        <x:f>IF(COUNT($P388,$Q388,$R388,$S388,$T388,$U388,$V388,$W388,$X388)=9,"Yes","No")</x:f>
        <x:v>No</x:v>
      </x:c>
      <x:c r="AD388" s="52" t="str">
        <x:f>IF(COUNT($Y388,$Z388)=2,"Yes","No")</x:f>
        <x:v>No</x:v>
      </x:c>
      <x:c r="AE388" s="50" t="str"/>
      <x:c r="AF388" t="str"/>
    </x:row>
    <x:row r="389" ht="20" customHeight="1">
      <x:c r="A389" s="50" t="str">
        <x:v>CTL-0056</x:v>
      </x:c>
      <x:c r="B389" s="50" t="str">
        <x:v>Candidate alternative-rationale group</x:v>
      </x:c>
      <x:c r="C389" s="52" t="str">
        <x:f>IF('Deal_Master_Wide'!$AU$58="","",'Deal_Master_Wide'!$AU$58)</x:f>
        <x:v>Not reviewed</x:v>
      </x:c>
      <x:c r="D389" s="52" t="str">
        <x:f>IF('Deal_Master_Wide'!$AV$58="","",'Deal_Master_Wide'!$AV$58)</x:f>
        <x:v>Not assessed</x:v>
      </x:c>
      <x:c r="E389" s="50" t="n">
        <x:v>0</x:v>
      </x:c>
      <x:c r="F389" s="52" t="str">
        <x:f>IF(OR($C389="High-confidence innovation-driven",$C389="Medium-confidence innovation-driven"),1,IF($C389="Clear alternative-rationale",0,""))</x:f>
      </x:c>
      <x:c r="G389" s="52" t="str">
        <x:f>IF('Deal_Master_Wide'!$M$58="","",'Deal_Master_Wide'!$M$58)</x:f>
        <x:v>Review</x:v>
      </x:c>
      <x:c r="H389" s="50" t="str">
        <x:v>Boehringer Ingelheim International GmbH</x:v>
      </x:c>
      <x:c r="I389" s="50" t="str">
        <x:v>ICD Therapeutics GmbH</x:v>
      </x:c>
      <x:c r="J389" s="50" t="n">
        <x:v>2019</x:v>
      </x:c>
      <x:c r="K389" s="50" t="n">
        <x:v>-1</x:v>
      </x:c>
      <x:c r="L389" s="50" t="n">
        <x:v>2018</x:v>
      </x:c>
      <x:c r="M389" s="50" t="n">
        <x:v>0</x:v>
      </x:c>
      <x:c r="N389" s="50" t="n">
        <x:v>0</x:v>
      </x:c>
      <x:c r="O389" s="52" t="str">
        <x:f>IF($F389="","",$F389*$M389)</x:f>
      </x:c>
      <x:c r="P389" s="54" t="str">
        <x:f>IF('Deal_Master_Wide'!$BR$58="","",'Deal_Master_Wide'!$BR$58)</x:f>
      </x:c>
      <x:c r="Q389" s="54" t="str">
        <x:f>IF('Deal_Master_Wide'!$BY$58="","",'Deal_Master_Wide'!$BY$58)</x:f>
      </x:c>
      <x:c r="R389" s="54" t="str">
        <x:f>IF('Deal_Master_Wide'!$CF$58="","",'Deal_Master_Wide'!$CF$58)</x:f>
      </x:c>
      <x:c r="S389" s="54" t="str">
        <x:f>IF('Deal_Master_Wide'!$CM$58="","",'Deal_Master_Wide'!$CM$58)</x:f>
      </x:c>
      <x:c r="T389" s="54" t="str">
        <x:f>IF('Deal_Master_Wide'!$CT$58="","",'Deal_Master_Wide'!$CT$58)</x:f>
      </x:c>
      <x:c r="U389" s="54" t="str">
        <x:f>IF('Deal_Master_Wide'!$DA$58="","",'Deal_Master_Wide'!$DA$58)</x:f>
      </x:c>
      <x:c r="V389" s="56" t="str">
        <x:f>IF('Deal_Master_Wide'!$DH$58="","",'Deal_Master_Wide'!$DH$58)</x:f>
      </x:c>
      <x:c r="W389" s="56" t="str">
        <x:f>IF('Deal_Master_Wide'!$DO$58="","",'Deal_Master_Wide'!$DO$58)</x:f>
      </x:c>
      <x:c r="X389" s="56" t="str">
        <x:f>IF('Deal_Master_Wide'!$DV$58="","",'Deal_Master_Wide'!$DV$58)</x:f>
      </x:c>
      <x:c r="Y389" s="118" t="str">
        <x:f>IF('Deal_Master_Wide'!$EC$58="","",'Deal_Master_Wide'!$EC$58)</x:f>
      </x:c>
      <x:c r="Z389" s="118" t="str">
        <x:f>IF('Deal_Master_Wide'!$EJ$58="","",'Deal_Master_Wide'!$EJ$58)</x:f>
      </x:c>
      <x:c r="AA389" s="52" t="str">
        <x:f>IF('Deal_Master_Wide'!$AL$58="","",'Deal_Master_Wide'!$AL$58)</x:f>
        <x:v>Unknown</x:v>
      </x:c>
      <x:c r="AB389" s="54" t="str">
        <x:f>IF('Deal_Master_Wide'!$AF$58="","",'Deal_Master_Wide'!$AF$58)</x:f>
      </x:c>
      <x:c r="AC389" s="52" t="str">
        <x:f>IF(COUNT($P389,$Q389,$R389,$S389,$T389,$U389,$V389,$W389,$X389)=9,"Yes","No")</x:f>
        <x:v>No</x:v>
      </x:c>
      <x:c r="AD389" s="52" t="str">
        <x:f>IF(COUNT($Y389,$Z389)=2,"Yes","No")</x:f>
        <x:v>No</x:v>
      </x:c>
      <x:c r="AE389" s="50" t="str"/>
      <x:c r="AF389" t="str"/>
    </x:row>
    <x:row r="390" ht="20" customHeight="1">
      <x:c r="A390" s="50" t="str">
        <x:v>CTL-0056</x:v>
      </x:c>
      <x:c r="B390" s="50" t="str">
        <x:v>Candidate alternative-rationale group</x:v>
      </x:c>
      <x:c r="C390" s="52" t="str">
        <x:f>IF('Deal_Master_Wide'!$AU$58="","",'Deal_Master_Wide'!$AU$58)</x:f>
        <x:v>Not reviewed</x:v>
      </x:c>
      <x:c r="D390" s="52" t="str">
        <x:f>IF('Deal_Master_Wide'!$AV$58="","",'Deal_Master_Wide'!$AV$58)</x:f>
        <x:v>Not assessed</x:v>
      </x:c>
      <x:c r="E390" s="50" t="n">
        <x:v>0</x:v>
      </x:c>
      <x:c r="F390" s="52" t="str">
        <x:f>IF(OR($C390="High-confidence innovation-driven",$C390="Medium-confidence innovation-driven"),1,IF($C390="Clear alternative-rationale",0,""))</x:f>
      </x:c>
      <x:c r="G390" s="52" t="str">
        <x:f>IF('Deal_Master_Wide'!$M$58="","",'Deal_Master_Wide'!$M$58)</x:f>
        <x:v>Review</x:v>
      </x:c>
      <x:c r="H390" s="50" t="str">
        <x:v>Boehringer Ingelheim International GmbH</x:v>
      </x:c>
      <x:c r="I390" s="50" t="str">
        <x:v>ICD Therapeutics GmbH</x:v>
      </x:c>
      <x:c r="J390" s="50" t="n">
        <x:v>2019</x:v>
      </x:c>
      <x:c r="K390" s="50" t="n">
        <x:v>0</x:v>
      </x:c>
      <x:c r="L390" s="50" t="n">
        <x:v>2019</x:v>
      </x:c>
      <x:c r="M390" s="50" t="n">
        <x:v>0</x:v>
      </x:c>
      <x:c r="N390" s="50" t="n">
        <x:v>1</x:v>
      </x:c>
      <x:c r="O390" s="52" t="str">
        <x:f>IF($F390="","",$F390*$M390)</x:f>
      </x:c>
      <x:c r="P390" s="54" t="str">
        <x:f>IF('Deal_Master_Wide'!$BS$58="","",'Deal_Master_Wide'!$BS$58)</x:f>
      </x:c>
      <x:c r="Q390" s="54" t="str">
        <x:f>IF('Deal_Master_Wide'!$BZ$58="","",'Deal_Master_Wide'!$BZ$58)</x:f>
      </x:c>
      <x:c r="R390" s="54" t="str">
        <x:f>IF('Deal_Master_Wide'!$CG$58="","",'Deal_Master_Wide'!$CG$58)</x:f>
      </x:c>
      <x:c r="S390" s="54" t="str">
        <x:f>IF('Deal_Master_Wide'!$CN$58="","",'Deal_Master_Wide'!$CN$58)</x:f>
      </x:c>
      <x:c r="T390" s="54" t="str">
        <x:f>IF('Deal_Master_Wide'!$CU$58="","",'Deal_Master_Wide'!$CU$58)</x:f>
      </x:c>
      <x:c r="U390" s="54" t="str">
        <x:f>IF('Deal_Master_Wide'!$DB$58="","",'Deal_Master_Wide'!$DB$58)</x:f>
      </x:c>
      <x:c r="V390" s="56" t="str">
        <x:f>IF('Deal_Master_Wide'!$DI$58="","",'Deal_Master_Wide'!$DI$58)</x:f>
      </x:c>
      <x:c r="W390" s="56" t="str">
        <x:f>IF('Deal_Master_Wide'!$DP$58="","",'Deal_Master_Wide'!$DP$58)</x:f>
      </x:c>
      <x:c r="X390" s="56" t="str">
        <x:f>IF('Deal_Master_Wide'!$DW$58="","",'Deal_Master_Wide'!$DW$58)</x:f>
      </x:c>
      <x:c r="Y390" s="118" t="str">
        <x:f>IF('Deal_Master_Wide'!$ED$58="","",'Deal_Master_Wide'!$ED$58)</x:f>
      </x:c>
      <x:c r="Z390" s="118" t="str">
        <x:f>IF('Deal_Master_Wide'!$EK$58="","",'Deal_Master_Wide'!$EK$58)</x:f>
      </x:c>
      <x:c r="AA390" s="52" t="str">
        <x:f>IF('Deal_Master_Wide'!$AL$58="","",'Deal_Master_Wide'!$AL$58)</x:f>
        <x:v>Unknown</x:v>
      </x:c>
      <x:c r="AB390" s="54" t="str">
        <x:f>IF('Deal_Master_Wide'!$AF$58="","",'Deal_Master_Wide'!$AF$58)</x:f>
      </x:c>
      <x:c r="AC390" s="52" t="str">
        <x:f>IF(COUNT($P390,$Q390,$R390,$S390,$T390,$U390,$V390,$W390,$X390)=9,"Yes","No")</x:f>
        <x:v>No</x:v>
      </x:c>
      <x:c r="AD390" s="52" t="str">
        <x:f>IF(COUNT($Y390,$Z390)=2,"Yes","No")</x:f>
        <x:v>No</x:v>
      </x:c>
      <x:c r="AE390" s="50" t="str"/>
      <x:c r="AF390" t="str"/>
    </x:row>
    <x:row r="391" ht="20" customHeight="1">
      <x:c r="A391" s="50" t="str">
        <x:v>CTL-0056</x:v>
      </x:c>
      <x:c r="B391" s="50" t="str">
        <x:v>Candidate alternative-rationale group</x:v>
      </x:c>
      <x:c r="C391" s="52" t="str">
        <x:f>IF('Deal_Master_Wide'!$AU$58="","",'Deal_Master_Wide'!$AU$58)</x:f>
        <x:v>Not reviewed</x:v>
      </x:c>
      <x:c r="D391" s="52" t="str">
        <x:f>IF('Deal_Master_Wide'!$AV$58="","",'Deal_Master_Wide'!$AV$58)</x:f>
        <x:v>Not assessed</x:v>
      </x:c>
      <x:c r="E391" s="50" t="n">
        <x:v>0</x:v>
      </x:c>
      <x:c r="F391" s="52" t="str">
        <x:f>IF(OR($C391="High-confidence innovation-driven",$C391="Medium-confidence innovation-driven"),1,IF($C391="Clear alternative-rationale",0,""))</x:f>
      </x:c>
      <x:c r="G391" s="52" t="str">
        <x:f>IF('Deal_Master_Wide'!$M$58="","",'Deal_Master_Wide'!$M$58)</x:f>
        <x:v>Review</x:v>
      </x:c>
      <x:c r="H391" s="50" t="str">
        <x:v>Boehringer Ingelheim International GmbH</x:v>
      </x:c>
      <x:c r="I391" s="50" t="str">
        <x:v>ICD Therapeutics GmbH</x:v>
      </x:c>
      <x:c r="J391" s="50" t="n">
        <x:v>2019</x:v>
      </x:c>
      <x:c r="K391" s="50" t="n">
        <x:v>1</x:v>
      </x:c>
      <x:c r="L391" s="50" t="n">
        <x:v>2020</x:v>
      </x:c>
      <x:c r="M391" s="50" t="n">
        <x:v>1</x:v>
      </x:c>
      <x:c r="N391" s="50" t="n">
        <x:v>1</x:v>
      </x:c>
      <x:c r="O391" s="52" t="str">
        <x:f>IF($F391="","",$F391*$M391)</x:f>
      </x:c>
      <x:c r="P391" s="54" t="str">
        <x:f>IF('Deal_Master_Wide'!$BT$58="","",'Deal_Master_Wide'!$BT$58)</x:f>
      </x:c>
      <x:c r="Q391" s="54" t="str">
        <x:f>IF('Deal_Master_Wide'!$CA$58="","",'Deal_Master_Wide'!$CA$58)</x:f>
      </x:c>
      <x:c r="R391" s="54" t="str">
        <x:f>IF('Deal_Master_Wide'!$CH$58="","",'Deal_Master_Wide'!$CH$58)</x:f>
      </x:c>
      <x:c r="S391" s="54" t="str">
        <x:f>IF('Deal_Master_Wide'!$CO$58="","",'Deal_Master_Wide'!$CO$58)</x:f>
      </x:c>
      <x:c r="T391" s="54" t="str">
        <x:f>IF('Deal_Master_Wide'!$CV$58="","",'Deal_Master_Wide'!$CV$58)</x:f>
      </x:c>
      <x:c r="U391" s="54" t="str">
        <x:f>IF('Deal_Master_Wide'!$DC$58="","",'Deal_Master_Wide'!$DC$58)</x:f>
      </x:c>
      <x:c r="V391" s="56" t="str">
        <x:f>IF('Deal_Master_Wide'!$DJ$58="","",'Deal_Master_Wide'!$DJ$58)</x:f>
      </x:c>
      <x:c r="W391" s="56" t="str">
        <x:f>IF('Deal_Master_Wide'!$DQ$58="","",'Deal_Master_Wide'!$DQ$58)</x:f>
      </x:c>
      <x:c r="X391" s="56" t="str">
        <x:f>IF('Deal_Master_Wide'!$DX$58="","",'Deal_Master_Wide'!$DX$58)</x:f>
      </x:c>
      <x:c r="Y391" s="118" t="str">
        <x:f>IF('Deal_Master_Wide'!$EE$58="","",'Deal_Master_Wide'!$EE$58)</x:f>
      </x:c>
      <x:c r="Z391" s="118" t="str">
        <x:f>IF('Deal_Master_Wide'!$EL$58="","",'Deal_Master_Wide'!$EL$58)</x:f>
      </x:c>
      <x:c r="AA391" s="52" t="str">
        <x:f>IF('Deal_Master_Wide'!$AL$58="","",'Deal_Master_Wide'!$AL$58)</x:f>
        <x:v>Unknown</x:v>
      </x:c>
      <x:c r="AB391" s="54" t="str">
        <x:f>IF('Deal_Master_Wide'!$AF$58="","",'Deal_Master_Wide'!$AF$58)</x:f>
      </x:c>
      <x:c r="AC391" s="52" t="str">
        <x:f>IF(COUNT($P391,$Q391,$R391,$S391,$T391,$U391,$V391,$W391,$X391)=9,"Yes","No")</x:f>
        <x:v>No</x:v>
      </x:c>
      <x:c r="AD391" s="52" t="str">
        <x:f>IF(COUNT($Y391,$Z391)=2,"Yes","No")</x:f>
        <x:v>No</x:v>
      </x:c>
      <x:c r="AE391" s="50" t="str"/>
      <x:c r="AF391" t="str"/>
    </x:row>
    <x:row r="392" ht="20" customHeight="1">
      <x:c r="A392" s="50" t="str">
        <x:v>CTL-0056</x:v>
      </x:c>
      <x:c r="B392" s="50" t="str">
        <x:v>Candidate alternative-rationale group</x:v>
      </x:c>
      <x:c r="C392" s="52" t="str">
        <x:f>IF('Deal_Master_Wide'!$AU$58="","",'Deal_Master_Wide'!$AU$58)</x:f>
        <x:v>Not reviewed</x:v>
      </x:c>
      <x:c r="D392" s="52" t="str">
        <x:f>IF('Deal_Master_Wide'!$AV$58="","",'Deal_Master_Wide'!$AV$58)</x:f>
        <x:v>Not assessed</x:v>
      </x:c>
      <x:c r="E392" s="50" t="n">
        <x:v>0</x:v>
      </x:c>
      <x:c r="F392" s="52" t="str">
        <x:f>IF(OR($C392="High-confidence innovation-driven",$C392="Medium-confidence innovation-driven"),1,IF($C392="Clear alternative-rationale",0,""))</x:f>
      </x:c>
      <x:c r="G392" s="52" t="str">
        <x:f>IF('Deal_Master_Wide'!$M$58="","",'Deal_Master_Wide'!$M$58)</x:f>
        <x:v>Review</x:v>
      </x:c>
      <x:c r="H392" s="50" t="str">
        <x:v>Boehringer Ingelheim International GmbH</x:v>
      </x:c>
      <x:c r="I392" s="50" t="str">
        <x:v>ICD Therapeutics GmbH</x:v>
      </x:c>
      <x:c r="J392" s="50" t="n">
        <x:v>2019</x:v>
      </x:c>
      <x:c r="K392" s="50" t="n">
        <x:v>2</x:v>
      </x:c>
      <x:c r="L392" s="50" t="n">
        <x:v>2021</x:v>
      </x:c>
      <x:c r="M392" s="50" t="n">
        <x:v>1</x:v>
      </x:c>
      <x:c r="N392" s="50" t="n">
        <x:v>1</x:v>
      </x:c>
      <x:c r="O392" s="52" t="str">
        <x:f>IF($F392="","",$F392*$M392)</x:f>
      </x:c>
      <x:c r="P392" s="54" t="str">
        <x:f>IF('Deal_Master_Wide'!$BU$58="","",'Deal_Master_Wide'!$BU$58)</x:f>
      </x:c>
      <x:c r="Q392" s="54" t="str">
        <x:f>IF('Deal_Master_Wide'!$CB$58="","",'Deal_Master_Wide'!$CB$58)</x:f>
      </x:c>
      <x:c r="R392" s="54" t="str">
        <x:f>IF('Deal_Master_Wide'!$CI$58="","",'Deal_Master_Wide'!$CI$58)</x:f>
      </x:c>
      <x:c r="S392" s="54" t="str">
        <x:f>IF('Deal_Master_Wide'!$CP$58="","",'Deal_Master_Wide'!$CP$58)</x:f>
      </x:c>
      <x:c r="T392" s="54" t="str">
        <x:f>IF('Deal_Master_Wide'!$CW$58="","",'Deal_Master_Wide'!$CW$58)</x:f>
      </x:c>
      <x:c r="U392" s="54" t="str">
        <x:f>IF('Deal_Master_Wide'!$DD$58="","",'Deal_Master_Wide'!$DD$58)</x:f>
      </x:c>
      <x:c r="V392" s="56" t="str">
        <x:f>IF('Deal_Master_Wide'!$DK$58="","",'Deal_Master_Wide'!$DK$58)</x:f>
      </x:c>
      <x:c r="W392" s="56" t="str">
        <x:f>IF('Deal_Master_Wide'!$DR$58="","",'Deal_Master_Wide'!$DR$58)</x:f>
      </x:c>
      <x:c r="X392" s="56" t="str">
        <x:f>IF('Deal_Master_Wide'!$DY$58="","",'Deal_Master_Wide'!$DY$58)</x:f>
      </x:c>
      <x:c r="Y392" s="118" t="str">
        <x:f>IF('Deal_Master_Wide'!$EF$58="","",'Deal_Master_Wide'!$EF$58)</x:f>
      </x:c>
      <x:c r="Z392" s="118" t="str">
        <x:f>IF('Deal_Master_Wide'!$EM$58="","",'Deal_Master_Wide'!$EM$58)</x:f>
      </x:c>
      <x:c r="AA392" s="52" t="str">
        <x:f>IF('Deal_Master_Wide'!$AL$58="","",'Deal_Master_Wide'!$AL$58)</x:f>
        <x:v>Unknown</x:v>
      </x:c>
      <x:c r="AB392" s="54" t="str">
        <x:f>IF('Deal_Master_Wide'!$AF$58="","",'Deal_Master_Wide'!$AF$58)</x:f>
      </x:c>
      <x:c r="AC392" s="52" t="str">
        <x:f>IF(COUNT($P392,$Q392,$R392,$S392,$T392,$U392,$V392,$W392,$X392)=9,"Yes","No")</x:f>
        <x:v>No</x:v>
      </x:c>
      <x:c r="AD392" s="52" t="str">
        <x:f>IF(COUNT($Y392,$Z392)=2,"Yes","No")</x:f>
        <x:v>No</x:v>
      </x:c>
      <x:c r="AE392" s="50" t="str"/>
      <x:c r="AF392" t="str"/>
    </x:row>
    <x:row r="393" ht="20" customHeight="1">
      <x:c r="A393" s="50" t="str">
        <x:v>CTL-0056</x:v>
      </x:c>
      <x:c r="B393" s="50" t="str">
        <x:v>Candidate alternative-rationale group</x:v>
      </x:c>
      <x:c r="C393" s="52" t="str">
        <x:f>IF('Deal_Master_Wide'!$AU$58="","",'Deal_Master_Wide'!$AU$58)</x:f>
        <x:v>Not reviewed</x:v>
      </x:c>
      <x:c r="D393" s="52" t="str">
        <x:f>IF('Deal_Master_Wide'!$AV$58="","",'Deal_Master_Wide'!$AV$58)</x:f>
        <x:v>Not assessed</x:v>
      </x:c>
      <x:c r="E393" s="50" t="n">
        <x:v>0</x:v>
      </x:c>
      <x:c r="F393" s="52" t="str">
        <x:f>IF(OR($C393="High-confidence innovation-driven",$C393="Medium-confidence innovation-driven"),1,IF($C393="Clear alternative-rationale",0,""))</x:f>
      </x:c>
      <x:c r="G393" s="52" t="str">
        <x:f>IF('Deal_Master_Wide'!$M$58="","",'Deal_Master_Wide'!$M$58)</x:f>
        <x:v>Review</x:v>
      </x:c>
      <x:c r="H393" s="50" t="str">
        <x:v>Boehringer Ingelheim International GmbH</x:v>
      </x:c>
      <x:c r="I393" s="50" t="str">
        <x:v>ICD Therapeutics GmbH</x:v>
      </x:c>
      <x:c r="J393" s="50" t="n">
        <x:v>2019</x:v>
      </x:c>
      <x:c r="K393" s="50" t="n">
        <x:v>3</x:v>
      </x:c>
      <x:c r="L393" s="50" t="n">
        <x:v>2022</x:v>
      </x:c>
      <x:c r="M393" s="50" t="n">
        <x:v>1</x:v>
      </x:c>
      <x:c r="N393" s="50" t="n">
        <x:v>1</x:v>
      </x:c>
      <x:c r="O393" s="52" t="str">
        <x:f>IF($F393="","",$F393*$M393)</x:f>
      </x:c>
      <x:c r="P393" s="54" t="str">
        <x:f>IF('Deal_Master_Wide'!$BV$58="","",'Deal_Master_Wide'!$BV$58)</x:f>
      </x:c>
      <x:c r="Q393" s="54" t="str">
        <x:f>IF('Deal_Master_Wide'!$CC$58="","",'Deal_Master_Wide'!$CC$58)</x:f>
      </x:c>
      <x:c r="R393" s="54" t="str">
        <x:f>IF('Deal_Master_Wide'!$CJ$58="","",'Deal_Master_Wide'!$CJ$58)</x:f>
      </x:c>
      <x:c r="S393" s="54" t="str">
        <x:f>IF('Deal_Master_Wide'!$CQ$58="","",'Deal_Master_Wide'!$CQ$58)</x:f>
      </x:c>
      <x:c r="T393" s="54" t="str">
        <x:f>IF('Deal_Master_Wide'!$CX$58="","",'Deal_Master_Wide'!$CX$58)</x:f>
      </x:c>
      <x:c r="U393" s="54" t="str">
        <x:f>IF('Deal_Master_Wide'!$DE$58="","",'Deal_Master_Wide'!$DE$58)</x:f>
      </x:c>
      <x:c r="V393" s="56" t="str">
        <x:f>IF('Deal_Master_Wide'!$DL$58="","",'Deal_Master_Wide'!$DL$58)</x:f>
      </x:c>
      <x:c r="W393" s="56" t="str">
        <x:f>IF('Deal_Master_Wide'!$DS$58="","",'Deal_Master_Wide'!$DS$58)</x:f>
      </x:c>
      <x:c r="X393" s="56" t="str">
        <x:f>IF('Deal_Master_Wide'!$DZ$58="","",'Deal_Master_Wide'!$DZ$58)</x:f>
      </x:c>
      <x:c r="Y393" s="118" t="str">
        <x:f>IF('Deal_Master_Wide'!$EG$58="","",'Deal_Master_Wide'!$EG$58)</x:f>
      </x:c>
      <x:c r="Z393" s="118" t="str">
        <x:f>IF('Deal_Master_Wide'!$EN$58="","",'Deal_Master_Wide'!$EN$58)</x:f>
      </x:c>
      <x:c r="AA393" s="52" t="str">
        <x:f>IF('Deal_Master_Wide'!$AL$58="","",'Deal_Master_Wide'!$AL$58)</x:f>
        <x:v>Unknown</x:v>
      </x:c>
      <x:c r="AB393" s="54" t="str">
        <x:f>IF('Deal_Master_Wide'!$AF$58="","",'Deal_Master_Wide'!$AF$58)</x:f>
      </x:c>
      <x:c r="AC393" s="52" t="str">
        <x:f>IF(COUNT($P393,$Q393,$R393,$S393,$T393,$U393,$V393,$W393,$X393)=9,"Yes","No")</x:f>
        <x:v>No</x:v>
      </x:c>
      <x:c r="AD393" s="52" t="str">
        <x:f>IF(COUNT($Y393,$Z393)=2,"Yes","No")</x:f>
        <x:v>No</x:v>
      </x:c>
      <x:c r="AE393" s="50" t="str"/>
      <x:c r="AF393" t="str"/>
    </x:row>
    <x:row r="394" ht="20" customHeight="1">
      <x:c r="A394" s="50" t="str">
        <x:v>CTL-0057</x:v>
      </x:c>
      <x:c r="B394" s="50" t="str">
        <x:v>Candidate alternative-rationale group</x:v>
      </x:c>
      <x:c r="C394" s="52" t="str">
        <x:f>IF('Deal_Master_Wide'!$AU$59="","",'Deal_Master_Wide'!$AU$59)</x:f>
        <x:v>Not reviewed</x:v>
      </x:c>
      <x:c r="D394" s="52" t="str">
        <x:f>IF('Deal_Master_Wide'!$AV$59="","",'Deal_Master_Wide'!$AV$59)</x:f>
        <x:v>Not assessed</x:v>
      </x:c>
      <x:c r="E394" s="50" t="n">
        <x:v>0</x:v>
      </x:c>
      <x:c r="F394" s="52" t="str">
        <x:f>IF(OR($C394="High-confidence innovation-driven",$C394="Medium-confidence innovation-driven"),1,IF($C394="Clear alternative-rationale",0,""))</x:f>
      </x:c>
      <x:c r="G394" s="52" t="str">
        <x:f>IF('Deal_Master_Wide'!$M$59="","",'Deal_Master_Wide'!$M$59)</x:f>
        <x:v>Review</x:v>
      </x:c>
      <x:c r="H394" s="50" t="str">
        <x:v>Pfizer Inc</x:v>
      </x:c>
      <x:c r="I394" s="50" t="str">
        <x:v>Vivet Therapeutics SAS</x:v>
      </x:c>
      <x:c r="J394" s="50" t="n">
        <x:v>2019</x:v>
      </x:c>
      <x:c r="K394" s="50" t="n">
        <x:v>-3</x:v>
      </x:c>
      <x:c r="L394" s="50" t="n">
        <x:v>2016</x:v>
      </x:c>
      <x:c r="M394" s="50" t="n">
        <x:v>0</x:v>
      </x:c>
      <x:c r="N394" s="50" t="n">
        <x:v>0</x:v>
      </x:c>
      <x:c r="O394" s="52" t="str">
        <x:f>IF($F394="","",$F394*$M394)</x:f>
      </x:c>
      <x:c r="P394" s="54" t="str">
        <x:f>IF('Deal_Master_Wide'!$BP$59="","",'Deal_Master_Wide'!$BP$59)</x:f>
      </x:c>
      <x:c r="Q394" s="54" t="str">
        <x:f>IF('Deal_Master_Wide'!$BW$59="","",'Deal_Master_Wide'!$BW$59)</x:f>
      </x:c>
      <x:c r="R394" s="54" t="str">
        <x:f>IF('Deal_Master_Wide'!$CD$59="","",'Deal_Master_Wide'!$CD$59)</x:f>
      </x:c>
      <x:c r="S394" s="54" t="str">
        <x:f>IF('Deal_Master_Wide'!$CK$59="","",'Deal_Master_Wide'!$CK$59)</x:f>
      </x:c>
      <x:c r="T394" s="54" t="str">
        <x:f>IF('Deal_Master_Wide'!$CR$59="","",'Deal_Master_Wide'!$CR$59)</x:f>
      </x:c>
      <x:c r="U394" s="54" t="str">
        <x:f>IF('Deal_Master_Wide'!$CY$59="","",'Deal_Master_Wide'!$CY$59)</x:f>
      </x:c>
      <x:c r="V394" s="56" t="str">
        <x:f>IF('Deal_Master_Wide'!$DF$59="","",'Deal_Master_Wide'!$DF$59)</x:f>
      </x:c>
      <x:c r="W394" s="56" t="str">
        <x:f>IF('Deal_Master_Wide'!$DM$59="","",'Deal_Master_Wide'!$DM$59)</x:f>
      </x:c>
      <x:c r="X394" s="56" t="str">
        <x:f>IF('Deal_Master_Wide'!$DT$59="","",'Deal_Master_Wide'!$DT$59)</x:f>
      </x:c>
      <x:c r="Y394" s="118" t="str">
        <x:f>IF('Deal_Master_Wide'!$EA$59="","",'Deal_Master_Wide'!$EA$59)</x:f>
      </x:c>
      <x:c r="Z394" s="118" t="str">
        <x:f>IF('Deal_Master_Wide'!$EH$59="","",'Deal_Master_Wide'!$EH$59)</x:f>
      </x:c>
      <x:c r="AA394" s="52" t="str">
        <x:f>IF('Deal_Master_Wide'!$AL$59="","",'Deal_Master_Wide'!$AL$59)</x:f>
        <x:v>Unknown</x:v>
      </x:c>
      <x:c r="AB394" s="54" t="n">
        <x:f>IF('Deal_Master_Wide'!$AF$59="","",'Deal_Master_Wide'!$AF$59)</x:f>
        <x:v>51</x:v>
      </x:c>
      <x:c r="AC394" s="52" t="str">
        <x:f>IF(COUNT($P394,$Q394,$R394,$S394,$T394,$U394,$V394,$W394,$X394)=9,"Yes","No")</x:f>
        <x:v>No</x:v>
      </x:c>
      <x:c r="AD394" s="52" t="str">
        <x:f>IF(COUNT($Y394,$Z394)=2,"Yes","No")</x:f>
        <x:v>No</x:v>
      </x:c>
      <x:c r="AE394" s="50" t="str"/>
      <x:c r="AF394" t="str"/>
    </x:row>
    <x:row r="395" ht="20" customHeight="1">
      <x:c r="A395" s="50" t="str">
        <x:v>CTL-0057</x:v>
      </x:c>
      <x:c r="B395" s="50" t="str">
        <x:v>Candidate alternative-rationale group</x:v>
      </x:c>
      <x:c r="C395" s="52" t="str">
        <x:f>IF('Deal_Master_Wide'!$AU$59="","",'Deal_Master_Wide'!$AU$59)</x:f>
        <x:v>Not reviewed</x:v>
      </x:c>
      <x:c r="D395" s="52" t="str">
        <x:f>IF('Deal_Master_Wide'!$AV$59="","",'Deal_Master_Wide'!$AV$59)</x:f>
        <x:v>Not assessed</x:v>
      </x:c>
      <x:c r="E395" s="50" t="n">
        <x:v>0</x:v>
      </x:c>
      <x:c r="F395" s="52" t="str">
        <x:f>IF(OR($C395="High-confidence innovation-driven",$C395="Medium-confidence innovation-driven"),1,IF($C395="Clear alternative-rationale",0,""))</x:f>
      </x:c>
      <x:c r="G395" s="52" t="str">
        <x:f>IF('Deal_Master_Wide'!$M$59="","",'Deal_Master_Wide'!$M$59)</x:f>
        <x:v>Review</x:v>
      </x:c>
      <x:c r="H395" s="50" t="str">
        <x:v>Pfizer Inc</x:v>
      </x:c>
      <x:c r="I395" s="50" t="str">
        <x:v>Vivet Therapeutics SAS</x:v>
      </x:c>
      <x:c r="J395" s="50" t="n">
        <x:v>2019</x:v>
      </x:c>
      <x:c r="K395" s="50" t="n">
        <x:v>-2</x:v>
      </x:c>
      <x:c r="L395" s="50" t="n">
        <x:v>2017</x:v>
      </x:c>
      <x:c r="M395" s="50" t="n">
        <x:v>0</x:v>
      </x:c>
      <x:c r="N395" s="50" t="n">
        <x:v>0</x:v>
      </x:c>
      <x:c r="O395" s="52" t="str">
        <x:f>IF($F395="","",$F395*$M395)</x:f>
      </x:c>
      <x:c r="P395" s="54" t="str">
        <x:f>IF('Deal_Master_Wide'!$BQ$59="","",'Deal_Master_Wide'!$BQ$59)</x:f>
      </x:c>
      <x:c r="Q395" s="54" t="str">
        <x:f>IF('Deal_Master_Wide'!$BX$59="","",'Deal_Master_Wide'!$BX$59)</x:f>
      </x:c>
      <x:c r="R395" s="54" t="str">
        <x:f>IF('Deal_Master_Wide'!$CE$59="","",'Deal_Master_Wide'!$CE$59)</x:f>
      </x:c>
      <x:c r="S395" s="54" t="str">
        <x:f>IF('Deal_Master_Wide'!$CL$59="","",'Deal_Master_Wide'!$CL$59)</x:f>
      </x:c>
      <x:c r="T395" s="54" t="str">
        <x:f>IF('Deal_Master_Wide'!$CS$59="","",'Deal_Master_Wide'!$CS$59)</x:f>
      </x:c>
      <x:c r="U395" s="54" t="str">
        <x:f>IF('Deal_Master_Wide'!$CZ$59="","",'Deal_Master_Wide'!$CZ$59)</x:f>
      </x:c>
      <x:c r="V395" s="56" t="str">
        <x:f>IF('Deal_Master_Wide'!$DG$59="","",'Deal_Master_Wide'!$DG$59)</x:f>
      </x:c>
      <x:c r="W395" s="56" t="str">
        <x:f>IF('Deal_Master_Wide'!$DN$59="","",'Deal_Master_Wide'!$DN$59)</x:f>
      </x:c>
      <x:c r="X395" s="56" t="str">
        <x:f>IF('Deal_Master_Wide'!$DU$59="","",'Deal_Master_Wide'!$DU$59)</x:f>
      </x:c>
      <x:c r="Y395" s="118" t="str">
        <x:f>IF('Deal_Master_Wide'!$EB$59="","",'Deal_Master_Wide'!$EB$59)</x:f>
      </x:c>
      <x:c r="Z395" s="118" t="str">
        <x:f>IF('Deal_Master_Wide'!$EI$59="","",'Deal_Master_Wide'!$EI$59)</x:f>
      </x:c>
      <x:c r="AA395" s="52" t="str">
        <x:f>IF('Deal_Master_Wide'!$AL$59="","",'Deal_Master_Wide'!$AL$59)</x:f>
        <x:v>Unknown</x:v>
      </x:c>
      <x:c r="AB395" s="54" t="n">
        <x:f>IF('Deal_Master_Wide'!$AF$59="","",'Deal_Master_Wide'!$AF$59)</x:f>
        <x:v>51</x:v>
      </x:c>
      <x:c r="AC395" s="52" t="str">
        <x:f>IF(COUNT($P395,$Q395,$R395,$S395,$T395,$U395,$V395,$W395,$X395)=9,"Yes","No")</x:f>
        <x:v>No</x:v>
      </x:c>
      <x:c r="AD395" s="52" t="str">
        <x:f>IF(COUNT($Y395,$Z395)=2,"Yes","No")</x:f>
        <x:v>No</x:v>
      </x:c>
      <x:c r="AE395" s="50" t="str"/>
      <x:c r="AF395" t="str"/>
    </x:row>
    <x:row r="396" ht="20" customHeight="1">
      <x:c r="A396" s="50" t="str">
        <x:v>CTL-0057</x:v>
      </x:c>
      <x:c r="B396" s="50" t="str">
        <x:v>Candidate alternative-rationale group</x:v>
      </x:c>
      <x:c r="C396" s="52" t="str">
        <x:f>IF('Deal_Master_Wide'!$AU$59="","",'Deal_Master_Wide'!$AU$59)</x:f>
        <x:v>Not reviewed</x:v>
      </x:c>
      <x:c r="D396" s="52" t="str">
        <x:f>IF('Deal_Master_Wide'!$AV$59="","",'Deal_Master_Wide'!$AV$59)</x:f>
        <x:v>Not assessed</x:v>
      </x:c>
      <x:c r="E396" s="50" t="n">
        <x:v>0</x:v>
      </x:c>
      <x:c r="F396" s="52" t="str">
        <x:f>IF(OR($C396="High-confidence innovation-driven",$C396="Medium-confidence innovation-driven"),1,IF($C396="Clear alternative-rationale",0,""))</x:f>
      </x:c>
      <x:c r="G396" s="52" t="str">
        <x:f>IF('Deal_Master_Wide'!$M$59="","",'Deal_Master_Wide'!$M$59)</x:f>
        <x:v>Review</x:v>
      </x:c>
      <x:c r="H396" s="50" t="str">
        <x:v>Pfizer Inc</x:v>
      </x:c>
      <x:c r="I396" s="50" t="str">
        <x:v>Vivet Therapeutics SAS</x:v>
      </x:c>
      <x:c r="J396" s="50" t="n">
        <x:v>2019</x:v>
      </x:c>
      <x:c r="K396" s="50" t="n">
        <x:v>-1</x:v>
      </x:c>
      <x:c r="L396" s="50" t="n">
        <x:v>2018</x:v>
      </x:c>
      <x:c r="M396" s="50" t="n">
        <x:v>0</x:v>
      </x:c>
      <x:c r="N396" s="50" t="n">
        <x:v>0</x:v>
      </x:c>
      <x:c r="O396" s="52" t="str">
        <x:f>IF($F396="","",$F396*$M396)</x:f>
      </x:c>
      <x:c r="P396" s="54" t="str">
        <x:f>IF('Deal_Master_Wide'!$BR$59="","",'Deal_Master_Wide'!$BR$59)</x:f>
      </x:c>
      <x:c r="Q396" s="54" t="str">
        <x:f>IF('Deal_Master_Wide'!$BY$59="","",'Deal_Master_Wide'!$BY$59)</x:f>
      </x:c>
      <x:c r="R396" s="54" t="str">
        <x:f>IF('Deal_Master_Wide'!$CF$59="","",'Deal_Master_Wide'!$CF$59)</x:f>
      </x:c>
      <x:c r="S396" s="54" t="str">
        <x:f>IF('Deal_Master_Wide'!$CM$59="","",'Deal_Master_Wide'!$CM$59)</x:f>
      </x:c>
      <x:c r="T396" s="54" t="str">
        <x:f>IF('Deal_Master_Wide'!$CT$59="","",'Deal_Master_Wide'!$CT$59)</x:f>
      </x:c>
      <x:c r="U396" s="54" t="str">
        <x:f>IF('Deal_Master_Wide'!$DA$59="","",'Deal_Master_Wide'!$DA$59)</x:f>
      </x:c>
      <x:c r="V396" s="56" t="str">
        <x:f>IF('Deal_Master_Wide'!$DH$59="","",'Deal_Master_Wide'!$DH$59)</x:f>
      </x:c>
      <x:c r="W396" s="56" t="str">
        <x:f>IF('Deal_Master_Wide'!$DO$59="","",'Deal_Master_Wide'!$DO$59)</x:f>
      </x:c>
      <x:c r="X396" s="56" t="str">
        <x:f>IF('Deal_Master_Wide'!$DV$59="","",'Deal_Master_Wide'!$DV$59)</x:f>
      </x:c>
      <x:c r="Y396" s="118" t="str">
        <x:f>IF('Deal_Master_Wide'!$EC$59="","",'Deal_Master_Wide'!$EC$59)</x:f>
      </x:c>
      <x:c r="Z396" s="118" t="str">
        <x:f>IF('Deal_Master_Wide'!$EJ$59="","",'Deal_Master_Wide'!$EJ$59)</x:f>
      </x:c>
      <x:c r="AA396" s="52" t="str">
        <x:f>IF('Deal_Master_Wide'!$AL$59="","",'Deal_Master_Wide'!$AL$59)</x:f>
        <x:v>Unknown</x:v>
      </x:c>
      <x:c r="AB396" s="54" t="n">
        <x:f>IF('Deal_Master_Wide'!$AF$59="","",'Deal_Master_Wide'!$AF$59)</x:f>
        <x:v>51</x:v>
      </x:c>
      <x:c r="AC396" s="52" t="str">
        <x:f>IF(COUNT($P396,$Q396,$R396,$S396,$T396,$U396,$V396,$W396,$X396)=9,"Yes","No")</x:f>
        <x:v>No</x:v>
      </x:c>
      <x:c r="AD396" s="52" t="str">
        <x:f>IF(COUNT($Y396,$Z396)=2,"Yes","No")</x:f>
        <x:v>No</x:v>
      </x:c>
      <x:c r="AE396" s="50" t="str"/>
      <x:c r="AF396" t="str"/>
    </x:row>
    <x:row r="397" ht="20" customHeight="1">
      <x:c r="A397" s="50" t="str">
        <x:v>CTL-0057</x:v>
      </x:c>
      <x:c r="B397" s="50" t="str">
        <x:v>Candidate alternative-rationale group</x:v>
      </x:c>
      <x:c r="C397" s="52" t="str">
        <x:f>IF('Deal_Master_Wide'!$AU$59="","",'Deal_Master_Wide'!$AU$59)</x:f>
        <x:v>Not reviewed</x:v>
      </x:c>
      <x:c r="D397" s="52" t="str">
        <x:f>IF('Deal_Master_Wide'!$AV$59="","",'Deal_Master_Wide'!$AV$59)</x:f>
        <x:v>Not assessed</x:v>
      </x:c>
      <x:c r="E397" s="50" t="n">
        <x:v>0</x:v>
      </x:c>
      <x:c r="F397" s="52" t="str">
        <x:f>IF(OR($C397="High-confidence innovation-driven",$C397="Medium-confidence innovation-driven"),1,IF($C397="Clear alternative-rationale",0,""))</x:f>
      </x:c>
      <x:c r="G397" s="52" t="str">
        <x:f>IF('Deal_Master_Wide'!$M$59="","",'Deal_Master_Wide'!$M$59)</x:f>
        <x:v>Review</x:v>
      </x:c>
      <x:c r="H397" s="50" t="str">
        <x:v>Pfizer Inc</x:v>
      </x:c>
      <x:c r="I397" s="50" t="str">
        <x:v>Vivet Therapeutics SAS</x:v>
      </x:c>
      <x:c r="J397" s="50" t="n">
        <x:v>2019</x:v>
      </x:c>
      <x:c r="K397" s="50" t="n">
        <x:v>0</x:v>
      </x:c>
      <x:c r="L397" s="50" t="n">
        <x:v>2019</x:v>
      </x:c>
      <x:c r="M397" s="50" t="n">
        <x:v>0</x:v>
      </x:c>
      <x:c r="N397" s="50" t="n">
        <x:v>1</x:v>
      </x:c>
      <x:c r="O397" s="52" t="str">
        <x:f>IF($F397="","",$F397*$M397)</x:f>
      </x:c>
      <x:c r="P397" s="54" t="str">
        <x:f>IF('Deal_Master_Wide'!$BS$59="","",'Deal_Master_Wide'!$BS$59)</x:f>
      </x:c>
      <x:c r="Q397" s="54" t="str">
        <x:f>IF('Deal_Master_Wide'!$BZ$59="","",'Deal_Master_Wide'!$BZ$59)</x:f>
      </x:c>
      <x:c r="R397" s="54" t="str">
        <x:f>IF('Deal_Master_Wide'!$CG$59="","",'Deal_Master_Wide'!$CG$59)</x:f>
      </x:c>
      <x:c r="S397" s="54" t="str">
        <x:f>IF('Deal_Master_Wide'!$CN$59="","",'Deal_Master_Wide'!$CN$59)</x:f>
      </x:c>
      <x:c r="T397" s="54" t="str">
        <x:f>IF('Deal_Master_Wide'!$CU$59="","",'Deal_Master_Wide'!$CU$59)</x:f>
      </x:c>
      <x:c r="U397" s="54" t="str">
        <x:f>IF('Deal_Master_Wide'!$DB$59="","",'Deal_Master_Wide'!$DB$59)</x:f>
      </x:c>
      <x:c r="V397" s="56" t="str">
        <x:f>IF('Deal_Master_Wide'!$DI$59="","",'Deal_Master_Wide'!$DI$59)</x:f>
      </x:c>
      <x:c r="W397" s="56" t="str">
        <x:f>IF('Deal_Master_Wide'!$DP$59="","",'Deal_Master_Wide'!$DP$59)</x:f>
      </x:c>
      <x:c r="X397" s="56" t="str">
        <x:f>IF('Deal_Master_Wide'!$DW$59="","",'Deal_Master_Wide'!$DW$59)</x:f>
      </x:c>
      <x:c r="Y397" s="118" t="str">
        <x:f>IF('Deal_Master_Wide'!$ED$59="","",'Deal_Master_Wide'!$ED$59)</x:f>
      </x:c>
      <x:c r="Z397" s="118" t="str">
        <x:f>IF('Deal_Master_Wide'!$EK$59="","",'Deal_Master_Wide'!$EK$59)</x:f>
      </x:c>
      <x:c r="AA397" s="52" t="str">
        <x:f>IF('Deal_Master_Wide'!$AL$59="","",'Deal_Master_Wide'!$AL$59)</x:f>
        <x:v>Unknown</x:v>
      </x:c>
      <x:c r="AB397" s="54" t="n">
        <x:f>IF('Deal_Master_Wide'!$AF$59="","",'Deal_Master_Wide'!$AF$59)</x:f>
        <x:v>51</x:v>
      </x:c>
      <x:c r="AC397" s="52" t="str">
        <x:f>IF(COUNT($P397,$Q397,$R397,$S397,$T397,$U397,$V397,$W397,$X397)=9,"Yes","No")</x:f>
        <x:v>No</x:v>
      </x:c>
      <x:c r="AD397" s="52" t="str">
        <x:f>IF(COUNT($Y397,$Z397)=2,"Yes","No")</x:f>
        <x:v>No</x:v>
      </x:c>
      <x:c r="AE397" s="50" t="str"/>
      <x:c r="AF397" t="str"/>
    </x:row>
    <x:row r="398" ht="20" customHeight="1">
      <x:c r="A398" s="50" t="str">
        <x:v>CTL-0057</x:v>
      </x:c>
      <x:c r="B398" s="50" t="str">
        <x:v>Candidate alternative-rationale group</x:v>
      </x:c>
      <x:c r="C398" s="52" t="str">
        <x:f>IF('Deal_Master_Wide'!$AU$59="","",'Deal_Master_Wide'!$AU$59)</x:f>
        <x:v>Not reviewed</x:v>
      </x:c>
      <x:c r="D398" s="52" t="str">
        <x:f>IF('Deal_Master_Wide'!$AV$59="","",'Deal_Master_Wide'!$AV$59)</x:f>
        <x:v>Not assessed</x:v>
      </x:c>
      <x:c r="E398" s="50" t="n">
        <x:v>0</x:v>
      </x:c>
      <x:c r="F398" s="52" t="str">
        <x:f>IF(OR($C398="High-confidence innovation-driven",$C398="Medium-confidence innovation-driven"),1,IF($C398="Clear alternative-rationale",0,""))</x:f>
      </x:c>
      <x:c r="G398" s="52" t="str">
        <x:f>IF('Deal_Master_Wide'!$M$59="","",'Deal_Master_Wide'!$M$59)</x:f>
        <x:v>Review</x:v>
      </x:c>
      <x:c r="H398" s="50" t="str">
        <x:v>Pfizer Inc</x:v>
      </x:c>
      <x:c r="I398" s="50" t="str">
        <x:v>Vivet Therapeutics SAS</x:v>
      </x:c>
      <x:c r="J398" s="50" t="n">
        <x:v>2019</x:v>
      </x:c>
      <x:c r="K398" s="50" t="n">
        <x:v>1</x:v>
      </x:c>
      <x:c r="L398" s="50" t="n">
        <x:v>2020</x:v>
      </x:c>
      <x:c r="M398" s="50" t="n">
        <x:v>1</x:v>
      </x:c>
      <x:c r="N398" s="50" t="n">
        <x:v>1</x:v>
      </x:c>
      <x:c r="O398" s="52" t="str">
        <x:f>IF($F398="","",$F398*$M398)</x:f>
      </x:c>
      <x:c r="P398" s="54" t="str">
        <x:f>IF('Deal_Master_Wide'!$BT$59="","",'Deal_Master_Wide'!$BT$59)</x:f>
      </x:c>
      <x:c r="Q398" s="54" t="str">
        <x:f>IF('Deal_Master_Wide'!$CA$59="","",'Deal_Master_Wide'!$CA$59)</x:f>
      </x:c>
      <x:c r="R398" s="54" t="str">
        <x:f>IF('Deal_Master_Wide'!$CH$59="","",'Deal_Master_Wide'!$CH$59)</x:f>
      </x:c>
      <x:c r="S398" s="54" t="str">
        <x:f>IF('Deal_Master_Wide'!$CO$59="","",'Deal_Master_Wide'!$CO$59)</x:f>
      </x:c>
      <x:c r="T398" s="54" t="str">
        <x:f>IF('Deal_Master_Wide'!$CV$59="","",'Deal_Master_Wide'!$CV$59)</x:f>
      </x:c>
      <x:c r="U398" s="54" t="str">
        <x:f>IF('Deal_Master_Wide'!$DC$59="","",'Deal_Master_Wide'!$DC$59)</x:f>
      </x:c>
      <x:c r="V398" s="56" t="str">
        <x:f>IF('Deal_Master_Wide'!$DJ$59="","",'Deal_Master_Wide'!$DJ$59)</x:f>
      </x:c>
      <x:c r="W398" s="56" t="str">
        <x:f>IF('Deal_Master_Wide'!$DQ$59="","",'Deal_Master_Wide'!$DQ$59)</x:f>
      </x:c>
      <x:c r="X398" s="56" t="str">
        <x:f>IF('Deal_Master_Wide'!$DX$59="","",'Deal_Master_Wide'!$DX$59)</x:f>
      </x:c>
      <x:c r="Y398" s="118" t="str">
        <x:f>IF('Deal_Master_Wide'!$EE$59="","",'Deal_Master_Wide'!$EE$59)</x:f>
      </x:c>
      <x:c r="Z398" s="118" t="str">
        <x:f>IF('Deal_Master_Wide'!$EL$59="","",'Deal_Master_Wide'!$EL$59)</x:f>
      </x:c>
      <x:c r="AA398" s="52" t="str">
        <x:f>IF('Deal_Master_Wide'!$AL$59="","",'Deal_Master_Wide'!$AL$59)</x:f>
        <x:v>Unknown</x:v>
      </x:c>
      <x:c r="AB398" s="54" t="n">
        <x:f>IF('Deal_Master_Wide'!$AF$59="","",'Deal_Master_Wide'!$AF$59)</x:f>
        <x:v>51</x:v>
      </x:c>
      <x:c r="AC398" s="52" t="str">
        <x:f>IF(COUNT($P398,$Q398,$R398,$S398,$T398,$U398,$V398,$W398,$X398)=9,"Yes","No")</x:f>
        <x:v>No</x:v>
      </x:c>
      <x:c r="AD398" s="52" t="str">
        <x:f>IF(COUNT($Y398,$Z398)=2,"Yes","No")</x:f>
        <x:v>No</x:v>
      </x:c>
      <x:c r="AE398" s="50" t="str"/>
      <x:c r="AF398" t="str"/>
    </x:row>
    <x:row r="399" ht="20" customHeight="1">
      <x:c r="A399" s="50" t="str">
        <x:v>CTL-0057</x:v>
      </x:c>
      <x:c r="B399" s="50" t="str">
        <x:v>Candidate alternative-rationale group</x:v>
      </x:c>
      <x:c r="C399" s="52" t="str">
        <x:f>IF('Deal_Master_Wide'!$AU$59="","",'Deal_Master_Wide'!$AU$59)</x:f>
        <x:v>Not reviewed</x:v>
      </x:c>
      <x:c r="D399" s="52" t="str">
        <x:f>IF('Deal_Master_Wide'!$AV$59="","",'Deal_Master_Wide'!$AV$59)</x:f>
        <x:v>Not assessed</x:v>
      </x:c>
      <x:c r="E399" s="50" t="n">
        <x:v>0</x:v>
      </x:c>
      <x:c r="F399" s="52" t="str">
        <x:f>IF(OR($C399="High-confidence innovation-driven",$C399="Medium-confidence innovation-driven"),1,IF($C399="Clear alternative-rationale",0,""))</x:f>
      </x:c>
      <x:c r="G399" s="52" t="str">
        <x:f>IF('Deal_Master_Wide'!$M$59="","",'Deal_Master_Wide'!$M$59)</x:f>
        <x:v>Review</x:v>
      </x:c>
      <x:c r="H399" s="50" t="str">
        <x:v>Pfizer Inc</x:v>
      </x:c>
      <x:c r="I399" s="50" t="str">
        <x:v>Vivet Therapeutics SAS</x:v>
      </x:c>
      <x:c r="J399" s="50" t="n">
        <x:v>2019</x:v>
      </x:c>
      <x:c r="K399" s="50" t="n">
        <x:v>2</x:v>
      </x:c>
      <x:c r="L399" s="50" t="n">
        <x:v>2021</x:v>
      </x:c>
      <x:c r="M399" s="50" t="n">
        <x:v>1</x:v>
      </x:c>
      <x:c r="N399" s="50" t="n">
        <x:v>1</x:v>
      </x:c>
      <x:c r="O399" s="52" t="str">
        <x:f>IF($F399="","",$F399*$M399)</x:f>
      </x:c>
      <x:c r="P399" s="54" t="str">
        <x:f>IF('Deal_Master_Wide'!$BU$59="","",'Deal_Master_Wide'!$BU$59)</x:f>
      </x:c>
      <x:c r="Q399" s="54" t="str">
        <x:f>IF('Deal_Master_Wide'!$CB$59="","",'Deal_Master_Wide'!$CB$59)</x:f>
      </x:c>
      <x:c r="R399" s="54" t="str">
        <x:f>IF('Deal_Master_Wide'!$CI$59="","",'Deal_Master_Wide'!$CI$59)</x:f>
      </x:c>
      <x:c r="S399" s="54" t="str">
        <x:f>IF('Deal_Master_Wide'!$CP$59="","",'Deal_Master_Wide'!$CP$59)</x:f>
      </x:c>
      <x:c r="T399" s="54" t="str">
        <x:f>IF('Deal_Master_Wide'!$CW$59="","",'Deal_Master_Wide'!$CW$59)</x:f>
      </x:c>
      <x:c r="U399" s="54" t="str">
        <x:f>IF('Deal_Master_Wide'!$DD$59="","",'Deal_Master_Wide'!$DD$59)</x:f>
      </x:c>
      <x:c r="V399" s="56" t="str">
        <x:f>IF('Deal_Master_Wide'!$DK$59="","",'Deal_Master_Wide'!$DK$59)</x:f>
      </x:c>
      <x:c r="W399" s="56" t="str">
        <x:f>IF('Deal_Master_Wide'!$DR$59="","",'Deal_Master_Wide'!$DR$59)</x:f>
      </x:c>
      <x:c r="X399" s="56" t="str">
        <x:f>IF('Deal_Master_Wide'!$DY$59="","",'Deal_Master_Wide'!$DY$59)</x:f>
      </x:c>
      <x:c r="Y399" s="118" t="str">
        <x:f>IF('Deal_Master_Wide'!$EF$59="","",'Deal_Master_Wide'!$EF$59)</x:f>
      </x:c>
      <x:c r="Z399" s="118" t="str">
        <x:f>IF('Deal_Master_Wide'!$EM$59="","",'Deal_Master_Wide'!$EM$59)</x:f>
      </x:c>
      <x:c r="AA399" s="52" t="str">
        <x:f>IF('Deal_Master_Wide'!$AL$59="","",'Deal_Master_Wide'!$AL$59)</x:f>
        <x:v>Unknown</x:v>
      </x:c>
      <x:c r="AB399" s="54" t="n">
        <x:f>IF('Deal_Master_Wide'!$AF$59="","",'Deal_Master_Wide'!$AF$59)</x:f>
        <x:v>51</x:v>
      </x:c>
      <x:c r="AC399" s="52" t="str">
        <x:f>IF(COUNT($P399,$Q399,$R399,$S399,$T399,$U399,$V399,$W399,$X399)=9,"Yes","No")</x:f>
        <x:v>No</x:v>
      </x:c>
      <x:c r="AD399" s="52" t="str">
        <x:f>IF(COUNT($Y399,$Z399)=2,"Yes","No")</x:f>
        <x:v>No</x:v>
      </x:c>
      <x:c r="AE399" s="50" t="str"/>
      <x:c r="AF399" t="str"/>
    </x:row>
    <x:row r="400" ht="20" customHeight="1">
      <x:c r="A400" s="50" t="str">
        <x:v>CTL-0057</x:v>
      </x:c>
      <x:c r="B400" s="50" t="str">
        <x:v>Candidate alternative-rationale group</x:v>
      </x:c>
      <x:c r="C400" s="52" t="str">
        <x:f>IF('Deal_Master_Wide'!$AU$59="","",'Deal_Master_Wide'!$AU$59)</x:f>
        <x:v>Not reviewed</x:v>
      </x:c>
      <x:c r="D400" s="52" t="str">
        <x:f>IF('Deal_Master_Wide'!$AV$59="","",'Deal_Master_Wide'!$AV$59)</x:f>
        <x:v>Not assessed</x:v>
      </x:c>
      <x:c r="E400" s="50" t="n">
        <x:v>0</x:v>
      </x:c>
      <x:c r="F400" s="52" t="str">
        <x:f>IF(OR($C400="High-confidence innovation-driven",$C400="Medium-confidence innovation-driven"),1,IF($C400="Clear alternative-rationale",0,""))</x:f>
      </x:c>
      <x:c r="G400" s="52" t="str">
        <x:f>IF('Deal_Master_Wide'!$M$59="","",'Deal_Master_Wide'!$M$59)</x:f>
        <x:v>Review</x:v>
      </x:c>
      <x:c r="H400" s="50" t="str">
        <x:v>Pfizer Inc</x:v>
      </x:c>
      <x:c r="I400" s="50" t="str">
        <x:v>Vivet Therapeutics SAS</x:v>
      </x:c>
      <x:c r="J400" s="50" t="n">
        <x:v>2019</x:v>
      </x:c>
      <x:c r="K400" s="50" t="n">
        <x:v>3</x:v>
      </x:c>
      <x:c r="L400" s="50" t="n">
        <x:v>2022</x:v>
      </x:c>
      <x:c r="M400" s="50" t="n">
        <x:v>1</x:v>
      </x:c>
      <x:c r="N400" s="50" t="n">
        <x:v>1</x:v>
      </x:c>
      <x:c r="O400" s="52" t="str">
        <x:f>IF($F400="","",$F400*$M400)</x:f>
      </x:c>
      <x:c r="P400" s="54" t="str">
        <x:f>IF('Deal_Master_Wide'!$BV$59="","",'Deal_Master_Wide'!$BV$59)</x:f>
      </x:c>
      <x:c r="Q400" s="54" t="str">
        <x:f>IF('Deal_Master_Wide'!$CC$59="","",'Deal_Master_Wide'!$CC$59)</x:f>
      </x:c>
      <x:c r="R400" s="54" t="str">
        <x:f>IF('Deal_Master_Wide'!$CJ$59="","",'Deal_Master_Wide'!$CJ$59)</x:f>
      </x:c>
      <x:c r="S400" s="54" t="str">
        <x:f>IF('Deal_Master_Wide'!$CQ$59="","",'Deal_Master_Wide'!$CQ$59)</x:f>
      </x:c>
      <x:c r="T400" s="54" t="str">
        <x:f>IF('Deal_Master_Wide'!$CX$59="","",'Deal_Master_Wide'!$CX$59)</x:f>
      </x:c>
      <x:c r="U400" s="54" t="str">
        <x:f>IF('Deal_Master_Wide'!$DE$59="","",'Deal_Master_Wide'!$DE$59)</x:f>
      </x:c>
      <x:c r="V400" s="56" t="str">
        <x:f>IF('Deal_Master_Wide'!$DL$59="","",'Deal_Master_Wide'!$DL$59)</x:f>
      </x:c>
      <x:c r="W400" s="56" t="str">
        <x:f>IF('Deal_Master_Wide'!$DS$59="","",'Deal_Master_Wide'!$DS$59)</x:f>
      </x:c>
      <x:c r="X400" s="56" t="str">
        <x:f>IF('Deal_Master_Wide'!$DZ$59="","",'Deal_Master_Wide'!$DZ$59)</x:f>
      </x:c>
      <x:c r="Y400" s="118" t="str">
        <x:f>IF('Deal_Master_Wide'!$EG$59="","",'Deal_Master_Wide'!$EG$59)</x:f>
      </x:c>
      <x:c r="Z400" s="118" t="str">
        <x:f>IF('Deal_Master_Wide'!$EN$59="","",'Deal_Master_Wide'!$EN$59)</x:f>
      </x:c>
      <x:c r="AA400" s="52" t="str">
        <x:f>IF('Deal_Master_Wide'!$AL$59="","",'Deal_Master_Wide'!$AL$59)</x:f>
        <x:v>Unknown</x:v>
      </x:c>
      <x:c r="AB400" s="54" t="n">
        <x:f>IF('Deal_Master_Wide'!$AF$59="","",'Deal_Master_Wide'!$AF$59)</x:f>
        <x:v>51</x:v>
      </x:c>
      <x:c r="AC400" s="52" t="str">
        <x:f>IF(COUNT($P400,$Q400,$R400,$S400,$T400,$U400,$V400,$W400,$X400)=9,"Yes","No")</x:f>
        <x:v>No</x:v>
      </x:c>
      <x:c r="AD400" s="52" t="str">
        <x:f>IF(COUNT($Y400,$Z400)=2,"Yes","No")</x:f>
        <x:v>No</x:v>
      </x:c>
      <x:c r="AE400" s="50" t="str"/>
      <x:c r="AF400" t="str"/>
    </x:row>
    <x:row r="401" ht="20" customHeight="1">
      <x:c r="A401" s="50" t="str">
        <x:v>CTL-0058</x:v>
      </x:c>
      <x:c r="B401" s="50" t="str">
        <x:v>Candidate alternative-rationale group</x:v>
      </x:c>
      <x:c r="C401" s="52" t="str">
        <x:f>IF('Deal_Master_Wide'!$AU$60="","",'Deal_Master_Wide'!$AU$60)</x:f>
        <x:v>Not reviewed</x:v>
      </x:c>
      <x:c r="D401" s="52" t="str">
        <x:f>IF('Deal_Master_Wide'!$AV$60="","",'Deal_Master_Wide'!$AV$60)</x:f>
        <x:v>Not assessed</x:v>
      </x:c>
      <x:c r="E401" s="50" t="n">
        <x:v>0</x:v>
      </x:c>
      <x:c r="F401" s="52" t="str">
        <x:f>IF(OR($C401="High-confidence innovation-driven",$C401="Medium-confidence innovation-driven"),1,IF($C401="Clear alternative-rationale",0,""))</x:f>
      </x:c>
      <x:c r="G401" s="52" t="str">
        <x:f>IF('Deal_Master_Wide'!$M$60="","",'Deal_Master_Wide'!$M$60)</x:f>
        <x:v>Review</x:v>
      </x:c>
      <x:c r="H401" s="50" t="str">
        <x:v>Biogen Inc</x:v>
      </x:c>
      <x:c r="I401" s="50" t="str">
        <x:v>Nightstar Therapeutics PLC (Inactive)</x:v>
      </x:c>
      <x:c r="J401" s="50" t="n">
        <x:v>2019</x:v>
      </x:c>
      <x:c r="K401" s="50" t="n">
        <x:v>-3</x:v>
      </x:c>
      <x:c r="L401" s="50" t="n">
        <x:v>2016</x:v>
      </x:c>
      <x:c r="M401" s="50" t="n">
        <x:v>0</x:v>
      </x:c>
      <x:c r="N401" s="50" t="n">
        <x:v>0</x:v>
      </x:c>
      <x:c r="O401" s="52" t="str">
        <x:f>IF($F401="","",$F401*$M401)</x:f>
      </x:c>
      <x:c r="P401" s="54" t="str">
        <x:f>IF('Deal_Master_Wide'!$BP$60="","",'Deal_Master_Wide'!$BP$60)</x:f>
      </x:c>
      <x:c r="Q401" s="54" t="str">
        <x:f>IF('Deal_Master_Wide'!$BW$60="","",'Deal_Master_Wide'!$BW$60)</x:f>
      </x:c>
      <x:c r="R401" s="54" t="str">
        <x:f>IF('Deal_Master_Wide'!$CD$60="","",'Deal_Master_Wide'!$CD$60)</x:f>
      </x:c>
      <x:c r="S401" s="54" t="str">
        <x:f>IF('Deal_Master_Wide'!$CK$60="","",'Deal_Master_Wide'!$CK$60)</x:f>
      </x:c>
      <x:c r="T401" s="54" t="str">
        <x:f>IF('Deal_Master_Wide'!$CR$60="","",'Deal_Master_Wide'!$CR$60)</x:f>
      </x:c>
      <x:c r="U401" s="54" t="str">
        <x:f>IF('Deal_Master_Wide'!$CY$60="","",'Deal_Master_Wide'!$CY$60)</x:f>
      </x:c>
      <x:c r="V401" s="56" t="str">
        <x:f>IF('Deal_Master_Wide'!$DF$60="","",'Deal_Master_Wide'!$DF$60)</x:f>
      </x:c>
      <x:c r="W401" s="56" t="str">
        <x:f>IF('Deal_Master_Wide'!$DM$60="","",'Deal_Master_Wide'!$DM$60)</x:f>
      </x:c>
      <x:c r="X401" s="56" t="str">
        <x:f>IF('Deal_Master_Wide'!$DT$60="","",'Deal_Master_Wide'!$DT$60)</x:f>
      </x:c>
      <x:c r="Y401" s="118" t="str">
        <x:f>IF('Deal_Master_Wide'!$EA$60="","",'Deal_Master_Wide'!$EA$60)</x:f>
      </x:c>
      <x:c r="Z401" s="118" t="str">
        <x:f>IF('Deal_Master_Wide'!$EH$60="","",'Deal_Master_Wide'!$EH$60)</x:f>
      </x:c>
      <x:c r="AA401" s="52" t="str">
        <x:f>IF('Deal_Master_Wide'!$AL$60="","",'Deal_Master_Wide'!$AL$60)</x:f>
        <x:v>Unknown</x:v>
      </x:c>
      <x:c r="AB401" s="54" t="n">
        <x:f>IF('Deal_Master_Wide'!$AF$60="","",'Deal_Master_Wide'!$AF$60)</x:f>
        <x:v>877</x:v>
      </x:c>
      <x:c r="AC401" s="52" t="str">
        <x:f>IF(COUNT($P401,$Q401,$R401,$S401,$T401,$U401,$V401,$W401,$X401)=9,"Yes","No")</x:f>
        <x:v>No</x:v>
      </x:c>
      <x:c r="AD401" s="52" t="str">
        <x:f>IF(COUNT($Y401,$Z401)=2,"Yes","No")</x:f>
        <x:v>No</x:v>
      </x:c>
      <x:c r="AE401" s="50" t="str"/>
      <x:c r="AF401" t="str"/>
    </x:row>
    <x:row r="402" ht="20" customHeight="1">
      <x:c r="A402" s="50" t="str">
        <x:v>CTL-0058</x:v>
      </x:c>
      <x:c r="B402" s="50" t="str">
        <x:v>Candidate alternative-rationale group</x:v>
      </x:c>
      <x:c r="C402" s="52" t="str">
        <x:f>IF('Deal_Master_Wide'!$AU$60="","",'Deal_Master_Wide'!$AU$60)</x:f>
        <x:v>Not reviewed</x:v>
      </x:c>
      <x:c r="D402" s="52" t="str">
        <x:f>IF('Deal_Master_Wide'!$AV$60="","",'Deal_Master_Wide'!$AV$60)</x:f>
        <x:v>Not assessed</x:v>
      </x:c>
      <x:c r="E402" s="50" t="n">
        <x:v>0</x:v>
      </x:c>
      <x:c r="F402" s="52" t="str">
        <x:f>IF(OR($C402="High-confidence innovation-driven",$C402="Medium-confidence innovation-driven"),1,IF($C402="Clear alternative-rationale",0,""))</x:f>
      </x:c>
      <x:c r="G402" s="52" t="str">
        <x:f>IF('Deal_Master_Wide'!$M$60="","",'Deal_Master_Wide'!$M$60)</x:f>
        <x:v>Review</x:v>
      </x:c>
      <x:c r="H402" s="50" t="str">
        <x:v>Biogen Inc</x:v>
      </x:c>
      <x:c r="I402" s="50" t="str">
        <x:v>Nightstar Therapeutics PLC (Inactive)</x:v>
      </x:c>
      <x:c r="J402" s="50" t="n">
        <x:v>2019</x:v>
      </x:c>
      <x:c r="K402" s="50" t="n">
        <x:v>-2</x:v>
      </x:c>
      <x:c r="L402" s="50" t="n">
        <x:v>2017</x:v>
      </x:c>
      <x:c r="M402" s="50" t="n">
        <x:v>0</x:v>
      </x:c>
      <x:c r="N402" s="50" t="n">
        <x:v>0</x:v>
      </x:c>
      <x:c r="O402" s="52" t="str">
        <x:f>IF($F402="","",$F402*$M402)</x:f>
      </x:c>
      <x:c r="P402" s="54" t="str">
        <x:f>IF('Deal_Master_Wide'!$BQ$60="","",'Deal_Master_Wide'!$BQ$60)</x:f>
      </x:c>
      <x:c r="Q402" s="54" t="str">
        <x:f>IF('Deal_Master_Wide'!$BX$60="","",'Deal_Master_Wide'!$BX$60)</x:f>
      </x:c>
      <x:c r="R402" s="54" t="str">
        <x:f>IF('Deal_Master_Wide'!$CE$60="","",'Deal_Master_Wide'!$CE$60)</x:f>
      </x:c>
      <x:c r="S402" s="54" t="str">
        <x:f>IF('Deal_Master_Wide'!$CL$60="","",'Deal_Master_Wide'!$CL$60)</x:f>
      </x:c>
      <x:c r="T402" s="54" t="str">
        <x:f>IF('Deal_Master_Wide'!$CS$60="","",'Deal_Master_Wide'!$CS$60)</x:f>
      </x:c>
      <x:c r="U402" s="54" t="str">
        <x:f>IF('Deal_Master_Wide'!$CZ$60="","",'Deal_Master_Wide'!$CZ$60)</x:f>
      </x:c>
      <x:c r="V402" s="56" t="str">
        <x:f>IF('Deal_Master_Wide'!$DG$60="","",'Deal_Master_Wide'!$DG$60)</x:f>
      </x:c>
      <x:c r="W402" s="56" t="str">
        <x:f>IF('Deal_Master_Wide'!$DN$60="","",'Deal_Master_Wide'!$DN$60)</x:f>
      </x:c>
      <x:c r="X402" s="56" t="str">
        <x:f>IF('Deal_Master_Wide'!$DU$60="","",'Deal_Master_Wide'!$DU$60)</x:f>
      </x:c>
      <x:c r="Y402" s="118" t="str">
        <x:f>IF('Deal_Master_Wide'!$EB$60="","",'Deal_Master_Wide'!$EB$60)</x:f>
      </x:c>
      <x:c r="Z402" s="118" t="str">
        <x:f>IF('Deal_Master_Wide'!$EI$60="","",'Deal_Master_Wide'!$EI$60)</x:f>
      </x:c>
      <x:c r="AA402" s="52" t="str">
        <x:f>IF('Deal_Master_Wide'!$AL$60="","",'Deal_Master_Wide'!$AL$60)</x:f>
        <x:v>Unknown</x:v>
      </x:c>
      <x:c r="AB402" s="54" t="n">
        <x:f>IF('Deal_Master_Wide'!$AF$60="","",'Deal_Master_Wide'!$AF$60)</x:f>
        <x:v>877</x:v>
      </x:c>
      <x:c r="AC402" s="52" t="str">
        <x:f>IF(COUNT($P402,$Q402,$R402,$S402,$T402,$U402,$V402,$W402,$X402)=9,"Yes","No")</x:f>
        <x:v>No</x:v>
      </x:c>
      <x:c r="AD402" s="52" t="str">
        <x:f>IF(COUNT($Y402,$Z402)=2,"Yes","No")</x:f>
        <x:v>No</x:v>
      </x:c>
      <x:c r="AE402" s="50" t="str"/>
      <x:c r="AF402" t="str"/>
    </x:row>
    <x:row r="403" ht="20" customHeight="1">
      <x:c r="A403" s="50" t="str">
        <x:v>CTL-0058</x:v>
      </x:c>
      <x:c r="B403" s="50" t="str">
        <x:v>Candidate alternative-rationale group</x:v>
      </x:c>
      <x:c r="C403" s="52" t="str">
        <x:f>IF('Deal_Master_Wide'!$AU$60="","",'Deal_Master_Wide'!$AU$60)</x:f>
        <x:v>Not reviewed</x:v>
      </x:c>
      <x:c r="D403" s="52" t="str">
        <x:f>IF('Deal_Master_Wide'!$AV$60="","",'Deal_Master_Wide'!$AV$60)</x:f>
        <x:v>Not assessed</x:v>
      </x:c>
      <x:c r="E403" s="50" t="n">
        <x:v>0</x:v>
      </x:c>
      <x:c r="F403" s="52" t="str">
        <x:f>IF(OR($C403="High-confidence innovation-driven",$C403="Medium-confidence innovation-driven"),1,IF($C403="Clear alternative-rationale",0,""))</x:f>
      </x:c>
      <x:c r="G403" s="52" t="str">
        <x:f>IF('Deal_Master_Wide'!$M$60="","",'Deal_Master_Wide'!$M$60)</x:f>
        <x:v>Review</x:v>
      </x:c>
      <x:c r="H403" s="50" t="str">
        <x:v>Biogen Inc</x:v>
      </x:c>
      <x:c r="I403" s="50" t="str">
        <x:v>Nightstar Therapeutics PLC (Inactive)</x:v>
      </x:c>
      <x:c r="J403" s="50" t="n">
        <x:v>2019</x:v>
      </x:c>
      <x:c r="K403" s="50" t="n">
        <x:v>-1</x:v>
      </x:c>
      <x:c r="L403" s="50" t="n">
        <x:v>2018</x:v>
      </x:c>
      <x:c r="M403" s="50" t="n">
        <x:v>0</x:v>
      </x:c>
      <x:c r="N403" s="50" t="n">
        <x:v>0</x:v>
      </x:c>
      <x:c r="O403" s="52" t="str">
        <x:f>IF($F403="","",$F403*$M403)</x:f>
      </x:c>
      <x:c r="P403" s="54" t="str">
        <x:f>IF('Deal_Master_Wide'!$BR$60="","",'Deal_Master_Wide'!$BR$60)</x:f>
      </x:c>
      <x:c r="Q403" s="54" t="str">
        <x:f>IF('Deal_Master_Wide'!$BY$60="","",'Deal_Master_Wide'!$BY$60)</x:f>
      </x:c>
      <x:c r="R403" s="54" t="str">
        <x:f>IF('Deal_Master_Wide'!$CF$60="","",'Deal_Master_Wide'!$CF$60)</x:f>
      </x:c>
      <x:c r="S403" s="54" t="str">
        <x:f>IF('Deal_Master_Wide'!$CM$60="","",'Deal_Master_Wide'!$CM$60)</x:f>
      </x:c>
      <x:c r="T403" s="54" t="str">
        <x:f>IF('Deal_Master_Wide'!$CT$60="","",'Deal_Master_Wide'!$CT$60)</x:f>
      </x:c>
      <x:c r="U403" s="54" t="str">
        <x:f>IF('Deal_Master_Wide'!$DA$60="","",'Deal_Master_Wide'!$DA$60)</x:f>
      </x:c>
      <x:c r="V403" s="56" t="str">
        <x:f>IF('Deal_Master_Wide'!$DH$60="","",'Deal_Master_Wide'!$DH$60)</x:f>
      </x:c>
      <x:c r="W403" s="56" t="str">
        <x:f>IF('Deal_Master_Wide'!$DO$60="","",'Deal_Master_Wide'!$DO$60)</x:f>
      </x:c>
      <x:c r="X403" s="56" t="str">
        <x:f>IF('Deal_Master_Wide'!$DV$60="","",'Deal_Master_Wide'!$DV$60)</x:f>
      </x:c>
      <x:c r="Y403" s="118" t="str">
        <x:f>IF('Deal_Master_Wide'!$EC$60="","",'Deal_Master_Wide'!$EC$60)</x:f>
      </x:c>
      <x:c r="Z403" s="118" t="str">
        <x:f>IF('Deal_Master_Wide'!$EJ$60="","",'Deal_Master_Wide'!$EJ$60)</x:f>
      </x:c>
      <x:c r="AA403" s="52" t="str">
        <x:f>IF('Deal_Master_Wide'!$AL$60="","",'Deal_Master_Wide'!$AL$60)</x:f>
        <x:v>Unknown</x:v>
      </x:c>
      <x:c r="AB403" s="54" t="n">
        <x:f>IF('Deal_Master_Wide'!$AF$60="","",'Deal_Master_Wide'!$AF$60)</x:f>
        <x:v>877</x:v>
      </x:c>
      <x:c r="AC403" s="52" t="str">
        <x:f>IF(COUNT($P403,$Q403,$R403,$S403,$T403,$U403,$V403,$W403,$X403)=9,"Yes","No")</x:f>
        <x:v>No</x:v>
      </x:c>
      <x:c r="AD403" s="52" t="str">
        <x:f>IF(COUNT($Y403,$Z403)=2,"Yes","No")</x:f>
        <x:v>No</x:v>
      </x:c>
      <x:c r="AE403" s="50" t="str"/>
      <x:c r="AF403" t="str"/>
    </x:row>
    <x:row r="404" ht="20" customHeight="1">
      <x:c r="A404" s="50" t="str">
        <x:v>CTL-0058</x:v>
      </x:c>
      <x:c r="B404" s="50" t="str">
        <x:v>Candidate alternative-rationale group</x:v>
      </x:c>
      <x:c r="C404" s="52" t="str">
        <x:f>IF('Deal_Master_Wide'!$AU$60="","",'Deal_Master_Wide'!$AU$60)</x:f>
        <x:v>Not reviewed</x:v>
      </x:c>
      <x:c r="D404" s="52" t="str">
        <x:f>IF('Deal_Master_Wide'!$AV$60="","",'Deal_Master_Wide'!$AV$60)</x:f>
        <x:v>Not assessed</x:v>
      </x:c>
      <x:c r="E404" s="50" t="n">
        <x:v>0</x:v>
      </x:c>
      <x:c r="F404" s="52" t="str">
        <x:f>IF(OR($C404="High-confidence innovation-driven",$C404="Medium-confidence innovation-driven"),1,IF($C404="Clear alternative-rationale",0,""))</x:f>
      </x:c>
      <x:c r="G404" s="52" t="str">
        <x:f>IF('Deal_Master_Wide'!$M$60="","",'Deal_Master_Wide'!$M$60)</x:f>
        <x:v>Review</x:v>
      </x:c>
      <x:c r="H404" s="50" t="str">
        <x:v>Biogen Inc</x:v>
      </x:c>
      <x:c r="I404" s="50" t="str">
        <x:v>Nightstar Therapeutics PLC (Inactive)</x:v>
      </x:c>
      <x:c r="J404" s="50" t="n">
        <x:v>2019</x:v>
      </x:c>
      <x:c r="K404" s="50" t="n">
        <x:v>0</x:v>
      </x:c>
      <x:c r="L404" s="50" t="n">
        <x:v>2019</x:v>
      </x:c>
      <x:c r="M404" s="50" t="n">
        <x:v>0</x:v>
      </x:c>
      <x:c r="N404" s="50" t="n">
        <x:v>1</x:v>
      </x:c>
      <x:c r="O404" s="52" t="str">
        <x:f>IF($F404="","",$F404*$M404)</x:f>
      </x:c>
      <x:c r="P404" s="54" t="str">
        <x:f>IF('Deal_Master_Wide'!$BS$60="","",'Deal_Master_Wide'!$BS$60)</x:f>
      </x:c>
      <x:c r="Q404" s="54" t="str">
        <x:f>IF('Deal_Master_Wide'!$BZ$60="","",'Deal_Master_Wide'!$BZ$60)</x:f>
      </x:c>
      <x:c r="R404" s="54" t="str">
        <x:f>IF('Deal_Master_Wide'!$CG$60="","",'Deal_Master_Wide'!$CG$60)</x:f>
      </x:c>
      <x:c r="S404" s="54" t="str">
        <x:f>IF('Deal_Master_Wide'!$CN$60="","",'Deal_Master_Wide'!$CN$60)</x:f>
      </x:c>
      <x:c r="T404" s="54" t="str">
        <x:f>IF('Deal_Master_Wide'!$CU$60="","",'Deal_Master_Wide'!$CU$60)</x:f>
      </x:c>
      <x:c r="U404" s="54" t="str">
        <x:f>IF('Deal_Master_Wide'!$DB$60="","",'Deal_Master_Wide'!$DB$60)</x:f>
      </x:c>
      <x:c r="V404" s="56" t="str">
        <x:f>IF('Deal_Master_Wide'!$DI$60="","",'Deal_Master_Wide'!$DI$60)</x:f>
      </x:c>
      <x:c r="W404" s="56" t="str">
        <x:f>IF('Deal_Master_Wide'!$DP$60="","",'Deal_Master_Wide'!$DP$60)</x:f>
      </x:c>
      <x:c r="X404" s="56" t="str">
        <x:f>IF('Deal_Master_Wide'!$DW$60="","",'Deal_Master_Wide'!$DW$60)</x:f>
      </x:c>
      <x:c r="Y404" s="118" t="str">
        <x:f>IF('Deal_Master_Wide'!$ED$60="","",'Deal_Master_Wide'!$ED$60)</x:f>
      </x:c>
      <x:c r="Z404" s="118" t="str">
        <x:f>IF('Deal_Master_Wide'!$EK$60="","",'Deal_Master_Wide'!$EK$60)</x:f>
      </x:c>
      <x:c r="AA404" s="52" t="str">
        <x:f>IF('Deal_Master_Wide'!$AL$60="","",'Deal_Master_Wide'!$AL$60)</x:f>
        <x:v>Unknown</x:v>
      </x:c>
      <x:c r="AB404" s="54" t="n">
        <x:f>IF('Deal_Master_Wide'!$AF$60="","",'Deal_Master_Wide'!$AF$60)</x:f>
        <x:v>877</x:v>
      </x:c>
      <x:c r="AC404" s="52" t="str">
        <x:f>IF(COUNT($P404,$Q404,$R404,$S404,$T404,$U404,$V404,$W404,$X404)=9,"Yes","No")</x:f>
        <x:v>No</x:v>
      </x:c>
      <x:c r="AD404" s="52" t="str">
        <x:f>IF(COUNT($Y404,$Z404)=2,"Yes","No")</x:f>
        <x:v>No</x:v>
      </x:c>
      <x:c r="AE404" s="50" t="str"/>
      <x:c r="AF404" t="str"/>
    </x:row>
    <x:row r="405" ht="20" customHeight="1">
      <x:c r="A405" s="50" t="str">
        <x:v>CTL-0058</x:v>
      </x:c>
      <x:c r="B405" s="50" t="str">
        <x:v>Candidate alternative-rationale group</x:v>
      </x:c>
      <x:c r="C405" s="52" t="str">
        <x:f>IF('Deal_Master_Wide'!$AU$60="","",'Deal_Master_Wide'!$AU$60)</x:f>
        <x:v>Not reviewed</x:v>
      </x:c>
      <x:c r="D405" s="52" t="str">
        <x:f>IF('Deal_Master_Wide'!$AV$60="","",'Deal_Master_Wide'!$AV$60)</x:f>
        <x:v>Not assessed</x:v>
      </x:c>
      <x:c r="E405" s="50" t="n">
        <x:v>0</x:v>
      </x:c>
      <x:c r="F405" s="52" t="str">
        <x:f>IF(OR($C405="High-confidence innovation-driven",$C405="Medium-confidence innovation-driven"),1,IF($C405="Clear alternative-rationale",0,""))</x:f>
      </x:c>
      <x:c r="G405" s="52" t="str">
        <x:f>IF('Deal_Master_Wide'!$M$60="","",'Deal_Master_Wide'!$M$60)</x:f>
        <x:v>Review</x:v>
      </x:c>
      <x:c r="H405" s="50" t="str">
        <x:v>Biogen Inc</x:v>
      </x:c>
      <x:c r="I405" s="50" t="str">
        <x:v>Nightstar Therapeutics PLC (Inactive)</x:v>
      </x:c>
      <x:c r="J405" s="50" t="n">
        <x:v>2019</x:v>
      </x:c>
      <x:c r="K405" s="50" t="n">
        <x:v>1</x:v>
      </x:c>
      <x:c r="L405" s="50" t="n">
        <x:v>2020</x:v>
      </x:c>
      <x:c r="M405" s="50" t="n">
        <x:v>1</x:v>
      </x:c>
      <x:c r="N405" s="50" t="n">
        <x:v>1</x:v>
      </x:c>
      <x:c r="O405" s="52" t="str">
        <x:f>IF($F405="","",$F405*$M405)</x:f>
      </x:c>
      <x:c r="P405" s="54" t="str">
        <x:f>IF('Deal_Master_Wide'!$BT$60="","",'Deal_Master_Wide'!$BT$60)</x:f>
      </x:c>
      <x:c r="Q405" s="54" t="str">
        <x:f>IF('Deal_Master_Wide'!$CA$60="","",'Deal_Master_Wide'!$CA$60)</x:f>
      </x:c>
      <x:c r="R405" s="54" t="str">
        <x:f>IF('Deal_Master_Wide'!$CH$60="","",'Deal_Master_Wide'!$CH$60)</x:f>
      </x:c>
      <x:c r="S405" s="54" t="str">
        <x:f>IF('Deal_Master_Wide'!$CO$60="","",'Deal_Master_Wide'!$CO$60)</x:f>
      </x:c>
      <x:c r="T405" s="54" t="str">
        <x:f>IF('Deal_Master_Wide'!$CV$60="","",'Deal_Master_Wide'!$CV$60)</x:f>
      </x:c>
      <x:c r="U405" s="54" t="str">
        <x:f>IF('Deal_Master_Wide'!$DC$60="","",'Deal_Master_Wide'!$DC$60)</x:f>
      </x:c>
      <x:c r="V405" s="56" t="str">
        <x:f>IF('Deal_Master_Wide'!$DJ$60="","",'Deal_Master_Wide'!$DJ$60)</x:f>
      </x:c>
      <x:c r="W405" s="56" t="str">
        <x:f>IF('Deal_Master_Wide'!$DQ$60="","",'Deal_Master_Wide'!$DQ$60)</x:f>
      </x:c>
      <x:c r="X405" s="56" t="str">
        <x:f>IF('Deal_Master_Wide'!$DX$60="","",'Deal_Master_Wide'!$DX$60)</x:f>
      </x:c>
      <x:c r="Y405" s="118" t="str">
        <x:f>IF('Deal_Master_Wide'!$EE$60="","",'Deal_Master_Wide'!$EE$60)</x:f>
      </x:c>
      <x:c r="Z405" s="118" t="str">
        <x:f>IF('Deal_Master_Wide'!$EL$60="","",'Deal_Master_Wide'!$EL$60)</x:f>
      </x:c>
      <x:c r="AA405" s="52" t="str">
        <x:f>IF('Deal_Master_Wide'!$AL$60="","",'Deal_Master_Wide'!$AL$60)</x:f>
        <x:v>Unknown</x:v>
      </x:c>
      <x:c r="AB405" s="54" t="n">
        <x:f>IF('Deal_Master_Wide'!$AF$60="","",'Deal_Master_Wide'!$AF$60)</x:f>
        <x:v>877</x:v>
      </x:c>
      <x:c r="AC405" s="52" t="str">
        <x:f>IF(COUNT($P405,$Q405,$R405,$S405,$T405,$U405,$V405,$W405,$X405)=9,"Yes","No")</x:f>
        <x:v>No</x:v>
      </x:c>
      <x:c r="AD405" s="52" t="str">
        <x:f>IF(COUNT($Y405,$Z405)=2,"Yes","No")</x:f>
        <x:v>No</x:v>
      </x:c>
      <x:c r="AE405" s="50" t="str"/>
      <x:c r="AF405" t="str"/>
    </x:row>
    <x:row r="406" ht="20" customHeight="1">
      <x:c r="A406" s="50" t="str">
        <x:v>CTL-0058</x:v>
      </x:c>
      <x:c r="B406" s="50" t="str">
        <x:v>Candidate alternative-rationale group</x:v>
      </x:c>
      <x:c r="C406" s="52" t="str">
        <x:f>IF('Deal_Master_Wide'!$AU$60="","",'Deal_Master_Wide'!$AU$60)</x:f>
        <x:v>Not reviewed</x:v>
      </x:c>
      <x:c r="D406" s="52" t="str">
        <x:f>IF('Deal_Master_Wide'!$AV$60="","",'Deal_Master_Wide'!$AV$60)</x:f>
        <x:v>Not assessed</x:v>
      </x:c>
      <x:c r="E406" s="50" t="n">
        <x:v>0</x:v>
      </x:c>
      <x:c r="F406" s="52" t="str">
        <x:f>IF(OR($C406="High-confidence innovation-driven",$C406="Medium-confidence innovation-driven"),1,IF($C406="Clear alternative-rationale",0,""))</x:f>
      </x:c>
      <x:c r="G406" s="52" t="str">
        <x:f>IF('Deal_Master_Wide'!$M$60="","",'Deal_Master_Wide'!$M$60)</x:f>
        <x:v>Review</x:v>
      </x:c>
      <x:c r="H406" s="50" t="str">
        <x:v>Biogen Inc</x:v>
      </x:c>
      <x:c r="I406" s="50" t="str">
        <x:v>Nightstar Therapeutics PLC (Inactive)</x:v>
      </x:c>
      <x:c r="J406" s="50" t="n">
        <x:v>2019</x:v>
      </x:c>
      <x:c r="K406" s="50" t="n">
        <x:v>2</x:v>
      </x:c>
      <x:c r="L406" s="50" t="n">
        <x:v>2021</x:v>
      </x:c>
      <x:c r="M406" s="50" t="n">
        <x:v>1</x:v>
      </x:c>
      <x:c r="N406" s="50" t="n">
        <x:v>1</x:v>
      </x:c>
      <x:c r="O406" s="52" t="str">
        <x:f>IF($F406="","",$F406*$M406)</x:f>
      </x:c>
      <x:c r="P406" s="54" t="str">
        <x:f>IF('Deal_Master_Wide'!$BU$60="","",'Deal_Master_Wide'!$BU$60)</x:f>
      </x:c>
      <x:c r="Q406" s="54" t="str">
        <x:f>IF('Deal_Master_Wide'!$CB$60="","",'Deal_Master_Wide'!$CB$60)</x:f>
      </x:c>
      <x:c r="R406" s="54" t="str">
        <x:f>IF('Deal_Master_Wide'!$CI$60="","",'Deal_Master_Wide'!$CI$60)</x:f>
      </x:c>
      <x:c r="S406" s="54" t="str">
        <x:f>IF('Deal_Master_Wide'!$CP$60="","",'Deal_Master_Wide'!$CP$60)</x:f>
      </x:c>
      <x:c r="T406" s="54" t="str">
        <x:f>IF('Deal_Master_Wide'!$CW$60="","",'Deal_Master_Wide'!$CW$60)</x:f>
      </x:c>
      <x:c r="U406" s="54" t="str">
        <x:f>IF('Deal_Master_Wide'!$DD$60="","",'Deal_Master_Wide'!$DD$60)</x:f>
      </x:c>
      <x:c r="V406" s="56" t="str">
        <x:f>IF('Deal_Master_Wide'!$DK$60="","",'Deal_Master_Wide'!$DK$60)</x:f>
      </x:c>
      <x:c r="W406" s="56" t="str">
        <x:f>IF('Deal_Master_Wide'!$DR$60="","",'Deal_Master_Wide'!$DR$60)</x:f>
      </x:c>
      <x:c r="X406" s="56" t="str">
        <x:f>IF('Deal_Master_Wide'!$DY$60="","",'Deal_Master_Wide'!$DY$60)</x:f>
      </x:c>
      <x:c r="Y406" s="118" t="str">
        <x:f>IF('Deal_Master_Wide'!$EF$60="","",'Deal_Master_Wide'!$EF$60)</x:f>
      </x:c>
      <x:c r="Z406" s="118" t="str">
        <x:f>IF('Deal_Master_Wide'!$EM$60="","",'Deal_Master_Wide'!$EM$60)</x:f>
      </x:c>
      <x:c r="AA406" s="52" t="str">
        <x:f>IF('Deal_Master_Wide'!$AL$60="","",'Deal_Master_Wide'!$AL$60)</x:f>
        <x:v>Unknown</x:v>
      </x:c>
      <x:c r="AB406" s="54" t="n">
        <x:f>IF('Deal_Master_Wide'!$AF$60="","",'Deal_Master_Wide'!$AF$60)</x:f>
        <x:v>877</x:v>
      </x:c>
      <x:c r="AC406" s="52" t="str">
        <x:f>IF(COUNT($P406,$Q406,$R406,$S406,$T406,$U406,$V406,$W406,$X406)=9,"Yes","No")</x:f>
        <x:v>No</x:v>
      </x:c>
      <x:c r="AD406" s="52" t="str">
        <x:f>IF(COUNT($Y406,$Z406)=2,"Yes","No")</x:f>
        <x:v>No</x:v>
      </x:c>
      <x:c r="AE406" s="50" t="str"/>
      <x:c r="AF406" t="str"/>
    </x:row>
    <x:row r="407" ht="20" customHeight="1">
      <x:c r="A407" s="50" t="str">
        <x:v>CTL-0058</x:v>
      </x:c>
      <x:c r="B407" s="50" t="str">
        <x:v>Candidate alternative-rationale group</x:v>
      </x:c>
      <x:c r="C407" s="52" t="str">
        <x:f>IF('Deal_Master_Wide'!$AU$60="","",'Deal_Master_Wide'!$AU$60)</x:f>
        <x:v>Not reviewed</x:v>
      </x:c>
      <x:c r="D407" s="52" t="str">
        <x:f>IF('Deal_Master_Wide'!$AV$60="","",'Deal_Master_Wide'!$AV$60)</x:f>
        <x:v>Not assessed</x:v>
      </x:c>
      <x:c r="E407" s="50" t="n">
        <x:v>0</x:v>
      </x:c>
      <x:c r="F407" s="52" t="str">
        <x:f>IF(OR($C407="High-confidence innovation-driven",$C407="Medium-confidence innovation-driven"),1,IF($C407="Clear alternative-rationale",0,""))</x:f>
      </x:c>
      <x:c r="G407" s="52" t="str">
        <x:f>IF('Deal_Master_Wide'!$M$60="","",'Deal_Master_Wide'!$M$60)</x:f>
        <x:v>Review</x:v>
      </x:c>
      <x:c r="H407" s="50" t="str">
        <x:v>Biogen Inc</x:v>
      </x:c>
      <x:c r="I407" s="50" t="str">
        <x:v>Nightstar Therapeutics PLC (Inactive)</x:v>
      </x:c>
      <x:c r="J407" s="50" t="n">
        <x:v>2019</x:v>
      </x:c>
      <x:c r="K407" s="50" t="n">
        <x:v>3</x:v>
      </x:c>
      <x:c r="L407" s="50" t="n">
        <x:v>2022</x:v>
      </x:c>
      <x:c r="M407" s="50" t="n">
        <x:v>1</x:v>
      </x:c>
      <x:c r="N407" s="50" t="n">
        <x:v>1</x:v>
      </x:c>
      <x:c r="O407" s="52" t="str">
        <x:f>IF($F407="","",$F407*$M407)</x:f>
      </x:c>
      <x:c r="P407" s="54" t="str">
        <x:f>IF('Deal_Master_Wide'!$BV$60="","",'Deal_Master_Wide'!$BV$60)</x:f>
      </x:c>
      <x:c r="Q407" s="54" t="str">
        <x:f>IF('Deal_Master_Wide'!$CC$60="","",'Deal_Master_Wide'!$CC$60)</x:f>
      </x:c>
      <x:c r="R407" s="54" t="str">
        <x:f>IF('Deal_Master_Wide'!$CJ$60="","",'Deal_Master_Wide'!$CJ$60)</x:f>
      </x:c>
      <x:c r="S407" s="54" t="str">
        <x:f>IF('Deal_Master_Wide'!$CQ$60="","",'Deal_Master_Wide'!$CQ$60)</x:f>
      </x:c>
      <x:c r="T407" s="54" t="str">
        <x:f>IF('Deal_Master_Wide'!$CX$60="","",'Deal_Master_Wide'!$CX$60)</x:f>
      </x:c>
      <x:c r="U407" s="54" t="str">
        <x:f>IF('Deal_Master_Wide'!$DE$60="","",'Deal_Master_Wide'!$DE$60)</x:f>
      </x:c>
      <x:c r="V407" s="56" t="str">
        <x:f>IF('Deal_Master_Wide'!$DL$60="","",'Deal_Master_Wide'!$DL$60)</x:f>
      </x:c>
      <x:c r="W407" s="56" t="str">
        <x:f>IF('Deal_Master_Wide'!$DS$60="","",'Deal_Master_Wide'!$DS$60)</x:f>
      </x:c>
      <x:c r="X407" s="56" t="str">
        <x:f>IF('Deal_Master_Wide'!$DZ$60="","",'Deal_Master_Wide'!$DZ$60)</x:f>
      </x:c>
      <x:c r="Y407" s="118" t="str">
        <x:f>IF('Deal_Master_Wide'!$EG$60="","",'Deal_Master_Wide'!$EG$60)</x:f>
      </x:c>
      <x:c r="Z407" s="118" t="str">
        <x:f>IF('Deal_Master_Wide'!$EN$60="","",'Deal_Master_Wide'!$EN$60)</x:f>
      </x:c>
      <x:c r="AA407" s="52" t="str">
        <x:f>IF('Deal_Master_Wide'!$AL$60="","",'Deal_Master_Wide'!$AL$60)</x:f>
        <x:v>Unknown</x:v>
      </x:c>
      <x:c r="AB407" s="54" t="n">
        <x:f>IF('Deal_Master_Wide'!$AF$60="","",'Deal_Master_Wide'!$AF$60)</x:f>
        <x:v>877</x:v>
      </x:c>
      <x:c r="AC407" s="52" t="str">
        <x:f>IF(COUNT($P407,$Q407,$R407,$S407,$T407,$U407,$V407,$W407,$X407)=9,"Yes","No")</x:f>
        <x:v>No</x:v>
      </x:c>
      <x:c r="AD407" s="52" t="str">
        <x:f>IF(COUNT($Y407,$Z407)=2,"Yes","No")</x:f>
        <x:v>No</x:v>
      </x:c>
      <x:c r="AE407" s="50" t="str"/>
      <x:c r="AF407" t="str"/>
    </x:row>
    <x:row r="408" ht="20" customHeight="1">
      <x:c r="A408" s="50" t="str">
        <x:v>CTL-0059</x:v>
      </x:c>
      <x:c r="B408" s="50" t="str">
        <x:v>Candidate alternative-rationale group</x:v>
      </x:c>
      <x:c r="C408" s="52" t="str">
        <x:f>IF('Deal_Master_Wide'!$AU$61="","",'Deal_Master_Wide'!$AU$61)</x:f>
        <x:v>Not reviewed</x:v>
      </x:c>
      <x:c r="D408" s="52" t="str">
        <x:f>IF('Deal_Master_Wide'!$AV$61="","",'Deal_Master_Wide'!$AV$61)</x:f>
        <x:v>Not assessed</x:v>
      </x:c>
      <x:c r="E408" s="50" t="n">
        <x:v>0</x:v>
      </x:c>
      <x:c r="F408" s="52" t="str">
        <x:f>IF(OR($C408="High-confidence innovation-driven",$C408="Medium-confidence innovation-driven"),1,IF($C408="Clear alternative-rationale",0,""))</x:f>
      </x:c>
      <x:c r="G408" s="52" t="str">
        <x:f>IF('Deal_Master_Wide'!$M$61="","",'Deal_Master_Wide'!$M$61)</x:f>
        <x:v>Review</x:v>
      </x:c>
      <x:c r="H408" s="50" t="str">
        <x:v>Charles River Laboratories International Inc</x:v>
      </x:c>
      <x:c r="I408" s="50" t="str">
        <x:v>CiToxLAB Group</x:v>
      </x:c>
      <x:c r="J408" s="50" t="n">
        <x:v>2019</x:v>
      </x:c>
      <x:c r="K408" s="50" t="n">
        <x:v>-3</x:v>
      </x:c>
      <x:c r="L408" s="50" t="n">
        <x:v>2016</x:v>
      </x:c>
      <x:c r="M408" s="50" t="n">
        <x:v>0</x:v>
      </x:c>
      <x:c r="N408" s="50" t="n">
        <x:v>0</x:v>
      </x:c>
      <x:c r="O408" s="52" t="str">
        <x:f>IF($F408="","",$F408*$M408)</x:f>
      </x:c>
      <x:c r="P408" s="54" t="str">
        <x:f>IF('Deal_Master_Wide'!$BP$61="","",'Deal_Master_Wide'!$BP$61)</x:f>
      </x:c>
      <x:c r="Q408" s="54" t="str">
        <x:f>IF('Deal_Master_Wide'!$BW$61="","",'Deal_Master_Wide'!$BW$61)</x:f>
      </x:c>
      <x:c r="R408" s="54" t="str">
        <x:f>IF('Deal_Master_Wide'!$CD$61="","",'Deal_Master_Wide'!$CD$61)</x:f>
      </x:c>
      <x:c r="S408" s="54" t="str">
        <x:f>IF('Deal_Master_Wide'!$CK$61="","",'Deal_Master_Wide'!$CK$61)</x:f>
      </x:c>
      <x:c r="T408" s="54" t="str">
        <x:f>IF('Deal_Master_Wide'!$CR$61="","",'Deal_Master_Wide'!$CR$61)</x:f>
      </x:c>
      <x:c r="U408" s="54" t="str">
        <x:f>IF('Deal_Master_Wide'!$CY$61="","",'Deal_Master_Wide'!$CY$61)</x:f>
      </x:c>
      <x:c r="V408" s="56" t="str">
        <x:f>IF('Deal_Master_Wide'!$DF$61="","",'Deal_Master_Wide'!$DF$61)</x:f>
      </x:c>
      <x:c r="W408" s="56" t="str">
        <x:f>IF('Deal_Master_Wide'!$DM$61="","",'Deal_Master_Wide'!$DM$61)</x:f>
      </x:c>
      <x:c r="X408" s="56" t="str">
        <x:f>IF('Deal_Master_Wide'!$DT$61="","",'Deal_Master_Wide'!$DT$61)</x:f>
      </x:c>
      <x:c r="Y408" s="118" t="str">
        <x:f>IF('Deal_Master_Wide'!$EA$61="","",'Deal_Master_Wide'!$EA$61)</x:f>
      </x:c>
      <x:c r="Z408" s="118" t="str">
        <x:f>IF('Deal_Master_Wide'!$EH$61="","",'Deal_Master_Wide'!$EH$61)</x:f>
      </x:c>
      <x:c r="AA408" s="52" t="str">
        <x:f>IF('Deal_Master_Wide'!$AL$61="","",'Deal_Master_Wide'!$AL$61)</x:f>
        <x:v>Unknown</x:v>
      </x:c>
      <x:c r="AB408" s="54" t="n">
        <x:f>IF('Deal_Master_Wide'!$AF$61="","",'Deal_Master_Wide'!$AF$61)</x:f>
        <x:v>510</x:v>
      </x:c>
      <x:c r="AC408" s="52" t="str">
        <x:f>IF(COUNT($P408,$Q408,$R408,$S408,$T408,$U408,$V408,$W408,$X408)=9,"Yes","No")</x:f>
        <x:v>No</x:v>
      </x:c>
      <x:c r="AD408" s="52" t="str">
        <x:f>IF(COUNT($Y408,$Z408)=2,"Yes","No")</x:f>
        <x:v>No</x:v>
      </x:c>
      <x:c r="AE408" s="50" t="str"/>
      <x:c r="AF408" t="str"/>
    </x:row>
    <x:row r="409" ht="20" customHeight="1">
      <x:c r="A409" s="50" t="str">
        <x:v>CTL-0059</x:v>
      </x:c>
      <x:c r="B409" s="50" t="str">
        <x:v>Candidate alternative-rationale group</x:v>
      </x:c>
      <x:c r="C409" s="52" t="str">
        <x:f>IF('Deal_Master_Wide'!$AU$61="","",'Deal_Master_Wide'!$AU$61)</x:f>
        <x:v>Not reviewed</x:v>
      </x:c>
      <x:c r="D409" s="52" t="str">
        <x:f>IF('Deal_Master_Wide'!$AV$61="","",'Deal_Master_Wide'!$AV$61)</x:f>
        <x:v>Not assessed</x:v>
      </x:c>
      <x:c r="E409" s="50" t="n">
        <x:v>0</x:v>
      </x:c>
      <x:c r="F409" s="52" t="str">
        <x:f>IF(OR($C409="High-confidence innovation-driven",$C409="Medium-confidence innovation-driven"),1,IF($C409="Clear alternative-rationale",0,""))</x:f>
      </x:c>
      <x:c r="G409" s="52" t="str">
        <x:f>IF('Deal_Master_Wide'!$M$61="","",'Deal_Master_Wide'!$M$61)</x:f>
        <x:v>Review</x:v>
      </x:c>
      <x:c r="H409" s="50" t="str">
        <x:v>Charles River Laboratories International Inc</x:v>
      </x:c>
      <x:c r="I409" s="50" t="str">
        <x:v>CiToxLAB Group</x:v>
      </x:c>
      <x:c r="J409" s="50" t="n">
        <x:v>2019</x:v>
      </x:c>
      <x:c r="K409" s="50" t="n">
        <x:v>-2</x:v>
      </x:c>
      <x:c r="L409" s="50" t="n">
        <x:v>2017</x:v>
      </x:c>
      <x:c r="M409" s="50" t="n">
        <x:v>0</x:v>
      </x:c>
      <x:c r="N409" s="50" t="n">
        <x:v>0</x:v>
      </x:c>
      <x:c r="O409" s="52" t="str">
        <x:f>IF($F409="","",$F409*$M409)</x:f>
      </x:c>
      <x:c r="P409" s="54" t="str">
        <x:f>IF('Deal_Master_Wide'!$BQ$61="","",'Deal_Master_Wide'!$BQ$61)</x:f>
      </x:c>
      <x:c r="Q409" s="54" t="str">
        <x:f>IF('Deal_Master_Wide'!$BX$61="","",'Deal_Master_Wide'!$BX$61)</x:f>
      </x:c>
      <x:c r="R409" s="54" t="str">
        <x:f>IF('Deal_Master_Wide'!$CE$61="","",'Deal_Master_Wide'!$CE$61)</x:f>
      </x:c>
      <x:c r="S409" s="54" t="str">
        <x:f>IF('Deal_Master_Wide'!$CL$61="","",'Deal_Master_Wide'!$CL$61)</x:f>
      </x:c>
      <x:c r="T409" s="54" t="str">
        <x:f>IF('Deal_Master_Wide'!$CS$61="","",'Deal_Master_Wide'!$CS$61)</x:f>
      </x:c>
      <x:c r="U409" s="54" t="str">
        <x:f>IF('Deal_Master_Wide'!$CZ$61="","",'Deal_Master_Wide'!$CZ$61)</x:f>
      </x:c>
      <x:c r="V409" s="56" t="str">
        <x:f>IF('Deal_Master_Wide'!$DG$61="","",'Deal_Master_Wide'!$DG$61)</x:f>
      </x:c>
      <x:c r="W409" s="56" t="str">
        <x:f>IF('Deal_Master_Wide'!$DN$61="","",'Deal_Master_Wide'!$DN$61)</x:f>
      </x:c>
      <x:c r="X409" s="56" t="str">
        <x:f>IF('Deal_Master_Wide'!$DU$61="","",'Deal_Master_Wide'!$DU$61)</x:f>
      </x:c>
      <x:c r="Y409" s="118" t="str">
        <x:f>IF('Deal_Master_Wide'!$EB$61="","",'Deal_Master_Wide'!$EB$61)</x:f>
      </x:c>
      <x:c r="Z409" s="118" t="str">
        <x:f>IF('Deal_Master_Wide'!$EI$61="","",'Deal_Master_Wide'!$EI$61)</x:f>
      </x:c>
      <x:c r="AA409" s="52" t="str">
        <x:f>IF('Deal_Master_Wide'!$AL$61="","",'Deal_Master_Wide'!$AL$61)</x:f>
        <x:v>Unknown</x:v>
      </x:c>
      <x:c r="AB409" s="54" t="n">
        <x:f>IF('Deal_Master_Wide'!$AF$61="","",'Deal_Master_Wide'!$AF$61)</x:f>
        <x:v>510</x:v>
      </x:c>
      <x:c r="AC409" s="52" t="str">
        <x:f>IF(COUNT($P409,$Q409,$R409,$S409,$T409,$U409,$V409,$W409,$X409)=9,"Yes","No")</x:f>
        <x:v>No</x:v>
      </x:c>
      <x:c r="AD409" s="52" t="str">
        <x:f>IF(COUNT($Y409,$Z409)=2,"Yes","No")</x:f>
        <x:v>No</x:v>
      </x:c>
      <x:c r="AE409" s="50" t="str"/>
      <x:c r="AF409" t="str"/>
    </x:row>
    <x:row r="410" ht="20" customHeight="1">
      <x:c r="A410" s="50" t="str">
        <x:v>CTL-0059</x:v>
      </x:c>
      <x:c r="B410" s="50" t="str">
        <x:v>Candidate alternative-rationale group</x:v>
      </x:c>
      <x:c r="C410" s="52" t="str">
        <x:f>IF('Deal_Master_Wide'!$AU$61="","",'Deal_Master_Wide'!$AU$61)</x:f>
        <x:v>Not reviewed</x:v>
      </x:c>
      <x:c r="D410" s="52" t="str">
        <x:f>IF('Deal_Master_Wide'!$AV$61="","",'Deal_Master_Wide'!$AV$61)</x:f>
        <x:v>Not assessed</x:v>
      </x:c>
      <x:c r="E410" s="50" t="n">
        <x:v>0</x:v>
      </x:c>
      <x:c r="F410" s="52" t="str">
        <x:f>IF(OR($C410="High-confidence innovation-driven",$C410="Medium-confidence innovation-driven"),1,IF($C410="Clear alternative-rationale",0,""))</x:f>
      </x:c>
      <x:c r="G410" s="52" t="str">
        <x:f>IF('Deal_Master_Wide'!$M$61="","",'Deal_Master_Wide'!$M$61)</x:f>
        <x:v>Review</x:v>
      </x:c>
      <x:c r="H410" s="50" t="str">
        <x:v>Charles River Laboratories International Inc</x:v>
      </x:c>
      <x:c r="I410" s="50" t="str">
        <x:v>CiToxLAB Group</x:v>
      </x:c>
      <x:c r="J410" s="50" t="n">
        <x:v>2019</x:v>
      </x:c>
      <x:c r="K410" s="50" t="n">
        <x:v>-1</x:v>
      </x:c>
      <x:c r="L410" s="50" t="n">
        <x:v>2018</x:v>
      </x:c>
      <x:c r="M410" s="50" t="n">
        <x:v>0</x:v>
      </x:c>
      <x:c r="N410" s="50" t="n">
        <x:v>0</x:v>
      </x:c>
      <x:c r="O410" s="52" t="str">
        <x:f>IF($F410="","",$F410*$M410)</x:f>
      </x:c>
      <x:c r="P410" s="54" t="str">
        <x:f>IF('Deal_Master_Wide'!$BR$61="","",'Deal_Master_Wide'!$BR$61)</x:f>
      </x:c>
      <x:c r="Q410" s="54" t="str">
        <x:f>IF('Deal_Master_Wide'!$BY$61="","",'Deal_Master_Wide'!$BY$61)</x:f>
      </x:c>
      <x:c r="R410" s="54" t="str">
        <x:f>IF('Deal_Master_Wide'!$CF$61="","",'Deal_Master_Wide'!$CF$61)</x:f>
      </x:c>
      <x:c r="S410" s="54" t="str">
        <x:f>IF('Deal_Master_Wide'!$CM$61="","",'Deal_Master_Wide'!$CM$61)</x:f>
      </x:c>
      <x:c r="T410" s="54" t="str">
        <x:f>IF('Deal_Master_Wide'!$CT$61="","",'Deal_Master_Wide'!$CT$61)</x:f>
      </x:c>
      <x:c r="U410" s="54" t="str">
        <x:f>IF('Deal_Master_Wide'!$DA$61="","",'Deal_Master_Wide'!$DA$61)</x:f>
      </x:c>
      <x:c r="V410" s="56" t="str">
        <x:f>IF('Deal_Master_Wide'!$DH$61="","",'Deal_Master_Wide'!$DH$61)</x:f>
      </x:c>
      <x:c r="W410" s="56" t="str">
        <x:f>IF('Deal_Master_Wide'!$DO$61="","",'Deal_Master_Wide'!$DO$61)</x:f>
      </x:c>
      <x:c r="X410" s="56" t="str">
        <x:f>IF('Deal_Master_Wide'!$DV$61="","",'Deal_Master_Wide'!$DV$61)</x:f>
      </x:c>
      <x:c r="Y410" s="118" t="str">
        <x:f>IF('Deal_Master_Wide'!$EC$61="","",'Deal_Master_Wide'!$EC$61)</x:f>
      </x:c>
      <x:c r="Z410" s="118" t="str">
        <x:f>IF('Deal_Master_Wide'!$EJ$61="","",'Deal_Master_Wide'!$EJ$61)</x:f>
      </x:c>
      <x:c r="AA410" s="52" t="str">
        <x:f>IF('Deal_Master_Wide'!$AL$61="","",'Deal_Master_Wide'!$AL$61)</x:f>
        <x:v>Unknown</x:v>
      </x:c>
      <x:c r="AB410" s="54" t="n">
        <x:f>IF('Deal_Master_Wide'!$AF$61="","",'Deal_Master_Wide'!$AF$61)</x:f>
        <x:v>510</x:v>
      </x:c>
      <x:c r="AC410" s="52" t="str">
        <x:f>IF(COUNT($P410,$Q410,$R410,$S410,$T410,$U410,$V410,$W410,$X410)=9,"Yes","No")</x:f>
        <x:v>No</x:v>
      </x:c>
      <x:c r="AD410" s="52" t="str">
        <x:f>IF(COUNT($Y410,$Z410)=2,"Yes","No")</x:f>
        <x:v>No</x:v>
      </x:c>
      <x:c r="AE410" s="50" t="str"/>
      <x:c r="AF410" t="str"/>
    </x:row>
    <x:row r="411" ht="20" customHeight="1">
      <x:c r="A411" s="50" t="str">
        <x:v>CTL-0059</x:v>
      </x:c>
      <x:c r="B411" s="50" t="str">
        <x:v>Candidate alternative-rationale group</x:v>
      </x:c>
      <x:c r="C411" s="52" t="str">
        <x:f>IF('Deal_Master_Wide'!$AU$61="","",'Deal_Master_Wide'!$AU$61)</x:f>
        <x:v>Not reviewed</x:v>
      </x:c>
      <x:c r="D411" s="52" t="str">
        <x:f>IF('Deal_Master_Wide'!$AV$61="","",'Deal_Master_Wide'!$AV$61)</x:f>
        <x:v>Not assessed</x:v>
      </x:c>
      <x:c r="E411" s="50" t="n">
        <x:v>0</x:v>
      </x:c>
      <x:c r="F411" s="52" t="str">
        <x:f>IF(OR($C411="High-confidence innovation-driven",$C411="Medium-confidence innovation-driven"),1,IF($C411="Clear alternative-rationale",0,""))</x:f>
      </x:c>
      <x:c r="G411" s="52" t="str">
        <x:f>IF('Deal_Master_Wide'!$M$61="","",'Deal_Master_Wide'!$M$61)</x:f>
        <x:v>Review</x:v>
      </x:c>
      <x:c r="H411" s="50" t="str">
        <x:v>Charles River Laboratories International Inc</x:v>
      </x:c>
      <x:c r="I411" s="50" t="str">
        <x:v>CiToxLAB Group</x:v>
      </x:c>
      <x:c r="J411" s="50" t="n">
        <x:v>2019</x:v>
      </x:c>
      <x:c r="K411" s="50" t="n">
        <x:v>0</x:v>
      </x:c>
      <x:c r="L411" s="50" t="n">
        <x:v>2019</x:v>
      </x:c>
      <x:c r="M411" s="50" t="n">
        <x:v>0</x:v>
      </x:c>
      <x:c r="N411" s="50" t="n">
        <x:v>1</x:v>
      </x:c>
      <x:c r="O411" s="52" t="str">
        <x:f>IF($F411="","",$F411*$M411)</x:f>
      </x:c>
      <x:c r="P411" s="54" t="str">
        <x:f>IF('Deal_Master_Wide'!$BS$61="","",'Deal_Master_Wide'!$BS$61)</x:f>
      </x:c>
      <x:c r="Q411" s="54" t="str">
        <x:f>IF('Deal_Master_Wide'!$BZ$61="","",'Deal_Master_Wide'!$BZ$61)</x:f>
      </x:c>
      <x:c r="R411" s="54" t="str">
        <x:f>IF('Deal_Master_Wide'!$CG$61="","",'Deal_Master_Wide'!$CG$61)</x:f>
      </x:c>
      <x:c r="S411" s="54" t="str">
        <x:f>IF('Deal_Master_Wide'!$CN$61="","",'Deal_Master_Wide'!$CN$61)</x:f>
      </x:c>
      <x:c r="T411" s="54" t="str">
        <x:f>IF('Deal_Master_Wide'!$CU$61="","",'Deal_Master_Wide'!$CU$61)</x:f>
      </x:c>
      <x:c r="U411" s="54" t="str">
        <x:f>IF('Deal_Master_Wide'!$DB$61="","",'Deal_Master_Wide'!$DB$61)</x:f>
      </x:c>
      <x:c r="V411" s="56" t="str">
        <x:f>IF('Deal_Master_Wide'!$DI$61="","",'Deal_Master_Wide'!$DI$61)</x:f>
      </x:c>
      <x:c r="W411" s="56" t="str">
        <x:f>IF('Deal_Master_Wide'!$DP$61="","",'Deal_Master_Wide'!$DP$61)</x:f>
      </x:c>
      <x:c r="X411" s="56" t="str">
        <x:f>IF('Deal_Master_Wide'!$DW$61="","",'Deal_Master_Wide'!$DW$61)</x:f>
      </x:c>
      <x:c r="Y411" s="118" t="str">
        <x:f>IF('Deal_Master_Wide'!$ED$61="","",'Deal_Master_Wide'!$ED$61)</x:f>
      </x:c>
      <x:c r="Z411" s="118" t="str">
        <x:f>IF('Deal_Master_Wide'!$EK$61="","",'Deal_Master_Wide'!$EK$61)</x:f>
      </x:c>
      <x:c r="AA411" s="52" t="str">
        <x:f>IF('Deal_Master_Wide'!$AL$61="","",'Deal_Master_Wide'!$AL$61)</x:f>
        <x:v>Unknown</x:v>
      </x:c>
      <x:c r="AB411" s="54" t="n">
        <x:f>IF('Deal_Master_Wide'!$AF$61="","",'Deal_Master_Wide'!$AF$61)</x:f>
        <x:v>510</x:v>
      </x:c>
      <x:c r="AC411" s="52" t="str">
        <x:f>IF(COUNT($P411,$Q411,$R411,$S411,$T411,$U411,$V411,$W411,$X411)=9,"Yes","No")</x:f>
        <x:v>No</x:v>
      </x:c>
      <x:c r="AD411" s="52" t="str">
        <x:f>IF(COUNT($Y411,$Z411)=2,"Yes","No")</x:f>
        <x:v>No</x:v>
      </x:c>
      <x:c r="AE411" s="50" t="str"/>
      <x:c r="AF411" t="str"/>
    </x:row>
    <x:row r="412" ht="20" customHeight="1">
      <x:c r="A412" s="50" t="str">
        <x:v>CTL-0059</x:v>
      </x:c>
      <x:c r="B412" s="50" t="str">
        <x:v>Candidate alternative-rationale group</x:v>
      </x:c>
      <x:c r="C412" s="52" t="str">
        <x:f>IF('Deal_Master_Wide'!$AU$61="","",'Deal_Master_Wide'!$AU$61)</x:f>
        <x:v>Not reviewed</x:v>
      </x:c>
      <x:c r="D412" s="52" t="str">
        <x:f>IF('Deal_Master_Wide'!$AV$61="","",'Deal_Master_Wide'!$AV$61)</x:f>
        <x:v>Not assessed</x:v>
      </x:c>
      <x:c r="E412" s="50" t="n">
        <x:v>0</x:v>
      </x:c>
      <x:c r="F412" s="52" t="str">
        <x:f>IF(OR($C412="High-confidence innovation-driven",$C412="Medium-confidence innovation-driven"),1,IF($C412="Clear alternative-rationale",0,""))</x:f>
      </x:c>
      <x:c r="G412" s="52" t="str">
        <x:f>IF('Deal_Master_Wide'!$M$61="","",'Deal_Master_Wide'!$M$61)</x:f>
        <x:v>Review</x:v>
      </x:c>
      <x:c r="H412" s="50" t="str">
        <x:v>Charles River Laboratories International Inc</x:v>
      </x:c>
      <x:c r="I412" s="50" t="str">
        <x:v>CiToxLAB Group</x:v>
      </x:c>
      <x:c r="J412" s="50" t="n">
        <x:v>2019</x:v>
      </x:c>
      <x:c r="K412" s="50" t="n">
        <x:v>1</x:v>
      </x:c>
      <x:c r="L412" s="50" t="n">
        <x:v>2020</x:v>
      </x:c>
      <x:c r="M412" s="50" t="n">
        <x:v>1</x:v>
      </x:c>
      <x:c r="N412" s="50" t="n">
        <x:v>1</x:v>
      </x:c>
      <x:c r="O412" s="52" t="str">
        <x:f>IF($F412="","",$F412*$M412)</x:f>
      </x:c>
      <x:c r="P412" s="54" t="str">
        <x:f>IF('Deal_Master_Wide'!$BT$61="","",'Deal_Master_Wide'!$BT$61)</x:f>
      </x:c>
      <x:c r="Q412" s="54" t="str">
        <x:f>IF('Deal_Master_Wide'!$CA$61="","",'Deal_Master_Wide'!$CA$61)</x:f>
      </x:c>
      <x:c r="R412" s="54" t="str">
        <x:f>IF('Deal_Master_Wide'!$CH$61="","",'Deal_Master_Wide'!$CH$61)</x:f>
      </x:c>
      <x:c r="S412" s="54" t="str">
        <x:f>IF('Deal_Master_Wide'!$CO$61="","",'Deal_Master_Wide'!$CO$61)</x:f>
      </x:c>
      <x:c r="T412" s="54" t="str">
        <x:f>IF('Deal_Master_Wide'!$CV$61="","",'Deal_Master_Wide'!$CV$61)</x:f>
      </x:c>
      <x:c r="U412" s="54" t="str">
        <x:f>IF('Deal_Master_Wide'!$DC$61="","",'Deal_Master_Wide'!$DC$61)</x:f>
      </x:c>
      <x:c r="V412" s="56" t="str">
        <x:f>IF('Deal_Master_Wide'!$DJ$61="","",'Deal_Master_Wide'!$DJ$61)</x:f>
      </x:c>
      <x:c r="W412" s="56" t="str">
        <x:f>IF('Deal_Master_Wide'!$DQ$61="","",'Deal_Master_Wide'!$DQ$61)</x:f>
      </x:c>
      <x:c r="X412" s="56" t="str">
        <x:f>IF('Deal_Master_Wide'!$DX$61="","",'Deal_Master_Wide'!$DX$61)</x:f>
      </x:c>
      <x:c r="Y412" s="118" t="str">
        <x:f>IF('Deal_Master_Wide'!$EE$61="","",'Deal_Master_Wide'!$EE$61)</x:f>
      </x:c>
      <x:c r="Z412" s="118" t="str">
        <x:f>IF('Deal_Master_Wide'!$EL$61="","",'Deal_Master_Wide'!$EL$61)</x:f>
      </x:c>
      <x:c r="AA412" s="52" t="str">
        <x:f>IF('Deal_Master_Wide'!$AL$61="","",'Deal_Master_Wide'!$AL$61)</x:f>
        <x:v>Unknown</x:v>
      </x:c>
      <x:c r="AB412" s="54" t="n">
        <x:f>IF('Deal_Master_Wide'!$AF$61="","",'Deal_Master_Wide'!$AF$61)</x:f>
        <x:v>510</x:v>
      </x:c>
      <x:c r="AC412" s="52" t="str">
        <x:f>IF(COUNT($P412,$Q412,$R412,$S412,$T412,$U412,$V412,$W412,$X412)=9,"Yes","No")</x:f>
        <x:v>No</x:v>
      </x:c>
      <x:c r="AD412" s="52" t="str">
        <x:f>IF(COUNT($Y412,$Z412)=2,"Yes","No")</x:f>
        <x:v>No</x:v>
      </x:c>
      <x:c r="AE412" s="50" t="str"/>
      <x:c r="AF412" t="str"/>
    </x:row>
    <x:row r="413" ht="20" customHeight="1">
      <x:c r="A413" s="50" t="str">
        <x:v>CTL-0059</x:v>
      </x:c>
      <x:c r="B413" s="50" t="str">
        <x:v>Candidate alternative-rationale group</x:v>
      </x:c>
      <x:c r="C413" s="52" t="str">
        <x:f>IF('Deal_Master_Wide'!$AU$61="","",'Deal_Master_Wide'!$AU$61)</x:f>
        <x:v>Not reviewed</x:v>
      </x:c>
      <x:c r="D413" s="52" t="str">
        <x:f>IF('Deal_Master_Wide'!$AV$61="","",'Deal_Master_Wide'!$AV$61)</x:f>
        <x:v>Not assessed</x:v>
      </x:c>
      <x:c r="E413" s="50" t="n">
        <x:v>0</x:v>
      </x:c>
      <x:c r="F413" s="52" t="str">
        <x:f>IF(OR($C413="High-confidence innovation-driven",$C413="Medium-confidence innovation-driven"),1,IF($C413="Clear alternative-rationale",0,""))</x:f>
      </x:c>
      <x:c r="G413" s="52" t="str">
        <x:f>IF('Deal_Master_Wide'!$M$61="","",'Deal_Master_Wide'!$M$61)</x:f>
        <x:v>Review</x:v>
      </x:c>
      <x:c r="H413" s="50" t="str">
        <x:v>Charles River Laboratories International Inc</x:v>
      </x:c>
      <x:c r="I413" s="50" t="str">
        <x:v>CiToxLAB Group</x:v>
      </x:c>
      <x:c r="J413" s="50" t="n">
        <x:v>2019</x:v>
      </x:c>
      <x:c r="K413" s="50" t="n">
        <x:v>2</x:v>
      </x:c>
      <x:c r="L413" s="50" t="n">
        <x:v>2021</x:v>
      </x:c>
      <x:c r="M413" s="50" t="n">
        <x:v>1</x:v>
      </x:c>
      <x:c r="N413" s="50" t="n">
        <x:v>1</x:v>
      </x:c>
      <x:c r="O413" s="52" t="str">
        <x:f>IF($F413="","",$F413*$M413)</x:f>
      </x:c>
      <x:c r="P413" s="54" t="str">
        <x:f>IF('Deal_Master_Wide'!$BU$61="","",'Deal_Master_Wide'!$BU$61)</x:f>
      </x:c>
      <x:c r="Q413" s="54" t="str">
        <x:f>IF('Deal_Master_Wide'!$CB$61="","",'Deal_Master_Wide'!$CB$61)</x:f>
      </x:c>
      <x:c r="R413" s="54" t="str">
        <x:f>IF('Deal_Master_Wide'!$CI$61="","",'Deal_Master_Wide'!$CI$61)</x:f>
      </x:c>
      <x:c r="S413" s="54" t="str">
        <x:f>IF('Deal_Master_Wide'!$CP$61="","",'Deal_Master_Wide'!$CP$61)</x:f>
      </x:c>
      <x:c r="T413" s="54" t="str">
        <x:f>IF('Deal_Master_Wide'!$CW$61="","",'Deal_Master_Wide'!$CW$61)</x:f>
      </x:c>
      <x:c r="U413" s="54" t="str">
        <x:f>IF('Deal_Master_Wide'!$DD$61="","",'Deal_Master_Wide'!$DD$61)</x:f>
      </x:c>
      <x:c r="V413" s="56" t="str">
        <x:f>IF('Deal_Master_Wide'!$DK$61="","",'Deal_Master_Wide'!$DK$61)</x:f>
      </x:c>
      <x:c r="W413" s="56" t="str">
        <x:f>IF('Deal_Master_Wide'!$DR$61="","",'Deal_Master_Wide'!$DR$61)</x:f>
      </x:c>
      <x:c r="X413" s="56" t="str">
        <x:f>IF('Deal_Master_Wide'!$DY$61="","",'Deal_Master_Wide'!$DY$61)</x:f>
      </x:c>
      <x:c r="Y413" s="118" t="str">
        <x:f>IF('Deal_Master_Wide'!$EF$61="","",'Deal_Master_Wide'!$EF$61)</x:f>
      </x:c>
      <x:c r="Z413" s="118" t="str">
        <x:f>IF('Deal_Master_Wide'!$EM$61="","",'Deal_Master_Wide'!$EM$61)</x:f>
      </x:c>
      <x:c r="AA413" s="52" t="str">
        <x:f>IF('Deal_Master_Wide'!$AL$61="","",'Deal_Master_Wide'!$AL$61)</x:f>
        <x:v>Unknown</x:v>
      </x:c>
      <x:c r="AB413" s="54" t="n">
        <x:f>IF('Deal_Master_Wide'!$AF$61="","",'Deal_Master_Wide'!$AF$61)</x:f>
        <x:v>510</x:v>
      </x:c>
      <x:c r="AC413" s="52" t="str">
        <x:f>IF(COUNT($P413,$Q413,$R413,$S413,$T413,$U413,$V413,$W413,$X413)=9,"Yes","No")</x:f>
        <x:v>No</x:v>
      </x:c>
      <x:c r="AD413" s="52" t="str">
        <x:f>IF(COUNT($Y413,$Z413)=2,"Yes","No")</x:f>
        <x:v>No</x:v>
      </x:c>
      <x:c r="AE413" s="50" t="str"/>
      <x:c r="AF413" t="str"/>
    </x:row>
    <x:row r="414" ht="20" customHeight="1">
      <x:c r="A414" s="50" t="str">
        <x:v>CTL-0059</x:v>
      </x:c>
      <x:c r="B414" s="50" t="str">
        <x:v>Candidate alternative-rationale group</x:v>
      </x:c>
      <x:c r="C414" s="52" t="str">
        <x:f>IF('Deal_Master_Wide'!$AU$61="","",'Deal_Master_Wide'!$AU$61)</x:f>
        <x:v>Not reviewed</x:v>
      </x:c>
      <x:c r="D414" s="52" t="str">
        <x:f>IF('Deal_Master_Wide'!$AV$61="","",'Deal_Master_Wide'!$AV$61)</x:f>
        <x:v>Not assessed</x:v>
      </x:c>
      <x:c r="E414" s="50" t="n">
        <x:v>0</x:v>
      </x:c>
      <x:c r="F414" s="52" t="str">
        <x:f>IF(OR($C414="High-confidence innovation-driven",$C414="Medium-confidence innovation-driven"),1,IF($C414="Clear alternative-rationale",0,""))</x:f>
      </x:c>
      <x:c r="G414" s="52" t="str">
        <x:f>IF('Deal_Master_Wide'!$M$61="","",'Deal_Master_Wide'!$M$61)</x:f>
        <x:v>Review</x:v>
      </x:c>
      <x:c r="H414" s="50" t="str">
        <x:v>Charles River Laboratories International Inc</x:v>
      </x:c>
      <x:c r="I414" s="50" t="str">
        <x:v>CiToxLAB Group</x:v>
      </x:c>
      <x:c r="J414" s="50" t="n">
        <x:v>2019</x:v>
      </x:c>
      <x:c r="K414" s="50" t="n">
        <x:v>3</x:v>
      </x:c>
      <x:c r="L414" s="50" t="n">
        <x:v>2022</x:v>
      </x:c>
      <x:c r="M414" s="50" t="n">
        <x:v>1</x:v>
      </x:c>
      <x:c r="N414" s="50" t="n">
        <x:v>1</x:v>
      </x:c>
      <x:c r="O414" s="52" t="str">
        <x:f>IF($F414="","",$F414*$M414)</x:f>
      </x:c>
      <x:c r="P414" s="54" t="str">
        <x:f>IF('Deal_Master_Wide'!$BV$61="","",'Deal_Master_Wide'!$BV$61)</x:f>
      </x:c>
      <x:c r="Q414" s="54" t="str">
        <x:f>IF('Deal_Master_Wide'!$CC$61="","",'Deal_Master_Wide'!$CC$61)</x:f>
      </x:c>
      <x:c r="R414" s="54" t="str">
        <x:f>IF('Deal_Master_Wide'!$CJ$61="","",'Deal_Master_Wide'!$CJ$61)</x:f>
      </x:c>
      <x:c r="S414" s="54" t="str">
        <x:f>IF('Deal_Master_Wide'!$CQ$61="","",'Deal_Master_Wide'!$CQ$61)</x:f>
      </x:c>
      <x:c r="T414" s="54" t="str">
        <x:f>IF('Deal_Master_Wide'!$CX$61="","",'Deal_Master_Wide'!$CX$61)</x:f>
      </x:c>
      <x:c r="U414" s="54" t="str">
        <x:f>IF('Deal_Master_Wide'!$DE$61="","",'Deal_Master_Wide'!$DE$61)</x:f>
      </x:c>
      <x:c r="V414" s="56" t="str">
        <x:f>IF('Deal_Master_Wide'!$DL$61="","",'Deal_Master_Wide'!$DL$61)</x:f>
      </x:c>
      <x:c r="W414" s="56" t="str">
        <x:f>IF('Deal_Master_Wide'!$DS$61="","",'Deal_Master_Wide'!$DS$61)</x:f>
      </x:c>
      <x:c r="X414" s="56" t="str">
        <x:f>IF('Deal_Master_Wide'!$DZ$61="","",'Deal_Master_Wide'!$DZ$61)</x:f>
      </x:c>
      <x:c r="Y414" s="118" t="str">
        <x:f>IF('Deal_Master_Wide'!$EG$61="","",'Deal_Master_Wide'!$EG$61)</x:f>
      </x:c>
      <x:c r="Z414" s="118" t="str">
        <x:f>IF('Deal_Master_Wide'!$EN$61="","",'Deal_Master_Wide'!$EN$61)</x:f>
      </x:c>
      <x:c r="AA414" s="52" t="str">
        <x:f>IF('Deal_Master_Wide'!$AL$61="","",'Deal_Master_Wide'!$AL$61)</x:f>
        <x:v>Unknown</x:v>
      </x:c>
      <x:c r="AB414" s="54" t="n">
        <x:f>IF('Deal_Master_Wide'!$AF$61="","",'Deal_Master_Wide'!$AF$61)</x:f>
        <x:v>510</x:v>
      </x:c>
      <x:c r="AC414" s="52" t="str">
        <x:f>IF(COUNT($P414,$Q414,$R414,$S414,$T414,$U414,$V414,$W414,$X414)=9,"Yes","No")</x:f>
        <x:v>No</x:v>
      </x:c>
      <x:c r="AD414" s="52" t="str">
        <x:f>IF(COUNT($Y414,$Z414)=2,"Yes","No")</x:f>
        <x:v>No</x:v>
      </x:c>
      <x:c r="AE414" s="50" t="str"/>
      <x:c r="AF414" t="str"/>
    </x:row>
    <x:row r="415" ht="20" customHeight="1">
      <x:c r="A415" s="50" t="str">
        <x:v>CTL-0060</x:v>
      </x:c>
      <x:c r="B415" s="50" t="str">
        <x:v>Candidate alternative-rationale group</x:v>
      </x:c>
      <x:c r="C415" s="52" t="str">
        <x:f>IF('Deal_Master_Wide'!$AU$62="","",'Deal_Master_Wide'!$AU$62)</x:f>
        <x:v>Not reviewed</x:v>
      </x:c>
      <x:c r="D415" s="52" t="str">
        <x:f>IF('Deal_Master_Wide'!$AV$62="","",'Deal_Master_Wide'!$AV$62)</x:f>
        <x:v>Not assessed</x:v>
      </x:c>
      <x:c r="E415" s="50" t="n">
        <x:v>0</x:v>
      </x:c>
      <x:c r="F415" s="52" t="str">
        <x:f>IF(OR($C415="High-confidence innovation-driven",$C415="Medium-confidence innovation-driven"),1,IF($C415="Clear alternative-rationale",0,""))</x:f>
      </x:c>
      <x:c r="G415" s="52" t="str">
        <x:f>IF('Deal_Master_Wide'!$M$62="","",'Deal_Master_Wide'!$M$62)</x:f>
        <x:v>Review</x:v>
      </x:c>
      <x:c r="H415" s="50" t="str">
        <x:v>Neuraxpharm UK Ltd</x:v>
      </x:c>
      <x:c r="I415" s="50" t="str">
        <x:v>Neuraxpharm Bohemia sro</x:v>
      </x:c>
      <x:c r="J415" s="50" t="n">
        <x:v>2019</x:v>
      </x:c>
      <x:c r="K415" s="50" t="n">
        <x:v>-3</x:v>
      </x:c>
      <x:c r="L415" s="50" t="n">
        <x:v>2016</x:v>
      </x:c>
      <x:c r="M415" s="50" t="n">
        <x:v>0</x:v>
      </x:c>
      <x:c r="N415" s="50" t="n">
        <x:v>0</x:v>
      </x:c>
      <x:c r="O415" s="52" t="str">
        <x:f>IF($F415="","",$F415*$M415)</x:f>
      </x:c>
      <x:c r="P415" s="54" t="str">
        <x:f>IF('Deal_Master_Wide'!$BP$62="","",'Deal_Master_Wide'!$BP$62)</x:f>
      </x:c>
      <x:c r="Q415" s="54" t="str">
        <x:f>IF('Deal_Master_Wide'!$BW$62="","",'Deal_Master_Wide'!$BW$62)</x:f>
      </x:c>
      <x:c r="R415" s="54" t="str">
        <x:f>IF('Deal_Master_Wide'!$CD$62="","",'Deal_Master_Wide'!$CD$62)</x:f>
      </x:c>
      <x:c r="S415" s="54" t="str">
        <x:f>IF('Deal_Master_Wide'!$CK$62="","",'Deal_Master_Wide'!$CK$62)</x:f>
      </x:c>
      <x:c r="T415" s="54" t="str">
        <x:f>IF('Deal_Master_Wide'!$CR$62="","",'Deal_Master_Wide'!$CR$62)</x:f>
      </x:c>
      <x:c r="U415" s="54" t="str">
        <x:f>IF('Deal_Master_Wide'!$CY$62="","",'Deal_Master_Wide'!$CY$62)</x:f>
      </x:c>
      <x:c r="V415" s="56" t="str">
        <x:f>IF('Deal_Master_Wide'!$DF$62="","",'Deal_Master_Wide'!$DF$62)</x:f>
      </x:c>
      <x:c r="W415" s="56" t="str">
        <x:f>IF('Deal_Master_Wide'!$DM$62="","",'Deal_Master_Wide'!$DM$62)</x:f>
      </x:c>
      <x:c r="X415" s="56" t="str">
        <x:f>IF('Deal_Master_Wide'!$DT$62="","",'Deal_Master_Wide'!$DT$62)</x:f>
      </x:c>
      <x:c r="Y415" s="118" t="str">
        <x:f>IF('Deal_Master_Wide'!$EA$62="","",'Deal_Master_Wide'!$EA$62)</x:f>
      </x:c>
      <x:c r="Z415" s="118" t="str">
        <x:f>IF('Deal_Master_Wide'!$EH$62="","",'Deal_Master_Wide'!$EH$62)</x:f>
      </x:c>
      <x:c r="AA415" s="52" t="str">
        <x:f>IF('Deal_Master_Wide'!$AL$62="","",'Deal_Master_Wide'!$AL$62)</x:f>
        <x:v>Unknown</x:v>
      </x:c>
      <x:c r="AB415" s="54" t="str">
        <x:f>IF('Deal_Master_Wide'!$AF$62="","",'Deal_Master_Wide'!$AF$62)</x:f>
      </x:c>
      <x:c r="AC415" s="52" t="str">
        <x:f>IF(COUNT($P415,$Q415,$R415,$S415,$T415,$U415,$V415,$W415,$X415)=9,"Yes","No")</x:f>
        <x:v>No</x:v>
      </x:c>
      <x:c r="AD415" s="52" t="str">
        <x:f>IF(COUNT($Y415,$Z415)=2,"Yes","No")</x:f>
        <x:v>No</x:v>
      </x:c>
      <x:c r="AE415" s="50" t="str"/>
      <x:c r="AF415" t="str"/>
    </x:row>
    <x:row r="416" ht="20" customHeight="1">
      <x:c r="A416" s="50" t="str">
        <x:v>CTL-0060</x:v>
      </x:c>
      <x:c r="B416" s="50" t="str">
        <x:v>Candidate alternative-rationale group</x:v>
      </x:c>
      <x:c r="C416" s="52" t="str">
        <x:f>IF('Deal_Master_Wide'!$AU$62="","",'Deal_Master_Wide'!$AU$62)</x:f>
        <x:v>Not reviewed</x:v>
      </x:c>
      <x:c r="D416" s="52" t="str">
        <x:f>IF('Deal_Master_Wide'!$AV$62="","",'Deal_Master_Wide'!$AV$62)</x:f>
        <x:v>Not assessed</x:v>
      </x:c>
      <x:c r="E416" s="50" t="n">
        <x:v>0</x:v>
      </x:c>
      <x:c r="F416" s="52" t="str">
        <x:f>IF(OR($C416="High-confidence innovation-driven",$C416="Medium-confidence innovation-driven"),1,IF($C416="Clear alternative-rationale",0,""))</x:f>
      </x:c>
      <x:c r="G416" s="52" t="str">
        <x:f>IF('Deal_Master_Wide'!$M$62="","",'Deal_Master_Wide'!$M$62)</x:f>
        <x:v>Review</x:v>
      </x:c>
      <x:c r="H416" s="50" t="str">
        <x:v>Neuraxpharm UK Ltd</x:v>
      </x:c>
      <x:c r="I416" s="50" t="str">
        <x:v>Neuraxpharm Bohemia sro</x:v>
      </x:c>
      <x:c r="J416" s="50" t="n">
        <x:v>2019</x:v>
      </x:c>
      <x:c r="K416" s="50" t="n">
        <x:v>-2</x:v>
      </x:c>
      <x:c r="L416" s="50" t="n">
        <x:v>2017</x:v>
      </x:c>
      <x:c r="M416" s="50" t="n">
        <x:v>0</x:v>
      </x:c>
      <x:c r="N416" s="50" t="n">
        <x:v>0</x:v>
      </x:c>
      <x:c r="O416" s="52" t="str">
        <x:f>IF($F416="","",$F416*$M416)</x:f>
      </x:c>
      <x:c r="P416" s="54" t="str">
        <x:f>IF('Deal_Master_Wide'!$BQ$62="","",'Deal_Master_Wide'!$BQ$62)</x:f>
      </x:c>
      <x:c r="Q416" s="54" t="str">
        <x:f>IF('Deal_Master_Wide'!$BX$62="","",'Deal_Master_Wide'!$BX$62)</x:f>
      </x:c>
      <x:c r="R416" s="54" t="str">
        <x:f>IF('Deal_Master_Wide'!$CE$62="","",'Deal_Master_Wide'!$CE$62)</x:f>
      </x:c>
      <x:c r="S416" s="54" t="str">
        <x:f>IF('Deal_Master_Wide'!$CL$62="","",'Deal_Master_Wide'!$CL$62)</x:f>
      </x:c>
      <x:c r="T416" s="54" t="str">
        <x:f>IF('Deal_Master_Wide'!$CS$62="","",'Deal_Master_Wide'!$CS$62)</x:f>
      </x:c>
      <x:c r="U416" s="54" t="str">
        <x:f>IF('Deal_Master_Wide'!$CZ$62="","",'Deal_Master_Wide'!$CZ$62)</x:f>
      </x:c>
      <x:c r="V416" s="56" t="str">
        <x:f>IF('Deal_Master_Wide'!$DG$62="","",'Deal_Master_Wide'!$DG$62)</x:f>
      </x:c>
      <x:c r="W416" s="56" t="str">
        <x:f>IF('Deal_Master_Wide'!$DN$62="","",'Deal_Master_Wide'!$DN$62)</x:f>
      </x:c>
      <x:c r="X416" s="56" t="str">
        <x:f>IF('Deal_Master_Wide'!$DU$62="","",'Deal_Master_Wide'!$DU$62)</x:f>
      </x:c>
      <x:c r="Y416" s="118" t="str">
        <x:f>IF('Deal_Master_Wide'!$EB$62="","",'Deal_Master_Wide'!$EB$62)</x:f>
      </x:c>
      <x:c r="Z416" s="118" t="str">
        <x:f>IF('Deal_Master_Wide'!$EI$62="","",'Deal_Master_Wide'!$EI$62)</x:f>
      </x:c>
      <x:c r="AA416" s="52" t="str">
        <x:f>IF('Deal_Master_Wide'!$AL$62="","",'Deal_Master_Wide'!$AL$62)</x:f>
        <x:v>Unknown</x:v>
      </x:c>
      <x:c r="AB416" s="54" t="str">
        <x:f>IF('Deal_Master_Wide'!$AF$62="","",'Deal_Master_Wide'!$AF$62)</x:f>
      </x:c>
      <x:c r="AC416" s="52" t="str">
        <x:f>IF(COUNT($P416,$Q416,$R416,$S416,$T416,$U416,$V416,$W416,$X416)=9,"Yes","No")</x:f>
        <x:v>No</x:v>
      </x:c>
      <x:c r="AD416" s="52" t="str">
        <x:f>IF(COUNT($Y416,$Z416)=2,"Yes","No")</x:f>
        <x:v>No</x:v>
      </x:c>
      <x:c r="AE416" s="50" t="str"/>
      <x:c r="AF416" t="str"/>
    </x:row>
    <x:row r="417" ht="20" customHeight="1">
      <x:c r="A417" s="50" t="str">
        <x:v>CTL-0060</x:v>
      </x:c>
      <x:c r="B417" s="50" t="str">
        <x:v>Candidate alternative-rationale group</x:v>
      </x:c>
      <x:c r="C417" s="52" t="str">
        <x:f>IF('Deal_Master_Wide'!$AU$62="","",'Deal_Master_Wide'!$AU$62)</x:f>
        <x:v>Not reviewed</x:v>
      </x:c>
      <x:c r="D417" s="52" t="str">
        <x:f>IF('Deal_Master_Wide'!$AV$62="","",'Deal_Master_Wide'!$AV$62)</x:f>
        <x:v>Not assessed</x:v>
      </x:c>
      <x:c r="E417" s="50" t="n">
        <x:v>0</x:v>
      </x:c>
      <x:c r="F417" s="52" t="str">
        <x:f>IF(OR($C417="High-confidence innovation-driven",$C417="Medium-confidence innovation-driven"),1,IF($C417="Clear alternative-rationale",0,""))</x:f>
      </x:c>
      <x:c r="G417" s="52" t="str">
        <x:f>IF('Deal_Master_Wide'!$M$62="","",'Deal_Master_Wide'!$M$62)</x:f>
        <x:v>Review</x:v>
      </x:c>
      <x:c r="H417" s="50" t="str">
        <x:v>Neuraxpharm UK Ltd</x:v>
      </x:c>
      <x:c r="I417" s="50" t="str">
        <x:v>Neuraxpharm Bohemia sro</x:v>
      </x:c>
      <x:c r="J417" s="50" t="n">
        <x:v>2019</x:v>
      </x:c>
      <x:c r="K417" s="50" t="n">
        <x:v>-1</x:v>
      </x:c>
      <x:c r="L417" s="50" t="n">
        <x:v>2018</x:v>
      </x:c>
      <x:c r="M417" s="50" t="n">
        <x:v>0</x:v>
      </x:c>
      <x:c r="N417" s="50" t="n">
        <x:v>0</x:v>
      </x:c>
      <x:c r="O417" s="52" t="str">
        <x:f>IF($F417="","",$F417*$M417)</x:f>
      </x:c>
      <x:c r="P417" s="54" t="str">
        <x:f>IF('Deal_Master_Wide'!$BR$62="","",'Deal_Master_Wide'!$BR$62)</x:f>
      </x:c>
      <x:c r="Q417" s="54" t="str">
        <x:f>IF('Deal_Master_Wide'!$BY$62="","",'Deal_Master_Wide'!$BY$62)</x:f>
      </x:c>
      <x:c r="R417" s="54" t="str">
        <x:f>IF('Deal_Master_Wide'!$CF$62="","",'Deal_Master_Wide'!$CF$62)</x:f>
      </x:c>
      <x:c r="S417" s="54" t="str">
        <x:f>IF('Deal_Master_Wide'!$CM$62="","",'Deal_Master_Wide'!$CM$62)</x:f>
      </x:c>
      <x:c r="T417" s="54" t="str">
        <x:f>IF('Deal_Master_Wide'!$CT$62="","",'Deal_Master_Wide'!$CT$62)</x:f>
      </x:c>
      <x:c r="U417" s="54" t="str">
        <x:f>IF('Deal_Master_Wide'!$DA$62="","",'Deal_Master_Wide'!$DA$62)</x:f>
      </x:c>
      <x:c r="V417" s="56" t="str">
        <x:f>IF('Deal_Master_Wide'!$DH$62="","",'Deal_Master_Wide'!$DH$62)</x:f>
      </x:c>
      <x:c r="W417" s="56" t="str">
        <x:f>IF('Deal_Master_Wide'!$DO$62="","",'Deal_Master_Wide'!$DO$62)</x:f>
      </x:c>
      <x:c r="X417" s="56" t="str">
        <x:f>IF('Deal_Master_Wide'!$DV$62="","",'Deal_Master_Wide'!$DV$62)</x:f>
      </x:c>
      <x:c r="Y417" s="118" t="str">
        <x:f>IF('Deal_Master_Wide'!$EC$62="","",'Deal_Master_Wide'!$EC$62)</x:f>
      </x:c>
      <x:c r="Z417" s="118" t="str">
        <x:f>IF('Deal_Master_Wide'!$EJ$62="","",'Deal_Master_Wide'!$EJ$62)</x:f>
      </x:c>
      <x:c r="AA417" s="52" t="str">
        <x:f>IF('Deal_Master_Wide'!$AL$62="","",'Deal_Master_Wide'!$AL$62)</x:f>
        <x:v>Unknown</x:v>
      </x:c>
      <x:c r="AB417" s="54" t="str">
        <x:f>IF('Deal_Master_Wide'!$AF$62="","",'Deal_Master_Wide'!$AF$62)</x:f>
      </x:c>
      <x:c r="AC417" s="52" t="str">
        <x:f>IF(COUNT($P417,$Q417,$R417,$S417,$T417,$U417,$V417,$W417,$X417)=9,"Yes","No")</x:f>
        <x:v>No</x:v>
      </x:c>
      <x:c r="AD417" s="52" t="str">
        <x:f>IF(COUNT($Y417,$Z417)=2,"Yes","No")</x:f>
        <x:v>No</x:v>
      </x:c>
      <x:c r="AE417" s="50" t="str"/>
      <x:c r="AF417" t="str"/>
    </x:row>
    <x:row r="418" ht="20" customHeight="1">
      <x:c r="A418" s="50" t="str">
        <x:v>CTL-0060</x:v>
      </x:c>
      <x:c r="B418" s="50" t="str">
        <x:v>Candidate alternative-rationale group</x:v>
      </x:c>
      <x:c r="C418" s="52" t="str">
        <x:f>IF('Deal_Master_Wide'!$AU$62="","",'Deal_Master_Wide'!$AU$62)</x:f>
        <x:v>Not reviewed</x:v>
      </x:c>
      <x:c r="D418" s="52" t="str">
        <x:f>IF('Deal_Master_Wide'!$AV$62="","",'Deal_Master_Wide'!$AV$62)</x:f>
        <x:v>Not assessed</x:v>
      </x:c>
      <x:c r="E418" s="50" t="n">
        <x:v>0</x:v>
      </x:c>
      <x:c r="F418" s="52" t="str">
        <x:f>IF(OR($C418="High-confidence innovation-driven",$C418="Medium-confidence innovation-driven"),1,IF($C418="Clear alternative-rationale",0,""))</x:f>
      </x:c>
      <x:c r="G418" s="52" t="str">
        <x:f>IF('Deal_Master_Wide'!$M$62="","",'Deal_Master_Wide'!$M$62)</x:f>
        <x:v>Review</x:v>
      </x:c>
      <x:c r="H418" s="50" t="str">
        <x:v>Neuraxpharm UK Ltd</x:v>
      </x:c>
      <x:c r="I418" s="50" t="str">
        <x:v>Neuraxpharm Bohemia sro</x:v>
      </x:c>
      <x:c r="J418" s="50" t="n">
        <x:v>2019</x:v>
      </x:c>
      <x:c r="K418" s="50" t="n">
        <x:v>0</x:v>
      </x:c>
      <x:c r="L418" s="50" t="n">
        <x:v>2019</x:v>
      </x:c>
      <x:c r="M418" s="50" t="n">
        <x:v>0</x:v>
      </x:c>
      <x:c r="N418" s="50" t="n">
        <x:v>1</x:v>
      </x:c>
      <x:c r="O418" s="52" t="str">
        <x:f>IF($F418="","",$F418*$M418)</x:f>
      </x:c>
      <x:c r="P418" s="54" t="str">
        <x:f>IF('Deal_Master_Wide'!$BS$62="","",'Deal_Master_Wide'!$BS$62)</x:f>
      </x:c>
      <x:c r="Q418" s="54" t="str">
        <x:f>IF('Deal_Master_Wide'!$BZ$62="","",'Deal_Master_Wide'!$BZ$62)</x:f>
      </x:c>
      <x:c r="R418" s="54" t="str">
        <x:f>IF('Deal_Master_Wide'!$CG$62="","",'Deal_Master_Wide'!$CG$62)</x:f>
      </x:c>
      <x:c r="S418" s="54" t="str">
        <x:f>IF('Deal_Master_Wide'!$CN$62="","",'Deal_Master_Wide'!$CN$62)</x:f>
      </x:c>
      <x:c r="T418" s="54" t="str">
        <x:f>IF('Deal_Master_Wide'!$CU$62="","",'Deal_Master_Wide'!$CU$62)</x:f>
      </x:c>
      <x:c r="U418" s="54" t="str">
        <x:f>IF('Deal_Master_Wide'!$DB$62="","",'Deal_Master_Wide'!$DB$62)</x:f>
      </x:c>
      <x:c r="V418" s="56" t="str">
        <x:f>IF('Deal_Master_Wide'!$DI$62="","",'Deal_Master_Wide'!$DI$62)</x:f>
      </x:c>
      <x:c r="W418" s="56" t="str">
        <x:f>IF('Deal_Master_Wide'!$DP$62="","",'Deal_Master_Wide'!$DP$62)</x:f>
      </x:c>
      <x:c r="X418" s="56" t="str">
        <x:f>IF('Deal_Master_Wide'!$DW$62="","",'Deal_Master_Wide'!$DW$62)</x:f>
      </x:c>
      <x:c r="Y418" s="118" t="str">
        <x:f>IF('Deal_Master_Wide'!$ED$62="","",'Deal_Master_Wide'!$ED$62)</x:f>
      </x:c>
      <x:c r="Z418" s="118" t="str">
        <x:f>IF('Deal_Master_Wide'!$EK$62="","",'Deal_Master_Wide'!$EK$62)</x:f>
      </x:c>
      <x:c r="AA418" s="52" t="str">
        <x:f>IF('Deal_Master_Wide'!$AL$62="","",'Deal_Master_Wide'!$AL$62)</x:f>
        <x:v>Unknown</x:v>
      </x:c>
      <x:c r="AB418" s="54" t="str">
        <x:f>IF('Deal_Master_Wide'!$AF$62="","",'Deal_Master_Wide'!$AF$62)</x:f>
      </x:c>
      <x:c r="AC418" s="52" t="str">
        <x:f>IF(COUNT($P418,$Q418,$R418,$S418,$T418,$U418,$V418,$W418,$X418)=9,"Yes","No")</x:f>
        <x:v>No</x:v>
      </x:c>
      <x:c r="AD418" s="52" t="str">
        <x:f>IF(COUNT($Y418,$Z418)=2,"Yes","No")</x:f>
        <x:v>No</x:v>
      </x:c>
      <x:c r="AE418" s="50" t="str"/>
      <x:c r="AF418" t="str"/>
    </x:row>
    <x:row r="419" ht="20" customHeight="1">
      <x:c r="A419" s="50" t="str">
        <x:v>CTL-0060</x:v>
      </x:c>
      <x:c r="B419" s="50" t="str">
        <x:v>Candidate alternative-rationale group</x:v>
      </x:c>
      <x:c r="C419" s="52" t="str">
        <x:f>IF('Deal_Master_Wide'!$AU$62="","",'Deal_Master_Wide'!$AU$62)</x:f>
        <x:v>Not reviewed</x:v>
      </x:c>
      <x:c r="D419" s="52" t="str">
        <x:f>IF('Deal_Master_Wide'!$AV$62="","",'Deal_Master_Wide'!$AV$62)</x:f>
        <x:v>Not assessed</x:v>
      </x:c>
      <x:c r="E419" s="50" t="n">
        <x:v>0</x:v>
      </x:c>
      <x:c r="F419" s="52" t="str">
        <x:f>IF(OR($C419="High-confidence innovation-driven",$C419="Medium-confidence innovation-driven"),1,IF($C419="Clear alternative-rationale",0,""))</x:f>
      </x:c>
      <x:c r="G419" s="52" t="str">
        <x:f>IF('Deal_Master_Wide'!$M$62="","",'Deal_Master_Wide'!$M$62)</x:f>
        <x:v>Review</x:v>
      </x:c>
      <x:c r="H419" s="50" t="str">
        <x:v>Neuraxpharm UK Ltd</x:v>
      </x:c>
      <x:c r="I419" s="50" t="str">
        <x:v>Neuraxpharm Bohemia sro</x:v>
      </x:c>
      <x:c r="J419" s="50" t="n">
        <x:v>2019</x:v>
      </x:c>
      <x:c r="K419" s="50" t="n">
        <x:v>1</x:v>
      </x:c>
      <x:c r="L419" s="50" t="n">
        <x:v>2020</x:v>
      </x:c>
      <x:c r="M419" s="50" t="n">
        <x:v>1</x:v>
      </x:c>
      <x:c r="N419" s="50" t="n">
        <x:v>1</x:v>
      </x:c>
      <x:c r="O419" s="52" t="str">
        <x:f>IF($F419="","",$F419*$M419)</x:f>
      </x:c>
      <x:c r="P419" s="54" t="str">
        <x:f>IF('Deal_Master_Wide'!$BT$62="","",'Deal_Master_Wide'!$BT$62)</x:f>
      </x:c>
      <x:c r="Q419" s="54" t="str">
        <x:f>IF('Deal_Master_Wide'!$CA$62="","",'Deal_Master_Wide'!$CA$62)</x:f>
      </x:c>
      <x:c r="R419" s="54" t="str">
        <x:f>IF('Deal_Master_Wide'!$CH$62="","",'Deal_Master_Wide'!$CH$62)</x:f>
      </x:c>
      <x:c r="S419" s="54" t="str">
        <x:f>IF('Deal_Master_Wide'!$CO$62="","",'Deal_Master_Wide'!$CO$62)</x:f>
      </x:c>
      <x:c r="T419" s="54" t="str">
        <x:f>IF('Deal_Master_Wide'!$CV$62="","",'Deal_Master_Wide'!$CV$62)</x:f>
      </x:c>
      <x:c r="U419" s="54" t="str">
        <x:f>IF('Deal_Master_Wide'!$DC$62="","",'Deal_Master_Wide'!$DC$62)</x:f>
      </x:c>
      <x:c r="V419" s="56" t="str">
        <x:f>IF('Deal_Master_Wide'!$DJ$62="","",'Deal_Master_Wide'!$DJ$62)</x:f>
      </x:c>
      <x:c r="W419" s="56" t="str">
        <x:f>IF('Deal_Master_Wide'!$DQ$62="","",'Deal_Master_Wide'!$DQ$62)</x:f>
      </x:c>
      <x:c r="X419" s="56" t="str">
        <x:f>IF('Deal_Master_Wide'!$DX$62="","",'Deal_Master_Wide'!$DX$62)</x:f>
      </x:c>
      <x:c r="Y419" s="118" t="str">
        <x:f>IF('Deal_Master_Wide'!$EE$62="","",'Deal_Master_Wide'!$EE$62)</x:f>
      </x:c>
      <x:c r="Z419" s="118" t="str">
        <x:f>IF('Deal_Master_Wide'!$EL$62="","",'Deal_Master_Wide'!$EL$62)</x:f>
      </x:c>
      <x:c r="AA419" s="52" t="str">
        <x:f>IF('Deal_Master_Wide'!$AL$62="","",'Deal_Master_Wide'!$AL$62)</x:f>
        <x:v>Unknown</x:v>
      </x:c>
      <x:c r="AB419" s="54" t="str">
        <x:f>IF('Deal_Master_Wide'!$AF$62="","",'Deal_Master_Wide'!$AF$62)</x:f>
      </x:c>
      <x:c r="AC419" s="52" t="str">
        <x:f>IF(COUNT($P419,$Q419,$R419,$S419,$T419,$U419,$V419,$W419,$X419)=9,"Yes","No")</x:f>
        <x:v>No</x:v>
      </x:c>
      <x:c r="AD419" s="52" t="str">
        <x:f>IF(COUNT($Y419,$Z419)=2,"Yes","No")</x:f>
        <x:v>No</x:v>
      </x:c>
      <x:c r="AE419" s="50" t="str"/>
      <x:c r="AF419" t="str"/>
    </x:row>
    <x:row r="420" ht="20" customHeight="1">
      <x:c r="A420" s="50" t="str">
        <x:v>CTL-0060</x:v>
      </x:c>
      <x:c r="B420" s="50" t="str">
        <x:v>Candidate alternative-rationale group</x:v>
      </x:c>
      <x:c r="C420" s="52" t="str">
        <x:f>IF('Deal_Master_Wide'!$AU$62="","",'Deal_Master_Wide'!$AU$62)</x:f>
        <x:v>Not reviewed</x:v>
      </x:c>
      <x:c r="D420" s="52" t="str">
        <x:f>IF('Deal_Master_Wide'!$AV$62="","",'Deal_Master_Wide'!$AV$62)</x:f>
        <x:v>Not assessed</x:v>
      </x:c>
      <x:c r="E420" s="50" t="n">
        <x:v>0</x:v>
      </x:c>
      <x:c r="F420" s="52" t="str">
        <x:f>IF(OR($C420="High-confidence innovation-driven",$C420="Medium-confidence innovation-driven"),1,IF($C420="Clear alternative-rationale",0,""))</x:f>
      </x:c>
      <x:c r="G420" s="52" t="str">
        <x:f>IF('Deal_Master_Wide'!$M$62="","",'Deal_Master_Wide'!$M$62)</x:f>
        <x:v>Review</x:v>
      </x:c>
      <x:c r="H420" s="50" t="str">
        <x:v>Neuraxpharm UK Ltd</x:v>
      </x:c>
      <x:c r="I420" s="50" t="str">
        <x:v>Neuraxpharm Bohemia sro</x:v>
      </x:c>
      <x:c r="J420" s="50" t="n">
        <x:v>2019</x:v>
      </x:c>
      <x:c r="K420" s="50" t="n">
        <x:v>2</x:v>
      </x:c>
      <x:c r="L420" s="50" t="n">
        <x:v>2021</x:v>
      </x:c>
      <x:c r="M420" s="50" t="n">
        <x:v>1</x:v>
      </x:c>
      <x:c r="N420" s="50" t="n">
        <x:v>1</x:v>
      </x:c>
      <x:c r="O420" s="52" t="str">
        <x:f>IF($F420="","",$F420*$M420)</x:f>
      </x:c>
      <x:c r="P420" s="54" t="str">
        <x:f>IF('Deal_Master_Wide'!$BU$62="","",'Deal_Master_Wide'!$BU$62)</x:f>
      </x:c>
      <x:c r="Q420" s="54" t="str">
        <x:f>IF('Deal_Master_Wide'!$CB$62="","",'Deal_Master_Wide'!$CB$62)</x:f>
      </x:c>
      <x:c r="R420" s="54" t="str">
        <x:f>IF('Deal_Master_Wide'!$CI$62="","",'Deal_Master_Wide'!$CI$62)</x:f>
      </x:c>
      <x:c r="S420" s="54" t="str">
        <x:f>IF('Deal_Master_Wide'!$CP$62="","",'Deal_Master_Wide'!$CP$62)</x:f>
      </x:c>
      <x:c r="T420" s="54" t="str">
        <x:f>IF('Deal_Master_Wide'!$CW$62="","",'Deal_Master_Wide'!$CW$62)</x:f>
      </x:c>
      <x:c r="U420" s="54" t="str">
        <x:f>IF('Deal_Master_Wide'!$DD$62="","",'Deal_Master_Wide'!$DD$62)</x:f>
      </x:c>
      <x:c r="V420" s="56" t="str">
        <x:f>IF('Deal_Master_Wide'!$DK$62="","",'Deal_Master_Wide'!$DK$62)</x:f>
      </x:c>
      <x:c r="W420" s="56" t="str">
        <x:f>IF('Deal_Master_Wide'!$DR$62="","",'Deal_Master_Wide'!$DR$62)</x:f>
      </x:c>
      <x:c r="X420" s="56" t="str">
        <x:f>IF('Deal_Master_Wide'!$DY$62="","",'Deal_Master_Wide'!$DY$62)</x:f>
      </x:c>
      <x:c r="Y420" s="118" t="str">
        <x:f>IF('Deal_Master_Wide'!$EF$62="","",'Deal_Master_Wide'!$EF$62)</x:f>
      </x:c>
      <x:c r="Z420" s="118" t="str">
        <x:f>IF('Deal_Master_Wide'!$EM$62="","",'Deal_Master_Wide'!$EM$62)</x:f>
      </x:c>
      <x:c r="AA420" s="52" t="str">
        <x:f>IF('Deal_Master_Wide'!$AL$62="","",'Deal_Master_Wide'!$AL$62)</x:f>
        <x:v>Unknown</x:v>
      </x:c>
      <x:c r="AB420" s="54" t="str">
        <x:f>IF('Deal_Master_Wide'!$AF$62="","",'Deal_Master_Wide'!$AF$62)</x:f>
      </x:c>
      <x:c r="AC420" s="52" t="str">
        <x:f>IF(COUNT($P420,$Q420,$R420,$S420,$T420,$U420,$V420,$W420,$X420)=9,"Yes","No")</x:f>
        <x:v>No</x:v>
      </x:c>
      <x:c r="AD420" s="52" t="str">
        <x:f>IF(COUNT($Y420,$Z420)=2,"Yes","No")</x:f>
        <x:v>No</x:v>
      </x:c>
      <x:c r="AE420" s="50" t="str"/>
      <x:c r="AF420" t="str"/>
    </x:row>
    <x:row r="421" ht="20" customHeight="1">
      <x:c r="A421" s="50" t="str">
        <x:v>CTL-0060</x:v>
      </x:c>
      <x:c r="B421" s="50" t="str">
        <x:v>Candidate alternative-rationale group</x:v>
      </x:c>
      <x:c r="C421" s="52" t="str">
        <x:f>IF('Deal_Master_Wide'!$AU$62="","",'Deal_Master_Wide'!$AU$62)</x:f>
        <x:v>Not reviewed</x:v>
      </x:c>
      <x:c r="D421" s="52" t="str">
        <x:f>IF('Deal_Master_Wide'!$AV$62="","",'Deal_Master_Wide'!$AV$62)</x:f>
        <x:v>Not assessed</x:v>
      </x:c>
      <x:c r="E421" s="50" t="n">
        <x:v>0</x:v>
      </x:c>
      <x:c r="F421" s="52" t="str">
        <x:f>IF(OR($C421="High-confidence innovation-driven",$C421="Medium-confidence innovation-driven"),1,IF($C421="Clear alternative-rationale",0,""))</x:f>
      </x:c>
      <x:c r="G421" s="52" t="str">
        <x:f>IF('Deal_Master_Wide'!$M$62="","",'Deal_Master_Wide'!$M$62)</x:f>
        <x:v>Review</x:v>
      </x:c>
      <x:c r="H421" s="50" t="str">
        <x:v>Neuraxpharm UK Ltd</x:v>
      </x:c>
      <x:c r="I421" s="50" t="str">
        <x:v>Neuraxpharm Bohemia sro</x:v>
      </x:c>
      <x:c r="J421" s="50" t="n">
        <x:v>2019</x:v>
      </x:c>
      <x:c r="K421" s="50" t="n">
        <x:v>3</x:v>
      </x:c>
      <x:c r="L421" s="50" t="n">
        <x:v>2022</x:v>
      </x:c>
      <x:c r="M421" s="50" t="n">
        <x:v>1</x:v>
      </x:c>
      <x:c r="N421" s="50" t="n">
        <x:v>1</x:v>
      </x:c>
      <x:c r="O421" s="52" t="str">
        <x:f>IF($F421="","",$F421*$M421)</x:f>
      </x:c>
      <x:c r="P421" s="54" t="str">
        <x:f>IF('Deal_Master_Wide'!$BV$62="","",'Deal_Master_Wide'!$BV$62)</x:f>
      </x:c>
      <x:c r="Q421" s="54" t="str">
        <x:f>IF('Deal_Master_Wide'!$CC$62="","",'Deal_Master_Wide'!$CC$62)</x:f>
      </x:c>
      <x:c r="R421" s="54" t="str">
        <x:f>IF('Deal_Master_Wide'!$CJ$62="","",'Deal_Master_Wide'!$CJ$62)</x:f>
      </x:c>
      <x:c r="S421" s="54" t="str">
        <x:f>IF('Deal_Master_Wide'!$CQ$62="","",'Deal_Master_Wide'!$CQ$62)</x:f>
      </x:c>
      <x:c r="T421" s="54" t="str">
        <x:f>IF('Deal_Master_Wide'!$CX$62="","",'Deal_Master_Wide'!$CX$62)</x:f>
      </x:c>
      <x:c r="U421" s="54" t="str">
        <x:f>IF('Deal_Master_Wide'!$DE$62="","",'Deal_Master_Wide'!$DE$62)</x:f>
      </x:c>
      <x:c r="V421" s="56" t="str">
        <x:f>IF('Deal_Master_Wide'!$DL$62="","",'Deal_Master_Wide'!$DL$62)</x:f>
      </x:c>
      <x:c r="W421" s="56" t="str">
        <x:f>IF('Deal_Master_Wide'!$DS$62="","",'Deal_Master_Wide'!$DS$62)</x:f>
      </x:c>
      <x:c r="X421" s="56" t="str">
        <x:f>IF('Deal_Master_Wide'!$DZ$62="","",'Deal_Master_Wide'!$DZ$62)</x:f>
      </x:c>
      <x:c r="Y421" s="118" t="str">
        <x:f>IF('Deal_Master_Wide'!$EG$62="","",'Deal_Master_Wide'!$EG$62)</x:f>
      </x:c>
      <x:c r="Z421" s="118" t="str">
        <x:f>IF('Deal_Master_Wide'!$EN$62="","",'Deal_Master_Wide'!$EN$62)</x:f>
      </x:c>
      <x:c r="AA421" s="52" t="str">
        <x:f>IF('Deal_Master_Wide'!$AL$62="","",'Deal_Master_Wide'!$AL$62)</x:f>
        <x:v>Unknown</x:v>
      </x:c>
      <x:c r="AB421" s="54" t="str">
        <x:f>IF('Deal_Master_Wide'!$AF$62="","",'Deal_Master_Wide'!$AF$62)</x:f>
      </x:c>
      <x:c r="AC421" s="52" t="str">
        <x:f>IF(COUNT($P421,$Q421,$R421,$S421,$T421,$U421,$V421,$W421,$X421)=9,"Yes","No")</x:f>
        <x:v>No</x:v>
      </x:c>
      <x:c r="AD421" s="52" t="str">
        <x:f>IF(COUNT($Y421,$Z421)=2,"Yes","No")</x:f>
        <x:v>No</x:v>
      </x:c>
      <x:c r="AE421" s="50" t="str"/>
      <x:c r="AF421" t="str"/>
    </x:row>
    <x:row r="422" ht="20" customHeight="1">
      <x:c r="A422" s="50" t="str">
        <x:v>CTL-0061</x:v>
      </x:c>
      <x:c r="B422" s="50" t="str">
        <x:v>Candidate alternative-rationale group</x:v>
      </x:c>
      <x:c r="C422" s="52" t="str">
        <x:f>IF('Deal_Master_Wide'!$AU$63="","",'Deal_Master_Wide'!$AU$63)</x:f>
        <x:v>Not reviewed</x:v>
      </x:c>
      <x:c r="D422" s="52" t="str">
        <x:f>IF('Deal_Master_Wide'!$AV$63="","",'Deal_Master_Wide'!$AV$63)</x:f>
        <x:v>Not assessed</x:v>
      </x:c>
      <x:c r="E422" s="50" t="n">
        <x:v>0</x:v>
      </x:c>
      <x:c r="F422" s="52" t="str">
        <x:f>IF(OR($C422="High-confidence innovation-driven",$C422="Medium-confidence innovation-driven"),1,IF($C422="Clear alternative-rationale",0,""))</x:f>
      </x:c>
      <x:c r="G422" s="52" t="str">
        <x:f>IF('Deal_Master_Wide'!$M$63="","",'Deal_Master_Wide'!$M$63)</x:f>
        <x:v>Review</x:v>
      </x:c>
      <x:c r="H422" s="50" t="str">
        <x:v>Minaris Regenerative Medicine LLC</x:v>
      </x:c>
      <x:c r="I422" s="50" t="str">
        <x:v>Minaris Regenerative Medicine GmbH</x:v>
      </x:c>
      <x:c r="J422" s="50" t="n">
        <x:v>2019</x:v>
      </x:c>
      <x:c r="K422" s="50" t="n">
        <x:v>-3</x:v>
      </x:c>
      <x:c r="L422" s="50" t="n">
        <x:v>2016</x:v>
      </x:c>
      <x:c r="M422" s="50" t="n">
        <x:v>0</x:v>
      </x:c>
      <x:c r="N422" s="50" t="n">
        <x:v>0</x:v>
      </x:c>
      <x:c r="O422" s="52" t="str">
        <x:f>IF($F422="","",$F422*$M422)</x:f>
      </x:c>
      <x:c r="P422" s="54" t="str">
        <x:f>IF('Deal_Master_Wide'!$BP$63="","",'Deal_Master_Wide'!$BP$63)</x:f>
      </x:c>
      <x:c r="Q422" s="54" t="str">
        <x:f>IF('Deal_Master_Wide'!$BW$63="","",'Deal_Master_Wide'!$BW$63)</x:f>
      </x:c>
      <x:c r="R422" s="54" t="str">
        <x:f>IF('Deal_Master_Wide'!$CD$63="","",'Deal_Master_Wide'!$CD$63)</x:f>
      </x:c>
      <x:c r="S422" s="54" t="str">
        <x:f>IF('Deal_Master_Wide'!$CK$63="","",'Deal_Master_Wide'!$CK$63)</x:f>
      </x:c>
      <x:c r="T422" s="54" t="str">
        <x:f>IF('Deal_Master_Wide'!$CR$63="","",'Deal_Master_Wide'!$CR$63)</x:f>
      </x:c>
      <x:c r="U422" s="54" t="str">
        <x:f>IF('Deal_Master_Wide'!$CY$63="","",'Deal_Master_Wide'!$CY$63)</x:f>
      </x:c>
      <x:c r="V422" s="56" t="str">
        <x:f>IF('Deal_Master_Wide'!$DF$63="","",'Deal_Master_Wide'!$DF$63)</x:f>
      </x:c>
      <x:c r="W422" s="56" t="str">
        <x:f>IF('Deal_Master_Wide'!$DM$63="","",'Deal_Master_Wide'!$DM$63)</x:f>
      </x:c>
      <x:c r="X422" s="56" t="str">
        <x:f>IF('Deal_Master_Wide'!$DT$63="","",'Deal_Master_Wide'!$DT$63)</x:f>
      </x:c>
      <x:c r="Y422" s="118" t="str">
        <x:f>IF('Deal_Master_Wide'!$EA$63="","",'Deal_Master_Wide'!$EA$63)</x:f>
      </x:c>
      <x:c r="Z422" s="118" t="str">
        <x:f>IF('Deal_Master_Wide'!$EH$63="","",'Deal_Master_Wide'!$EH$63)</x:f>
      </x:c>
      <x:c r="AA422" s="52" t="str">
        <x:f>IF('Deal_Master_Wide'!$AL$63="","",'Deal_Master_Wide'!$AL$63)</x:f>
        <x:v>Unknown</x:v>
      </x:c>
      <x:c r="AB422" s="54" t="n">
        <x:f>IF('Deal_Master_Wide'!$AF$63="","",'Deal_Master_Wide'!$AF$63)</x:f>
        <x:v>86</x:v>
      </x:c>
      <x:c r="AC422" s="52" t="str">
        <x:f>IF(COUNT($P422,$Q422,$R422,$S422,$T422,$U422,$V422,$W422,$X422)=9,"Yes","No")</x:f>
        <x:v>No</x:v>
      </x:c>
      <x:c r="AD422" s="52" t="str">
        <x:f>IF(COUNT($Y422,$Z422)=2,"Yes","No")</x:f>
        <x:v>No</x:v>
      </x:c>
      <x:c r="AE422" s="50" t="str"/>
      <x:c r="AF422" t="str"/>
    </x:row>
    <x:row r="423" ht="20" customHeight="1">
      <x:c r="A423" s="50" t="str">
        <x:v>CTL-0061</x:v>
      </x:c>
      <x:c r="B423" s="50" t="str">
        <x:v>Candidate alternative-rationale group</x:v>
      </x:c>
      <x:c r="C423" s="52" t="str">
        <x:f>IF('Deal_Master_Wide'!$AU$63="","",'Deal_Master_Wide'!$AU$63)</x:f>
        <x:v>Not reviewed</x:v>
      </x:c>
      <x:c r="D423" s="52" t="str">
        <x:f>IF('Deal_Master_Wide'!$AV$63="","",'Deal_Master_Wide'!$AV$63)</x:f>
        <x:v>Not assessed</x:v>
      </x:c>
      <x:c r="E423" s="50" t="n">
        <x:v>0</x:v>
      </x:c>
      <x:c r="F423" s="52" t="str">
        <x:f>IF(OR($C423="High-confidence innovation-driven",$C423="Medium-confidence innovation-driven"),1,IF($C423="Clear alternative-rationale",0,""))</x:f>
      </x:c>
      <x:c r="G423" s="52" t="str">
        <x:f>IF('Deal_Master_Wide'!$M$63="","",'Deal_Master_Wide'!$M$63)</x:f>
        <x:v>Review</x:v>
      </x:c>
      <x:c r="H423" s="50" t="str">
        <x:v>Minaris Regenerative Medicine LLC</x:v>
      </x:c>
      <x:c r="I423" s="50" t="str">
        <x:v>Minaris Regenerative Medicine GmbH</x:v>
      </x:c>
      <x:c r="J423" s="50" t="n">
        <x:v>2019</x:v>
      </x:c>
      <x:c r="K423" s="50" t="n">
        <x:v>-2</x:v>
      </x:c>
      <x:c r="L423" s="50" t="n">
        <x:v>2017</x:v>
      </x:c>
      <x:c r="M423" s="50" t="n">
        <x:v>0</x:v>
      </x:c>
      <x:c r="N423" s="50" t="n">
        <x:v>0</x:v>
      </x:c>
      <x:c r="O423" s="52" t="str">
        <x:f>IF($F423="","",$F423*$M423)</x:f>
      </x:c>
      <x:c r="P423" s="54" t="str">
        <x:f>IF('Deal_Master_Wide'!$BQ$63="","",'Deal_Master_Wide'!$BQ$63)</x:f>
      </x:c>
      <x:c r="Q423" s="54" t="str">
        <x:f>IF('Deal_Master_Wide'!$BX$63="","",'Deal_Master_Wide'!$BX$63)</x:f>
      </x:c>
      <x:c r="R423" s="54" t="str">
        <x:f>IF('Deal_Master_Wide'!$CE$63="","",'Deal_Master_Wide'!$CE$63)</x:f>
      </x:c>
      <x:c r="S423" s="54" t="str">
        <x:f>IF('Deal_Master_Wide'!$CL$63="","",'Deal_Master_Wide'!$CL$63)</x:f>
      </x:c>
      <x:c r="T423" s="54" t="str">
        <x:f>IF('Deal_Master_Wide'!$CS$63="","",'Deal_Master_Wide'!$CS$63)</x:f>
      </x:c>
      <x:c r="U423" s="54" t="str">
        <x:f>IF('Deal_Master_Wide'!$CZ$63="","",'Deal_Master_Wide'!$CZ$63)</x:f>
      </x:c>
      <x:c r="V423" s="56" t="str">
        <x:f>IF('Deal_Master_Wide'!$DG$63="","",'Deal_Master_Wide'!$DG$63)</x:f>
      </x:c>
      <x:c r="W423" s="56" t="str">
        <x:f>IF('Deal_Master_Wide'!$DN$63="","",'Deal_Master_Wide'!$DN$63)</x:f>
      </x:c>
      <x:c r="X423" s="56" t="str">
        <x:f>IF('Deal_Master_Wide'!$DU$63="","",'Deal_Master_Wide'!$DU$63)</x:f>
      </x:c>
      <x:c r="Y423" s="118" t="str">
        <x:f>IF('Deal_Master_Wide'!$EB$63="","",'Deal_Master_Wide'!$EB$63)</x:f>
      </x:c>
      <x:c r="Z423" s="118" t="str">
        <x:f>IF('Deal_Master_Wide'!$EI$63="","",'Deal_Master_Wide'!$EI$63)</x:f>
      </x:c>
      <x:c r="AA423" s="52" t="str">
        <x:f>IF('Deal_Master_Wide'!$AL$63="","",'Deal_Master_Wide'!$AL$63)</x:f>
        <x:v>Unknown</x:v>
      </x:c>
      <x:c r="AB423" s="54" t="n">
        <x:f>IF('Deal_Master_Wide'!$AF$63="","",'Deal_Master_Wide'!$AF$63)</x:f>
        <x:v>86</x:v>
      </x:c>
      <x:c r="AC423" s="52" t="str">
        <x:f>IF(COUNT($P423,$Q423,$R423,$S423,$T423,$U423,$V423,$W423,$X423)=9,"Yes","No")</x:f>
        <x:v>No</x:v>
      </x:c>
      <x:c r="AD423" s="52" t="str">
        <x:f>IF(COUNT($Y423,$Z423)=2,"Yes","No")</x:f>
        <x:v>No</x:v>
      </x:c>
      <x:c r="AE423" s="50" t="str"/>
      <x:c r="AF423" t="str"/>
    </x:row>
    <x:row r="424" ht="20" customHeight="1">
      <x:c r="A424" s="50" t="str">
        <x:v>CTL-0061</x:v>
      </x:c>
      <x:c r="B424" s="50" t="str">
        <x:v>Candidate alternative-rationale group</x:v>
      </x:c>
      <x:c r="C424" s="52" t="str">
        <x:f>IF('Deal_Master_Wide'!$AU$63="","",'Deal_Master_Wide'!$AU$63)</x:f>
        <x:v>Not reviewed</x:v>
      </x:c>
      <x:c r="D424" s="52" t="str">
        <x:f>IF('Deal_Master_Wide'!$AV$63="","",'Deal_Master_Wide'!$AV$63)</x:f>
        <x:v>Not assessed</x:v>
      </x:c>
      <x:c r="E424" s="50" t="n">
        <x:v>0</x:v>
      </x:c>
      <x:c r="F424" s="52" t="str">
        <x:f>IF(OR($C424="High-confidence innovation-driven",$C424="Medium-confidence innovation-driven"),1,IF($C424="Clear alternative-rationale",0,""))</x:f>
      </x:c>
      <x:c r="G424" s="52" t="str">
        <x:f>IF('Deal_Master_Wide'!$M$63="","",'Deal_Master_Wide'!$M$63)</x:f>
        <x:v>Review</x:v>
      </x:c>
      <x:c r="H424" s="50" t="str">
        <x:v>Minaris Regenerative Medicine LLC</x:v>
      </x:c>
      <x:c r="I424" s="50" t="str">
        <x:v>Minaris Regenerative Medicine GmbH</x:v>
      </x:c>
      <x:c r="J424" s="50" t="n">
        <x:v>2019</x:v>
      </x:c>
      <x:c r="K424" s="50" t="n">
        <x:v>-1</x:v>
      </x:c>
      <x:c r="L424" s="50" t="n">
        <x:v>2018</x:v>
      </x:c>
      <x:c r="M424" s="50" t="n">
        <x:v>0</x:v>
      </x:c>
      <x:c r="N424" s="50" t="n">
        <x:v>0</x:v>
      </x:c>
      <x:c r="O424" s="52" t="str">
        <x:f>IF($F424="","",$F424*$M424)</x:f>
      </x:c>
      <x:c r="P424" s="54" t="str">
        <x:f>IF('Deal_Master_Wide'!$BR$63="","",'Deal_Master_Wide'!$BR$63)</x:f>
      </x:c>
      <x:c r="Q424" s="54" t="str">
        <x:f>IF('Deal_Master_Wide'!$BY$63="","",'Deal_Master_Wide'!$BY$63)</x:f>
      </x:c>
      <x:c r="R424" s="54" t="str">
        <x:f>IF('Deal_Master_Wide'!$CF$63="","",'Deal_Master_Wide'!$CF$63)</x:f>
      </x:c>
      <x:c r="S424" s="54" t="str">
        <x:f>IF('Deal_Master_Wide'!$CM$63="","",'Deal_Master_Wide'!$CM$63)</x:f>
      </x:c>
      <x:c r="T424" s="54" t="str">
        <x:f>IF('Deal_Master_Wide'!$CT$63="","",'Deal_Master_Wide'!$CT$63)</x:f>
      </x:c>
      <x:c r="U424" s="54" t="str">
        <x:f>IF('Deal_Master_Wide'!$DA$63="","",'Deal_Master_Wide'!$DA$63)</x:f>
      </x:c>
      <x:c r="V424" s="56" t="str">
        <x:f>IF('Deal_Master_Wide'!$DH$63="","",'Deal_Master_Wide'!$DH$63)</x:f>
      </x:c>
      <x:c r="W424" s="56" t="str">
        <x:f>IF('Deal_Master_Wide'!$DO$63="","",'Deal_Master_Wide'!$DO$63)</x:f>
      </x:c>
      <x:c r="X424" s="56" t="str">
        <x:f>IF('Deal_Master_Wide'!$DV$63="","",'Deal_Master_Wide'!$DV$63)</x:f>
      </x:c>
      <x:c r="Y424" s="118" t="str">
        <x:f>IF('Deal_Master_Wide'!$EC$63="","",'Deal_Master_Wide'!$EC$63)</x:f>
      </x:c>
      <x:c r="Z424" s="118" t="str">
        <x:f>IF('Deal_Master_Wide'!$EJ$63="","",'Deal_Master_Wide'!$EJ$63)</x:f>
      </x:c>
      <x:c r="AA424" s="52" t="str">
        <x:f>IF('Deal_Master_Wide'!$AL$63="","",'Deal_Master_Wide'!$AL$63)</x:f>
        <x:v>Unknown</x:v>
      </x:c>
      <x:c r="AB424" s="54" t="n">
        <x:f>IF('Deal_Master_Wide'!$AF$63="","",'Deal_Master_Wide'!$AF$63)</x:f>
        <x:v>86</x:v>
      </x:c>
      <x:c r="AC424" s="52" t="str">
        <x:f>IF(COUNT($P424,$Q424,$R424,$S424,$T424,$U424,$V424,$W424,$X424)=9,"Yes","No")</x:f>
        <x:v>No</x:v>
      </x:c>
      <x:c r="AD424" s="52" t="str">
        <x:f>IF(COUNT($Y424,$Z424)=2,"Yes","No")</x:f>
        <x:v>No</x:v>
      </x:c>
      <x:c r="AE424" s="50" t="str"/>
      <x:c r="AF424" t="str"/>
    </x:row>
    <x:row r="425" ht="20" customHeight="1">
      <x:c r="A425" s="50" t="str">
        <x:v>CTL-0061</x:v>
      </x:c>
      <x:c r="B425" s="50" t="str">
        <x:v>Candidate alternative-rationale group</x:v>
      </x:c>
      <x:c r="C425" s="52" t="str">
        <x:f>IF('Deal_Master_Wide'!$AU$63="","",'Deal_Master_Wide'!$AU$63)</x:f>
        <x:v>Not reviewed</x:v>
      </x:c>
      <x:c r="D425" s="52" t="str">
        <x:f>IF('Deal_Master_Wide'!$AV$63="","",'Deal_Master_Wide'!$AV$63)</x:f>
        <x:v>Not assessed</x:v>
      </x:c>
      <x:c r="E425" s="50" t="n">
        <x:v>0</x:v>
      </x:c>
      <x:c r="F425" s="52" t="str">
        <x:f>IF(OR($C425="High-confidence innovation-driven",$C425="Medium-confidence innovation-driven"),1,IF($C425="Clear alternative-rationale",0,""))</x:f>
      </x:c>
      <x:c r="G425" s="52" t="str">
        <x:f>IF('Deal_Master_Wide'!$M$63="","",'Deal_Master_Wide'!$M$63)</x:f>
        <x:v>Review</x:v>
      </x:c>
      <x:c r="H425" s="50" t="str">
        <x:v>Minaris Regenerative Medicine LLC</x:v>
      </x:c>
      <x:c r="I425" s="50" t="str">
        <x:v>Minaris Regenerative Medicine GmbH</x:v>
      </x:c>
      <x:c r="J425" s="50" t="n">
        <x:v>2019</x:v>
      </x:c>
      <x:c r="K425" s="50" t="n">
        <x:v>0</x:v>
      </x:c>
      <x:c r="L425" s="50" t="n">
        <x:v>2019</x:v>
      </x:c>
      <x:c r="M425" s="50" t="n">
        <x:v>0</x:v>
      </x:c>
      <x:c r="N425" s="50" t="n">
        <x:v>1</x:v>
      </x:c>
      <x:c r="O425" s="52" t="str">
        <x:f>IF($F425="","",$F425*$M425)</x:f>
      </x:c>
      <x:c r="P425" s="54" t="str">
        <x:f>IF('Deal_Master_Wide'!$BS$63="","",'Deal_Master_Wide'!$BS$63)</x:f>
      </x:c>
      <x:c r="Q425" s="54" t="str">
        <x:f>IF('Deal_Master_Wide'!$BZ$63="","",'Deal_Master_Wide'!$BZ$63)</x:f>
      </x:c>
      <x:c r="R425" s="54" t="str">
        <x:f>IF('Deal_Master_Wide'!$CG$63="","",'Deal_Master_Wide'!$CG$63)</x:f>
      </x:c>
      <x:c r="S425" s="54" t="str">
        <x:f>IF('Deal_Master_Wide'!$CN$63="","",'Deal_Master_Wide'!$CN$63)</x:f>
      </x:c>
      <x:c r="T425" s="54" t="str">
        <x:f>IF('Deal_Master_Wide'!$CU$63="","",'Deal_Master_Wide'!$CU$63)</x:f>
      </x:c>
      <x:c r="U425" s="54" t="str">
        <x:f>IF('Deal_Master_Wide'!$DB$63="","",'Deal_Master_Wide'!$DB$63)</x:f>
      </x:c>
      <x:c r="V425" s="56" t="str">
        <x:f>IF('Deal_Master_Wide'!$DI$63="","",'Deal_Master_Wide'!$DI$63)</x:f>
      </x:c>
      <x:c r="W425" s="56" t="str">
        <x:f>IF('Deal_Master_Wide'!$DP$63="","",'Deal_Master_Wide'!$DP$63)</x:f>
      </x:c>
      <x:c r="X425" s="56" t="str">
        <x:f>IF('Deal_Master_Wide'!$DW$63="","",'Deal_Master_Wide'!$DW$63)</x:f>
      </x:c>
      <x:c r="Y425" s="118" t="str">
        <x:f>IF('Deal_Master_Wide'!$ED$63="","",'Deal_Master_Wide'!$ED$63)</x:f>
      </x:c>
      <x:c r="Z425" s="118" t="str">
        <x:f>IF('Deal_Master_Wide'!$EK$63="","",'Deal_Master_Wide'!$EK$63)</x:f>
      </x:c>
      <x:c r="AA425" s="52" t="str">
        <x:f>IF('Deal_Master_Wide'!$AL$63="","",'Deal_Master_Wide'!$AL$63)</x:f>
        <x:v>Unknown</x:v>
      </x:c>
      <x:c r="AB425" s="54" t="n">
        <x:f>IF('Deal_Master_Wide'!$AF$63="","",'Deal_Master_Wide'!$AF$63)</x:f>
        <x:v>86</x:v>
      </x:c>
      <x:c r="AC425" s="52" t="str">
        <x:f>IF(COUNT($P425,$Q425,$R425,$S425,$T425,$U425,$V425,$W425,$X425)=9,"Yes","No")</x:f>
        <x:v>No</x:v>
      </x:c>
      <x:c r="AD425" s="52" t="str">
        <x:f>IF(COUNT($Y425,$Z425)=2,"Yes","No")</x:f>
        <x:v>No</x:v>
      </x:c>
      <x:c r="AE425" s="50" t="str"/>
      <x:c r="AF425" t="str"/>
    </x:row>
    <x:row r="426" ht="20" customHeight="1">
      <x:c r="A426" s="50" t="str">
        <x:v>CTL-0061</x:v>
      </x:c>
      <x:c r="B426" s="50" t="str">
        <x:v>Candidate alternative-rationale group</x:v>
      </x:c>
      <x:c r="C426" s="52" t="str">
        <x:f>IF('Deal_Master_Wide'!$AU$63="","",'Deal_Master_Wide'!$AU$63)</x:f>
        <x:v>Not reviewed</x:v>
      </x:c>
      <x:c r="D426" s="52" t="str">
        <x:f>IF('Deal_Master_Wide'!$AV$63="","",'Deal_Master_Wide'!$AV$63)</x:f>
        <x:v>Not assessed</x:v>
      </x:c>
      <x:c r="E426" s="50" t="n">
        <x:v>0</x:v>
      </x:c>
      <x:c r="F426" s="52" t="str">
        <x:f>IF(OR($C426="High-confidence innovation-driven",$C426="Medium-confidence innovation-driven"),1,IF($C426="Clear alternative-rationale",0,""))</x:f>
      </x:c>
      <x:c r="G426" s="52" t="str">
        <x:f>IF('Deal_Master_Wide'!$M$63="","",'Deal_Master_Wide'!$M$63)</x:f>
        <x:v>Review</x:v>
      </x:c>
      <x:c r="H426" s="50" t="str">
        <x:v>Minaris Regenerative Medicine LLC</x:v>
      </x:c>
      <x:c r="I426" s="50" t="str">
        <x:v>Minaris Regenerative Medicine GmbH</x:v>
      </x:c>
      <x:c r="J426" s="50" t="n">
        <x:v>2019</x:v>
      </x:c>
      <x:c r="K426" s="50" t="n">
        <x:v>1</x:v>
      </x:c>
      <x:c r="L426" s="50" t="n">
        <x:v>2020</x:v>
      </x:c>
      <x:c r="M426" s="50" t="n">
        <x:v>1</x:v>
      </x:c>
      <x:c r="N426" s="50" t="n">
        <x:v>1</x:v>
      </x:c>
      <x:c r="O426" s="52" t="str">
        <x:f>IF($F426="","",$F426*$M426)</x:f>
      </x:c>
      <x:c r="P426" s="54" t="str">
        <x:f>IF('Deal_Master_Wide'!$BT$63="","",'Deal_Master_Wide'!$BT$63)</x:f>
      </x:c>
      <x:c r="Q426" s="54" t="str">
        <x:f>IF('Deal_Master_Wide'!$CA$63="","",'Deal_Master_Wide'!$CA$63)</x:f>
      </x:c>
      <x:c r="R426" s="54" t="str">
        <x:f>IF('Deal_Master_Wide'!$CH$63="","",'Deal_Master_Wide'!$CH$63)</x:f>
      </x:c>
      <x:c r="S426" s="54" t="str">
        <x:f>IF('Deal_Master_Wide'!$CO$63="","",'Deal_Master_Wide'!$CO$63)</x:f>
      </x:c>
      <x:c r="T426" s="54" t="str">
        <x:f>IF('Deal_Master_Wide'!$CV$63="","",'Deal_Master_Wide'!$CV$63)</x:f>
      </x:c>
      <x:c r="U426" s="54" t="str">
        <x:f>IF('Deal_Master_Wide'!$DC$63="","",'Deal_Master_Wide'!$DC$63)</x:f>
      </x:c>
      <x:c r="V426" s="56" t="str">
        <x:f>IF('Deal_Master_Wide'!$DJ$63="","",'Deal_Master_Wide'!$DJ$63)</x:f>
      </x:c>
      <x:c r="W426" s="56" t="str">
        <x:f>IF('Deal_Master_Wide'!$DQ$63="","",'Deal_Master_Wide'!$DQ$63)</x:f>
      </x:c>
      <x:c r="X426" s="56" t="str">
        <x:f>IF('Deal_Master_Wide'!$DX$63="","",'Deal_Master_Wide'!$DX$63)</x:f>
      </x:c>
      <x:c r="Y426" s="118" t="str">
        <x:f>IF('Deal_Master_Wide'!$EE$63="","",'Deal_Master_Wide'!$EE$63)</x:f>
      </x:c>
      <x:c r="Z426" s="118" t="str">
        <x:f>IF('Deal_Master_Wide'!$EL$63="","",'Deal_Master_Wide'!$EL$63)</x:f>
      </x:c>
      <x:c r="AA426" s="52" t="str">
        <x:f>IF('Deal_Master_Wide'!$AL$63="","",'Deal_Master_Wide'!$AL$63)</x:f>
        <x:v>Unknown</x:v>
      </x:c>
      <x:c r="AB426" s="54" t="n">
        <x:f>IF('Deal_Master_Wide'!$AF$63="","",'Deal_Master_Wide'!$AF$63)</x:f>
        <x:v>86</x:v>
      </x:c>
      <x:c r="AC426" s="52" t="str">
        <x:f>IF(COUNT($P426,$Q426,$R426,$S426,$T426,$U426,$V426,$W426,$X426)=9,"Yes","No")</x:f>
        <x:v>No</x:v>
      </x:c>
      <x:c r="AD426" s="52" t="str">
        <x:f>IF(COUNT($Y426,$Z426)=2,"Yes","No")</x:f>
        <x:v>No</x:v>
      </x:c>
      <x:c r="AE426" s="50" t="str"/>
      <x:c r="AF426" t="str"/>
    </x:row>
    <x:row r="427" ht="20" customHeight="1">
      <x:c r="A427" s="50" t="str">
        <x:v>CTL-0061</x:v>
      </x:c>
      <x:c r="B427" s="50" t="str">
        <x:v>Candidate alternative-rationale group</x:v>
      </x:c>
      <x:c r="C427" s="52" t="str">
        <x:f>IF('Deal_Master_Wide'!$AU$63="","",'Deal_Master_Wide'!$AU$63)</x:f>
        <x:v>Not reviewed</x:v>
      </x:c>
      <x:c r="D427" s="52" t="str">
        <x:f>IF('Deal_Master_Wide'!$AV$63="","",'Deal_Master_Wide'!$AV$63)</x:f>
        <x:v>Not assessed</x:v>
      </x:c>
      <x:c r="E427" s="50" t="n">
        <x:v>0</x:v>
      </x:c>
      <x:c r="F427" s="52" t="str">
        <x:f>IF(OR($C427="High-confidence innovation-driven",$C427="Medium-confidence innovation-driven"),1,IF($C427="Clear alternative-rationale",0,""))</x:f>
      </x:c>
      <x:c r="G427" s="52" t="str">
        <x:f>IF('Deal_Master_Wide'!$M$63="","",'Deal_Master_Wide'!$M$63)</x:f>
        <x:v>Review</x:v>
      </x:c>
      <x:c r="H427" s="50" t="str">
        <x:v>Minaris Regenerative Medicine LLC</x:v>
      </x:c>
      <x:c r="I427" s="50" t="str">
        <x:v>Minaris Regenerative Medicine GmbH</x:v>
      </x:c>
      <x:c r="J427" s="50" t="n">
        <x:v>2019</x:v>
      </x:c>
      <x:c r="K427" s="50" t="n">
        <x:v>2</x:v>
      </x:c>
      <x:c r="L427" s="50" t="n">
        <x:v>2021</x:v>
      </x:c>
      <x:c r="M427" s="50" t="n">
        <x:v>1</x:v>
      </x:c>
      <x:c r="N427" s="50" t="n">
        <x:v>1</x:v>
      </x:c>
      <x:c r="O427" s="52" t="str">
        <x:f>IF($F427="","",$F427*$M427)</x:f>
      </x:c>
      <x:c r="P427" s="54" t="str">
        <x:f>IF('Deal_Master_Wide'!$BU$63="","",'Deal_Master_Wide'!$BU$63)</x:f>
      </x:c>
      <x:c r="Q427" s="54" t="str">
        <x:f>IF('Deal_Master_Wide'!$CB$63="","",'Deal_Master_Wide'!$CB$63)</x:f>
      </x:c>
      <x:c r="R427" s="54" t="str">
        <x:f>IF('Deal_Master_Wide'!$CI$63="","",'Deal_Master_Wide'!$CI$63)</x:f>
      </x:c>
      <x:c r="S427" s="54" t="str">
        <x:f>IF('Deal_Master_Wide'!$CP$63="","",'Deal_Master_Wide'!$CP$63)</x:f>
      </x:c>
      <x:c r="T427" s="54" t="str">
        <x:f>IF('Deal_Master_Wide'!$CW$63="","",'Deal_Master_Wide'!$CW$63)</x:f>
      </x:c>
      <x:c r="U427" s="54" t="str">
        <x:f>IF('Deal_Master_Wide'!$DD$63="","",'Deal_Master_Wide'!$DD$63)</x:f>
      </x:c>
      <x:c r="V427" s="56" t="str">
        <x:f>IF('Deal_Master_Wide'!$DK$63="","",'Deal_Master_Wide'!$DK$63)</x:f>
      </x:c>
      <x:c r="W427" s="56" t="str">
        <x:f>IF('Deal_Master_Wide'!$DR$63="","",'Deal_Master_Wide'!$DR$63)</x:f>
      </x:c>
      <x:c r="X427" s="56" t="str">
        <x:f>IF('Deal_Master_Wide'!$DY$63="","",'Deal_Master_Wide'!$DY$63)</x:f>
      </x:c>
      <x:c r="Y427" s="118" t="str">
        <x:f>IF('Deal_Master_Wide'!$EF$63="","",'Deal_Master_Wide'!$EF$63)</x:f>
      </x:c>
      <x:c r="Z427" s="118" t="str">
        <x:f>IF('Deal_Master_Wide'!$EM$63="","",'Deal_Master_Wide'!$EM$63)</x:f>
      </x:c>
      <x:c r="AA427" s="52" t="str">
        <x:f>IF('Deal_Master_Wide'!$AL$63="","",'Deal_Master_Wide'!$AL$63)</x:f>
        <x:v>Unknown</x:v>
      </x:c>
      <x:c r="AB427" s="54" t="n">
        <x:f>IF('Deal_Master_Wide'!$AF$63="","",'Deal_Master_Wide'!$AF$63)</x:f>
        <x:v>86</x:v>
      </x:c>
      <x:c r="AC427" s="52" t="str">
        <x:f>IF(COUNT($P427,$Q427,$R427,$S427,$T427,$U427,$V427,$W427,$X427)=9,"Yes","No")</x:f>
        <x:v>No</x:v>
      </x:c>
      <x:c r="AD427" s="52" t="str">
        <x:f>IF(COUNT($Y427,$Z427)=2,"Yes","No")</x:f>
        <x:v>No</x:v>
      </x:c>
      <x:c r="AE427" s="50" t="str"/>
      <x:c r="AF427" t="str"/>
    </x:row>
    <x:row r="428" ht="20" customHeight="1">
      <x:c r="A428" s="50" t="str">
        <x:v>CTL-0061</x:v>
      </x:c>
      <x:c r="B428" s="50" t="str">
        <x:v>Candidate alternative-rationale group</x:v>
      </x:c>
      <x:c r="C428" s="52" t="str">
        <x:f>IF('Deal_Master_Wide'!$AU$63="","",'Deal_Master_Wide'!$AU$63)</x:f>
        <x:v>Not reviewed</x:v>
      </x:c>
      <x:c r="D428" s="52" t="str">
        <x:f>IF('Deal_Master_Wide'!$AV$63="","",'Deal_Master_Wide'!$AV$63)</x:f>
        <x:v>Not assessed</x:v>
      </x:c>
      <x:c r="E428" s="50" t="n">
        <x:v>0</x:v>
      </x:c>
      <x:c r="F428" s="52" t="str">
        <x:f>IF(OR($C428="High-confidence innovation-driven",$C428="Medium-confidence innovation-driven"),1,IF($C428="Clear alternative-rationale",0,""))</x:f>
      </x:c>
      <x:c r="G428" s="52" t="str">
        <x:f>IF('Deal_Master_Wide'!$M$63="","",'Deal_Master_Wide'!$M$63)</x:f>
        <x:v>Review</x:v>
      </x:c>
      <x:c r="H428" s="50" t="str">
        <x:v>Minaris Regenerative Medicine LLC</x:v>
      </x:c>
      <x:c r="I428" s="50" t="str">
        <x:v>Minaris Regenerative Medicine GmbH</x:v>
      </x:c>
      <x:c r="J428" s="50" t="n">
        <x:v>2019</x:v>
      </x:c>
      <x:c r="K428" s="50" t="n">
        <x:v>3</x:v>
      </x:c>
      <x:c r="L428" s="50" t="n">
        <x:v>2022</x:v>
      </x:c>
      <x:c r="M428" s="50" t="n">
        <x:v>1</x:v>
      </x:c>
      <x:c r="N428" s="50" t="n">
        <x:v>1</x:v>
      </x:c>
      <x:c r="O428" s="52" t="str">
        <x:f>IF($F428="","",$F428*$M428)</x:f>
      </x:c>
      <x:c r="P428" s="54" t="str">
        <x:f>IF('Deal_Master_Wide'!$BV$63="","",'Deal_Master_Wide'!$BV$63)</x:f>
      </x:c>
      <x:c r="Q428" s="54" t="str">
        <x:f>IF('Deal_Master_Wide'!$CC$63="","",'Deal_Master_Wide'!$CC$63)</x:f>
      </x:c>
      <x:c r="R428" s="54" t="str">
        <x:f>IF('Deal_Master_Wide'!$CJ$63="","",'Deal_Master_Wide'!$CJ$63)</x:f>
      </x:c>
      <x:c r="S428" s="54" t="str">
        <x:f>IF('Deal_Master_Wide'!$CQ$63="","",'Deal_Master_Wide'!$CQ$63)</x:f>
      </x:c>
      <x:c r="T428" s="54" t="str">
        <x:f>IF('Deal_Master_Wide'!$CX$63="","",'Deal_Master_Wide'!$CX$63)</x:f>
      </x:c>
      <x:c r="U428" s="54" t="str">
        <x:f>IF('Deal_Master_Wide'!$DE$63="","",'Deal_Master_Wide'!$DE$63)</x:f>
      </x:c>
      <x:c r="V428" s="56" t="str">
        <x:f>IF('Deal_Master_Wide'!$DL$63="","",'Deal_Master_Wide'!$DL$63)</x:f>
      </x:c>
      <x:c r="W428" s="56" t="str">
        <x:f>IF('Deal_Master_Wide'!$DS$63="","",'Deal_Master_Wide'!$DS$63)</x:f>
      </x:c>
      <x:c r="X428" s="56" t="str">
        <x:f>IF('Deal_Master_Wide'!$DZ$63="","",'Deal_Master_Wide'!$DZ$63)</x:f>
      </x:c>
      <x:c r="Y428" s="118" t="str">
        <x:f>IF('Deal_Master_Wide'!$EG$63="","",'Deal_Master_Wide'!$EG$63)</x:f>
      </x:c>
      <x:c r="Z428" s="118" t="str">
        <x:f>IF('Deal_Master_Wide'!$EN$63="","",'Deal_Master_Wide'!$EN$63)</x:f>
      </x:c>
      <x:c r="AA428" s="52" t="str">
        <x:f>IF('Deal_Master_Wide'!$AL$63="","",'Deal_Master_Wide'!$AL$63)</x:f>
        <x:v>Unknown</x:v>
      </x:c>
      <x:c r="AB428" s="54" t="n">
        <x:f>IF('Deal_Master_Wide'!$AF$63="","",'Deal_Master_Wide'!$AF$63)</x:f>
        <x:v>86</x:v>
      </x:c>
      <x:c r="AC428" s="52" t="str">
        <x:f>IF(COUNT($P428,$Q428,$R428,$S428,$T428,$U428,$V428,$W428,$X428)=9,"Yes","No")</x:f>
        <x:v>No</x:v>
      </x:c>
      <x:c r="AD428" s="52" t="str">
        <x:f>IF(COUNT($Y428,$Z428)=2,"Yes","No")</x:f>
        <x:v>No</x:v>
      </x:c>
      <x:c r="AE428" s="50" t="str"/>
      <x:c r="AF428" t="str"/>
    </x:row>
    <x:row r="429" ht="20" customHeight="1">
      <x:c r="A429" s="50" t="str">
        <x:v>CTL-0062</x:v>
      </x:c>
      <x:c r="B429" s="50" t="str">
        <x:v>Candidate alternative-rationale group</x:v>
      </x:c>
      <x:c r="C429" s="52" t="str">
        <x:f>IF('Deal_Master_Wide'!$AU$64="","",'Deal_Master_Wide'!$AU$64)</x:f>
        <x:v>Not reviewed</x:v>
      </x:c>
      <x:c r="D429" s="52" t="str">
        <x:f>IF('Deal_Master_Wide'!$AV$64="","",'Deal_Master_Wide'!$AV$64)</x:f>
        <x:v>Not assessed</x:v>
      </x:c>
      <x:c r="E429" s="50" t="n">
        <x:v>0</x:v>
      </x:c>
      <x:c r="F429" s="52" t="str">
        <x:f>IF(OR($C429="High-confidence innovation-driven",$C429="Medium-confidence innovation-driven"),1,IF($C429="Clear alternative-rationale",0,""))</x:f>
      </x:c>
      <x:c r="G429" s="52" t="str">
        <x:f>IF('Deal_Master_Wide'!$M$64="","",'Deal_Master_Wide'!$M$64)</x:f>
        <x:v>Review</x:v>
      </x:c>
      <x:c r="H429" s="50" t="str">
        <x:v>Immunic Inc</x:v>
      </x:c>
      <x:c r="I429" s="50" t="str">
        <x:v>Immunic AG</x:v>
      </x:c>
      <x:c r="J429" s="50" t="n">
        <x:v>2019</x:v>
      </x:c>
      <x:c r="K429" s="50" t="n">
        <x:v>-3</x:v>
      </x:c>
      <x:c r="L429" s="50" t="n">
        <x:v>2016</x:v>
      </x:c>
      <x:c r="M429" s="50" t="n">
        <x:v>0</x:v>
      </x:c>
      <x:c r="N429" s="50" t="n">
        <x:v>0</x:v>
      </x:c>
      <x:c r="O429" s="52" t="str">
        <x:f>IF($F429="","",$F429*$M429)</x:f>
      </x:c>
      <x:c r="P429" s="54" t="str">
        <x:f>IF('Deal_Master_Wide'!$BP$64="","",'Deal_Master_Wide'!$BP$64)</x:f>
      </x:c>
      <x:c r="Q429" s="54" t="str">
        <x:f>IF('Deal_Master_Wide'!$BW$64="","",'Deal_Master_Wide'!$BW$64)</x:f>
      </x:c>
      <x:c r="R429" s="54" t="str">
        <x:f>IF('Deal_Master_Wide'!$CD$64="","",'Deal_Master_Wide'!$CD$64)</x:f>
      </x:c>
      <x:c r="S429" s="54" t="str">
        <x:f>IF('Deal_Master_Wide'!$CK$64="","",'Deal_Master_Wide'!$CK$64)</x:f>
      </x:c>
      <x:c r="T429" s="54" t="str">
        <x:f>IF('Deal_Master_Wide'!$CR$64="","",'Deal_Master_Wide'!$CR$64)</x:f>
      </x:c>
      <x:c r="U429" s="54" t="str">
        <x:f>IF('Deal_Master_Wide'!$CY$64="","",'Deal_Master_Wide'!$CY$64)</x:f>
      </x:c>
      <x:c r="V429" s="56" t="str">
        <x:f>IF('Deal_Master_Wide'!$DF$64="","",'Deal_Master_Wide'!$DF$64)</x:f>
      </x:c>
      <x:c r="W429" s="56" t="str">
        <x:f>IF('Deal_Master_Wide'!$DM$64="","",'Deal_Master_Wide'!$DM$64)</x:f>
      </x:c>
      <x:c r="X429" s="56" t="str">
        <x:f>IF('Deal_Master_Wide'!$DT$64="","",'Deal_Master_Wide'!$DT$64)</x:f>
      </x:c>
      <x:c r="Y429" s="118" t="str">
        <x:f>IF('Deal_Master_Wide'!$EA$64="","",'Deal_Master_Wide'!$EA$64)</x:f>
      </x:c>
      <x:c r="Z429" s="118" t="str">
        <x:f>IF('Deal_Master_Wide'!$EH$64="","",'Deal_Master_Wide'!$EH$64)</x:f>
      </x:c>
      <x:c r="AA429" s="52" t="str">
        <x:f>IF('Deal_Master_Wide'!$AL$64="","",'Deal_Master_Wide'!$AL$64)</x:f>
        <x:v>Unknown</x:v>
      </x:c>
      <x:c r="AB429" s="54" t="str">
        <x:f>IF('Deal_Master_Wide'!$AF$64="","",'Deal_Master_Wide'!$AF$64)</x:f>
      </x:c>
      <x:c r="AC429" s="52" t="str">
        <x:f>IF(COUNT($P429,$Q429,$R429,$S429,$T429,$U429,$V429,$W429,$X429)=9,"Yes","No")</x:f>
        <x:v>No</x:v>
      </x:c>
      <x:c r="AD429" s="52" t="str">
        <x:f>IF(COUNT($Y429,$Z429)=2,"Yes","No")</x:f>
        <x:v>No</x:v>
      </x:c>
      <x:c r="AE429" s="50" t="str"/>
      <x:c r="AF429" t="str"/>
    </x:row>
    <x:row r="430" ht="20" customHeight="1">
      <x:c r="A430" s="50" t="str">
        <x:v>CTL-0062</x:v>
      </x:c>
      <x:c r="B430" s="50" t="str">
        <x:v>Candidate alternative-rationale group</x:v>
      </x:c>
      <x:c r="C430" s="52" t="str">
        <x:f>IF('Deal_Master_Wide'!$AU$64="","",'Deal_Master_Wide'!$AU$64)</x:f>
        <x:v>Not reviewed</x:v>
      </x:c>
      <x:c r="D430" s="52" t="str">
        <x:f>IF('Deal_Master_Wide'!$AV$64="","",'Deal_Master_Wide'!$AV$64)</x:f>
        <x:v>Not assessed</x:v>
      </x:c>
      <x:c r="E430" s="50" t="n">
        <x:v>0</x:v>
      </x:c>
      <x:c r="F430" s="52" t="str">
        <x:f>IF(OR($C430="High-confidence innovation-driven",$C430="Medium-confidence innovation-driven"),1,IF($C430="Clear alternative-rationale",0,""))</x:f>
      </x:c>
      <x:c r="G430" s="52" t="str">
        <x:f>IF('Deal_Master_Wide'!$M$64="","",'Deal_Master_Wide'!$M$64)</x:f>
        <x:v>Review</x:v>
      </x:c>
      <x:c r="H430" s="50" t="str">
        <x:v>Immunic Inc</x:v>
      </x:c>
      <x:c r="I430" s="50" t="str">
        <x:v>Immunic AG</x:v>
      </x:c>
      <x:c r="J430" s="50" t="n">
        <x:v>2019</x:v>
      </x:c>
      <x:c r="K430" s="50" t="n">
        <x:v>-2</x:v>
      </x:c>
      <x:c r="L430" s="50" t="n">
        <x:v>2017</x:v>
      </x:c>
      <x:c r="M430" s="50" t="n">
        <x:v>0</x:v>
      </x:c>
      <x:c r="N430" s="50" t="n">
        <x:v>0</x:v>
      </x:c>
      <x:c r="O430" s="52" t="str">
        <x:f>IF($F430="","",$F430*$M430)</x:f>
      </x:c>
      <x:c r="P430" s="54" t="str">
        <x:f>IF('Deal_Master_Wide'!$BQ$64="","",'Deal_Master_Wide'!$BQ$64)</x:f>
      </x:c>
      <x:c r="Q430" s="54" t="str">
        <x:f>IF('Deal_Master_Wide'!$BX$64="","",'Deal_Master_Wide'!$BX$64)</x:f>
      </x:c>
      <x:c r="R430" s="54" t="str">
        <x:f>IF('Deal_Master_Wide'!$CE$64="","",'Deal_Master_Wide'!$CE$64)</x:f>
      </x:c>
      <x:c r="S430" s="54" t="str">
        <x:f>IF('Deal_Master_Wide'!$CL$64="","",'Deal_Master_Wide'!$CL$64)</x:f>
      </x:c>
      <x:c r="T430" s="54" t="str">
        <x:f>IF('Deal_Master_Wide'!$CS$64="","",'Deal_Master_Wide'!$CS$64)</x:f>
      </x:c>
      <x:c r="U430" s="54" t="str">
        <x:f>IF('Deal_Master_Wide'!$CZ$64="","",'Deal_Master_Wide'!$CZ$64)</x:f>
      </x:c>
      <x:c r="V430" s="56" t="str">
        <x:f>IF('Deal_Master_Wide'!$DG$64="","",'Deal_Master_Wide'!$DG$64)</x:f>
      </x:c>
      <x:c r="W430" s="56" t="str">
        <x:f>IF('Deal_Master_Wide'!$DN$64="","",'Deal_Master_Wide'!$DN$64)</x:f>
      </x:c>
      <x:c r="X430" s="56" t="str">
        <x:f>IF('Deal_Master_Wide'!$DU$64="","",'Deal_Master_Wide'!$DU$64)</x:f>
      </x:c>
      <x:c r="Y430" s="118" t="str">
        <x:f>IF('Deal_Master_Wide'!$EB$64="","",'Deal_Master_Wide'!$EB$64)</x:f>
      </x:c>
      <x:c r="Z430" s="118" t="str">
        <x:f>IF('Deal_Master_Wide'!$EI$64="","",'Deal_Master_Wide'!$EI$64)</x:f>
      </x:c>
      <x:c r="AA430" s="52" t="str">
        <x:f>IF('Deal_Master_Wide'!$AL$64="","",'Deal_Master_Wide'!$AL$64)</x:f>
        <x:v>Unknown</x:v>
      </x:c>
      <x:c r="AB430" s="54" t="str">
        <x:f>IF('Deal_Master_Wide'!$AF$64="","",'Deal_Master_Wide'!$AF$64)</x:f>
      </x:c>
      <x:c r="AC430" s="52" t="str">
        <x:f>IF(COUNT($P430,$Q430,$R430,$S430,$T430,$U430,$V430,$W430,$X430)=9,"Yes","No")</x:f>
        <x:v>No</x:v>
      </x:c>
      <x:c r="AD430" s="52" t="str">
        <x:f>IF(COUNT($Y430,$Z430)=2,"Yes","No")</x:f>
        <x:v>No</x:v>
      </x:c>
      <x:c r="AE430" s="50" t="str"/>
      <x:c r="AF430" t="str"/>
    </x:row>
    <x:row r="431" ht="20" customHeight="1">
      <x:c r="A431" s="50" t="str">
        <x:v>CTL-0062</x:v>
      </x:c>
      <x:c r="B431" s="50" t="str">
        <x:v>Candidate alternative-rationale group</x:v>
      </x:c>
      <x:c r="C431" s="52" t="str">
        <x:f>IF('Deal_Master_Wide'!$AU$64="","",'Deal_Master_Wide'!$AU$64)</x:f>
        <x:v>Not reviewed</x:v>
      </x:c>
      <x:c r="D431" s="52" t="str">
        <x:f>IF('Deal_Master_Wide'!$AV$64="","",'Deal_Master_Wide'!$AV$64)</x:f>
        <x:v>Not assessed</x:v>
      </x:c>
      <x:c r="E431" s="50" t="n">
        <x:v>0</x:v>
      </x:c>
      <x:c r="F431" s="52" t="str">
        <x:f>IF(OR($C431="High-confidence innovation-driven",$C431="Medium-confidence innovation-driven"),1,IF($C431="Clear alternative-rationale",0,""))</x:f>
      </x:c>
      <x:c r="G431" s="52" t="str">
        <x:f>IF('Deal_Master_Wide'!$M$64="","",'Deal_Master_Wide'!$M$64)</x:f>
        <x:v>Review</x:v>
      </x:c>
      <x:c r="H431" s="50" t="str">
        <x:v>Immunic Inc</x:v>
      </x:c>
      <x:c r="I431" s="50" t="str">
        <x:v>Immunic AG</x:v>
      </x:c>
      <x:c r="J431" s="50" t="n">
        <x:v>2019</x:v>
      </x:c>
      <x:c r="K431" s="50" t="n">
        <x:v>-1</x:v>
      </x:c>
      <x:c r="L431" s="50" t="n">
        <x:v>2018</x:v>
      </x:c>
      <x:c r="M431" s="50" t="n">
        <x:v>0</x:v>
      </x:c>
      <x:c r="N431" s="50" t="n">
        <x:v>0</x:v>
      </x:c>
      <x:c r="O431" s="52" t="str">
        <x:f>IF($F431="","",$F431*$M431)</x:f>
      </x:c>
      <x:c r="P431" s="54" t="str">
        <x:f>IF('Deal_Master_Wide'!$BR$64="","",'Deal_Master_Wide'!$BR$64)</x:f>
      </x:c>
      <x:c r="Q431" s="54" t="str">
        <x:f>IF('Deal_Master_Wide'!$BY$64="","",'Deal_Master_Wide'!$BY$64)</x:f>
      </x:c>
      <x:c r="R431" s="54" t="str">
        <x:f>IF('Deal_Master_Wide'!$CF$64="","",'Deal_Master_Wide'!$CF$64)</x:f>
      </x:c>
      <x:c r="S431" s="54" t="str">
        <x:f>IF('Deal_Master_Wide'!$CM$64="","",'Deal_Master_Wide'!$CM$64)</x:f>
      </x:c>
      <x:c r="T431" s="54" t="str">
        <x:f>IF('Deal_Master_Wide'!$CT$64="","",'Deal_Master_Wide'!$CT$64)</x:f>
      </x:c>
      <x:c r="U431" s="54" t="str">
        <x:f>IF('Deal_Master_Wide'!$DA$64="","",'Deal_Master_Wide'!$DA$64)</x:f>
      </x:c>
      <x:c r="V431" s="56" t="str">
        <x:f>IF('Deal_Master_Wide'!$DH$64="","",'Deal_Master_Wide'!$DH$64)</x:f>
      </x:c>
      <x:c r="W431" s="56" t="str">
        <x:f>IF('Deal_Master_Wide'!$DO$64="","",'Deal_Master_Wide'!$DO$64)</x:f>
      </x:c>
      <x:c r="X431" s="56" t="str">
        <x:f>IF('Deal_Master_Wide'!$DV$64="","",'Deal_Master_Wide'!$DV$64)</x:f>
      </x:c>
      <x:c r="Y431" s="118" t="str">
        <x:f>IF('Deal_Master_Wide'!$EC$64="","",'Deal_Master_Wide'!$EC$64)</x:f>
      </x:c>
      <x:c r="Z431" s="118" t="str">
        <x:f>IF('Deal_Master_Wide'!$EJ$64="","",'Deal_Master_Wide'!$EJ$64)</x:f>
      </x:c>
      <x:c r="AA431" s="52" t="str">
        <x:f>IF('Deal_Master_Wide'!$AL$64="","",'Deal_Master_Wide'!$AL$64)</x:f>
        <x:v>Unknown</x:v>
      </x:c>
      <x:c r="AB431" s="54" t="str">
        <x:f>IF('Deal_Master_Wide'!$AF$64="","",'Deal_Master_Wide'!$AF$64)</x:f>
      </x:c>
      <x:c r="AC431" s="52" t="str">
        <x:f>IF(COUNT($P431,$Q431,$R431,$S431,$T431,$U431,$V431,$W431,$X431)=9,"Yes","No")</x:f>
        <x:v>No</x:v>
      </x:c>
      <x:c r="AD431" s="52" t="str">
        <x:f>IF(COUNT($Y431,$Z431)=2,"Yes","No")</x:f>
        <x:v>No</x:v>
      </x:c>
      <x:c r="AE431" s="50" t="str"/>
      <x:c r="AF431" t="str"/>
    </x:row>
    <x:row r="432" ht="20" customHeight="1">
      <x:c r="A432" s="50" t="str">
        <x:v>CTL-0062</x:v>
      </x:c>
      <x:c r="B432" s="50" t="str">
        <x:v>Candidate alternative-rationale group</x:v>
      </x:c>
      <x:c r="C432" s="52" t="str">
        <x:f>IF('Deal_Master_Wide'!$AU$64="","",'Deal_Master_Wide'!$AU$64)</x:f>
        <x:v>Not reviewed</x:v>
      </x:c>
      <x:c r="D432" s="52" t="str">
        <x:f>IF('Deal_Master_Wide'!$AV$64="","",'Deal_Master_Wide'!$AV$64)</x:f>
        <x:v>Not assessed</x:v>
      </x:c>
      <x:c r="E432" s="50" t="n">
        <x:v>0</x:v>
      </x:c>
      <x:c r="F432" s="52" t="str">
        <x:f>IF(OR($C432="High-confidence innovation-driven",$C432="Medium-confidence innovation-driven"),1,IF($C432="Clear alternative-rationale",0,""))</x:f>
      </x:c>
      <x:c r="G432" s="52" t="str">
        <x:f>IF('Deal_Master_Wide'!$M$64="","",'Deal_Master_Wide'!$M$64)</x:f>
        <x:v>Review</x:v>
      </x:c>
      <x:c r="H432" s="50" t="str">
        <x:v>Immunic Inc</x:v>
      </x:c>
      <x:c r="I432" s="50" t="str">
        <x:v>Immunic AG</x:v>
      </x:c>
      <x:c r="J432" s="50" t="n">
        <x:v>2019</x:v>
      </x:c>
      <x:c r="K432" s="50" t="n">
        <x:v>0</x:v>
      </x:c>
      <x:c r="L432" s="50" t="n">
        <x:v>2019</x:v>
      </x:c>
      <x:c r="M432" s="50" t="n">
        <x:v>0</x:v>
      </x:c>
      <x:c r="N432" s="50" t="n">
        <x:v>1</x:v>
      </x:c>
      <x:c r="O432" s="52" t="str">
        <x:f>IF($F432="","",$F432*$M432)</x:f>
      </x:c>
      <x:c r="P432" s="54" t="str">
        <x:f>IF('Deal_Master_Wide'!$BS$64="","",'Deal_Master_Wide'!$BS$64)</x:f>
      </x:c>
      <x:c r="Q432" s="54" t="str">
        <x:f>IF('Deal_Master_Wide'!$BZ$64="","",'Deal_Master_Wide'!$BZ$64)</x:f>
      </x:c>
      <x:c r="R432" s="54" t="str">
        <x:f>IF('Deal_Master_Wide'!$CG$64="","",'Deal_Master_Wide'!$CG$64)</x:f>
      </x:c>
      <x:c r="S432" s="54" t="str">
        <x:f>IF('Deal_Master_Wide'!$CN$64="","",'Deal_Master_Wide'!$CN$64)</x:f>
      </x:c>
      <x:c r="T432" s="54" t="str">
        <x:f>IF('Deal_Master_Wide'!$CU$64="","",'Deal_Master_Wide'!$CU$64)</x:f>
      </x:c>
      <x:c r="U432" s="54" t="str">
        <x:f>IF('Deal_Master_Wide'!$DB$64="","",'Deal_Master_Wide'!$DB$64)</x:f>
      </x:c>
      <x:c r="V432" s="56" t="str">
        <x:f>IF('Deal_Master_Wide'!$DI$64="","",'Deal_Master_Wide'!$DI$64)</x:f>
      </x:c>
      <x:c r="W432" s="56" t="str">
        <x:f>IF('Deal_Master_Wide'!$DP$64="","",'Deal_Master_Wide'!$DP$64)</x:f>
      </x:c>
      <x:c r="X432" s="56" t="str">
        <x:f>IF('Deal_Master_Wide'!$DW$64="","",'Deal_Master_Wide'!$DW$64)</x:f>
      </x:c>
      <x:c r="Y432" s="118" t="str">
        <x:f>IF('Deal_Master_Wide'!$ED$64="","",'Deal_Master_Wide'!$ED$64)</x:f>
      </x:c>
      <x:c r="Z432" s="118" t="str">
        <x:f>IF('Deal_Master_Wide'!$EK$64="","",'Deal_Master_Wide'!$EK$64)</x:f>
      </x:c>
      <x:c r="AA432" s="52" t="str">
        <x:f>IF('Deal_Master_Wide'!$AL$64="","",'Deal_Master_Wide'!$AL$64)</x:f>
        <x:v>Unknown</x:v>
      </x:c>
      <x:c r="AB432" s="54" t="str">
        <x:f>IF('Deal_Master_Wide'!$AF$64="","",'Deal_Master_Wide'!$AF$64)</x:f>
      </x:c>
      <x:c r="AC432" s="52" t="str">
        <x:f>IF(COUNT($P432,$Q432,$R432,$S432,$T432,$U432,$V432,$W432,$X432)=9,"Yes","No")</x:f>
        <x:v>No</x:v>
      </x:c>
      <x:c r="AD432" s="52" t="str">
        <x:f>IF(COUNT($Y432,$Z432)=2,"Yes","No")</x:f>
        <x:v>No</x:v>
      </x:c>
      <x:c r="AE432" s="50" t="str"/>
      <x:c r="AF432" t="str"/>
    </x:row>
    <x:row r="433" ht="20" customHeight="1">
      <x:c r="A433" s="50" t="str">
        <x:v>CTL-0062</x:v>
      </x:c>
      <x:c r="B433" s="50" t="str">
        <x:v>Candidate alternative-rationale group</x:v>
      </x:c>
      <x:c r="C433" s="52" t="str">
        <x:f>IF('Deal_Master_Wide'!$AU$64="","",'Deal_Master_Wide'!$AU$64)</x:f>
        <x:v>Not reviewed</x:v>
      </x:c>
      <x:c r="D433" s="52" t="str">
        <x:f>IF('Deal_Master_Wide'!$AV$64="","",'Deal_Master_Wide'!$AV$64)</x:f>
        <x:v>Not assessed</x:v>
      </x:c>
      <x:c r="E433" s="50" t="n">
        <x:v>0</x:v>
      </x:c>
      <x:c r="F433" s="52" t="str">
        <x:f>IF(OR($C433="High-confidence innovation-driven",$C433="Medium-confidence innovation-driven"),1,IF($C433="Clear alternative-rationale",0,""))</x:f>
      </x:c>
      <x:c r="G433" s="52" t="str">
        <x:f>IF('Deal_Master_Wide'!$M$64="","",'Deal_Master_Wide'!$M$64)</x:f>
        <x:v>Review</x:v>
      </x:c>
      <x:c r="H433" s="50" t="str">
        <x:v>Immunic Inc</x:v>
      </x:c>
      <x:c r="I433" s="50" t="str">
        <x:v>Immunic AG</x:v>
      </x:c>
      <x:c r="J433" s="50" t="n">
        <x:v>2019</x:v>
      </x:c>
      <x:c r="K433" s="50" t="n">
        <x:v>1</x:v>
      </x:c>
      <x:c r="L433" s="50" t="n">
        <x:v>2020</x:v>
      </x:c>
      <x:c r="M433" s="50" t="n">
        <x:v>1</x:v>
      </x:c>
      <x:c r="N433" s="50" t="n">
        <x:v>1</x:v>
      </x:c>
      <x:c r="O433" s="52" t="str">
        <x:f>IF($F433="","",$F433*$M433)</x:f>
      </x:c>
      <x:c r="P433" s="54" t="str">
        <x:f>IF('Deal_Master_Wide'!$BT$64="","",'Deal_Master_Wide'!$BT$64)</x:f>
      </x:c>
      <x:c r="Q433" s="54" t="str">
        <x:f>IF('Deal_Master_Wide'!$CA$64="","",'Deal_Master_Wide'!$CA$64)</x:f>
      </x:c>
      <x:c r="R433" s="54" t="str">
        <x:f>IF('Deal_Master_Wide'!$CH$64="","",'Deal_Master_Wide'!$CH$64)</x:f>
      </x:c>
      <x:c r="S433" s="54" t="str">
        <x:f>IF('Deal_Master_Wide'!$CO$64="","",'Deal_Master_Wide'!$CO$64)</x:f>
      </x:c>
      <x:c r="T433" s="54" t="str">
        <x:f>IF('Deal_Master_Wide'!$CV$64="","",'Deal_Master_Wide'!$CV$64)</x:f>
      </x:c>
      <x:c r="U433" s="54" t="str">
        <x:f>IF('Deal_Master_Wide'!$DC$64="","",'Deal_Master_Wide'!$DC$64)</x:f>
      </x:c>
      <x:c r="V433" s="56" t="str">
        <x:f>IF('Deal_Master_Wide'!$DJ$64="","",'Deal_Master_Wide'!$DJ$64)</x:f>
      </x:c>
      <x:c r="W433" s="56" t="str">
        <x:f>IF('Deal_Master_Wide'!$DQ$64="","",'Deal_Master_Wide'!$DQ$64)</x:f>
      </x:c>
      <x:c r="X433" s="56" t="str">
        <x:f>IF('Deal_Master_Wide'!$DX$64="","",'Deal_Master_Wide'!$DX$64)</x:f>
      </x:c>
      <x:c r="Y433" s="118" t="str">
        <x:f>IF('Deal_Master_Wide'!$EE$64="","",'Deal_Master_Wide'!$EE$64)</x:f>
      </x:c>
      <x:c r="Z433" s="118" t="str">
        <x:f>IF('Deal_Master_Wide'!$EL$64="","",'Deal_Master_Wide'!$EL$64)</x:f>
      </x:c>
      <x:c r="AA433" s="52" t="str">
        <x:f>IF('Deal_Master_Wide'!$AL$64="","",'Deal_Master_Wide'!$AL$64)</x:f>
        <x:v>Unknown</x:v>
      </x:c>
      <x:c r="AB433" s="54" t="str">
        <x:f>IF('Deal_Master_Wide'!$AF$64="","",'Deal_Master_Wide'!$AF$64)</x:f>
      </x:c>
      <x:c r="AC433" s="52" t="str">
        <x:f>IF(COUNT($P433,$Q433,$R433,$S433,$T433,$U433,$V433,$W433,$X433)=9,"Yes","No")</x:f>
        <x:v>No</x:v>
      </x:c>
      <x:c r="AD433" s="52" t="str">
        <x:f>IF(COUNT($Y433,$Z433)=2,"Yes","No")</x:f>
        <x:v>No</x:v>
      </x:c>
      <x:c r="AE433" s="50" t="str"/>
      <x:c r="AF433" t="str"/>
    </x:row>
    <x:row r="434" ht="20" customHeight="1">
      <x:c r="A434" s="50" t="str">
        <x:v>CTL-0062</x:v>
      </x:c>
      <x:c r="B434" s="50" t="str">
        <x:v>Candidate alternative-rationale group</x:v>
      </x:c>
      <x:c r="C434" s="52" t="str">
        <x:f>IF('Deal_Master_Wide'!$AU$64="","",'Deal_Master_Wide'!$AU$64)</x:f>
        <x:v>Not reviewed</x:v>
      </x:c>
      <x:c r="D434" s="52" t="str">
        <x:f>IF('Deal_Master_Wide'!$AV$64="","",'Deal_Master_Wide'!$AV$64)</x:f>
        <x:v>Not assessed</x:v>
      </x:c>
      <x:c r="E434" s="50" t="n">
        <x:v>0</x:v>
      </x:c>
      <x:c r="F434" s="52" t="str">
        <x:f>IF(OR($C434="High-confidence innovation-driven",$C434="Medium-confidence innovation-driven"),1,IF($C434="Clear alternative-rationale",0,""))</x:f>
      </x:c>
      <x:c r="G434" s="52" t="str">
        <x:f>IF('Deal_Master_Wide'!$M$64="","",'Deal_Master_Wide'!$M$64)</x:f>
        <x:v>Review</x:v>
      </x:c>
      <x:c r="H434" s="50" t="str">
        <x:v>Immunic Inc</x:v>
      </x:c>
      <x:c r="I434" s="50" t="str">
        <x:v>Immunic AG</x:v>
      </x:c>
      <x:c r="J434" s="50" t="n">
        <x:v>2019</x:v>
      </x:c>
      <x:c r="K434" s="50" t="n">
        <x:v>2</x:v>
      </x:c>
      <x:c r="L434" s="50" t="n">
        <x:v>2021</x:v>
      </x:c>
      <x:c r="M434" s="50" t="n">
        <x:v>1</x:v>
      </x:c>
      <x:c r="N434" s="50" t="n">
        <x:v>1</x:v>
      </x:c>
      <x:c r="O434" s="52" t="str">
        <x:f>IF($F434="","",$F434*$M434)</x:f>
      </x:c>
      <x:c r="P434" s="54" t="str">
        <x:f>IF('Deal_Master_Wide'!$BU$64="","",'Deal_Master_Wide'!$BU$64)</x:f>
      </x:c>
      <x:c r="Q434" s="54" t="str">
        <x:f>IF('Deal_Master_Wide'!$CB$64="","",'Deal_Master_Wide'!$CB$64)</x:f>
      </x:c>
      <x:c r="R434" s="54" t="str">
        <x:f>IF('Deal_Master_Wide'!$CI$64="","",'Deal_Master_Wide'!$CI$64)</x:f>
      </x:c>
      <x:c r="S434" s="54" t="str">
        <x:f>IF('Deal_Master_Wide'!$CP$64="","",'Deal_Master_Wide'!$CP$64)</x:f>
      </x:c>
      <x:c r="T434" s="54" t="str">
        <x:f>IF('Deal_Master_Wide'!$CW$64="","",'Deal_Master_Wide'!$CW$64)</x:f>
      </x:c>
      <x:c r="U434" s="54" t="str">
        <x:f>IF('Deal_Master_Wide'!$DD$64="","",'Deal_Master_Wide'!$DD$64)</x:f>
      </x:c>
      <x:c r="V434" s="56" t="str">
        <x:f>IF('Deal_Master_Wide'!$DK$64="","",'Deal_Master_Wide'!$DK$64)</x:f>
      </x:c>
      <x:c r="W434" s="56" t="str">
        <x:f>IF('Deal_Master_Wide'!$DR$64="","",'Deal_Master_Wide'!$DR$64)</x:f>
      </x:c>
      <x:c r="X434" s="56" t="str">
        <x:f>IF('Deal_Master_Wide'!$DY$64="","",'Deal_Master_Wide'!$DY$64)</x:f>
      </x:c>
      <x:c r="Y434" s="118" t="str">
        <x:f>IF('Deal_Master_Wide'!$EF$64="","",'Deal_Master_Wide'!$EF$64)</x:f>
      </x:c>
      <x:c r="Z434" s="118" t="str">
        <x:f>IF('Deal_Master_Wide'!$EM$64="","",'Deal_Master_Wide'!$EM$64)</x:f>
      </x:c>
      <x:c r="AA434" s="52" t="str">
        <x:f>IF('Deal_Master_Wide'!$AL$64="","",'Deal_Master_Wide'!$AL$64)</x:f>
        <x:v>Unknown</x:v>
      </x:c>
      <x:c r="AB434" s="54" t="str">
        <x:f>IF('Deal_Master_Wide'!$AF$64="","",'Deal_Master_Wide'!$AF$64)</x:f>
      </x:c>
      <x:c r="AC434" s="52" t="str">
        <x:f>IF(COUNT($P434,$Q434,$R434,$S434,$T434,$U434,$V434,$W434,$X434)=9,"Yes","No")</x:f>
        <x:v>No</x:v>
      </x:c>
      <x:c r="AD434" s="52" t="str">
        <x:f>IF(COUNT($Y434,$Z434)=2,"Yes","No")</x:f>
        <x:v>No</x:v>
      </x:c>
      <x:c r="AE434" s="50" t="str"/>
      <x:c r="AF434" t="str"/>
    </x:row>
    <x:row r="435" ht="20" customHeight="1">
      <x:c r="A435" s="50" t="str">
        <x:v>CTL-0062</x:v>
      </x:c>
      <x:c r="B435" s="50" t="str">
        <x:v>Candidate alternative-rationale group</x:v>
      </x:c>
      <x:c r="C435" s="52" t="str">
        <x:f>IF('Deal_Master_Wide'!$AU$64="","",'Deal_Master_Wide'!$AU$64)</x:f>
        <x:v>Not reviewed</x:v>
      </x:c>
      <x:c r="D435" s="52" t="str">
        <x:f>IF('Deal_Master_Wide'!$AV$64="","",'Deal_Master_Wide'!$AV$64)</x:f>
        <x:v>Not assessed</x:v>
      </x:c>
      <x:c r="E435" s="50" t="n">
        <x:v>0</x:v>
      </x:c>
      <x:c r="F435" s="52" t="str">
        <x:f>IF(OR($C435="High-confidence innovation-driven",$C435="Medium-confidence innovation-driven"),1,IF($C435="Clear alternative-rationale",0,""))</x:f>
      </x:c>
      <x:c r="G435" s="52" t="str">
        <x:f>IF('Deal_Master_Wide'!$M$64="","",'Deal_Master_Wide'!$M$64)</x:f>
        <x:v>Review</x:v>
      </x:c>
      <x:c r="H435" s="50" t="str">
        <x:v>Immunic Inc</x:v>
      </x:c>
      <x:c r="I435" s="50" t="str">
        <x:v>Immunic AG</x:v>
      </x:c>
      <x:c r="J435" s="50" t="n">
        <x:v>2019</x:v>
      </x:c>
      <x:c r="K435" s="50" t="n">
        <x:v>3</x:v>
      </x:c>
      <x:c r="L435" s="50" t="n">
        <x:v>2022</x:v>
      </x:c>
      <x:c r="M435" s="50" t="n">
        <x:v>1</x:v>
      </x:c>
      <x:c r="N435" s="50" t="n">
        <x:v>1</x:v>
      </x:c>
      <x:c r="O435" s="52" t="str">
        <x:f>IF($F435="","",$F435*$M435)</x:f>
      </x:c>
      <x:c r="P435" s="54" t="str">
        <x:f>IF('Deal_Master_Wide'!$BV$64="","",'Deal_Master_Wide'!$BV$64)</x:f>
      </x:c>
      <x:c r="Q435" s="54" t="str">
        <x:f>IF('Deal_Master_Wide'!$CC$64="","",'Deal_Master_Wide'!$CC$64)</x:f>
      </x:c>
      <x:c r="R435" s="54" t="str">
        <x:f>IF('Deal_Master_Wide'!$CJ$64="","",'Deal_Master_Wide'!$CJ$64)</x:f>
      </x:c>
      <x:c r="S435" s="54" t="str">
        <x:f>IF('Deal_Master_Wide'!$CQ$64="","",'Deal_Master_Wide'!$CQ$64)</x:f>
      </x:c>
      <x:c r="T435" s="54" t="str">
        <x:f>IF('Deal_Master_Wide'!$CX$64="","",'Deal_Master_Wide'!$CX$64)</x:f>
      </x:c>
      <x:c r="U435" s="54" t="str">
        <x:f>IF('Deal_Master_Wide'!$DE$64="","",'Deal_Master_Wide'!$DE$64)</x:f>
      </x:c>
      <x:c r="V435" s="56" t="str">
        <x:f>IF('Deal_Master_Wide'!$DL$64="","",'Deal_Master_Wide'!$DL$64)</x:f>
      </x:c>
      <x:c r="W435" s="56" t="str">
        <x:f>IF('Deal_Master_Wide'!$DS$64="","",'Deal_Master_Wide'!$DS$64)</x:f>
      </x:c>
      <x:c r="X435" s="56" t="str">
        <x:f>IF('Deal_Master_Wide'!$DZ$64="","",'Deal_Master_Wide'!$DZ$64)</x:f>
      </x:c>
      <x:c r="Y435" s="118" t="str">
        <x:f>IF('Deal_Master_Wide'!$EG$64="","",'Deal_Master_Wide'!$EG$64)</x:f>
      </x:c>
      <x:c r="Z435" s="118" t="str">
        <x:f>IF('Deal_Master_Wide'!$EN$64="","",'Deal_Master_Wide'!$EN$64)</x:f>
      </x:c>
      <x:c r="AA435" s="52" t="str">
        <x:f>IF('Deal_Master_Wide'!$AL$64="","",'Deal_Master_Wide'!$AL$64)</x:f>
        <x:v>Unknown</x:v>
      </x:c>
      <x:c r="AB435" s="54" t="str">
        <x:f>IF('Deal_Master_Wide'!$AF$64="","",'Deal_Master_Wide'!$AF$64)</x:f>
      </x:c>
      <x:c r="AC435" s="52" t="str">
        <x:f>IF(COUNT($P435,$Q435,$R435,$S435,$T435,$U435,$V435,$W435,$X435)=9,"Yes","No")</x:f>
        <x:v>No</x:v>
      </x:c>
      <x:c r="AD435" s="52" t="str">
        <x:f>IF(COUNT($Y435,$Z435)=2,"Yes","No")</x:f>
        <x:v>No</x:v>
      </x:c>
      <x:c r="AE435" s="50" t="str"/>
      <x:c r="AF435" t="str"/>
    </x:row>
    <x:row r="436" ht="20" customHeight="1">
      <x:c r="A436" s="50" t="str">
        <x:v>CTL-0063</x:v>
      </x:c>
      <x:c r="B436" s="50" t="str">
        <x:v>Candidate alternative-rationale group</x:v>
      </x:c>
      <x:c r="C436" s="52" t="str">
        <x:f>IF('Deal_Master_Wide'!$AU$65="","",'Deal_Master_Wide'!$AU$65)</x:f>
        <x:v>Not reviewed</x:v>
      </x:c>
      <x:c r="D436" s="52" t="str">
        <x:f>IF('Deal_Master_Wide'!$AV$65="","",'Deal_Master_Wide'!$AV$65)</x:f>
        <x:v>Not assessed</x:v>
      </x:c>
      <x:c r="E436" s="50" t="n">
        <x:v>0</x:v>
      </x:c>
      <x:c r="F436" s="52" t="str">
        <x:f>IF(OR($C436="High-confidence innovation-driven",$C436="Medium-confidence innovation-driven"),1,IF($C436="Clear alternative-rationale",0,""))</x:f>
      </x:c>
      <x:c r="G436" s="52" t="str">
        <x:f>IF('Deal_Master_Wide'!$M$65="","",'Deal_Master_Wide'!$M$65)</x:f>
        <x:v>Review</x:v>
      </x:c>
      <x:c r="H436" s="50" t="str">
        <x:v>Amarox Ltd</x:v>
      </x:c>
      <x:c r="I436" s="50" t="str">
        <x:v>Tarbis Farma SL</x:v>
      </x:c>
      <x:c r="J436" s="50" t="n">
        <x:v>2019</x:v>
      </x:c>
      <x:c r="K436" s="50" t="n">
        <x:v>-3</x:v>
      </x:c>
      <x:c r="L436" s="50" t="n">
        <x:v>2016</x:v>
      </x:c>
      <x:c r="M436" s="50" t="n">
        <x:v>0</x:v>
      </x:c>
      <x:c r="N436" s="50" t="n">
        <x:v>0</x:v>
      </x:c>
      <x:c r="O436" s="52" t="str">
        <x:f>IF($F436="","",$F436*$M436)</x:f>
      </x:c>
      <x:c r="P436" s="54" t="str">
        <x:f>IF('Deal_Master_Wide'!$BP$65="","",'Deal_Master_Wide'!$BP$65)</x:f>
      </x:c>
      <x:c r="Q436" s="54" t="str">
        <x:f>IF('Deal_Master_Wide'!$BW$65="","",'Deal_Master_Wide'!$BW$65)</x:f>
      </x:c>
      <x:c r="R436" s="54" t="str">
        <x:f>IF('Deal_Master_Wide'!$CD$65="","",'Deal_Master_Wide'!$CD$65)</x:f>
      </x:c>
      <x:c r="S436" s="54" t="str">
        <x:f>IF('Deal_Master_Wide'!$CK$65="","",'Deal_Master_Wide'!$CK$65)</x:f>
      </x:c>
      <x:c r="T436" s="54" t="str">
        <x:f>IF('Deal_Master_Wide'!$CR$65="","",'Deal_Master_Wide'!$CR$65)</x:f>
      </x:c>
      <x:c r="U436" s="54" t="str">
        <x:f>IF('Deal_Master_Wide'!$CY$65="","",'Deal_Master_Wide'!$CY$65)</x:f>
      </x:c>
      <x:c r="V436" s="56" t="str">
        <x:f>IF('Deal_Master_Wide'!$DF$65="","",'Deal_Master_Wide'!$DF$65)</x:f>
      </x:c>
      <x:c r="W436" s="56" t="str">
        <x:f>IF('Deal_Master_Wide'!$DM$65="","",'Deal_Master_Wide'!$DM$65)</x:f>
      </x:c>
      <x:c r="X436" s="56" t="str">
        <x:f>IF('Deal_Master_Wide'!$DT$65="","",'Deal_Master_Wide'!$DT$65)</x:f>
      </x:c>
      <x:c r="Y436" s="118" t="str">
        <x:f>IF('Deal_Master_Wide'!$EA$65="","",'Deal_Master_Wide'!$EA$65)</x:f>
      </x:c>
      <x:c r="Z436" s="118" t="str">
        <x:f>IF('Deal_Master_Wide'!$EH$65="","",'Deal_Master_Wide'!$EH$65)</x:f>
      </x:c>
      <x:c r="AA436" s="52" t="str">
        <x:f>IF('Deal_Master_Wide'!$AL$65="","",'Deal_Master_Wide'!$AL$65)</x:f>
        <x:v>Unknown</x:v>
      </x:c>
      <x:c r="AB436" s="54" t="str">
        <x:f>IF('Deal_Master_Wide'!$AF$65="","",'Deal_Master_Wide'!$AF$65)</x:f>
      </x:c>
      <x:c r="AC436" s="52" t="str">
        <x:f>IF(COUNT($P436,$Q436,$R436,$S436,$T436,$U436,$V436,$W436,$X436)=9,"Yes","No")</x:f>
        <x:v>No</x:v>
      </x:c>
      <x:c r="AD436" s="52" t="str">
        <x:f>IF(COUNT($Y436,$Z436)=2,"Yes","No")</x:f>
        <x:v>No</x:v>
      </x:c>
      <x:c r="AE436" s="50" t="str"/>
      <x:c r="AF436" t="str"/>
    </x:row>
    <x:row r="437" ht="20" customHeight="1">
      <x:c r="A437" s="50" t="str">
        <x:v>CTL-0063</x:v>
      </x:c>
      <x:c r="B437" s="50" t="str">
        <x:v>Candidate alternative-rationale group</x:v>
      </x:c>
      <x:c r="C437" s="52" t="str">
        <x:f>IF('Deal_Master_Wide'!$AU$65="","",'Deal_Master_Wide'!$AU$65)</x:f>
        <x:v>Not reviewed</x:v>
      </x:c>
      <x:c r="D437" s="52" t="str">
        <x:f>IF('Deal_Master_Wide'!$AV$65="","",'Deal_Master_Wide'!$AV$65)</x:f>
        <x:v>Not assessed</x:v>
      </x:c>
      <x:c r="E437" s="50" t="n">
        <x:v>0</x:v>
      </x:c>
      <x:c r="F437" s="52" t="str">
        <x:f>IF(OR($C437="High-confidence innovation-driven",$C437="Medium-confidence innovation-driven"),1,IF($C437="Clear alternative-rationale",0,""))</x:f>
      </x:c>
      <x:c r="G437" s="52" t="str">
        <x:f>IF('Deal_Master_Wide'!$M$65="","",'Deal_Master_Wide'!$M$65)</x:f>
        <x:v>Review</x:v>
      </x:c>
      <x:c r="H437" s="50" t="str">
        <x:v>Amarox Ltd</x:v>
      </x:c>
      <x:c r="I437" s="50" t="str">
        <x:v>Tarbis Farma SL</x:v>
      </x:c>
      <x:c r="J437" s="50" t="n">
        <x:v>2019</x:v>
      </x:c>
      <x:c r="K437" s="50" t="n">
        <x:v>-2</x:v>
      </x:c>
      <x:c r="L437" s="50" t="n">
        <x:v>2017</x:v>
      </x:c>
      <x:c r="M437" s="50" t="n">
        <x:v>0</x:v>
      </x:c>
      <x:c r="N437" s="50" t="n">
        <x:v>0</x:v>
      </x:c>
      <x:c r="O437" s="52" t="str">
        <x:f>IF($F437="","",$F437*$M437)</x:f>
      </x:c>
      <x:c r="P437" s="54" t="str">
        <x:f>IF('Deal_Master_Wide'!$BQ$65="","",'Deal_Master_Wide'!$BQ$65)</x:f>
      </x:c>
      <x:c r="Q437" s="54" t="str">
        <x:f>IF('Deal_Master_Wide'!$BX$65="","",'Deal_Master_Wide'!$BX$65)</x:f>
      </x:c>
      <x:c r="R437" s="54" t="str">
        <x:f>IF('Deal_Master_Wide'!$CE$65="","",'Deal_Master_Wide'!$CE$65)</x:f>
      </x:c>
      <x:c r="S437" s="54" t="str">
        <x:f>IF('Deal_Master_Wide'!$CL$65="","",'Deal_Master_Wide'!$CL$65)</x:f>
      </x:c>
      <x:c r="T437" s="54" t="str">
        <x:f>IF('Deal_Master_Wide'!$CS$65="","",'Deal_Master_Wide'!$CS$65)</x:f>
      </x:c>
      <x:c r="U437" s="54" t="str">
        <x:f>IF('Deal_Master_Wide'!$CZ$65="","",'Deal_Master_Wide'!$CZ$65)</x:f>
      </x:c>
      <x:c r="V437" s="56" t="str">
        <x:f>IF('Deal_Master_Wide'!$DG$65="","",'Deal_Master_Wide'!$DG$65)</x:f>
      </x:c>
      <x:c r="W437" s="56" t="str">
        <x:f>IF('Deal_Master_Wide'!$DN$65="","",'Deal_Master_Wide'!$DN$65)</x:f>
      </x:c>
      <x:c r="X437" s="56" t="str">
        <x:f>IF('Deal_Master_Wide'!$DU$65="","",'Deal_Master_Wide'!$DU$65)</x:f>
      </x:c>
      <x:c r="Y437" s="118" t="str">
        <x:f>IF('Deal_Master_Wide'!$EB$65="","",'Deal_Master_Wide'!$EB$65)</x:f>
      </x:c>
      <x:c r="Z437" s="118" t="str">
        <x:f>IF('Deal_Master_Wide'!$EI$65="","",'Deal_Master_Wide'!$EI$65)</x:f>
      </x:c>
      <x:c r="AA437" s="52" t="str">
        <x:f>IF('Deal_Master_Wide'!$AL$65="","",'Deal_Master_Wide'!$AL$65)</x:f>
        <x:v>Unknown</x:v>
      </x:c>
      <x:c r="AB437" s="54" t="str">
        <x:f>IF('Deal_Master_Wide'!$AF$65="","",'Deal_Master_Wide'!$AF$65)</x:f>
      </x:c>
      <x:c r="AC437" s="52" t="str">
        <x:f>IF(COUNT($P437,$Q437,$R437,$S437,$T437,$U437,$V437,$W437,$X437)=9,"Yes","No")</x:f>
        <x:v>No</x:v>
      </x:c>
      <x:c r="AD437" s="52" t="str">
        <x:f>IF(COUNT($Y437,$Z437)=2,"Yes","No")</x:f>
        <x:v>No</x:v>
      </x:c>
      <x:c r="AE437" s="50" t="str"/>
      <x:c r="AF437" t="str"/>
    </x:row>
    <x:row r="438" ht="20" customHeight="1">
      <x:c r="A438" s="50" t="str">
        <x:v>CTL-0063</x:v>
      </x:c>
      <x:c r="B438" s="50" t="str">
        <x:v>Candidate alternative-rationale group</x:v>
      </x:c>
      <x:c r="C438" s="52" t="str">
        <x:f>IF('Deal_Master_Wide'!$AU$65="","",'Deal_Master_Wide'!$AU$65)</x:f>
        <x:v>Not reviewed</x:v>
      </x:c>
      <x:c r="D438" s="52" t="str">
        <x:f>IF('Deal_Master_Wide'!$AV$65="","",'Deal_Master_Wide'!$AV$65)</x:f>
        <x:v>Not assessed</x:v>
      </x:c>
      <x:c r="E438" s="50" t="n">
        <x:v>0</x:v>
      </x:c>
      <x:c r="F438" s="52" t="str">
        <x:f>IF(OR($C438="High-confidence innovation-driven",$C438="Medium-confidence innovation-driven"),1,IF($C438="Clear alternative-rationale",0,""))</x:f>
      </x:c>
      <x:c r="G438" s="52" t="str">
        <x:f>IF('Deal_Master_Wide'!$M$65="","",'Deal_Master_Wide'!$M$65)</x:f>
        <x:v>Review</x:v>
      </x:c>
      <x:c r="H438" s="50" t="str">
        <x:v>Amarox Ltd</x:v>
      </x:c>
      <x:c r="I438" s="50" t="str">
        <x:v>Tarbis Farma SL</x:v>
      </x:c>
      <x:c r="J438" s="50" t="n">
        <x:v>2019</x:v>
      </x:c>
      <x:c r="K438" s="50" t="n">
        <x:v>-1</x:v>
      </x:c>
      <x:c r="L438" s="50" t="n">
        <x:v>2018</x:v>
      </x:c>
      <x:c r="M438" s="50" t="n">
        <x:v>0</x:v>
      </x:c>
      <x:c r="N438" s="50" t="n">
        <x:v>0</x:v>
      </x:c>
      <x:c r="O438" s="52" t="str">
        <x:f>IF($F438="","",$F438*$M438)</x:f>
      </x:c>
      <x:c r="P438" s="54" t="str">
        <x:f>IF('Deal_Master_Wide'!$BR$65="","",'Deal_Master_Wide'!$BR$65)</x:f>
      </x:c>
      <x:c r="Q438" s="54" t="str">
        <x:f>IF('Deal_Master_Wide'!$BY$65="","",'Deal_Master_Wide'!$BY$65)</x:f>
      </x:c>
      <x:c r="R438" s="54" t="str">
        <x:f>IF('Deal_Master_Wide'!$CF$65="","",'Deal_Master_Wide'!$CF$65)</x:f>
      </x:c>
      <x:c r="S438" s="54" t="str">
        <x:f>IF('Deal_Master_Wide'!$CM$65="","",'Deal_Master_Wide'!$CM$65)</x:f>
      </x:c>
      <x:c r="T438" s="54" t="str">
        <x:f>IF('Deal_Master_Wide'!$CT$65="","",'Deal_Master_Wide'!$CT$65)</x:f>
      </x:c>
      <x:c r="U438" s="54" t="str">
        <x:f>IF('Deal_Master_Wide'!$DA$65="","",'Deal_Master_Wide'!$DA$65)</x:f>
      </x:c>
      <x:c r="V438" s="56" t="str">
        <x:f>IF('Deal_Master_Wide'!$DH$65="","",'Deal_Master_Wide'!$DH$65)</x:f>
      </x:c>
      <x:c r="W438" s="56" t="str">
        <x:f>IF('Deal_Master_Wide'!$DO$65="","",'Deal_Master_Wide'!$DO$65)</x:f>
      </x:c>
      <x:c r="X438" s="56" t="str">
        <x:f>IF('Deal_Master_Wide'!$DV$65="","",'Deal_Master_Wide'!$DV$65)</x:f>
      </x:c>
      <x:c r="Y438" s="118" t="str">
        <x:f>IF('Deal_Master_Wide'!$EC$65="","",'Deal_Master_Wide'!$EC$65)</x:f>
      </x:c>
      <x:c r="Z438" s="118" t="str">
        <x:f>IF('Deal_Master_Wide'!$EJ$65="","",'Deal_Master_Wide'!$EJ$65)</x:f>
      </x:c>
      <x:c r="AA438" s="52" t="str">
        <x:f>IF('Deal_Master_Wide'!$AL$65="","",'Deal_Master_Wide'!$AL$65)</x:f>
        <x:v>Unknown</x:v>
      </x:c>
      <x:c r="AB438" s="54" t="str">
        <x:f>IF('Deal_Master_Wide'!$AF$65="","",'Deal_Master_Wide'!$AF$65)</x:f>
      </x:c>
      <x:c r="AC438" s="52" t="str">
        <x:f>IF(COUNT($P438,$Q438,$R438,$S438,$T438,$U438,$V438,$W438,$X438)=9,"Yes","No")</x:f>
        <x:v>No</x:v>
      </x:c>
      <x:c r="AD438" s="52" t="str">
        <x:f>IF(COUNT($Y438,$Z438)=2,"Yes","No")</x:f>
        <x:v>No</x:v>
      </x:c>
      <x:c r="AE438" s="50" t="str"/>
      <x:c r="AF438" t="str"/>
    </x:row>
    <x:row r="439" ht="20" customHeight="1">
      <x:c r="A439" s="50" t="str">
        <x:v>CTL-0063</x:v>
      </x:c>
      <x:c r="B439" s="50" t="str">
        <x:v>Candidate alternative-rationale group</x:v>
      </x:c>
      <x:c r="C439" s="52" t="str">
        <x:f>IF('Deal_Master_Wide'!$AU$65="","",'Deal_Master_Wide'!$AU$65)</x:f>
        <x:v>Not reviewed</x:v>
      </x:c>
      <x:c r="D439" s="52" t="str">
        <x:f>IF('Deal_Master_Wide'!$AV$65="","",'Deal_Master_Wide'!$AV$65)</x:f>
        <x:v>Not assessed</x:v>
      </x:c>
      <x:c r="E439" s="50" t="n">
        <x:v>0</x:v>
      </x:c>
      <x:c r="F439" s="52" t="str">
        <x:f>IF(OR($C439="High-confidence innovation-driven",$C439="Medium-confidence innovation-driven"),1,IF($C439="Clear alternative-rationale",0,""))</x:f>
      </x:c>
      <x:c r="G439" s="52" t="str">
        <x:f>IF('Deal_Master_Wide'!$M$65="","",'Deal_Master_Wide'!$M$65)</x:f>
        <x:v>Review</x:v>
      </x:c>
      <x:c r="H439" s="50" t="str">
        <x:v>Amarox Ltd</x:v>
      </x:c>
      <x:c r="I439" s="50" t="str">
        <x:v>Tarbis Farma SL</x:v>
      </x:c>
      <x:c r="J439" s="50" t="n">
        <x:v>2019</x:v>
      </x:c>
      <x:c r="K439" s="50" t="n">
        <x:v>0</x:v>
      </x:c>
      <x:c r="L439" s="50" t="n">
        <x:v>2019</x:v>
      </x:c>
      <x:c r="M439" s="50" t="n">
        <x:v>0</x:v>
      </x:c>
      <x:c r="N439" s="50" t="n">
        <x:v>1</x:v>
      </x:c>
      <x:c r="O439" s="52" t="str">
        <x:f>IF($F439="","",$F439*$M439)</x:f>
      </x:c>
      <x:c r="P439" s="54" t="str">
        <x:f>IF('Deal_Master_Wide'!$BS$65="","",'Deal_Master_Wide'!$BS$65)</x:f>
      </x:c>
      <x:c r="Q439" s="54" t="str">
        <x:f>IF('Deal_Master_Wide'!$BZ$65="","",'Deal_Master_Wide'!$BZ$65)</x:f>
      </x:c>
      <x:c r="R439" s="54" t="str">
        <x:f>IF('Deal_Master_Wide'!$CG$65="","",'Deal_Master_Wide'!$CG$65)</x:f>
      </x:c>
      <x:c r="S439" s="54" t="str">
        <x:f>IF('Deal_Master_Wide'!$CN$65="","",'Deal_Master_Wide'!$CN$65)</x:f>
      </x:c>
      <x:c r="T439" s="54" t="str">
        <x:f>IF('Deal_Master_Wide'!$CU$65="","",'Deal_Master_Wide'!$CU$65)</x:f>
      </x:c>
      <x:c r="U439" s="54" t="str">
        <x:f>IF('Deal_Master_Wide'!$DB$65="","",'Deal_Master_Wide'!$DB$65)</x:f>
      </x:c>
      <x:c r="V439" s="56" t="str">
        <x:f>IF('Deal_Master_Wide'!$DI$65="","",'Deal_Master_Wide'!$DI$65)</x:f>
      </x:c>
      <x:c r="W439" s="56" t="str">
        <x:f>IF('Deal_Master_Wide'!$DP$65="","",'Deal_Master_Wide'!$DP$65)</x:f>
      </x:c>
      <x:c r="X439" s="56" t="str">
        <x:f>IF('Deal_Master_Wide'!$DW$65="","",'Deal_Master_Wide'!$DW$65)</x:f>
      </x:c>
      <x:c r="Y439" s="118" t="str">
        <x:f>IF('Deal_Master_Wide'!$ED$65="","",'Deal_Master_Wide'!$ED$65)</x:f>
      </x:c>
      <x:c r="Z439" s="118" t="str">
        <x:f>IF('Deal_Master_Wide'!$EK$65="","",'Deal_Master_Wide'!$EK$65)</x:f>
      </x:c>
      <x:c r="AA439" s="52" t="str">
        <x:f>IF('Deal_Master_Wide'!$AL$65="","",'Deal_Master_Wide'!$AL$65)</x:f>
        <x:v>Unknown</x:v>
      </x:c>
      <x:c r="AB439" s="54" t="str">
        <x:f>IF('Deal_Master_Wide'!$AF$65="","",'Deal_Master_Wide'!$AF$65)</x:f>
      </x:c>
      <x:c r="AC439" s="52" t="str">
        <x:f>IF(COUNT($P439,$Q439,$R439,$S439,$T439,$U439,$V439,$W439,$X439)=9,"Yes","No")</x:f>
        <x:v>No</x:v>
      </x:c>
      <x:c r="AD439" s="52" t="str">
        <x:f>IF(COUNT($Y439,$Z439)=2,"Yes","No")</x:f>
        <x:v>No</x:v>
      </x:c>
      <x:c r="AE439" s="50" t="str"/>
      <x:c r="AF439" t="str"/>
    </x:row>
    <x:row r="440" ht="20" customHeight="1">
      <x:c r="A440" s="50" t="str">
        <x:v>CTL-0063</x:v>
      </x:c>
      <x:c r="B440" s="50" t="str">
        <x:v>Candidate alternative-rationale group</x:v>
      </x:c>
      <x:c r="C440" s="52" t="str">
        <x:f>IF('Deal_Master_Wide'!$AU$65="","",'Deal_Master_Wide'!$AU$65)</x:f>
        <x:v>Not reviewed</x:v>
      </x:c>
      <x:c r="D440" s="52" t="str">
        <x:f>IF('Deal_Master_Wide'!$AV$65="","",'Deal_Master_Wide'!$AV$65)</x:f>
        <x:v>Not assessed</x:v>
      </x:c>
      <x:c r="E440" s="50" t="n">
        <x:v>0</x:v>
      </x:c>
      <x:c r="F440" s="52" t="str">
        <x:f>IF(OR($C440="High-confidence innovation-driven",$C440="Medium-confidence innovation-driven"),1,IF($C440="Clear alternative-rationale",0,""))</x:f>
      </x:c>
      <x:c r="G440" s="52" t="str">
        <x:f>IF('Deal_Master_Wide'!$M$65="","",'Deal_Master_Wide'!$M$65)</x:f>
        <x:v>Review</x:v>
      </x:c>
      <x:c r="H440" s="50" t="str">
        <x:v>Amarox Ltd</x:v>
      </x:c>
      <x:c r="I440" s="50" t="str">
        <x:v>Tarbis Farma SL</x:v>
      </x:c>
      <x:c r="J440" s="50" t="n">
        <x:v>2019</x:v>
      </x:c>
      <x:c r="K440" s="50" t="n">
        <x:v>1</x:v>
      </x:c>
      <x:c r="L440" s="50" t="n">
        <x:v>2020</x:v>
      </x:c>
      <x:c r="M440" s="50" t="n">
        <x:v>1</x:v>
      </x:c>
      <x:c r="N440" s="50" t="n">
        <x:v>1</x:v>
      </x:c>
      <x:c r="O440" s="52" t="str">
        <x:f>IF($F440="","",$F440*$M440)</x:f>
      </x:c>
      <x:c r="P440" s="54" t="str">
        <x:f>IF('Deal_Master_Wide'!$BT$65="","",'Deal_Master_Wide'!$BT$65)</x:f>
      </x:c>
      <x:c r="Q440" s="54" t="str">
        <x:f>IF('Deal_Master_Wide'!$CA$65="","",'Deal_Master_Wide'!$CA$65)</x:f>
      </x:c>
      <x:c r="R440" s="54" t="str">
        <x:f>IF('Deal_Master_Wide'!$CH$65="","",'Deal_Master_Wide'!$CH$65)</x:f>
      </x:c>
      <x:c r="S440" s="54" t="str">
        <x:f>IF('Deal_Master_Wide'!$CO$65="","",'Deal_Master_Wide'!$CO$65)</x:f>
      </x:c>
      <x:c r="T440" s="54" t="str">
        <x:f>IF('Deal_Master_Wide'!$CV$65="","",'Deal_Master_Wide'!$CV$65)</x:f>
      </x:c>
      <x:c r="U440" s="54" t="str">
        <x:f>IF('Deal_Master_Wide'!$DC$65="","",'Deal_Master_Wide'!$DC$65)</x:f>
      </x:c>
      <x:c r="V440" s="56" t="str">
        <x:f>IF('Deal_Master_Wide'!$DJ$65="","",'Deal_Master_Wide'!$DJ$65)</x:f>
      </x:c>
      <x:c r="W440" s="56" t="str">
        <x:f>IF('Deal_Master_Wide'!$DQ$65="","",'Deal_Master_Wide'!$DQ$65)</x:f>
      </x:c>
      <x:c r="X440" s="56" t="str">
        <x:f>IF('Deal_Master_Wide'!$DX$65="","",'Deal_Master_Wide'!$DX$65)</x:f>
      </x:c>
      <x:c r="Y440" s="118" t="str">
        <x:f>IF('Deal_Master_Wide'!$EE$65="","",'Deal_Master_Wide'!$EE$65)</x:f>
      </x:c>
      <x:c r="Z440" s="118" t="str">
        <x:f>IF('Deal_Master_Wide'!$EL$65="","",'Deal_Master_Wide'!$EL$65)</x:f>
      </x:c>
      <x:c r="AA440" s="52" t="str">
        <x:f>IF('Deal_Master_Wide'!$AL$65="","",'Deal_Master_Wide'!$AL$65)</x:f>
        <x:v>Unknown</x:v>
      </x:c>
      <x:c r="AB440" s="54" t="str">
        <x:f>IF('Deal_Master_Wide'!$AF$65="","",'Deal_Master_Wide'!$AF$65)</x:f>
      </x:c>
      <x:c r="AC440" s="52" t="str">
        <x:f>IF(COUNT($P440,$Q440,$R440,$S440,$T440,$U440,$V440,$W440,$X440)=9,"Yes","No")</x:f>
        <x:v>No</x:v>
      </x:c>
      <x:c r="AD440" s="52" t="str">
        <x:f>IF(COUNT($Y440,$Z440)=2,"Yes","No")</x:f>
        <x:v>No</x:v>
      </x:c>
      <x:c r="AE440" s="50" t="str"/>
      <x:c r="AF440" t="str"/>
    </x:row>
    <x:row r="441" ht="20" customHeight="1">
      <x:c r="A441" s="50" t="str">
        <x:v>CTL-0063</x:v>
      </x:c>
      <x:c r="B441" s="50" t="str">
        <x:v>Candidate alternative-rationale group</x:v>
      </x:c>
      <x:c r="C441" s="52" t="str">
        <x:f>IF('Deal_Master_Wide'!$AU$65="","",'Deal_Master_Wide'!$AU$65)</x:f>
        <x:v>Not reviewed</x:v>
      </x:c>
      <x:c r="D441" s="52" t="str">
        <x:f>IF('Deal_Master_Wide'!$AV$65="","",'Deal_Master_Wide'!$AV$65)</x:f>
        <x:v>Not assessed</x:v>
      </x:c>
      <x:c r="E441" s="50" t="n">
        <x:v>0</x:v>
      </x:c>
      <x:c r="F441" s="52" t="str">
        <x:f>IF(OR($C441="High-confidence innovation-driven",$C441="Medium-confidence innovation-driven"),1,IF($C441="Clear alternative-rationale",0,""))</x:f>
      </x:c>
      <x:c r="G441" s="52" t="str">
        <x:f>IF('Deal_Master_Wide'!$M$65="","",'Deal_Master_Wide'!$M$65)</x:f>
        <x:v>Review</x:v>
      </x:c>
      <x:c r="H441" s="50" t="str">
        <x:v>Amarox Ltd</x:v>
      </x:c>
      <x:c r="I441" s="50" t="str">
        <x:v>Tarbis Farma SL</x:v>
      </x:c>
      <x:c r="J441" s="50" t="n">
        <x:v>2019</x:v>
      </x:c>
      <x:c r="K441" s="50" t="n">
        <x:v>2</x:v>
      </x:c>
      <x:c r="L441" s="50" t="n">
        <x:v>2021</x:v>
      </x:c>
      <x:c r="M441" s="50" t="n">
        <x:v>1</x:v>
      </x:c>
      <x:c r="N441" s="50" t="n">
        <x:v>1</x:v>
      </x:c>
      <x:c r="O441" s="52" t="str">
        <x:f>IF($F441="","",$F441*$M441)</x:f>
      </x:c>
      <x:c r="P441" s="54" t="str">
        <x:f>IF('Deal_Master_Wide'!$BU$65="","",'Deal_Master_Wide'!$BU$65)</x:f>
      </x:c>
      <x:c r="Q441" s="54" t="str">
        <x:f>IF('Deal_Master_Wide'!$CB$65="","",'Deal_Master_Wide'!$CB$65)</x:f>
      </x:c>
      <x:c r="R441" s="54" t="str">
        <x:f>IF('Deal_Master_Wide'!$CI$65="","",'Deal_Master_Wide'!$CI$65)</x:f>
      </x:c>
      <x:c r="S441" s="54" t="str">
        <x:f>IF('Deal_Master_Wide'!$CP$65="","",'Deal_Master_Wide'!$CP$65)</x:f>
      </x:c>
      <x:c r="T441" s="54" t="str">
        <x:f>IF('Deal_Master_Wide'!$CW$65="","",'Deal_Master_Wide'!$CW$65)</x:f>
      </x:c>
      <x:c r="U441" s="54" t="str">
        <x:f>IF('Deal_Master_Wide'!$DD$65="","",'Deal_Master_Wide'!$DD$65)</x:f>
      </x:c>
      <x:c r="V441" s="56" t="str">
        <x:f>IF('Deal_Master_Wide'!$DK$65="","",'Deal_Master_Wide'!$DK$65)</x:f>
      </x:c>
      <x:c r="W441" s="56" t="str">
        <x:f>IF('Deal_Master_Wide'!$DR$65="","",'Deal_Master_Wide'!$DR$65)</x:f>
      </x:c>
      <x:c r="X441" s="56" t="str">
        <x:f>IF('Deal_Master_Wide'!$DY$65="","",'Deal_Master_Wide'!$DY$65)</x:f>
      </x:c>
      <x:c r="Y441" s="118" t="str">
        <x:f>IF('Deal_Master_Wide'!$EF$65="","",'Deal_Master_Wide'!$EF$65)</x:f>
      </x:c>
      <x:c r="Z441" s="118" t="str">
        <x:f>IF('Deal_Master_Wide'!$EM$65="","",'Deal_Master_Wide'!$EM$65)</x:f>
      </x:c>
      <x:c r="AA441" s="52" t="str">
        <x:f>IF('Deal_Master_Wide'!$AL$65="","",'Deal_Master_Wide'!$AL$65)</x:f>
        <x:v>Unknown</x:v>
      </x:c>
      <x:c r="AB441" s="54" t="str">
        <x:f>IF('Deal_Master_Wide'!$AF$65="","",'Deal_Master_Wide'!$AF$65)</x:f>
      </x:c>
      <x:c r="AC441" s="52" t="str">
        <x:f>IF(COUNT($P441,$Q441,$R441,$S441,$T441,$U441,$V441,$W441,$X441)=9,"Yes","No")</x:f>
        <x:v>No</x:v>
      </x:c>
      <x:c r="AD441" s="52" t="str">
        <x:f>IF(COUNT($Y441,$Z441)=2,"Yes","No")</x:f>
        <x:v>No</x:v>
      </x:c>
      <x:c r="AE441" s="50" t="str"/>
      <x:c r="AF441" t="str"/>
    </x:row>
    <x:row r="442" ht="20" customHeight="1">
      <x:c r="A442" s="50" t="str">
        <x:v>CTL-0063</x:v>
      </x:c>
      <x:c r="B442" s="50" t="str">
        <x:v>Candidate alternative-rationale group</x:v>
      </x:c>
      <x:c r="C442" s="52" t="str">
        <x:f>IF('Deal_Master_Wide'!$AU$65="","",'Deal_Master_Wide'!$AU$65)</x:f>
        <x:v>Not reviewed</x:v>
      </x:c>
      <x:c r="D442" s="52" t="str">
        <x:f>IF('Deal_Master_Wide'!$AV$65="","",'Deal_Master_Wide'!$AV$65)</x:f>
        <x:v>Not assessed</x:v>
      </x:c>
      <x:c r="E442" s="50" t="n">
        <x:v>0</x:v>
      </x:c>
      <x:c r="F442" s="52" t="str">
        <x:f>IF(OR($C442="High-confidence innovation-driven",$C442="Medium-confidence innovation-driven"),1,IF($C442="Clear alternative-rationale",0,""))</x:f>
      </x:c>
      <x:c r="G442" s="52" t="str">
        <x:f>IF('Deal_Master_Wide'!$M$65="","",'Deal_Master_Wide'!$M$65)</x:f>
        <x:v>Review</x:v>
      </x:c>
      <x:c r="H442" s="50" t="str">
        <x:v>Amarox Ltd</x:v>
      </x:c>
      <x:c r="I442" s="50" t="str">
        <x:v>Tarbis Farma SL</x:v>
      </x:c>
      <x:c r="J442" s="50" t="n">
        <x:v>2019</x:v>
      </x:c>
      <x:c r="K442" s="50" t="n">
        <x:v>3</x:v>
      </x:c>
      <x:c r="L442" s="50" t="n">
        <x:v>2022</x:v>
      </x:c>
      <x:c r="M442" s="50" t="n">
        <x:v>1</x:v>
      </x:c>
      <x:c r="N442" s="50" t="n">
        <x:v>1</x:v>
      </x:c>
      <x:c r="O442" s="52" t="str">
        <x:f>IF($F442="","",$F442*$M442)</x:f>
      </x:c>
      <x:c r="P442" s="54" t="str">
        <x:f>IF('Deal_Master_Wide'!$BV$65="","",'Deal_Master_Wide'!$BV$65)</x:f>
      </x:c>
      <x:c r="Q442" s="54" t="str">
        <x:f>IF('Deal_Master_Wide'!$CC$65="","",'Deal_Master_Wide'!$CC$65)</x:f>
      </x:c>
      <x:c r="R442" s="54" t="str">
        <x:f>IF('Deal_Master_Wide'!$CJ$65="","",'Deal_Master_Wide'!$CJ$65)</x:f>
      </x:c>
      <x:c r="S442" s="54" t="str">
        <x:f>IF('Deal_Master_Wide'!$CQ$65="","",'Deal_Master_Wide'!$CQ$65)</x:f>
      </x:c>
      <x:c r="T442" s="54" t="str">
        <x:f>IF('Deal_Master_Wide'!$CX$65="","",'Deal_Master_Wide'!$CX$65)</x:f>
      </x:c>
      <x:c r="U442" s="54" t="str">
        <x:f>IF('Deal_Master_Wide'!$DE$65="","",'Deal_Master_Wide'!$DE$65)</x:f>
      </x:c>
      <x:c r="V442" s="56" t="str">
        <x:f>IF('Deal_Master_Wide'!$DL$65="","",'Deal_Master_Wide'!$DL$65)</x:f>
      </x:c>
      <x:c r="W442" s="56" t="str">
        <x:f>IF('Deal_Master_Wide'!$DS$65="","",'Deal_Master_Wide'!$DS$65)</x:f>
      </x:c>
      <x:c r="X442" s="56" t="str">
        <x:f>IF('Deal_Master_Wide'!$DZ$65="","",'Deal_Master_Wide'!$DZ$65)</x:f>
      </x:c>
      <x:c r="Y442" s="118" t="str">
        <x:f>IF('Deal_Master_Wide'!$EG$65="","",'Deal_Master_Wide'!$EG$65)</x:f>
      </x:c>
      <x:c r="Z442" s="118" t="str">
        <x:f>IF('Deal_Master_Wide'!$EN$65="","",'Deal_Master_Wide'!$EN$65)</x:f>
      </x:c>
      <x:c r="AA442" s="52" t="str">
        <x:f>IF('Deal_Master_Wide'!$AL$65="","",'Deal_Master_Wide'!$AL$65)</x:f>
        <x:v>Unknown</x:v>
      </x:c>
      <x:c r="AB442" s="54" t="str">
        <x:f>IF('Deal_Master_Wide'!$AF$65="","",'Deal_Master_Wide'!$AF$65)</x:f>
      </x:c>
      <x:c r="AC442" s="52" t="str">
        <x:f>IF(COUNT($P442,$Q442,$R442,$S442,$T442,$U442,$V442,$W442,$X442)=9,"Yes","No")</x:f>
        <x:v>No</x:v>
      </x:c>
      <x:c r="AD442" s="52" t="str">
        <x:f>IF(COUNT($Y442,$Z442)=2,"Yes","No")</x:f>
        <x:v>No</x:v>
      </x:c>
      <x:c r="AE442" s="50" t="str"/>
      <x:c r="AF442" t="str"/>
    </x:row>
    <x:row r="443" ht="20" customHeight="1">
      <x:c r="A443" s="50" t="str">
        <x:v>CTL-0064</x:v>
      </x:c>
      <x:c r="B443" s="50" t="str">
        <x:v>Candidate alternative-rationale group</x:v>
      </x:c>
      <x:c r="C443" s="52" t="str">
        <x:f>IF('Deal_Master_Wide'!$AU$66="","",'Deal_Master_Wide'!$AU$66)</x:f>
        <x:v>Not reviewed</x:v>
      </x:c>
      <x:c r="D443" s="52" t="str">
        <x:f>IF('Deal_Master_Wide'!$AV$66="","",'Deal_Master_Wide'!$AV$66)</x:f>
        <x:v>Not assessed</x:v>
      </x:c>
      <x:c r="E443" s="50" t="n">
        <x:v>0</x:v>
      </x:c>
      <x:c r="F443" s="52" t="str">
        <x:f>IF(OR($C443="High-confidence innovation-driven",$C443="Medium-confidence innovation-driven"),1,IF($C443="Clear alternative-rationale",0,""))</x:f>
      </x:c>
      <x:c r="G443" s="52" t="str">
        <x:f>IF('Deal_Master_Wide'!$M$66="","",'Deal_Master_Wide'!$M$66)</x:f>
        <x:v>Review</x:v>
      </x:c>
      <x:c r="H443" s="50" t="str">
        <x:v>Recordati SpA</x:v>
      </x:c>
      <x:c r="I443" s="50" t="str">
        <x:v>Laboratoires Tonipharm</x:v>
      </x:c>
      <x:c r="J443" s="50" t="n">
        <x:v>2018</x:v>
      </x:c>
      <x:c r="K443" s="50" t="n">
        <x:v>-3</x:v>
      </x:c>
      <x:c r="L443" s="50" t="n">
        <x:v>2015</x:v>
      </x:c>
      <x:c r="M443" s="50" t="n">
        <x:v>0</x:v>
      </x:c>
      <x:c r="N443" s="50" t="n">
        <x:v>0</x:v>
      </x:c>
      <x:c r="O443" s="52" t="str">
        <x:f>IF($F443="","",$F443*$M443)</x:f>
      </x:c>
      <x:c r="P443" s="54" t="n">
        <x:f>IF('Deal_Master_Wide'!$BP$66="","",'Deal_Master_Wide'!$BP$66)</x:f>
        <x:v>1047.676</x:v>
      </x:c>
      <x:c r="Q443" s="54" t="n">
        <x:f>IF('Deal_Master_Wide'!$BW$66="","",'Deal_Master_Wide'!$BW$66)</x:f>
        <x:v>282.228</x:v>
      </x:c>
      <x:c r="R443" s="54" t="n">
        <x:f>IF('Deal_Master_Wide'!$CD$66="","",'Deal_Master_Wide'!$CD$66)</x:f>
        <x:v>198.792</x:v>
      </x:c>
      <x:c r="S443" s="54" t="n">
        <x:f>IF('Deal_Master_Wide'!$CK$66="","",'Deal_Master_Wide'!$CK$66)</x:f>
        <x:v>1468.886</x:v>
      </x:c>
      <x:c r="T443" s="54" t="n">
        <x:f>IF('Deal_Master_Wide'!$CR$66="","",'Deal_Master_Wide'!$CR$66)</x:f>
        <x:v>326.933</x:v>
      </x:c>
      <x:c r="U443" s="54" t="n">
        <x:f>IF('Deal_Master_Wide'!$CY$66="","",'Deal_Master_Wide'!$CY$66)</x:f>
        <x:v>76.736</x:v>
      </x:c>
      <x:c r="V443" s="56" t="n">
        <x:f>IF('Deal_Master_Wide'!$DF$66="","",'Deal_Master_Wide'!$DF$66)</x:f>
        <x:v>13.9792</x:v>
      </x:c>
      <x:c r="W443" s="56" t="n">
        <x:f>IF('Deal_Master_Wide'!$DM$66="","",'Deal_Master_Wide'!$DM$66)</x:f>
        <x:v>26.9385</x:v>
      </x:c>
      <x:c r="X443" s="56" t="n">
        <x:f>IF('Deal_Master_Wide'!$DT$66="","",'Deal_Master_Wide'!$DT$66)</x:f>
        <x:v>22.2572</x:v>
      </x:c>
      <x:c r="Y443" s="118" t="str">
        <x:f>IF('Deal_Master_Wide'!$EA$66="","",'Deal_Master_Wide'!$EA$66)</x:f>
      </x:c>
      <x:c r="Z443" s="118" t="str">
        <x:f>IF('Deal_Master_Wide'!$EH$66="","",'Deal_Master_Wide'!$EH$66)</x:f>
      </x:c>
      <x:c r="AA443" s="52" t="str">
        <x:f>IF('Deal_Master_Wide'!$AL$66="","",'Deal_Master_Wide'!$AL$66)</x:f>
        <x:v>Unknown</x:v>
      </x:c>
      <x:c r="AB443" s="54" t="str">
        <x:f>IF('Deal_Master_Wide'!$AF$66="","",'Deal_Master_Wide'!$AF$66)</x:f>
      </x:c>
      <x:c r="AC443" s="52" t="str">
        <x:f>IF(COUNT($P443,$Q443,$R443,$S443,$T443,$U443,$V443,$W443,$X443)=9,"Yes","No")</x:f>
        <x:v>Yes</x:v>
      </x:c>
      <x:c r="AD443" s="52" t="str">
        <x:f>IF(COUNT($Y443,$Z443)=2,"Yes","No")</x:f>
        <x:v>No</x:v>
      </x:c>
      <x:c r="AE443" s="50" t="str"/>
      <x:c r="AF443" t="str"/>
    </x:row>
    <x:row r="444" ht="20" customHeight="1">
      <x:c r="A444" s="50" t="str">
        <x:v>CTL-0064</x:v>
      </x:c>
      <x:c r="B444" s="50" t="str">
        <x:v>Candidate alternative-rationale group</x:v>
      </x:c>
      <x:c r="C444" s="52" t="str">
        <x:f>IF('Deal_Master_Wide'!$AU$66="","",'Deal_Master_Wide'!$AU$66)</x:f>
        <x:v>Not reviewed</x:v>
      </x:c>
      <x:c r="D444" s="52" t="str">
        <x:f>IF('Deal_Master_Wide'!$AV$66="","",'Deal_Master_Wide'!$AV$66)</x:f>
        <x:v>Not assessed</x:v>
      </x:c>
      <x:c r="E444" s="50" t="n">
        <x:v>0</x:v>
      </x:c>
      <x:c r="F444" s="52" t="str">
        <x:f>IF(OR($C444="High-confidence innovation-driven",$C444="Medium-confidence innovation-driven"),1,IF($C444="Clear alternative-rationale",0,""))</x:f>
      </x:c>
      <x:c r="G444" s="52" t="str">
        <x:f>IF('Deal_Master_Wide'!$M$66="","",'Deal_Master_Wide'!$M$66)</x:f>
        <x:v>Review</x:v>
      </x:c>
      <x:c r="H444" s="50" t="str">
        <x:v>Recordati SpA</x:v>
      </x:c>
      <x:c r="I444" s="50" t="str">
        <x:v>Laboratoires Tonipharm</x:v>
      </x:c>
      <x:c r="J444" s="50" t="n">
        <x:v>2018</x:v>
      </x:c>
      <x:c r="K444" s="50" t="n">
        <x:v>-2</x:v>
      </x:c>
      <x:c r="L444" s="50" t="n">
        <x:v>2016</x:v>
      </x:c>
      <x:c r="M444" s="50" t="n">
        <x:v>0</x:v>
      </x:c>
      <x:c r="N444" s="50" t="n">
        <x:v>0</x:v>
      </x:c>
      <x:c r="O444" s="52" t="str">
        <x:f>IF($F444="","",$F444*$M444)</x:f>
      </x:c>
      <x:c r="P444" s="54" t="n">
        <x:f>IF('Deal_Master_Wide'!$BQ$66="","",'Deal_Master_Wide'!$BQ$66)</x:f>
        <x:v>1153.942</x:v>
      </x:c>
      <x:c r="Q444" s="54" t="n">
        <x:f>IF('Deal_Master_Wide'!$BX$66="","",'Deal_Master_Wide'!$BX$66)</x:f>
        <x:v>340.416</x:v>
      </x:c>
      <x:c r="R444" s="54" t="n">
        <x:f>IF('Deal_Master_Wide'!$CE$66="","",'Deal_Master_Wide'!$CE$66)</x:f>
        <x:v>237.406</x:v>
      </x:c>
      <x:c r="S444" s="54" t="n">
        <x:f>IF('Deal_Master_Wide'!$CL$66="","",'Deal_Master_Wide'!$CL$66)</x:f>
        <x:v>1560.743</x:v>
      </x:c>
      <x:c r="T444" s="54" t="n">
        <x:f>IF('Deal_Master_Wide'!$CS$66="","",'Deal_Master_Wide'!$CS$66)</x:f>
        <x:v>349.761</x:v>
      </x:c>
      <x:c r="U444" s="54" t="n">
        <x:f>IF('Deal_Master_Wide'!$CZ$66="","",'Deal_Master_Wide'!$CZ$66)</x:f>
        <x:v>83.71</x:v>
      </x:c>
      <x:c r="V444" s="56" t="n">
        <x:f>IF('Deal_Master_Wide'!$DG$66="","",'Deal_Master_Wide'!$DG$66)</x:f>
        <x:v>15.6723</x:v>
      </x:c>
      <x:c r="W444" s="56" t="n">
        <x:f>IF('Deal_Master_Wide'!$DN$66="","",'Deal_Master_Wide'!$DN$66)</x:f>
        <x:v>29.5003</x:v>
      </x:c>
      <x:c r="X444" s="56" t="n">
        <x:f>IF('Deal_Master_Wide'!$DU$66="","",'Deal_Master_Wide'!$DU$66)</x:f>
        <x:v>22.4099</x:v>
      </x:c>
      <x:c r="Y444" s="118" t="n">
        <x:f>IF('Deal_Master_Wide'!$EB$66="","",'Deal_Master_Wide'!$EB$66)</x:f>
        <x:v>3</x:v>
      </x:c>
      <x:c r="Z444" s="118" t="str">
        <x:f>IF('Deal_Master_Wide'!$EI$66="","",'Deal_Master_Wide'!$EI$66)</x:f>
      </x:c>
      <x:c r="AA444" s="52" t="str">
        <x:f>IF('Deal_Master_Wide'!$AL$66="","",'Deal_Master_Wide'!$AL$66)</x:f>
        <x:v>Unknown</x:v>
      </x:c>
      <x:c r="AB444" s="54" t="str">
        <x:f>IF('Deal_Master_Wide'!$AF$66="","",'Deal_Master_Wide'!$AF$66)</x:f>
      </x:c>
      <x:c r="AC444" s="52" t="str">
        <x:f>IF(COUNT($P444,$Q444,$R444,$S444,$T444,$U444,$V444,$W444,$X444)=9,"Yes","No")</x:f>
        <x:v>Yes</x:v>
      </x:c>
      <x:c r="AD444" s="52" t="str">
        <x:f>IF(COUNT($Y444,$Z444)=2,"Yes","No")</x:f>
        <x:v>No</x:v>
      </x:c>
      <x:c r="AE444" s="50" t="str"/>
      <x:c r="AF444" t="str"/>
    </x:row>
    <x:row r="445" ht="20" customHeight="1">
      <x:c r="A445" s="50" t="str">
        <x:v>CTL-0064</x:v>
      </x:c>
      <x:c r="B445" s="50" t="str">
        <x:v>Candidate alternative-rationale group</x:v>
      </x:c>
      <x:c r="C445" s="52" t="str">
        <x:f>IF('Deal_Master_Wide'!$AU$66="","",'Deal_Master_Wide'!$AU$66)</x:f>
        <x:v>Not reviewed</x:v>
      </x:c>
      <x:c r="D445" s="52" t="str">
        <x:f>IF('Deal_Master_Wide'!$AV$66="","",'Deal_Master_Wide'!$AV$66)</x:f>
        <x:v>Not assessed</x:v>
      </x:c>
      <x:c r="E445" s="50" t="n">
        <x:v>0</x:v>
      </x:c>
      <x:c r="F445" s="52" t="str">
        <x:f>IF(OR($C445="High-confidence innovation-driven",$C445="Medium-confidence innovation-driven"),1,IF($C445="Clear alternative-rationale",0,""))</x:f>
      </x:c>
      <x:c r="G445" s="52" t="str">
        <x:f>IF('Deal_Master_Wide'!$M$66="","",'Deal_Master_Wide'!$M$66)</x:f>
        <x:v>Review</x:v>
      </x:c>
      <x:c r="H445" s="50" t="str">
        <x:v>Recordati SpA</x:v>
      </x:c>
      <x:c r="I445" s="50" t="str">
        <x:v>Laboratoires Tonipharm</x:v>
      </x:c>
      <x:c r="J445" s="50" t="n">
        <x:v>2018</x:v>
      </x:c>
      <x:c r="K445" s="50" t="n">
        <x:v>-1</x:v>
      </x:c>
      <x:c r="L445" s="50" t="n">
        <x:v>2017</x:v>
      </x:c>
      <x:c r="M445" s="50" t="n">
        <x:v>0</x:v>
      </x:c>
      <x:c r="N445" s="50" t="n">
        <x:v>0</x:v>
      </x:c>
      <x:c r="O445" s="52" t="str">
        <x:f>IF($F445="","",$F445*$M445)</x:f>
      </x:c>
      <x:c r="P445" s="54" t="n">
        <x:f>IF('Deal_Master_Wide'!$BR$66="","",'Deal_Master_Wide'!$BR$66)</x:f>
        <x:v>1288.123</x:v>
      </x:c>
      <x:c r="Q445" s="54" t="n">
        <x:f>IF('Deal_Master_Wide'!$BY$66="","",'Deal_Master_Wide'!$BY$66)</x:f>
        <x:v>408.738</x:v>
      </x:c>
      <x:c r="R445" s="54" t="n">
        <x:f>IF('Deal_Master_Wide'!$CF$66="","",'Deal_Master_Wide'!$CF$66)</x:f>
        <x:v>288.762</x:v>
      </x:c>
      <x:c r="S445" s="54" t="n">
        <x:f>IF('Deal_Master_Wide'!$CM$66="","",'Deal_Master_Wide'!$CM$66)</x:f>
        <x:v>2056.407</x:v>
      </x:c>
      <x:c r="T445" s="54" t="n">
        <x:f>IF('Deal_Master_Wide'!$CT$66="","",'Deal_Master_Wide'!$CT$66)</x:f>
        <x:v>680.749</x:v>
      </x:c>
      <x:c r="U445" s="54" t="n">
        <x:f>IF('Deal_Master_Wide'!$DA$66="","",'Deal_Master_Wide'!$DA$66)</x:f>
        <x:v>100.256</x:v>
      </x:c>
      <x:c r="V445" s="56" t="n">
        <x:f>IF('Deal_Master_Wide'!$DH$66="","",'Deal_Master_Wide'!$DH$66)</x:f>
        <x:v>15.9663</x:v>
      </x:c>
      <x:c r="W445" s="56" t="n">
        <x:f>IF('Deal_Master_Wide'!$DO$66="","",'Deal_Master_Wide'!$DO$66)</x:f>
        <x:v>31.7313</x:v>
      </x:c>
      <x:c r="X445" s="56" t="n">
        <x:f>IF('Deal_Master_Wide'!$DV$66="","",'Deal_Master_Wide'!$DV$66)</x:f>
        <x:v>33.1038</x:v>
      </x:c>
      <x:c r="Y445" s="118" t="n">
        <x:f>IF('Deal_Master_Wide'!$EC$66="","",'Deal_Master_Wide'!$EC$66)</x:f>
        <x:v>1</x:v>
      </x:c>
      <x:c r="Z445" s="118" t="str">
        <x:f>IF('Deal_Master_Wide'!$EJ$66="","",'Deal_Master_Wide'!$EJ$66)</x:f>
      </x:c>
      <x:c r="AA445" s="52" t="str">
        <x:f>IF('Deal_Master_Wide'!$AL$66="","",'Deal_Master_Wide'!$AL$66)</x:f>
        <x:v>Unknown</x:v>
      </x:c>
      <x:c r="AB445" s="54" t="str">
        <x:f>IF('Deal_Master_Wide'!$AF$66="","",'Deal_Master_Wide'!$AF$66)</x:f>
      </x:c>
      <x:c r="AC445" s="52" t="str">
        <x:f>IF(COUNT($P445,$Q445,$R445,$S445,$T445,$U445,$V445,$W445,$X445)=9,"Yes","No")</x:f>
        <x:v>Yes</x:v>
      </x:c>
      <x:c r="AD445" s="52" t="str">
        <x:f>IF(COUNT($Y445,$Z445)=2,"Yes","No")</x:f>
        <x:v>No</x:v>
      </x:c>
      <x:c r="AE445" s="50" t="str"/>
      <x:c r="AF445" t="str"/>
    </x:row>
    <x:row r="446" ht="20" customHeight="1">
      <x:c r="A446" s="50" t="str">
        <x:v>CTL-0064</x:v>
      </x:c>
      <x:c r="B446" s="50" t="str">
        <x:v>Candidate alternative-rationale group</x:v>
      </x:c>
      <x:c r="C446" s="52" t="str">
        <x:f>IF('Deal_Master_Wide'!$AU$66="","",'Deal_Master_Wide'!$AU$66)</x:f>
        <x:v>Not reviewed</x:v>
      </x:c>
      <x:c r="D446" s="52" t="str">
        <x:f>IF('Deal_Master_Wide'!$AV$66="","",'Deal_Master_Wide'!$AV$66)</x:f>
        <x:v>Not assessed</x:v>
      </x:c>
      <x:c r="E446" s="50" t="n">
        <x:v>0</x:v>
      </x:c>
      <x:c r="F446" s="52" t="str">
        <x:f>IF(OR($C446="High-confidence innovation-driven",$C446="Medium-confidence innovation-driven"),1,IF($C446="Clear alternative-rationale",0,""))</x:f>
      </x:c>
      <x:c r="G446" s="52" t="str">
        <x:f>IF('Deal_Master_Wide'!$M$66="","",'Deal_Master_Wide'!$M$66)</x:f>
        <x:v>Review</x:v>
      </x:c>
      <x:c r="H446" s="50" t="str">
        <x:v>Recordati SpA</x:v>
      </x:c>
      <x:c r="I446" s="50" t="str">
        <x:v>Laboratoires Tonipharm</x:v>
      </x:c>
      <x:c r="J446" s="50" t="n">
        <x:v>2018</x:v>
      </x:c>
      <x:c r="K446" s="50" t="n">
        <x:v>0</x:v>
      </x:c>
      <x:c r="L446" s="50" t="n">
        <x:v>2018</x:v>
      </x:c>
      <x:c r="M446" s="50" t="n">
        <x:v>0</x:v>
      </x:c>
      <x:c r="N446" s="50" t="n">
        <x:v>1</x:v>
      </x:c>
      <x:c r="O446" s="52" t="str">
        <x:f>IF($F446="","",$F446*$M446)</x:f>
      </x:c>
      <x:c r="P446" s="54" t="n">
        <x:f>IF('Deal_Master_Wide'!$BS$66="","",'Deal_Master_Wide'!$BS$66)</x:f>
        <x:v>1352.235</x:v>
      </x:c>
      <x:c r="Q446" s="54" t="n">
        <x:f>IF('Deal_Master_Wide'!$BZ$66="","",'Deal_Master_Wide'!$BZ$66)</x:f>
        <x:v>444.913</x:v>
      </x:c>
      <x:c r="R446" s="54" t="n">
        <x:f>IF('Deal_Master_Wide'!$CG$66="","",'Deal_Master_Wide'!$CG$66)</x:f>
        <x:v>312.376</x:v>
      </x:c>
      <x:c r="S446" s="54" t="n">
        <x:f>IF('Deal_Master_Wide'!$CN$66="","",'Deal_Master_Wide'!$CN$66)</x:f>
        <x:v>2161.265</x:v>
      </x:c>
      <x:c r="T446" s="54" t="n">
        <x:f>IF('Deal_Master_Wide'!$CU$66="","",'Deal_Master_Wide'!$CU$66)</x:f>
        <x:v>788.135</x:v>
      </x:c>
      <x:c r="U446" s="54" t="n">
        <x:f>IF('Deal_Master_Wide'!$DB$66="","",'Deal_Master_Wide'!$DB$66)</x:f>
        <x:v>109.693</x:v>
      </x:c>
      <x:c r="V446" s="56" t="n">
        <x:f>IF('Deal_Master_Wide'!$DI$66="","",'Deal_Master_Wide'!$DI$66)</x:f>
        <x:v>14.8127</x:v>
      </x:c>
      <x:c r="W446" s="56" t="n">
        <x:f>IF('Deal_Master_Wide'!$DP$66="","",'Deal_Master_Wide'!$DP$66)</x:f>
        <x:v>32.902</x:v>
      </x:c>
      <x:c r="X446" s="56" t="n">
        <x:f>IF('Deal_Master_Wide'!$DW$66="","",'Deal_Master_Wide'!$DW$66)</x:f>
        <x:v>36.4664</x:v>
      </x:c>
      <x:c r="Y446" s="118" t="n">
        <x:f>IF('Deal_Master_Wide'!$ED$66="","",'Deal_Master_Wide'!$ED$66)</x:f>
        <x:v>2</x:v>
      </x:c>
      <x:c r="Z446" s="118" t="str">
        <x:f>IF('Deal_Master_Wide'!$EK$66="","",'Deal_Master_Wide'!$EK$66)</x:f>
      </x:c>
      <x:c r="AA446" s="52" t="str">
        <x:f>IF('Deal_Master_Wide'!$AL$66="","",'Deal_Master_Wide'!$AL$66)</x:f>
        <x:v>Unknown</x:v>
      </x:c>
      <x:c r="AB446" s="54" t="str">
        <x:f>IF('Deal_Master_Wide'!$AF$66="","",'Deal_Master_Wide'!$AF$66)</x:f>
      </x:c>
      <x:c r="AC446" s="52" t="str">
        <x:f>IF(COUNT($P446,$Q446,$R446,$S446,$T446,$U446,$V446,$W446,$X446)=9,"Yes","No")</x:f>
        <x:v>Yes</x:v>
      </x:c>
      <x:c r="AD446" s="52" t="str">
        <x:f>IF(COUNT($Y446,$Z446)=2,"Yes","No")</x:f>
        <x:v>No</x:v>
      </x:c>
      <x:c r="AE446" s="50" t="str"/>
      <x:c r="AF446" t="str"/>
    </x:row>
    <x:row r="447" ht="20" customHeight="1">
      <x:c r="A447" s="50" t="str">
        <x:v>CTL-0064</x:v>
      </x:c>
      <x:c r="B447" s="50" t="str">
        <x:v>Candidate alternative-rationale group</x:v>
      </x:c>
      <x:c r="C447" s="52" t="str">
        <x:f>IF('Deal_Master_Wide'!$AU$66="","",'Deal_Master_Wide'!$AU$66)</x:f>
        <x:v>Not reviewed</x:v>
      </x:c>
      <x:c r="D447" s="52" t="str">
        <x:f>IF('Deal_Master_Wide'!$AV$66="","",'Deal_Master_Wide'!$AV$66)</x:f>
        <x:v>Not assessed</x:v>
      </x:c>
      <x:c r="E447" s="50" t="n">
        <x:v>0</x:v>
      </x:c>
      <x:c r="F447" s="52" t="str">
        <x:f>IF(OR($C447="High-confidence innovation-driven",$C447="Medium-confidence innovation-driven"),1,IF($C447="Clear alternative-rationale",0,""))</x:f>
      </x:c>
      <x:c r="G447" s="52" t="str">
        <x:f>IF('Deal_Master_Wide'!$M$66="","",'Deal_Master_Wide'!$M$66)</x:f>
        <x:v>Review</x:v>
      </x:c>
      <x:c r="H447" s="50" t="str">
        <x:v>Recordati SpA</x:v>
      </x:c>
      <x:c r="I447" s="50" t="str">
        <x:v>Laboratoires Tonipharm</x:v>
      </x:c>
      <x:c r="J447" s="50" t="n">
        <x:v>2018</x:v>
      </x:c>
      <x:c r="K447" s="50" t="n">
        <x:v>1</x:v>
      </x:c>
      <x:c r="L447" s="50" t="n">
        <x:v>2019</x:v>
      </x:c>
      <x:c r="M447" s="50" t="n">
        <x:v>1</x:v>
      </x:c>
      <x:c r="N447" s="50" t="n">
        <x:v>1</x:v>
      </x:c>
      <x:c r="O447" s="52" t="str">
        <x:f>IF($F447="","",$F447*$M447)</x:f>
      </x:c>
      <x:c r="P447" s="54" t="n">
        <x:f>IF('Deal_Master_Wide'!$BT$66="","",'Deal_Master_Wide'!$BT$66)</x:f>
        <x:v>1481.848</x:v>
      </x:c>
      <x:c r="Q447" s="54" t="n">
        <x:f>IF('Deal_Master_Wide'!$CA$66="","",'Deal_Master_Wide'!$CA$66)</x:f>
        <x:v>467.142</x:v>
      </x:c>
      <x:c r="R447" s="54" t="n">
        <x:f>IF('Deal_Master_Wide'!$CH$66="","",'Deal_Master_Wide'!$CH$66)</x:f>
        <x:v>368.825</x:v>
      </x:c>
      <x:c r="S447" s="54" t="n">
        <x:f>IF('Deal_Master_Wide'!$CO$66="","",'Deal_Master_Wide'!$CO$66)</x:f>
        <x:v>2808.93</x:v>
      </x:c>
      <x:c r="T447" s="54" t="n">
        <x:f>IF('Deal_Master_Wide'!$CV$66="","",'Deal_Master_Wide'!$CV$66)</x:f>
        <x:v>1100.553</x:v>
      </x:c>
      <x:c r="U447" s="54" t="n">
        <x:f>IF('Deal_Master_Wide'!$DC$66="","",'Deal_Master_Wide'!$DC$66)</x:f>
        <x:v>129.681</x:v>
      </x:c>
      <x:c r="V447" s="56" t="n">
        <x:f>IF('Deal_Master_Wide'!$DJ$66="","",'Deal_Master_Wide'!$DJ$66)</x:f>
        <x:v>14.8415</x:v>
      </x:c>
      <x:c r="W447" s="56" t="n">
        <x:f>IF('Deal_Master_Wide'!$DQ$66="","",'Deal_Master_Wide'!$DQ$66)</x:f>
        <x:v>31.5243</x:v>
      </x:c>
      <x:c r="X447" s="56" t="n">
        <x:f>IF('Deal_Master_Wide'!$DX$66="","",'Deal_Master_Wide'!$DX$66)</x:f>
        <x:v>39.1805</x:v>
      </x:c>
      <x:c r="Y447" s="118" t="str">
        <x:f>IF('Deal_Master_Wide'!$EE$66="","",'Deal_Master_Wide'!$EE$66)</x:f>
      </x:c>
      <x:c r="Z447" s="118" t="str">
        <x:f>IF('Deal_Master_Wide'!$EL$66="","",'Deal_Master_Wide'!$EL$66)</x:f>
      </x:c>
      <x:c r="AA447" s="52" t="str">
        <x:f>IF('Deal_Master_Wide'!$AL$66="","",'Deal_Master_Wide'!$AL$66)</x:f>
        <x:v>Unknown</x:v>
      </x:c>
      <x:c r="AB447" s="54" t="str">
        <x:f>IF('Deal_Master_Wide'!$AF$66="","",'Deal_Master_Wide'!$AF$66)</x:f>
      </x:c>
      <x:c r="AC447" s="52" t="str">
        <x:f>IF(COUNT($P447,$Q447,$R447,$S447,$T447,$U447,$V447,$W447,$X447)=9,"Yes","No")</x:f>
        <x:v>Yes</x:v>
      </x:c>
      <x:c r="AD447" s="52" t="str">
        <x:f>IF(COUNT($Y447,$Z447)=2,"Yes","No")</x:f>
        <x:v>No</x:v>
      </x:c>
      <x:c r="AE447" s="50" t="str"/>
      <x:c r="AF447" t="str"/>
    </x:row>
    <x:row r="448" ht="20" customHeight="1">
      <x:c r="A448" s="50" t="str">
        <x:v>CTL-0064</x:v>
      </x:c>
      <x:c r="B448" s="50" t="str">
        <x:v>Candidate alternative-rationale group</x:v>
      </x:c>
      <x:c r="C448" s="52" t="str">
        <x:f>IF('Deal_Master_Wide'!$AU$66="","",'Deal_Master_Wide'!$AU$66)</x:f>
        <x:v>Not reviewed</x:v>
      </x:c>
      <x:c r="D448" s="52" t="str">
        <x:f>IF('Deal_Master_Wide'!$AV$66="","",'Deal_Master_Wide'!$AV$66)</x:f>
        <x:v>Not assessed</x:v>
      </x:c>
      <x:c r="E448" s="50" t="n">
        <x:v>0</x:v>
      </x:c>
      <x:c r="F448" s="52" t="str">
        <x:f>IF(OR($C448="High-confidence innovation-driven",$C448="Medium-confidence innovation-driven"),1,IF($C448="Clear alternative-rationale",0,""))</x:f>
      </x:c>
      <x:c r="G448" s="52" t="str">
        <x:f>IF('Deal_Master_Wide'!$M$66="","",'Deal_Master_Wide'!$M$66)</x:f>
        <x:v>Review</x:v>
      </x:c>
      <x:c r="H448" s="50" t="str">
        <x:v>Recordati SpA</x:v>
      </x:c>
      <x:c r="I448" s="50" t="str">
        <x:v>Laboratoires Tonipharm</x:v>
      </x:c>
      <x:c r="J448" s="50" t="n">
        <x:v>2018</x:v>
      </x:c>
      <x:c r="K448" s="50" t="n">
        <x:v>2</x:v>
      </x:c>
      <x:c r="L448" s="50" t="n">
        <x:v>2020</x:v>
      </x:c>
      <x:c r="M448" s="50" t="n">
        <x:v>1</x:v>
      </x:c>
      <x:c r="N448" s="50" t="n">
        <x:v>1</x:v>
      </x:c>
      <x:c r="O448" s="52" t="str">
        <x:f>IF($F448="","",$F448*$M448)</x:f>
      </x:c>
      <x:c r="P448" s="54" t="n">
        <x:f>IF('Deal_Master_Wide'!$BU$66="","",'Deal_Master_Wide'!$BU$66)</x:f>
        <x:v>1448.867</x:v>
      </x:c>
      <x:c r="Q448" s="54" t="n">
        <x:f>IF('Deal_Master_Wide'!$CB$66="","",'Deal_Master_Wide'!$CB$66)</x:f>
        <x:v>469.523</x:v>
      </x:c>
      <x:c r="R448" s="54" t="n">
        <x:f>IF('Deal_Master_Wide'!$CI$66="","",'Deal_Master_Wide'!$CI$66)</x:f>
        <x:v>354.984</x:v>
      </x:c>
      <x:c r="S448" s="54" t="n">
        <x:f>IF('Deal_Master_Wide'!$CP$66="","",'Deal_Master_Wide'!$CP$66)</x:f>
        <x:v>2711.654</x:v>
      </x:c>
      <x:c r="T448" s="54" t="n">
        <x:f>IF('Deal_Master_Wide'!$CW$66="","",'Deal_Master_Wide'!$CW$66)</x:f>
        <x:v>1061.059</x:v>
      </x:c>
      <x:c r="U448" s="54" t="n">
        <x:f>IF('Deal_Master_Wide'!$DD$66="","",'Deal_Master_Wide'!$DD$66)</x:f>
        <x:v>146.236</x:v>
      </x:c>
      <x:c r="V448" s="56" t="n">
        <x:f>IF('Deal_Master_Wide'!$DK$66="","",'Deal_Master_Wide'!$DK$66)</x:f>
        <x:v>12.8604</x:v>
      </x:c>
      <x:c r="W448" s="56" t="n">
        <x:f>IF('Deal_Master_Wide'!$DR$66="","",'Deal_Master_Wide'!$DR$66)</x:f>
        <x:v>32.4062</x:v>
      </x:c>
      <x:c r="X448" s="56" t="n">
        <x:f>IF('Deal_Master_Wide'!$DY$66="","",'Deal_Master_Wide'!$DY$66)</x:f>
        <x:v>39.1296</x:v>
      </x:c>
      <x:c r="Y448" s="118" t="str">
        <x:f>IF('Deal_Master_Wide'!$EF$66="","",'Deal_Master_Wide'!$EF$66)</x:f>
      </x:c>
      <x:c r="Z448" s="118" t="str">
        <x:f>IF('Deal_Master_Wide'!$EM$66="","",'Deal_Master_Wide'!$EM$66)</x:f>
      </x:c>
      <x:c r="AA448" s="52" t="str">
        <x:f>IF('Deal_Master_Wide'!$AL$66="","",'Deal_Master_Wide'!$AL$66)</x:f>
        <x:v>Unknown</x:v>
      </x:c>
      <x:c r="AB448" s="54" t="str">
        <x:f>IF('Deal_Master_Wide'!$AF$66="","",'Deal_Master_Wide'!$AF$66)</x:f>
      </x:c>
      <x:c r="AC448" s="52" t="str">
        <x:f>IF(COUNT($P448,$Q448,$R448,$S448,$T448,$U448,$V448,$W448,$X448)=9,"Yes","No")</x:f>
        <x:v>Yes</x:v>
      </x:c>
      <x:c r="AD448" s="52" t="str">
        <x:f>IF(COUNT($Y448,$Z448)=2,"Yes","No")</x:f>
        <x:v>No</x:v>
      </x:c>
      <x:c r="AE448" s="50" t="str"/>
      <x:c r="AF448" t="str"/>
    </x:row>
    <x:row r="449" ht="20" customHeight="1">
      <x:c r="A449" s="50" t="str">
        <x:v>CTL-0064</x:v>
      </x:c>
      <x:c r="B449" s="50" t="str">
        <x:v>Candidate alternative-rationale group</x:v>
      </x:c>
      <x:c r="C449" s="52" t="str">
        <x:f>IF('Deal_Master_Wide'!$AU$66="","",'Deal_Master_Wide'!$AU$66)</x:f>
        <x:v>Not reviewed</x:v>
      </x:c>
      <x:c r="D449" s="52" t="str">
        <x:f>IF('Deal_Master_Wide'!$AV$66="","",'Deal_Master_Wide'!$AV$66)</x:f>
        <x:v>Not assessed</x:v>
      </x:c>
      <x:c r="E449" s="50" t="n">
        <x:v>0</x:v>
      </x:c>
      <x:c r="F449" s="52" t="str">
        <x:f>IF(OR($C449="High-confidence innovation-driven",$C449="Medium-confidence innovation-driven"),1,IF($C449="Clear alternative-rationale",0,""))</x:f>
      </x:c>
      <x:c r="G449" s="52" t="str">
        <x:f>IF('Deal_Master_Wide'!$M$66="","",'Deal_Master_Wide'!$M$66)</x:f>
        <x:v>Review</x:v>
      </x:c>
      <x:c r="H449" s="50" t="str">
        <x:v>Recordati SpA</x:v>
      </x:c>
      <x:c r="I449" s="50" t="str">
        <x:v>Laboratoires Tonipharm</x:v>
      </x:c>
      <x:c r="J449" s="50" t="n">
        <x:v>2018</x:v>
      </x:c>
      <x:c r="K449" s="50" t="n">
        <x:v>3</x:v>
      </x:c>
      <x:c r="L449" s="50" t="n">
        <x:v>2021</x:v>
      </x:c>
      <x:c r="M449" s="50" t="n">
        <x:v>1</x:v>
      </x:c>
      <x:c r="N449" s="50" t="n">
        <x:v>1</x:v>
      </x:c>
      <x:c r="O449" s="52" t="str">
        <x:f>IF($F449="","",$F449*$M449)</x:f>
      </x:c>
      <x:c r="P449" s="54" t="n">
        <x:f>IF('Deal_Master_Wide'!$BV$66="","",'Deal_Master_Wide'!$BV$66)</x:f>
        <x:v>1580.074</x:v>
      </x:c>
      <x:c r="Q449" s="54" t="n">
        <x:f>IF('Deal_Master_Wide'!$CC$66="","",'Deal_Master_Wide'!$CC$66)</x:f>
        <x:v>517.293</x:v>
      </x:c>
      <x:c r="R449" s="54" t="n">
        <x:f>IF('Deal_Master_Wide'!$CJ$66="","",'Deal_Master_Wide'!$CJ$66)</x:f>
        <x:v>385.966</x:v>
      </x:c>
      <x:c r="S449" s="54" t="n">
        <x:f>IF('Deal_Master_Wide'!$CQ$66="","",'Deal_Master_Wide'!$CQ$66)</x:f>
        <x:v>2816.199</x:v>
      </x:c>
      <x:c r="T449" s="54" t="n">
        <x:f>IF('Deal_Master_Wide'!$CX$66="","",'Deal_Master_Wide'!$CX$66)</x:f>
        <x:v>990.716</x:v>
      </x:c>
      <x:c r="U449" s="54" t="n">
        <x:f>IF('Deal_Master_Wide'!$DE$66="","",'Deal_Master_Wide'!$DE$66)</x:f>
        <x:v>166.138</x:v>
      </x:c>
      <x:c r="V449" s="56" t="n">
        <x:f>IF('Deal_Master_Wide'!$DL$66="","",'Deal_Master_Wide'!$DL$66)</x:f>
        <x:v>13.9644</x:v>
      </x:c>
      <x:c r="W449" s="56" t="n">
        <x:f>IF('Deal_Master_Wide'!$DS$66="","",'Deal_Master_Wide'!$DS$66)</x:f>
        <x:v>32.7385</x:v>
      </x:c>
      <x:c r="X449" s="56" t="n">
        <x:f>IF('Deal_Master_Wide'!$DZ$66="","",'Deal_Master_Wide'!$DZ$66)</x:f>
        <x:v>35.1792</x:v>
      </x:c>
      <x:c r="Y449" s="118" t="n">
        <x:f>IF('Deal_Master_Wide'!$EG$66="","",'Deal_Master_Wide'!$EG$66)</x:f>
        <x:v>1</x:v>
      </x:c>
      <x:c r="Z449" s="118" t="str">
        <x:f>IF('Deal_Master_Wide'!$EN$66="","",'Deal_Master_Wide'!$EN$66)</x:f>
      </x:c>
      <x:c r="AA449" s="52" t="str">
        <x:f>IF('Deal_Master_Wide'!$AL$66="","",'Deal_Master_Wide'!$AL$66)</x:f>
        <x:v>Unknown</x:v>
      </x:c>
      <x:c r="AB449" s="54" t="str">
        <x:f>IF('Deal_Master_Wide'!$AF$66="","",'Deal_Master_Wide'!$AF$66)</x:f>
      </x:c>
      <x:c r="AC449" s="52" t="str">
        <x:f>IF(COUNT($P449,$Q449,$R449,$S449,$T449,$U449,$V449,$W449,$X449)=9,"Yes","No")</x:f>
        <x:v>Yes</x:v>
      </x:c>
      <x:c r="AD449" s="52" t="str">
        <x:f>IF(COUNT($Y449,$Z449)=2,"Yes","No")</x:f>
        <x:v>No</x:v>
      </x:c>
      <x:c r="AE449" s="50" t="str"/>
      <x:c r="AF449" t="str"/>
    </x:row>
    <x:row r="450" ht="20" customHeight="1">
      <x:c r="A450" s="50" t="str">
        <x:v>CTL-0065</x:v>
      </x:c>
      <x:c r="B450" s="50" t="str">
        <x:v>Candidate alternative-rationale group</x:v>
      </x:c>
      <x:c r="C450" s="52" t="str">
        <x:f>IF('Deal_Master_Wide'!$AU$67="","",'Deal_Master_Wide'!$AU$67)</x:f>
        <x:v>Not reviewed</x:v>
      </x:c>
      <x:c r="D450" s="52" t="str">
        <x:f>IF('Deal_Master_Wide'!$AV$67="","",'Deal_Master_Wide'!$AV$67)</x:f>
        <x:v>Not assessed</x:v>
      </x:c>
      <x:c r="E450" s="50" t="n">
        <x:v>0</x:v>
      </x:c>
      <x:c r="F450" s="52" t="str">
        <x:f>IF(OR($C450="High-confidence innovation-driven",$C450="Medium-confidence innovation-driven"),1,IF($C450="Clear alternative-rationale",0,""))</x:f>
      </x:c>
      <x:c r="G450" s="52" t="str">
        <x:f>IF('Deal_Master_Wide'!$M$67="","",'Deal_Master_Wide'!$M$67)</x:f>
        <x:v>Review</x:v>
      </x:c>
      <x:c r="H450" s="50" t="str">
        <x:v>Fuji Pharma Co Ltd</x:v>
      </x:c>
      <x:c r="I450" s="50" t="str">
        <x:v>Alvotech SA</x:v>
      </x:c>
      <x:c r="J450" s="50" t="n">
        <x:v>2018</x:v>
      </x:c>
      <x:c r="K450" s="50" t="n">
        <x:v>-3</x:v>
      </x:c>
      <x:c r="L450" s="50" t="n">
        <x:v>2015</x:v>
      </x:c>
      <x:c r="M450" s="50" t="n">
        <x:v>0</x:v>
      </x:c>
      <x:c r="N450" s="50" t="n">
        <x:v>0</x:v>
      </x:c>
      <x:c r="O450" s="52" t="str">
        <x:f>IF($F450="","",$F450*$M450)</x:f>
      </x:c>
      <x:c r="P450" s="54" t="str">
        <x:f>IF('Deal_Master_Wide'!$BP$67="","",'Deal_Master_Wide'!$BP$67)</x:f>
      </x:c>
      <x:c r="Q450" s="54" t="str">
        <x:f>IF('Deal_Master_Wide'!$BW$67="","",'Deal_Master_Wide'!$BW$67)</x:f>
      </x:c>
      <x:c r="R450" s="54" t="str">
        <x:f>IF('Deal_Master_Wide'!$CD$67="","",'Deal_Master_Wide'!$CD$67)</x:f>
      </x:c>
      <x:c r="S450" s="54" t="str">
        <x:f>IF('Deal_Master_Wide'!$CK$67="","",'Deal_Master_Wide'!$CK$67)</x:f>
      </x:c>
      <x:c r="T450" s="54" t="str">
        <x:f>IF('Deal_Master_Wide'!$CR$67="","",'Deal_Master_Wide'!$CR$67)</x:f>
      </x:c>
      <x:c r="U450" s="54" t="str">
        <x:f>IF('Deal_Master_Wide'!$CY$67="","",'Deal_Master_Wide'!$CY$67)</x:f>
      </x:c>
      <x:c r="V450" s="56" t="str">
        <x:f>IF('Deal_Master_Wide'!$DF$67="","",'Deal_Master_Wide'!$DF$67)</x:f>
      </x:c>
      <x:c r="W450" s="56" t="str">
        <x:f>IF('Deal_Master_Wide'!$DM$67="","",'Deal_Master_Wide'!$DM$67)</x:f>
      </x:c>
      <x:c r="X450" s="56" t="str">
        <x:f>IF('Deal_Master_Wide'!$DT$67="","",'Deal_Master_Wide'!$DT$67)</x:f>
      </x:c>
      <x:c r="Y450" s="118" t="str">
        <x:f>IF('Deal_Master_Wide'!$EA$67="","",'Deal_Master_Wide'!$EA$67)</x:f>
      </x:c>
      <x:c r="Z450" s="118" t="str">
        <x:f>IF('Deal_Master_Wide'!$EH$67="","",'Deal_Master_Wide'!$EH$67)</x:f>
      </x:c>
      <x:c r="AA450" s="52" t="str">
        <x:f>IF('Deal_Master_Wide'!$AL$67="","",'Deal_Master_Wide'!$AL$67)</x:f>
        <x:v>Unknown</x:v>
      </x:c>
      <x:c r="AB450" s="54" t="n">
        <x:f>IF('Deal_Master_Wide'!$AF$67="","",'Deal_Master_Wide'!$AF$67)</x:f>
        <x:v>50</x:v>
      </x:c>
      <x:c r="AC450" s="52" t="str">
        <x:f>IF(COUNT($P450,$Q450,$R450,$S450,$T450,$U450,$V450,$W450,$X450)=9,"Yes","No")</x:f>
        <x:v>No</x:v>
      </x:c>
      <x:c r="AD450" s="52" t="str">
        <x:f>IF(COUNT($Y450,$Z450)=2,"Yes","No")</x:f>
        <x:v>No</x:v>
      </x:c>
      <x:c r="AE450" s="50" t="str"/>
      <x:c r="AF450" t="str"/>
    </x:row>
    <x:row r="451" ht="20" customHeight="1">
      <x:c r="A451" s="50" t="str">
        <x:v>CTL-0065</x:v>
      </x:c>
      <x:c r="B451" s="50" t="str">
        <x:v>Candidate alternative-rationale group</x:v>
      </x:c>
      <x:c r="C451" s="52" t="str">
        <x:f>IF('Deal_Master_Wide'!$AU$67="","",'Deal_Master_Wide'!$AU$67)</x:f>
        <x:v>Not reviewed</x:v>
      </x:c>
      <x:c r="D451" s="52" t="str">
        <x:f>IF('Deal_Master_Wide'!$AV$67="","",'Deal_Master_Wide'!$AV$67)</x:f>
        <x:v>Not assessed</x:v>
      </x:c>
      <x:c r="E451" s="50" t="n">
        <x:v>0</x:v>
      </x:c>
      <x:c r="F451" s="52" t="str">
        <x:f>IF(OR($C451="High-confidence innovation-driven",$C451="Medium-confidence innovation-driven"),1,IF($C451="Clear alternative-rationale",0,""))</x:f>
      </x:c>
      <x:c r="G451" s="52" t="str">
        <x:f>IF('Deal_Master_Wide'!$M$67="","",'Deal_Master_Wide'!$M$67)</x:f>
        <x:v>Review</x:v>
      </x:c>
      <x:c r="H451" s="50" t="str">
        <x:v>Fuji Pharma Co Ltd</x:v>
      </x:c>
      <x:c r="I451" s="50" t="str">
        <x:v>Alvotech SA</x:v>
      </x:c>
      <x:c r="J451" s="50" t="n">
        <x:v>2018</x:v>
      </x:c>
      <x:c r="K451" s="50" t="n">
        <x:v>-2</x:v>
      </x:c>
      <x:c r="L451" s="50" t="n">
        <x:v>2016</x:v>
      </x:c>
      <x:c r="M451" s="50" t="n">
        <x:v>0</x:v>
      </x:c>
      <x:c r="N451" s="50" t="n">
        <x:v>0</x:v>
      </x:c>
      <x:c r="O451" s="52" t="str">
        <x:f>IF($F451="","",$F451*$M451)</x:f>
      </x:c>
      <x:c r="P451" s="54" t="str">
        <x:f>IF('Deal_Master_Wide'!$BQ$67="","",'Deal_Master_Wide'!$BQ$67)</x:f>
      </x:c>
      <x:c r="Q451" s="54" t="str">
        <x:f>IF('Deal_Master_Wide'!$BX$67="","",'Deal_Master_Wide'!$BX$67)</x:f>
      </x:c>
      <x:c r="R451" s="54" t="str">
        <x:f>IF('Deal_Master_Wide'!$CE$67="","",'Deal_Master_Wide'!$CE$67)</x:f>
      </x:c>
      <x:c r="S451" s="54" t="str">
        <x:f>IF('Deal_Master_Wide'!$CL$67="","",'Deal_Master_Wide'!$CL$67)</x:f>
      </x:c>
      <x:c r="T451" s="54" t="str">
        <x:f>IF('Deal_Master_Wide'!$CS$67="","",'Deal_Master_Wide'!$CS$67)</x:f>
      </x:c>
      <x:c r="U451" s="54" t="str">
        <x:f>IF('Deal_Master_Wide'!$CZ$67="","",'Deal_Master_Wide'!$CZ$67)</x:f>
      </x:c>
      <x:c r="V451" s="56" t="str">
        <x:f>IF('Deal_Master_Wide'!$DG$67="","",'Deal_Master_Wide'!$DG$67)</x:f>
      </x:c>
      <x:c r="W451" s="56" t="str">
        <x:f>IF('Deal_Master_Wide'!$DN$67="","",'Deal_Master_Wide'!$DN$67)</x:f>
      </x:c>
      <x:c r="X451" s="56" t="str">
        <x:f>IF('Deal_Master_Wide'!$DU$67="","",'Deal_Master_Wide'!$DU$67)</x:f>
      </x:c>
      <x:c r="Y451" s="118" t="str">
        <x:f>IF('Deal_Master_Wide'!$EB$67="","",'Deal_Master_Wide'!$EB$67)</x:f>
      </x:c>
      <x:c r="Z451" s="118" t="str">
        <x:f>IF('Deal_Master_Wide'!$EI$67="","",'Deal_Master_Wide'!$EI$67)</x:f>
      </x:c>
      <x:c r="AA451" s="52" t="str">
        <x:f>IF('Deal_Master_Wide'!$AL$67="","",'Deal_Master_Wide'!$AL$67)</x:f>
        <x:v>Unknown</x:v>
      </x:c>
      <x:c r="AB451" s="54" t="n">
        <x:f>IF('Deal_Master_Wide'!$AF$67="","",'Deal_Master_Wide'!$AF$67)</x:f>
        <x:v>50</x:v>
      </x:c>
      <x:c r="AC451" s="52" t="str">
        <x:f>IF(COUNT($P451,$Q451,$R451,$S451,$T451,$U451,$V451,$W451,$X451)=9,"Yes","No")</x:f>
        <x:v>No</x:v>
      </x:c>
      <x:c r="AD451" s="52" t="str">
        <x:f>IF(COUNT($Y451,$Z451)=2,"Yes","No")</x:f>
        <x:v>No</x:v>
      </x:c>
      <x:c r="AE451" s="50" t="str"/>
      <x:c r="AF451" t="str"/>
    </x:row>
    <x:row r="452" ht="20" customHeight="1">
      <x:c r="A452" s="50" t="str">
        <x:v>CTL-0065</x:v>
      </x:c>
      <x:c r="B452" s="50" t="str">
        <x:v>Candidate alternative-rationale group</x:v>
      </x:c>
      <x:c r="C452" s="52" t="str">
        <x:f>IF('Deal_Master_Wide'!$AU$67="","",'Deal_Master_Wide'!$AU$67)</x:f>
        <x:v>Not reviewed</x:v>
      </x:c>
      <x:c r="D452" s="52" t="str">
        <x:f>IF('Deal_Master_Wide'!$AV$67="","",'Deal_Master_Wide'!$AV$67)</x:f>
        <x:v>Not assessed</x:v>
      </x:c>
      <x:c r="E452" s="50" t="n">
        <x:v>0</x:v>
      </x:c>
      <x:c r="F452" s="52" t="str">
        <x:f>IF(OR($C452="High-confidence innovation-driven",$C452="Medium-confidence innovation-driven"),1,IF($C452="Clear alternative-rationale",0,""))</x:f>
      </x:c>
      <x:c r="G452" s="52" t="str">
        <x:f>IF('Deal_Master_Wide'!$M$67="","",'Deal_Master_Wide'!$M$67)</x:f>
        <x:v>Review</x:v>
      </x:c>
      <x:c r="H452" s="50" t="str">
        <x:v>Fuji Pharma Co Ltd</x:v>
      </x:c>
      <x:c r="I452" s="50" t="str">
        <x:v>Alvotech SA</x:v>
      </x:c>
      <x:c r="J452" s="50" t="n">
        <x:v>2018</x:v>
      </x:c>
      <x:c r="K452" s="50" t="n">
        <x:v>-1</x:v>
      </x:c>
      <x:c r="L452" s="50" t="n">
        <x:v>2017</x:v>
      </x:c>
      <x:c r="M452" s="50" t="n">
        <x:v>0</x:v>
      </x:c>
      <x:c r="N452" s="50" t="n">
        <x:v>0</x:v>
      </x:c>
      <x:c r="O452" s="52" t="str">
        <x:f>IF($F452="","",$F452*$M452)</x:f>
      </x:c>
      <x:c r="P452" s="54" t="str">
        <x:f>IF('Deal_Master_Wide'!$BR$67="","",'Deal_Master_Wide'!$BR$67)</x:f>
      </x:c>
      <x:c r="Q452" s="54" t="str">
        <x:f>IF('Deal_Master_Wide'!$BY$67="","",'Deal_Master_Wide'!$BY$67)</x:f>
      </x:c>
      <x:c r="R452" s="54" t="str">
        <x:f>IF('Deal_Master_Wide'!$CF$67="","",'Deal_Master_Wide'!$CF$67)</x:f>
      </x:c>
      <x:c r="S452" s="54" t="str">
        <x:f>IF('Deal_Master_Wide'!$CM$67="","",'Deal_Master_Wide'!$CM$67)</x:f>
      </x:c>
      <x:c r="T452" s="54" t="str">
        <x:f>IF('Deal_Master_Wide'!$CT$67="","",'Deal_Master_Wide'!$CT$67)</x:f>
      </x:c>
      <x:c r="U452" s="54" t="str">
        <x:f>IF('Deal_Master_Wide'!$DA$67="","",'Deal_Master_Wide'!$DA$67)</x:f>
      </x:c>
      <x:c r="V452" s="56" t="str">
        <x:f>IF('Deal_Master_Wide'!$DH$67="","",'Deal_Master_Wide'!$DH$67)</x:f>
      </x:c>
      <x:c r="W452" s="56" t="str">
        <x:f>IF('Deal_Master_Wide'!$DO$67="","",'Deal_Master_Wide'!$DO$67)</x:f>
      </x:c>
      <x:c r="X452" s="56" t="str">
        <x:f>IF('Deal_Master_Wide'!$DV$67="","",'Deal_Master_Wide'!$DV$67)</x:f>
      </x:c>
      <x:c r="Y452" s="118" t="str">
        <x:f>IF('Deal_Master_Wide'!$EC$67="","",'Deal_Master_Wide'!$EC$67)</x:f>
      </x:c>
      <x:c r="Z452" s="118" t="str">
        <x:f>IF('Deal_Master_Wide'!$EJ$67="","",'Deal_Master_Wide'!$EJ$67)</x:f>
      </x:c>
      <x:c r="AA452" s="52" t="str">
        <x:f>IF('Deal_Master_Wide'!$AL$67="","",'Deal_Master_Wide'!$AL$67)</x:f>
        <x:v>Unknown</x:v>
      </x:c>
      <x:c r="AB452" s="54" t="n">
        <x:f>IF('Deal_Master_Wide'!$AF$67="","",'Deal_Master_Wide'!$AF$67)</x:f>
        <x:v>50</x:v>
      </x:c>
      <x:c r="AC452" s="52" t="str">
        <x:f>IF(COUNT($P452,$Q452,$R452,$S452,$T452,$U452,$V452,$W452,$X452)=9,"Yes","No")</x:f>
        <x:v>No</x:v>
      </x:c>
      <x:c r="AD452" s="52" t="str">
        <x:f>IF(COUNT($Y452,$Z452)=2,"Yes","No")</x:f>
        <x:v>No</x:v>
      </x:c>
      <x:c r="AE452" s="50" t="str"/>
      <x:c r="AF452" t="str"/>
    </x:row>
    <x:row r="453" ht="20" customHeight="1">
      <x:c r="A453" s="50" t="str">
        <x:v>CTL-0065</x:v>
      </x:c>
      <x:c r="B453" s="50" t="str">
        <x:v>Candidate alternative-rationale group</x:v>
      </x:c>
      <x:c r="C453" s="52" t="str">
        <x:f>IF('Deal_Master_Wide'!$AU$67="","",'Deal_Master_Wide'!$AU$67)</x:f>
        <x:v>Not reviewed</x:v>
      </x:c>
      <x:c r="D453" s="52" t="str">
        <x:f>IF('Deal_Master_Wide'!$AV$67="","",'Deal_Master_Wide'!$AV$67)</x:f>
        <x:v>Not assessed</x:v>
      </x:c>
      <x:c r="E453" s="50" t="n">
        <x:v>0</x:v>
      </x:c>
      <x:c r="F453" s="52" t="str">
        <x:f>IF(OR($C453="High-confidence innovation-driven",$C453="Medium-confidence innovation-driven"),1,IF($C453="Clear alternative-rationale",0,""))</x:f>
      </x:c>
      <x:c r="G453" s="52" t="str">
        <x:f>IF('Deal_Master_Wide'!$M$67="","",'Deal_Master_Wide'!$M$67)</x:f>
        <x:v>Review</x:v>
      </x:c>
      <x:c r="H453" s="50" t="str">
        <x:v>Fuji Pharma Co Ltd</x:v>
      </x:c>
      <x:c r="I453" s="50" t="str">
        <x:v>Alvotech SA</x:v>
      </x:c>
      <x:c r="J453" s="50" t="n">
        <x:v>2018</x:v>
      </x:c>
      <x:c r="K453" s="50" t="n">
        <x:v>0</x:v>
      </x:c>
      <x:c r="L453" s="50" t="n">
        <x:v>2018</x:v>
      </x:c>
      <x:c r="M453" s="50" t="n">
        <x:v>0</x:v>
      </x:c>
      <x:c r="N453" s="50" t="n">
        <x:v>1</x:v>
      </x:c>
      <x:c r="O453" s="52" t="str">
        <x:f>IF($F453="","",$F453*$M453)</x:f>
      </x:c>
      <x:c r="P453" s="54" t="str">
        <x:f>IF('Deal_Master_Wide'!$BS$67="","",'Deal_Master_Wide'!$BS$67)</x:f>
      </x:c>
      <x:c r="Q453" s="54" t="str">
        <x:f>IF('Deal_Master_Wide'!$BZ$67="","",'Deal_Master_Wide'!$BZ$67)</x:f>
      </x:c>
      <x:c r="R453" s="54" t="str">
        <x:f>IF('Deal_Master_Wide'!$CG$67="","",'Deal_Master_Wide'!$CG$67)</x:f>
      </x:c>
      <x:c r="S453" s="54" t="str">
        <x:f>IF('Deal_Master_Wide'!$CN$67="","",'Deal_Master_Wide'!$CN$67)</x:f>
      </x:c>
      <x:c r="T453" s="54" t="str">
        <x:f>IF('Deal_Master_Wide'!$CU$67="","",'Deal_Master_Wide'!$CU$67)</x:f>
      </x:c>
      <x:c r="U453" s="54" t="str">
        <x:f>IF('Deal_Master_Wide'!$DB$67="","",'Deal_Master_Wide'!$DB$67)</x:f>
      </x:c>
      <x:c r="V453" s="56" t="str">
        <x:f>IF('Deal_Master_Wide'!$DI$67="","",'Deal_Master_Wide'!$DI$67)</x:f>
      </x:c>
      <x:c r="W453" s="56" t="str">
        <x:f>IF('Deal_Master_Wide'!$DP$67="","",'Deal_Master_Wide'!$DP$67)</x:f>
      </x:c>
      <x:c r="X453" s="56" t="str">
        <x:f>IF('Deal_Master_Wide'!$DW$67="","",'Deal_Master_Wide'!$DW$67)</x:f>
      </x:c>
      <x:c r="Y453" s="118" t="str">
        <x:f>IF('Deal_Master_Wide'!$ED$67="","",'Deal_Master_Wide'!$ED$67)</x:f>
      </x:c>
      <x:c r="Z453" s="118" t="str">
        <x:f>IF('Deal_Master_Wide'!$EK$67="","",'Deal_Master_Wide'!$EK$67)</x:f>
      </x:c>
      <x:c r="AA453" s="52" t="str">
        <x:f>IF('Deal_Master_Wide'!$AL$67="","",'Deal_Master_Wide'!$AL$67)</x:f>
        <x:v>Unknown</x:v>
      </x:c>
      <x:c r="AB453" s="54" t="n">
        <x:f>IF('Deal_Master_Wide'!$AF$67="","",'Deal_Master_Wide'!$AF$67)</x:f>
        <x:v>50</x:v>
      </x:c>
      <x:c r="AC453" s="52" t="str">
        <x:f>IF(COUNT($P453,$Q453,$R453,$S453,$T453,$U453,$V453,$W453,$X453)=9,"Yes","No")</x:f>
        <x:v>No</x:v>
      </x:c>
      <x:c r="AD453" s="52" t="str">
        <x:f>IF(COUNT($Y453,$Z453)=2,"Yes","No")</x:f>
        <x:v>No</x:v>
      </x:c>
      <x:c r="AE453" s="50" t="str"/>
      <x:c r="AF453" t="str"/>
    </x:row>
    <x:row r="454" ht="20" customHeight="1">
      <x:c r="A454" s="50" t="str">
        <x:v>CTL-0065</x:v>
      </x:c>
      <x:c r="B454" s="50" t="str">
        <x:v>Candidate alternative-rationale group</x:v>
      </x:c>
      <x:c r="C454" s="52" t="str">
        <x:f>IF('Deal_Master_Wide'!$AU$67="","",'Deal_Master_Wide'!$AU$67)</x:f>
        <x:v>Not reviewed</x:v>
      </x:c>
      <x:c r="D454" s="52" t="str">
        <x:f>IF('Deal_Master_Wide'!$AV$67="","",'Deal_Master_Wide'!$AV$67)</x:f>
        <x:v>Not assessed</x:v>
      </x:c>
      <x:c r="E454" s="50" t="n">
        <x:v>0</x:v>
      </x:c>
      <x:c r="F454" s="52" t="str">
        <x:f>IF(OR($C454="High-confidence innovation-driven",$C454="Medium-confidence innovation-driven"),1,IF($C454="Clear alternative-rationale",0,""))</x:f>
      </x:c>
      <x:c r="G454" s="52" t="str">
        <x:f>IF('Deal_Master_Wide'!$M$67="","",'Deal_Master_Wide'!$M$67)</x:f>
        <x:v>Review</x:v>
      </x:c>
      <x:c r="H454" s="50" t="str">
        <x:v>Fuji Pharma Co Ltd</x:v>
      </x:c>
      <x:c r="I454" s="50" t="str">
        <x:v>Alvotech SA</x:v>
      </x:c>
      <x:c r="J454" s="50" t="n">
        <x:v>2018</x:v>
      </x:c>
      <x:c r="K454" s="50" t="n">
        <x:v>1</x:v>
      </x:c>
      <x:c r="L454" s="50" t="n">
        <x:v>2019</x:v>
      </x:c>
      <x:c r="M454" s="50" t="n">
        <x:v>1</x:v>
      </x:c>
      <x:c r="N454" s="50" t="n">
        <x:v>1</x:v>
      </x:c>
      <x:c r="O454" s="52" t="str">
        <x:f>IF($F454="","",$F454*$M454)</x:f>
      </x:c>
      <x:c r="P454" s="54" t="str">
        <x:f>IF('Deal_Master_Wide'!$BT$67="","",'Deal_Master_Wide'!$BT$67)</x:f>
      </x:c>
      <x:c r="Q454" s="54" t="str">
        <x:f>IF('Deal_Master_Wide'!$CA$67="","",'Deal_Master_Wide'!$CA$67)</x:f>
      </x:c>
      <x:c r="R454" s="54" t="str">
        <x:f>IF('Deal_Master_Wide'!$CH$67="","",'Deal_Master_Wide'!$CH$67)</x:f>
      </x:c>
      <x:c r="S454" s="54" t="str">
        <x:f>IF('Deal_Master_Wide'!$CO$67="","",'Deal_Master_Wide'!$CO$67)</x:f>
      </x:c>
      <x:c r="T454" s="54" t="str">
        <x:f>IF('Deal_Master_Wide'!$CV$67="","",'Deal_Master_Wide'!$CV$67)</x:f>
      </x:c>
      <x:c r="U454" s="54" t="str">
        <x:f>IF('Deal_Master_Wide'!$DC$67="","",'Deal_Master_Wide'!$DC$67)</x:f>
      </x:c>
      <x:c r="V454" s="56" t="str">
        <x:f>IF('Deal_Master_Wide'!$DJ$67="","",'Deal_Master_Wide'!$DJ$67)</x:f>
      </x:c>
      <x:c r="W454" s="56" t="str">
        <x:f>IF('Deal_Master_Wide'!$DQ$67="","",'Deal_Master_Wide'!$DQ$67)</x:f>
      </x:c>
      <x:c r="X454" s="56" t="str">
        <x:f>IF('Deal_Master_Wide'!$DX$67="","",'Deal_Master_Wide'!$DX$67)</x:f>
      </x:c>
      <x:c r="Y454" s="118" t="str">
        <x:f>IF('Deal_Master_Wide'!$EE$67="","",'Deal_Master_Wide'!$EE$67)</x:f>
      </x:c>
      <x:c r="Z454" s="118" t="str">
        <x:f>IF('Deal_Master_Wide'!$EL$67="","",'Deal_Master_Wide'!$EL$67)</x:f>
      </x:c>
      <x:c r="AA454" s="52" t="str">
        <x:f>IF('Deal_Master_Wide'!$AL$67="","",'Deal_Master_Wide'!$AL$67)</x:f>
        <x:v>Unknown</x:v>
      </x:c>
      <x:c r="AB454" s="54" t="n">
        <x:f>IF('Deal_Master_Wide'!$AF$67="","",'Deal_Master_Wide'!$AF$67)</x:f>
        <x:v>50</x:v>
      </x:c>
      <x:c r="AC454" s="52" t="str">
        <x:f>IF(COUNT($P454,$Q454,$R454,$S454,$T454,$U454,$V454,$W454,$X454)=9,"Yes","No")</x:f>
        <x:v>No</x:v>
      </x:c>
      <x:c r="AD454" s="52" t="str">
        <x:f>IF(COUNT($Y454,$Z454)=2,"Yes","No")</x:f>
        <x:v>No</x:v>
      </x:c>
      <x:c r="AE454" s="50" t="str"/>
      <x:c r="AF454" t="str"/>
    </x:row>
    <x:row r="455" ht="20" customHeight="1">
      <x:c r="A455" s="50" t="str">
        <x:v>CTL-0065</x:v>
      </x:c>
      <x:c r="B455" s="50" t="str">
        <x:v>Candidate alternative-rationale group</x:v>
      </x:c>
      <x:c r="C455" s="52" t="str">
        <x:f>IF('Deal_Master_Wide'!$AU$67="","",'Deal_Master_Wide'!$AU$67)</x:f>
        <x:v>Not reviewed</x:v>
      </x:c>
      <x:c r="D455" s="52" t="str">
        <x:f>IF('Deal_Master_Wide'!$AV$67="","",'Deal_Master_Wide'!$AV$67)</x:f>
        <x:v>Not assessed</x:v>
      </x:c>
      <x:c r="E455" s="50" t="n">
        <x:v>0</x:v>
      </x:c>
      <x:c r="F455" s="52" t="str">
        <x:f>IF(OR($C455="High-confidence innovation-driven",$C455="Medium-confidence innovation-driven"),1,IF($C455="Clear alternative-rationale",0,""))</x:f>
      </x:c>
      <x:c r="G455" s="52" t="str">
        <x:f>IF('Deal_Master_Wide'!$M$67="","",'Deal_Master_Wide'!$M$67)</x:f>
        <x:v>Review</x:v>
      </x:c>
      <x:c r="H455" s="50" t="str">
        <x:v>Fuji Pharma Co Ltd</x:v>
      </x:c>
      <x:c r="I455" s="50" t="str">
        <x:v>Alvotech SA</x:v>
      </x:c>
      <x:c r="J455" s="50" t="n">
        <x:v>2018</x:v>
      </x:c>
      <x:c r="K455" s="50" t="n">
        <x:v>2</x:v>
      </x:c>
      <x:c r="L455" s="50" t="n">
        <x:v>2020</x:v>
      </x:c>
      <x:c r="M455" s="50" t="n">
        <x:v>1</x:v>
      </x:c>
      <x:c r="N455" s="50" t="n">
        <x:v>1</x:v>
      </x:c>
      <x:c r="O455" s="52" t="str">
        <x:f>IF($F455="","",$F455*$M455)</x:f>
      </x:c>
      <x:c r="P455" s="54" t="str">
        <x:f>IF('Deal_Master_Wide'!$BU$67="","",'Deal_Master_Wide'!$BU$67)</x:f>
      </x:c>
      <x:c r="Q455" s="54" t="str">
        <x:f>IF('Deal_Master_Wide'!$CB$67="","",'Deal_Master_Wide'!$CB$67)</x:f>
      </x:c>
      <x:c r="R455" s="54" t="str">
        <x:f>IF('Deal_Master_Wide'!$CI$67="","",'Deal_Master_Wide'!$CI$67)</x:f>
      </x:c>
      <x:c r="S455" s="54" t="str">
        <x:f>IF('Deal_Master_Wide'!$CP$67="","",'Deal_Master_Wide'!$CP$67)</x:f>
      </x:c>
      <x:c r="T455" s="54" t="str">
        <x:f>IF('Deal_Master_Wide'!$CW$67="","",'Deal_Master_Wide'!$CW$67)</x:f>
      </x:c>
      <x:c r="U455" s="54" t="str">
        <x:f>IF('Deal_Master_Wide'!$DD$67="","",'Deal_Master_Wide'!$DD$67)</x:f>
      </x:c>
      <x:c r="V455" s="56" t="str">
        <x:f>IF('Deal_Master_Wide'!$DK$67="","",'Deal_Master_Wide'!$DK$67)</x:f>
      </x:c>
      <x:c r="W455" s="56" t="str">
        <x:f>IF('Deal_Master_Wide'!$DR$67="","",'Deal_Master_Wide'!$DR$67)</x:f>
      </x:c>
      <x:c r="X455" s="56" t="str">
        <x:f>IF('Deal_Master_Wide'!$DY$67="","",'Deal_Master_Wide'!$DY$67)</x:f>
      </x:c>
      <x:c r="Y455" s="118" t="str">
        <x:f>IF('Deal_Master_Wide'!$EF$67="","",'Deal_Master_Wide'!$EF$67)</x:f>
      </x:c>
      <x:c r="Z455" s="118" t="str">
        <x:f>IF('Deal_Master_Wide'!$EM$67="","",'Deal_Master_Wide'!$EM$67)</x:f>
      </x:c>
      <x:c r="AA455" s="52" t="str">
        <x:f>IF('Deal_Master_Wide'!$AL$67="","",'Deal_Master_Wide'!$AL$67)</x:f>
        <x:v>Unknown</x:v>
      </x:c>
      <x:c r="AB455" s="54" t="n">
        <x:f>IF('Deal_Master_Wide'!$AF$67="","",'Deal_Master_Wide'!$AF$67)</x:f>
        <x:v>50</x:v>
      </x:c>
      <x:c r="AC455" s="52" t="str">
        <x:f>IF(COUNT($P455,$Q455,$R455,$S455,$T455,$U455,$V455,$W455,$X455)=9,"Yes","No")</x:f>
        <x:v>No</x:v>
      </x:c>
      <x:c r="AD455" s="52" t="str">
        <x:f>IF(COUNT($Y455,$Z455)=2,"Yes","No")</x:f>
        <x:v>No</x:v>
      </x:c>
      <x:c r="AE455" s="50" t="str"/>
      <x:c r="AF455" t="str"/>
    </x:row>
    <x:row r="456" ht="20" customHeight="1">
      <x:c r="A456" s="50" t="str">
        <x:v>CTL-0065</x:v>
      </x:c>
      <x:c r="B456" s="50" t="str">
        <x:v>Candidate alternative-rationale group</x:v>
      </x:c>
      <x:c r="C456" s="52" t="str">
        <x:f>IF('Deal_Master_Wide'!$AU$67="","",'Deal_Master_Wide'!$AU$67)</x:f>
        <x:v>Not reviewed</x:v>
      </x:c>
      <x:c r="D456" s="52" t="str">
        <x:f>IF('Deal_Master_Wide'!$AV$67="","",'Deal_Master_Wide'!$AV$67)</x:f>
        <x:v>Not assessed</x:v>
      </x:c>
      <x:c r="E456" s="50" t="n">
        <x:v>0</x:v>
      </x:c>
      <x:c r="F456" s="52" t="str">
        <x:f>IF(OR($C456="High-confidence innovation-driven",$C456="Medium-confidence innovation-driven"),1,IF($C456="Clear alternative-rationale",0,""))</x:f>
      </x:c>
      <x:c r="G456" s="52" t="str">
        <x:f>IF('Deal_Master_Wide'!$M$67="","",'Deal_Master_Wide'!$M$67)</x:f>
        <x:v>Review</x:v>
      </x:c>
      <x:c r="H456" s="50" t="str">
        <x:v>Fuji Pharma Co Ltd</x:v>
      </x:c>
      <x:c r="I456" s="50" t="str">
        <x:v>Alvotech SA</x:v>
      </x:c>
      <x:c r="J456" s="50" t="n">
        <x:v>2018</x:v>
      </x:c>
      <x:c r="K456" s="50" t="n">
        <x:v>3</x:v>
      </x:c>
      <x:c r="L456" s="50" t="n">
        <x:v>2021</x:v>
      </x:c>
      <x:c r="M456" s="50" t="n">
        <x:v>1</x:v>
      </x:c>
      <x:c r="N456" s="50" t="n">
        <x:v>1</x:v>
      </x:c>
      <x:c r="O456" s="52" t="str">
        <x:f>IF($F456="","",$F456*$M456)</x:f>
      </x:c>
      <x:c r="P456" s="54" t="str">
        <x:f>IF('Deal_Master_Wide'!$BV$67="","",'Deal_Master_Wide'!$BV$67)</x:f>
      </x:c>
      <x:c r="Q456" s="54" t="str">
        <x:f>IF('Deal_Master_Wide'!$CC$67="","",'Deal_Master_Wide'!$CC$67)</x:f>
      </x:c>
      <x:c r="R456" s="54" t="str">
        <x:f>IF('Deal_Master_Wide'!$CJ$67="","",'Deal_Master_Wide'!$CJ$67)</x:f>
      </x:c>
      <x:c r="S456" s="54" t="str">
        <x:f>IF('Deal_Master_Wide'!$CQ$67="","",'Deal_Master_Wide'!$CQ$67)</x:f>
      </x:c>
      <x:c r="T456" s="54" t="str">
        <x:f>IF('Deal_Master_Wide'!$CX$67="","",'Deal_Master_Wide'!$CX$67)</x:f>
      </x:c>
      <x:c r="U456" s="54" t="str">
        <x:f>IF('Deal_Master_Wide'!$DE$67="","",'Deal_Master_Wide'!$DE$67)</x:f>
      </x:c>
      <x:c r="V456" s="56" t="str">
        <x:f>IF('Deal_Master_Wide'!$DL$67="","",'Deal_Master_Wide'!$DL$67)</x:f>
      </x:c>
      <x:c r="W456" s="56" t="str">
        <x:f>IF('Deal_Master_Wide'!$DS$67="","",'Deal_Master_Wide'!$DS$67)</x:f>
      </x:c>
      <x:c r="X456" s="56" t="str">
        <x:f>IF('Deal_Master_Wide'!$DZ$67="","",'Deal_Master_Wide'!$DZ$67)</x:f>
      </x:c>
      <x:c r="Y456" s="118" t="str">
        <x:f>IF('Deal_Master_Wide'!$EG$67="","",'Deal_Master_Wide'!$EG$67)</x:f>
      </x:c>
      <x:c r="Z456" s="118" t="str">
        <x:f>IF('Deal_Master_Wide'!$EN$67="","",'Deal_Master_Wide'!$EN$67)</x:f>
      </x:c>
      <x:c r="AA456" s="52" t="str">
        <x:f>IF('Deal_Master_Wide'!$AL$67="","",'Deal_Master_Wide'!$AL$67)</x:f>
        <x:v>Unknown</x:v>
      </x:c>
      <x:c r="AB456" s="54" t="n">
        <x:f>IF('Deal_Master_Wide'!$AF$67="","",'Deal_Master_Wide'!$AF$67)</x:f>
        <x:v>50</x:v>
      </x:c>
      <x:c r="AC456" s="52" t="str">
        <x:f>IF(COUNT($P456,$Q456,$R456,$S456,$T456,$U456,$V456,$W456,$X456)=9,"Yes","No")</x:f>
        <x:v>No</x:v>
      </x:c>
      <x:c r="AD456" s="52" t="str">
        <x:f>IF(COUNT($Y456,$Z456)=2,"Yes","No")</x:f>
        <x:v>No</x:v>
      </x:c>
      <x:c r="AE456" s="50" t="str"/>
      <x:c r="AF456" t="str"/>
    </x:row>
    <x:row r="457" ht="20" customHeight="1">
      <x:c r="A457" s="50" t="str">
        <x:v>CTL-0066</x:v>
      </x:c>
      <x:c r="B457" s="50" t="str">
        <x:v>Candidate alternative-rationale group</x:v>
      </x:c>
      <x:c r="C457" s="52" t="str">
        <x:f>IF('Deal_Master_Wide'!$AU$68="","",'Deal_Master_Wide'!$AU$68)</x:f>
        <x:v>Not reviewed</x:v>
      </x:c>
      <x:c r="D457" s="52" t="str">
        <x:f>IF('Deal_Master_Wide'!$AV$68="","",'Deal_Master_Wide'!$AV$68)</x:f>
        <x:v>Not assessed</x:v>
      </x:c>
      <x:c r="E457" s="50" t="n">
        <x:v>0</x:v>
      </x:c>
      <x:c r="F457" s="52" t="str">
        <x:f>IF(OR($C457="High-confidence innovation-driven",$C457="Medium-confidence innovation-driven"),1,IF($C457="Clear alternative-rationale",0,""))</x:f>
      </x:c>
      <x:c r="G457" s="52" t="str">
        <x:f>IF('Deal_Master_Wide'!$M$68="","",'Deal_Master_Wide'!$M$68)</x:f>
        <x:v>Review</x:v>
      </x:c>
      <x:c r="H457" s="50" t="str">
        <x:v>Bravo Bidco Ltd</x:v>
      </x:c>
      <x:c r="I457" s="50" t="str">
        <x:v>BTG Ltd</x:v>
      </x:c>
      <x:c r="J457" s="50" t="n">
        <x:v>2019</x:v>
      </x:c>
      <x:c r="K457" s="50" t="n">
        <x:v>-3</x:v>
      </x:c>
      <x:c r="L457" s="50" t="n">
        <x:v>2016</x:v>
      </x:c>
      <x:c r="M457" s="50" t="n">
        <x:v>0</x:v>
      </x:c>
      <x:c r="N457" s="50" t="n">
        <x:v>0</x:v>
      </x:c>
      <x:c r="O457" s="52" t="str">
        <x:f>IF($F457="","",$F457*$M457)</x:f>
      </x:c>
      <x:c r="P457" s="54" t="str">
        <x:f>IF('Deal_Master_Wide'!$BP$68="","",'Deal_Master_Wide'!$BP$68)</x:f>
      </x:c>
      <x:c r="Q457" s="54" t="str">
        <x:f>IF('Deal_Master_Wide'!$BW$68="","",'Deal_Master_Wide'!$BW$68)</x:f>
      </x:c>
      <x:c r="R457" s="54" t="str">
        <x:f>IF('Deal_Master_Wide'!$CD$68="","",'Deal_Master_Wide'!$CD$68)</x:f>
      </x:c>
      <x:c r="S457" s="54" t="str">
        <x:f>IF('Deal_Master_Wide'!$CK$68="","",'Deal_Master_Wide'!$CK$68)</x:f>
      </x:c>
      <x:c r="T457" s="54" t="str">
        <x:f>IF('Deal_Master_Wide'!$CR$68="","",'Deal_Master_Wide'!$CR$68)</x:f>
      </x:c>
      <x:c r="U457" s="54" t="str">
        <x:f>IF('Deal_Master_Wide'!$CY$68="","",'Deal_Master_Wide'!$CY$68)</x:f>
      </x:c>
      <x:c r="V457" s="56" t="str">
        <x:f>IF('Deal_Master_Wide'!$DF$68="","",'Deal_Master_Wide'!$DF$68)</x:f>
      </x:c>
      <x:c r="W457" s="56" t="str">
        <x:f>IF('Deal_Master_Wide'!$DM$68="","",'Deal_Master_Wide'!$DM$68)</x:f>
      </x:c>
      <x:c r="X457" s="56" t="str">
        <x:f>IF('Deal_Master_Wide'!$DT$68="","",'Deal_Master_Wide'!$DT$68)</x:f>
      </x:c>
      <x:c r="Y457" s="118" t="str">
        <x:f>IF('Deal_Master_Wide'!$EA$68="","",'Deal_Master_Wide'!$EA$68)</x:f>
      </x:c>
      <x:c r="Z457" s="118" t="str">
        <x:f>IF('Deal_Master_Wide'!$EH$68="","",'Deal_Master_Wide'!$EH$68)</x:f>
      </x:c>
      <x:c r="AA457" s="52" t="str">
        <x:f>IF('Deal_Master_Wide'!$AL$68="","",'Deal_Master_Wide'!$AL$68)</x:f>
        <x:v>Unknown</x:v>
      </x:c>
      <x:c r="AB457" s="54" t="n">
        <x:f>IF('Deal_Master_Wide'!$AF$68="","",'Deal_Master_Wide'!$AF$68)</x:f>
        <x:v>4239</x:v>
      </x:c>
      <x:c r="AC457" s="52" t="str">
        <x:f>IF(COUNT($P457,$Q457,$R457,$S457,$T457,$U457,$V457,$W457,$X457)=9,"Yes","No")</x:f>
        <x:v>No</x:v>
      </x:c>
      <x:c r="AD457" s="52" t="str">
        <x:f>IF(COUNT($Y457,$Z457)=2,"Yes","No")</x:f>
        <x:v>No</x:v>
      </x:c>
      <x:c r="AE457" s="50" t="str"/>
      <x:c r="AF457" t="str"/>
    </x:row>
    <x:row r="458" ht="20" customHeight="1">
      <x:c r="A458" s="50" t="str">
        <x:v>CTL-0066</x:v>
      </x:c>
      <x:c r="B458" s="50" t="str">
        <x:v>Candidate alternative-rationale group</x:v>
      </x:c>
      <x:c r="C458" s="52" t="str">
        <x:f>IF('Deal_Master_Wide'!$AU$68="","",'Deal_Master_Wide'!$AU$68)</x:f>
        <x:v>Not reviewed</x:v>
      </x:c>
      <x:c r="D458" s="52" t="str">
        <x:f>IF('Deal_Master_Wide'!$AV$68="","",'Deal_Master_Wide'!$AV$68)</x:f>
        <x:v>Not assessed</x:v>
      </x:c>
      <x:c r="E458" s="50" t="n">
        <x:v>0</x:v>
      </x:c>
      <x:c r="F458" s="52" t="str">
        <x:f>IF(OR($C458="High-confidence innovation-driven",$C458="Medium-confidence innovation-driven"),1,IF($C458="Clear alternative-rationale",0,""))</x:f>
      </x:c>
      <x:c r="G458" s="52" t="str">
        <x:f>IF('Deal_Master_Wide'!$M$68="","",'Deal_Master_Wide'!$M$68)</x:f>
        <x:v>Review</x:v>
      </x:c>
      <x:c r="H458" s="50" t="str">
        <x:v>Bravo Bidco Ltd</x:v>
      </x:c>
      <x:c r="I458" s="50" t="str">
        <x:v>BTG Ltd</x:v>
      </x:c>
      <x:c r="J458" s="50" t="n">
        <x:v>2019</x:v>
      </x:c>
      <x:c r="K458" s="50" t="n">
        <x:v>-2</x:v>
      </x:c>
      <x:c r="L458" s="50" t="n">
        <x:v>2017</x:v>
      </x:c>
      <x:c r="M458" s="50" t="n">
        <x:v>0</x:v>
      </x:c>
      <x:c r="N458" s="50" t="n">
        <x:v>0</x:v>
      </x:c>
      <x:c r="O458" s="52" t="str">
        <x:f>IF($F458="","",$F458*$M458)</x:f>
      </x:c>
      <x:c r="P458" s="54" t="str">
        <x:f>IF('Deal_Master_Wide'!$BQ$68="","",'Deal_Master_Wide'!$BQ$68)</x:f>
      </x:c>
      <x:c r="Q458" s="54" t="str">
        <x:f>IF('Deal_Master_Wide'!$BX$68="","",'Deal_Master_Wide'!$BX$68)</x:f>
      </x:c>
      <x:c r="R458" s="54" t="str">
        <x:f>IF('Deal_Master_Wide'!$CE$68="","",'Deal_Master_Wide'!$CE$68)</x:f>
      </x:c>
      <x:c r="S458" s="54" t="str">
        <x:f>IF('Deal_Master_Wide'!$CL$68="","",'Deal_Master_Wide'!$CL$68)</x:f>
      </x:c>
      <x:c r="T458" s="54" t="str">
        <x:f>IF('Deal_Master_Wide'!$CS$68="","",'Deal_Master_Wide'!$CS$68)</x:f>
      </x:c>
      <x:c r="U458" s="54" t="str">
        <x:f>IF('Deal_Master_Wide'!$CZ$68="","",'Deal_Master_Wide'!$CZ$68)</x:f>
      </x:c>
      <x:c r="V458" s="56" t="str">
        <x:f>IF('Deal_Master_Wide'!$DG$68="","",'Deal_Master_Wide'!$DG$68)</x:f>
      </x:c>
      <x:c r="W458" s="56" t="str">
        <x:f>IF('Deal_Master_Wide'!$DN$68="","",'Deal_Master_Wide'!$DN$68)</x:f>
      </x:c>
      <x:c r="X458" s="56" t="str">
        <x:f>IF('Deal_Master_Wide'!$DU$68="","",'Deal_Master_Wide'!$DU$68)</x:f>
      </x:c>
      <x:c r="Y458" s="118" t="str">
        <x:f>IF('Deal_Master_Wide'!$EB$68="","",'Deal_Master_Wide'!$EB$68)</x:f>
      </x:c>
      <x:c r="Z458" s="118" t="str">
        <x:f>IF('Deal_Master_Wide'!$EI$68="","",'Deal_Master_Wide'!$EI$68)</x:f>
      </x:c>
      <x:c r="AA458" s="52" t="str">
        <x:f>IF('Deal_Master_Wide'!$AL$68="","",'Deal_Master_Wide'!$AL$68)</x:f>
        <x:v>Unknown</x:v>
      </x:c>
      <x:c r="AB458" s="54" t="n">
        <x:f>IF('Deal_Master_Wide'!$AF$68="","",'Deal_Master_Wide'!$AF$68)</x:f>
        <x:v>4239</x:v>
      </x:c>
      <x:c r="AC458" s="52" t="str">
        <x:f>IF(COUNT($P458,$Q458,$R458,$S458,$T458,$U458,$V458,$W458,$X458)=9,"Yes","No")</x:f>
        <x:v>No</x:v>
      </x:c>
      <x:c r="AD458" s="52" t="str">
        <x:f>IF(COUNT($Y458,$Z458)=2,"Yes","No")</x:f>
        <x:v>No</x:v>
      </x:c>
      <x:c r="AE458" s="50" t="str"/>
      <x:c r="AF458" t="str"/>
    </x:row>
    <x:row r="459" ht="20" customHeight="1">
      <x:c r="A459" s="50" t="str">
        <x:v>CTL-0066</x:v>
      </x:c>
      <x:c r="B459" s="50" t="str">
        <x:v>Candidate alternative-rationale group</x:v>
      </x:c>
      <x:c r="C459" s="52" t="str">
        <x:f>IF('Deal_Master_Wide'!$AU$68="","",'Deal_Master_Wide'!$AU$68)</x:f>
        <x:v>Not reviewed</x:v>
      </x:c>
      <x:c r="D459" s="52" t="str">
        <x:f>IF('Deal_Master_Wide'!$AV$68="","",'Deal_Master_Wide'!$AV$68)</x:f>
        <x:v>Not assessed</x:v>
      </x:c>
      <x:c r="E459" s="50" t="n">
        <x:v>0</x:v>
      </x:c>
      <x:c r="F459" s="52" t="str">
        <x:f>IF(OR($C459="High-confidence innovation-driven",$C459="Medium-confidence innovation-driven"),1,IF($C459="Clear alternative-rationale",0,""))</x:f>
      </x:c>
      <x:c r="G459" s="52" t="str">
        <x:f>IF('Deal_Master_Wide'!$M$68="","",'Deal_Master_Wide'!$M$68)</x:f>
        <x:v>Review</x:v>
      </x:c>
      <x:c r="H459" s="50" t="str">
        <x:v>Bravo Bidco Ltd</x:v>
      </x:c>
      <x:c r="I459" s="50" t="str">
        <x:v>BTG Ltd</x:v>
      </x:c>
      <x:c r="J459" s="50" t="n">
        <x:v>2019</x:v>
      </x:c>
      <x:c r="K459" s="50" t="n">
        <x:v>-1</x:v>
      </x:c>
      <x:c r="L459" s="50" t="n">
        <x:v>2018</x:v>
      </x:c>
      <x:c r="M459" s="50" t="n">
        <x:v>0</x:v>
      </x:c>
      <x:c r="N459" s="50" t="n">
        <x:v>0</x:v>
      </x:c>
      <x:c r="O459" s="52" t="str">
        <x:f>IF($F459="","",$F459*$M459)</x:f>
      </x:c>
      <x:c r="P459" s="54" t="str">
        <x:f>IF('Deal_Master_Wide'!$BR$68="","",'Deal_Master_Wide'!$BR$68)</x:f>
      </x:c>
      <x:c r="Q459" s="54" t="str">
        <x:f>IF('Deal_Master_Wide'!$BY$68="","",'Deal_Master_Wide'!$BY$68)</x:f>
      </x:c>
      <x:c r="R459" s="54" t="str">
        <x:f>IF('Deal_Master_Wide'!$CF$68="","",'Deal_Master_Wide'!$CF$68)</x:f>
      </x:c>
      <x:c r="S459" s="54" t="str">
        <x:f>IF('Deal_Master_Wide'!$CM$68="","",'Deal_Master_Wide'!$CM$68)</x:f>
      </x:c>
      <x:c r="T459" s="54" t="str">
        <x:f>IF('Deal_Master_Wide'!$CT$68="","",'Deal_Master_Wide'!$CT$68)</x:f>
      </x:c>
      <x:c r="U459" s="54" t="str">
        <x:f>IF('Deal_Master_Wide'!$DA$68="","",'Deal_Master_Wide'!$DA$68)</x:f>
      </x:c>
      <x:c r="V459" s="56" t="str">
        <x:f>IF('Deal_Master_Wide'!$DH$68="","",'Deal_Master_Wide'!$DH$68)</x:f>
      </x:c>
      <x:c r="W459" s="56" t="str">
        <x:f>IF('Deal_Master_Wide'!$DO$68="","",'Deal_Master_Wide'!$DO$68)</x:f>
      </x:c>
      <x:c r="X459" s="56" t="str">
        <x:f>IF('Deal_Master_Wide'!$DV$68="","",'Deal_Master_Wide'!$DV$68)</x:f>
      </x:c>
      <x:c r="Y459" s="118" t="str">
        <x:f>IF('Deal_Master_Wide'!$EC$68="","",'Deal_Master_Wide'!$EC$68)</x:f>
      </x:c>
      <x:c r="Z459" s="118" t="str">
        <x:f>IF('Deal_Master_Wide'!$EJ$68="","",'Deal_Master_Wide'!$EJ$68)</x:f>
      </x:c>
      <x:c r="AA459" s="52" t="str">
        <x:f>IF('Deal_Master_Wide'!$AL$68="","",'Deal_Master_Wide'!$AL$68)</x:f>
        <x:v>Unknown</x:v>
      </x:c>
      <x:c r="AB459" s="54" t="n">
        <x:f>IF('Deal_Master_Wide'!$AF$68="","",'Deal_Master_Wide'!$AF$68)</x:f>
        <x:v>4239</x:v>
      </x:c>
      <x:c r="AC459" s="52" t="str">
        <x:f>IF(COUNT($P459,$Q459,$R459,$S459,$T459,$U459,$V459,$W459,$X459)=9,"Yes","No")</x:f>
        <x:v>No</x:v>
      </x:c>
      <x:c r="AD459" s="52" t="str">
        <x:f>IF(COUNT($Y459,$Z459)=2,"Yes","No")</x:f>
        <x:v>No</x:v>
      </x:c>
      <x:c r="AE459" s="50" t="str"/>
      <x:c r="AF459" t="str"/>
    </x:row>
    <x:row r="460" ht="20" customHeight="1">
      <x:c r="A460" s="50" t="str">
        <x:v>CTL-0066</x:v>
      </x:c>
      <x:c r="B460" s="50" t="str">
        <x:v>Candidate alternative-rationale group</x:v>
      </x:c>
      <x:c r="C460" s="52" t="str">
        <x:f>IF('Deal_Master_Wide'!$AU$68="","",'Deal_Master_Wide'!$AU$68)</x:f>
        <x:v>Not reviewed</x:v>
      </x:c>
      <x:c r="D460" s="52" t="str">
        <x:f>IF('Deal_Master_Wide'!$AV$68="","",'Deal_Master_Wide'!$AV$68)</x:f>
        <x:v>Not assessed</x:v>
      </x:c>
      <x:c r="E460" s="50" t="n">
        <x:v>0</x:v>
      </x:c>
      <x:c r="F460" s="52" t="str">
        <x:f>IF(OR($C460="High-confidence innovation-driven",$C460="Medium-confidence innovation-driven"),1,IF($C460="Clear alternative-rationale",0,""))</x:f>
      </x:c>
      <x:c r="G460" s="52" t="str">
        <x:f>IF('Deal_Master_Wide'!$M$68="","",'Deal_Master_Wide'!$M$68)</x:f>
        <x:v>Review</x:v>
      </x:c>
      <x:c r="H460" s="50" t="str">
        <x:v>Bravo Bidco Ltd</x:v>
      </x:c>
      <x:c r="I460" s="50" t="str">
        <x:v>BTG Ltd</x:v>
      </x:c>
      <x:c r="J460" s="50" t="n">
        <x:v>2019</x:v>
      </x:c>
      <x:c r="K460" s="50" t="n">
        <x:v>0</x:v>
      </x:c>
      <x:c r="L460" s="50" t="n">
        <x:v>2019</x:v>
      </x:c>
      <x:c r="M460" s="50" t="n">
        <x:v>0</x:v>
      </x:c>
      <x:c r="N460" s="50" t="n">
        <x:v>1</x:v>
      </x:c>
      <x:c r="O460" s="52" t="str">
        <x:f>IF($F460="","",$F460*$M460)</x:f>
      </x:c>
      <x:c r="P460" s="54" t="str">
        <x:f>IF('Deal_Master_Wide'!$BS$68="","",'Deal_Master_Wide'!$BS$68)</x:f>
      </x:c>
      <x:c r="Q460" s="54" t="str">
        <x:f>IF('Deal_Master_Wide'!$BZ$68="","",'Deal_Master_Wide'!$BZ$68)</x:f>
      </x:c>
      <x:c r="R460" s="54" t="str">
        <x:f>IF('Deal_Master_Wide'!$CG$68="","",'Deal_Master_Wide'!$CG$68)</x:f>
      </x:c>
      <x:c r="S460" s="54" t="str">
        <x:f>IF('Deal_Master_Wide'!$CN$68="","",'Deal_Master_Wide'!$CN$68)</x:f>
      </x:c>
      <x:c r="T460" s="54" t="str">
        <x:f>IF('Deal_Master_Wide'!$CU$68="","",'Deal_Master_Wide'!$CU$68)</x:f>
      </x:c>
      <x:c r="U460" s="54" t="str">
        <x:f>IF('Deal_Master_Wide'!$DB$68="","",'Deal_Master_Wide'!$DB$68)</x:f>
      </x:c>
      <x:c r="V460" s="56" t="str">
        <x:f>IF('Deal_Master_Wide'!$DI$68="","",'Deal_Master_Wide'!$DI$68)</x:f>
      </x:c>
      <x:c r="W460" s="56" t="str">
        <x:f>IF('Deal_Master_Wide'!$DP$68="","",'Deal_Master_Wide'!$DP$68)</x:f>
      </x:c>
      <x:c r="X460" s="56" t="str">
        <x:f>IF('Deal_Master_Wide'!$DW$68="","",'Deal_Master_Wide'!$DW$68)</x:f>
      </x:c>
      <x:c r="Y460" s="118" t="str">
        <x:f>IF('Deal_Master_Wide'!$ED$68="","",'Deal_Master_Wide'!$ED$68)</x:f>
      </x:c>
      <x:c r="Z460" s="118" t="str">
        <x:f>IF('Deal_Master_Wide'!$EK$68="","",'Deal_Master_Wide'!$EK$68)</x:f>
      </x:c>
      <x:c r="AA460" s="52" t="str">
        <x:f>IF('Deal_Master_Wide'!$AL$68="","",'Deal_Master_Wide'!$AL$68)</x:f>
        <x:v>Unknown</x:v>
      </x:c>
      <x:c r="AB460" s="54" t="n">
        <x:f>IF('Deal_Master_Wide'!$AF$68="","",'Deal_Master_Wide'!$AF$68)</x:f>
        <x:v>4239</x:v>
      </x:c>
      <x:c r="AC460" s="52" t="str">
        <x:f>IF(COUNT($P460,$Q460,$R460,$S460,$T460,$U460,$V460,$W460,$X460)=9,"Yes","No")</x:f>
        <x:v>No</x:v>
      </x:c>
      <x:c r="AD460" s="52" t="str">
        <x:f>IF(COUNT($Y460,$Z460)=2,"Yes","No")</x:f>
        <x:v>No</x:v>
      </x:c>
      <x:c r="AE460" s="50" t="str"/>
      <x:c r="AF460" t="str"/>
    </x:row>
    <x:row r="461" ht="20" customHeight="1">
      <x:c r="A461" s="50" t="str">
        <x:v>CTL-0066</x:v>
      </x:c>
      <x:c r="B461" s="50" t="str">
        <x:v>Candidate alternative-rationale group</x:v>
      </x:c>
      <x:c r="C461" s="52" t="str">
        <x:f>IF('Deal_Master_Wide'!$AU$68="","",'Deal_Master_Wide'!$AU$68)</x:f>
        <x:v>Not reviewed</x:v>
      </x:c>
      <x:c r="D461" s="52" t="str">
        <x:f>IF('Deal_Master_Wide'!$AV$68="","",'Deal_Master_Wide'!$AV$68)</x:f>
        <x:v>Not assessed</x:v>
      </x:c>
      <x:c r="E461" s="50" t="n">
        <x:v>0</x:v>
      </x:c>
      <x:c r="F461" s="52" t="str">
        <x:f>IF(OR($C461="High-confidence innovation-driven",$C461="Medium-confidence innovation-driven"),1,IF($C461="Clear alternative-rationale",0,""))</x:f>
      </x:c>
      <x:c r="G461" s="52" t="str">
        <x:f>IF('Deal_Master_Wide'!$M$68="","",'Deal_Master_Wide'!$M$68)</x:f>
        <x:v>Review</x:v>
      </x:c>
      <x:c r="H461" s="50" t="str">
        <x:v>Bravo Bidco Ltd</x:v>
      </x:c>
      <x:c r="I461" s="50" t="str">
        <x:v>BTG Ltd</x:v>
      </x:c>
      <x:c r="J461" s="50" t="n">
        <x:v>2019</x:v>
      </x:c>
      <x:c r="K461" s="50" t="n">
        <x:v>1</x:v>
      </x:c>
      <x:c r="L461" s="50" t="n">
        <x:v>2020</x:v>
      </x:c>
      <x:c r="M461" s="50" t="n">
        <x:v>1</x:v>
      </x:c>
      <x:c r="N461" s="50" t="n">
        <x:v>1</x:v>
      </x:c>
      <x:c r="O461" s="52" t="str">
        <x:f>IF($F461="","",$F461*$M461)</x:f>
      </x:c>
      <x:c r="P461" s="54" t="str">
        <x:f>IF('Deal_Master_Wide'!$BT$68="","",'Deal_Master_Wide'!$BT$68)</x:f>
      </x:c>
      <x:c r="Q461" s="54" t="str">
        <x:f>IF('Deal_Master_Wide'!$CA$68="","",'Deal_Master_Wide'!$CA$68)</x:f>
      </x:c>
      <x:c r="R461" s="54" t="str">
        <x:f>IF('Deal_Master_Wide'!$CH$68="","",'Deal_Master_Wide'!$CH$68)</x:f>
      </x:c>
      <x:c r="S461" s="54" t="str">
        <x:f>IF('Deal_Master_Wide'!$CO$68="","",'Deal_Master_Wide'!$CO$68)</x:f>
      </x:c>
      <x:c r="T461" s="54" t="str">
        <x:f>IF('Deal_Master_Wide'!$CV$68="","",'Deal_Master_Wide'!$CV$68)</x:f>
      </x:c>
      <x:c r="U461" s="54" t="str">
        <x:f>IF('Deal_Master_Wide'!$DC$68="","",'Deal_Master_Wide'!$DC$68)</x:f>
      </x:c>
      <x:c r="V461" s="56" t="str">
        <x:f>IF('Deal_Master_Wide'!$DJ$68="","",'Deal_Master_Wide'!$DJ$68)</x:f>
      </x:c>
      <x:c r="W461" s="56" t="str">
        <x:f>IF('Deal_Master_Wide'!$DQ$68="","",'Deal_Master_Wide'!$DQ$68)</x:f>
      </x:c>
      <x:c r="X461" s="56" t="str">
        <x:f>IF('Deal_Master_Wide'!$DX$68="","",'Deal_Master_Wide'!$DX$68)</x:f>
      </x:c>
      <x:c r="Y461" s="118" t="str">
        <x:f>IF('Deal_Master_Wide'!$EE$68="","",'Deal_Master_Wide'!$EE$68)</x:f>
      </x:c>
      <x:c r="Z461" s="118" t="str">
        <x:f>IF('Deal_Master_Wide'!$EL$68="","",'Deal_Master_Wide'!$EL$68)</x:f>
      </x:c>
      <x:c r="AA461" s="52" t="str">
        <x:f>IF('Deal_Master_Wide'!$AL$68="","",'Deal_Master_Wide'!$AL$68)</x:f>
        <x:v>Unknown</x:v>
      </x:c>
      <x:c r="AB461" s="54" t="n">
        <x:f>IF('Deal_Master_Wide'!$AF$68="","",'Deal_Master_Wide'!$AF$68)</x:f>
        <x:v>4239</x:v>
      </x:c>
      <x:c r="AC461" s="52" t="str">
        <x:f>IF(COUNT($P461,$Q461,$R461,$S461,$T461,$U461,$V461,$W461,$X461)=9,"Yes","No")</x:f>
        <x:v>No</x:v>
      </x:c>
      <x:c r="AD461" s="52" t="str">
        <x:f>IF(COUNT($Y461,$Z461)=2,"Yes","No")</x:f>
        <x:v>No</x:v>
      </x:c>
      <x:c r="AE461" s="50" t="str"/>
      <x:c r="AF461" t="str"/>
    </x:row>
    <x:row r="462" ht="20" customHeight="1">
      <x:c r="A462" s="50" t="str">
        <x:v>CTL-0066</x:v>
      </x:c>
      <x:c r="B462" s="50" t="str">
        <x:v>Candidate alternative-rationale group</x:v>
      </x:c>
      <x:c r="C462" s="52" t="str">
        <x:f>IF('Deal_Master_Wide'!$AU$68="","",'Deal_Master_Wide'!$AU$68)</x:f>
        <x:v>Not reviewed</x:v>
      </x:c>
      <x:c r="D462" s="52" t="str">
        <x:f>IF('Deal_Master_Wide'!$AV$68="","",'Deal_Master_Wide'!$AV$68)</x:f>
        <x:v>Not assessed</x:v>
      </x:c>
      <x:c r="E462" s="50" t="n">
        <x:v>0</x:v>
      </x:c>
      <x:c r="F462" s="52" t="str">
        <x:f>IF(OR($C462="High-confidence innovation-driven",$C462="Medium-confidence innovation-driven"),1,IF($C462="Clear alternative-rationale",0,""))</x:f>
      </x:c>
      <x:c r="G462" s="52" t="str">
        <x:f>IF('Deal_Master_Wide'!$M$68="","",'Deal_Master_Wide'!$M$68)</x:f>
        <x:v>Review</x:v>
      </x:c>
      <x:c r="H462" s="50" t="str">
        <x:v>Bravo Bidco Ltd</x:v>
      </x:c>
      <x:c r="I462" s="50" t="str">
        <x:v>BTG Ltd</x:v>
      </x:c>
      <x:c r="J462" s="50" t="n">
        <x:v>2019</x:v>
      </x:c>
      <x:c r="K462" s="50" t="n">
        <x:v>2</x:v>
      </x:c>
      <x:c r="L462" s="50" t="n">
        <x:v>2021</x:v>
      </x:c>
      <x:c r="M462" s="50" t="n">
        <x:v>1</x:v>
      </x:c>
      <x:c r="N462" s="50" t="n">
        <x:v>1</x:v>
      </x:c>
      <x:c r="O462" s="52" t="str">
        <x:f>IF($F462="","",$F462*$M462)</x:f>
      </x:c>
      <x:c r="P462" s="54" t="str">
        <x:f>IF('Deal_Master_Wide'!$BU$68="","",'Deal_Master_Wide'!$BU$68)</x:f>
      </x:c>
      <x:c r="Q462" s="54" t="str">
        <x:f>IF('Deal_Master_Wide'!$CB$68="","",'Deal_Master_Wide'!$CB$68)</x:f>
      </x:c>
      <x:c r="R462" s="54" t="str">
        <x:f>IF('Deal_Master_Wide'!$CI$68="","",'Deal_Master_Wide'!$CI$68)</x:f>
      </x:c>
      <x:c r="S462" s="54" t="str">
        <x:f>IF('Deal_Master_Wide'!$CP$68="","",'Deal_Master_Wide'!$CP$68)</x:f>
      </x:c>
      <x:c r="T462" s="54" t="str">
        <x:f>IF('Deal_Master_Wide'!$CW$68="","",'Deal_Master_Wide'!$CW$68)</x:f>
      </x:c>
      <x:c r="U462" s="54" t="str">
        <x:f>IF('Deal_Master_Wide'!$DD$68="","",'Deal_Master_Wide'!$DD$68)</x:f>
      </x:c>
      <x:c r="V462" s="56" t="str">
        <x:f>IF('Deal_Master_Wide'!$DK$68="","",'Deal_Master_Wide'!$DK$68)</x:f>
      </x:c>
      <x:c r="W462" s="56" t="str">
        <x:f>IF('Deal_Master_Wide'!$DR$68="","",'Deal_Master_Wide'!$DR$68)</x:f>
      </x:c>
      <x:c r="X462" s="56" t="str">
        <x:f>IF('Deal_Master_Wide'!$DY$68="","",'Deal_Master_Wide'!$DY$68)</x:f>
      </x:c>
      <x:c r="Y462" s="118" t="str">
        <x:f>IF('Deal_Master_Wide'!$EF$68="","",'Deal_Master_Wide'!$EF$68)</x:f>
      </x:c>
      <x:c r="Z462" s="118" t="str">
        <x:f>IF('Deal_Master_Wide'!$EM$68="","",'Deal_Master_Wide'!$EM$68)</x:f>
      </x:c>
      <x:c r="AA462" s="52" t="str">
        <x:f>IF('Deal_Master_Wide'!$AL$68="","",'Deal_Master_Wide'!$AL$68)</x:f>
        <x:v>Unknown</x:v>
      </x:c>
      <x:c r="AB462" s="54" t="n">
        <x:f>IF('Deal_Master_Wide'!$AF$68="","",'Deal_Master_Wide'!$AF$68)</x:f>
        <x:v>4239</x:v>
      </x:c>
      <x:c r="AC462" s="52" t="str">
        <x:f>IF(COUNT($P462,$Q462,$R462,$S462,$T462,$U462,$V462,$W462,$X462)=9,"Yes","No")</x:f>
        <x:v>No</x:v>
      </x:c>
      <x:c r="AD462" s="52" t="str">
        <x:f>IF(COUNT($Y462,$Z462)=2,"Yes","No")</x:f>
        <x:v>No</x:v>
      </x:c>
      <x:c r="AE462" s="50" t="str"/>
      <x:c r="AF462" t="str"/>
    </x:row>
    <x:row r="463" ht="20" customHeight="1">
      <x:c r="A463" s="50" t="str">
        <x:v>CTL-0066</x:v>
      </x:c>
      <x:c r="B463" s="50" t="str">
        <x:v>Candidate alternative-rationale group</x:v>
      </x:c>
      <x:c r="C463" s="52" t="str">
        <x:f>IF('Deal_Master_Wide'!$AU$68="","",'Deal_Master_Wide'!$AU$68)</x:f>
        <x:v>Not reviewed</x:v>
      </x:c>
      <x:c r="D463" s="52" t="str">
        <x:f>IF('Deal_Master_Wide'!$AV$68="","",'Deal_Master_Wide'!$AV$68)</x:f>
        <x:v>Not assessed</x:v>
      </x:c>
      <x:c r="E463" s="50" t="n">
        <x:v>0</x:v>
      </x:c>
      <x:c r="F463" s="52" t="str">
        <x:f>IF(OR($C463="High-confidence innovation-driven",$C463="Medium-confidence innovation-driven"),1,IF($C463="Clear alternative-rationale",0,""))</x:f>
      </x:c>
      <x:c r="G463" s="52" t="str">
        <x:f>IF('Deal_Master_Wide'!$M$68="","",'Deal_Master_Wide'!$M$68)</x:f>
        <x:v>Review</x:v>
      </x:c>
      <x:c r="H463" s="50" t="str">
        <x:v>Bravo Bidco Ltd</x:v>
      </x:c>
      <x:c r="I463" s="50" t="str">
        <x:v>BTG Ltd</x:v>
      </x:c>
      <x:c r="J463" s="50" t="n">
        <x:v>2019</x:v>
      </x:c>
      <x:c r="K463" s="50" t="n">
        <x:v>3</x:v>
      </x:c>
      <x:c r="L463" s="50" t="n">
        <x:v>2022</x:v>
      </x:c>
      <x:c r="M463" s="50" t="n">
        <x:v>1</x:v>
      </x:c>
      <x:c r="N463" s="50" t="n">
        <x:v>1</x:v>
      </x:c>
      <x:c r="O463" s="52" t="str">
        <x:f>IF($F463="","",$F463*$M463)</x:f>
      </x:c>
      <x:c r="P463" s="54" t="str">
        <x:f>IF('Deal_Master_Wide'!$BV$68="","",'Deal_Master_Wide'!$BV$68)</x:f>
      </x:c>
      <x:c r="Q463" s="54" t="str">
        <x:f>IF('Deal_Master_Wide'!$CC$68="","",'Deal_Master_Wide'!$CC$68)</x:f>
      </x:c>
      <x:c r="R463" s="54" t="str">
        <x:f>IF('Deal_Master_Wide'!$CJ$68="","",'Deal_Master_Wide'!$CJ$68)</x:f>
      </x:c>
      <x:c r="S463" s="54" t="str">
        <x:f>IF('Deal_Master_Wide'!$CQ$68="","",'Deal_Master_Wide'!$CQ$68)</x:f>
      </x:c>
      <x:c r="T463" s="54" t="str">
        <x:f>IF('Deal_Master_Wide'!$CX$68="","",'Deal_Master_Wide'!$CX$68)</x:f>
      </x:c>
      <x:c r="U463" s="54" t="str">
        <x:f>IF('Deal_Master_Wide'!$DE$68="","",'Deal_Master_Wide'!$DE$68)</x:f>
      </x:c>
      <x:c r="V463" s="56" t="str">
        <x:f>IF('Deal_Master_Wide'!$DL$68="","",'Deal_Master_Wide'!$DL$68)</x:f>
      </x:c>
      <x:c r="W463" s="56" t="str">
        <x:f>IF('Deal_Master_Wide'!$DS$68="","",'Deal_Master_Wide'!$DS$68)</x:f>
      </x:c>
      <x:c r="X463" s="56" t="str">
        <x:f>IF('Deal_Master_Wide'!$DZ$68="","",'Deal_Master_Wide'!$DZ$68)</x:f>
      </x:c>
      <x:c r="Y463" s="118" t="str">
        <x:f>IF('Deal_Master_Wide'!$EG$68="","",'Deal_Master_Wide'!$EG$68)</x:f>
      </x:c>
      <x:c r="Z463" s="118" t="str">
        <x:f>IF('Deal_Master_Wide'!$EN$68="","",'Deal_Master_Wide'!$EN$68)</x:f>
      </x:c>
      <x:c r="AA463" s="52" t="str">
        <x:f>IF('Deal_Master_Wide'!$AL$68="","",'Deal_Master_Wide'!$AL$68)</x:f>
        <x:v>Unknown</x:v>
      </x:c>
      <x:c r="AB463" s="54" t="n">
        <x:f>IF('Deal_Master_Wide'!$AF$68="","",'Deal_Master_Wide'!$AF$68)</x:f>
        <x:v>4239</x:v>
      </x:c>
      <x:c r="AC463" s="52" t="str">
        <x:f>IF(COUNT($P463,$Q463,$R463,$S463,$T463,$U463,$V463,$W463,$X463)=9,"Yes","No")</x:f>
        <x:v>No</x:v>
      </x:c>
      <x:c r="AD463" s="52" t="str">
        <x:f>IF(COUNT($Y463,$Z463)=2,"Yes","No")</x:f>
        <x:v>No</x:v>
      </x:c>
      <x:c r="AE463" s="50" t="str"/>
      <x:c r="AF463" t="str"/>
    </x:row>
    <x:row r="464" ht="20" customHeight="1">
      <x:c r="A464" s="50" t="str">
        <x:v>CTL-0067</x:v>
      </x:c>
      <x:c r="B464" s="50" t="str">
        <x:v>Candidate alternative-rationale group</x:v>
      </x:c>
      <x:c r="C464" s="52" t="str">
        <x:f>IF('Deal_Master_Wide'!$AU$69="","",'Deal_Master_Wide'!$AU$69)</x:f>
        <x:v>Not reviewed</x:v>
      </x:c>
      <x:c r="D464" s="52" t="str">
        <x:f>IF('Deal_Master_Wide'!$AV$69="","",'Deal_Master_Wide'!$AV$69)</x:f>
        <x:v>Not assessed</x:v>
      </x:c>
      <x:c r="E464" s="50" t="n">
        <x:v>0</x:v>
      </x:c>
      <x:c r="F464" s="52" t="str">
        <x:f>IF(OR($C464="High-confidence innovation-driven",$C464="Medium-confidence innovation-driven"),1,IF($C464="Clear alternative-rationale",0,""))</x:f>
      </x:c>
      <x:c r="G464" s="52" t="str">
        <x:f>IF('Deal_Master_Wide'!$M$69="","",'Deal_Master_Wide'!$M$69)</x:f>
        <x:v>Review</x:v>
      </x:c>
      <x:c r="H464" s="50" t="str">
        <x:v>Aphria Inc</x:v>
      </x:c>
      <x:c r="I464" s="50" t="str">
        <x:v>CC Pharma GmbH</x:v>
      </x:c>
      <x:c r="J464" s="50" t="n">
        <x:v>2019</x:v>
      </x:c>
      <x:c r="K464" s="50" t="n">
        <x:v>-3</x:v>
      </x:c>
      <x:c r="L464" s="50" t="n">
        <x:v>2016</x:v>
      </x:c>
      <x:c r="M464" s="50" t="n">
        <x:v>0</x:v>
      </x:c>
      <x:c r="N464" s="50" t="n">
        <x:v>0</x:v>
      </x:c>
      <x:c r="O464" s="52" t="str">
        <x:f>IF($F464="","",$F464*$M464)</x:f>
      </x:c>
      <x:c r="P464" s="54" t="str">
        <x:f>IF('Deal_Master_Wide'!$BP$69="","",'Deal_Master_Wide'!$BP$69)</x:f>
      </x:c>
      <x:c r="Q464" s="54" t="str">
        <x:f>IF('Deal_Master_Wide'!$BW$69="","",'Deal_Master_Wide'!$BW$69)</x:f>
      </x:c>
      <x:c r="R464" s="54" t="str">
        <x:f>IF('Deal_Master_Wide'!$CD$69="","",'Deal_Master_Wide'!$CD$69)</x:f>
      </x:c>
      <x:c r="S464" s="54" t="str">
        <x:f>IF('Deal_Master_Wide'!$CK$69="","",'Deal_Master_Wide'!$CK$69)</x:f>
      </x:c>
      <x:c r="T464" s="54" t="str">
        <x:f>IF('Deal_Master_Wide'!$CR$69="","",'Deal_Master_Wide'!$CR$69)</x:f>
      </x:c>
      <x:c r="U464" s="54" t="str">
        <x:f>IF('Deal_Master_Wide'!$CY$69="","",'Deal_Master_Wide'!$CY$69)</x:f>
      </x:c>
      <x:c r="V464" s="56" t="str">
        <x:f>IF('Deal_Master_Wide'!$DF$69="","",'Deal_Master_Wide'!$DF$69)</x:f>
      </x:c>
      <x:c r="W464" s="56" t="str">
        <x:f>IF('Deal_Master_Wide'!$DM$69="","",'Deal_Master_Wide'!$DM$69)</x:f>
      </x:c>
      <x:c r="X464" s="56" t="str">
        <x:f>IF('Deal_Master_Wide'!$DT$69="","",'Deal_Master_Wide'!$DT$69)</x:f>
      </x:c>
      <x:c r="Y464" s="118" t="str">
        <x:f>IF('Deal_Master_Wide'!$EA$69="","",'Deal_Master_Wide'!$EA$69)</x:f>
      </x:c>
      <x:c r="Z464" s="118" t="str">
        <x:f>IF('Deal_Master_Wide'!$EH$69="","",'Deal_Master_Wide'!$EH$69)</x:f>
      </x:c>
      <x:c r="AA464" s="52" t="str">
        <x:f>IF('Deal_Master_Wide'!$AL$69="","",'Deal_Master_Wide'!$AL$69)</x:f>
        <x:v>Unknown</x:v>
      </x:c>
      <x:c r="AB464" s="54" t="n">
        <x:f>IF('Deal_Master_Wide'!$AF$69="","",'Deal_Master_Wide'!$AF$69)</x:f>
        <x:v>28</x:v>
      </x:c>
      <x:c r="AC464" s="52" t="str">
        <x:f>IF(COUNT($P464,$Q464,$R464,$S464,$T464,$U464,$V464,$W464,$X464)=9,"Yes","No")</x:f>
        <x:v>No</x:v>
      </x:c>
      <x:c r="AD464" s="52" t="str">
        <x:f>IF(COUNT($Y464,$Z464)=2,"Yes","No")</x:f>
        <x:v>No</x:v>
      </x:c>
      <x:c r="AE464" s="50" t="str"/>
      <x:c r="AF464" t="str"/>
    </x:row>
    <x:row r="465" ht="20" customHeight="1">
      <x:c r="A465" s="50" t="str">
        <x:v>CTL-0067</x:v>
      </x:c>
      <x:c r="B465" s="50" t="str">
        <x:v>Candidate alternative-rationale group</x:v>
      </x:c>
      <x:c r="C465" s="52" t="str">
        <x:f>IF('Deal_Master_Wide'!$AU$69="","",'Deal_Master_Wide'!$AU$69)</x:f>
        <x:v>Not reviewed</x:v>
      </x:c>
      <x:c r="D465" s="52" t="str">
        <x:f>IF('Deal_Master_Wide'!$AV$69="","",'Deal_Master_Wide'!$AV$69)</x:f>
        <x:v>Not assessed</x:v>
      </x:c>
      <x:c r="E465" s="50" t="n">
        <x:v>0</x:v>
      </x:c>
      <x:c r="F465" s="52" t="str">
        <x:f>IF(OR($C465="High-confidence innovation-driven",$C465="Medium-confidence innovation-driven"),1,IF($C465="Clear alternative-rationale",0,""))</x:f>
      </x:c>
      <x:c r="G465" s="52" t="str">
        <x:f>IF('Deal_Master_Wide'!$M$69="","",'Deal_Master_Wide'!$M$69)</x:f>
        <x:v>Review</x:v>
      </x:c>
      <x:c r="H465" s="50" t="str">
        <x:v>Aphria Inc</x:v>
      </x:c>
      <x:c r="I465" s="50" t="str">
        <x:v>CC Pharma GmbH</x:v>
      </x:c>
      <x:c r="J465" s="50" t="n">
        <x:v>2019</x:v>
      </x:c>
      <x:c r="K465" s="50" t="n">
        <x:v>-2</x:v>
      </x:c>
      <x:c r="L465" s="50" t="n">
        <x:v>2017</x:v>
      </x:c>
      <x:c r="M465" s="50" t="n">
        <x:v>0</x:v>
      </x:c>
      <x:c r="N465" s="50" t="n">
        <x:v>0</x:v>
      </x:c>
      <x:c r="O465" s="52" t="str">
        <x:f>IF($F465="","",$F465*$M465)</x:f>
      </x:c>
      <x:c r="P465" s="54" t="str">
        <x:f>IF('Deal_Master_Wide'!$BQ$69="","",'Deal_Master_Wide'!$BQ$69)</x:f>
      </x:c>
      <x:c r="Q465" s="54" t="str">
        <x:f>IF('Deal_Master_Wide'!$BX$69="","",'Deal_Master_Wide'!$BX$69)</x:f>
      </x:c>
      <x:c r="R465" s="54" t="str">
        <x:f>IF('Deal_Master_Wide'!$CE$69="","",'Deal_Master_Wide'!$CE$69)</x:f>
      </x:c>
      <x:c r="S465" s="54" t="str">
        <x:f>IF('Deal_Master_Wide'!$CL$69="","",'Deal_Master_Wide'!$CL$69)</x:f>
      </x:c>
      <x:c r="T465" s="54" t="str">
        <x:f>IF('Deal_Master_Wide'!$CS$69="","",'Deal_Master_Wide'!$CS$69)</x:f>
      </x:c>
      <x:c r="U465" s="54" t="str">
        <x:f>IF('Deal_Master_Wide'!$CZ$69="","",'Deal_Master_Wide'!$CZ$69)</x:f>
      </x:c>
      <x:c r="V465" s="56" t="str">
        <x:f>IF('Deal_Master_Wide'!$DG$69="","",'Deal_Master_Wide'!$DG$69)</x:f>
      </x:c>
      <x:c r="W465" s="56" t="str">
        <x:f>IF('Deal_Master_Wide'!$DN$69="","",'Deal_Master_Wide'!$DN$69)</x:f>
      </x:c>
      <x:c r="X465" s="56" t="str">
        <x:f>IF('Deal_Master_Wide'!$DU$69="","",'Deal_Master_Wide'!$DU$69)</x:f>
      </x:c>
      <x:c r="Y465" s="118" t="str">
        <x:f>IF('Deal_Master_Wide'!$EB$69="","",'Deal_Master_Wide'!$EB$69)</x:f>
      </x:c>
      <x:c r="Z465" s="118" t="str">
        <x:f>IF('Deal_Master_Wide'!$EI$69="","",'Deal_Master_Wide'!$EI$69)</x:f>
      </x:c>
      <x:c r="AA465" s="52" t="str">
        <x:f>IF('Deal_Master_Wide'!$AL$69="","",'Deal_Master_Wide'!$AL$69)</x:f>
        <x:v>Unknown</x:v>
      </x:c>
      <x:c r="AB465" s="54" t="n">
        <x:f>IF('Deal_Master_Wide'!$AF$69="","",'Deal_Master_Wide'!$AF$69)</x:f>
        <x:v>28</x:v>
      </x:c>
      <x:c r="AC465" s="52" t="str">
        <x:f>IF(COUNT($P465,$Q465,$R465,$S465,$T465,$U465,$V465,$W465,$X465)=9,"Yes","No")</x:f>
        <x:v>No</x:v>
      </x:c>
      <x:c r="AD465" s="52" t="str">
        <x:f>IF(COUNT($Y465,$Z465)=2,"Yes","No")</x:f>
        <x:v>No</x:v>
      </x:c>
      <x:c r="AE465" s="50" t="str"/>
      <x:c r="AF465" t="str"/>
    </x:row>
    <x:row r="466" ht="20" customHeight="1">
      <x:c r="A466" s="50" t="str">
        <x:v>CTL-0067</x:v>
      </x:c>
      <x:c r="B466" s="50" t="str">
        <x:v>Candidate alternative-rationale group</x:v>
      </x:c>
      <x:c r="C466" s="52" t="str">
        <x:f>IF('Deal_Master_Wide'!$AU$69="","",'Deal_Master_Wide'!$AU$69)</x:f>
        <x:v>Not reviewed</x:v>
      </x:c>
      <x:c r="D466" s="52" t="str">
        <x:f>IF('Deal_Master_Wide'!$AV$69="","",'Deal_Master_Wide'!$AV$69)</x:f>
        <x:v>Not assessed</x:v>
      </x:c>
      <x:c r="E466" s="50" t="n">
        <x:v>0</x:v>
      </x:c>
      <x:c r="F466" s="52" t="str">
        <x:f>IF(OR($C466="High-confidence innovation-driven",$C466="Medium-confidence innovation-driven"),1,IF($C466="Clear alternative-rationale",0,""))</x:f>
      </x:c>
      <x:c r="G466" s="52" t="str">
        <x:f>IF('Deal_Master_Wide'!$M$69="","",'Deal_Master_Wide'!$M$69)</x:f>
        <x:v>Review</x:v>
      </x:c>
      <x:c r="H466" s="50" t="str">
        <x:v>Aphria Inc</x:v>
      </x:c>
      <x:c r="I466" s="50" t="str">
        <x:v>CC Pharma GmbH</x:v>
      </x:c>
      <x:c r="J466" s="50" t="n">
        <x:v>2019</x:v>
      </x:c>
      <x:c r="K466" s="50" t="n">
        <x:v>-1</x:v>
      </x:c>
      <x:c r="L466" s="50" t="n">
        <x:v>2018</x:v>
      </x:c>
      <x:c r="M466" s="50" t="n">
        <x:v>0</x:v>
      </x:c>
      <x:c r="N466" s="50" t="n">
        <x:v>0</x:v>
      </x:c>
      <x:c r="O466" s="52" t="str">
        <x:f>IF($F466="","",$F466*$M466)</x:f>
      </x:c>
      <x:c r="P466" s="54" t="str">
        <x:f>IF('Deal_Master_Wide'!$BR$69="","",'Deal_Master_Wide'!$BR$69)</x:f>
      </x:c>
      <x:c r="Q466" s="54" t="str">
        <x:f>IF('Deal_Master_Wide'!$BY$69="","",'Deal_Master_Wide'!$BY$69)</x:f>
      </x:c>
      <x:c r="R466" s="54" t="str">
        <x:f>IF('Deal_Master_Wide'!$CF$69="","",'Deal_Master_Wide'!$CF$69)</x:f>
      </x:c>
      <x:c r="S466" s="54" t="str">
        <x:f>IF('Deal_Master_Wide'!$CM$69="","",'Deal_Master_Wide'!$CM$69)</x:f>
      </x:c>
      <x:c r="T466" s="54" t="str">
        <x:f>IF('Deal_Master_Wide'!$CT$69="","",'Deal_Master_Wide'!$CT$69)</x:f>
      </x:c>
      <x:c r="U466" s="54" t="str">
        <x:f>IF('Deal_Master_Wide'!$DA$69="","",'Deal_Master_Wide'!$DA$69)</x:f>
      </x:c>
      <x:c r="V466" s="56" t="str">
        <x:f>IF('Deal_Master_Wide'!$DH$69="","",'Deal_Master_Wide'!$DH$69)</x:f>
      </x:c>
      <x:c r="W466" s="56" t="str">
        <x:f>IF('Deal_Master_Wide'!$DO$69="","",'Deal_Master_Wide'!$DO$69)</x:f>
      </x:c>
      <x:c r="X466" s="56" t="str">
        <x:f>IF('Deal_Master_Wide'!$DV$69="","",'Deal_Master_Wide'!$DV$69)</x:f>
      </x:c>
      <x:c r="Y466" s="118" t="str">
        <x:f>IF('Deal_Master_Wide'!$EC$69="","",'Deal_Master_Wide'!$EC$69)</x:f>
      </x:c>
      <x:c r="Z466" s="118" t="str">
        <x:f>IF('Deal_Master_Wide'!$EJ$69="","",'Deal_Master_Wide'!$EJ$69)</x:f>
      </x:c>
      <x:c r="AA466" s="52" t="str">
        <x:f>IF('Deal_Master_Wide'!$AL$69="","",'Deal_Master_Wide'!$AL$69)</x:f>
        <x:v>Unknown</x:v>
      </x:c>
      <x:c r="AB466" s="54" t="n">
        <x:f>IF('Deal_Master_Wide'!$AF$69="","",'Deal_Master_Wide'!$AF$69)</x:f>
        <x:v>28</x:v>
      </x:c>
      <x:c r="AC466" s="52" t="str">
        <x:f>IF(COUNT($P466,$Q466,$R466,$S466,$T466,$U466,$V466,$W466,$X466)=9,"Yes","No")</x:f>
        <x:v>No</x:v>
      </x:c>
      <x:c r="AD466" s="52" t="str">
        <x:f>IF(COUNT($Y466,$Z466)=2,"Yes","No")</x:f>
        <x:v>No</x:v>
      </x:c>
      <x:c r="AE466" s="50" t="str"/>
      <x:c r="AF466" t="str"/>
    </x:row>
    <x:row r="467" ht="20" customHeight="1">
      <x:c r="A467" s="50" t="str">
        <x:v>CTL-0067</x:v>
      </x:c>
      <x:c r="B467" s="50" t="str">
        <x:v>Candidate alternative-rationale group</x:v>
      </x:c>
      <x:c r="C467" s="52" t="str">
        <x:f>IF('Deal_Master_Wide'!$AU$69="","",'Deal_Master_Wide'!$AU$69)</x:f>
        <x:v>Not reviewed</x:v>
      </x:c>
      <x:c r="D467" s="52" t="str">
        <x:f>IF('Deal_Master_Wide'!$AV$69="","",'Deal_Master_Wide'!$AV$69)</x:f>
        <x:v>Not assessed</x:v>
      </x:c>
      <x:c r="E467" s="50" t="n">
        <x:v>0</x:v>
      </x:c>
      <x:c r="F467" s="52" t="str">
        <x:f>IF(OR($C467="High-confidence innovation-driven",$C467="Medium-confidence innovation-driven"),1,IF($C467="Clear alternative-rationale",0,""))</x:f>
      </x:c>
      <x:c r="G467" s="52" t="str">
        <x:f>IF('Deal_Master_Wide'!$M$69="","",'Deal_Master_Wide'!$M$69)</x:f>
        <x:v>Review</x:v>
      </x:c>
      <x:c r="H467" s="50" t="str">
        <x:v>Aphria Inc</x:v>
      </x:c>
      <x:c r="I467" s="50" t="str">
        <x:v>CC Pharma GmbH</x:v>
      </x:c>
      <x:c r="J467" s="50" t="n">
        <x:v>2019</x:v>
      </x:c>
      <x:c r="K467" s="50" t="n">
        <x:v>0</x:v>
      </x:c>
      <x:c r="L467" s="50" t="n">
        <x:v>2019</x:v>
      </x:c>
      <x:c r="M467" s="50" t="n">
        <x:v>0</x:v>
      </x:c>
      <x:c r="N467" s="50" t="n">
        <x:v>1</x:v>
      </x:c>
      <x:c r="O467" s="52" t="str">
        <x:f>IF($F467="","",$F467*$M467)</x:f>
      </x:c>
      <x:c r="P467" s="54" t="str">
        <x:f>IF('Deal_Master_Wide'!$BS$69="","",'Deal_Master_Wide'!$BS$69)</x:f>
      </x:c>
      <x:c r="Q467" s="54" t="str">
        <x:f>IF('Deal_Master_Wide'!$BZ$69="","",'Deal_Master_Wide'!$BZ$69)</x:f>
      </x:c>
      <x:c r="R467" s="54" t="str">
        <x:f>IF('Deal_Master_Wide'!$CG$69="","",'Deal_Master_Wide'!$CG$69)</x:f>
      </x:c>
      <x:c r="S467" s="54" t="str">
        <x:f>IF('Deal_Master_Wide'!$CN$69="","",'Deal_Master_Wide'!$CN$69)</x:f>
      </x:c>
      <x:c r="T467" s="54" t="str">
        <x:f>IF('Deal_Master_Wide'!$CU$69="","",'Deal_Master_Wide'!$CU$69)</x:f>
      </x:c>
      <x:c r="U467" s="54" t="str">
        <x:f>IF('Deal_Master_Wide'!$DB$69="","",'Deal_Master_Wide'!$DB$69)</x:f>
      </x:c>
      <x:c r="V467" s="56" t="str">
        <x:f>IF('Deal_Master_Wide'!$DI$69="","",'Deal_Master_Wide'!$DI$69)</x:f>
      </x:c>
      <x:c r="W467" s="56" t="str">
        <x:f>IF('Deal_Master_Wide'!$DP$69="","",'Deal_Master_Wide'!$DP$69)</x:f>
      </x:c>
      <x:c r="X467" s="56" t="str">
        <x:f>IF('Deal_Master_Wide'!$DW$69="","",'Deal_Master_Wide'!$DW$69)</x:f>
      </x:c>
      <x:c r="Y467" s="118" t="str">
        <x:f>IF('Deal_Master_Wide'!$ED$69="","",'Deal_Master_Wide'!$ED$69)</x:f>
      </x:c>
      <x:c r="Z467" s="118" t="str">
        <x:f>IF('Deal_Master_Wide'!$EK$69="","",'Deal_Master_Wide'!$EK$69)</x:f>
      </x:c>
      <x:c r="AA467" s="52" t="str">
        <x:f>IF('Deal_Master_Wide'!$AL$69="","",'Deal_Master_Wide'!$AL$69)</x:f>
        <x:v>Unknown</x:v>
      </x:c>
      <x:c r="AB467" s="54" t="n">
        <x:f>IF('Deal_Master_Wide'!$AF$69="","",'Deal_Master_Wide'!$AF$69)</x:f>
        <x:v>28</x:v>
      </x:c>
      <x:c r="AC467" s="52" t="str">
        <x:f>IF(COUNT($P467,$Q467,$R467,$S467,$T467,$U467,$V467,$W467,$X467)=9,"Yes","No")</x:f>
        <x:v>No</x:v>
      </x:c>
      <x:c r="AD467" s="52" t="str">
        <x:f>IF(COUNT($Y467,$Z467)=2,"Yes","No")</x:f>
        <x:v>No</x:v>
      </x:c>
      <x:c r="AE467" s="50" t="str"/>
      <x:c r="AF467" t="str"/>
    </x:row>
    <x:row r="468" ht="20" customHeight="1">
      <x:c r="A468" s="50" t="str">
        <x:v>CTL-0067</x:v>
      </x:c>
      <x:c r="B468" s="50" t="str">
        <x:v>Candidate alternative-rationale group</x:v>
      </x:c>
      <x:c r="C468" s="52" t="str">
        <x:f>IF('Deal_Master_Wide'!$AU$69="","",'Deal_Master_Wide'!$AU$69)</x:f>
        <x:v>Not reviewed</x:v>
      </x:c>
      <x:c r="D468" s="52" t="str">
        <x:f>IF('Deal_Master_Wide'!$AV$69="","",'Deal_Master_Wide'!$AV$69)</x:f>
        <x:v>Not assessed</x:v>
      </x:c>
      <x:c r="E468" s="50" t="n">
        <x:v>0</x:v>
      </x:c>
      <x:c r="F468" s="52" t="str">
        <x:f>IF(OR($C468="High-confidence innovation-driven",$C468="Medium-confidence innovation-driven"),1,IF($C468="Clear alternative-rationale",0,""))</x:f>
      </x:c>
      <x:c r="G468" s="52" t="str">
        <x:f>IF('Deal_Master_Wide'!$M$69="","",'Deal_Master_Wide'!$M$69)</x:f>
        <x:v>Review</x:v>
      </x:c>
      <x:c r="H468" s="50" t="str">
        <x:v>Aphria Inc</x:v>
      </x:c>
      <x:c r="I468" s="50" t="str">
        <x:v>CC Pharma GmbH</x:v>
      </x:c>
      <x:c r="J468" s="50" t="n">
        <x:v>2019</x:v>
      </x:c>
      <x:c r="K468" s="50" t="n">
        <x:v>1</x:v>
      </x:c>
      <x:c r="L468" s="50" t="n">
        <x:v>2020</x:v>
      </x:c>
      <x:c r="M468" s="50" t="n">
        <x:v>1</x:v>
      </x:c>
      <x:c r="N468" s="50" t="n">
        <x:v>1</x:v>
      </x:c>
      <x:c r="O468" s="52" t="str">
        <x:f>IF($F468="","",$F468*$M468)</x:f>
      </x:c>
      <x:c r="P468" s="54" t="str">
        <x:f>IF('Deal_Master_Wide'!$BT$69="","",'Deal_Master_Wide'!$BT$69)</x:f>
      </x:c>
      <x:c r="Q468" s="54" t="str">
        <x:f>IF('Deal_Master_Wide'!$CA$69="","",'Deal_Master_Wide'!$CA$69)</x:f>
      </x:c>
      <x:c r="R468" s="54" t="str">
        <x:f>IF('Deal_Master_Wide'!$CH$69="","",'Deal_Master_Wide'!$CH$69)</x:f>
      </x:c>
      <x:c r="S468" s="54" t="str">
        <x:f>IF('Deal_Master_Wide'!$CO$69="","",'Deal_Master_Wide'!$CO$69)</x:f>
      </x:c>
      <x:c r="T468" s="54" t="str">
        <x:f>IF('Deal_Master_Wide'!$CV$69="","",'Deal_Master_Wide'!$CV$69)</x:f>
      </x:c>
      <x:c r="U468" s="54" t="str">
        <x:f>IF('Deal_Master_Wide'!$DC$69="","",'Deal_Master_Wide'!$DC$69)</x:f>
      </x:c>
      <x:c r="V468" s="56" t="str">
        <x:f>IF('Deal_Master_Wide'!$DJ$69="","",'Deal_Master_Wide'!$DJ$69)</x:f>
      </x:c>
      <x:c r="W468" s="56" t="str">
        <x:f>IF('Deal_Master_Wide'!$DQ$69="","",'Deal_Master_Wide'!$DQ$69)</x:f>
      </x:c>
      <x:c r="X468" s="56" t="str">
        <x:f>IF('Deal_Master_Wide'!$DX$69="","",'Deal_Master_Wide'!$DX$69)</x:f>
      </x:c>
      <x:c r="Y468" s="118" t="str">
        <x:f>IF('Deal_Master_Wide'!$EE$69="","",'Deal_Master_Wide'!$EE$69)</x:f>
      </x:c>
      <x:c r="Z468" s="118" t="str">
        <x:f>IF('Deal_Master_Wide'!$EL$69="","",'Deal_Master_Wide'!$EL$69)</x:f>
      </x:c>
      <x:c r="AA468" s="52" t="str">
        <x:f>IF('Deal_Master_Wide'!$AL$69="","",'Deal_Master_Wide'!$AL$69)</x:f>
        <x:v>Unknown</x:v>
      </x:c>
      <x:c r="AB468" s="54" t="n">
        <x:f>IF('Deal_Master_Wide'!$AF$69="","",'Deal_Master_Wide'!$AF$69)</x:f>
        <x:v>28</x:v>
      </x:c>
      <x:c r="AC468" s="52" t="str">
        <x:f>IF(COUNT($P468,$Q468,$R468,$S468,$T468,$U468,$V468,$W468,$X468)=9,"Yes","No")</x:f>
        <x:v>No</x:v>
      </x:c>
      <x:c r="AD468" s="52" t="str">
        <x:f>IF(COUNT($Y468,$Z468)=2,"Yes","No")</x:f>
        <x:v>No</x:v>
      </x:c>
      <x:c r="AE468" s="50" t="str"/>
      <x:c r="AF468" t="str"/>
    </x:row>
    <x:row r="469" ht="20" customHeight="1">
      <x:c r="A469" s="50" t="str">
        <x:v>CTL-0067</x:v>
      </x:c>
      <x:c r="B469" s="50" t="str">
        <x:v>Candidate alternative-rationale group</x:v>
      </x:c>
      <x:c r="C469" s="52" t="str">
        <x:f>IF('Deal_Master_Wide'!$AU$69="","",'Deal_Master_Wide'!$AU$69)</x:f>
        <x:v>Not reviewed</x:v>
      </x:c>
      <x:c r="D469" s="52" t="str">
        <x:f>IF('Deal_Master_Wide'!$AV$69="","",'Deal_Master_Wide'!$AV$69)</x:f>
        <x:v>Not assessed</x:v>
      </x:c>
      <x:c r="E469" s="50" t="n">
        <x:v>0</x:v>
      </x:c>
      <x:c r="F469" s="52" t="str">
        <x:f>IF(OR($C469="High-confidence innovation-driven",$C469="Medium-confidence innovation-driven"),1,IF($C469="Clear alternative-rationale",0,""))</x:f>
      </x:c>
      <x:c r="G469" s="52" t="str">
        <x:f>IF('Deal_Master_Wide'!$M$69="","",'Deal_Master_Wide'!$M$69)</x:f>
        <x:v>Review</x:v>
      </x:c>
      <x:c r="H469" s="50" t="str">
        <x:v>Aphria Inc</x:v>
      </x:c>
      <x:c r="I469" s="50" t="str">
        <x:v>CC Pharma GmbH</x:v>
      </x:c>
      <x:c r="J469" s="50" t="n">
        <x:v>2019</x:v>
      </x:c>
      <x:c r="K469" s="50" t="n">
        <x:v>2</x:v>
      </x:c>
      <x:c r="L469" s="50" t="n">
        <x:v>2021</x:v>
      </x:c>
      <x:c r="M469" s="50" t="n">
        <x:v>1</x:v>
      </x:c>
      <x:c r="N469" s="50" t="n">
        <x:v>1</x:v>
      </x:c>
      <x:c r="O469" s="52" t="str">
        <x:f>IF($F469="","",$F469*$M469)</x:f>
      </x:c>
      <x:c r="P469" s="54" t="str">
        <x:f>IF('Deal_Master_Wide'!$BU$69="","",'Deal_Master_Wide'!$BU$69)</x:f>
      </x:c>
      <x:c r="Q469" s="54" t="str">
        <x:f>IF('Deal_Master_Wide'!$CB$69="","",'Deal_Master_Wide'!$CB$69)</x:f>
      </x:c>
      <x:c r="R469" s="54" t="str">
        <x:f>IF('Deal_Master_Wide'!$CI$69="","",'Deal_Master_Wide'!$CI$69)</x:f>
      </x:c>
      <x:c r="S469" s="54" t="str">
        <x:f>IF('Deal_Master_Wide'!$CP$69="","",'Deal_Master_Wide'!$CP$69)</x:f>
      </x:c>
      <x:c r="T469" s="54" t="str">
        <x:f>IF('Deal_Master_Wide'!$CW$69="","",'Deal_Master_Wide'!$CW$69)</x:f>
      </x:c>
      <x:c r="U469" s="54" t="str">
        <x:f>IF('Deal_Master_Wide'!$DD$69="","",'Deal_Master_Wide'!$DD$69)</x:f>
      </x:c>
      <x:c r="V469" s="56" t="str">
        <x:f>IF('Deal_Master_Wide'!$DK$69="","",'Deal_Master_Wide'!$DK$69)</x:f>
      </x:c>
      <x:c r="W469" s="56" t="str">
        <x:f>IF('Deal_Master_Wide'!$DR$69="","",'Deal_Master_Wide'!$DR$69)</x:f>
      </x:c>
      <x:c r="X469" s="56" t="str">
        <x:f>IF('Deal_Master_Wide'!$DY$69="","",'Deal_Master_Wide'!$DY$69)</x:f>
      </x:c>
      <x:c r="Y469" s="118" t="str">
        <x:f>IF('Deal_Master_Wide'!$EF$69="","",'Deal_Master_Wide'!$EF$69)</x:f>
      </x:c>
      <x:c r="Z469" s="118" t="str">
        <x:f>IF('Deal_Master_Wide'!$EM$69="","",'Deal_Master_Wide'!$EM$69)</x:f>
      </x:c>
      <x:c r="AA469" s="52" t="str">
        <x:f>IF('Deal_Master_Wide'!$AL$69="","",'Deal_Master_Wide'!$AL$69)</x:f>
        <x:v>Unknown</x:v>
      </x:c>
      <x:c r="AB469" s="54" t="n">
        <x:f>IF('Deal_Master_Wide'!$AF$69="","",'Deal_Master_Wide'!$AF$69)</x:f>
        <x:v>28</x:v>
      </x:c>
      <x:c r="AC469" s="52" t="str">
        <x:f>IF(COUNT($P469,$Q469,$R469,$S469,$T469,$U469,$V469,$W469,$X469)=9,"Yes","No")</x:f>
        <x:v>No</x:v>
      </x:c>
      <x:c r="AD469" s="52" t="str">
        <x:f>IF(COUNT($Y469,$Z469)=2,"Yes","No")</x:f>
        <x:v>No</x:v>
      </x:c>
      <x:c r="AE469" s="50" t="str"/>
      <x:c r="AF469" t="str"/>
    </x:row>
    <x:row r="470" ht="20" customHeight="1">
      <x:c r="A470" s="50" t="str">
        <x:v>CTL-0067</x:v>
      </x:c>
      <x:c r="B470" s="50" t="str">
        <x:v>Candidate alternative-rationale group</x:v>
      </x:c>
      <x:c r="C470" s="52" t="str">
        <x:f>IF('Deal_Master_Wide'!$AU$69="","",'Deal_Master_Wide'!$AU$69)</x:f>
        <x:v>Not reviewed</x:v>
      </x:c>
      <x:c r="D470" s="52" t="str">
        <x:f>IF('Deal_Master_Wide'!$AV$69="","",'Deal_Master_Wide'!$AV$69)</x:f>
        <x:v>Not assessed</x:v>
      </x:c>
      <x:c r="E470" s="50" t="n">
        <x:v>0</x:v>
      </x:c>
      <x:c r="F470" s="52" t="str">
        <x:f>IF(OR($C470="High-confidence innovation-driven",$C470="Medium-confidence innovation-driven"),1,IF($C470="Clear alternative-rationale",0,""))</x:f>
      </x:c>
      <x:c r="G470" s="52" t="str">
        <x:f>IF('Deal_Master_Wide'!$M$69="","",'Deal_Master_Wide'!$M$69)</x:f>
        <x:v>Review</x:v>
      </x:c>
      <x:c r="H470" s="50" t="str">
        <x:v>Aphria Inc</x:v>
      </x:c>
      <x:c r="I470" s="50" t="str">
        <x:v>CC Pharma GmbH</x:v>
      </x:c>
      <x:c r="J470" s="50" t="n">
        <x:v>2019</x:v>
      </x:c>
      <x:c r="K470" s="50" t="n">
        <x:v>3</x:v>
      </x:c>
      <x:c r="L470" s="50" t="n">
        <x:v>2022</x:v>
      </x:c>
      <x:c r="M470" s="50" t="n">
        <x:v>1</x:v>
      </x:c>
      <x:c r="N470" s="50" t="n">
        <x:v>1</x:v>
      </x:c>
      <x:c r="O470" s="52" t="str">
        <x:f>IF($F470="","",$F470*$M470)</x:f>
      </x:c>
      <x:c r="P470" s="54" t="str">
        <x:f>IF('Deal_Master_Wide'!$BV$69="","",'Deal_Master_Wide'!$BV$69)</x:f>
      </x:c>
      <x:c r="Q470" s="54" t="str">
        <x:f>IF('Deal_Master_Wide'!$CC$69="","",'Deal_Master_Wide'!$CC$69)</x:f>
      </x:c>
      <x:c r="R470" s="54" t="str">
        <x:f>IF('Deal_Master_Wide'!$CJ$69="","",'Deal_Master_Wide'!$CJ$69)</x:f>
      </x:c>
      <x:c r="S470" s="54" t="str">
        <x:f>IF('Deal_Master_Wide'!$CQ$69="","",'Deal_Master_Wide'!$CQ$69)</x:f>
      </x:c>
      <x:c r="T470" s="54" t="str">
        <x:f>IF('Deal_Master_Wide'!$CX$69="","",'Deal_Master_Wide'!$CX$69)</x:f>
      </x:c>
      <x:c r="U470" s="54" t="str">
        <x:f>IF('Deal_Master_Wide'!$DE$69="","",'Deal_Master_Wide'!$DE$69)</x:f>
      </x:c>
      <x:c r="V470" s="56" t="str">
        <x:f>IF('Deal_Master_Wide'!$DL$69="","",'Deal_Master_Wide'!$DL$69)</x:f>
      </x:c>
      <x:c r="W470" s="56" t="str">
        <x:f>IF('Deal_Master_Wide'!$DS$69="","",'Deal_Master_Wide'!$DS$69)</x:f>
      </x:c>
      <x:c r="X470" s="56" t="str">
        <x:f>IF('Deal_Master_Wide'!$DZ$69="","",'Deal_Master_Wide'!$DZ$69)</x:f>
      </x:c>
      <x:c r="Y470" s="118" t="str">
        <x:f>IF('Deal_Master_Wide'!$EG$69="","",'Deal_Master_Wide'!$EG$69)</x:f>
      </x:c>
      <x:c r="Z470" s="118" t="str">
        <x:f>IF('Deal_Master_Wide'!$EN$69="","",'Deal_Master_Wide'!$EN$69)</x:f>
      </x:c>
      <x:c r="AA470" s="52" t="str">
        <x:f>IF('Deal_Master_Wide'!$AL$69="","",'Deal_Master_Wide'!$AL$69)</x:f>
        <x:v>Unknown</x:v>
      </x:c>
      <x:c r="AB470" s="54" t="n">
        <x:f>IF('Deal_Master_Wide'!$AF$69="","",'Deal_Master_Wide'!$AF$69)</x:f>
        <x:v>28</x:v>
      </x:c>
      <x:c r="AC470" s="52" t="str">
        <x:f>IF(COUNT($P470,$Q470,$R470,$S470,$T470,$U470,$V470,$W470,$X470)=9,"Yes","No")</x:f>
        <x:v>No</x:v>
      </x:c>
      <x:c r="AD470" s="52" t="str">
        <x:f>IF(COUNT($Y470,$Z470)=2,"Yes","No")</x:f>
        <x:v>No</x:v>
      </x:c>
      <x:c r="AE470" s="50" t="str"/>
      <x:c r="AF470" t="str"/>
    </x:row>
    <x:row r="471" ht="20" customHeight="1">
      <x:c r="A471" s="50" t="str">
        <x:v>CTL-0068</x:v>
      </x:c>
      <x:c r="B471" s="50" t="str">
        <x:v>Candidate alternative-rationale group</x:v>
      </x:c>
      <x:c r="C471" s="52" t="str">
        <x:f>IF('Deal_Master_Wide'!$AU$70="","",'Deal_Master_Wide'!$AU$70)</x:f>
        <x:v>Not reviewed</x:v>
      </x:c>
      <x:c r="D471" s="52" t="str">
        <x:f>IF('Deal_Master_Wide'!$AV$70="","",'Deal_Master_Wide'!$AV$70)</x:f>
        <x:v>Not assessed</x:v>
      </x:c>
      <x:c r="E471" s="50" t="n">
        <x:v>0</x:v>
      </x:c>
      <x:c r="F471" s="52" t="str">
        <x:f>IF(OR($C471="High-confidence innovation-driven",$C471="Medium-confidence innovation-driven"),1,IF($C471="Clear alternative-rationale",0,""))</x:f>
      </x:c>
      <x:c r="G471" s="52" t="str">
        <x:f>IF('Deal_Master_Wide'!$M$70="","",'Deal_Master_Wide'!$M$70)</x:f>
        <x:v>Review</x:v>
      </x:c>
      <x:c r="H471" s="50" t="str">
        <x:v>HiFiBiO SAS</x:v>
      </x:c>
      <x:c r="I471" s="50" t="str">
        <x:v>H-Immune SAS</x:v>
      </x:c>
      <x:c r="J471" s="50" t="n">
        <x:v>2018</x:v>
      </x:c>
      <x:c r="K471" s="50" t="n">
        <x:v>-3</x:v>
      </x:c>
      <x:c r="L471" s="50" t="n">
        <x:v>2015</x:v>
      </x:c>
      <x:c r="M471" s="50" t="n">
        <x:v>0</x:v>
      </x:c>
      <x:c r="N471" s="50" t="n">
        <x:v>0</x:v>
      </x:c>
      <x:c r="O471" s="52" t="str">
        <x:f>IF($F471="","",$F471*$M471)</x:f>
      </x:c>
      <x:c r="P471" s="54" t="str">
        <x:f>IF('Deal_Master_Wide'!$BP$70="","",'Deal_Master_Wide'!$BP$70)</x:f>
      </x:c>
      <x:c r="Q471" s="54" t="str">
        <x:f>IF('Deal_Master_Wide'!$BW$70="","",'Deal_Master_Wide'!$BW$70)</x:f>
      </x:c>
      <x:c r="R471" s="54" t="str">
        <x:f>IF('Deal_Master_Wide'!$CD$70="","",'Deal_Master_Wide'!$CD$70)</x:f>
      </x:c>
      <x:c r="S471" s="54" t="str">
        <x:f>IF('Deal_Master_Wide'!$CK$70="","",'Deal_Master_Wide'!$CK$70)</x:f>
      </x:c>
      <x:c r="T471" s="54" t="str">
        <x:f>IF('Deal_Master_Wide'!$CR$70="","",'Deal_Master_Wide'!$CR$70)</x:f>
      </x:c>
      <x:c r="U471" s="54" t="str">
        <x:f>IF('Deal_Master_Wide'!$CY$70="","",'Deal_Master_Wide'!$CY$70)</x:f>
      </x:c>
      <x:c r="V471" s="56" t="str">
        <x:f>IF('Deal_Master_Wide'!$DF$70="","",'Deal_Master_Wide'!$DF$70)</x:f>
      </x:c>
      <x:c r="W471" s="56" t="str">
        <x:f>IF('Deal_Master_Wide'!$DM$70="","",'Deal_Master_Wide'!$DM$70)</x:f>
      </x:c>
      <x:c r="X471" s="56" t="str">
        <x:f>IF('Deal_Master_Wide'!$DT$70="","",'Deal_Master_Wide'!$DT$70)</x:f>
      </x:c>
      <x:c r="Y471" s="118" t="str">
        <x:f>IF('Deal_Master_Wide'!$EA$70="","",'Deal_Master_Wide'!$EA$70)</x:f>
      </x:c>
      <x:c r="Z471" s="118" t="str">
        <x:f>IF('Deal_Master_Wide'!$EH$70="","",'Deal_Master_Wide'!$EH$70)</x:f>
      </x:c>
      <x:c r="AA471" s="52" t="str">
        <x:f>IF('Deal_Master_Wide'!$AL$70="","",'Deal_Master_Wide'!$AL$70)</x:f>
        <x:v>Unknown</x:v>
      </x:c>
      <x:c r="AB471" s="54" t="str">
        <x:f>IF('Deal_Master_Wide'!$AF$70="","",'Deal_Master_Wide'!$AF$70)</x:f>
      </x:c>
      <x:c r="AC471" s="52" t="str">
        <x:f>IF(COUNT($P471,$Q471,$R471,$S471,$T471,$U471,$V471,$W471,$X471)=9,"Yes","No")</x:f>
        <x:v>No</x:v>
      </x:c>
      <x:c r="AD471" s="52" t="str">
        <x:f>IF(COUNT($Y471,$Z471)=2,"Yes","No")</x:f>
        <x:v>No</x:v>
      </x:c>
      <x:c r="AE471" s="50" t="str"/>
      <x:c r="AF471" t="str"/>
    </x:row>
    <x:row r="472" ht="20" customHeight="1">
      <x:c r="A472" s="50" t="str">
        <x:v>CTL-0068</x:v>
      </x:c>
      <x:c r="B472" s="50" t="str">
        <x:v>Candidate alternative-rationale group</x:v>
      </x:c>
      <x:c r="C472" s="52" t="str">
        <x:f>IF('Deal_Master_Wide'!$AU$70="","",'Deal_Master_Wide'!$AU$70)</x:f>
        <x:v>Not reviewed</x:v>
      </x:c>
      <x:c r="D472" s="52" t="str">
        <x:f>IF('Deal_Master_Wide'!$AV$70="","",'Deal_Master_Wide'!$AV$70)</x:f>
        <x:v>Not assessed</x:v>
      </x:c>
      <x:c r="E472" s="50" t="n">
        <x:v>0</x:v>
      </x:c>
      <x:c r="F472" s="52" t="str">
        <x:f>IF(OR($C472="High-confidence innovation-driven",$C472="Medium-confidence innovation-driven"),1,IF($C472="Clear alternative-rationale",0,""))</x:f>
      </x:c>
      <x:c r="G472" s="52" t="str">
        <x:f>IF('Deal_Master_Wide'!$M$70="","",'Deal_Master_Wide'!$M$70)</x:f>
        <x:v>Review</x:v>
      </x:c>
      <x:c r="H472" s="50" t="str">
        <x:v>HiFiBiO SAS</x:v>
      </x:c>
      <x:c r="I472" s="50" t="str">
        <x:v>H-Immune SAS</x:v>
      </x:c>
      <x:c r="J472" s="50" t="n">
        <x:v>2018</x:v>
      </x:c>
      <x:c r="K472" s="50" t="n">
        <x:v>-2</x:v>
      </x:c>
      <x:c r="L472" s="50" t="n">
        <x:v>2016</x:v>
      </x:c>
      <x:c r="M472" s="50" t="n">
        <x:v>0</x:v>
      </x:c>
      <x:c r="N472" s="50" t="n">
        <x:v>0</x:v>
      </x:c>
      <x:c r="O472" s="52" t="str">
        <x:f>IF($F472="","",$F472*$M472)</x:f>
      </x:c>
      <x:c r="P472" s="54" t="str">
        <x:f>IF('Deal_Master_Wide'!$BQ$70="","",'Deal_Master_Wide'!$BQ$70)</x:f>
      </x:c>
      <x:c r="Q472" s="54" t="str">
        <x:f>IF('Deal_Master_Wide'!$BX$70="","",'Deal_Master_Wide'!$BX$70)</x:f>
      </x:c>
      <x:c r="R472" s="54" t="str">
        <x:f>IF('Deal_Master_Wide'!$CE$70="","",'Deal_Master_Wide'!$CE$70)</x:f>
      </x:c>
      <x:c r="S472" s="54" t="str">
        <x:f>IF('Deal_Master_Wide'!$CL$70="","",'Deal_Master_Wide'!$CL$70)</x:f>
      </x:c>
      <x:c r="T472" s="54" t="str">
        <x:f>IF('Deal_Master_Wide'!$CS$70="","",'Deal_Master_Wide'!$CS$70)</x:f>
      </x:c>
      <x:c r="U472" s="54" t="str">
        <x:f>IF('Deal_Master_Wide'!$CZ$70="","",'Deal_Master_Wide'!$CZ$70)</x:f>
      </x:c>
      <x:c r="V472" s="56" t="str">
        <x:f>IF('Deal_Master_Wide'!$DG$70="","",'Deal_Master_Wide'!$DG$70)</x:f>
      </x:c>
      <x:c r="W472" s="56" t="str">
        <x:f>IF('Deal_Master_Wide'!$DN$70="","",'Deal_Master_Wide'!$DN$70)</x:f>
      </x:c>
      <x:c r="X472" s="56" t="str">
        <x:f>IF('Deal_Master_Wide'!$DU$70="","",'Deal_Master_Wide'!$DU$70)</x:f>
      </x:c>
      <x:c r="Y472" s="118" t="str">
        <x:f>IF('Deal_Master_Wide'!$EB$70="","",'Deal_Master_Wide'!$EB$70)</x:f>
      </x:c>
      <x:c r="Z472" s="118" t="str">
        <x:f>IF('Deal_Master_Wide'!$EI$70="","",'Deal_Master_Wide'!$EI$70)</x:f>
      </x:c>
      <x:c r="AA472" s="52" t="str">
        <x:f>IF('Deal_Master_Wide'!$AL$70="","",'Deal_Master_Wide'!$AL$70)</x:f>
        <x:v>Unknown</x:v>
      </x:c>
      <x:c r="AB472" s="54" t="str">
        <x:f>IF('Deal_Master_Wide'!$AF$70="","",'Deal_Master_Wide'!$AF$70)</x:f>
      </x:c>
      <x:c r="AC472" s="52" t="str">
        <x:f>IF(COUNT($P472,$Q472,$R472,$S472,$T472,$U472,$V472,$W472,$X472)=9,"Yes","No")</x:f>
        <x:v>No</x:v>
      </x:c>
      <x:c r="AD472" s="52" t="str">
        <x:f>IF(COUNT($Y472,$Z472)=2,"Yes","No")</x:f>
        <x:v>No</x:v>
      </x:c>
      <x:c r="AE472" s="50" t="str"/>
      <x:c r="AF472" t="str"/>
    </x:row>
    <x:row r="473" ht="20" customHeight="1">
      <x:c r="A473" s="50" t="str">
        <x:v>CTL-0068</x:v>
      </x:c>
      <x:c r="B473" s="50" t="str">
        <x:v>Candidate alternative-rationale group</x:v>
      </x:c>
      <x:c r="C473" s="52" t="str">
        <x:f>IF('Deal_Master_Wide'!$AU$70="","",'Deal_Master_Wide'!$AU$70)</x:f>
        <x:v>Not reviewed</x:v>
      </x:c>
      <x:c r="D473" s="52" t="str">
        <x:f>IF('Deal_Master_Wide'!$AV$70="","",'Deal_Master_Wide'!$AV$70)</x:f>
        <x:v>Not assessed</x:v>
      </x:c>
      <x:c r="E473" s="50" t="n">
        <x:v>0</x:v>
      </x:c>
      <x:c r="F473" s="52" t="str">
        <x:f>IF(OR($C473="High-confidence innovation-driven",$C473="Medium-confidence innovation-driven"),1,IF($C473="Clear alternative-rationale",0,""))</x:f>
      </x:c>
      <x:c r="G473" s="52" t="str">
        <x:f>IF('Deal_Master_Wide'!$M$70="","",'Deal_Master_Wide'!$M$70)</x:f>
        <x:v>Review</x:v>
      </x:c>
      <x:c r="H473" s="50" t="str">
        <x:v>HiFiBiO SAS</x:v>
      </x:c>
      <x:c r="I473" s="50" t="str">
        <x:v>H-Immune SAS</x:v>
      </x:c>
      <x:c r="J473" s="50" t="n">
        <x:v>2018</x:v>
      </x:c>
      <x:c r="K473" s="50" t="n">
        <x:v>-1</x:v>
      </x:c>
      <x:c r="L473" s="50" t="n">
        <x:v>2017</x:v>
      </x:c>
      <x:c r="M473" s="50" t="n">
        <x:v>0</x:v>
      </x:c>
      <x:c r="N473" s="50" t="n">
        <x:v>0</x:v>
      </x:c>
      <x:c r="O473" s="52" t="str">
        <x:f>IF($F473="","",$F473*$M473)</x:f>
      </x:c>
      <x:c r="P473" s="54" t="str">
        <x:f>IF('Deal_Master_Wide'!$BR$70="","",'Deal_Master_Wide'!$BR$70)</x:f>
      </x:c>
      <x:c r="Q473" s="54" t="str">
        <x:f>IF('Deal_Master_Wide'!$BY$70="","",'Deal_Master_Wide'!$BY$70)</x:f>
      </x:c>
      <x:c r="R473" s="54" t="str">
        <x:f>IF('Deal_Master_Wide'!$CF$70="","",'Deal_Master_Wide'!$CF$70)</x:f>
      </x:c>
      <x:c r="S473" s="54" t="str">
        <x:f>IF('Deal_Master_Wide'!$CM$70="","",'Deal_Master_Wide'!$CM$70)</x:f>
      </x:c>
      <x:c r="T473" s="54" t="str">
        <x:f>IF('Deal_Master_Wide'!$CT$70="","",'Deal_Master_Wide'!$CT$70)</x:f>
      </x:c>
      <x:c r="U473" s="54" t="str">
        <x:f>IF('Deal_Master_Wide'!$DA$70="","",'Deal_Master_Wide'!$DA$70)</x:f>
      </x:c>
      <x:c r="V473" s="56" t="str">
        <x:f>IF('Deal_Master_Wide'!$DH$70="","",'Deal_Master_Wide'!$DH$70)</x:f>
      </x:c>
      <x:c r="W473" s="56" t="str">
        <x:f>IF('Deal_Master_Wide'!$DO$70="","",'Deal_Master_Wide'!$DO$70)</x:f>
      </x:c>
      <x:c r="X473" s="56" t="str">
        <x:f>IF('Deal_Master_Wide'!$DV$70="","",'Deal_Master_Wide'!$DV$70)</x:f>
      </x:c>
      <x:c r="Y473" s="118" t="str">
        <x:f>IF('Deal_Master_Wide'!$EC$70="","",'Deal_Master_Wide'!$EC$70)</x:f>
      </x:c>
      <x:c r="Z473" s="118" t="str">
        <x:f>IF('Deal_Master_Wide'!$EJ$70="","",'Deal_Master_Wide'!$EJ$70)</x:f>
      </x:c>
      <x:c r="AA473" s="52" t="str">
        <x:f>IF('Deal_Master_Wide'!$AL$70="","",'Deal_Master_Wide'!$AL$70)</x:f>
        <x:v>Unknown</x:v>
      </x:c>
      <x:c r="AB473" s="54" t="str">
        <x:f>IF('Deal_Master_Wide'!$AF$70="","",'Deal_Master_Wide'!$AF$70)</x:f>
      </x:c>
      <x:c r="AC473" s="52" t="str">
        <x:f>IF(COUNT($P473,$Q473,$R473,$S473,$T473,$U473,$V473,$W473,$X473)=9,"Yes","No")</x:f>
        <x:v>No</x:v>
      </x:c>
      <x:c r="AD473" s="52" t="str">
        <x:f>IF(COUNT($Y473,$Z473)=2,"Yes","No")</x:f>
        <x:v>No</x:v>
      </x:c>
      <x:c r="AE473" s="50" t="str"/>
      <x:c r="AF473" t="str"/>
    </x:row>
    <x:row r="474" ht="20" customHeight="1">
      <x:c r="A474" s="50" t="str">
        <x:v>CTL-0068</x:v>
      </x:c>
      <x:c r="B474" s="50" t="str">
        <x:v>Candidate alternative-rationale group</x:v>
      </x:c>
      <x:c r="C474" s="52" t="str">
        <x:f>IF('Deal_Master_Wide'!$AU$70="","",'Deal_Master_Wide'!$AU$70)</x:f>
        <x:v>Not reviewed</x:v>
      </x:c>
      <x:c r="D474" s="52" t="str">
        <x:f>IF('Deal_Master_Wide'!$AV$70="","",'Deal_Master_Wide'!$AV$70)</x:f>
        <x:v>Not assessed</x:v>
      </x:c>
      <x:c r="E474" s="50" t="n">
        <x:v>0</x:v>
      </x:c>
      <x:c r="F474" s="52" t="str">
        <x:f>IF(OR($C474="High-confidence innovation-driven",$C474="Medium-confidence innovation-driven"),1,IF($C474="Clear alternative-rationale",0,""))</x:f>
      </x:c>
      <x:c r="G474" s="52" t="str">
        <x:f>IF('Deal_Master_Wide'!$M$70="","",'Deal_Master_Wide'!$M$70)</x:f>
        <x:v>Review</x:v>
      </x:c>
      <x:c r="H474" s="50" t="str">
        <x:v>HiFiBiO SAS</x:v>
      </x:c>
      <x:c r="I474" s="50" t="str">
        <x:v>H-Immune SAS</x:v>
      </x:c>
      <x:c r="J474" s="50" t="n">
        <x:v>2018</x:v>
      </x:c>
      <x:c r="K474" s="50" t="n">
        <x:v>0</x:v>
      </x:c>
      <x:c r="L474" s="50" t="n">
        <x:v>2018</x:v>
      </x:c>
      <x:c r="M474" s="50" t="n">
        <x:v>0</x:v>
      </x:c>
      <x:c r="N474" s="50" t="n">
        <x:v>1</x:v>
      </x:c>
      <x:c r="O474" s="52" t="str">
        <x:f>IF($F474="","",$F474*$M474)</x:f>
      </x:c>
      <x:c r="P474" s="54" t="str">
        <x:f>IF('Deal_Master_Wide'!$BS$70="","",'Deal_Master_Wide'!$BS$70)</x:f>
      </x:c>
      <x:c r="Q474" s="54" t="str">
        <x:f>IF('Deal_Master_Wide'!$BZ$70="","",'Deal_Master_Wide'!$BZ$70)</x:f>
      </x:c>
      <x:c r="R474" s="54" t="str">
        <x:f>IF('Deal_Master_Wide'!$CG$70="","",'Deal_Master_Wide'!$CG$70)</x:f>
      </x:c>
      <x:c r="S474" s="54" t="str">
        <x:f>IF('Deal_Master_Wide'!$CN$70="","",'Deal_Master_Wide'!$CN$70)</x:f>
      </x:c>
      <x:c r="T474" s="54" t="str">
        <x:f>IF('Deal_Master_Wide'!$CU$70="","",'Deal_Master_Wide'!$CU$70)</x:f>
      </x:c>
      <x:c r="U474" s="54" t="str">
        <x:f>IF('Deal_Master_Wide'!$DB$70="","",'Deal_Master_Wide'!$DB$70)</x:f>
      </x:c>
      <x:c r="V474" s="56" t="str">
        <x:f>IF('Deal_Master_Wide'!$DI$70="","",'Deal_Master_Wide'!$DI$70)</x:f>
      </x:c>
      <x:c r="W474" s="56" t="str">
        <x:f>IF('Deal_Master_Wide'!$DP$70="","",'Deal_Master_Wide'!$DP$70)</x:f>
      </x:c>
      <x:c r="X474" s="56" t="str">
        <x:f>IF('Deal_Master_Wide'!$DW$70="","",'Deal_Master_Wide'!$DW$70)</x:f>
      </x:c>
      <x:c r="Y474" s="118" t="str">
        <x:f>IF('Deal_Master_Wide'!$ED$70="","",'Deal_Master_Wide'!$ED$70)</x:f>
      </x:c>
      <x:c r="Z474" s="118" t="str">
        <x:f>IF('Deal_Master_Wide'!$EK$70="","",'Deal_Master_Wide'!$EK$70)</x:f>
      </x:c>
      <x:c r="AA474" s="52" t="str">
        <x:f>IF('Deal_Master_Wide'!$AL$70="","",'Deal_Master_Wide'!$AL$70)</x:f>
        <x:v>Unknown</x:v>
      </x:c>
      <x:c r="AB474" s="54" t="str">
        <x:f>IF('Deal_Master_Wide'!$AF$70="","",'Deal_Master_Wide'!$AF$70)</x:f>
      </x:c>
      <x:c r="AC474" s="52" t="str">
        <x:f>IF(COUNT($P474,$Q474,$R474,$S474,$T474,$U474,$V474,$W474,$X474)=9,"Yes","No")</x:f>
        <x:v>No</x:v>
      </x:c>
      <x:c r="AD474" s="52" t="str">
        <x:f>IF(COUNT($Y474,$Z474)=2,"Yes","No")</x:f>
        <x:v>No</x:v>
      </x:c>
      <x:c r="AE474" s="50" t="str"/>
      <x:c r="AF474" t="str"/>
    </x:row>
    <x:row r="475" ht="20" customHeight="1">
      <x:c r="A475" s="50" t="str">
        <x:v>CTL-0068</x:v>
      </x:c>
      <x:c r="B475" s="50" t="str">
        <x:v>Candidate alternative-rationale group</x:v>
      </x:c>
      <x:c r="C475" s="52" t="str">
        <x:f>IF('Deal_Master_Wide'!$AU$70="","",'Deal_Master_Wide'!$AU$70)</x:f>
        <x:v>Not reviewed</x:v>
      </x:c>
      <x:c r="D475" s="52" t="str">
        <x:f>IF('Deal_Master_Wide'!$AV$70="","",'Deal_Master_Wide'!$AV$70)</x:f>
        <x:v>Not assessed</x:v>
      </x:c>
      <x:c r="E475" s="50" t="n">
        <x:v>0</x:v>
      </x:c>
      <x:c r="F475" s="52" t="str">
        <x:f>IF(OR($C475="High-confidence innovation-driven",$C475="Medium-confidence innovation-driven"),1,IF($C475="Clear alternative-rationale",0,""))</x:f>
      </x:c>
      <x:c r="G475" s="52" t="str">
        <x:f>IF('Deal_Master_Wide'!$M$70="","",'Deal_Master_Wide'!$M$70)</x:f>
        <x:v>Review</x:v>
      </x:c>
      <x:c r="H475" s="50" t="str">
        <x:v>HiFiBiO SAS</x:v>
      </x:c>
      <x:c r="I475" s="50" t="str">
        <x:v>H-Immune SAS</x:v>
      </x:c>
      <x:c r="J475" s="50" t="n">
        <x:v>2018</x:v>
      </x:c>
      <x:c r="K475" s="50" t="n">
        <x:v>1</x:v>
      </x:c>
      <x:c r="L475" s="50" t="n">
        <x:v>2019</x:v>
      </x:c>
      <x:c r="M475" s="50" t="n">
        <x:v>1</x:v>
      </x:c>
      <x:c r="N475" s="50" t="n">
        <x:v>1</x:v>
      </x:c>
      <x:c r="O475" s="52" t="str">
        <x:f>IF($F475="","",$F475*$M475)</x:f>
      </x:c>
      <x:c r="P475" s="54" t="str">
        <x:f>IF('Deal_Master_Wide'!$BT$70="","",'Deal_Master_Wide'!$BT$70)</x:f>
      </x:c>
      <x:c r="Q475" s="54" t="str">
        <x:f>IF('Deal_Master_Wide'!$CA$70="","",'Deal_Master_Wide'!$CA$70)</x:f>
      </x:c>
      <x:c r="R475" s="54" t="str">
        <x:f>IF('Deal_Master_Wide'!$CH$70="","",'Deal_Master_Wide'!$CH$70)</x:f>
      </x:c>
      <x:c r="S475" s="54" t="str">
        <x:f>IF('Deal_Master_Wide'!$CO$70="","",'Deal_Master_Wide'!$CO$70)</x:f>
      </x:c>
      <x:c r="T475" s="54" t="str">
        <x:f>IF('Deal_Master_Wide'!$CV$70="","",'Deal_Master_Wide'!$CV$70)</x:f>
      </x:c>
      <x:c r="U475" s="54" t="str">
        <x:f>IF('Deal_Master_Wide'!$DC$70="","",'Deal_Master_Wide'!$DC$70)</x:f>
      </x:c>
      <x:c r="V475" s="56" t="str">
        <x:f>IF('Deal_Master_Wide'!$DJ$70="","",'Deal_Master_Wide'!$DJ$70)</x:f>
      </x:c>
      <x:c r="W475" s="56" t="str">
        <x:f>IF('Deal_Master_Wide'!$DQ$70="","",'Deal_Master_Wide'!$DQ$70)</x:f>
      </x:c>
      <x:c r="X475" s="56" t="str">
        <x:f>IF('Deal_Master_Wide'!$DX$70="","",'Deal_Master_Wide'!$DX$70)</x:f>
      </x:c>
      <x:c r="Y475" s="118" t="str">
        <x:f>IF('Deal_Master_Wide'!$EE$70="","",'Deal_Master_Wide'!$EE$70)</x:f>
      </x:c>
      <x:c r="Z475" s="118" t="str">
        <x:f>IF('Deal_Master_Wide'!$EL$70="","",'Deal_Master_Wide'!$EL$70)</x:f>
      </x:c>
      <x:c r="AA475" s="52" t="str">
        <x:f>IF('Deal_Master_Wide'!$AL$70="","",'Deal_Master_Wide'!$AL$70)</x:f>
        <x:v>Unknown</x:v>
      </x:c>
      <x:c r="AB475" s="54" t="str">
        <x:f>IF('Deal_Master_Wide'!$AF$70="","",'Deal_Master_Wide'!$AF$70)</x:f>
      </x:c>
      <x:c r="AC475" s="52" t="str">
        <x:f>IF(COUNT($P475,$Q475,$R475,$S475,$T475,$U475,$V475,$W475,$X475)=9,"Yes","No")</x:f>
        <x:v>No</x:v>
      </x:c>
      <x:c r="AD475" s="52" t="str">
        <x:f>IF(COUNT($Y475,$Z475)=2,"Yes","No")</x:f>
        <x:v>No</x:v>
      </x:c>
      <x:c r="AE475" s="50" t="str"/>
      <x:c r="AF475" t="str"/>
    </x:row>
    <x:row r="476" ht="20" customHeight="1">
      <x:c r="A476" s="50" t="str">
        <x:v>CTL-0068</x:v>
      </x:c>
      <x:c r="B476" s="50" t="str">
        <x:v>Candidate alternative-rationale group</x:v>
      </x:c>
      <x:c r="C476" s="52" t="str">
        <x:f>IF('Deal_Master_Wide'!$AU$70="","",'Deal_Master_Wide'!$AU$70)</x:f>
        <x:v>Not reviewed</x:v>
      </x:c>
      <x:c r="D476" s="52" t="str">
        <x:f>IF('Deal_Master_Wide'!$AV$70="","",'Deal_Master_Wide'!$AV$70)</x:f>
        <x:v>Not assessed</x:v>
      </x:c>
      <x:c r="E476" s="50" t="n">
        <x:v>0</x:v>
      </x:c>
      <x:c r="F476" s="52" t="str">
        <x:f>IF(OR($C476="High-confidence innovation-driven",$C476="Medium-confidence innovation-driven"),1,IF($C476="Clear alternative-rationale",0,""))</x:f>
      </x:c>
      <x:c r="G476" s="52" t="str">
        <x:f>IF('Deal_Master_Wide'!$M$70="","",'Deal_Master_Wide'!$M$70)</x:f>
        <x:v>Review</x:v>
      </x:c>
      <x:c r="H476" s="50" t="str">
        <x:v>HiFiBiO SAS</x:v>
      </x:c>
      <x:c r="I476" s="50" t="str">
        <x:v>H-Immune SAS</x:v>
      </x:c>
      <x:c r="J476" s="50" t="n">
        <x:v>2018</x:v>
      </x:c>
      <x:c r="K476" s="50" t="n">
        <x:v>2</x:v>
      </x:c>
      <x:c r="L476" s="50" t="n">
        <x:v>2020</x:v>
      </x:c>
      <x:c r="M476" s="50" t="n">
        <x:v>1</x:v>
      </x:c>
      <x:c r="N476" s="50" t="n">
        <x:v>1</x:v>
      </x:c>
      <x:c r="O476" s="52" t="str">
        <x:f>IF($F476="","",$F476*$M476)</x:f>
      </x:c>
      <x:c r="P476" s="54" t="str">
        <x:f>IF('Deal_Master_Wide'!$BU$70="","",'Deal_Master_Wide'!$BU$70)</x:f>
      </x:c>
      <x:c r="Q476" s="54" t="str">
        <x:f>IF('Deal_Master_Wide'!$CB$70="","",'Deal_Master_Wide'!$CB$70)</x:f>
      </x:c>
      <x:c r="R476" s="54" t="str">
        <x:f>IF('Deal_Master_Wide'!$CI$70="","",'Deal_Master_Wide'!$CI$70)</x:f>
      </x:c>
      <x:c r="S476" s="54" t="str">
        <x:f>IF('Deal_Master_Wide'!$CP$70="","",'Deal_Master_Wide'!$CP$70)</x:f>
      </x:c>
      <x:c r="T476" s="54" t="str">
        <x:f>IF('Deal_Master_Wide'!$CW$70="","",'Deal_Master_Wide'!$CW$70)</x:f>
      </x:c>
      <x:c r="U476" s="54" t="str">
        <x:f>IF('Deal_Master_Wide'!$DD$70="","",'Deal_Master_Wide'!$DD$70)</x:f>
      </x:c>
      <x:c r="V476" s="56" t="str">
        <x:f>IF('Deal_Master_Wide'!$DK$70="","",'Deal_Master_Wide'!$DK$70)</x:f>
      </x:c>
      <x:c r="W476" s="56" t="str">
        <x:f>IF('Deal_Master_Wide'!$DR$70="","",'Deal_Master_Wide'!$DR$70)</x:f>
      </x:c>
      <x:c r="X476" s="56" t="str">
        <x:f>IF('Deal_Master_Wide'!$DY$70="","",'Deal_Master_Wide'!$DY$70)</x:f>
      </x:c>
      <x:c r="Y476" s="118" t="str">
        <x:f>IF('Deal_Master_Wide'!$EF$70="","",'Deal_Master_Wide'!$EF$70)</x:f>
      </x:c>
      <x:c r="Z476" s="118" t="str">
        <x:f>IF('Deal_Master_Wide'!$EM$70="","",'Deal_Master_Wide'!$EM$70)</x:f>
      </x:c>
      <x:c r="AA476" s="52" t="str">
        <x:f>IF('Deal_Master_Wide'!$AL$70="","",'Deal_Master_Wide'!$AL$70)</x:f>
        <x:v>Unknown</x:v>
      </x:c>
      <x:c r="AB476" s="54" t="str">
        <x:f>IF('Deal_Master_Wide'!$AF$70="","",'Deal_Master_Wide'!$AF$70)</x:f>
      </x:c>
      <x:c r="AC476" s="52" t="str">
        <x:f>IF(COUNT($P476,$Q476,$R476,$S476,$T476,$U476,$V476,$W476,$X476)=9,"Yes","No")</x:f>
        <x:v>No</x:v>
      </x:c>
      <x:c r="AD476" s="52" t="str">
        <x:f>IF(COUNT($Y476,$Z476)=2,"Yes","No")</x:f>
        <x:v>No</x:v>
      </x:c>
      <x:c r="AE476" s="50" t="str"/>
      <x:c r="AF476" t="str"/>
    </x:row>
    <x:row r="477" ht="20" customHeight="1">
      <x:c r="A477" s="50" t="str">
        <x:v>CTL-0068</x:v>
      </x:c>
      <x:c r="B477" s="50" t="str">
        <x:v>Candidate alternative-rationale group</x:v>
      </x:c>
      <x:c r="C477" s="52" t="str">
        <x:f>IF('Deal_Master_Wide'!$AU$70="","",'Deal_Master_Wide'!$AU$70)</x:f>
        <x:v>Not reviewed</x:v>
      </x:c>
      <x:c r="D477" s="52" t="str">
        <x:f>IF('Deal_Master_Wide'!$AV$70="","",'Deal_Master_Wide'!$AV$70)</x:f>
        <x:v>Not assessed</x:v>
      </x:c>
      <x:c r="E477" s="50" t="n">
        <x:v>0</x:v>
      </x:c>
      <x:c r="F477" s="52" t="str">
        <x:f>IF(OR($C477="High-confidence innovation-driven",$C477="Medium-confidence innovation-driven"),1,IF($C477="Clear alternative-rationale",0,""))</x:f>
      </x:c>
      <x:c r="G477" s="52" t="str">
        <x:f>IF('Deal_Master_Wide'!$M$70="","",'Deal_Master_Wide'!$M$70)</x:f>
        <x:v>Review</x:v>
      </x:c>
      <x:c r="H477" s="50" t="str">
        <x:v>HiFiBiO SAS</x:v>
      </x:c>
      <x:c r="I477" s="50" t="str">
        <x:v>H-Immune SAS</x:v>
      </x:c>
      <x:c r="J477" s="50" t="n">
        <x:v>2018</x:v>
      </x:c>
      <x:c r="K477" s="50" t="n">
        <x:v>3</x:v>
      </x:c>
      <x:c r="L477" s="50" t="n">
        <x:v>2021</x:v>
      </x:c>
      <x:c r="M477" s="50" t="n">
        <x:v>1</x:v>
      </x:c>
      <x:c r="N477" s="50" t="n">
        <x:v>1</x:v>
      </x:c>
      <x:c r="O477" s="52" t="str">
        <x:f>IF($F477="","",$F477*$M477)</x:f>
      </x:c>
      <x:c r="P477" s="54" t="str">
        <x:f>IF('Deal_Master_Wide'!$BV$70="","",'Deal_Master_Wide'!$BV$70)</x:f>
      </x:c>
      <x:c r="Q477" s="54" t="str">
        <x:f>IF('Deal_Master_Wide'!$CC$70="","",'Deal_Master_Wide'!$CC$70)</x:f>
      </x:c>
      <x:c r="R477" s="54" t="str">
        <x:f>IF('Deal_Master_Wide'!$CJ$70="","",'Deal_Master_Wide'!$CJ$70)</x:f>
      </x:c>
      <x:c r="S477" s="54" t="str">
        <x:f>IF('Deal_Master_Wide'!$CQ$70="","",'Deal_Master_Wide'!$CQ$70)</x:f>
      </x:c>
      <x:c r="T477" s="54" t="str">
        <x:f>IF('Deal_Master_Wide'!$CX$70="","",'Deal_Master_Wide'!$CX$70)</x:f>
      </x:c>
      <x:c r="U477" s="54" t="str">
        <x:f>IF('Deal_Master_Wide'!$DE$70="","",'Deal_Master_Wide'!$DE$70)</x:f>
      </x:c>
      <x:c r="V477" s="56" t="str">
        <x:f>IF('Deal_Master_Wide'!$DL$70="","",'Deal_Master_Wide'!$DL$70)</x:f>
      </x:c>
      <x:c r="W477" s="56" t="str">
        <x:f>IF('Deal_Master_Wide'!$DS$70="","",'Deal_Master_Wide'!$DS$70)</x:f>
      </x:c>
      <x:c r="X477" s="56" t="str">
        <x:f>IF('Deal_Master_Wide'!$DZ$70="","",'Deal_Master_Wide'!$DZ$70)</x:f>
      </x:c>
      <x:c r="Y477" s="118" t="str">
        <x:f>IF('Deal_Master_Wide'!$EG$70="","",'Deal_Master_Wide'!$EG$70)</x:f>
      </x:c>
      <x:c r="Z477" s="118" t="str">
        <x:f>IF('Deal_Master_Wide'!$EN$70="","",'Deal_Master_Wide'!$EN$70)</x:f>
      </x:c>
      <x:c r="AA477" s="52" t="str">
        <x:f>IF('Deal_Master_Wide'!$AL$70="","",'Deal_Master_Wide'!$AL$70)</x:f>
        <x:v>Unknown</x:v>
      </x:c>
      <x:c r="AB477" s="54" t="str">
        <x:f>IF('Deal_Master_Wide'!$AF$70="","",'Deal_Master_Wide'!$AF$70)</x:f>
      </x:c>
      <x:c r="AC477" s="52" t="str">
        <x:f>IF(COUNT($P477,$Q477,$R477,$S477,$T477,$U477,$V477,$W477,$X477)=9,"Yes","No")</x:f>
        <x:v>No</x:v>
      </x:c>
      <x:c r="AD477" s="52" t="str">
        <x:f>IF(COUNT($Y477,$Z477)=2,"Yes","No")</x:f>
        <x:v>No</x:v>
      </x:c>
      <x:c r="AE477" s="50" t="str"/>
      <x:c r="AF477" t="str"/>
    </x:row>
    <x:row r="478" ht="20" customHeight="1">
      <x:c r="A478" s="50" t="str">
        <x:v>CTL-0069</x:v>
      </x:c>
      <x:c r="B478" s="50" t="str">
        <x:v>Candidate alternative-rationale group</x:v>
      </x:c>
      <x:c r="C478" s="52" t="str">
        <x:f>IF('Deal_Master_Wide'!$AU$71="","",'Deal_Master_Wide'!$AU$71)</x:f>
        <x:v>Not reviewed</x:v>
      </x:c>
      <x:c r="D478" s="52" t="str">
        <x:f>IF('Deal_Master_Wide'!$AV$71="","",'Deal_Master_Wide'!$AV$71)</x:f>
        <x:v>Not assessed</x:v>
      </x:c>
      <x:c r="E478" s="50" t="n">
        <x:v>0</x:v>
      </x:c>
      <x:c r="F478" s="52" t="str">
        <x:f>IF(OR($C478="High-confidence innovation-driven",$C478="Medium-confidence innovation-driven"),1,IF($C478="Clear alternative-rationale",0,""))</x:f>
      </x:c>
      <x:c r="G478" s="52" t="str">
        <x:f>IF('Deal_Master_Wide'!$M$71="","",'Deal_Master_Wide'!$M$71)</x:f>
        <x:v>Review</x:v>
      </x:c>
      <x:c r="H478" s="50" t="str">
        <x:v>Mundipharma International Ltd</x:v>
      </x:c>
      <x:c r="I478" s="50" t="str">
        <x:v>Mundipharma Biologics SL</x:v>
      </x:c>
      <x:c r="J478" s="50" t="n">
        <x:v>2018</x:v>
      </x:c>
      <x:c r="K478" s="50" t="n">
        <x:v>-3</x:v>
      </x:c>
      <x:c r="L478" s="50" t="n">
        <x:v>2015</x:v>
      </x:c>
      <x:c r="M478" s="50" t="n">
        <x:v>0</x:v>
      </x:c>
      <x:c r="N478" s="50" t="n">
        <x:v>0</x:v>
      </x:c>
      <x:c r="O478" s="52" t="str">
        <x:f>IF($F478="","",$F478*$M478)</x:f>
      </x:c>
      <x:c r="P478" s="54" t="str">
        <x:f>IF('Deal_Master_Wide'!$BP$71="","",'Deal_Master_Wide'!$BP$71)</x:f>
      </x:c>
      <x:c r="Q478" s="54" t="str">
        <x:f>IF('Deal_Master_Wide'!$BW$71="","",'Deal_Master_Wide'!$BW$71)</x:f>
      </x:c>
      <x:c r="R478" s="54" t="str">
        <x:f>IF('Deal_Master_Wide'!$CD$71="","",'Deal_Master_Wide'!$CD$71)</x:f>
      </x:c>
      <x:c r="S478" s="54" t="str">
        <x:f>IF('Deal_Master_Wide'!$CK$71="","",'Deal_Master_Wide'!$CK$71)</x:f>
      </x:c>
      <x:c r="T478" s="54" t="str">
        <x:f>IF('Deal_Master_Wide'!$CR$71="","",'Deal_Master_Wide'!$CR$71)</x:f>
      </x:c>
      <x:c r="U478" s="54" t="str">
        <x:f>IF('Deal_Master_Wide'!$CY$71="","",'Deal_Master_Wide'!$CY$71)</x:f>
      </x:c>
      <x:c r="V478" s="56" t="str">
        <x:f>IF('Deal_Master_Wide'!$DF$71="","",'Deal_Master_Wide'!$DF$71)</x:f>
      </x:c>
      <x:c r="W478" s="56" t="str">
        <x:f>IF('Deal_Master_Wide'!$DM$71="","",'Deal_Master_Wide'!$DM$71)</x:f>
      </x:c>
      <x:c r="X478" s="56" t="str">
        <x:f>IF('Deal_Master_Wide'!$DT$71="","",'Deal_Master_Wide'!$DT$71)</x:f>
      </x:c>
      <x:c r="Y478" s="118" t="str">
        <x:f>IF('Deal_Master_Wide'!$EA$71="","",'Deal_Master_Wide'!$EA$71)</x:f>
      </x:c>
      <x:c r="Z478" s="118" t="str">
        <x:f>IF('Deal_Master_Wide'!$EH$71="","",'Deal_Master_Wide'!$EH$71)</x:f>
      </x:c>
      <x:c r="AA478" s="52" t="str">
        <x:f>IF('Deal_Master_Wide'!$AL$71="","",'Deal_Master_Wide'!$AL$71)</x:f>
        <x:v>Unknown</x:v>
      </x:c>
      <x:c r="AB478" s="54" t="str">
        <x:f>IF('Deal_Master_Wide'!$AF$71="","",'Deal_Master_Wide'!$AF$71)</x:f>
      </x:c>
      <x:c r="AC478" s="52" t="str">
        <x:f>IF(COUNT($P478,$Q478,$R478,$S478,$T478,$U478,$V478,$W478,$X478)=9,"Yes","No")</x:f>
        <x:v>No</x:v>
      </x:c>
      <x:c r="AD478" s="52" t="str">
        <x:f>IF(COUNT($Y478,$Z478)=2,"Yes","No")</x:f>
        <x:v>No</x:v>
      </x:c>
      <x:c r="AE478" s="50" t="str"/>
      <x:c r="AF478" t="str"/>
    </x:row>
    <x:row r="479" ht="20" customHeight="1">
      <x:c r="A479" s="50" t="str">
        <x:v>CTL-0069</x:v>
      </x:c>
      <x:c r="B479" s="50" t="str">
        <x:v>Candidate alternative-rationale group</x:v>
      </x:c>
      <x:c r="C479" s="52" t="str">
        <x:f>IF('Deal_Master_Wide'!$AU$71="","",'Deal_Master_Wide'!$AU$71)</x:f>
        <x:v>Not reviewed</x:v>
      </x:c>
      <x:c r="D479" s="52" t="str">
        <x:f>IF('Deal_Master_Wide'!$AV$71="","",'Deal_Master_Wide'!$AV$71)</x:f>
        <x:v>Not assessed</x:v>
      </x:c>
      <x:c r="E479" s="50" t="n">
        <x:v>0</x:v>
      </x:c>
      <x:c r="F479" s="52" t="str">
        <x:f>IF(OR($C479="High-confidence innovation-driven",$C479="Medium-confidence innovation-driven"),1,IF($C479="Clear alternative-rationale",0,""))</x:f>
      </x:c>
      <x:c r="G479" s="52" t="str">
        <x:f>IF('Deal_Master_Wide'!$M$71="","",'Deal_Master_Wide'!$M$71)</x:f>
        <x:v>Review</x:v>
      </x:c>
      <x:c r="H479" s="50" t="str">
        <x:v>Mundipharma International Ltd</x:v>
      </x:c>
      <x:c r="I479" s="50" t="str">
        <x:v>Mundipharma Biologics SL</x:v>
      </x:c>
      <x:c r="J479" s="50" t="n">
        <x:v>2018</x:v>
      </x:c>
      <x:c r="K479" s="50" t="n">
        <x:v>-2</x:v>
      </x:c>
      <x:c r="L479" s="50" t="n">
        <x:v>2016</x:v>
      </x:c>
      <x:c r="M479" s="50" t="n">
        <x:v>0</x:v>
      </x:c>
      <x:c r="N479" s="50" t="n">
        <x:v>0</x:v>
      </x:c>
      <x:c r="O479" s="52" t="str">
        <x:f>IF($F479="","",$F479*$M479)</x:f>
      </x:c>
      <x:c r="P479" s="54" t="str">
        <x:f>IF('Deal_Master_Wide'!$BQ$71="","",'Deal_Master_Wide'!$BQ$71)</x:f>
      </x:c>
      <x:c r="Q479" s="54" t="str">
        <x:f>IF('Deal_Master_Wide'!$BX$71="","",'Deal_Master_Wide'!$BX$71)</x:f>
      </x:c>
      <x:c r="R479" s="54" t="str">
        <x:f>IF('Deal_Master_Wide'!$CE$71="","",'Deal_Master_Wide'!$CE$71)</x:f>
      </x:c>
      <x:c r="S479" s="54" t="str">
        <x:f>IF('Deal_Master_Wide'!$CL$71="","",'Deal_Master_Wide'!$CL$71)</x:f>
      </x:c>
      <x:c r="T479" s="54" t="str">
        <x:f>IF('Deal_Master_Wide'!$CS$71="","",'Deal_Master_Wide'!$CS$71)</x:f>
      </x:c>
      <x:c r="U479" s="54" t="str">
        <x:f>IF('Deal_Master_Wide'!$CZ$71="","",'Deal_Master_Wide'!$CZ$71)</x:f>
      </x:c>
      <x:c r="V479" s="56" t="str">
        <x:f>IF('Deal_Master_Wide'!$DG$71="","",'Deal_Master_Wide'!$DG$71)</x:f>
      </x:c>
      <x:c r="W479" s="56" t="str">
        <x:f>IF('Deal_Master_Wide'!$DN$71="","",'Deal_Master_Wide'!$DN$71)</x:f>
      </x:c>
      <x:c r="X479" s="56" t="str">
        <x:f>IF('Deal_Master_Wide'!$DU$71="","",'Deal_Master_Wide'!$DU$71)</x:f>
      </x:c>
      <x:c r="Y479" s="118" t="str">
        <x:f>IF('Deal_Master_Wide'!$EB$71="","",'Deal_Master_Wide'!$EB$71)</x:f>
      </x:c>
      <x:c r="Z479" s="118" t="str">
        <x:f>IF('Deal_Master_Wide'!$EI$71="","",'Deal_Master_Wide'!$EI$71)</x:f>
      </x:c>
      <x:c r="AA479" s="52" t="str">
        <x:f>IF('Deal_Master_Wide'!$AL$71="","",'Deal_Master_Wide'!$AL$71)</x:f>
        <x:v>Unknown</x:v>
      </x:c>
      <x:c r="AB479" s="54" t="str">
        <x:f>IF('Deal_Master_Wide'!$AF$71="","",'Deal_Master_Wide'!$AF$71)</x:f>
      </x:c>
      <x:c r="AC479" s="52" t="str">
        <x:f>IF(COUNT($P479,$Q479,$R479,$S479,$T479,$U479,$V479,$W479,$X479)=9,"Yes","No")</x:f>
        <x:v>No</x:v>
      </x:c>
      <x:c r="AD479" s="52" t="str">
        <x:f>IF(COUNT($Y479,$Z479)=2,"Yes","No")</x:f>
        <x:v>No</x:v>
      </x:c>
      <x:c r="AE479" s="50" t="str"/>
      <x:c r="AF479" t="str"/>
    </x:row>
    <x:row r="480" ht="20" customHeight="1">
      <x:c r="A480" s="50" t="str">
        <x:v>CTL-0069</x:v>
      </x:c>
      <x:c r="B480" s="50" t="str">
        <x:v>Candidate alternative-rationale group</x:v>
      </x:c>
      <x:c r="C480" s="52" t="str">
        <x:f>IF('Deal_Master_Wide'!$AU$71="","",'Deal_Master_Wide'!$AU$71)</x:f>
        <x:v>Not reviewed</x:v>
      </x:c>
      <x:c r="D480" s="52" t="str">
        <x:f>IF('Deal_Master_Wide'!$AV$71="","",'Deal_Master_Wide'!$AV$71)</x:f>
        <x:v>Not assessed</x:v>
      </x:c>
      <x:c r="E480" s="50" t="n">
        <x:v>0</x:v>
      </x:c>
      <x:c r="F480" s="52" t="str">
        <x:f>IF(OR($C480="High-confidence innovation-driven",$C480="Medium-confidence innovation-driven"),1,IF($C480="Clear alternative-rationale",0,""))</x:f>
      </x:c>
      <x:c r="G480" s="52" t="str">
        <x:f>IF('Deal_Master_Wide'!$M$71="","",'Deal_Master_Wide'!$M$71)</x:f>
        <x:v>Review</x:v>
      </x:c>
      <x:c r="H480" s="50" t="str">
        <x:v>Mundipharma International Ltd</x:v>
      </x:c>
      <x:c r="I480" s="50" t="str">
        <x:v>Mundipharma Biologics SL</x:v>
      </x:c>
      <x:c r="J480" s="50" t="n">
        <x:v>2018</x:v>
      </x:c>
      <x:c r="K480" s="50" t="n">
        <x:v>-1</x:v>
      </x:c>
      <x:c r="L480" s="50" t="n">
        <x:v>2017</x:v>
      </x:c>
      <x:c r="M480" s="50" t="n">
        <x:v>0</x:v>
      </x:c>
      <x:c r="N480" s="50" t="n">
        <x:v>0</x:v>
      </x:c>
      <x:c r="O480" s="52" t="str">
        <x:f>IF($F480="","",$F480*$M480)</x:f>
      </x:c>
      <x:c r="P480" s="54" t="str">
        <x:f>IF('Deal_Master_Wide'!$BR$71="","",'Deal_Master_Wide'!$BR$71)</x:f>
      </x:c>
      <x:c r="Q480" s="54" t="str">
        <x:f>IF('Deal_Master_Wide'!$BY$71="","",'Deal_Master_Wide'!$BY$71)</x:f>
      </x:c>
      <x:c r="R480" s="54" t="str">
        <x:f>IF('Deal_Master_Wide'!$CF$71="","",'Deal_Master_Wide'!$CF$71)</x:f>
      </x:c>
      <x:c r="S480" s="54" t="str">
        <x:f>IF('Deal_Master_Wide'!$CM$71="","",'Deal_Master_Wide'!$CM$71)</x:f>
      </x:c>
      <x:c r="T480" s="54" t="str">
        <x:f>IF('Deal_Master_Wide'!$CT$71="","",'Deal_Master_Wide'!$CT$71)</x:f>
      </x:c>
      <x:c r="U480" s="54" t="str">
        <x:f>IF('Deal_Master_Wide'!$DA$71="","",'Deal_Master_Wide'!$DA$71)</x:f>
      </x:c>
      <x:c r="V480" s="56" t="str">
        <x:f>IF('Deal_Master_Wide'!$DH$71="","",'Deal_Master_Wide'!$DH$71)</x:f>
      </x:c>
      <x:c r="W480" s="56" t="str">
        <x:f>IF('Deal_Master_Wide'!$DO$71="","",'Deal_Master_Wide'!$DO$71)</x:f>
      </x:c>
      <x:c r="X480" s="56" t="str">
        <x:f>IF('Deal_Master_Wide'!$DV$71="","",'Deal_Master_Wide'!$DV$71)</x:f>
      </x:c>
      <x:c r="Y480" s="118" t="str">
        <x:f>IF('Deal_Master_Wide'!$EC$71="","",'Deal_Master_Wide'!$EC$71)</x:f>
      </x:c>
      <x:c r="Z480" s="118" t="str">
        <x:f>IF('Deal_Master_Wide'!$EJ$71="","",'Deal_Master_Wide'!$EJ$71)</x:f>
      </x:c>
      <x:c r="AA480" s="52" t="str">
        <x:f>IF('Deal_Master_Wide'!$AL$71="","",'Deal_Master_Wide'!$AL$71)</x:f>
        <x:v>Unknown</x:v>
      </x:c>
      <x:c r="AB480" s="54" t="str">
        <x:f>IF('Deal_Master_Wide'!$AF$71="","",'Deal_Master_Wide'!$AF$71)</x:f>
      </x:c>
      <x:c r="AC480" s="52" t="str">
        <x:f>IF(COUNT($P480,$Q480,$R480,$S480,$T480,$U480,$V480,$W480,$X480)=9,"Yes","No")</x:f>
        <x:v>No</x:v>
      </x:c>
      <x:c r="AD480" s="52" t="str">
        <x:f>IF(COUNT($Y480,$Z480)=2,"Yes","No")</x:f>
        <x:v>No</x:v>
      </x:c>
      <x:c r="AE480" s="50" t="str"/>
      <x:c r="AF480" t="str"/>
    </x:row>
    <x:row r="481" ht="20" customHeight="1">
      <x:c r="A481" s="50" t="str">
        <x:v>CTL-0069</x:v>
      </x:c>
      <x:c r="B481" s="50" t="str">
        <x:v>Candidate alternative-rationale group</x:v>
      </x:c>
      <x:c r="C481" s="52" t="str">
        <x:f>IF('Deal_Master_Wide'!$AU$71="","",'Deal_Master_Wide'!$AU$71)</x:f>
        <x:v>Not reviewed</x:v>
      </x:c>
      <x:c r="D481" s="52" t="str">
        <x:f>IF('Deal_Master_Wide'!$AV$71="","",'Deal_Master_Wide'!$AV$71)</x:f>
        <x:v>Not assessed</x:v>
      </x:c>
      <x:c r="E481" s="50" t="n">
        <x:v>0</x:v>
      </x:c>
      <x:c r="F481" s="52" t="str">
        <x:f>IF(OR($C481="High-confidence innovation-driven",$C481="Medium-confidence innovation-driven"),1,IF($C481="Clear alternative-rationale",0,""))</x:f>
      </x:c>
      <x:c r="G481" s="52" t="str">
        <x:f>IF('Deal_Master_Wide'!$M$71="","",'Deal_Master_Wide'!$M$71)</x:f>
        <x:v>Review</x:v>
      </x:c>
      <x:c r="H481" s="50" t="str">
        <x:v>Mundipharma International Ltd</x:v>
      </x:c>
      <x:c r="I481" s="50" t="str">
        <x:v>Mundipharma Biologics SL</x:v>
      </x:c>
      <x:c r="J481" s="50" t="n">
        <x:v>2018</x:v>
      </x:c>
      <x:c r="K481" s="50" t="n">
        <x:v>0</x:v>
      </x:c>
      <x:c r="L481" s="50" t="n">
        <x:v>2018</x:v>
      </x:c>
      <x:c r="M481" s="50" t="n">
        <x:v>0</x:v>
      </x:c>
      <x:c r="N481" s="50" t="n">
        <x:v>1</x:v>
      </x:c>
      <x:c r="O481" s="52" t="str">
        <x:f>IF($F481="","",$F481*$M481)</x:f>
      </x:c>
      <x:c r="P481" s="54" t="str">
        <x:f>IF('Deal_Master_Wide'!$BS$71="","",'Deal_Master_Wide'!$BS$71)</x:f>
      </x:c>
      <x:c r="Q481" s="54" t="str">
        <x:f>IF('Deal_Master_Wide'!$BZ$71="","",'Deal_Master_Wide'!$BZ$71)</x:f>
      </x:c>
      <x:c r="R481" s="54" t="str">
        <x:f>IF('Deal_Master_Wide'!$CG$71="","",'Deal_Master_Wide'!$CG$71)</x:f>
      </x:c>
      <x:c r="S481" s="54" t="str">
        <x:f>IF('Deal_Master_Wide'!$CN$71="","",'Deal_Master_Wide'!$CN$71)</x:f>
      </x:c>
      <x:c r="T481" s="54" t="str">
        <x:f>IF('Deal_Master_Wide'!$CU$71="","",'Deal_Master_Wide'!$CU$71)</x:f>
      </x:c>
      <x:c r="U481" s="54" t="str">
        <x:f>IF('Deal_Master_Wide'!$DB$71="","",'Deal_Master_Wide'!$DB$71)</x:f>
      </x:c>
      <x:c r="V481" s="56" t="str">
        <x:f>IF('Deal_Master_Wide'!$DI$71="","",'Deal_Master_Wide'!$DI$71)</x:f>
      </x:c>
      <x:c r="W481" s="56" t="str">
        <x:f>IF('Deal_Master_Wide'!$DP$71="","",'Deal_Master_Wide'!$DP$71)</x:f>
      </x:c>
      <x:c r="X481" s="56" t="str">
        <x:f>IF('Deal_Master_Wide'!$DW$71="","",'Deal_Master_Wide'!$DW$71)</x:f>
      </x:c>
      <x:c r="Y481" s="118" t="str">
        <x:f>IF('Deal_Master_Wide'!$ED$71="","",'Deal_Master_Wide'!$ED$71)</x:f>
      </x:c>
      <x:c r="Z481" s="118" t="str">
        <x:f>IF('Deal_Master_Wide'!$EK$71="","",'Deal_Master_Wide'!$EK$71)</x:f>
      </x:c>
      <x:c r="AA481" s="52" t="str">
        <x:f>IF('Deal_Master_Wide'!$AL$71="","",'Deal_Master_Wide'!$AL$71)</x:f>
        <x:v>Unknown</x:v>
      </x:c>
      <x:c r="AB481" s="54" t="str">
        <x:f>IF('Deal_Master_Wide'!$AF$71="","",'Deal_Master_Wide'!$AF$71)</x:f>
      </x:c>
      <x:c r="AC481" s="52" t="str">
        <x:f>IF(COUNT($P481,$Q481,$R481,$S481,$T481,$U481,$V481,$W481,$X481)=9,"Yes","No")</x:f>
        <x:v>No</x:v>
      </x:c>
      <x:c r="AD481" s="52" t="str">
        <x:f>IF(COUNT($Y481,$Z481)=2,"Yes","No")</x:f>
        <x:v>No</x:v>
      </x:c>
      <x:c r="AE481" s="50" t="str"/>
      <x:c r="AF481" t="str"/>
    </x:row>
    <x:row r="482" ht="20" customHeight="1">
      <x:c r="A482" s="50" t="str">
        <x:v>CTL-0069</x:v>
      </x:c>
      <x:c r="B482" s="50" t="str">
        <x:v>Candidate alternative-rationale group</x:v>
      </x:c>
      <x:c r="C482" s="52" t="str">
        <x:f>IF('Deal_Master_Wide'!$AU$71="","",'Deal_Master_Wide'!$AU$71)</x:f>
        <x:v>Not reviewed</x:v>
      </x:c>
      <x:c r="D482" s="52" t="str">
        <x:f>IF('Deal_Master_Wide'!$AV$71="","",'Deal_Master_Wide'!$AV$71)</x:f>
        <x:v>Not assessed</x:v>
      </x:c>
      <x:c r="E482" s="50" t="n">
        <x:v>0</x:v>
      </x:c>
      <x:c r="F482" s="52" t="str">
        <x:f>IF(OR($C482="High-confidence innovation-driven",$C482="Medium-confidence innovation-driven"),1,IF($C482="Clear alternative-rationale",0,""))</x:f>
      </x:c>
      <x:c r="G482" s="52" t="str">
        <x:f>IF('Deal_Master_Wide'!$M$71="","",'Deal_Master_Wide'!$M$71)</x:f>
        <x:v>Review</x:v>
      </x:c>
      <x:c r="H482" s="50" t="str">
        <x:v>Mundipharma International Ltd</x:v>
      </x:c>
      <x:c r="I482" s="50" t="str">
        <x:v>Mundipharma Biologics SL</x:v>
      </x:c>
      <x:c r="J482" s="50" t="n">
        <x:v>2018</x:v>
      </x:c>
      <x:c r="K482" s="50" t="n">
        <x:v>1</x:v>
      </x:c>
      <x:c r="L482" s="50" t="n">
        <x:v>2019</x:v>
      </x:c>
      <x:c r="M482" s="50" t="n">
        <x:v>1</x:v>
      </x:c>
      <x:c r="N482" s="50" t="n">
        <x:v>1</x:v>
      </x:c>
      <x:c r="O482" s="52" t="str">
        <x:f>IF($F482="","",$F482*$M482)</x:f>
      </x:c>
      <x:c r="P482" s="54" t="str">
        <x:f>IF('Deal_Master_Wide'!$BT$71="","",'Deal_Master_Wide'!$BT$71)</x:f>
      </x:c>
      <x:c r="Q482" s="54" t="str">
        <x:f>IF('Deal_Master_Wide'!$CA$71="","",'Deal_Master_Wide'!$CA$71)</x:f>
      </x:c>
      <x:c r="R482" s="54" t="str">
        <x:f>IF('Deal_Master_Wide'!$CH$71="","",'Deal_Master_Wide'!$CH$71)</x:f>
      </x:c>
      <x:c r="S482" s="54" t="str">
        <x:f>IF('Deal_Master_Wide'!$CO$71="","",'Deal_Master_Wide'!$CO$71)</x:f>
      </x:c>
      <x:c r="T482" s="54" t="str">
        <x:f>IF('Deal_Master_Wide'!$CV$71="","",'Deal_Master_Wide'!$CV$71)</x:f>
      </x:c>
      <x:c r="U482" s="54" t="str">
        <x:f>IF('Deal_Master_Wide'!$DC$71="","",'Deal_Master_Wide'!$DC$71)</x:f>
      </x:c>
      <x:c r="V482" s="56" t="str">
        <x:f>IF('Deal_Master_Wide'!$DJ$71="","",'Deal_Master_Wide'!$DJ$71)</x:f>
      </x:c>
      <x:c r="W482" s="56" t="str">
        <x:f>IF('Deal_Master_Wide'!$DQ$71="","",'Deal_Master_Wide'!$DQ$71)</x:f>
      </x:c>
      <x:c r="X482" s="56" t="str">
        <x:f>IF('Deal_Master_Wide'!$DX$71="","",'Deal_Master_Wide'!$DX$71)</x:f>
      </x:c>
      <x:c r="Y482" s="118" t="str">
        <x:f>IF('Deal_Master_Wide'!$EE$71="","",'Deal_Master_Wide'!$EE$71)</x:f>
      </x:c>
      <x:c r="Z482" s="118" t="str">
        <x:f>IF('Deal_Master_Wide'!$EL$71="","",'Deal_Master_Wide'!$EL$71)</x:f>
      </x:c>
      <x:c r="AA482" s="52" t="str">
        <x:f>IF('Deal_Master_Wide'!$AL$71="","",'Deal_Master_Wide'!$AL$71)</x:f>
        <x:v>Unknown</x:v>
      </x:c>
      <x:c r="AB482" s="54" t="str">
        <x:f>IF('Deal_Master_Wide'!$AF$71="","",'Deal_Master_Wide'!$AF$71)</x:f>
      </x:c>
      <x:c r="AC482" s="52" t="str">
        <x:f>IF(COUNT($P482,$Q482,$R482,$S482,$T482,$U482,$V482,$W482,$X482)=9,"Yes","No")</x:f>
        <x:v>No</x:v>
      </x:c>
      <x:c r="AD482" s="52" t="str">
        <x:f>IF(COUNT($Y482,$Z482)=2,"Yes","No")</x:f>
        <x:v>No</x:v>
      </x:c>
      <x:c r="AE482" s="50" t="str"/>
      <x:c r="AF482" t="str"/>
    </x:row>
    <x:row r="483" ht="20" customHeight="1">
      <x:c r="A483" s="50" t="str">
        <x:v>CTL-0069</x:v>
      </x:c>
      <x:c r="B483" s="50" t="str">
        <x:v>Candidate alternative-rationale group</x:v>
      </x:c>
      <x:c r="C483" s="52" t="str">
        <x:f>IF('Deal_Master_Wide'!$AU$71="","",'Deal_Master_Wide'!$AU$71)</x:f>
        <x:v>Not reviewed</x:v>
      </x:c>
      <x:c r="D483" s="52" t="str">
        <x:f>IF('Deal_Master_Wide'!$AV$71="","",'Deal_Master_Wide'!$AV$71)</x:f>
        <x:v>Not assessed</x:v>
      </x:c>
      <x:c r="E483" s="50" t="n">
        <x:v>0</x:v>
      </x:c>
      <x:c r="F483" s="52" t="str">
        <x:f>IF(OR($C483="High-confidence innovation-driven",$C483="Medium-confidence innovation-driven"),1,IF($C483="Clear alternative-rationale",0,""))</x:f>
      </x:c>
      <x:c r="G483" s="52" t="str">
        <x:f>IF('Deal_Master_Wide'!$M$71="","",'Deal_Master_Wide'!$M$71)</x:f>
        <x:v>Review</x:v>
      </x:c>
      <x:c r="H483" s="50" t="str">
        <x:v>Mundipharma International Ltd</x:v>
      </x:c>
      <x:c r="I483" s="50" t="str">
        <x:v>Mundipharma Biologics SL</x:v>
      </x:c>
      <x:c r="J483" s="50" t="n">
        <x:v>2018</x:v>
      </x:c>
      <x:c r="K483" s="50" t="n">
        <x:v>2</x:v>
      </x:c>
      <x:c r="L483" s="50" t="n">
        <x:v>2020</x:v>
      </x:c>
      <x:c r="M483" s="50" t="n">
        <x:v>1</x:v>
      </x:c>
      <x:c r="N483" s="50" t="n">
        <x:v>1</x:v>
      </x:c>
      <x:c r="O483" s="52" t="str">
        <x:f>IF($F483="","",$F483*$M483)</x:f>
      </x:c>
      <x:c r="P483" s="54" t="str">
        <x:f>IF('Deal_Master_Wide'!$BU$71="","",'Deal_Master_Wide'!$BU$71)</x:f>
      </x:c>
      <x:c r="Q483" s="54" t="str">
        <x:f>IF('Deal_Master_Wide'!$CB$71="","",'Deal_Master_Wide'!$CB$71)</x:f>
      </x:c>
      <x:c r="R483" s="54" t="str">
        <x:f>IF('Deal_Master_Wide'!$CI$71="","",'Deal_Master_Wide'!$CI$71)</x:f>
      </x:c>
      <x:c r="S483" s="54" t="str">
        <x:f>IF('Deal_Master_Wide'!$CP$71="","",'Deal_Master_Wide'!$CP$71)</x:f>
      </x:c>
      <x:c r="T483" s="54" t="str">
        <x:f>IF('Deal_Master_Wide'!$CW$71="","",'Deal_Master_Wide'!$CW$71)</x:f>
      </x:c>
      <x:c r="U483" s="54" t="str">
        <x:f>IF('Deal_Master_Wide'!$DD$71="","",'Deal_Master_Wide'!$DD$71)</x:f>
      </x:c>
      <x:c r="V483" s="56" t="str">
        <x:f>IF('Deal_Master_Wide'!$DK$71="","",'Deal_Master_Wide'!$DK$71)</x:f>
      </x:c>
      <x:c r="W483" s="56" t="str">
        <x:f>IF('Deal_Master_Wide'!$DR$71="","",'Deal_Master_Wide'!$DR$71)</x:f>
      </x:c>
      <x:c r="X483" s="56" t="str">
        <x:f>IF('Deal_Master_Wide'!$DY$71="","",'Deal_Master_Wide'!$DY$71)</x:f>
      </x:c>
      <x:c r="Y483" s="118" t="str">
        <x:f>IF('Deal_Master_Wide'!$EF$71="","",'Deal_Master_Wide'!$EF$71)</x:f>
      </x:c>
      <x:c r="Z483" s="118" t="str">
        <x:f>IF('Deal_Master_Wide'!$EM$71="","",'Deal_Master_Wide'!$EM$71)</x:f>
      </x:c>
      <x:c r="AA483" s="52" t="str">
        <x:f>IF('Deal_Master_Wide'!$AL$71="","",'Deal_Master_Wide'!$AL$71)</x:f>
        <x:v>Unknown</x:v>
      </x:c>
      <x:c r="AB483" s="54" t="str">
        <x:f>IF('Deal_Master_Wide'!$AF$71="","",'Deal_Master_Wide'!$AF$71)</x:f>
      </x:c>
      <x:c r="AC483" s="52" t="str">
        <x:f>IF(COUNT($P483,$Q483,$R483,$S483,$T483,$U483,$V483,$W483,$X483)=9,"Yes","No")</x:f>
        <x:v>No</x:v>
      </x:c>
      <x:c r="AD483" s="52" t="str">
        <x:f>IF(COUNT($Y483,$Z483)=2,"Yes","No")</x:f>
        <x:v>No</x:v>
      </x:c>
      <x:c r="AE483" s="50" t="str"/>
      <x:c r="AF483" t="str"/>
    </x:row>
    <x:row r="484" ht="20" customHeight="1">
      <x:c r="A484" s="50" t="str">
        <x:v>CTL-0069</x:v>
      </x:c>
      <x:c r="B484" s="50" t="str">
        <x:v>Candidate alternative-rationale group</x:v>
      </x:c>
      <x:c r="C484" s="52" t="str">
        <x:f>IF('Deal_Master_Wide'!$AU$71="","",'Deal_Master_Wide'!$AU$71)</x:f>
        <x:v>Not reviewed</x:v>
      </x:c>
      <x:c r="D484" s="52" t="str">
        <x:f>IF('Deal_Master_Wide'!$AV$71="","",'Deal_Master_Wide'!$AV$71)</x:f>
        <x:v>Not assessed</x:v>
      </x:c>
      <x:c r="E484" s="50" t="n">
        <x:v>0</x:v>
      </x:c>
      <x:c r="F484" s="52" t="str">
        <x:f>IF(OR($C484="High-confidence innovation-driven",$C484="Medium-confidence innovation-driven"),1,IF($C484="Clear alternative-rationale",0,""))</x:f>
      </x:c>
      <x:c r="G484" s="52" t="str">
        <x:f>IF('Deal_Master_Wide'!$M$71="","",'Deal_Master_Wide'!$M$71)</x:f>
        <x:v>Review</x:v>
      </x:c>
      <x:c r="H484" s="50" t="str">
        <x:v>Mundipharma International Ltd</x:v>
      </x:c>
      <x:c r="I484" s="50" t="str">
        <x:v>Mundipharma Biologics SL</x:v>
      </x:c>
      <x:c r="J484" s="50" t="n">
        <x:v>2018</x:v>
      </x:c>
      <x:c r="K484" s="50" t="n">
        <x:v>3</x:v>
      </x:c>
      <x:c r="L484" s="50" t="n">
        <x:v>2021</x:v>
      </x:c>
      <x:c r="M484" s="50" t="n">
        <x:v>1</x:v>
      </x:c>
      <x:c r="N484" s="50" t="n">
        <x:v>1</x:v>
      </x:c>
      <x:c r="O484" s="52" t="str">
        <x:f>IF($F484="","",$F484*$M484)</x:f>
      </x:c>
      <x:c r="P484" s="54" t="str">
        <x:f>IF('Deal_Master_Wide'!$BV$71="","",'Deal_Master_Wide'!$BV$71)</x:f>
      </x:c>
      <x:c r="Q484" s="54" t="str">
        <x:f>IF('Deal_Master_Wide'!$CC$71="","",'Deal_Master_Wide'!$CC$71)</x:f>
      </x:c>
      <x:c r="R484" s="54" t="str">
        <x:f>IF('Deal_Master_Wide'!$CJ$71="","",'Deal_Master_Wide'!$CJ$71)</x:f>
      </x:c>
      <x:c r="S484" s="54" t="str">
        <x:f>IF('Deal_Master_Wide'!$CQ$71="","",'Deal_Master_Wide'!$CQ$71)</x:f>
      </x:c>
      <x:c r="T484" s="54" t="str">
        <x:f>IF('Deal_Master_Wide'!$CX$71="","",'Deal_Master_Wide'!$CX$71)</x:f>
      </x:c>
      <x:c r="U484" s="54" t="str">
        <x:f>IF('Deal_Master_Wide'!$DE$71="","",'Deal_Master_Wide'!$DE$71)</x:f>
      </x:c>
      <x:c r="V484" s="56" t="str">
        <x:f>IF('Deal_Master_Wide'!$DL$71="","",'Deal_Master_Wide'!$DL$71)</x:f>
      </x:c>
      <x:c r="W484" s="56" t="str">
        <x:f>IF('Deal_Master_Wide'!$DS$71="","",'Deal_Master_Wide'!$DS$71)</x:f>
      </x:c>
      <x:c r="X484" s="56" t="str">
        <x:f>IF('Deal_Master_Wide'!$DZ$71="","",'Deal_Master_Wide'!$DZ$71)</x:f>
      </x:c>
      <x:c r="Y484" s="118" t="str">
        <x:f>IF('Deal_Master_Wide'!$EG$71="","",'Deal_Master_Wide'!$EG$71)</x:f>
      </x:c>
      <x:c r="Z484" s="118" t="str">
        <x:f>IF('Deal_Master_Wide'!$EN$71="","",'Deal_Master_Wide'!$EN$71)</x:f>
      </x:c>
      <x:c r="AA484" s="52" t="str">
        <x:f>IF('Deal_Master_Wide'!$AL$71="","",'Deal_Master_Wide'!$AL$71)</x:f>
        <x:v>Unknown</x:v>
      </x:c>
      <x:c r="AB484" s="54" t="str">
        <x:f>IF('Deal_Master_Wide'!$AF$71="","",'Deal_Master_Wide'!$AF$71)</x:f>
      </x:c>
      <x:c r="AC484" s="52" t="str">
        <x:f>IF(COUNT($P484,$Q484,$R484,$S484,$T484,$U484,$V484,$W484,$X484)=9,"Yes","No")</x:f>
        <x:v>No</x:v>
      </x:c>
      <x:c r="AD484" s="52" t="str">
        <x:f>IF(COUNT($Y484,$Z484)=2,"Yes","No")</x:f>
        <x:v>No</x:v>
      </x:c>
      <x:c r="AE484" s="50" t="str"/>
      <x:c r="AF484" t="str"/>
    </x:row>
    <x:row r="485" ht="20" customHeight="1">
      <x:c r="A485" s="50" t="str">
        <x:v>CTL-0070</x:v>
      </x:c>
      <x:c r="B485" s="50" t="str">
        <x:v>Candidate alternative-rationale group</x:v>
      </x:c>
      <x:c r="C485" s="52" t="str">
        <x:f>IF('Deal_Master_Wide'!$AU$72="","",'Deal_Master_Wide'!$AU$72)</x:f>
        <x:v>Not reviewed</x:v>
      </x:c>
      <x:c r="D485" s="52" t="str">
        <x:f>IF('Deal_Master_Wide'!$AV$72="","",'Deal_Master_Wide'!$AV$72)</x:f>
        <x:v>Not assessed</x:v>
      </x:c>
      <x:c r="E485" s="50" t="n">
        <x:v>0</x:v>
      </x:c>
      <x:c r="F485" s="52" t="str">
        <x:f>IF(OR($C485="High-confidence innovation-driven",$C485="Medium-confidence innovation-driven"),1,IF($C485="Clear alternative-rationale",0,""))</x:f>
      </x:c>
      <x:c r="G485" s="52" t="str">
        <x:f>IF('Deal_Master_Wide'!$M$72="","",'Deal_Master_Wide'!$M$72)</x:f>
        <x:v>Review</x:v>
      </x:c>
      <x:c r="H485" s="50" t="str"/>
      <x:c r="I485" s="50" t="str">
        <x:v>Fina Biotech SL; Biofina Diagnostics S.L.</x:v>
      </x:c>
      <x:c r="J485" s="50" t="n">
        <x:v>2018</x:v>
      </x:c>
      <x:c r="K485" s="50" t="n">
        <x:v>-3</x:v>
      </x:c>
      <x:c r="L485" s="50" t="n">
        <x:v>2015</x:v>
      </x:c>
      <x:c r="M485" s="50" t="n">
        <x:v>0</x:v>
      </x:c>
      <x:c r="N485" s="50" t="n">
        <x:v>0</x:v>
      </x:c>
      <x:c r="O485" s="52" t="str">
        <x:f>IF($F485="","",$F485*$M485)</x:f>
      </x:c>
      <x:c r="P485" s="54" t="str">
        <x:f>IF('Deal_Master_Wide'!$BP$72="","",'Deal_Master_Wide'!$BP$72)</x:f>
      </x:c>
      <x:c r="Q485" s="54" t="str">
        <x:f>IF('Deal_Master_Wide'!$BW$72="","",'Deal_Master_Wide'!$BW$72)</x:f>
      </x:c>
      <x:c r="R485" s="54" t="str">
        <x:f>IF('Deal_Master_Wide'!$CD$72="","",'Deal_Master_Wide'!$CD$72)</x:f>
      </x:c>
      <x:c r="S485" s="54" t="str">
        <x:f>IF('Deal_Master_Wide'!$CK$72="","",'Deal_Master_Wide'!$CK$72)</x:f>
      </x:c>
      <x:c r="T485" s="54" t="str">
        <x:f>IF('Deal_Master_Wide'!$CR$72="","",'Deal_Master_Wide'!$CR$72)</x:f>
      </x:c>
      <x:c r="U485" s="54" t="str">
        <x:f>IF('Deal_Master_Wide'!$CY$72="","",'Deal_Master_Wide'!$CY$72)</x:f>
      </x:c>
      <x:c r="V485" s="56" t="str">
        <x:f>IF('Deal_Master_Wide'!$DF$72="","",'Deal_Master_Wide'!$DF$72)</x:f>
      </x:c>
      <x:c r="W485" s="56" t="str">
        <x:f>IF('Deal_Master_Wide'!$DM$72="","",'Deal_Master_Wide'!$DM$72)</x:f>
      </x:c>
      <x:c r="X485" s="56" t="str">
        <x:f>IF('Deal_Master_Wide'!$DT$72="","",'Deal_Master_Wide'!$DT$72)</x:f>
      </x:c>
      <x:c r="Y485" s="118" t="str">
        <x:f>IF('Deal_Master_Wide'!$EA$72="","",'Deal_Master_Wide'!$EA$72)</x:f>
      </x:c>
      <x:c r="Z485" s="118" t="str">
        <x:f>IF('Deal_Master_Wide'!$EH$72="","",'Deal_Master_Wide'!$EH$72)</x:f>
      </x:c>
      <x:c r="AA485" s="52" t="str">
        <x:f>IF('Deal_Master_Wide'!$AL$72="","",'Deal_Master_Wide'!$AL$72)</x:f>
        <x:v>Unknown</x:v>
      </x:c>
      <x:c r="AB485" s="54" t="str">
        <x:f>IF('Deal_Master_Wide'!$AF$72="","",'Deal_Master_Wide'!$AF$72)</x:f>
      </x:c>
      <x:c r="AC485" s="52" t="str">
        <x:f>IF(COUNT($P485,$Q485,$R485,$S485,$T485,$U485,$V485,$W485,$X485)=9,"Yes","No")</x:f>
        <x:v>No</x:v>
      </x:c>
      <x:c r="AD485" s="52" t="str">
        <x:f>IF(COUNT($Y485,$Z485)=2,"Yes","No")</x:f>
        <x:v>No</x:v>
      </x:c>
      <x:c r="AE485" s="50" t="str"/>
      <x:c r="AF485" t="str"/>
    </x:row>
    <x:row r="486" ht="20" customHeight="1">
      <x:c r="A486" s="50" t="str">
        <x:v>CTL-0070</x:v>
      </x:c>
      <x:c r="B486" s="50" t="str">
        <x:v>Candidate alternative-rationale group</x:v>
      </x:c>
      <x:c r="C486" s="52" t="str">
        <x:f>IF('Deal_Master_Wide'!$AU$72="","",'Deal_Master_Wide'!$AU$72)</x:f>
        <x:v>Not reviewed</x:v>
      </x:c>
      <x:c r="D486" s="52" t="str">
        <x:f>IF('Deal_Master_Wide'!$AV$72="","",'Deal_Master_Wide'!$AV$72)</x:f>
        <x:v>Not assessed</x:v>
      </x:c>
      <x:c r="E486" s="50" t="n">
        <x:v>0</x:v>
      </x:c>
      <x:c r="F486" s="52" t="str">
        <x:f>IF(OR($C486="High-confidence innovation-driven",$C486="Medium-confidence innovation-driven"),1,IF($C486="Clear alternative-rationale",0,""))</x:f>
      </x:c>
      <x:c r="G486" s="52" t="str">
        <x:f>IF('Deal_Master_Wide'!$M$72="","",'Deal_Master_Wide'!$M$72)</x:f>
        <x:v>Review</x:v>
      </x:c>
      <x:c r="H486" s="50" t="str"/>
      <x:c r="I486" s="50" t="str">
        <x:v>Fina Biotech SL; Biofina Diagnostics S.L.</x:v>
      </x:c>
      <x:c r="J486" s="50" t="n">
        <x:v>2018</x:v>
      </x:c>
      <x:c r="K486" s="50" t="n">
        <x:v>-2</x:v>
      </x:c>
      <x:c r="L486" s="50" t="n">
        <x:v>2016</x:v>
      </x:c>
      <x:c r="M486" s="50" t="n">
        <x:v>0</x:v>
      </x:c>
      <x:c r="N486" s="50" t="n">
        <x:v>0</x:v>
      </x:c>
      <x:c r="O486" s="52" t="str">
        <x:f>IF($F486="","",$F486*$M486)</x:f>
      </x:c>
      <x:c r="P486" s="54" t="str">
        <x:f>IF('Deal_Master_Wide'!$BQ$72="","",'Deal_Master_Wide'!$BQ$72)</x:f>
      </x:c>
      <x:c r="Q486" s="54" t="str">
        <x:f>IF('Deal_Master_Wide'!$BX$72="","",'Deal_Master_Wide'!$BX$72)</x:f>
      </x:c>
      <x:c r="R486" s="54" t="str">
        <x:f>IF('Deal_Master_Wide'!$CE$72="","",'Deal_Master_Wide'!$CE$72)</x:f>
      </x:c>
      <x:c r="S486" s="54" t="str">
        <x:f>IF('Deal_Master_Wide'!$CL$72="","",'Deal_Master_Wide'!$CL$72)</x:f>
      </x:c>
      <x:c r="T486" s="54" t="str">
        <x:f>IF('Deal_Master_Wide'!$CS$72="","",'Deal_Master_Wide'!$CS$72)</x:f>
      </x:c>
      <x:c r="U486" s="54" t="str">
        <x:f>IF('Deal_Master_Wide'!$CZ$72="","",'Deal_Master_Wide'!$CZ$72)</x:f>
      </x:c>
      <x:c r="V486" s="56" t="str">
        <x:f>IF('Deal_Master_Wide'!$DG$72="","",'Deal_Master_Wide'!$DG$72)</x:f>
      </x:c>
      <x:c r="W486" s="56" t="str">
        <x:f>IF('Deal_Master_Wide'!$DN$72="","",'Deal_Master_Wide'!$DN$72)</x:f>
      </x:c>
      <x:c r="X486" s="56" t="str">
        <x:f>IF('Deal_Master_Wide'!$DU$72="","",'Deal_Master_Wide'!$DU$72)</x:f>
      </x:c>
      <x:c r="Y486" s="118" t="str">
        <x:f>IF('Deal_Master_Wide'!$EB$72="","",'Deal_Master_Wide'!$EB$72)</x:f>
      </x:c>
      <x:c r="Z486" s="118" t="str">
        <x:f>IF('Deal_Master_Wide'!$EI$72="","",'Deal_Master_Wide'!$EI$72)</x:f>
      </x:c>
      <x:c r="AA486" s="52" t="str">
        <x:f>IF('Deal_Master_Wide'!$AL$72="","",'Deal_Master_Wide'!$AL$72)</x:f>
        <x:v>Unknown</x:v>
      </x:c>
      <x:c r="AB486" s="54" t="str">
        <x:f>IF('Deal_Master_Wide'!$AF$72="","",'Deal_Master_Wide'!$AF$72)</x:f>
      </x:c>
      <x:c r="AC486" s="52" t="str">
        <x:f>IF(COUNT($P486,$Q486,$R486,$S486,$T486,$U486,$V486,$W486,$X486)=9,"Yes","No")</x:f>
        <x:v>No</x:v>
      </x:c>
      <x:c r="AD486" s="52" t="str">
        <x:f>IF(COUNT($Y486,$Z486)=2,"Yes","No")</x:f>
        <x:v>No</x:v>
      </x:c>
      <x:c r="AE486" s="50" t="str"/>
      <x:c r="AF486" t="str"/>
    </x:row>
    <x:row r="487" ht="20" customHeight="1">
      <x:c r="A487" s="50" t="str">
        <x:v>CTL-0070</x:v>
      </x:c>
      <x:c r="B487" s="50" t="str">
        <x:v>Candidate alternative-rationale group</x:v>
      </x:c>
      <x:c r="C487" s="52" t="str">
        <x:f>IF('Deal_Master_Wide'!$AU$72="","",'Deal_Master_Wide'!$AU$72)</x:f>
        <x:v>Not reviewed</x:v>
      </x:c>
      <x:c r="D487" s="52" t="str">
        <x:f>IF('Deal_Master_Wide'!$AV$72="","",'Deal_Master_Wide'!$AV$72)</x:f>
        <x:v>Not assessed</x:v>
      </x:c>
      <x:c r="E487" s="50" t="n">
        <x:v>0</x:v>
      </x:c>
      <x:c r="F487" s="52" t="str">
        <x:f>IF(OR($C487="High-confidence innovation-driven",$C487="Medium-confidence innovation-driven"),1,IF($C487="Clear alternative-rationale",0,""))</x:f>
      </x:c>
      <x:c r="G487" s="52" t="str">
        <x:f>IF('Deal_Master_Wide'!$M$72="","",'Deal_Master_Wide'!$M$72)</x:f>
        <x:v>Review</x:v>
      </x:c>
      <x:c r="H487" s="50" t="str"/>
      <x:c r="I487" s="50" t="str">
        <x:v>Fina Biotech SL; Biofina Diagnostics S.L.</x:v>
      </x:c>
      <x:c r="J487" s="50" t="n">
        <x:v>2018</x:v>
      </x:c>
      <x:c r="K487" s="50" t="n">
        <x:v>-1</x:v>
      </x:c>
      <x:c r="L487" s="50" t="n">
        <x:v>2017</x:v>
      </x:c>
      <x:c r="M487" s="50" t="n">
        <x:v>0</x:v>
      </x:c>
      <x:c r="N487" s="50" t="n">
        <x:v>0</x:v>
      </x:c>
      <x:c r="O487" s="52" t="str">
        <x:f>IF($F487="","",$F487*$M487)</x:f>
      </x:c>
      <x:c r="P487" s="54" t="str">
        <x:f>IF('Deal_Master_Wide'!$BR$72="","",'Deal_Master_Wide'!$BR$72)</x:f>
      </x:c>
      <x:c r="Q487" s="54" t="str">
        <x:f>IF('Deal_Master_Wide'!$BY$72="","",'Deal_Master_Wide'!$BY$72)</x:f>
      </x:c>
      <x:c r="R487" s="54" t="str">
        <x:f>IF('Deal_Master_Wide'!$CF$72="","",'Deal_Master_Wide'!$CF$72)</x:f>
      </x:c>
      <x:c r="S487" s="54" t="str">
        <x:f>IF('Deal_Master_Wide'!$CM$72="","",'Deal_Master_Wide'!$CM$72)</x:f>
      </x:c>
      <x:c r="T487" s="54" t="str">
        <x:f>IF('Deal_Master_Wide'!$CT$72="","",'Deal_Master_Wide'!$CT$72)</x:f>
      </x:c>
      <x:c r="U487" s="54" t="str">
        <x:f>IF('Deal_Master_Wide'!$DA$72="","",'Deal_Master_Wide'!$DA$72)</x:f>
      </x:c>
      <x:c r="V487" s="56" t="str">
        <x:f>IF('Deal_Master_Wide'!$DH$72="","",'Deal_Master_Wide'!$DH$72)</x:f>
      </x:c>
      <x:c r="W487" s="56" t="str">
        <x:f>IF('Deal_Master_Wide'!$DO$72="","",'Deal_Master_Wide'!$DO$72)</x:f>
      </x:c>
      <x:c r="X487" s="56" t="str">
        <x:f>IF('Deal_Master_Wide'!$DV$72="","",'Deal_Master_Wide'!$DV$72)</x:f>
      </x:c>
      <x:c r="Y487" s="118" t="str">
        <x:f>IF('Deal_Master_Wide'!$EC$72="","",'Deal_Master_Wide'!$EC$72)</x:f>
      </x:c>
      <x:c r="Z487" s="118" t="str">
        <x:f>IF('Deal_Master_Wide'!$EJ$72="","",'Deal_Master_Wide'!$EJ$72)</x:f>
      </x:c>
      <x:c r="AA487" s="52" t="str">
        <x:f>IF('Deal_Master_Wide'!$AL$72="","",'Deal_Master_Wide'!$AL$72)</x:f>
        <x:v>Unknown</x:v>
      </x:c>
      <x:c r="AB487" s="54" t="str">
        <x:f>IF('Deal_Master_Wide'!$AF$72="","",'Deal_Master_Wide'!$AF$72)</x:f>
      </x:c>
      <x:c r="AC487" s="52" t="str">
        <x:f>IF(COUNT($P487,$Q487,$R487,$S487,$T487,$U487,$V487,$W487,$X487)=9,"Yes","No")</x:f>
        <x:v>No</x:v>
      </x:c>
      <x:c r="AD487" s="52" t="str">
        <x:f>IF(COUNT($Y487,$Z487)=2,"Yes","No")</x:f>
        <x:v>No</x:v>
      </x:c>
      <x:c r="AE487" s="50" t="str"/>
      <x:c r="AF487" t="str"/>
    </x:row>
    <x:row r="488" ht="20" customHeight="1">
      <x:c r="A488" s="50" t="str">
        <x:v>CTL-0070</x:v>
      </x:c>
      <x:c r="B488" s="50" t="str">
        <x:v>Candidate alternative-rationale group</x:v>
      </x:c>
      <x:c r="C488" s="52" t="str">
        <x:f>IF('Deal_Master_Wide'!$AU$72="","",'Deal_Master_Wide'!$AU$72)</x:f>
        <x:v>Not reviewed</x:v>
      </x:c>
      <x:c r="D488" s="52" t="str">
        <x:f>IF('Deal_Master_Wide'!$AV$72="","",'Deal_Master_Wide'!$AV$72)</x:f>
        <x:v>Not assessed</x:v>
      </x:c>
      <x:c r="E488" s="50" t="n">
        <x:v>0</x:v>
      </x:c>
      <x:c r="F488" s="52" t="str">
        <x:f>IF(OR($C488="High-confidence innovation-driven",$C488="Medium-confidence innovation-driven"),1,IF($C488="Clear alternative-rationale",0,""))</x:f>
      </x:c>
      <x:c r="G488" s="52" t="str">
        <x:f>IF('Deal_Master_Wide'!$M$72="","",'Deal_Master_Wide'!$M$72)</x:f>
        <x:v>Review</x:v>
      </x:c>
      <x:c r="H488" s="50" t="str"/>
      <x:c r="I488" s="50" t="str">
        <x:v>Fina Biotech SL; Biofina Diagnostics S.L.</x:v>
      </x:c>
      <x:c r="J488" s="50" t="n">
        <x:v>2018</x:v>
      </x:c>
      <x:c r="K488" s="50" t="n">
        <x:v>0</x:v>
      </x:c>
      <x:c r="L488" s="50" t="n">
        <x:v>2018</x:v>
      </x:c>
      <x:c r="M488" s="50" t="n">
        <x:v>0</x:v>
      </x:c>
      <x:c r="N488" s="50" t="n">
        <x:v>1</x:v>
      </x:c>
      <x:c r="O488" s="52" t="str">
        <x:f>IF($F488="","",$F488*$M488)</x:f>
      </x:c>
      <x:c r="P488" s="54" t="str">
        <x:f>IF('Deal_Master_Wide'!$BS$72="","",'Deal_Master_Wide'!$BS$72)</x:f>
      </x:c>
      <x:c r="Q488" s="54" t="str">
        <x:f>IF('Deal_Master_Wide'!$BZ$72="","",'Deal_Master_Wide'!$BZ$72)</x:f>
      </x:c>
      <x:c r="R488" s="54" t="str">
        <x:f>IF('Deal_Master_Wide'!$CG$72="","",'Deal_Master_Wide'!$CG$72)</x:f>
      </x:c>
      <x:c r="S488" s="54" t="str">
        <x:f>IF('Deal_Master_Wide'!$CN$72="","",'Deal_Master_Wide'!$CN$72)</x:f>
      </x:c>
      <x:c r="T488" s="54" t="str">
        <x:f>IF('Deal_Master_Wide'!$CU$72="","",'Deal_Master_Wide'!$CU$72)</x:f>
      </x:c>
      <x:c r="U488" s="54" t="str">
        <x:f>IF('Deal_Master_Wide'!$DB$72="","",'Deal_Master_Wide'!$DB$72)</x:f>
      </x:c>
      <x:c r="V488" s="56" t="str">
        <x:f>IF('Deal_Master_Wide'!$DI$72="","",'Deal_Master_Wide'!$DI$72)</x:f>
      </x:c>
      <x:c r="W488" s="56" t="str">
        <x:f>IF('Deal_Master_Wide'!$DP$72="","",'Deal_Master_Wide'!$DP$72)</x:f>
      </x:c>
      <x:c r="X488" s="56" t="str">
        <x:f>IF('Deal_Master_Wide'!$DW$72="","",'Deal_Master_Wide'!$DW$72)</x:f>
      </x:c>
      <x:c r="Y488" s="118" t="str">
        <x:f>IF('Deal_Master_Wide'!$ED$72="","",'Deal_Master_Wide'!$ED$72)</x:f>
      </x:c>
      <x:c r="Z488" s="118" t="str">
        <x:f>IF('Deal_Master_Wide'!$EK$72="","",'Deal_Master_Wide'!$EK$72)</x:f>
      </x:c>
      <x:c r="AA488" s="52" t="str">
        <x:f>IF('Deal_Master_Wide'!$AL$72="","",'Deal_Master_Wide'!$AL$72)</x:f>
        <x:v>Unknown</x:v>
      </x:c>
      <x:c r="AB488" s="54" t="str">
        <x:f>IF('Deal_Master_Wide'!$AF$72="","",'Deal_Master_Wide'!$AF$72)</x:f>
      </x:c>
      <x:c r="AC488" s="52" t="str">
        <x:f>IF(COUNT($P488,$Q488,$R488,$S488,$T488,$U488,$V488,$W488,$X488)=9,"Yes","No")</x:f>
        <x:v>No</x:v>
      </x:c>
      <x:c r="AD488" s="52" t="str">
        <x:f>IF(COUNT($Y488,$Z488)=2,"Yes","No")</x:f>
        <x:v>No</x:v>
      </x:c>
      <x:c r="AE488" s="50" t="str"/>
      <x:c r="AF488" t="str"/>
    </x:row>
    <x:row r="489" ht="20" customHeight="1">
      <x:c r="A489" s="50" t="str">
        <x:v>CTL-0070</x:v>
      </x:c>
      <x:c r="B489" s="50" t="str">
        <x:v>Candidate alternative-rationale group</x:v>
      </x:c>
      <x:c r="C489" s="52" t="str">
        <x:f>IF('Deal_Master_Wide'!$AU$72="","",'Deal_Master_Wide'!$AU$72)</x:f>
        <x:v>Not reviewed</x:v>
      </x:c>
      <x:c r="D489" s="52" t="str">
        <x:f>IF('Deal_Master_Wide'!$AV$72="","",'Deal_Master_Wide'!$AV$72)</x:f>
        <x:v>Not assessed</x:v>
      </x:c>
      <x:c r="E489" s="50" t="n">
        <x:v>0</x:v>
      </x:c>
      <x:c r="F489" s="52" t="str">
        <x:f>IF(OR($C489="High-confidence innovation-driven",$C489="Medium-confidence innovation-driven"),1,IF($C489="Clear alternative-rationale",0,""))</x:f>
      </x:c>
      <x:c r="G489" s="52" t="str">
        <x:f>IF('Deal_Master_Wide'!$M$72="","",'Deal_Master_Wide'!$M$72)</x:f>
        <x:v>Review</x:v>
      </x:c>
      <x:c r="H489" s="50" t="str"/>
      <x:c r="I489" s="50" t="str">
        <x:v>Fina Biotech SL; Biofina Diagnostics S.L.</x:v>
      </x:c>
      <x:c r="J489" s="50" t="n">
        <x:v>2018</x:v>
      </x:c>
      <x:c r="K489" s="50" t="n">
        <x:v>1</x:v>
      </x:c>
      <x:c r="L489" s="50" t="n">
        <x:v>2019</x:v>
      </x:c>
      <x:c r="M489" s="50" t="n">
        <x:v>1</x:v>
      </x:c>
      <x:c r="N489" s="50" t="n">
        <x:v>1</x:v>
      </x:c>
      <x:c r="O489" s="52" t="str">
        <x:f>IF($F489="","",$F489*$M489)</x:f>
      </x:c>
      <x:c r="P489" s="54" t="str">
        <x:f>IF('Deal_Master_Wide'!$BT$72="","",'Deal_Master_Wide'!$BT$72)</x:f>
      </x:c>
      <x:c r="Q489" s="54" t="str">
        <x:f>IF('Deal_Master_Wide'!$CA$72="","",'Deal_Master_Wide'!$CA$72)</x:f>
      </x:c>
      <x:c r="R489" s="54" t="str">
        <x:f>IF('Deal_Master_Wide'!$CH$72="","",'Deal_Master_Wide'!$CH$72)</x:f>
      </x:c>
      <x:c r="S489" s="54" t="str">
        <x:f>IF('Deal_Master_Wide'!$CO$72="","",'Deal_Master_Wide'!$CO$72)</x:f>
      </x:c>
      <x:c r="T489" s="54" t="str">
        <x:f>IF('Deal_Master_Wide'!$CV$72="","",'Deal_Master_Wide'!$CV$72)</x:f>
      </x:c>
      <x:c r="U489" s="54" t="str">
        <x:f>IF('Deal_Master_Wide'!$DC$72="","",'Deal_Master_Wide'!$DC$72)</x:f>
      </x:c>
      <x:c r="V489" s="56" t="str">
        <x:f>IF('Deal_Master_Wide'!$DJ$72="","",'Deal_Master_Wide'!$DJ$72)</x:f>
      </x:c>
      <x:c r="W489" s="56" t="str">
        <x:f>IF('Deal_Master_Wide'!$DQ$72="","",'Deal_Master_Wide'!$DQ$72)</x:f>
      </x:c>
      <x:c r="X489" s="56" t="str">
        <x:f>IF('Deal_Master_Wide'!$DX$72="","",'Deal_Master_Wide'!$DX$72)</x:f>
      </x:c>
      <x:c r="Y489" s="118" t="str">
        <x:f>IF('Deal_Master_Wide'!$EE$72="","",'Deal_Master_Wide'!$EE$72)</x:f>
      </x:c>
      <x:c r="Z489" s="118" t="str">
        <x:f>IF('Deal_Master_Wide'!$EL$72="","",'Deal_Master_Wide'!$EL$72)</x:f>
      </x:c>
      <x:c r="AA489" s="52" t="str">
        <x:f>IF('Deal_Master_Wide'!$AL$72="","",'Deal_Master_Wide'!$AL$72)</x:f>
        <x:v>Unknown</x:v>
      </x:c>
      <x:c r="AB489" s="54" t="str">
        <x:f>IF('Deal_Master_Wide'!$AF$72="","",'Deal_Master_Wide'!$AF$72)</x:f>
      </x:c>
      <x:c r="AC489" s="52" t="str">
        <x:f>IF(COUNT($P489,$Q489,$R489,$S489,$T489,$U489,$V489,$W489,$X489)=9,"Yes","No")</x:f>
        <x:v>No</x:v>
      </x:c>
      <x:c r="AD489" s="52" t="str">
        <x:f>IF(COUNT($Y489,$Z489)=2,"Yes","No")</x:f>
        <x:v>No</x:v>
      </x:c>
      <x:c r="AE489" s="50" t="str"/>
      <x:c r="AF489" t="str"/>
    </x:row>
    <x:row r="490" ht="20" customHeight="1">
      <x:c r="A490" s="50" t="str">
        <x:v>CTL-0070</x:v>
      </x:c>
      <x:c r="B490" s="50" t="str">
        <x:v>Candidate alternative-rationale group</x:v>
      </x:c>
      <x:c r="C490" s="52" t="str">
        <x:f>IF('Deal_Master_Wide'!$AU$72="","",'Deal_Master_Wide'!$AU$72)</x:f>
        <x:v>Not reviewed</x:v>
      </x:c>
      <x:c r="D490" s="52" t="str">
        <x:f>IF('Deal_Master_Wide'!$AV$72="","",'Deal_Master_Wide'!$AV$72)</x:f>
        <x:v>Not assessed</x:v>
      </x:c>
      <x:c r="E490" s="50" t="n">
        <x:v>0</x:v>
      </x:c>
      <x:c r="F490" s="52" t="str">
        <x:f>IF(OR($C490="High-confidence innovation-driven",$C490="Medium-confidence innovation-driven"),1,IF($C490="Clear alternative-rationale",0,""))</x:f>
      </x:c>
      <x:c r="G490" s="52" t="str">
        <x:f>IF('Deal_Master_Wide'!$M$72="","",'Deal_Master_Wide'!$M$72)</x:f>
        <x:v>Review</x:v>
      </x:c>
      <x:c r="H490" s="50" t="str"/>
      <x:c r="I490" s="50" t="str">
        <x:v>Fina Biotech SL; Biofina Diagnostics S.L.</x:v>
      </x:c>
      <x:c r="J490" s="50" t="n">
        <x:v>2018</x:v>
      </x:c>
      <x:c r="K490" s="50" t="n">
        <x:v>2</x:v>
      </x:c>
      <x:c r="L490" s="50" t="n">
        <x:v>2020</x:v>
      </x:c>
      <x:c r="M490" s="50" t="n">
        <x:v>1</x:v>
      </x:c>
      <x:c r="N490" s="50" t="n">
        <x:v>1</x:v>
      </x:c>
      <x:c r="O490" s="52" t="str">
        <x:f>IF($F490="","",$F490*$M490)</x:f>
      </x:c>
      <x:c r="P490" s="54" t="str">
        <x:f>IF('Deal_Master_Wide'!$BU$72="","",'Deal_Master_Wide'!$BU$72)</x:f>
      </x:c>
      <x:c r="Q490" s="54" t="str">
        <x:f>IF('Deal_Master_Wide'!$CB$72="","",'Deal_Master_Wide'!$CB$72)</x:f>
      </x:c>
      <x:c r="R490" s="54" t="str">
        <x:f>IF('Deal_Master_Wide'!$CI$72="","",'Deal_Master_Wide'!$CI$72)</x:f>
      </x:c>
      <x:c r="S490" s="54" t="str">
        <x:f>IF('Deal_Master_Wide'!$CP$72="","",'Deal_Master_Wide'!$CP$72)</x:f>
      </x:c>
      <x:c r="T490" s="54" t="str">
        <x:f>IF('Deal_Master_Wide'!$CW$72="","",'Deal_Master_Wide'!$CW$72)</x:f>
      </x:c>
      <x:c r="U490" s="54" t="str">
        <x:f>IF('Deal_Master_Wide'!$DD$72="","",'Deal_Master_Wide'!$DD$72)</x:f>
      </x:c>
      <x:c r="V490" s="56" t="str">
        <x:f>IF('Deal_Master_Wide'!$DK$72="","",'Deal_Master_Wide'!$DK$72)</x:f>
      </x:c>
      <x:c r="W490" s="56" t="str">
        <x:f>IF('Deal_Master_Wide'!$DR$72="","",'Deal_Master_Wide'!$DR$72)</x:f>
      </x:c>
      <x:c r="X490" s="56" t="str">
        <x:f>IF('Deal_Master_Wide'!$DY$72="","",'Deal_Master_Wide'!$DY$72)</x:f>
      </x:c>
      <x:c r="Y490" s="118" t="str">
        <x:f>IF('Deal_Master_Wide'!$EF$72="","",'Deal_Master_Wide'!$EF$72)</x:f>
      </x:c>
      <x:c r="Z490" s="118" t="str">
        <x:f>IF('Deal_Master_Wide'!$EM$72="","",'Deal_Master_Wide'!$EM$72)</x:f>
      </x:c>
      <x:c r="AA490" s="52" t="str">
        <x:f>IF('Deal_Master_Wide'!$AL$72="","",'Deal_Master_Wide'!$AL$72)</x:f>
        <x:v>Unknown</x:v>
      </x:c>
      <x:c r="AB490" s="54" t="str">
        <x:f>IF('Deal_Master_Wide'!$AF$72="","",'Deal_Master_Wide'!$AF$72)</x:f>
      </x:c>
      <x:c r="AC490" s="52" t="str">
        <x:f>IF(COUNT($P490,$Q490,$R490,$S490,$T490,$U490,$V490,$W490,$X490)=9,"Yes","No")</x:f>
        <x:v>No</x:v>
      </x:c>
      <x:c r="AD490" s="52" t="str">
        <x:f>IF(COUNT($Y490,$Z490)=2,"Yes","No")</x:f>
        <x:v>No</x:v>
      </x:c>
      <x:c r="AE490" s="50" t="str"/>
      <x:c r="AF490" t="str"/>
    </x:row>
    <x:row r="491" ht="20" customHeight="1">
      <x:c r="A491" s="50" t="str">
        <x:v>CTL-0070</x:v>
      </x:c>
      <x:c r="B491" s="50" t="str">
        <x:v>Candidate alternative-rationale group</x:v>
      </x:c>
      <x:c r="C491" s="52" t="str">
        <x:f>IF('Deal_Master_Wide'!$AU$72="","",'Deal_Master_Wide'!$AU$72)</x:f>
        <x:v>Not reviewed</x:v>
      </x:c>
      <x:c r="D491" s="52" t="str">
        <x:f>IF('Deal_Master_Wide'!$AV$72="","",'Deal_Master_Wide'!$AV$72)</x:f>
        <x:v>Not assessed</x:v>
      </x:c>
      <x:c r="E491" s="50" t="n">
        <x:v>0</x:v>
      </x:c>
      <x:c r="F491" s="52" t="str">
        <x:f>IF(OR($C491="High-confidence innovation-driven",$C491="Medium-confidence innovation-driven"),1,IF($C491="Clear alternative-rationale",0,""))</x:f>
      </x:c>
      <x:c r="G491" s="52" t="str">
        <x:f>IF('Deal_Master_Wide'!$M$72="","",'Deal_Master_Wide'!$M$72)</x:f>
        <x:v>Review</x:v>
      </x:c>
      <x:c r="H491" s="50" t="str"/>
      <x:c r="I491" s="50" t="str">
        <x:v>Fina Biotech SL; Biofina Diagnostics S.L.</x:v>
      </x:c>
      <x:c r="J491" s="50" t="n">
        <x:v>2018</x:v>
      </x:c>
      <x:c r="K491" s="50" t="n">
        <x:v>3</x:v>
      </x:c>
      <x:c r="L491" s="50" t="n">
        <x:v>2021</x:v>
      </x:c>
      <x:c r="M491" s="50" t="n">
        <x:v>1</x:v>
      </x:c>
      <x:c r="N491" s="50" t="n">
        <x:v>1</x:v>
      </x:c>
      <x:c r="O491" s="52" t="str">
        <x:f>IF($F491="","",$F491*$M491)</x:f>
      </x:c>
      <x:c r="P491" s="54" t="str">
        <x:f>IF('Deal_Master_Wide'!$BV$72="","",'Deal_Master_Wide'!$BV$72)</x:f>
      </x:c>
      <x:c r="Q491" s="54" t="str">
        <x:f>IF('Deal_Master_Wide'!$CC$72="","",'Deal_Master_Wide'!$CC$72)</x:f>
      </x:c>
      <x:c r="R491" s="54" t="str">
        <x:f>IF('Deal_Master_Wide'!$CJ$72="","",'Deal_Master_Wide'!$CJ$72)</x:f>
      </x:c>
      <x:c r="S491" s="54" t="str">
        <x:f>IF('Deal_Master_Wide'!$CQ$72="","",'Deal_Master_Wide'!$CQ$72)</x:f>
      </x:c>
      <x:c r="T491" s="54" t="str">
        <x:f>IF('Deal_Master_Wide'!$CX$72="","",'Deal_Master_Wide'!$CX$72)</x:f>
      </x:c>
      <x:c r="U491" s="54" t="str">
        <x:f>IF('Deal_Master_Wide'!$DE$72="","",'Deal_Master_Wide'!$DE$72)</x:f>
      </x:c>
      <x:c r="V491" s="56" t="str">
        <x:f>IF('Deal_Master_Wide'!$DL$72="","",'Deal_Master_Wide'!$DL$72)</x:f>
      </x:c>
      <x:c r="W491" s="56" t="str">
        <x:f>IF('Deal_Master_Wide'!$DS$72="","",'Deal_Master_Wide'!$DS$72)</x:f>
      </x:c>
      <x:c r="X491" s="56" t="str">
        <x:f>IF('Deal_Master_Wide'!$DZ$72="","",'Deal_Master_Wide'!$DZ$72)</x:f>
      </x:c>
      <x:c r="Y491" s="118" t="str">
        <x:f>IF('Deal_Master_Wide'!$EG$72="","",'Deal_Master_Wide'!$EG$72)</x:f>
      </x:c>
      <x:c r="Z491" s="118" t="str">
        <x:f>IF('Deal_Master_Wide'!$EN$72="","",'Deal_Master_Wide'!$EN$72)</x:f>
      </x:c>
      <x:c r="AA491" s="52" t="str">
        <x:f>IF('Deal_Master_Wide'!$AL$72="","",'Deal_Master_Wide'!$AL$72)</x:f>
        <x:v>Unknown</x:v>
      </x:c>
      <x:c r="AB491" s="54" t="str">
        <x:f>IF('Deal_Master_Wide'!$AF$72="","",'Deal_Master_Wide'!$AF$72)</x:f>
      </x:c>
      <x:c r="AC491" s="52" t="str">
        <x:f>IF(COUNT($P491,$Q491,$R491,$S491,$T491,$U491,$V491,$W491,$X491)=9,"Yes","No")</x:f>
        <x:v>No</x:v>
      </x:c>
      <x:c r="AD491" s="52" t="str">
        <x:f>IF(COUNT($Y491,$Z491)=2,"Yes","No")</x:f>
        <x:v>No</x:v>
      </x:c>
      <x:c r="AE491" s="50" t="str"/>
      <x:c r="AF491" t="str"/>
    </x:row>
    <x:row r="492" ht="20" customHeight="1">
      <x:c r="A492" s="50" t="str">
        <x:v>CTL-0071</x:v>
      </x:c>
      <x:c r="B492" s="50" t="str">
        <x:v>Candidate alternative-rationale group</x:v>
      </x:c>
      <x:c r="C492" s="52" t="str">
        <x:f>IF('Deal_Master_Wide'!$AU$73="","",'Deal_Master_Wide'!$AU$73)</x:f>
        <x:v>Not reviewed</x:v>
      </x:c>
      <x:c r="D492" s="52" t="str">
        <x:f>IF('Deal_Master_Wide'!$AV$73="","",'Deal_Master_Wide'!$AV$73)</x:f>
        <x:v>Not assessed</x:v>
      </x:c>
      <x:c r="E492" s="50" t="n">
        <x:v>0</x:v>
      </x:c>
      <x:c r="F492" s="52" t="str">
        <x:f>IF(OR($C492="High-confidence innovation-driven",$C492="Medium-confidence innovation-driven"),1,IF($C492="Clear alternative-rationale",0,""))</x:f>
      </x:c>
      <x:c r="G492" s="52" t="str">
        <x:f>IF('Deal_Master_Wide'!$M$73="","",'Deal_Master_Wide'!$M$73)</x:f>
        <x:v>Review</x:v>
      </x:c>
      <x:c r="H492" s="50" t="str">
        <x:v>F. Hoffmann-La Roche Ltd</x:v>
      </x:c>
      <x:c r="I492" s="50" t="str">
        <x:v>Tusk Therapeutics Ltd</x:v>
      </x:c>
      <x:c r="J492" s="50" t="n">
        <x:v>2018</x:v>
      </x:c>
      <x:c r="K492" s="50" t="n">
        <x:v>-3</x:v>
      </x:c>
      <x:c r="L492" s="50" t="n">
        <x:v>2015</x:v>
      </x:c>
      <x:c r="M492" s="50" t="n">
        <x:v>0</x:v>
      </x:c>
      <x:c r="N492" s="50" t="n">
        <x:v>0</x:v>
      </x:c>
      <x:c r="O492" s="52" t="str">
        <x:f>IF($F492="","",$F492*$M492)</x:f>
      </x:c>
      <x:c r="P492" s="54" t="n">
        <x:f>IF('Deal_Master_Wide'!$BP$73="","",'Deal_Master_Wide'!$BP$73)</x:f>
        <x:v>45102.5231</x:v>
      </x:c>
      <x:c r="Q492" s="54" t="n">
        <x:f>IF('Deal_Master_Wide'!$BW$73="","",'Deal_Master_Wide'!$BW$73)</x:f>
        <x:v>17114.5082</x:v>
      </x:c>
      <x:c r="R492" s="54" t="n">
        <x:f>IF('Deal_Master_Wide'!$CD$73="","",'Deal_Master_Wide'!$CD$73)</x:f>
        <x:v>8302.9113</x:v>
      </x:c>
      <x:c r="S492" s="54" t="n">
        <x:f>IF('Deal_Master_Wide'!$CK$73="","",'Deal_Master_Wide'!$CK$73)</x:f>
        <x:v>69745.7535</x:v>
      </x:c>
      <x:c r="T492" s="54" t="n">
        <x:f>IF('Deal_Master_Wide'!$CR$73="","",'Deal_Master_Wide'!$CR$73)</x:f>
        <x:v>21404.3598</x:v>
      </x:c>
      <x:c r="U492" s="54" t="n">
        <x:f>IF('Deal_Master_Wide'!$CY$73="","",'Deal_Master_Wide'!$CY$73)</x:f>
        <x:v>8856.5636</x:v>
      </x:c>
      <x:c r="V492" s="56" t="n">
        <x:f>IF('Deal_Master_Wide'!$DF$73="","",'Deal_Master_Wide'!$DF$73)</x:f>
        <x:v>11.7156</x:v>
      </x:c>
      <x:c r="W492" s="56" t="n">
        <x:f>IF('Deal_Master_Wide'!$DM$73="","",'Deal_Master_Wide'!$DM$73)</x:f>
        <x:v>37.9458</x:v>
      </x:c>
      <x:c r="X492" s="56" t="n">
        <x:f>IF('Deal_Master_Wide'!$DT$73="","",'Deal_Master_Wide'!$DT$73)</x:f>
        <x:v>30.6891</x:v>
      </x:c>
      <x:c r="Y492" s="118" t="str">
        <x:f>IF('Deal_Master_Wide'!$EA$73="","",'Deal_Master_Wide'!$EA$73)</x:f>
      </x:c>
      <x:c r="Z492" s="118" t="str">
        <x:f>IF('Deal_Master_Wide'!$EH$73="","",'Deal_Master_Wide'!$EH$73)</x:f>
      </x:c>
      <x:c r="AA492" s="52" t="str">
        <x:f>IF('Deal_Master_Wide'!$AL$73="","",'Deal_Master_Wide'!$AL$73)</x:f>
        <x:v>Unknown</x:v>
      </x:c>
      <x:c r="AB492" s="54" t="n">
        <x:f>IF('Deal_Master_Wide'!$AF$73="","",'Deal_Master_Wide'!$AF$73)</x:f>
        <x:v>766</x:v>
      </x:c>
      <x:c r="AC492" s="52" t="str">
        <x:f>IF(COUNT($P492,$Q492,$R492,$S492,$T492,$U492,$V492,$W492,$X492)=9,"Yes","No")</x:f>
        <x:v>Yes</x:v>
      </x:c>
      <x:c r="AD492" s="52" t="str">
        <x:f>IF(COUNT($Y492,$Z492)=2,"Yes","No")</x:f>
        <x:v>No</x:v>
      </x:c>
      <x:c r="AE492" s="50" t="str"/>
      <x:c r="AF492" t="str"/>
    </x:row>
    <x:row r="493" ht="20" customHeight="1">
      <x:c r="A493" s="50" t="str">
        <x:v>CTL-0071</x:v>
      </x:c>
      <x:c r="B493" s="50" t="str">
        <x:v>Candidate alternative-rationale group</x:v>
      </x:c>
      <x:c r="C493" s="52" t="str">
        <x:f>IF('Deal_Master_Wide'!$AU$73="","",'Deal_Master_Wide'!$AU$73)</x:f>
        <x:v>Not reviewed</x:v>
      </x:c>
      <x:c r="D493" s="52" t="str">
        <x:f>IF('Deal_Master_Wide'!$AV$73="","",'Deal_Master_Wide'!$AV$73)</x:f>
        <x:v>Not assessed</x:v>
      </x:c>
      <x:c r="E493" s="50" t="n">
        <x:v>0</x:v>
      </x:c>
      <x:c r="F493" s="52" t="str">
        <x:f>IF(OR($C493="High-confidence innovation-driven",$C493="Medium-confidence innovation-driven"),1,IF($C493="Clear alternative-rationale",0,""))</x:f>
      </x:c>
      <x:c r="G493" s="52" t="str">
        <x:f>IF('Deal_Master_Wide'!$M$73="","",'Deal_Master_Wide'!$M$73)</x:f>
        <x:v>Review</x:v>
      </x:c>
      <x:c r="H493" s="50" t="str">
        <x:v>F. Hoffmann-La Roche Ltd</x:v>
      </x:c>
      <x:c r="I493" s="50" t="str">
        <x:v>Tusk Therapeutics Ltd</x:v>
      </x:c>
      <x:c r="J493" s="50" t="n">
        <x:v>2018</x:v>
      </x:c>
      <x:c r="K493" s="50" t="n">
        <x:v>-2</x:v>
      </x:c>
      <x:c r="L493" s="50" t="n">
        <x:v>2016</x:v>
      </x:c>
      <x:c r="M493" s="50" t="n">
        <x:v>0</x:v>
      </x:c>
      <x:c r="N493" s="50" t="n">
        <x:v>0</x:v>
      </x:c>
      <x:c r="O493" s="52" t="str">
        <x:f>IF($F493="","",$F493*$M493)</x:f>
      </x:c>
      <x:c r="P493" s="54" t="n">
        <x:f>IF('Deal_Master_Wide'!$BQ$73="","",'Deal_Master_Wide'!$BQ$73)</x:f>
        <x:v>46405.4447</x:v>
      </x:c>
      <x:c r="Q493" s="54" t="n">
        <x:f>IF('Deal_Master_Wide'!$BX$73="","",'Deal_Master_Wide'!$BX$73)</x:f>
        <x:v>15546.7782</x:v>
      </x:c>
      <x:c r="R493" s="54" t="n">
        <x:f>IF('Deal_Master_Wide'!$CE$73="","",'Deal_Master_Wide'!$CE$73)</x:f>
        <x:v>8786.352</x:v>
      </x:c>
      <x:c r="S493" s="54" t="n">
        <x:f>IF('Deal_Master_Wide'!$CL$73="","",'Deal_Master_Wide'!$CL$73)</x:f>
        <x:v>71603.3517</x:v>
      </x:c>
      <x:c r="T493" s="54" t="n">
        <x:f>IF('Deal_Master_Wide'!$CS$73="","",'Deal_Master_Wide'!$CS$73)</x:f>
        <x:v>20837.2008</x:v>
      </x:c>
      <x:c r="U493" s="54" t="n">
        <x:f>IF('Deal_Master_Wide'!$CZ$73="","",'Deal_Master_Wide'!$CZ$73)</x:f>
        <x:v>9216.6777</x:v>
      </x:c>
      <x:c r="V493" s="56" t="n">
        <x:f>IF('Deal_Master_Wide'!$DG$73="","",'Deal_Master_Wide'!$DG$73)</x:f>
        <x:v>12.5519</x:v>
      </x:c>
      <x:c r="W493" s="56" t="n">
        <x:f>IF('Deal_Master_Wide'!$DN$73="","",'Deal_Master_Wide'!$DN$73)</x:f>
        <x:v>33.5021</x:v>
      </x:c>
      <x:c r="X493" s="56" t="n">
        <x:f>IF('Deal_Master_Wide'!$DU$73="","",'Deal_Master_Wide'!$DU$73)</x:f>
        <x:v>29.1009</x:v>
      </x:c>
      <x:c r="Y493" s="118" t="str">
        <x:f>IF('Deal_Master_Wide'!$EB$73="","",'Deal_Master_Wide'!$EB$73)</x:f>
      </x:c>
      <x:c r="Z493" s="118" t="str">
        <x:f>IF('Deal_Master_Wide'!$EI$73="","",'Deal_Master_Wide'!$EI$73)</x:f>
      </x:c>
      <x:c r="AA493" s="52" t="str">
        <x:f>IF('Deal_Master_Wide'!$AL$73="","",'Deal_Master_Wide'!$AL$73)</x:f>
        <x:v>Unknown</x:v>
      </x:c>
      <x:c r="AB493" s="54" t="n">
        <x:f>IF('Deal_Master_Wide'!$AF$73="","",'Deal_Master_Wide'!$AF$73)</x:f>
        <x:v>766</x:v>
      </x:c>
      <x:c r="AC493" s="52" t="str">
        <x:f>IF(COUNT($P493,$Q493,$R493,$S493,$T493,$U493,$V493,$W493,$X493)=9,"Yes","No")</x:f>
        <x:v>Yes</x:v>
      </x:c>
      <x:c r="AD493" s="52" t="str">
        <x:f>IF(COUNT($Y493,$Z493)=2,"Yes","No")</x:f>
        <x:v>No</x:v>
      </x:c>
      <x:c r="AE493" s="50" t="str"/>
      <x:c r="AF493" t="str"/>
    </x:row>
    <x:row r="494" ht="20" customHeight="1">
      <x:c r="A494" s="50" t="str">
        <x:v>CTL-0071</x:v>
      </x:c>
      <x:c r="B494" s="50" t="str">
        <x:v>Candidate alternative-rationale group</x:v>
      </x:c>
      <x:c r="C494" s="52" t="str">
        <x:f>IF('Deal_Master_Wide'!$AU$73="","",'Deal_Master_Wide'!$AU$73)</x:f>
        <x:v>Not reviewed</x:v>
      </x:c>
      <x:c r="D494" s="52" t="str">
        <x:f>IF('Deal_Master_Wide'!$AV$73="","",'Deal_Master_Wide'!$AV$73)</x:f>
        <x:v>Not assessed</x:v>
      </x:c>
      <x:c r="E494" s="50" t="n">
        <x:v>0</x:v>
      </x:c>
      <x:c r="F494" s="52" t="str">
        <x:f>IF(OR($C494="High-confidence innovation-driven",$C494="Medium-confidence innovation-driven"),1,IF($C494="Clear alternative-rationale",0,""))</x:f>
      </x:c>
      <x:c r="G494" s="52" t="str">
        <x:f>IF('Deal_Master_Wide'!$M$73="","",'Deal_Master_Wide'!$M$73)</x:f>
        <x:v>Review</x:v>
      </x:c>
      <x:c r="H494" s="50" t="str">
        <x:v>F. Hoffmann-La Roche Ltd</x:v>
      </x:c>
      <x:c r="I494" s="50" t="str">
        <x:v>Tusk Therapeutics Ltd</x:v>
      </x:c>
      <x:c r="J494" s="50" t="n">
        <x:v>2018</x:v>
      </x:c>
      <x:c r="K494" s="50" t="n">
        <x:v>-1</x:v>
      </x:c>
      <x:c r="L494" s="50" t="n">
        <x:v>2017</x:v>
      </x:c>
      <x:c r="M494" s="50" t="n">
        <x:v>0</x:v>
      </x:c>
      <x:c r="N494" s="50" t="n">
        <x:v>0</x:v>
      </x:c>
      <x:c r="O494" s="52" t="str">
        <x:f>IF($F494="","",$F494*$M494)</x:f>
      </x:c>
      <x:c r="P494" s="54" t="n">
        <x:f>IF('Deal_Master_Wide'!$BR$73="","",'Deal_Master_Wide'!$BR$73)</x:f>
        <x:v>48000.9261</x:v>
      </x:c>
      <x:c r="Q494" s="54" t="n">
        <x:f>IF('Deal_Master_Wide'!$BY$73="","",'Deal_Master_Wide'!$BY$73)</x:f>
        <x:v>15787.4676</x:v>
      </x:c>
      <x:c r="R494" s="54" t="n">
        <x:f>IF('Deal_Master_Wide'!$CF$73="","",'Deal_Master_Wide'!$CF$73)</x:f>
        <x:v>7774.855</x:v>
      </x:c>
      <x:c r="S494" s="54" t="n">
        <x:f>IF('Deal_Master_Wide'!$CM$73="","",'Deal_Master_Wide'!$CM$73)</x:f>
        <x:v>65509.1795</x:v>
      </x:c>
      <x:c r="T494" s="54" t="n">
        <x:f>IF('Deal_Master_Wide'!$CT$73="","",'Deal_Master_Wide'!$CT$73)</x:f>
        <x:v>16198.7329</x:v>
      </x:c>
      <x:c r="U494" s="54" t="n">
        <x:f>IF('Deal_Master_Wide'!$DA$73="","",'Deal_Master_Wide'!$DA$73)</x:f>
        <x:v>8061.2448</x:v>
      </x:c>
      <x:c r="V494" s="56" t="n">
        <x:f>IF('Deal_Master_Wide'!$DH$73="","",'Deal_Master_Wide'!$DH$73)</x:f>
        <x:v>11.2486</x:v>
      </x:c>
      <x:c r="W494" s="56" t="n">
        <x:f>IF('Deal_Master_Wide'!$DO$73="","",'Deal_Master_Wide'!$DO$73)</x:f>
        <x:v>32.8899</x:v>
      </x:c>
      <x:c r="X494" s="56" t="n">
        <x:f>IF('Deal_Master_Wide'!$DV$73="","",'Deal_Master_Wide'!$DV$73)</x:f>
        <x:v>24.7274</x:v>
      </x:c>
      <x:c r="Y494" s="118" t="str">
        <x:f>IF('Deal_Master_Wide'!$EC$73="","",'Deal_Master_Wide'!$EC$73)</x:f>
      </x:c>
      <x:c r="Z494" s="118" t="str">
        <x:f>IF('Deal_Master_Wide'!$EJ$73="","",'Deal_Master_Wide'!$EJ$73)</x:f>
      </x:c>
      <x:c r="AA494" s="52" t="str">
        <x:f>IF('Deal_Master_Wide'!$AL$73="","",'Deal_Master_Wide'!$AL$73)</x:f>
        <x:v>Unknown</x:v>
      </x:c>
      <x:c r="AB494" s="54" t="n">
        <x:f>IF('Deal_Master_Wide'!$AF$73="","",'Deal_Master_Wide'!$AF$73)</x:f>
        <x:v>766</x:v>
      </x:c>
      <x:c r="AC494" s="52" t="str">
        <x:f>IF(COUNT($P494,$Q494,$R494,$S494,$T494,$U494,$V494,$W494,$X494)=9,"Yes","No")</x:f>
        <x:v>Yes</x:v>
      </x:c>
      <x:c r="AD494" s="52" t="str">
        <x:f>IF(COUNT($Y494,$Z494)=2,"Yes","No")</x:f>
        <x:v>No</x:v>
      </x:c>
      <x:c r="AE494" s="50" t="str"/>
      <x:c r="AF494" t="str"/>
    </x:row>
    <x:row r="495" ht="20" customHeight="1">
      <x:c r="A495" s="50" t="str">
        <x:v>CTL-0071</x:v>
      </x:c>
      <x:c r="B495" s="50" t="str">
        <x:v>Candidate alternative-rationale group</x:v>
      </x:c>
      <x:c r="C495" s="52" t="str">
        <x:f>IF('Deal_Master_Wide'!$AU$73="","",'Deal_Master_Wide'!$AU$73)</x:f>
        <x:v>Not reviewed</x:v>
      </x:c>
      <x:c r="D495" s="52" t="str">
        <x:f>IF('Deal_Master_Wide'!$AV$73="","",'Deal_Master_Wide'!$AV$73)</x:f>
        <x:v>Not assessed</x:v>
      </x:c>
      <x:c r="E495" s="50" t="n">
        <x:v>0</x:v>
      </x:c>
      <x:c r="F495" s="52" t="str">
        <x:f>IF(OR($C495="High-confidence innovation-driven",$C495="Medium-confidence innovation-driven"),1,IF($C495="Clear alternative-rationale",0,""))</x:f>
      </x:c>
      <x:c r="G495" s="52" t="str">
        <x:f>IF('Deal_Master_Wide'!$M$73="","",'Deal_Master_Wide'!$M$73)</x:f>
        <x:v>Review</x:v>
      </x:c>
      <x:c r="H495" s="50" t="str">
        <x:v>F. Hoffmann-La Roche Ltd</x:v>
      </x:c>
      <x:c r="I495" s="50" t="str">
        <x:v>Tusk Therapeutics Ltd</x:v>
      </x:c>
      <x:c r="J495" s="50" t="n">
        <x:v>2018</x:v>
      </x:c>
      <x:c r="K495" s="50" t="n">
        <x:v>0</x:v>
      </x:c>
      <x:c r="L495" s="50" t="n">
        <x:v>2018</x:v>
      </x:c>
      <x:c r="M495" s="50" t="n">
        <x:v>0</x:v>
      </x:c>
      <x:c r="N495" s="50" t="n">
        <x:v>1</x:v>
      </x:c>
      <x:c r="O495" s="52" t="str">
        <x:f>IF($F495="","",$F495*$M495)</x:f>
      </x:c>
      <x:c r="P495" s="54" t="n">
        <x:f>IF('Deal_Master_Wide'!$BS$73="","",'Deal_Master_Wide'!$BS$73)</x:f>
        <x:v>49226.8482</x:v>
      </x:c>
      <x:c r="Q495" s="54" t="n">
        <x:f>IF('Deal_Master_Wide'!$BZ$73="","",'Deal_Master_Wide'!$BZ$73)</x:f>
        <x:v>16753.8935</x:v>
      </x:c>
      <x:c r="R495" s="54" t="n">
        <x:f>IF('Deal_Master_Wide'!$CG$73="","",'Deal_Master_Wide'!$CG$73)</x:f>
        <x:v>9092.6698</x:v>
      </x:c>
      <x:c r="S495" s="54" t="n">
        <x:f>IF('Deal_Master_Wide'!$CN$73="","",'Deal_Master_Wide'!$CN$73)</x:f>
        <x:v>69761.7249</x:v>
      </x:c>
      <x:c r="T495" s="54" t="n">
        <x:f>IF('Deal_Master_Wide'!$CU$73="","",'Deal_Master_Wide'!$CU$73)</x:f>
        <x:v>16676.9945</x:v>
      </x:c>
      <x:c r="U495" s="54" t="n">
        <x:f>IF('Deal_Master_Wide'!$DB$73="","",'Deal_Master_Wide'!$DB$73)</x:f>
        <x:v>9694.5179</x:v>
      </x:c>
      <x:c r="V495" s="56" t="n">
        <x:f>IF('Deal_Master_Wide'!$DI$73="","",'Deal_Master_Wide'!$DI$73)</x:f>
        <x:v>13.5315</x:v>
      </x:c>
      <x:c r="W495" s="56" t="n">
        <x:f>IF('Deal_Master_Wide'!$DP$73="","",'Deal_Master_Wide'!$DP$73)</x:f>
        <x:v>34.0341</x:v>
      </x:c>
      <x:c r="X495" s="56" t="n">
        <x:f>IF('Deal_Master_Wide'!$DW$73="","",'Deal_Master_Wide'!$DW$73)</x:f>
        <x:v>23.9057</x:v>
      </x:c>
      <x:c r="Y495" s="118" t="str">
        <x:f>IF('Deal_Master_Wide'!$ED$73="","",'Deal_Master_Wide'!$ED$73)</x:f>
      </x:c>
      <x:c r="Z495" s="118" t="str">
        <x:f>IF('Deal_Master_Wide'!$EK$73="","",'Deal_Master_Wide'!$EK$73)</x:f>
      </x:c>
      <x:c r="AA495" s="52" t="str">
        <x:f>IF('Deal_Master_Wide'!$AL$73="","",'Deal_Master_Wide'!$AL$73)</x:f>
        <x:v>Unknown</x:v>
      </x:c>
      <x:c r="AB495" s="54" t="n">
        <x:f>IF('Deal_Master_Wide'!$AF$73="","",'Deal_Master_Wide'!$AF$73)</x:f>
        <x:v>766</x:v>
      </x:c>
      <x:c r="AC495" s="52" t="str">
        <x:f>IF(COUNT($P495,$Q495,$R495,$S495,$T495,$U495,$V495,$W495,$X495)=9,"Yes","No")</x:f>
        <x:v>Yes</x:v>
      </x:c>
      <x:c r="AD495" s="52" t="str">
        <x:f>IF(COUNT($Y495,$Z495)=2,"Yes","No")</x:f>
        <x:v>No</x:v>
      </x:c>
      <x:c r="AE495" s="50" t="str"/>
      <x:c r="AF495" t="str"/>
    </x:row>
    <x:row r="496" ht="20" customHeight="1">
      <x:c r="A496" s="50" t="str">
        <x:v>CTL-0071</x:v>
      </x:c>
      <x:c r="B496" s="50" t="str">
        <x:v>Candidate alternative-rationale group</x:v>
      </x:c>
      <x:c r="C496" s="52" t="str">
        <x:f>IF('Deal_Master_Wide'!$AU$73="","",'Deal_Master_Wide'!$AU$73)</x:f>
        <x:v>Not reviewed</x:v>
      </x:c>
      <x:c r="D496" s="52" t="str">
        <x:f>IF('Deal_Master_Wide'!$AV$73="","",'Deal_Master_Wide'!$AV$73)</x:f>
        <x:v>Not assessed</x:v>
      </x:c>
      <x:c r="E496" s="50" t="n">
        <x:v>0</x:v>
      </x:c>
      <x:c r="F496" s="52" t="str">
        <x:f>IF(OR($C496="High-confidence innovation-driven",$C496="Medium-confidence innovation-driven"),1,IF($C496="Clear alternative-rationale",0,""))</x:f>
      </x:c>
      <x:c r="G496" s="52" t="str">
        <x:f>IF('Deal_Master_Wide'!$M$73="","",'Deal_Master_Wide'!$M$73)</x:f>
        <x:v>Review</x:v>
      </x:c>
      <x:c r="H496" s="50" t="str">
        <x:v>F. Hoffmann-La Roche Ltd</x:v>
      </x:c>
      <x:c r="I496" s="50" t="str">
        <x:v>Tusk Therapeutics Ltd</x:v>
      </x:c>
      <x:c r="J496" s="50" t="n">
        <x:v>2018</x:v>
      </x:c>
      <x:c r="K496" s="50" t="n">
        <x:v>1</x:v>
      </x:c>
      <x:c r="L496" s="50" t="n">
        <x:v>2019</x:v>
      </x:c>
      <x:c r="M496" s="50" t="n">
        <x:v>1</x:v>
      </x:c>
      <x:c r="N496" s="50" t="n">
        <x:v>1</x:v>
      </x:c>
      <x:c r="O496" s="52" t="str">
        <x:f>IF($F496="","",$F496*$M496)</x:f>
      </x:c>
      <x:c r="P496" s="54" t="n">
        <x:f>IF('Deal_Master_Wide'!$BT$73="","",'Deal_Master_Wide'!$BT$73)</x:f>
        <x:v>55266.0919</x:v>
      </x:c>
      <x:c r="Q496" s="54" t="n">
        <x:f>IF('Deal_Master_Wide'!$CA$73="","",'Deal_Master_Wide'!$CA$73)</x:f>
        <x:v>19058.9163</x:v>
      </x:c>
      <x:c r="R496" s="54" t="n">
        <x:f>IF('Deal_Master_Wide'!$CH$73="","",'Deal_Master_Wide'!$CH$73)</x:f>
        <x:v>12135.5943</x:v>
      </x:c>
      <x:c r="S496" s="54" t="n">
        <x:f>IF('Deal_Master_Wide'!$CO$73="","",'Deal_Master_Wide'!$CO$73)</x:f>
        <x:v>76569.5302</x:v>
      </x:c>
      <x:c r="T496" s="54" t="n">
        <x:f>IF('Deal_Master_Wide'!$CV$73="","",'Deal_Master_Wide'!$CV$73)</x:f>
        <x:v>14359.0331</x:v>
      </x:c>
      <x:c r="U496" s="54" t="n">
        <x:f>IF('Deal_Master_Wide'!$DC$73="","",'Deal_Master_Wide'!$DC$73)</x:f>
        <x:v>10720.3594</x:v>
      </x:c>
      <x:c r="V496" s="56" t="n">
        <x:f>IF('Deal_Master_Wide'!$DJ$73="","",'Deal_Master_Wide'!$DJ$73)</x:f>
        <x:v>16.7034</x:v>
      </x:c>
      <x:c r="W496" s="56" t="n">
        <x:f>IF('Deal_Master_Wide'!$DQ$73="","",'Deal_Master_Wide'!$DQ$73)</x:f>
        <x:v>34.4857</x:v>
      </x:c>
      <x:c r="X496" s="56" t="n">
        <x:f>IF('Deal_Master_Wide'!$DX$73="","",'Deal_Master_Wide'!$DX$73)</x:f>
        <x:v>18.7529</x:v>
      </x:c>
      <x:c r="Y496" s="118" t="n">
        <x:f>IF('Deal_Master_Wide'!$EE$73="","",'Deal_Master_Wide'!$EE$73)</x:f>
        <x:v>1</x:v>
      </x:c>
      <x:c r="Z496" s="118" t="n">
        <x:f>IF('Deal_Master_Wide'!$EL$73="","",'Deal_Master_Wide'!$EL$73)</x:f>
        <x:v>4</x:v>
      </x:c>
      <x:c r="AA496" s="52" t="str">
        <x:f>IF('Deal_Master_Wide'!$AL$73="","",'Deal_Master_Wide'!$AL$73)</x:f>
        <x:v>Unknown</x:v>
      </x:c>
      <x:c r="AB496" s="54" t="n">
        <x:f>IF('Deal_Master_Wide'!$AF$73="","",'Deal_Master_Wide'!$AF$73)</x:f>
        <x:v>766</x:v>
      </x:c>
      <x:c r="AC496" s="52" t="str">
        <x:f>IF(COUNT($P496,$Q496,$R496,$S496,$T496,$U496,$V496,$W496,$X496)=9,"Yes","No")</x:f>
        <x:v>Yes</x:v>
      </x:c>
      <x:c r="AD496" s="52" t="str">
        <x:f>IF(COUNT($Y496,$Z496)=2,"Yes","No")</x:f>
        <x:v>Yes</x:v>
      </x:c>
      <x:c r="AE496" s="50" t="str"/>
      <x:c r="AF496" t="str"/>
    </x:row>
    <x:row r="497" ht="20" customHeight="1">
      <x:c r="A497" s="50" t="str">
        <x:v>CTL-0071</x:v>
      </x:c>
      <x:c r="B497" s="50" t="str">
        <x:v>Candidate alternative-rationale group</x:v>
      </x:c>
      <x:c r="C497" s="52" t="str">
        <x:f>IF('Deal_Master_Wide'!$AU$73="","",'Deal_Master_Wide'!$AU$73)</x:f>
        <x:v>Not reviewed</x:v>
      </x:c>
      <x:c r="D497" s="52" t="str">
        <x:f>IF('Deal_Master_Wide'!$AV$73="","",'Deal_Master_Wide'!$AV$73)</x:f>
        <x:v>Not assessed</x:v>
      </x:c>
      <x:c r="E497" s="50" t="n">
        <x:v>0</x:v>
      </x:c>
      <x:c r="F497" s="52" t="str">
        <x:f>IF(OR($C497="High-confidence innovation-driven",$C497="Medium-confidence innovation-driven"),1,IF($C497="Clear alternative-rationale",0,""))</x:f>
      </x:c>
      <x:c r="G497" s="52" t="str">
        <x:f>IF('Deal_Master_Wide'!$M$73="","",'Deal_Master_Wide'!$M$73)</x:f>
        <x:v>Review</x:v>
      </x:c>
      <x:c r="H497" s="50" t="str">
        <x:v>F. Hoffmann-La Roche Ltd</x:v>
      </x:c>
      <x:c r="I497" s="50" t="str">
        <x:v>Tusk Therapeutics Ltd</x:v>
      </x:c>
      <x:c r="J497" s="50" t="n">
        <x:v>2018</x:v>
      </x:c>
      <x:c r="K497" s="50" t="n">
        <x:v>2</x:v>
      </x:c>
      <x:c r="L497" s="50" t="n">
        <x:v>2020</x:v>
      </x:c>
      <x:c r="M497" s="50" t="n">
        <x:v>1</x:v>
      </x:c>
      <x:c r="N497" s="50" t="n">
        <x:v>1</x:v>
      </x:c>
      <x:c r="O497" s="52" t="str">
        <x:f>IF($F497="","",$F497*$M497)</x:f>
      </x:c>
      <x:c r="P497" s="54" t="n">
        <x:f>IF('Deal_Master_Wide'!$BU$73="","",'Deal_Master_Wide'!$BU$73)</x:f>
        <x:v>54491.2983</x:v>
      </x:c>
      <x:c r="Q497" s="54" t="n">
        <x:f>IF('Deal_Master_Wide'!$CB$73="","",'Deal_Master_Wide'!$CB$73)</x:f>
        <x:v>18481.4288</x:v>
      </x:c>
      <x:c r="R497" s="54" t="n">
        <x:f>IF('Deal_Master_Wide'!$CI$73="","",'Deal_Master_Wide'!$CI$73)</x:f>
        <x:v>13355.8478</x:v>
      </x:c>
      <x:c r="S497" s="54" t="n">
        <x:f>IF('Deal_Master_Wide'!$CP$73="","",'Deal_Master_Wide'!$CP$73)</x:f>
        <x:v>79598.4317</x:v>
      </x:c>
      <x:c r="T497" s="54" t="n">
        <x:f>IF('Deal_Master_Wide'!$CW$73="","",'Deal_Master_Wide'!$CW$73)</x:f>
        <x:v>14241.002</x:v>
      </x:c>
      <x:c r="U497" s="54" t="n">
        <x:f>IF('Deal_Master_Wide'!$DD$73="","",'Deal_Master_Wide'!$DD$73)</x:f>
        <x:v>11740.4395</x:v>
      </x:c>
      <x:c r="V497" s="56" t="n">
        <x:f>IF('Deal_Master_Wide'!$DK$73="","",'Deal_Master_Wide'!$DK$73)</x:f>
        <x:v>16.8943</x:v>
      </x:c>
      <x:c r="W497" s="56" t="n">
        <x:f>IF('Deal_Master_Wide'!$DR$73="","",'Deal_Master_Wide'!$DR$73)</x:f>
        <x:v>33.9163</x:v>
      </x:c>
      <x:c r="X497" s="56" t="n">
        <x:f>IF('Deal_Master_Wide'!$DY$73="","",'Deal_Master_Wide'!$DY$73)</x:f>
        <x:v>17.8911</x:v>
      </x:c>
      <x:c r="Y497" s="118" t="str">
        <x:f>IF('Deal_Master_Wide'!$EF$73="","",'Deal_Master_Wide'!$EF$73)</x:f>
      </x:c>
      <x:c r="Z497" s="118" t="str">
        <x:f>IF('Deal_Master_Wide'!$EM$73="","",'Deal_Master_Wide'!$EM$73)</x:f>
      </x:c>
      <x:c r="AA497" s="52" t="str">
        <x:f>IF('Deal_Master_Wide'!$AL$73="","",'Deal_Master_Wide'!$AL$73)</x:f>
        <x:v>Unknown</x:v>
      </x:c>
      <x:c r="AB497" s="54" t="n">
        <x:f>IF('Deal_Master_Wide'!$AF$73="","",'Deal_Master_Wide'!$AF$73)</x:f>
        <x:v>766</x:v>
      </x:c>
      <x:c r="AC497" s="52" t="str">
        <x:f>IF(COUNT($P497,$Q497,$R497,$S497,$T497,$U497,$V497,$W497,$X497)=9,"Yes","No")</x:f>
        <x:v>Yes</x:v>
      </x:c>
      <x:c r="AD497" s="52" t="str">
        <x:f>IF(COUNT($Y497,$Z497)=2,"Yes","No")</x:f>
        <x:v>No</x:v>
      </x:c>
      <x:c r="AE497" s="50" t="str"/>
      <x:c r="AF497" t="str"/>
    </x:row>
    <x:row r="498" ht="20" customHeight="1">
      <x:c r="A498" s="50" t="str">
        <x:v>CTL-0071</x:v>
      </x:c>
      <x:c r="B498" s="50" t="str">
        <x:v>Candidate alternative-rationale group</x:v>
      </x:c>
      <x:c r="C498" s="52" t="str">
        <x:f>IF('Deal_Master_Wide'!$AU$73="","",'Deal_Master_Wide'!$AU$73)</x:f>
        <x:v>Not reviewed</x:v>
      </x:c>
      <x:c r="D498" s="52" t="str">
        <x:f>IF('Deal_Master_Wide'!$AV$73="","",'Deal_Master_Wide'!$AV$73)</x:f>
        <x:v>Not assessed</x:v>
      </x:c>
      <x:c r="E498" s="50" t="n">
        <x:v>0</x:v>
      </x:c>
      <x:c r="F498" s="52" t="str">
        <x:f>IF(OR($C498="High-confidence innovation-driven",$C498="Medium-confidence innovation-driven"),1,IF($C498="Clear alternative-rationale",0,""))</x:f>
      </x:c>
      <x:c r="G498" s="52" t="str">
        <x:f>IF('Deal_Master_Wide'!$M$73="","",'Deal_Master_Wide'!$M$73)</x:f>
        <x:v>Review</x:v>
      </x:c>
      <x:c r="H498" s="50" t="str">
        <x:v>F. Hoffmann-La Roche Ltd</x:v>
      </x:c>
      <x:c r="I498" s="50" t="str">
        <x:v>Tusk Therapeutics Ltd</x:v>
      </x:c>
      <x:c r="J498" s="50" t="n">
        <x:v>2018</x:v>
      </x:c>
      <x:c r="K498" s="50" t="n">
        <x:v>3</x:v>
      </x:c>
      <x:c r="L498" s="50" t="n">
        <x:v>2021</x:v>
      </x:c>
      <x:c r="M498" s="50" t="n">
        <x:v>1</x:v>
      </x:c>
      <x:c r="N498" s="50" t="n">
        <x:v>1</x:v>
      </x:c>
      <x:c r="O498" s="52" t="str">
        <x:f>IF($F498="","",$F498*$M498)</x:f>
      </x:c>
      <x:c r="P498" s="54" t="n">
        <x:f>IF('Deal_Master_Wide'!$BV$73="","",'Deal_Master_Wide'!$BV$73)</x:f>
        <x:v>58106.143</x:v>
      </x:c>
      <x:c r="Q498" s="54" t="n">
        <x:f>IF('Deal_Master_Wide'!$CC$73="","",'Deal_Master_Wide'!$CC$73)</x:f>
        <x:v>18817.854</x:v>
      </x:c>
      <x:c r="R498" s="54" t="n">
        <x:f>IF('Deal_Master_Wide'!$CJ$73="","",'Deal_Master_Wide'!$CJ$73)</x:f>
        <x:v>12888.6255</x:v>
      </x:c>
      <x:c r="S498" s="54" t="n">
        <x:f>IF('Deal_Master_Wide'!$CQ$73="","",'Deal_Master_Wide'!$CQ$73)</x:f>
        <x:v>88961.3734</x:v>
      </x:c>
      <x:c r="T498" s="54" t="n">
        <x:f>IF('Deal_Master_Wide'!$CX$73="","",'Deal_Master_Wide'!$CX$73)</x:f>
        <x:v>31368.7688</x:v>
      </x:c>
      <x:c r="U498" s="54" t="n">
        <x:f>IF('Deal_Master_Wide'!$DE$73="","",'Deal_Master_Wide'!$DE$73)</x:f>
        <x:v>12973.7478</x:v>
      </x:c>
      <x:c r="V498" s="56" t="n">
        <x:f>IF('Deal_Master_Wide'!$DL$73="","",'Deal_Master_Wide'!$DL$73)</x:f>
        <x:v>15.6118</x:v>
      </x:c>
      <x:c r="W498" s="56" t="n">
        <x:f>IF('Deal_Master_Wide'!$DS$73="","",'Deal_Master_Wide'!$DS$73)</x:f>
        <x:v>32.3853</x:v>
      </x:c>
      <x:c r="X498" s="56" t="n">
        <x:f>IF('Deal_Master_Wide'!$DZ$73="","",'Deal_Master_Wide'!$DZ$73)</x:f>
        <x:v>35.2611</x:v>
      </x:c>
      <x:c r="Y498" s="118" t="n">
        <x:f>IF('Deal_Master_Wide'!$EG$73="","",'Deal_Master_Wide'!$EG$73)</x:f>
        <x:v>1</x:v>
      </x:c>
      <x:c r="Z498" s="118" t="str">
        <x:f>IF('Deal_Master_Wide'!$EN$73="","",'Deal_Master_Wide'!$EN$73)</x:f>
      </x:c>
      <x:c r="AA498" s="52" t="str">
        <x:f>IF('Deal_Master_Wide'!$AL$73="","",'Deal_Master_Wide'!$AL$73)</x:f>
        <x:v>Unknown</x:v>
      </x:c>
      <x:c r="AB498" s="54" t="n">
        <x:f>IF('Deal_Master_Wide'!$AF$73="","",'Deal_Master_Wide'!$AF$73)</x:f>
        <x:v>766</x:v>
      </x:c>
      <x:c r="AC498" s="52" t="str">
        <x:f>IF(COUNT($P498,$Q498,$R498,$S498,$T498,$U498,$V498,$W498,$X498)=9,"Yes","No")</x:f>
        <x:v>Yes</x:v>
      </x:c>
      <x:c r="AD498" s="52" t="str">
        <x:f>IF(COUNT($Y498,$Z498)=2,"Yes","No")</x:f>
        <x:v>No</x:v>
      </x:c>
      <x:c r="AE498" s="50" t="str"/>
      <x:c r="AF498" t="str"/>
    </x:row>
    <x:row r="499" ht="20" customHeight="1">
      <x:c r="A499" s="50" t="str">
        <x:v>CTL-0072</x:v>
      </x:c>
      <x:c r="B499" s="50" t="str">
        <x:v>Candidate alternative-rationale group</x:v>
      </x:c>
      <x:c r="C499" s="52" t="str">
        <x:f>IF('Deal_Master_Wide'!$AU$74="","",'Deal_Master_Wide'!$AU$74)</x:f>
        <x:v>Not reviewed</x:v>
      </x:c>
      <x:c r="D499" s="52" t="str">
        <x:f>IF('Deal_Master_Wide'!$AV$74="","",'Deal_Master_Wide'!$AV$74)</x:f>
        <x:v>Not assessed</x:v>
      </x:c>
      <x:c r="E499" s="50" t="n">
        <x:v>0</x:v>
      </x:c>
      <x:c r="F499" s="52" t="str">
        <x:f>IF(OR($C499="High-confidence innovation-driven",$C499="Medium-confidence innovation-driven"),1,IF($C499="Clear alternative-rationale",0,""))</x:f>
      </x:c>
      <x:c r="G499" s="52" t="str">
        <x:f>IF('Deal_Master_Wide'!$M$74="","",'Deal_Master_Wide'!$M$74)</x:f>
        <x:v>Review</x:v>
      </x:c>
      <x:c r="H499" s="50" t="str">
        <x:v>Clinigen Ltd</x:v>
      </x:c>
      <x:c r="I499" s="50" t="str">
        <x:v>iQone Healthcare Switzerland</x:v>
      </x:c>
      <x:c r="J499" s="50" t="n">
        <x:v>2018</x:v>
      </x:c>
      <x:c r="K499" s="50" t="n">
        <x:v>-3</x:v>
      </x:c>
      <x:c r="L499" s="50" t="n">
        <x:v>2015</x:v>
      </x:c>
      <x:c r="M499" s="50" t="n">
        <x:v>0</x:v>
      </x:c>
      <x:c r="N499" s="50" t="n">
        <x:v>0</x:v>
      </x:c>
      <x:c r="O499" s="52" t="str">
        <x:f>IF($F499="","",$F499*$M499)</x:f>
      </x:c>
      <x:c r="P499" s="54" t="str">
        <x:f>IF('Deal_Master_Wide'!$BP$74="","",'Deal_Master_Wide'!$BP$74)</x:f>
      </x:c>
      <x:c r="Q499" s="54" t="str">
        <x:f>IF('Deal_Master_Wide'!$BW$74="","",'Deal_Master_Wide'!$BW$74)</x:f>
      </x:c>
      <x:c r="R499" s="54" t="str">
        <x:f>IF('Deal_Master_Wide'!$CD$74="","",'Deal_Master_Wide'!$CD$74)</x:f>
      </x:c>
      <x:c r="S499" s="54" t="str">
        <x:f>IF('Deal_Master_Wide'!$CK$74="","",'Deal_Master_Wide'!$CK$74)</x:f>
      </x:c>
      <x:c r="T499" s="54" t="str">
        <x:f>IF('Deal_Master_Wide'!$CR$74="","",'Deal_Master_Wide'!$CR$74)</x:f>
      </x:c>
      <x:c r="U499" s="54" t="str">
        <x:f>IF('Deal_Master_Wide'!$CY$74="","",'Deal_Master_Wide'!$CY$74)</x:f>
      </x:c>
      <x:c r="V499" s="56" t="str">
        <x:f>IF('Deal_Master_Wide'!$DF$74="","",'Deal_Master_Wide'!$DF$74)</x:f>
      </x:c>
      <x:c r="W499" s="56" t="str">
        <x:f>IF('Deal_Master_Wide'!$DM$74="","",'Deal_Master_Wide'!$DM$74)</x:f>
      </x:c>
      <x:c r="X499" s="56" t="str">
        <x:f>IF('Deal_Master_Wide'!$DT$74="","",'Deal_Master_Wide'!$DT$74)</x:f>
      </x:c>
      <x:c r="Y499" s="118" t="str">
        <x:f>IF('Deal_Master_Wide'!$EA$74="","",'Deal_Master_Wide'!$EA$74)</x:f>
      </x:c>
      <x:c r="Z499" s="118" t="str">
        <x:f>IF('Deal_Master_Wide'!$EH$74="","",'Deal_Master_Wide'!$EH$74)</x:f>
      </x:c>
      <x:c r="AA499" s="52" t="str">
        <x:f>IF('Deal_Master_Wide'!$AL$74="","",'Deal_Master_Wide'!$AL$74)</x:f>
        <x:v>Unknown</x:v>
      </x:c>
      <x:c r="AB499" s="54" t="n">
        <x:f>IF('Deal_Master_Wide'!$AF$74="","",'Deal_Master_Wide'!$AF$74)</x:f>
        <x:v>9</x:v>
      </x:c>
      <x:c r="AC499" s="52" t="str">
        <x:f>IF(COUNT($P499,$Q499,$R499,$S499,$T499,$U499,$V499,$W499,$X499)=9,"Yes","No")</x:f>
        <x:v>No</x:v>
      </x:c>
      <x:c r="AD499" s="52" t="str">
        <x:f>IF(COUNT($Y499,$Z499)=2,"Yes","No")</x:f>
        <x:v>No</x:v>
      </x:c>
      <x:c r="AE499" s="50" t="str"/>
      <x:c r="AF499" t="str"/>
    </x:row>
    <x:row r="500" ht="20" customHeight="1">
      <x:c r="A500" s="50" t="str">
        <x:v>CTL-0072</x:v>
      </x:c>
      <x:c r="B500" s="50" t="str">
        <x:v>Candidate alternative-rationale group</x:v>
      </x:c>
      <x:c r="C500" s="52" t="str">
        <x:f>IF('Deal_Master_Wide'!$AU$74="","",'Deal_Master_Wide'!$AU$74)</x:f>
        <x:v>Not reviewed</x:v>
      </x:c>
      <x:c r="D500" s="52" t="str">
        <x:f>IF('Deal_Master_Wide'!$AV$74="","",'Deal_Master_Wide'!$AV$74)</x:f>
        <x:v>Not assessed</x:v>
      </x:c>
      <x:c r="E500" s="50" t="n">
        <x:v>0</x:v>
      </x:c>
      <x:c r="F500" s="52" t="str">
        <x:f>IF(OR($C500="High-confidence innovation-driven",$C500="Medium-confidence innovation-driven"),1,IF($C500="Clear alternative-rationale",0,""))</x:f>
      </x:c>
      <x:c r="G500" s="52" t="str">
        <x:f>IF('Deal_Master_Wide'!$M$74="","",'Deal_Master_Wide'!$M$74)</x:f>
        <x:v>Review</x:v>
      </x:c>
      <x:c r="H500" s="50" t="str">
        <x:v>Clinigen Ltd</x:v>
      </x:c>
      <x:c r="I500" s="50" t="str">
        <x:v>iQone Healthcare Switzerland</x:v>
      </x:c>
      <x:c r="J500" s="50" t="n">
        <x:v>2018</x:v>
      </x:c>
      <x:c r="K500" s="50" t="n">
        <x:v>-2</x:v>
      </x:c>
      <x:c r="L500" s="50" t="n">
        <x:v>2016</x:v>
      </x:c>
      <x:c r="M500" s="50" t="n">
        <x:v>0</x:v>
      </x:c>
      <x:c r="N500" s="50" t="n">
        <x:v>0</x:v>
      </x:c>
      <x:c r="O500" s="52" t="str">
        <x:f>IF($F500="","",$F500*$M500)</x:f>
      </x:c>
      <x:c r="P500" s="54" t="str">
        <x:f>IF('Deal_Master_Wide'!$BQ$74="","",'Deal_Master_Wide'!$BQ$74)</x:f>
      </x:c>
      <x:c r="Q500" s="54" t="str">
        <x:f>IF('Deal_Master_Wide'!$BX$74="","",'Deal_Master_Wide'!$BX$74)</x:f>
      </x:c>
      <x:c r="R500" s="54" t="str">
        <x:f>IF('Deal_Master_Wide'!$CE$74="","",'Deal_Master_Wide'!$CE$74)</x:f>
      </x:c>
      <x:c r="S500" s="54" t="str">
        <x:f>IF('Deal_Master_Wide'!$CL$74="","",'Deal_Master_Wide'!$CL$74)</x:f>
      </x:c>
      <x:c r="T500" s="54" t="str">
        <x:f>IF('Deal_Master_Wide'!$CS$74="","",'Deal_Master_Wide'!$CS$74)</x:f>
      </x:c>
      <x:c r="U500" s="54" t="str">
        <x:f>IF('Deal_Master_Wide'!$CZ$74="","",'Deal_Master_Wide'!$CZ$74)</x:f>
      </x:c>
      <x:c r="V500" s="56" t="str">
        <x:f>IF('Deal_Master_Wide'!$DG$74="","",'Deal_Master_Wide'!$DG$74)</x:f>
      </x:c>
      <x:c r="W500" s="56" t="str">
        <x:f>IF('Deal_Master_Wide'!$DN$74="","",'Deal_Master_Wide'!$DN$74)</x:f>
      </x:c>
      <x:c r="X500" s="56" t="str">
        <x:f>IF('Deal_Master_Wide'!$DU$74="","",'Deal_Master_Wide'!$DU$74)</x:f>
      </x:c>
      <x:c r="Y500" s="118" t="str">
        <x:f>IF('Deal_Master_Wide'!$EB$74="","",'Deal_Master_Wide'!$EB$74)</x:f>
      </x:c>
      <x:c r="Z500" s="118" t="str">
        <x:f>IF('Deal_Master_Wide'!$EI$74="","",'Deal_Master_Wide'!$EI$74)</x:f>
      </x:c>
      <x:c r="AA500" s="52" t="str">
        <x:f>IF('Deal_Master_Wide'!$AL$74="","",'Deal_Master_Wide'!$AL$74)</x:f>
        <x:v>Unknown</x:v>
      </x:c>
      <x:c r="AB500" s="54" t="n">
        <x:f>IF('Deal_Master_Wide'!$AF$74="","",'Deal_Master_Wide'!$AF$74)</x:f>
        <x:v>9</x:v>
      </x:c>
      <x:c r="AC500" s="52" t="str">
        <x:f>IF(COUNT($P500,$Q500,$R500,$S500,$T500,$U500,$V500,$W500,$X500)=9,"Yes","No")</x:f>
        <x:v>No</x:v>
      </x:c>
      <x:c r="AD500" s="52" t="str">
        <x:f>IF(COUNT($Y500,$Z500)=2,"Yes","No")</x:f>
        <x:v>No</x:v>
      </x:c>
      <x:c r="AE500" s="50" t="str"/>
      <x:c r="AF500" t="str"/>
    </x:row>
    <x:row r="501" ht="20" customHeight="1">
      <x:c r="A501" s="50" t="str">
        <x:v>CTL-0072</x:v>
      </x:c>
      <x:c r="B501" s="50" t="str">
        <x:v>Candidate alternative-rationale group</x:v>
      </x:c>
      <x:c r="C501" s="52" t="str">
        <x:f>IF('Deal_Master_Wide'!$AU$74="","",'Deal_Master_Wide'!$AU$74)</x:f>
        <x:v>Not reviewed</x:v>
      </x:c>
      <x:c r="D501" s="52" t="str">
        <x:f>IF('Deal_Master_Wide'!$AV$74="","",'Deal_Master_Wide'!$AV$74)</x:f>
        <x:v>Not assessed</x:v>
      </x:c>
      <x:c r="E501" s="50" t="n">
        <x:v>0</x:v>
      </x:c>
      <x:c r="F501" s="52" t="str">
        <x:f>IF(OR($C501="High-confidence innovation-driven",$C501="Medium-confidence innovation-driven"),1,IF($C501="Clear alternative-rationale",0,""))</x:f>
      </x:c>
      <x:c r="G501" s="52" t="str">
        <x:f>IF('Deal_Master_Wide'!$M$74="","",'Deal_Master_Wide'!$M$74)</x:f>
        <x:v>Review</x:v>
      </x:c>
      <x:c r="H501" s="50" t="str">
        <x:v>Clinigen Ltd</x:v>
      </x:c>
      <x:c r="I501" s="50" t="str">
        <x:v>iQone Healthcare Switzerland</x:v>
      </x:c>
      <x:c r="J501" s="50" t="n">
        <x:v>2018</x:v>
      </x:c>
      <x:c r="K501" s="50" t="n">
        <x:v>-1</x:v>
      </x:c>
      <x:c r="L501" s="50" t="n">
        <x:v>2017</x:v>
      </x:c>
      <x:c r="M501" s="50" t="n">
        <x:v>0</x:v>
      </x:c>
      <x:c r="N501" s="50" t="n">
        <x:v>0</x:v>
      </x:c>
      <x:c r="O501" s="52" t="str">
        <x:f>IF($F501="","",$F501*$M501)</x:f>
      </x:c>
      <x:c r="P501" s="54" t="str">
        <x:f>IF('Deal_Master_Wide'!$BR$74="","",'Deal_Master_Wide'!$BR$74)</x:f>
      </x:c>
      <x:c r="Q501" s="54" t="str">
        <x:f>IF('Deal_Master_Wide'!$BY$74="","",'Deal_Master_Wide'!$BY$74)</x:f>
      </x:c>
      <x:c r="R501" s="54" t="str">
        <x:f>IF('Deal_Master_Wide'!$CF$74="","",'Deal_Master_Wide'!$CF$74)</x:f>
      </x:c>
      <x:c r="S501" s="54" t="str">
        <x:f>IF('Deal_Master_Wide'!$CM$74="","",'Deal_Master_Wide'!$CM$74)</x:f>
      </x:c>
      <x:c r="T501" s="54" t="str">
        <x:f>IF('Deal_Master_Wide'!$CT$74="","",'Deal_Master_Wide'!$CT$74)</x:f>
      </x:c>
      <x:c r="U501" s="54" t="str">
        <x:f>IF('Deal_Master_Wide'!$DA$74="","",'Deal_Master_Wide'!$DA$74)</x:f>
      </x:c>
      <x:c r="V501" s="56" t="str">
        <x:f>IF('Deal_Master_Wide'!$DH$74="","",'Deal_Master_Wide'!$DH$74)</x:f>
      </x:c>
      <x:c r="W501" s="56" t="str">
        <x:f>IF('Deal_Master_Wide'!$DO$74="","",'Deal_Master_Wide'!$DO$74)</x:f>
      </x:c>
      <x:c r="X501" s="56" t="str">
        <x:f>IF('Deal_Master_Wide'!$DV$74="","",'Deal_Master_Wide'!$DV$74)</x:f>
      </x:c>
      <x:c r="Y501" s="118" t="str">
        <x:f>IF('Deal_Master_Wide'!$EC$74="","",'Deal_Master_Wide'!$EC$74)</x:f>
      </x:c>
      <x:c r="Z501" s="118" t="str">
        <x:f>IF('Deal_Master_Wide'!$EJ$74="","",'Deal_Master_Wide'!$EJ$74)</x:f>
      </x:c>
      <x:c r="AA501" s="52" t="str">
        <x:f>IF('Deal_Master_Wide'!$AL$74="","",'Deal_Master_Wide'!$AL$74)</x:f>
        <x:v>Unknown</x:v>
      </x:c>
      <x:c r="AB501" s="54" t="n">
        <x:f>IF('Deal_Master_Wide'!$AF$74="","",'Deal_Master_Wide'!$AF$74)</x:f>
        <x:v>9</x:v>
      </x:c>
      <x:c r="AC501" s="52" t="str">
        <x:f>IF(COUNT($P501,$Q501,$R501,$S501,$T501,$U501,$V501,$W501,$X501)=9,"Yes","No")</x:f>
        <x:v>No</x:v>
      </x:c>
      <x:c r="AD501" s="52" t="str">
        <x:f>IF(COUNT($Y501,$Z501)=2,"Yes","No")</x:f>
        <x:v>No</x:v>
      </x:c>
      <x:c r="AE501" s="50" t="str"/>
      <x:c r="AF501" t="str"/>
    </x:row>
    <x:row r="502" ht="20" customHeight="1">
      <x:c r="A502" s="50" t="str">
        <x:v>CTL-0072</x:v>
      </x:c>
      <x:c r="B502" s="50" t="str">
        <x:v>Candidate alternative-rationale group</x:v>
      </x:c>
      <x:c r="C502" s="52" t="str">
        <x:f>IF('Deal_Master_Wide'!$AU$74="","",'Deal_Master_Wide'!$AU$74)</x:f>
        <x:v>Not reviewed</x:v>
      </x:c>
      <x:c r="D502" s="52" t="str">
        <x:f>IF('Deal_Master_Wide'!$AV$74="","",'Deal_Master_Wide'!$AV$74)</x:f>
        <x:v>Not assessed</x:v>
      </x:c>
      <x:c r="E502" s="50" t="n">
        <x:v>0</x:v>
      </x:c>
      <x:c r="F502" s="52" t="str">
        <x:f>IF(OR($C502="High-confidence innovation-driven",$C502="Medium-confidence innovation-driven"),1,IF($C502="Clear alternative-rationale",0,""))</x:f>
      </x:c>
      <x:c r="G502" s="52" t="str">
        <x:f>IF('Deal_Master_Wide'!$M$74="","",'Deal_Master_Wide'!$M$74)</x:f>
        <x:v>Review</x:v>
      </x:c>
      <x:c r="H502" s="50" t="str">
        <x:v>Clinigen Ltd</x:v>
      </x:c>
      <x:c r="I502" s="50" t="str">
        <x:v>iQone Healthcare Switzerland</x:v>
      </x:c>
      <x:c r="J502" s="50" t="n">
        <x:v>2018</x:v>
      </x:c>
      <x:c r="K502" s="50" t="n">
        <x:v>0</x:v>
      </x:c>
      <x:c r="L502" s="50" t="n">
        <x:v>2018</x:v>
      </x:c>
      <x:c r="M502" s="50" t="n">
        <x:v>0</x:v>
      </x:c>
      <x:c r="N502" s="50" t="n">
        <x:v>1</x:v>
      </x:c>
      <x:c r="O502" s="52" t="str">
        <x:f>IF($F502="","",$F502*$M502)</x:f>
      </x:c>
      <x:c r="P502" s="54" t="str">
        <x:f>IF('Deal_Master_Wide'!$BS$74="","",'Deal_Master_Wide'!$BS$74)</x:f>
      </x:c>
      <x:c r="Q502" s="54" t="str">
        <x:f>IF('Deal_Master_Wide'!$BZ$74="","",'Deal_Master_Wide'!$BZ$74)</x:f>
      </x:c>
      <x:c r="R502" s="54" t="str">
        <x:f>IF('Deal_Master_Wide'!$CG$74="","",'Deal_Master_Wide'!$CG$74)</x:f>
      </x:c>
      <x:c r="S502" s="54" t="str">
        <x:f>IF('Deal_Master_Wide'!$CN$74="","",'Deal_Master_Wide'!$CN$74)</x:f>
      </x:c>
      <x:c r="T502" s="54" t="str">
        <x:f>IF('Deal_Master_Wide'!$CU$74="","",'Deal_Master_Wide'!$CU$74)</x:f>
      </x:c>
      <x:c r="U502" s="54" t="str">
        <x:f>IF('Deal_Master_Wide'!$DB$74="","",'Deal_Master_Wide'!$DB$74)</x:f>
      </x:c>
      <x:c r="V502" s="56" t="str">
        <x:f>IF('Deal_Master_Wide'!$DI$74="","",'Deal_Master_Wide'!$DI$74)</x:f>
      </x:c>
      <x:c r="W502" s="56" t="str">
        <x:f>IF('Deal_Master_Wide'!$DP$74="","",'Deal_Master_Wide'!$DP$74)</x:f>
      </x:c>
      <x:c r="X502" s="56" t="str">
        <x:f>IF('Deal_Master_Wide'!$DW$74="","",'Deal_Master_Wide'!$DW$74)</x:f>
      </x:c>
      <x:c r="Y502" s="118" t="str">
        <x:f>IF('Deal_Master_Wide'!$ED$74="","",'Deal_Master_Wide'!$ED$74)</x:f>
      </x:c>
      <x:c r="Z502" s="118" t="str">
        <x:f>IF('Deal_Master_Wide'!$EK$74="","",'Deal_Master_Wide'!$EK$74)</x:f>
      </x:c>
      <x:c r="AA502" s="52" t="str">
        <x:f>IF('Deal_Master_Wide'!$AL$74="","",'Deal_Master_Wide'!$AL$74)</x:f>
        <x:v>Unknown</x:v>
      </x:c>
      <x:c r="AB502" s="54" t="n">
        <x:f>IF('Deal_Master_Wide'!$AF$74="","",'Deal_Master_Wide'!$AF$74)</x:f>
        <x:v>9</x:v>
      </x:c>
      <x:c r="AC502" s="52" t="str">
        <x:f>IF(COUNT($P502,$Q502,$R502,$S502,$T502,$U502,$V502,$W502,$X502)=9,"Yes","No")</x:f>
        <x:v>No</x:v>
      </x:c>
      <x:c r="AD502" s="52" t="str">
        <x:f>IF(COUNT($Y502,$Z502)=2,"Yes","No")</x:f>
        <x:v>No</x:v>
      </x:c>
      <x:c r="AE502" s="50" t="str"/>
      <x:c r="AF502" t="str"/>
    </x:row>
    <x:row r="503" ht="20" customHeight="1">
      <x:c r="A503" s="50" t="str">
        <x:v>CTL-0072</x:v>
      </x:c>
      <x:c r="B503" s="50" t="str">
        <x:v>Candidate alternative-rationale group</x:v>
      </x:c>
      <x:c r="C503" s="52" t="str">
        <x:f>IF('Deal_Master_Wide'!$AU$74="","",'Deal_Master_Wide'!$AU$74)</x:f>
        <x:v>Not reviewed</x:v>
      </x:c>
      <x:c r="D503" s="52" t="str">
        <x:f>IF('Deal_Master_Wide'!$AV$74="","",'Deal_Master_Wide'!$AV$74)</x:f>
        <x:v>Not assessed</x:v>
      </x:c>
      <x:c r="E503" s="50" t="n">
        <x:v>0</x:v>
      </x:c>
      <x:c r="F503" s="52" t="str">
        <x:f>IF(OR($C503="High-confidence innovation-driven",$C503="Medium-confidence innovation-driven"),1,IF($C503="Clear alternative-rationale",0,""))</x:f>
      </x:c>
      <x:c r="G503" s="52" t="str">
        <x:f>IF('Deal_Master_Wide'!$M$74="","",'Deal_Master_Wide'!$M$74)</x:f>
        <x:v>Review</x:v>
      </x:c>
      <x:c r="H503" s="50" t="str">
        <x:v>Clinigen Ltd</x:v>
      </x:c>
      <x:c r="I503" s="50" t="str">
        <x:v>iQone Healthcare Switzerland</x:v>
      </x:c>
      <x:c r="J503" s="50" t="n">
        <x:v>2018</x:v>
      </x:c>
      <x:c r="K503" s="50" t="n">
        <x:v>1</x:v>
      </x:c>
      <x:c r="L503" s="50" t="n">
        <x:v>2019</x:v>
      </x:c>
      <x:c r="M503" s="50" t="n">
        <x:v>1</x:v>
      </x:c>
      <x:c r="N503" s="50" t="n">
        <x:v>1</x:v>
      </x:c>
      <x:c r="O503" s="52" t="str">
        <x:f>IF($F503="","",$F503*$M503)</x:f>
      </x:c>
      <x:c r="P503" s="54" t="str">
        <x:f>IF('Deal_Master_Wide'!$BT$74="","",'Deal_Master_Wide'!$BT$74)</x:f>
      </x:c>
      <x:c r="Q503" s="54" t="str">
        <x:f>IF('Deal_Master_Wide'!$CA$74="","",'Deal_Master_Wide'!$CA$74)</x:f>
      </x:c>
      <x:c r="R503" s="54" t="str">
        <x:f>IF('Deal_Master_Wide'!$CH$74="","",'Deal_Master_Wide'!$CH$74)</x:f>
      </x:c>
      <x:c r="S503" s="54" t="str">
        <x:f>IF('Deal_Master_Wide'!$CO$74="","",'Deal_Master_Wide'!$CO$74)</x:f>
      </x:c>
      <x:c r="T503" s="54" t="str">
        <x:f>IF('Deal_Master_Wide'!$CV$74="","",'Deal_Master_Wide'!$CV$74)</x:f>
      </x:c>
      <x:c r="U503" s="54" t="str">
        <x:f>IF('Deal_Master_Wide'!$DC$74="","",'Deal_Master_Wide'!$DC$74)</x:f>
      </x:c>
      <x:c r="V503" s="56" t="str">
        <x:f>IF('Deal_Master_Wide'!$DJ$74="","",'Deal_Master_Wide'!$DJ$74)</x:f>
      </x:c>
      <x:c r="W503" s="56" t="str">
        <x:f>IF('Deal_Master_Wide'!$DQ$74="","",'Deal_Master_Wide'!$DQ$74)</x:f>
      </x:c>
      <x:c r="X503" s="56" t="str">
        <x:f>IF('Deal_Master_Wide'!$DX$74="","",'Deal_Master_Wide'!$DX$74)</x:f>
      </x:c>
      <x:c r="Y503" s="118" t="str">
        <x:f>IF('Deal_Master_Wide'!$EE$74="","",'Deal_Master_Wide'!$EE$74)</x:f>
      </x:c>
      <x:c r="Z503" s="118" t="str">
        <x:f>IF('Deal_Master_Wide'!$EL$74="","",'Deal_Master_Wide'!$EL$74)</x:f>
      </x:c>
      <x:c r="AA503" s="52" t="str">
        <x:f>IF('Deal_Master_Wide'!$AL$74="","",'Deal_Master_Wide'!$AL$74)</x:f>
        <x:v>Unknown</x:v>
      </x:c>
      <x:c r="AB503" s="54" t="n">
        <x:f>IF('Deal_Master_Wide'!$AF$74="","",'Deal_Master_Wide'!$AF$74)</x:f>
        <x:v>9</x:v>
      </x:c>
      <x:c r="AC503" s="52" t="str">
        <x:f>IF(COUNT($P503,$Q503,$R503,$S503,$T503,$U503,$V503,$W503,$X503)=9,"Yes","No")</x:f>
        <x:v>No</x:v>
      </x:c>
      <x:c r="AD503" s="52" t="str">
        <x:f>IF(COUNT($Y503,$Z503)=2,"Yes","No")</x:f>
        <x:v>No</x:v>
      </x:c>
      <x:c r="AE503" s="50" t="str"/>
      <x:c r="AF503" t="str"/>
    </x:row>
    <x:row r="504" ht="20" customHeight="1">
      <x:c r="A504" s="50" t="str">
        <x:v>CTL-0072</x:v>
      </x:c>
      <x:c r="B504" s="50" t="str">
        <x:v>Candidate alternative-rationale group</x:v>
      </x:c>
      <x:c r="C504" s="52" t="str">
        <x:f>IF('Deal_Master_Wide'!$AU$74="","",'Deal_Master_Wide'!$AU$74)</x:f>
        <x:v>Not reviewed</x:v>
      </x:c>
      <x:c r="D504" s="52" t="str">
        <x:f>IF('Deal_Master_Wide'!$AV$74="","",'Deal_Master_Wide'!$AV$74)</x:f>
        <x:v>Not assessed</x:v>
      </x:c>
      <x:c r="E504" s="50" t="n">
        <x:v>0</x:v>
      </x:c>
      <x:c r="F504" s="52" t="str">
        <x:f>IF(OR($C504="High-confidence innovation-driven",$C504="Medium-confidence innovation-driven"),1,IF($C504="Clear alternative-rationale",0,""))</x:f>
      </x:c>
      <x:c r="G504" s="52" t="str">
        <x:f>IF('Deal_Master_Wide'!$M$74="","",'Deal_Master_Wide'!$M$74)</x:f>
        <x:v>Review</x:v>
      </x:c>
      <x:c r="H504" s="50" t="str">
        <x:v>Clinigen Ltd</x:v>
      </x:c>
      <x:c r="I504" s="50" t="str">
        <x:v>iQone Healthcare Switzerland</x:v>
      </x:c>
      <x:c r="J504" s="50" t="n">
        <x:v>2018</x:v>
      </x:c>
      <x:c r="K504" s="50" t="n">
        <x:v>2</x:v>
      </x:c>
      <x:c r="L504" s="50" t="n">
        <x:v>2020</x:v>
      </x:c>
      <x:c r="M504" s="50" t="n">
        <x:v>1</x:v>
      </x:c>
      <x:c r="N504" s="50" t="n">
        <x:v>1</x:v>
      </x:c>
      <x:c r="O504" s="52" t="str">
        <x:f>IF($F504="","",$F504*$M504)</x:f>
      </x:c>
      <x:c r="P504" s="54" t="str">
        <x:f>IF('Deal_Master_Wide'!$BU$74="","",'Deal_Master_Wide'!$BU$74)</x:f>
      </x:c>
      <x:c r="Q504" s="54" t="str">
        <x:f>IF('Deal_Master_Wide'!$CB$74="","",'Deal_Master_Wide'!$CB$74)</x:f>
      </x:c>
      <x:c r="R504" s="54" t="str">
        <x:f>IF('Deal_Master_Wide'!$CI$74="","",'Deal_Master_Wide'!$CI$74)</x:f>
      </x:c>
      <x:c r="S504" s="54" t="str">
        <x:f>IF('Deal_Master_Wide'!$CP$74="","",'Deal_Master_Wide'!$CP$74)</x:f>
      </x:c>
      <x:c r="T504" s="54" t="str">
        <x:f>IF('Deal_Master_Wide'!$CW$74="","",'Deal_Master_Wide'!$CW$74)</x:f>
      </x:c>
      <x:c r="U504" s="54" t="str">
        <x:f>IF('Deal_Master_Wide'!$DD$74="","",'Deal_Master_Wide'!$DD$74)</x:f>
      </x:c>
      <x:c r="V504" s="56" t="str">
        <x:f>IF('Deal_Master_Wide'!$DK$74="","",'Deal_Master_Wide'!$DK$74)</x:f>
      </x:c>
      <x:c r="W504" s="56" t="str">
        <x:f>IF('Deal_Master_Wide'!$DR$74="","",'Deal_Master_Wide'!$DR$74)</x:f>
      </x:c>
      <x:c r="X504" s="56" t="str">
        <x:f>IF('Deal_Master_Wide'!$DY$74="","",'Deal_Master_Wide'!$DY$74)</x:f>
      </x:c>
      <x:c r="Y504" s="118" t="str">
        <x:f>IF('Deal_Master_Wide'!$EF$74="","",'Deal_Master_Wide'!$EF$74)</x:f>
      </x:c>
      <x:c r="Z504" s="118" t="str">
        <x:f>IF('Deal_Master_Wide'!$EM$74="","",'Deal_Master_Wide'!$EM$74)</x:f>
      </x:c>
      <x:c r="AA504" s="52" t="str">
        <x:f>IF('Deal_Master_Wide'!$AL$74="","",'Deal_Master_Wide'!$AL$74)</x:f>
        <x:v>Unknown</x:v>
      </x:c>
      <x:c r="AB504" s="54" t="n">
        <x:f>IF('Deal_Master_Wide'!$AF$74="","",'Deal_Master_Wide'!$AF$74)</x:f>
        <x:v>9</x:v>
      </x:c>
      <x:c r="AC504" s="52" t="str">
        <x:f>IF(COUNT($P504,$Q504,$R504,$S504,$T504,$U504,$V504,$W504,$X504)=9,"Yes","No")</x:f>
        <x:v>No</x:v>
      </x:c>
      <x:c r="AD504" s="52" t="str">
        <x:f>IF(COUNT($Y504,$Z504)=2,"Yes","No")</x:f>
        <x:v>No</x:v>
      </x:c>
      <x:c r="AE504" s="50" t="str"/>
      <x:c r="AF504" t="str"/>
    </x:row>
    <x:row r="505" ht="20" customHeight="1">
      <x:c r="A505" s="50" t="str">
        <x:v>CTL-0072</x:v>
      </x:c>
      <x:c r="B505" s="50" t="str">
        <x:v>Candidate alternative-rationale group</x:v>
      </x:c>
      <x:c r="C505" s="52" t="str">
        <x:f>IF('Deal_Master_Wide'!$AU$74="","",'Deal_Master_Wide'!$AU$74)</x:f>
        <x:v>Not reviewed</x:v>
      </x:c>
      <x:c r="D505" s="52" t="str">
        <x:f>IF('Deal_Master_Wide'!$AV$74="","",'Deal_Master_Wide'!$AV$74)</x:f>
        <x:v>Not assessed</x:v>
      </x:c>
      <x:c r="E505" s="50" t="n">
        <x:v>0</x:v>
      </x:c>
      <x:c r="F505" s="52" t="str">
        <x:f>IF(OR($C505="High-confidence innovation-driven",$C505="Medium-confidence innovation-driven"),1,IF($C505="Clear alternative-rationale",0,""))</x:f>
      </x:c>
      <x:c r="G505" s="52" t="str">
        <x:f>IF('Deal_Master_Wide'!$M$74="","",'Deal_Master_Wide'!$M$74)</x:f>
        <x:v>Review</x:v>
      </x:c>
      <x:c r="H505" s="50" t="str">
        <x:v>Clinigen Ltd</x:v>
      </x:c>
      <x:c r="I505" s="50" t="str">
        <x:v>iQone Healthcare Switzerland</x:v>
      </x:c>
      <x:c r="J505" s="50" t="n">
        <x:v>2018</x:v>
      </x:c>
      <x:c r="K505" s="50" t="n">
        <x:v>3</x:v>
      </x:c>
      <x:c r="L505" s="50" t="n">
        <x:v>2021</x:v>
      </x:c>
      <x:c r="M505" s="50" t="n">
        <x:v>1</x:v>
      </x:c>
      <x:c r="N505" s="50" t="n">
        <x:v>1</x:v>
      </x:c>
      <x:c r="O505" s="52" t="str">
        <x:f>IF($F505="","",$F505*$M505)</x:f>
      </x:c>
      <x:c r="P505" s="54" t="str">
        <x:f>IF('Deal_Master_Wide'!$BV$74="","",'Deal_Master_Wide'!$BV$74)</x:f>
      </x:c>
      <x:c r="Q505" s="54" t="str">
        <x:f>IF('Deal_Master_Wide'!$CC$74="","",'Deal_Master_Wide'!$CC$74)</x:f>
      </x:c>
      <x:c r="R505" s="54" t="str">
        <x:f>IF('Deal_Master_Wide'!$CJ$74="","",'Deal_Master_Wide'!$CJ$74)</x:f>
      </x:c>
      <x:c r="S505" s="54" t="str">
        <x:f>IF('Deal_Master_Wide'!$CQ$74="","",'Deal_Master_Wide'!$CQ$74)</x:f>
      </x:c>
      <x:c r="T505" s="54" t="str">
        <x:f>IF('Deal_Master_Wide'!$CX$74="","",'Deal_Master_Wide'!$CX$74)</x:f>
      </x:c>
      <x:c r="U505" s="54" t="str">
        <x:f>IF('Deal_Master_Wide'!$DE$74="","",'Deal_Master_Wide'!$DE$74)</x:f>
      </x:c>
      <x:c r="V505" s="56" t="str">
        <x:f>IF('Deal_Master_Wide'!$DL$74="","",'Deal_Master_Wide'!$DL$74)</x:f>
      </x:c>
      <x:c r="W505" s="56" t="str">
        <x:f>IF('Deal_Master_Wide'!$DS$74="","",'Deal_Master_Wide'!$DS$74)</x:f>
      </x:c>
      <x:c r="X505" s="56" t="str">
        <x:f>IF('Deal_Master_Wide'!$DZ$74="","",'Deal_Master_Wide'!$DZ$74)</x:f>
      </x:c>
      <x:c r="Y505" s="118" t="str">
        <x:f>IF('Deal_Master_Wide'!$EG$74="","",'Deal_Master_Wide'!$EG$74)</x:f>
      </x:c>
      <x:c r="Z505" s="118" t="str">
        <x:f>IF('Deal_Master_Wide'!$EN$74="","",'Deal_Master_Wide'!$EN$74)</x:f>
      </x:c>
      <x:c r="AA505" s="52" t="str">
        <x:f>IF('Deal_Master_Wide'!$AL$74="","",'Deal_Master_Wide'!$AL$74)</x:f>
        <x:v>Unknown</x:v>
      </x:c>
      <x:c r="AB505" s="54" t="n">
        <x:f>IF('Deal_Master_Wide'!$AF$74="","",'Deal_Master_Wide'!$AF$74)</x:f>
        <x:v>9</x:v>
      </x:c>
      <x:c r="AC505" s="52" t="str">
        <x:f>IF(COUNT($P505,$Q505,$R505,$S505,$T505,$U505,$V505,$W505,$X505)=9,"Yes","No")</x:f>
        <x:v>No</x:v>
      </x:c>
      <x:c r="AD505" s="52" t="str">
        <x:f>IF(COUNT($Y505,$Z505)=2,"Yes","No")</x:f>
        <x:v>No</x:v>
      </x:c>
      <x:c r="AE505" s="50" t="str"/>
      <x:c r="AF505" t="str"/>
    </x:row>
    <x:row r="506" ht="20" customHeight="1">
      <x:c r="A506" s="50" t="str">
        <x:v>CTL-0073</x:v>
      </x:c>
      <x:c r="B506" s="50" t="str">
        <x:v>Candidate alternative-rationale group</x:v>
      </x:c>
      <x:c r="C506" s="52" t="str">
        <x:f>IF('Deal_Master_Wide'!$AU$75="","",'Deal_Master_Wide'!$AU$75)</x:f>
        <x:v>Not reviewed</x:v>
      </x:c>
      <x:c r="D506" s="52" t="str">
        <x:f>IF('Deal_Master_Wide'!$AV$75="","",'Deal_Master_Wide'!$AV$75)</x:f>
        <x:v>Not assessed</x:v>
      </x:c>
      <x:c r="E506" s="50" t="n">
        <x:v>0</x:v>
      </x:c>
      <x:c r="F506" s="52" t="str">
        <x:f>IF(OR($C506="High-confidence innovation-driven",$C506="Medium-confidence innovation-driven"),1,IF($C506="Clear alternative-rationale",0,""))</x:f>
      </x:c>
      <x:c r="G506" s="52" t="str">
        <x:f>IF('Deal_Master_Wide'!$M$75="","",'Deal_Master_Wide'!$M$75)</x:f>
        <x:v>Review</x:v>
      </x:c>
      <x:c r="H506" s="50" t="str">
        <x:v>Ingenza Ltd</x:v>
      </x:c>
      <x:c r="I506" s="50" t="str">
        <x:v>Amprologix Ltd</x:v>
      </x:c>
      <x:c r="J506" s="50" t="n">
        <x:v>2018</x:v>
      </x:c>
      <x:c r="K506" s="50" t="n">
        <x:v>-3</x:v>
      </x:c>
      <x:c r="L506" s="50" t="n">
        <x:v>2015</x:v>
      </x:c>
      <x:c r="M506" s="50" t="n">
        <x:v>0</x:v>
      </x:c>
      <x:c r="N506" s="50" t="n">
        <x:v>0</x:v>
      </x:c>
      <x:c r="O506" s="52" t="str">
        <x:f>IF($F506="","",$F506*$M506)</x:f>
      </x:c>
      <x:c r="P506" s="54" t="str">
        <x:f>IF('Deal_Master_Wide'!$BP$75="","",'Deal_Master_Wide'!$BP$75)</x:f>
      </x:c>
      <x:c r="Q506" s="54" t="str">
        <x:f>IF('Deal_Master_Wide'!$BW$75="","",'Deal_Master_Wide'!$BW$75)</x:f>
      </x:c>
      <x:c r="R506" s="54" t="str">
        <x:f>IF('Deal_Master_Wide'!$CD$75="","",'Deal_Master_Wide'!$CD$75)</x:f>
      </x:c>
      <x:c r="S506" s="54" t="str">
        <x:f>IF('Deal_Master_Wide'!$CK$75="","",'Deal_Master_Wide'!$CK$75)</x:f>
      </x:c>
      <x:c r="T506" s="54" t="str">
        <x:f>IF('Deal_Master_Wide'!$CR$75="","",'Deal_Master_Wide'!$CR$75)</x:f>
      </x:c>
      <x:c r="U506" s="54" t="str">
        <x:f>IF('Deal_Master_Wide'!$CY$75="","",'Deal_Master_Wide'!$CY$75)</x:f>
      </x:c>
      <x:c r="V506" s="56" t="str">
        <x:f>IF('Deal_Master_Wide'!$DF$75="","",'Deal_Master_Wide'!$DF$75)</x:f>
      </x:c>
      <x:c r="W506" s="56" t="str">
        <x:f>IF('Deal_Master_Wide'!$DM$75="","",'Deal_Master_Wide'!$DM$75)</x:f>
      </x:c>
      <x:c r="X506" s="56" t="str">
        <x:f>IF('Deal_Master_Wide'!$DT$75="","",'Deal_Master_Wide'!$DT$75)</x:f>
      </x:c>
      <x:c r="Y506" s="118" t="str">
        <x:f>IF('Deal_Master_Wide'!$EA$75="","",'Deal_Master_Wide'!$EA$75)</x:f>
      </x:c>
      <x:c r="Z506" s="118" t="str">
        <x:f>IF('Deal_Master_Wide'!$EH$75="","",'Deal_Master_Wide'!$EH$75)</x:f>
      </x:c>
      <x:c r="AA506" s="52" t="str">
        <x:f>IF('Deal_Master_Wide'!$AL$75="","",'Deal_Master_Wide'!$AL$75)</x:f>
        <x:v>Unknown</x:v>
      </x:c>
      <x:c r="AB506" s="54" t="str">
        <x:f>IF('Deal_Master_Wide'!$AF$75="","",'Deal_Master_Wide'!$AF$75)</x:f>
      </x:c>
      <x:c r="AC506" s="52" t="str">
        <x:f>IF(COUNT($P506,$Q506,$R506,$S506,$T506,$U506,$V506,$W506,$X506)=9,"Yes","No")</x:f>
        <x:v>No</x:v>
      </x:c>
      <x:c r="AD506" s="52" t="str">
        <x:f>IF(COUNT($Y506,$Z506)=2,"Yes","No")</x:f>
        <x:v>No</x:v>
      </x:c>
      <x:c r="AE506" s="50" t="str"/>
      <x:c r="AF506" t="str"/>
    </x:row>
    <x:row r="507" ht="20" customHeight="1">
      <x:c r="A507" s="50" t="str">
        <x:v>CTL-0073</x:v>
      </x:c>
      <x:c r="B507" s="50" t="str">
        <x:v>Candidate alternative-rationale group</x:v>
      </x:c>
      <x:c r="C507" s="52" t="str">
        <x:f>IF('Deal_Master_Wide'!$AU$75="","",'Deal_Master_Wide'!$AU$75)</x:f>
        <x:v>Not reviewed</x:v>
      </x:c>
      <x:c r="D507" s="52" t="str">
        <x:f>IF('Deal_Master_Wide'!$AV$75="","",'Deal_Master_Wide'!$AV$75)</x:f>
        <x:v>Not assessed</x:v>
      </x:c>
      <x:c r="E507" s="50" t="n">
        <x:v>0</x:v>
      </x:c>
      <x:c r="F507" s="52" t="str">
        <x:f>IF(OR($C507="High-confidence innovation-driven",$C507="Medium-confidence innovation-driven"),1,IF($C507="Clear alternative-rationale",0,""))</x:f>
      </x:c>
      <x:c r="G507" s="52" t="str">
        <x:f>IF('Deal_Master_Wide'!$M$75="","",'Deal_Master_Wide'!$M$75)</x:f>
        <x:v>Review</x:v>
      </x:c>
      <x:c r="H507" s="50" t="str">
        <x:v>Ingenza Ltd</x:v>
      </x:c>
      <x:c r="I507" s="50" t="str">
        <x:v>Amprologix Ltd</x:v>
      </x:c>
      <x:c r="J507" s="50" t="n">
        <x:v>2018</x:v>
      </x:c>
      <x:c r="K507" s="50" t="n">
        <x:v>-2</x:v>
      </x:c>
      <x:c r="L507" s="50" t="n">
        <x:v>2016</x:v>
      </x:c>
      <x:c r="M507" s="50" t="n">
        <x:v>0</x:v>
      </x:c>
      <x:c r="N507" s="50" t="n">
        <x:v>0</x:v>
      </x:c>
      <x:c r="O507" s="52" t="str">
        <x:f>IF($F507="","",$F507*$M507)</x:f>
      </x:c>
      <x:c r="P507" s="54" t="str">
        <x:f>IF('Deal_Master_Wide'!$BQ$75="","",'Deal_Master_Wide'!$BQ$75)</x:f>
      </x:c>
      <x:c r="Q507" s="54" t="str">
        <x:f>IF('Deal_Master_Wide'!$BX$75="","",'Deal_Master_Wide'!$BX$75)</x:f>
      </x:c>
      <x:c r="R507" s="54" t="str">
        <x:f>IF('Deal_Master_Wide'!$CE$75="","",'Deal_Master_Wide'!$CE$75)</x:f>
      </x:c>
      <x:c r="S507" s="54" t="str">
        <x:f>IF('Deal_Master_Wide'!$CL$75="","",'Deal_Master_Wide'!$CL$75)</x:f>
      </x:c>
      <x:c r="T507" s="54" t="str">
        <x:f>IF('Deal_Master_Wide'!$CS$75="","",'Deal_Master_Wide'!$CS$75)</x:f>
      </x:c>
      <x:c r="U507" s="54" t="str">
        <x:f>IF('Deal_Master_Wide'!$CZ$75="","",'Deal_Master_Wide'!$CZ$75)</x:f>
      </x:c>
      <x:c r="V507" s="56" t="str">
        <x:f>IF('Deal_Master_Wide'!$DG$75="","",'Deal_Master_Wide'!$DG$75)</x:f>
      </x:c>
      <x:c r="W507" s="56" t="str">
        <x:f>IF('Deal_Master_Wide'!$DN$75="","",'Deal_Master_Wide'!$DN$75)</x:f>
      </x:c>
      <x:c r="X507" s="56" t="str">
        <x:f>IF('Deal_Master_Wide'!$DU$75="","",'Deal_Master_Wide'!$DU$75)</x:f>
      </x:c>
      <x:c r="Y507" s="118" t="str">
        <x:f>IF('Deal_Master_Wide'!$EB$75="","",'Deal_Master_Wide'!$EB$75)</x:f>
      </x:c>
      <x:c r="Z507" s="118" t="str">
        <x:f>IF('Deal_Master_Wide'!$EI$75="","",'Deal_Master_Wide'!$EI$75)</x:f>
      </x:c>
      <x:c r="AA507" s="52" t="str">
        <x:f>IF('Deal_Master_Wide'!$AL$75="","",'Deal_Master_Wide'!$AL$75)</x:f>
        <x:v>Unknown</x:v>
      </x:c>
      <x:c r="AB507" s="54" t="str">
        <x:f>IF('Deal_Master_Wide'!$AF$75="","",'Deal_Master_Wide'!$AF$75)</x:f>
      </x:c>
      <x:c r="AC507" s="52" t="str">
        <x:f>IF(COUNT($P507,$Q507,$R507,$S507,$T507,$U507,$V507,$W507,$X507)=9,"Yes","No")</x:f>
        <x:v>No</x:v>
      </x:c>
      <x:c r="AD507" s="52" t="str">
        <x:f>IF(COUNT($Y507,$Z507)=2,"Yes","No")</x:f>
        <x:v>No</x:v>
      </x:c>
      <x:c r="AE507" s="50" t="str"/>
      <x:c r="AF507" t="str"/>
    </x:row>
    <x:row r="508" ht="20" customHeight="1">
      <x:c r="A508" s="50" t="str">
        <x:v>CTL-0073</x:v>
      </x:c>
      <x:c r="B508" s="50" t="str">
        <x:v>Candidate alternative-rationale group</x:v>
      </x:c>
      <x:c r="C508" s="52" t="str">
        <x:f>IF('Deal_Master_Wide'!$AU$75="","",'Deal_Master_Wide'!$AU$75)</x:f>
        <x:v>Not reviewed</x:v>
      </x:c>
      <x:c r="D508" s="52" t="str">
        <x:f>IF('Deal_Master_Wide'!$AV$75="","",'Deal_Master_Wide'!$AV$75)</x:f>
        <x:v>Not assessed</x:v>
      </x:c>
      <x:c r="E508" s="50" t="n">
        <x:v>0</x:v>
      </x:c>
      <x:c r="F508" s="52" t="str">
        <x:f>IF(OR($C508="High-confidence innovation-driven",$C508="Medium-confidence innovation-driven"),1,IF($C508="Clear alternative-rationale",0,""))</x:f>
      </x:c>
      <x:c r="G508" s="52" t="str">
        <x:f>IF('Deal_Master_Wide'!$M$75="","",'Deal_Master_Wide'!$M$75)</x:f>
        <x:v>Review</x:v>
      </x:c>
      <x:c r="H508" s="50" t="str">
        <x:v>Ingenza Ltd</x:v>
      </x:c>
      <x:c r="I508" s="50" t="str">
        <x:v>Amprologix Ltd</x:v>
      </x:c>
      <x:c r="J508" s="50" t="n">
        <x:v>2018</x:v>
      </x:c>
      <x:c r="K508" s="50" t="n">
        <x:v>-1</x:v>
      </x:c>
      <x:c r="L508" s="50" t="n">
        <x:v>2017</x:v>
      </x:c>
      <x:c r="M508" s="50" t="n">
        <x:v>0</x:v>
      </x:c>
      <x:c r="N508" s="50" t="n">
        <x:v>0</x:v>
      </x:c>
      <x:c r="O508" s="52" t="str">
        <x:f>IF($F508="","",$F508*$M508)</x:f>
      </x:c>
      <x:c r="P508" s="54" t="str">
        <x:f>IF('Deal_Master_Wide'!$BR$75="","",'Deal_Master_Wide'!$BR$75)</x:f>
      </x:c>
      <x:c r="Q508" s="54" t="str">
        <x:f>IF('Deal_Master_Wide'!$BY$75="","",'Deal_Master_Wide'!$BY$75)</x:f>
      </x:c>
      <x:c r="R508" s="54" t="str">
        <x:f>IF('Deal_Master_Wide'!$CF$75="","",'Deal_Master_Wide'!$CF$75)</x:f>
      </x:c>
      <x:c r="S508" s="54" t="str">
        <x:f>IF('Deal_Master_Wide'!$CM$75="","",'Deal_Master_Wide'!$CM$75)</x:f>
      </x:c>
      <x:c r="T508" s="54" t="str">
        <x:f>IF('Deal_Master_Wide'!$CT$75="","",'Deal_Master_Wide'!$CT$75)</x:f>
      </x:c>
      <x:c r="U508" s="54" t="str">
        <x:f>IF('Deal_Master_Wide'!$DA$75="","",'Deal_Master_Wide'!$DA$75)</x:f>
      </x:c>
      <x:c r="V508" s="56" t="str">
        <x:f>IF('Deal_Master_Wide'!$DH$75="","",'Deal_Master_Wide'!$DH$75)</x:f>
      </x:c>
      <x:c r="W508" s="56" t="str">
        <x:f>IF('Deal_Master_Wide'!$DO$75="","",'Deal_Master_Wide'!$DO$75)</x:f>
      </x:c>
      <x:c r="X508" s="56" t="str">
        <x:f>IF('Deal_Master_Wide'!$DV$75="","",'Deal_Master_Wide'!$DV$75)</x:f>
      </x:c>
      <x:c r="Y508" s="118" t="str">
        <x:f>IF('Deal_Master_Wide'!$EC$75="","",'Deal_Master_Wide'!$EC$75)</x:f>
      </x:c>
      <x:c r="Z508" s="118" t="str">
        <x:f>IF('Deal_Master_Wide'!$EJ$75="","",'Deal_Master_Wide'!$EJ$75)</x:f>
      </x:c>
      <x:c r="AA508" s="52" t="str">
        <x:f>IF('Deal_Master_Wide'!$AL$75="","",'Deal_Master_Wide'!$AL$75)</x:f>
        <x:v>Unknown</x:v>
      </x:c>
      <x:c r="AB508" s="54" t="str">
        <x:f>IF('Deal_Master_Wide'!$AF$75="","",'Deal_Master_Wide'!$AF$75)</x:f>
      </x:c>
      <x:c r="AC508" s="52" t="str">
        <x:f>IF(COUNT($P508,$Q508,$R508,$S508,$T508,$U508,$V508,$W508,$X508)=9,"Yes","No")</x:f>
        <x:v>No</x:v>
      </x:c>
      <x:c r="AD508" s="52" t="str">
        <x:f>IF(COUNT($Y508,$Z508)=2,"Yes","No")</x:f>
        <x:v>No</x:v>
      </x:c>
      <x:c r="AE508" s="50" t="str"/>
      <x:c r="AF508" t="str"/>
    </x:row>
    <x:row r="509" ht="20" customHeight="1">
      <x:c r="A509" s="50" t="str">
        <x:v>CTL-0073</x:v>
      </x:c>
      <x:c r="B509" s="50" t="str">
        <x:v>Candidate alternative-rationale group</x:v>
      </x:c>
      <x:c r="C509" s="52" t="str">
        <x:f>IF('Deal_Master_Wide'!$AU$75="","",'Deal_Master_Wide'!$AU$75)</x:f>
        <x:v>Not reviewed</x:v>
      </x:c>
      <x:c r="D509" s="52" t="str">
        <x:f>IF('Deal_Master_Wide'!$AV$75="","",'Deal_Master_Wide'!$AV$75)</x:f>
        <x:v>Not assessed</x:v>
      </x:c>
      <x:c r="E509" s="50" t="n">
        <x:v>0</x:v>
      </x:c>
      <x:c r="F509" s="52" t="str">
        <x:f>IF(OR($C509="High-confidence innovation-driven",$C509="Medium-confidence innovation-driven"),1,IF($C509="Clear alternative-rationale",0,""))</x:f>
      </x:c>
      <x:c r="G509" s="52" t="str">
        <x:f>IF('Deal_Master_Wide'!$M$75="","",'Deal_Master_Wide'!$M$75)</x:f>
        <x:v>Review</x:v>
      </x:c>
      <x:c r="H509" s="50" t="str">
        <x:v>Ingenza Ltd</x:v>
      </x:c>
      <x:c r="I509" s="50" t="str">
        <x:v>Amprologix Ltd</x:v>
      </x:c>
      <x:c r="J509" s="50" t="n">
        <x:v>2018</x:v>
      </x:c>
      <x:c r="K509" s="50" t="n">
        <x:v>0</x:v>
      </x:c>
      <x:c r="L509" s="50" t="n">
        <x:v>2018</x:v>
      </x:c>
      <x:c r="M509" s="50" t="n">
        <x:v>0</x:v>
      </x:c>
      <x:c r="N509" s="50" t="n">
        <x:v>1</x:v>
      </x:c>
      <x:c r="O509" s="52" t="str">
        <x:f>IF($F509="","",$F509*$M509)</x:f>
      </x:c>
      <x:c r="P509" s="54" t="str">
        <x:f>IF('Deal_Master_Wide'!$BS$75="","",'Deal_Master_Wide'!$BS$75)</x:f>
      </x:c>
      <x:c r="Q509" s="54" t="str">
        <x:f>IF('Deal_Master_Wide'!$BZ$75="","",'Deal_Master_Wide'!$BZ$75)</x:f>
      </x:c>
      <x:c r="R509" s="54" t="str">
        <x:f>IF('Deal_Master_Wide'!$CG$75="","",'Deal_Master_Wide'!$CG$75)</x:f>
      </x:c>
      <x:c r="S509" s="54" t="str">
        <x:f>IF('Deal_Master_Wide'!$CN$75="","",'Deal_Master_Wide'!$CN$75)</x:f>
      </x:c>
      <x:c r="T509" s="54" t="str">
        <x:f>IF('Deal_Master_Wide'!$CU$75="","",'Deal_Master_Wide'!$CU$75)</x:f>
      </x:c>
      <x:c r="U509" s="54" t="str">
        <x:f>IF('Deal_Master_Wide'!$DB$75="","",'Deal_Master_Wide'!$DB$75)</x:f>
      </x:c>
      <x:c r="V509" s="56" t="str">
        <x:f>IF('Deal_Master_Wide'!$DI$75="","",'Deal_Master_Wide'!$DI$75)</x:f>
      </x:c>
      <x:c r="W509" s="56" t="str">
        <x:f>IF('Deal_Master_Wide'!$DP$75="","",'Deal_Master_Wide'!$DP$75)</x:f>
      </x:c>
      <x:c r="X509" s="56" t="str">
        <x:f>IF('Deal_Master_Wide'!$DW$75="","",'Deal_Master_Wide'!$DW$75)</x:f>
      </x:c>
      <x:c r="Y509" s="118" t="str">
        <x:f>IF('Deal_Master_Wide'!$ED$75="","",'Deal_Master_Wide'!$ED$75)</x:f>
      </x:c>
      <x:c r="Z509" s="118" t="str">
        <x:f>IF('Deal_Master_Wide'!$EK$75="","",'Deal_Master_Wide'!$EK$75)</x:f>
      </x:c>
      <x:c r="AA509" s="52" t="str">
        <x:f>IF('Deal_Master_Wide'!$AL$75="","",'Deal_Master_Wide'!$AL$75)</x:f>
        <x:v>Unknown</x:v>
      </x:c>
      <x:c r="AB509" s="54" t="str">
        <x:f>IF('Deal_Master_Wide'!$AF$75="","",'Deal_Master_Wide'!$AF$75)</x:f>
      </x:c>
      <x:c r="AC509" s="52" t="str">
        <x:f>IF(COUNT($P509,$Q509,$R509,$S509,$T509,$U509,$V509,$W509,$X509)=9,"Yes","No")</x:f>
        <x:v>No</x:v>
      </x:c>
      <x:c r="AD509" s="52" t="str">
        <x:f>IF(COUNT($Y509,$Z509)=2,"Yes","No")</x:f>
        <x:v>No</x:v>
      </x:c>
      <x:c r="AE509" s="50" t="str"/>
      <x:c r="AF509" t="str"/>
    </x:row>
    <x:row r="510" ht="20" customHeight="1">
      <x:c r="A510" s="50" t="str">
        <x:v>CTL-0073</x:v>
      </x:c>
      <x:c r="B510" s="50" t="str">
        <x:v>Candidate alternative-rationale group</x:v>
      </x:c>
      <x:c r="C510" s="52" t="str">
        <x:f>IF('Deal_Master_Wide'!$AU$75="","",'Deal_Master_Wide'!$AU$75)</x:f>
        <x:v>Not reviewed</x:v>
      </x:c>
      <x:c r="D510" s="52" t="str">
        <x:f>IF('Deal_Master_Wide'!$AV$75="","",'Deal_Master_Wide'!$AV$75)</x:f>
        <x:v>Not assessed</x:v>
      </x:c>
      <x:c r="E510" s="50" t="n">
        <x:v>0</x:v>
      </x:c>
      <x:c r="F510" s="52" t="str">
        <x:f>IF(OR($C510="High-confidence innovation-driven",$C510="Medium-confidence innovation-driven"),1,IF($C510="Clear alternative-rationale",0,""))</x:f>
      </x:c>
      <x:c r="G510" s="52" t="str">
        <x:f>IF('Deal_Master_Wide'!$M$75="","",'Deal_Master_Wide'!$M$75)</x:f>
        <x:v>Review</x:v>
      </x:c>
      <x:c r="H510" s="50" t="str">
        <x:v>Ingenza Ltd</x:v>
      </x:c>
      <x:c r="I510" s="50" t="str">
        <x:v>Amprologix Ltd</x:v>
      </x:c>
      <x:c r="J510" s="50" t="n">
        <x:v>2018</x:v>
      </x:c>
      <x:c r="K510" s="50" t="n">
        <x:v>1</x:v>
      </x:c>
      <x:c r="L510" s="50" t="n">
        <x:v>2019</x:v>
      </x:c>
      <x:c r="M510" s="50" t="n">
        <x:v>1</x:v>
      </x:c>
      <x:c r="N510" s="50" t="n">
        <x:v>1</x:v>
      </x:c>
      <x:c r="O510" s="52" t="str">
        <x:f>IF($F510="","",$F510*$M510)</x:f>
      </x:c>
      <x:c r="P510" s="54" t="str">
        <x:f>IF('Deal_Master_Wide'!$BT$75="","",'Deal_Master_Wide'!$BT$75)</x:f>
      </x:c>
      <x:c r="Q510" s="54" t="str">
        <x:f>IF('Deal_Master_Wide'!$CA$75="","",'Deal_Master_Wide'!$CA$75)</x:f>
      </x:c>
      <x:c r="R510" s="54" t="str">
        <x:f>IF('Deal_Master_Wide'!$CH$75="","",'Deal_Master_Wide'!$CH$75)</x:f>
      </x:c>
      <x:c r="S510" s="54" t="str">
        <x:f>IF('Deal_Master_Wide'!$CO$75="","",'Deal_Master_Wide'!$CO$75)</x:f>
      </x:c>
      <x:c r="T510" s="54" t="str">
        <x:f>IF('Deal_Master_Wide'!$CV$75="","",'Deal_Master_Wide'!$CV$75)</x:f>
      </x:c>
      <x:c r="U510" s="54" t="str">
        <x:f>IF('Deal_Master_Wide'!$DC$75="","",'Deal_Master_Wide'!$DC$75)</x:f>
      </x:c>
      <x:c r="V510" s="56" t="str">
        <x:f>IF('Deal_Master_Wide'!$DJ$75="","",'Deal_Master_Wide'!$DJ$75)</x:f>
      </x:c>
      <x:c r="W510" s="56" t="str">
        <x:f>IF('Deal_Master_Wide'!$DQ$75="","",'Deal_Master_Wide'!$DQ$75)</x:f>
      </x:c>
      <x:c r="X510" s="56" t="str">
        <x:f>IF('Deal_Master_Wide'!$DX$75="","",'Deal_Master_Wide'!$DX$75)</x:f>
      </x:c>
      <x:c r="Y510" s="118" t="str">
        <x:f>IF('Deal_Master_Wide'!$EE$75="","",'Deal_Master_Wide'!$EE$75)</x:f>
      </x:c>
      <x:c r="Z510" s="118" t="str">
        <x:f>IF('Deal_Master_Wide'!$EL$75="","",'Deal_Master_Wide'!$EL$75)</x:f>
      </x:c>
      <x:c r="AA510" s="52" t="str">
        <x:f>IF('Deal_Master_Wide'!$AL$75="","",'Deal_Master_Wide'!$AL$75)</x:f>
        <x:v>Unknown</x:v>
      </x:c>
      <x:c r="AB510" s="54" t="str">
        <x:f>IF('Deal_Master_Wide'!$AF$75="","",'Deal_Master_Wide'!$AF$75)</x:f>
      </x:c>
      <x:c r="AC510" s="52" t="str">
        <x:f>IF(COUNT($P510,$Q510,$R510,$S510,$T510,$U510,$V510,$W510,$X510)=9,"Yes","No")</x:f>
        <x:v>No</x:v>
      </x:c>
      <x:c r="AD510" s="52" t="str">
        <x:f>IF(COUNT($Y510,$Z510)=2,"Yes","No")</x:f>
        <x:v>No</x:v>
      </x:c>
      <x:c r="AE510" s="50" t="str"/>
      <x:c r="AF510" t="str"/>
    </x:row>
    <x:row r="511" ht="20" customHeight="1">
      <x:c r="A511" s="50" t="str">
        <x:v>CTL-0073</x:v>
      </x:c>
      <x:c r="B511" s="50" t="str">
        <x:v>Candidate alternative-rationale group</x:v>
      </x:c>
      <x:c r="C511" s="52" t="str">
        <x:f>IF('Deal_Master_Wide'!$AU$75="","",'Deal_Master_Wide'!$AU$75)</x:f>
        <x:v>Not reviewed</x:v>
      </x:c>
      <x:c r="D511" s="52" t="str">
        <x:f>IF('Deal_Master_Wide'!$AV$75="","",'Deal_Master_Wide'!$AV$75)</x:f>
        <x:v>Not assessed</x:v>
      </x:c>
      <x:c r="E511" s="50" t="n">
        <x:v>0</x:v>
      </x:c>
      <x:c r="F511" s="52" t="str">
        <x:f>IF(OR($C511="High-confidence innovation-driven",$C511="Medium-confidence innovation-driven"),1,IF($C511="Clear alternative-rationale",0,""))</x:f>
      </x:c>
      <x:c r="G511" s="52" t="str">
        <x:f>IF('Deal_Master_Wide'!$M$75="","",'Deal_Master_Wide'!$M$75)</x:f>
        <x:v>Review</x:v>
      </x:c>
      <x:c r="H511" s="50" t="str">
        <x:v>Ingenza Ltd</x:v>
      </x:c>
      <x:c r="I511" s="50" t="str">
        <x:v>Amprologix Ltd</x:v>
      </x:c>
      <x:c r="J511" s="50" t="n">
        <x:v>2018</x:v>
      </x:c>
      <x:c r="K511" s="50" t="n">
        <x:v>2</x:v>
      </x:c>
      <x:c r="L511" s="50" t="n">
        <x:v>2020</x:v>
      </x:c>
      <x:c r="M511" s="50" t="n">
        <x:v>1</x:v>
      </x:c>
      <x:c r="N511" s="50" t="n">
        <x:v>1</x:v>
      </x:c>
      <x:c r="O511" s="52" t="str">
        <x:f>IF($F511="","",$F511*$M511)</x:f>
      </x:c>
      <x:c r="P511" s="54" t="str">
        <x:f>IF('Deal_Master_Wide'!$BU$75="","",'Deal_Master_Wide'!$BU$75)</x:f>
      </x:c>
      <x:c r="Q511" s="54" t="str">
        <x:f>IF('Deal_Master_Wide'!$CB$75="","",'Deal_Master_Wide'!$CB$75)</x:f>
      </x:c>
      <x:c r="R511" s="54" t="str">
        <x:f>IF('Deal_Master_Wide'!$CI$75="","",'Deal_Master_Wide'!$CI$75)</x:f>
      </x:c>
      <x:c r="S511" s="54" t="str">
        <x:f>IF('Deal_Master_Wide'!$CP$75="","",'Deal_Master_Wide'!$CP$75)</x:f>
      </x:c>
      <x:c r="T511" s="54" t="str">
        <x:f>IF('Deal_Master_Wide'!$CW$75="","",'Deal_Master_Wide'!$CW$75)</x:f>
      </x:c>
      <x:c r="U511" s="54" t="str">
        <x:f>IF('Deal_Master_Wide'!$DD$75="","",'Deal_Master_Wide'!$DD$75)</x:f>
      </x:c>
      <x:c r="V511" s="56" t="str">
        <x:f>IF('Deal_Master_Wide'!$DK$75="","",'Deal_Master_Wide'!$DK$75)</x:f>
      </x:c>
      <x:c r="W511" s="56" t="str">
        <x:f>IF('Deal_Master_Wide'!$DR$75="","",'Deal_Master_Wide'!$DR$75)</x:f>
      </x:c>
      <x:c r="X511" s="56" t="str">
        <x:f>IF('Deal_Master_Wide'!$DY$75="","",'Deal_Master_Wide'!$DY$75)</x:f>
      </x:c>
      <x:c r="Y511" s="118" t="str">
        <x:f>IF('Deal_Master_Wide'!$EF$75="","",'Deal_Master_Wide'!$EF$75)</x:f>
      </x:c>
      <x:c r="Z511" s="118" t="str">
        <x:f>IF('Deal_Master_Wide'!$EM$75="","",'Deal_Master_Wide'!$EM$75)</x:f>
      </x:c>
      <x:c r="AA511" s="52" t="str">
        <x:f>IF('Deal_Master_Wide'!$AL$75="","",'Deal_Master_Wide'!$AL$75)</x:f>
        <x:v>Unknown</x:v>
      </x:c>
      <x:c r="AB511" s="54" t="str">
        <x:f>IF('Deal_Master_Wide'!$AF$75="","",'Deal_Master_Wide'!$AF$75)</x:f>
      </x:c>
      <x:c r="AC511" s="52" t="str">
        <x:f>IF(COUNT($P511,$Q511,$R511,$S511,$T511,$U511,$V511,$W511,$X511)=9,"Yes","No")</x:f>
        <x:v>No</x:v>
      </x:c>
      <x:c r="AD511" s="52" t="str">
        <x:f>IF(COUNT($Y511,$Z511)=2,"Yes","No")</x:f>
        <x:v>No</x:v>
      </x:c>
      <x:c r="AE511" s="50" t="str"/>
      <x:c r="AF511" t="str"/>
    </x:row>
    <x:row r="512" ht="20" customHeight="1">
      <x:c r="A512" s="50" t="str">
        <x:v>CTL-0073</x:v>
      </x:c>
      <x:c r="B512" s="50" t="str">
        <x:v>Candidate alternative-rationale group</x:v>
      </x:c>
      <x:c r="C512" s="52" t="str">
        <x:f>IF('Deal_Master_Wide'!$AU$75="","",'Deal_Master_Wide'!$AU$75)</x:f>
        <x:v>Not reviewed</x:v>
      </x:c>
      <x:c r="D512" s="52" t="str">
        <x:f>IF('Deal_Master_Wide'!$AV$75="","",'Deal_Master_Wide'!$AV$75)</x:f>
        <x:v>Not assessed</x:v>
      </x:c>
      <x:c r="E512" s="50" t="n">
        <x:v>0</x:v>
      </x:c>
      <x:c r="F512" s="52" t="str">
        <x:f>IF(OR($C512="High-confidence innovation-driven",$C512="Medium-confidence innovation-driven"),1,IF($C512="Clear alternative-rationale",0,""))</x:f>
      </x:c>
      <x:c r="G512" s="52" t="str">
        <x:f>IF('Deal_Master_Wide'!$M$75="","",'Deal_Master_Wide'!$M$75)</x:f>
        <x:v>Review</x:v>
      </x:c>
      <x:c r="H512" s="50" t="str">
        <x:v>Ingenza Ltd</x:v>
      </x:c>
      <x:c r="I512" s="50" t="str">
        <x:v>Amprologix Ltd</x:v>
      </x:c>
      <x:c r="J512" s="50" t="n">
        <x:v>2018</x:v>
      </x:c>
      <x:c r="K512" s="50" t="n">
        <x:v>3</x:v>
      </x:c>
      <x:c r="L512" s="50" t="n">
        <x:v>2021</x:v>
      </x:c>
      <x:c r="M512" s="50" t="n">
        <x:v>1</x:v>
      </x:c>
      <x:c r="N512" s="50" t="n">
        <x:v>1</x:v>
      </x:c>
      <x:c r="O512" s="52" t="str">
        <x:f>IF($F512="","",$F512*$M512)</x:f>
      </x:c>
      <x:c r="P512" s="54" t="str">
        <x:f>IF('Deal_Master_Wide'!$BV$75="","",'Deal_Master_Wide'!$BV$75)</x:f>
      </x:c>
      <x:c r="Q512" s="54" t="str">
        <x:f>IF('Deal_Master_Wide'!$CC$75="","",'Deal_Master_Wide'!$CC$75)</x:f>
      </x:c>
      <x:c r="R512" s="54" t="str">
        <x:f>IF('Deal_Master_Wide'!$CJ$75="","",'Deal_Master_Wide'!$CJ$75)</x:f>
      </x:c>
      <x:c r="S512" s="54" t="str">
        <x:f>IF('Deal_Master_Wide'!$CQ$75="","",'Deal_Master_Wide'!$CQ$75)</x:f>
      </x:c>
      <x:c r="T512" s="54" t="str">
        <x:f>IF('Deal_Master_Wide'!$CX$75="","",'Deal_Master_Wide'!$CX$75)</x:f>
      </x:c>
      <x:c r="U512" s="54" t="str">
        <x:f>IF('Deal_Master_Wide'!$DE$75="","",'Deal_Master_Wide'!$DE$75)</x:f>
      </x:c>
      <x:c r="V512" s="56" t="str">
        <x:f>IF('Deal_Master_Wide'!$DL$75="","",'Deal_Master_Wide'!$DL$75)</x:f>
      </x:c>
      <x:c r="W512" s="56" t="str">
        <x:f>IF('Deal_Master_Wide'!$DS$75="","",'Deal_Master_Wide'!$DS$75)</x:f>
      </x:c>
      <x:c r="X512" s="56" t="str">
        <x:f>IF('Deal_Master_Wide'!$DZ$75="","",'Deal_Master_Wide'!$DZ$75)</x:f>
      </x:c>
      <x:c r="Y512" s="118" t="str">
        <x:f>IF('Deal_Master_Wide'!$EG$75="","",'Deal_Master_Wide'!$EG$75)</x:f>
      </x:c>
      <x:c r="Z512" s="118" t="str">
        <x:f>IF('Deal_Master_Wide'!$EN$75="","",'Deal_Master_Wide'!$EN$75)</x:f>
      </x:c>
      <x:c r="AA512" s="52" t="str">
        <x:f>IF('Deal_Master_Wide'!$AL$75="","",'Deal_Master_Wide'!$AL$75)</x:f>
        <x:v>Unknown</x:v>
      </x:c>
      <x:c r="AB512" s="54" t="str">
        <x:f>IF('Deal_Master_Wide'!$AF$75="","",'Deal_Master_Wide'!$AF$75)</x:f>
      </x:c>
      <x:c r="AC512" s="52" t="str">
        <x:f>IF(COUNT($P512,$Q512,$R512,$S512,$T512,$U512,$V512,$W512,$X512)=9,"Yes","No")</x:f>
        <x:v>No</x:v>
      </x:c>
      <x:c r="AD512" s="52" t="str">
        <x:f>IF(COUNT($Y512,$Z512)=2,"Yes","No")</x:f>
        <x:v>No</x:v>
      </x:c>
      <x:c r="AE512" s="50" t="str"/>
      <x:c r="AF512" t="str"/>
    </x:row>
    <x:row r="513" ht="20" customHeight="1">
      <x:c r="A513" s="50" t="str">
        <x:v>CTL-0074</x:v>
      </x:c>
      <x:c r="B513" s="50" t="str">
        <x:v>Candidate alternative-rationale group</x:v>
      </x:c>
      <x:c r="C513" s="52" t="str">
        <x:f>IF('Deal_Master_Wide'!$AU$76="","",'Deal_Master_Wide'!$AU$76)</x:f>
        <x:v>Not reviewed</x:v>
      </x:c>
      <x:c r="D513" s="52" t="str">
        <x:f>IF('Deal_Master_Wide'!$AV$76="","",'Deal_Master_Wide'!$AV$76)</x:f>
        <x:v>Not assessed</x:v>
      </x:c>
      <x:c r="E513" s="50" t="n">
        <x:v>0</x:v>
      </x:c>
      <x:c r="F513" s="52" t="str">
        <x:f>IF(OR($C513="High-confidence innovation-driven",$C513="Medium-confidence innovation-driven"),1,IF($C513="Clear alternative-rationale",0,""))</x:f>
      </x:c>
      <x:c r="G513" s="52" t="str">
        <x:f>IF('Deal_Master_Wide'!$M$76="","",'Deal_Master_Wide'!$M$76)</x:f>
        <x:v>Review</x:v>
      </x:c>
      <x:c r="H513" s="50" t="str">
        <x:v>Boehringer Ingelheim International GmbH</x:v>
      </x:c>
      <x:c r="I513" s="50" t="str">
        <x:v>ViraTherapeutics GmbH</x:v>
      </x:c>
      <x:c r="J513" s="50" t="n">
        <x:v>2018</x:v>
      </x:c>
      <x:c r="K513" s="50" t="n">
        <x:v>-3</x:v>
      </x:c>
      <x:c r="L513" s="50" t="n">
        <x:v>2015</x:v>
      </x:c>
      <x:c r="M513" s="50" t="n">
        <x:v>0</x:v>
      </x:c>
      <x:c r="N513" s="50" t="n">
        <x:v>0</x:v>
      </x:c>
      <x:c r="O513" s="52" t="str">
        <x:f>IF($F513="","",$F513*$M513)</x:f>
      </x:c>
      <x:c r="P513" s="54" t="str">
        <x:f>IF('Deal_Master_Wide'!$BP$76="","",'Deal_Master_Wide'!$BP$76)</x:f>
      </x:c>
      <x:c r="Q513" s="54" t="str">
        <x:f>IF('Deal_Master_Wide'!$BW$76="","",'Deal_Master_Wide'!$BW$76)</x:f>
      </x:c>
      <x:c r="R513" s="54" t="str">
        <x:f>IF('Deal_Master_Wide'!$CD$76="","",'Deal_Master_Wide'!$CD$76)</x:f>
      </x:c>
      <x:c r="S513" s="54" t="str">
        <x:f>IF('Deal_Master_Wide'!$CK$76="","",'Deal_Master_Wide'!$CK$76)</x:f>
      </x:c>
      <x:c r="T513" s="54" t="str">
        <x:f>IF('Deal_Master_Wide'!$CR$76="","",'Deal_Master_Wide'!$CR$76)</x:f>
      </x:c>
      <x:c r="U513" s="54" t="str">
        <x:f>IF('Deal_Master_Wide'!$CY$76="","",'Deal_Master_Wide'!$CY$76)</x:f>
      </x:c>
      <x:c r="V513" s="56" t="str">
        <x:f>IF('Deal_Master_Wide'!$DF$76="","",'Deal_Master_Wide'!$DF$76)</x:f>
      </x:c>
      <x:c r="W513" s="56" t="str">
        <x:f>IF('Deal_Master_Wide'!$DM$76="","",'Deal_Master_Wide'!$DM$76)</x:f>
      </x:c>
      <x:c r="X513" s="56" t="str">
        <x:f>IF('Deal_Master_Wide'!$DT$76="","",'Deal_Master_Wide'!$DT$76)</x:f>
      </x:c>
      <x:c r="Y513" s="118" t="str">
        <x:f>IF('Deal_Master_Wide'!$EA$76="","",'Deal_Master_Wide'!$EA$76)</x:f>
      </x:c>
      <x:c r="Z513" s="118" t="str">
        <x:f>IF('Deal_Master_Wide'!$EH$76="","",'Deal_Master_Wide'!$EH$76)</x:f>
      </x:c>
      <x:c r="AA513" s="52" t="str">
        <x:f>IF('Deal_Master_Wide'!$AL$76="","",'Deal_Master_Wide'!$AL$76)</x:f>
        <x:v>Unknown</x:v>
      </x:c>
      <x:c r="AB513" s="54" t="n">
        <x:f>IF('Deal_Master_Wide'!$AF$76="","",'Deal_Master_Wide'!$AF$76)</x:f>
        <x:v>244</x:v>
      </x:c>
      <x:c r="AC513" s="52" t="str">
        <x:f>IF(COUNT($P513,$Q513,$R513,$S513,$T513,$U513,$V513,$W513,$X513)=9,"Yes","No")</x:f>
        <x:v>No</x:v>
      </x:c>
      <x:c r="AD513" s="52" t="str">
        <x:f>IF(COUNT($Y513,$Z513)=2,"Yes","No")</x:f>
        <x:v>No</x:v>
      </x:c>
      <x:c r="AE513" s="50" t="str"/>
      <x:c r="AF513" t="str"/>
    </x:row>
    <x:row r="514" ht="20" customHeight="1">
      <x:c r="A514" s="50" t="str">
        <x:v>CTL-0074</x:v>
      </x:c>
      <x:c r="B514" s="50" t="str">
        <x:v>Candidate alternative-rationale group</x:v>
      </x:c>
      <x:c r="C514" s="52" t="str">
        <x:f>IF('Deal_Master_Wide'!$AU$76="","",'Deal_Master_Wide'!$AU$76)</x:f>
        <x:v>Not reviewed</x:v>
      </x:c>
      <x:c r="D514" s="52" t="str">
        <x:f>IF('Deal_Master_Wide'!$AV$76="","",'Deal_Master_Wide'!$AV$76)</x:f>
        <x:v>Not assessed</x:v>
      </x:c>
      <x:c r="E514" s="50" t="n">
        <x:v>0</x:v>
      </x:c>
      <x:c r="F514" s="52" t="str">
        <x:f>IF(OR($C514="High-confidence innovation-driven",$C514="Medium-confidence innovation-driven"),1,IF($C514="Clear alternative-rationale",0,""))</x:f>
      </x:c>
      <x:c r="G514" s="52" t="str">
        <x:f>IF('Deal_Master_Wide'!$M$76="","",'Deal_Master_Wide'!$M$76)</x:f>
        <x:v>Review</x:v>
      </x:c>
      <x:c r="H514" s="50" t="str">
        <x:v>Boehringer Ingelheim International GmbH</x:v>
      </x:c>
      <x:c r="I514" s="50" t="str">
        <x:v>ViraTherapeutics GmbH</x:v>
      </x:c>
      <x:c r="J514" s="50" t="n">
        <x:v>2018</x:v>
      </x:c>
      <x:c r="K514" s="50" t="n">
        <x:v>-2</x:v>
      </x:c>
      <x:c r="L514" s="50" t="n">
        <x:v>2016</x:v>
      </x:c>
      <x:c r="M514" s="50" t="n">
        <x:v>0</x:v>
      </x:c>
      <x:c r="N514" s="50" t="n">
        <x:v>0</x:v>
      </x:c>
      <x:c r="O514" s="52" t="str">
        <x:f>IF($F514="","",$F514*$M514)</x:f>
      </x:c>
      <x:c r="P514" s="54" t="str">
        <x:f>IF('Deal_Master_Wide'!$BQ$76="","",'Deal_Master_Wide'!$BQ$76)</x:f>
      </x:c>
      <x:c r="Q514" s="54" t="str">
        <x:f>IF('Deal_Master_Wide'!$BX$76="","",'Deal_Master_Wide'!$BX$76)</x:f>
      </x:c>
      <x:c r="R514" s="54" t="str">
        <x:f>IF('Deal_Master_Wide'!$CE$76="","",'Deal_Master_Wide'!$CE$76)</x:f>
      </x:c>
      <x:c r="S514" s="54" t="str">
        <x:f>IF('Deal_Master_Wide'!$CL$76="","",'Deal_Master_Wide'!$CL$76)</x:f>
      </x:c>
      <x:c r="T514" s="54" t="str">
        <x:f>IF('Deal_Master_Wide'!$CS$76="","",'Deal_Master_Wide'!$CS$76)</x:f>
      </x:c>
      <x:c r="U514" s="54" t="str">
        <x:f>IF('Deal_Master_Wide'!$CZ$76="","",'Deal_Master_Wide'!$CZ$76)</x:f>
      </x:c>
      <x:c r="V514" s="56" t="str">
        <x:f>IF('Deal_Master_Wide'!$DG$76="","",'Deal_Master_Wide'!$DG$76)</x:f>
      </x:c>
      <x:c r="W514" s="56" t="str">
        <x:f>IF('Deal_Master_Wide'!$DN$76="","",'Deal_Master_Wide'!$DN$76)</x:f>
      </x:c>
      <x:c r="X514" s="56" t="str">
        <x:f>IF('Deal_Master_Wide'!$DU$76="","",'Deal_Master_Wide'!$DU$76)</x:f>
      </x:c>
      <x:c r="Y514" s="118" t="str">
        <x:f>IF('Deal_Master_Wide'!$EB$76="","",'Deal_Master_Wide'!$EB$76)</x:f>
      </x:c>
      <x:c r="Z514" s="118" t="str">
        <x:f>IF('Deal_Master_Wide'!$EI$76="","",'Deal_Master_Wide'!$EI$76)</x:f>
      </x:c>
      <x:c r="AA514" s="52" t="str">
        <x:f>IF('Deal_Master_Wide'!$AL$76="","",'Deal_Master_Wide'!$AL$76)</x:f>
        <x:v>Unknown</x:v>
      </x:c>
      <x:c r="AB514" s="54" t="n">
        <x:f>IF('Deal_Master_Wide'!$AF$76="","",'Deal_Master_Wide'!$AF$76)</x:f>
        <x:v>244</x:v>
      </x:c>
      <x:c r="AC514" s="52" t="str">
        <x:f>IF(COUNT($P514,$Q514,$R514,$S514,$T514,$U514,$V514,$W514,$X514)=9,"Yes","No")</x:f>
        <x:v>No</x:v>
      </x:c>
      <x:c r="AD514" s="52" t="str">
        <x:f>IF(COUNT($Y514,$Z514)=2,"Yes","No")</x:f>
        <x:v>No</x:v>
      </x:c>
      <x:c r="AE514" s="50" t="str"/>
      <x:c r="AF514" t="str"/>
    </x:row>
    <x:row r="515" ht="20" customHeight="1">
      <x:c r="A515" s="50" t="str">
        <x:v>CTL-0074</x:v>
      </x:c>
      <x:c r="B515" s="50" t="str">
        <x:v>Candidate alternative-rationale group</x:v>
      </x:c>
      <x:c r="C515" s="52" t="str">
        <x:f>IF('Deal_Master_Wide'!$AU$76="","",'Deal_Master_Wide'!$AU$76)</x:f>
        <x:v>Not reviewed</x:v>
      </x:c>
      <x:c r="D515" s="52" t="str">
        <x:f>IF('Deal_Master_Wide'!$AV$76="","",'Deal_Master_Wide'!$AV$76)</x:f>
        <x:v>Not assessed</x:v>
      </x:c>
      <x:c r="E515" s="50" t="n">
        <x:v>0</x:v>
      </x:c>
      <x:c r="F515" s="52" t="str">
        <x:f>IF(OR($C515="High-confidence innovation-driven",$C515="Medium-confidence innovation-driven"),1,IF($C515="Clear alternative-rationale",0,""))</x:f>
      </x:c>
      <x:c r="G515" s="52" t="str">
        <x:f>IF('Deal_Master_Wide'!$M$76="","",'Deal_Master_Wide'!$M$76)</x:f>
        <x:v>Review</x:v>
      </x:c>
      <x:c r="H515" s="50" t="str">
        <x:v>Boehringer Ingelheim International GmbH</x:v>
      </x:c>
      <x:c r="I515" s="50" t="str">
        <x:v>ViraTherapeutics GmbH</x:v>
      </x:c>
      <x:c r="J515" s="50" t="n">
        <x:v>2018</x:v>
      </x:c>
      <x:c r="K515" s="50" t="n">
        <x:v>-1</x:v>
      </x:c>
      <x:c r="L515" s="50" t="n">
        <x:v>2017</x:v>
      </x:c>
      <x:c r="M515" s="50" t="n">
        <x:v>0</x:v>
      </x:c>
      <x:c r="N515" s="50" t="n">
        <x:v>0</x:v>
      </x:c>
      <x:c r="O515" s="52" t="str">
        <x:f>IF($F515="","",$F515*$M515)</x:f>
      </x:c>
      <x:c r="P515" s="54" t="str">
        <x:f>IF('Deal_Master_Wide'!$BR$76="","",'Deal_Master_Wide'!$BR$76)</x:f>
      </x:c>
      <x:c r="Q515" s="54" t="str">
        <x:f>IF('Deal_Master_Wide'!$BY$76="","",'Deal_Master_Wide'!$BY$76)</x:f>
      </x:c>
      <x:c r="R515" s="54" t="str">
        <x:f>IF('Deal_Master_Wide'!$CF$76="","",'Deal_Master_Wide'!$CF$76)</x:f>
      </x:c>
      <x:c r="S515" s="54" t="str">
        <x:f>IF('Deal_Master_Wide'!$CM$76="","",'Deal_Master_Wide'!$CM$76)</x:f>
      </x:c>
      <x:c r="T515" s="54" t="str">
        <x:f>IF('Deal_Master_Wide'!$CT$76="","",'Deal_Master_Wide'!$CT$76)</x:f>
      </x:c>
      <x:c r="U515" s="54" t="str">
        <x:f>IF('Deal_Master_Wide'!$DA$76="","",'Deal_Master_Wide'!$DA$76)</x:f>
      </x:c>
      <x:c r="V515" s="56" t="str">
        <x:f>IF('Deal_Master_Wide'!$DH$76="","",'Deal_Master_Wide'!$DH$76)</x:f>
      </x:c>
      <x:c r="W515" s="56" t="str">
        <x:f>IF('Deal_Master_Wide'!$DO$76="","",'Deal_Master_Wide'!$DO$76)</x:f>
      </x:c>
      <x:c r="X515" s="56" t="str">
        <x:f>IF('Deal_Master_Wide'!$DV$76="","",'Deal_Master_Wide'!$DV$76)</x:f>
      </x:c>
      <x:c r="Y515" s="118" t="str">
        <x:f>IF('Deal_Master_Wide'!$EC$76="","",'Deal_Master_Wide'!$EC$76)</x:f>
      </x:c>
      <x:c r="Z515" s="118" t="str">
        <x:f>IF('Deal_Master_Wide'!$EJ$76="","",'Deal_Master_Wide'!$EJ$76)</x:f>
      </x:c>
      <x:c r="AA515" s="52" t="str">
        <x:f>IF('Deal_Master_Wide'!$AL$76="","",'Deal_Master_Wide'!$AL$76)</x:f>
        <x:v>Unknown</x:v>
      </x:c>
      <x:c r="AB515" s="54" t="n">
        <x:f>IF('Deal_Master_Wide'!$AF$76="","",'Deal_Master_Wide'!$AF$76)</x:f>
        <x:v>244</x:v>
      </x:c>
      <x:c r="AC515" s="52" t="str">
        <x:f>IF(COUNT($P515,$Q515,$R515,$S515,$T515,$U515,$V515,$W515,$X515)=9,"Yes","No")</x:f>
        <x:v>No</x:v>
      </x:c>
      <x:c r="AD515" s="52" t="str">
        <x:f>IF(COUNT($Y515,$Z515)=2,"Yes","No")</x:f>
        <x:v>No</x:v>
      </x:c>
      <x:c r="AE515" s="50" t="str"/>
      <x:c r="AF515" t="str"/>
    </x:row>
    <x:row r="516" ht="20" customHeight="1">
      <x:c r="A516" s="50" t="str">
        <x:v>CTL-0074</x:v>
      </x:c>
      <x:c r="B516" s="50" t="str">
        <x:v>Candidate alternative-rationale group</x:v>
      </x:c>
      <x:c r="C516" s="52" t="str">
        <x:f>IF('Deal_Master_Wide'!$AU$76="","",'Deal_Master_Wide'!$AU$76)</x:f>
        <x:v>Not reviewed</x:v>
      </x:c>
      <x:c r="D516" s="52" t="str">
        <x:f>IF('Deal_Master_Wide'!$AV$76="","",'Deal_Master_Wide'!$AV$76)</x:f>
        <x:v>Not assessed</x:v>
      </x:c>
      <x:c r="E516" s="50" t="n">
        <x:v>0</x:v>
      </x:c>
      <x:c r="F516" s="52" t="str">
        <x:f>IF(OR($C516="High-confidence innovation-driven",$C516="Medium-confidence innovation-driven"),1,IF($C516="Clear alternative-rationale",0,""))</x:f>
      </x:c>
      <x:c r="G516" s="52" t="str">
        <x:f>IF('Deal_Master_Wide'!$M$76="","",'Deal_Master_Wide'!$M$76)</x:f>
        <x:v>Review</x:v>
      </x:c>
      <x:c r="H516" s="50" t="str">
        <x:v>Boehringer Ingelheim International GmbH</x:v>
      </x:c>
      <x:c r="I516" s="50" t="str">
        <x:v>ViraTherapeutics GmbH</x:v>
      </x:c>
      <x:c r="J516" s="50" t="n">
        <x:v>2018</x:v>
      </x:c>
      <x:c r="K516" s="50" t="n">
        <x:v>0</x:v>
      </x:c>
      <x:c r="L516" s="50" t="n">
        <x:v>2018</x:v>
      </x:c>
      <x:c r="M516" s="50" t="n">
        <x:v>0</x:v>
      </x:c>
      <x:c r="N516" s="50" t="n">
        <x:v>1</x:v>
      </x:c>
      <x:c r="O516" s="52" t="str">
        <x:f>IF($F516="","",$F516*$M516)</x:f>
      </x:c>
      <x:c r="P516" s="54" t="str">
        <x:f>IF('Deal_Master_Wide'!$BS$76="","",'Deal_Master_Wide'!$BS$76)</x:f>
      </x:c>
      <x:c r="Q516" s="54" t="str">
        <x:f>IF('Deal_Master_Wide'!$BZ$76="","",'Deal_Master_Wide'!$BZ$76)</x:f>
      </x:c>
      <x:c r="R516" s="54" t="str">
        <x:f>IF('Deal_Master_Wide'!$CG$76="","",'Deal_Master_Wide'!$CG$76)</x:f>
      </x:c>
      <x:c r="S516" s="54" t="str">
        <x:f>IF('Deal_Master_Wide'!$CN$76="","",'Deal_Master_Wide'!$CN$76)</x:f>
      </x:c>
      <x:c r="T516" s="54" t="str">
        <x:f>IF('Deal_Master_Wide'!$CU$76="","",'Deal_Master_Wide'!$CU$76)</x:f>
      </x:c>
      <x:c r="U516" s="54" t="str">
        <x:f>IF('Deal_Master_Wide'!$DB$76="","",'Deal_Master_Wide'!$DB$76)</x:f>
      </x:c>
      <x:c r="V516" s="56" t="str">
        <x:f>IF('Deal_Master_Wide'!$DI$76="","",'Deal_Master_Wide'!$DI$76)</x:f>
      </x:c>
      <x:c r="W516" s="56" t="str">
        <x:f>IF('Deal_Master_Wide'!$DP$76="","",'Deal_Master_Wide'!$DP$76)</x:f>
      </x:c>
      <x:c r="X516" s="56" t="str">
        <x:f>IF('Deal_Master_Wide'!$DW$76="","",'Deal_Master_Wide'!$DW$76)</x:f>
      </x:c>
      <x:c r="Y516" s="118" t="str">
        <x:f>IF('Deal_Master_Wide'!$ED$76="","",'Deal_Master_Wide'!$ED$76)</x:f>
      </x:c>
      <x:c r="Z516" s="118" t="str">
        <x:f>IF('Deal_Master_Wide'!$EK$76="","",'Deal_Master_Wide'!$EK$76)</x:f>
      </x:c>
      <x:c r="AA516" s="52" t="str">
        <x:f>IF('Deal_Master_Wide'!$AL$76="","",'Deal_Master_Wide'!$AL$76)</x:f>
        <x:v>Unknown</x:v>
      </x:c>
      <x:c r="AB516" s="54" t="n">
        <x:f>IF('Deal_Master_Wide'!$AF$76="","",'Deal_Master_Wide'!$AF$76)</x:f>
        <x:v>244</x:v>
      </x:c>
      <x:c r="AC516" s="52" t="str">
        <x:f>IF(COUNT($P516,$Q516,$R516,$S516,$T516,$U516,$V516,$W516,$X516)=9,"Yes","No")</x:f>
        <x:v>No</x:v>
      </x:c>
      <x:c r="AD516" s="52" t="str">
        <x:f>IF(COUNT($Y516,$Z516)=2,"Yes","No")</x:f>
        <x:v>No</x:v>
      </x:c>
      <x:c r="AE516" s="50" t="str"/>
      <x:c r="AF516" t="str"/>
    </x:row>
    <x:row r="517" ht="20" customHeight="1">
      <x:c r="A517" s="50" t="str">
        <x:v>CTL-0074</x:v>
      </x:c>
      <x:c r="B517" s="50" t="str">
        <x:v>Candidate alternative-rationale group</x:v>
      </x:c>
      <x:c r="C517" s="52" t="str">
        <x:f>IF('Deal_Master_Wide'!$AU$76="","",'Deal_Master_Wide'!$AU$76)</x:f>
        <x:v>Not reviewed</x:v>
      </x:c>
      <x:c r="D517" s="52" t="str">
        <x:f>IF('Deal_Master_Wide'!$AV$76="","",'Deal_Master_Wide'!$AV$76)</x:f>
        <x:v>Not assessed</x:v>
      </x:c>
      <x:c r="E517" s="50" t="n">
        <x:v>0</x:v>
      </x:c>
      <x:c r="F517" s="52" t="str">
        <x:f>IF(OR($C517="High-confidence innovation-driven",$C517="Medium-confidence innovation-driven"),1,IF($C517="Clear alternative-rationale",0,""))</x:f>
      </x:c>
      <x:c r="G517" s="52" t="str">
        <x:f>IF('Deal_Master_Wide'!$M$76="","",'Deal_Master_Wide'!$M$76)</x:f>
        <x:v>Review</x:v>
      </x:c>
      <x:c r="H517" s="50" t="str">
        <x:v>Boehringer Ingelheim International GmbH</x:v>
      </x:c>
      <x:c r="I517" s="50" t="str">
        <x:v>ViraTherapeutics GmbH</x:v>
      </x:c>
      <x:c r="J517" s="50" t="n">
        <x:v>2018</x:v>
      </x:c>
      <x:c r="K517" s="50" t="n">
        <x:v>1</x:v>
      </x:c>
      <x:c r="L517" s="50" t="n">
        <x:v>2019</x:v>
      </x:c>
      <x:c r="M517" s="50" t="n">
        <x:v>1</x:v>
      </x:c>
      <x:c r="N517" s="50" t="n">
        <x:v>1</x:v>
      </x:c>
      <x:c r="O517" s="52" t="str">
        <x:f>IF($F517="","",$F517*$M517)</x:f>
      </x:c>
      <x:c r="P517" s="54" t="str">
        <x:f>IF('Deal_Master_Wide'!$BT$76="","",'Deal_Master_Wide'!$BT$76)</x:f>
      </x:c>
      <x:c r="Q517" s="54" t="str">
        <x:f>IF('Deal_Master_Wide'!$CA$76="","",'Deal_Master_Wide'!$CA$76)</x:f>
      </x:c>
      <x:c r="R517" s="54" t="str">
        <x:f>IF('Deal_Master_Wide'!$CH$76="","",'Deal_Master_Wide'!$CH$76)</x:f>
      </x:c>
      <x:c r="S517" s="54" t="str">
        <x:f>IF('Deal_Master_Wide'!$CO$76="","",'Deal_Master_Wide'!$CO$76)</x:f>
      </x:c>
      <x:c r="T517" s="54" t="str">
        <x:f>IF('Deal_Master_Wide'!$CV$76="","",'Deal_Master_Wide'!$CV$76)</x:f>
      </x:c>
      <x:c r="U517" s="54" t="str">
        <x:f>IF('Deal_Master_Wide'!$DC$76="","",'Deal_Master_Wide'!$DC$76)</x:f>
      </x:c>
      <x:c r="V517" s="56" t="str">
        <x:f>IF('Deal_Master_Wide'!$DJ$76="","",'Deal_Master_Wide'!$DJ$76)</x:f>
      </x:c>
      <x:c r="W517" s="56" t="str">
        <x:f>IF('Deal_Master_Wide'!$DQ$76="","",'Deal_Master_Wide'!$DQ$76)</x:f>
      </x:c>
      <x:c r="X517" s="56" t="str">
        <x:f>IF('Deal_Master_Wide'!$DX$76="","",'Deal_Master_Wide'!$DX$76)</x:f>
      </x:c>
      <x:c r="Y517" s="118" t="str">
        <x:f>IF('Deal_Master_Wide'!$EE$76="","",'Deal_Master_Wide'!$EE$76)</x:f>
      </x:c>
      <x:c r="Z517" s="118" t="str">
        <x:f>IF('Deal_Master_Wide'!$EL$76="","",'Deal_Master_Wide'!$EL$76)</x:f>
      </x:c>
      <x:c r="AA517" s="52" t="str">
        <x:f>IF('Deal_Master_Wide'!$AL$76="","",'Deal_Master_Wide'!$AL$76)</x:f>
        <x:v>Unknown</x:v>
      </x:c>
      <x:c r="AB517" s="54" t="n">
        <x:f>IF('Deal_Master_Wide'!$AF$76="","",'Deal_Master_Wide'!$AF$76)</x:f>
        <x:v>244</x:v>
      </x:c>
      <x:c r="AC517" s="52" t="str">
        <x:f>IF(COUNT($P517,$Q517,$R517,$S517,$T517,$U517,$V517,$W517,$X517)=9,"Yes","No")</x:f>
        <x:v>No</x:v>
      </x:c>
      <x:c r="AD517" s="52" t="str">
        <x:f>IF(COUNT($Y517,$Z517)=2,"Yes","No")</x:f>
        <x:v>No</x:v>
      </x:c>
      <x:c r="AE517" s="50" t="str"/>
      <x:c r="AF517" t="str"/>
    </x:row>
    <x:row r="518" ht="20" customHeight="1">
      <x:c r="A518" s="50" t="str">
        <x:v>CTL-0074</x:v>
      </x:c>
      <x:c r="B518" s="50" t="str">
        <x:v>Candidate alternative-rationale group</x:v>
      </x:c>
      <x:c r="C518" s="52" t="str">
        <x:f>IF('Deal_Master_Wide'!$AU$76="","",'Deal_Master_Wide'!$AU$76)</x:f>
        <x:v>Not reviewed</x:v>
      </x:c>
      <x:c r="D518" s="52" t="str">
        <x:f>IF('Deal_Master_Wide'!$AV$76="","",'Deal_Master_Wide'!$AV$76)</x:f>
        <x:v>Not assessed</x:v>
      </x:c>
      <x:c r="E518" s="50" t="n">
        <x:v>0</x:v>
      </x:c>
      <x:c r="F518" s="52" t="str">
        <x:f>IF(OR($C518="High-confidence innovation-driven",$C518="Medium-confidence innovation-driven"),1,IF($C518="Clear alternative-rationale",0,""))</x:f>
      </x:c>
      <x:c r="G518" s="52" t="str">
        <x:f>IF('Deal_Master_Wide'!$M$76="","",'Deal_Master_Wide'!$M$76)</x:f>
        <x:v>Review</x:v>
      </x:c>
      <x:c r="H518" s="50" t="str">
        <x:v>Boehringer Ingelheim International GmbH</x:v>
      </x:c>
      <x:c r="I518" s="50" t="str">
        <x:v>ViraTherapeutics GmbH</x:v>
      </x:c>
      <x:c r="J518" s="50" t="n">
        <x:v>2018</x:v>
      </x:c>
      <x:c r="K518" s="50" t="n">
        <x:v>2</x:v>
      </x:c>
      <x:c r="L518" s="50" t="n">
        <x:v>2020</x:v>
      </x:c>
      <x:c r="M518" s="50" t="n">
        <x:v>1</x:v>
      </x:c>
      <x:c r="N518" s="50" t="n">
        <x:v>1</x:v>
      </x:c>
      <x:c r="O518" s="52" t="str">
        <x:f>IF($F518="","",$F518*$M518)</x:f>
      </x:c>
      <x:c r="P518" s="54" t="str">
        <x:f>IF('Deal_Master_Wide'!$BU$76="","",'Deal_Master_Wide'!$BU$76)</x:f>
      </x:c>
      <x:c r="Q518" s="54" t="str">
        <x:f>IF('Deal_Master_Wide'!$CB$76="","",'Deal_Master_Wide'!$CB$76)</x:f>
      </x:c>
      <x:c r="R518" s="54" t="str">
        <x:f>IF('Deal_Master_Wide'!$CI$76="","",'Deal_Master_Wide'!$CI$76)</x:f>
      </x:c>
      <x:c r="S518" s="54" t="str">
        <x:f>IF('Deal_Master_Wide'!$CP$76="","",'Deal_Master_Wide'!$CP$76)</x:f>
      </x:c>
      <x:c r="T518" s="54" t="str">
        <x:f>IF('Deal_Master_Wide'!$CW$76="","",'Deal_Master_Wide'!$CW$76)</x:f>
      </x:c>
      <x:c r="U518" s="54" t="str">
        <x:f>IF('Deal_Master_Wide'!$DD$76="","",'Deal_Master_Wide'!$DD$76)</x:f>
      </x:c>
      <x:c r="V518" s="56" t="str">
        <x:f>IF('Deal_Master_Wide'!$DK$76="","",'Deal_Master_Wide'!$DK$76)</x:f>
      </x:c>
      <x:c r="W518" s="56" t="str">
        <x:f>IF('Deal_Master_Wide'!$DR$76="","",'Deal_Master_Wide'!$DR$76)</x:f>
      </x:c>
      <x:c r="X518" s="56" t="str">
        <x:f>IF('Deal_Master_Wide'!$DY$76="","",'Deal_Master_Wide'!$DY$76)</x:f>
      </x:c>
      <x:c r="Y518" s="118" t="str">
        <x:f>IF('Deal_Master_Wide'!$EF$76="","",'Deal_Master_Wide'!$EF$76)</x:f>
      </x:c>
      <x:c r="Z518" s="118" t="str">
        <x:f>IF('Deal_Master_Wide'!$EM$76="","",'Deal_Master_Wide'!$EM$76)</x:f>
      </x:c>
      <x:c r="AA518" s="52" t="str">
        <x:f>IF('Deal_Master_Wide'!$AL$76="","",'Deal_Master_Wide'!$AL$76)</x:f>
        <x:v>Unknown</x:v>
      </x:c>
      <x:c r="AB518" s="54" t="n">
        <x:f>IF('Deal_Master_Wide'!$AF$76="","",'Deal_Master_Wide'!$AF$76)</x:f>
        <x:v>244</x:v>
      </x:c>
      <x:c r="AC518" s="52" t="str">
        <x:f>IF(COUNT($P518,$Q518,$R518,$S518,$T518,$U518,$V518,$W518,$X518)=9,"Yes","No")</x:f>
        <x:v>No</x:v>
      </x:c>
      <x:c r="AD518" s="52" t="str">
        <x:f>IF(COUNT($Y518,$Z518)=2,"Yes","No")</x:f>
        <x:v>No</x:v>
      </x:c>
      <x:c r="AE518" s="50" t="str"/>
      <x:c r="AF518" t="str"/>
    </x:row>
    <x:row r="519" ht="20" customHeight="1">
      <x:c r="A519" s="50" t="str">
        <x:v>CTL-0074</x:v>
      </x:c>
      <x:c r="B519" s="50" t="str">
        <x:v>Candidate alternative-rationale group</x:v>
      </x:c>
      <x:c r="C519" s="52" t="str">
        <x:f>IF('Deal_Master_Wide'!$AU$76="","",'Deal_Master_Wide'!$AU$76)</x:f>
        <x:v>Not reviewed</x:v>
      </x:c>
      <x:c r="D519" s="52" t="str">
        <x:f>IF('Deal_Master_Wide'!$AV$76="","",'Deal_Master_Wide'!$AV$76)</x:f>
        <x:v>Not assessed</x:v>
      </x:c>
      <x:c r="E519" s="50" t="n">
        <x:v>0</x:v>
      </x:c>
      <x:c r="F519" s="52" t="str">
        <x:f>IF(OR($C519="High-confidence innovation-driven",$C519="Medium-confidence innovation-driven"),1,IF($C519="Clear alternative-rationale",0,""))</x:f>
      </x:c>
      <x:c r="G519" s="52" t="str">
        <x:f>IF('Deal_Master_Wide'!$M$76="","",'Deal_Master_Wide'!$M$76)</x:f>
        <x:v>Review</x:v>
      </x:c>
      <x:c r="H519" s="50" t="str">
        <x:v>Boehringer Ingelheim International GmbH</x:v>
      </x:c>
      <x:c r="I519" s="50" t="str">
        <x:v>ViraTherapeutics GmbH</x:v>
      </x:c>
      <x:c r="J519" s="50" t="n">
        <x:v>2018</x:v>
      </x:c>
      <x:c r="K519" s="50" t="n">
        <x:v>3</x:v>
      </x:c>
      <x:c r="L519" s="50" t="n">
        <x:v>2021</x:v>
      </x:c>
      <x:c r="M519" s="50" t="n">
        <x:v>1</x:v>
      </x:c>
      <x:c r="N519" s="50" t="n">
        <x:v>1</x:v>
      </x:c>
      <x:c r="O519" s="52" t="str">
        <x:f>IF($F519="","",$F519*$M519)</x:f>
      </x:c>
      <x:c r="P519" s="54" t="str">
        <x:f>IF('Deal_Master_Wide'!$BV$76="","",'Deal_Master_Wide'!$BV$76)</x:f>
      </x:c>
      <x:c r="Q519" s="54" t="str">
        <x:f>IF('Deal_Master_Wide'!$CC$76="","",'Deal_Master_Wide'!$CC$76)</x:f>
      </x:c>
      <x:c r="R519" s="54" t="str">
        <x:f>IF('Deal_Master_Wide'!$CJ$76="","",'Deal_Master_Wide'!$CJ$76)</x:f>
      </x:c>
      <x:c r="S519" s="54" t="str">
        <x:f>IF('Deal_Master_Wide'!$CQ$76="","",'Deal_Master_Wide'!$CQ$76)</x:f>
      </x:c>
      <x:c r="T519" s="54" t="str">
        <x:f>IF('Deal_Master_Wide'!$CX$76="","",'Deal_Master_Wide'!$CX$76)</x:f>
      </x:c>
      <x:c r="U519" s="54" t="str">
        <x:f>IF('Deal_Master_Wide'!$DE$76="","",'Deal_Master_Wide'!$DE$76)</x:f>
      </x:c>
      <x:c r="V519" s="56" t="str">
        <x:f>IF('Deal_Master_Wide'!$DL$76="","",'Deal_Master_Wide'!$DL$76)</x:f>
      </x:c>
      <x:c r="W519" s="56" t="str">
        <x:f>IF('Deal_Master_Wide'!$DS$76="","",'Deal_Master_Wide'!$DS$76)</x:f>
      </x:c>
      <x:c r="X519" s="56" t="str">
        <x:f>IF('Deal_Master_Wide'!$DZ$76="","",'Deal_Master_Wide'!$DZ$76)</x:f>
      </x:c>
      <x:c r="Y519" s="118" t="str">
        <x:f>IF('Deal_Master_Wide'!$EG$76="","",'Deal_Master_Wide'!$EG$76)</x:f>
      </x:c>
      <x:c r="Z519" s="118" t="str">
        <x:f>IF('Deal_Master_Wide'!$EN$76="","",'Deal_Master_Wide'!$EN$76)</x:f>
      </x:c>
      <x:c r="AA519" s="52" t="str">
        <x:f>IF('Deal_Master_Wide'!$AL$76="","",'Deal_Master_Wide'!$AL$76)</x:f>
        <x:v>Unknown</x:v>
      </x:c>
      <x:c r="AB519" s="54" t="n">
        <x:f>IF('Deal_Master_Wide'!$AF$76="","",'Deal_Master_Wide'!$AF$76)</x:f>
        <x:v>244</x:v>
      </x:c>
      <x:c r="AC519" s="52" t="str">
        <x:f>IF(COUNT($P519,$Q519,$R519,$S519,$T519,$U519,$V519,$W519,$X519)=9,"Yes","No")</x:f>
        <x:v>No</x:v>
      </x:c>
      <x:c r="AD519" s="52" t="str">
        <x:f>IF(COUNT($Y519,$Z519)=2,"Yes","No")</x:f>
        <x:v>No</x:v>
      </x:c>
      <x:c r="AE519" s="50" t="str"/>
      <x:c r="AF519" t="str"/>
    </x:row>
    <x:row r="520" ht="20" customHeight="1">
      <x:c r="A520" s="50" t="str">
        <x:v>CTL-0075</x:v>
      </x:c>
      <x:c r="B520" s="50" t="str">
        <x:v>Candidate alternative-rationale group</x:v>
      </x:c>
      <x:c r="C520" s="52" t="str">
        <x:f>IF('Deal_Master_Wide'!$AU$77="","",'Deal_Master_Wide'!$AU$77)</x:f>
        <x:v>Not reviewed</x:v>
      </x:c>
      <x:c r="D520" s="52" t="str">
        <x:f>IF('Deal_Master_Wide'!$AV$77="","",'Deal_Master_Wide'!$AV$77)</x:f>
        <x:v>Not assessed</x:v>
      </x:c>
      <x:c r="E520" s="50" t="n">
        <x:v>0</x:v>
      </x:c>
      <x:c r="F520" s="52" t="str">
        <x:f>IF(OR($C520="High-confidence innovation-driven",$C520="Medium-confidence innovation-driven"),1,IF($C520="Clear alternative-rationale",0,""))</x:f>
      </x:c>
      <x:c r="G520" s="52" t="str">
        <x:f>IF('Deal_Master_Wide'!$M$77="","",'Deal_Master_Wide'!$M$77)</x:f>
        <x:v>Review</x:v>
      </x:c>
      <x:c r="H520" s="50" t="str">
        <x:v>Telix Pharmaceuticals Ltd</x:v>
      </x:c>
      <x:c r="I520" s="50" t="str">
        <x:v>ATLAB Pharma SAS</x:v>
      </x:c>
      <x:c r="J520" s="50" t="n">
        <x:v>2018</x:v>
      </x:c>
      <x:c r="K520" s="50" t="n">
        <x:v>-3</x:v>
      </x:c>
      <x:c r="L520" s="50" t="n">
        <x:v>2015</x:v>
      </x:c>
      <x:c r="M520" s="50" t="n">
        <x:v>0</x:v>
      </x:c>
      <x:c r="N520" s="50" t="n">
        <x:v>0</x:v>
      </x:c>
      <x:c r="O520" s="52" t="str">
        <x:f>IF($F520="","",$F520*$M520)</x:f>
      </x:c>
      <x:c r="P520" s="54" t="str">
        <x:f>IF('Deal_Master_Wide'!$BP$77="","",'Deal_Master_Wide'!$BP$77)</x:f>
      </x:c>
      <x:c r="Q520" s="54" t="str">
        <x:f>IF('Deal_Master_Wide'!$BW$77="","",'Deal_Master_Wide'!$BW$77)</x:f>
      </x:c>
      <x:c r="R520" s="54" t="str">
        <x:f>IF('Deal_Master_Wide'!$CD$77="","",'Deal_Master_Wide'!$CD$77)</x:f>
      </x:c>
      <x:c r="S520" s="54" t="str">
        <x:f>IF('Deal_Master_Wide'!$CK$77="","",'Deal_Master_Wide'!$CK$77)</x:f>
      </x:c>
      <x:c r="T520" s="54" t="str">
        <x:f>IF('Deal_Master_Wide'!$CR$77="","",'Deal_Master_Wide'!$CR$77)</x:f>
      </x:c>
      <x:c r="U520" s="54" t="str">
        <x:f>IF('Deal_Master_Wide'!$CY$77="","",'Deal_Master_Wide'!$CY$77)</x:f>
      </x:c>
      <x:c r="V520" s="56" t="str">
        <x:f>IF('Deal_Master_Wide'!$DF$77="","",'Deal_Master_Wide'!$DF$77)</x:f>
      </x:c>
      <x:c r="W520" s="56" t="str">
        <x:f>IF('Deal_Master_Wide'!$DM$77="","",'Deal_Master_Wide'!$DM$77)</x:f>
      </x:c>
      <x:c r="X520" s="56" t="str">
        <x:f>IF('Deal_Master_Wide'!$DT$77="","",'Deal_Master_Wide'!$DT$77)</x:f>
      </x:c>
      <x:c r="Y520" s="118" t="str">
        <x:f>IF('Deal_Master_Wide'!$EA$77="","",'Deal_Master_Wide'!$EA$77)</x:f>
      </x:c>
      <x:c r="Z520" s="118" t="str">
        <x:f>IF('Deal_Master_Wide'!$EH$77="","",'Deal_Master_Wide'!$EH$77)</x:f>
      </x:c>
      <x:c r="AA520" s="52" t="str">
        <x:f>IF('Deal_Master_Wide'!$AL$77="","",'Deal_Master_Wide'!$AL$77)</x:f>
        <x:v>Unknown</x:v>
      </x:c>
      <x:c r="AB520" s="54" t="n">
        <x:f>IF('Deal_Master_Wide'!$AF$77="","",'Deal_Master_Wide'!$AF$77)</x:f>
        <x:v>10</x:v>
      </x:c>
      <x:c r="AC520" s="52" t="str">
        <x:f>IF(COUNT($P520,$Q520,$R520,$S520,$T520,$U520,$V520,$W520,$X520)=9,"Yes","No")</x:f>
        <x:v>No</x:v>
      </x:c>
      <x:c r="AD520" s="52" t="str">
        <x:f>IF(COUNT($Y520,$Z520)=2,"Yes","No")</x:f>
        <x:v>No</x:v>
      </x:c>
      <x:c r="AE520" s="50" t="str"/>
      <x:c r="AF520" t="str"/>
    </x:row>
    <x:row r="521" ht="20" customHeight="1">
      <x:c r="A521" s="50" t="str">
        <x:v>CTL-0075</x:v>
      </x:c>
      <x:c r="B521" s="50" t="str">
        <x:v>Candidate alternative-rationale group</x:v>
      </x:c>
      <x:c r="C521" s="52" t="str">
        <x:f>IF('Deal_Master_Wide'!$AU$77="","",'Deal_Master_Wide'!$AU$77)</x:f>
        <x:v>Not reviewed</x:v>
      </x:c>
      <x:c r="D521" s="52" t="str">
        <x:f>IF('Deal_Master_Wide'!$AV$77="","",'Deal_Master_Wide'!$AV$77)</x:f>
        <x:v>Not assessed</x:v>
      </x:c>
      <x:c r="E521" s="50" t="n">
        <x:v>0</x:v>
      </x:c>
      <x:c r="F521" s="52" t="str">
        <x:f>IF(OR($C521="High-confidence innovation-driven",$C521="Medium-confidence innovation-driven"),1,IF($C521="Clear alternative-rationale",0,""))</x:f>
      </x:c>
      <x:c r="G521" s="52" t="str">
        <x:f>IF('Deal_Master_Wide'!$M$77="","",'Deal_Master_Wide'!$M$77)</x:f>
        <x:v>Review</x:v>
      </x:c>
      <x:c r="H521" s="50" t="str">
        <x:v>Telix Pharmaceuticals Ltd</x:v>
      </x:c>
      <x:c r="I521" s="50" t="str">
        <x:v>ATLAB Pharma SAS</x:v>
      </x:c>
      <x:c r="J521" s="50" t="n">
        <x:v>2018</x:v>
      </x:c>
      <x:c r="K521" s="50" t="n">
        <x:v>-2</x:v>
      </x:c>
      <x:c r="L521" s="50" t="n">
        <x:v>2016</x:v>
      </x:c>
      <x:c r="M521" s="50" t="n">
        <x:v>0</x:v>
      </x:c>
      <x:c r="N521" s="50" t="n">
        <x:v>0</x:v>
      </x:c>
      <x:c r="O521" s="52" t="str">
        <x:f>IF($F521="","",$F521*$M521)</x:f>
      </x:c>
      <x:c r="P521" s="54" t="str">
        <x:f>IF('Deal_Master_Wide'!$BQ$77="","",'Deal_Master_Wide'!$BQ$77)</x:f>
      </x:c>
      <x:c r="Q521" s="54" t="str">
        <x:f>IF('Deal_Master_Wide'!$BX$77="","",'Deal_Master_Wide'!$BX$77)</x:f>
      </x:c>
      <x:c r="R521" s="54" t="str">
        <x:f>IF('Deal_Master_Wide'!$CE$77="","",'Deal_Master_Wide'!$CE$77)</x:f>
      </x:c>
      <x:c r="S521" s="54" t="str">
        <x:f>IF('Deal_Master_Wide'!$CL$77="","",'Deal_Master_Wide'!$CL$77)</x:f>
      </x:c>
      <x:c r="T521" s="54" t="str">
        <x:f>IF('Deal_Master_Wide'!$CS$77="","",'Deal_Master_Wide'!$CS$77)</x:f>
      </x:c>
      <x:c r="U521" s="54" t="str">
        <x:f>IF('Deal_Master_Wide'!$CZ$77="","",'Deal_Master_Wide'!$CZ$77)</x:f>
      </x:c>
      <x:c r="V521" s="56" t="str">
        <x:f>IF('Deal_Master_Wide'!$DG$77="","",'Deal_Master_Wide'!$DG$77)</x:f>
      </x:c>
      <x:c r="W521" s="56" t="str">
        <x:f>IF('Deal_Master_Wide'!$DN$77="","",'Deal_Master_Wide'!$DN$77)</x:f>
      </x:c>
      <x:c r="X521" s="56" t="str">
        <x:f>IF('Deal_Master_Wide'!$DU$77="","",'Deal_Master_Wide'!$DU$77)</x:f>
      </x:c>
      <x:c r="Y521" s="118" t="str">
        <x:f>IF('Deal_Master_Wide'!$EB$77="","",'Deal_Master_Wide'!$EB$77)</x:f>
      </x:c>
      <x:c r="Z521" s="118" t="str">
        <x:f>IF('Deal_Master_Wide'!$EI$77="","",'Deal_Master_Wide'!$EI$77)</x:f>
      </x:c>
      <x:c r="AA521" s="52" t="str">
        <x:f>IF('Deal_Master_Wide'!$AL$77="","",'Deal_Master_Wide'!$AL$77)</x:f>
        <x:v>Unknown</x:v>
      </x:c>
      <x:c r="AB521" s="54" t="n">
        <x:f>IF('Deal_Master_Wide'!$AF$77="","",'Deal_Master_Wide'!$AF$77)</x:f>
        <x:v>10</x:v>
      </x:c>
      <x:c r="AC521" s="52" t="str">
        <x:f>IF(COUNT($P521,$Q521,$R521,$S521,$T521,$U521,$V521,$W521,$X521)=9,"Yes","No")</x:f>
        <x:v>No</x:v>
      </x:c>
      <x:c r="AD521" s="52" t="str">
        <x:f>IF(COUNT($Y521,$Z521)=2,"Yes","No")</x:f>
        <x:v>No</x:v>
      </x:c>
      <x:c r="AE521" s="50" t="str"/>
      <x:c r="AF521" t="str"/>
    </x:row>
    <x:row r="522" ht="20" customHeight="1">
      <x:c r="A522" s="50" t="str">
        <x:v>CTL-0075</x:v>
      </x:c>
      <x:c r="B522" s="50" t="str">
        <x:v>Candidate alternative-rationale group</x:v>
      </x:c>
      <x:c r="C522" s="52" t="str">
        <x:f>IF('Deal_Master_Wide'!$AU$77="","",'Deal_Master_Wide'!$AU$77)</x:f>
        <x:v>Not reviewed</x:v>
      </x:c>
      <x:c r="D522" s="52" t="str">
        <x:f>IF('Deal_Master_Wide'!$AV$77="","",'Deal_Master_Wide'!$AV$77)</x:f>
        <x:v>Not assessed</x:v>
      </x:c>
      <x:c r="E522" s="50" t="n">
        <x:v>0</x:v>
      </x:c>
      <x:c r="F522" s="52" t="str">
        <x:f>IF(OR($C522="High-confidence innovation-driven",$C522="Medium-confidence innovation-driven"),1,IF($C522="Clear alternative-rationale",0,""))</x:f>
      </x:c>
      <x:c r="G522" s="52" t="str">
        <x:f>IF('Deal_Master_Wide'!$M$77="","",'Deal_Master_Wide'!$M$77)</x:f>
        <x:v>Review</x:v>
      </x:c>
      <x:c r="H522" s="50" t="str">
        <x:v>Telix Pharmaceuticals Ltd</x:v>
      </x:c>
      <x:c r="I522" s="50" t="str">
        <x:v>ATLAB Pharma SAS</x:v>
      </x:c>
      <x:c r="J522" s="50" t="n">
        <x:v>2018</x:v>
      </x:c>
      <x:c r="K522" s="50" t="n">
        <x:v>-1</x:v>
      </x:c>
      <x:c r="L522" s="50" t="n">
        <x:v>2017</x:v>
      </x:c>
      <x:c r="M522" s="50" t="n">
        <x:v>0</x:v>
      </x:c>
      <x:c r="N522" s="50" t="n">
        <x:v>0</x:v>
      </x:c>
      <x:c r="O522" s="52" t="str">
        <x:f>IF($F522="","",$F522*$M522)</x:f>
      </x:c>
      <x:c r="P522" s="54" t="str">
        <x:f>IF('Deal_Master_Wide'!$BR$77="","",'Deal_Master_Wide'!$BR$77)</x:f>
      </x:c>
      <x:c r="Q522" s="54" t="str">
        <x:f>IF('Deal_Master_Wide'!$BY$77="","",'Deal_Master_Wide'!$BY$77)</x:f>
      </x:c>
      <x:c r="R522" s="54" t="str">
        <x:f>IF('Deal_Master_Wide'!$CF$77="","",'Deal_Master_Wide'!$CF$77)</x:f>
      </x:c>
      <x:c r="S522" s="54" t="str">
        <x:f>IF('Deal_Master_Wide'!$CM$77="","",'Deal_Master_Wide'!$CM$77)</x:f>
      </x:c>
      <x:c r="T522" s="54" t="str">
        <x:f>IF('Deal_Master_Wide'!$CT$77="","",'Deal_Master_Wide'!$CT$77)</x:f>
      </x:c>
      <x:c r="U522" s="54" t="str">
        <x:f>IF('Deal_Master_Wide'!$DA$77="","",'Deal_Master_Wide'!$DA$77)</x:f>
      </x:c>
      <x:c r="V522" s="56" t="str">
        <x:f>IF('Deal_Master_Wide'!$DH$77="","",'Deal_Master_Wide'!$DH$77)</x:f>
      </x:c>
      <x:c r="W522" s="56" t="str">
        <x:f>IF('Deal_Master_Wide'!$DO$77="","",'Deal_Master_Wide'!$DO$77)</x:f>
      </x:c>
      <x:c r="X522" s="56" t="str">
        <x:f>IF('Deal_Master_Wide'!$DV$77="","",'Deal_Master_Wide'!$DV$77)</x:f>
      </x:c>
      <x:c r="Y522" s="118" t="str">
        <x:f>IF('Deal_Master_Wide'!$EC$77="","",'Deal_Master_Wide'!$EC$77)</x:f>
      </x:c>
      <x:c r="Z522" s="118" t="str">
        <x:f>IF('Deal_Master_Wide'!$EJ$77="","",'Deal_Master_Wide'!$EJ$77)</x:f>
      </x:c>
      <x:c r="AA522" s="52" t="str">
        <x:f>IF('Deal_Master_Wide'!$AL$77="","",'Deal_Master_Wide'!$AL$77)</x:f>
        <x:v>Unknown</x:v>
      </x:c>
      <x:c r="AB522" s="54" t="n">
        <x:f>IF('Deal_Master_Wide'!$AF$77="","",'Deal_Master_Wide'!$AF$77)</x:f>
        <x:v>10</x:v>
      </x:c>
      <x:c r="AC522" s="52" t="str">
        <x:f>IF(COUNT($P522,$Q522,$R522,$S522,$T522,$U522,$V522,$W522,$X522)=9,"Yes","No")</x:f>
        <x:v>No</x:v>
      </x:c>
      <x:c r="AD522" s="52" t="str">
        <x:f>IF(COUNT($Y522,$Z522)=2,"Yes","No")</x:f>
        <x:v>No</x:v>
      </x:c>
      <x:c r="AE522" s="50" t="str"/>
      <x:c r="AF522" t="str"/>
    </x:row>
    <x:row r="523" ht="20" customHeight="1">
      <x:c r="A523" s="50" t="str">
        <x:v>CTL-0075</x:v>
      </x:c>
      <x:c r="B523" s="50" t="str">
        <x:v>Candidate alternative-rationale group</x:v>
      </x:c>
      <x:c r="C523" s="52" t="str">
        <x:f>IF('Deal_Master_Wide'!$AU$77="","",'Deal_Master_Wide'!$AU$77)</x:f>
        <x:v>Not reviewed</x:v>
      </x:c>
      <x:c r="D523" s="52" t="str">
        <x:f>IF('Deal_Master_Wide'!$AV$77="","",'Deal_Master_Wide'!$AV$77)</x:f>
        <x:v>Not assessed</x:v>
      </x:c>
      <x:c r="E523" s="50" t="n">
        <x:v>0</x:v>
      </x:c>
      <x:c r="F523" s="52" t="str">
        <x:f>IF(OR($C523="High-confidence innovation-driven",$C523="Medium-confidence innovation-driven"),1,IF($C523="Clear alternative-rationale",0,""))</x:f>
      </x:c>
      <x:c r="G523" s="52" t="str">
        <x:f>IF('Deal_Master_Wide'!$M$77="","",'Deal_Master_Wide'!$M$77)</x:f>
        <x:v>Review</x:v>
      </x:c>
      <x:c r="H523" s="50" t="str">
        <x:v>Telix Pharmaceuticals Ltd</x:v>
      </x:c>
      <x:c r="I523" s="50" t="str">
        <x:v>ATLAB Pharma SAS</x:v>
      </x:c>
      <x:c r="J523" s="50" t="n">
        <x:v>2018</x:v>
      </x:c>
      <x:c r="K523" s="50" t="n">
        <x:v>0</x:v>
      </x:c>
      <x:c r="L523" s="50" t="n">
        <x:v>2018</x:v>
      </x:c>
      <x:c r="M523" s="50" t="n">
        <x:v>0</x:v>
      </x:c>
      <x:c r="N523" s="50" t="n">
        <x:v>1</x:v>
      </x:c>
      <x:c r="O523" s="52" t="str">
        <x:f>IF($F523="","",$F523*$M523)</x:f>
      </x:c>
      <x:c r="P523" s="54" t="str">
        <x:f>IF('Deal_Master_Wide'!$BS$77="","",'Deal_Master_Wide'!$BS$77)</x:f>
      </x:c>
      <x:c r="Q523" s="54" t="str">
        <x:f>IF('Deal_Master_Wide'!$BZ$77="","",'Deal_Master_Wide'!$BZ$77)</x:f>
      </x:c>
      <x:c r="R523" s="54" t="str">
        <x:f>IF('Deal_Master_Wide'!$CG$77="","",'Deal_Master_Wide'!$CG$77)</x:f>
      </x:c>
      <x:c r="S523" s="54" t="str">
        <x:f>IF('Deal_Master_Wide'!$CN$77="","",'Deal_Master_Wide'!$CN$77)</x:f>
      </x:c>
      <x:c r="T523" s="54" t="str">
        <x:f>IF('Deal_Master_Wide'!$CU$77="","",'Deal_Master_Wide'!$CU$77)</x:f>
      </x:c>
      <x:c r="U523" s="54" t="str">
        <x:f>IF('Deal_Master_Wide'!$DB$77="","",'Deal_Master_Wide'!$DB$77)</x:f>
      </x:c>
      <x:c r="V523" s="56" t="str">
        <x:f>IF('Deal_Master_Wide'!$DI$77="","",'Deal_Master_Wide'!$DI$77)</x:f>
      </x:c>
      <x:c r="W523" s="56" t="str">
        <x:f>IF('Deal_Master_Wide'!$DP$77="","",'Deal_Master_Wide'!$DP$77)</x:f>
      </x:c>
      <x:c r="X523" s="56" t="str">
        <x:f>IF('Deal_Master_Wide'!$DW$77="","",'Deal_Master_Wide'!$DW$77)</x:f>
      </x:c>
      <x:c r="Y523" s="118" t="str">
        <x:f>IF('Deal_Master_Wide'!$ED$77="","",'Deal_Master_Wide'!$ED$77)</x:f>
      </x:c>
      <x:c r="Z523" s="118" t="str">
        <x:f>IF('Deal_Master_Wide'!$EK$77="","",'Deal_Master_Wide'!$EK$77)</x:f>
      </x:c>
      <x:c r="AA523" s="52" t="str">
        <x:f>IF('Deal_Master_Wide'!$AL$77="","",'Deal_Master_Wide'!$AL$77)</x:f>
        <x:v>Unknown</x:v>
      </x:c>
      <x:c r="AB523" s="54" t="n">
        <x:f>IF('Deal_Master_Wide'!$AF$77="","",'Deal_Master_Wide'!$AF$77)</x:f>
        <x:v>10</x:v>
      </x:c>
      <x:c r="AC523" s="52" t="str">
        <x:f>IF(COUNT($P523,$Q523,$R523,$S523,$T523,$U523,$V523,$W523,$X523)=9,"Yes","No")</x:f>
        <x:v>No</x:v>
      </x:c>
      <x:c r="AD523" s="52" t="str">
        <x:f>IF(COUNT($Y523,$Z523)=2,"Yes","No")</x:f>
        <x:v>No</x:v>
      </x:c>
      <x:c r="AE523" s="50" t="str"/>
      <x:c r="AF523" t="str"/>
    </x:row>
    <x:row r="524" ht="20" customHeight="1">
      <x:c r="A524" s="50" t="str">
        <x:v>CTL-0075</x:v>
      </x:c>
      <x:c r="B524" s="50" t="str">
        <x:v>Candidate alternative-rationale group</x:v>
      </x:c>
      <x:c r="C524" s="52" t="str">
        <x:f>IF('Deal_Master_Wide'!$AU$77="","",'Deal_Master_Wide'!$AU$77)</x:f>
        <x:v>Not reviewed</x:v>
      </x:c>
      <x:c r="D524" s="52" t="str">
        <x:f>IF('Deal_Master_Wide'!$AV$77="","",'Deal_Master_Wide'!$AV$77)</x:f>
        <x:v>Not assessed</x:v>
      </x:c>
      <x:c r="E524" s="50" t="n">
        <x:v>0</x:v>
      </x:c>
      <x:c r="F524" s="52" t="str">
        <x:f>IF(OR($C524="High-confidence innovation-driven",$C524="Medium-confidence innovation-driven"),1,IF($C524="Clear alternative-rationale",0,""))</x:f>
      </x:c>
      <x:c r="G524" s="52" t="str">
        <x:f>IF('Deal_Master_Wide'!$M$77="","",'Deal_Master_Wide'!$M$77)</x:f>
        <x:v>Review</x:v>
      </x:c>
      <x:c r="H524" s="50" t="str">
        <x:v>Telix Pharmaceuticals Ltd</x:v>
      </x:c>
      <x:c r="I524" s="50" t="str">
        <x:v>ATLAB Pharma SAS</x:v>
      </x:c>
      <x:c r="J524" s="50" t="n">
        <x:v>2018</x:v>
      </x:c>
      <x:c r="K524" s="50" t="n">
        <x:v>1</x:v>
      </x:c>
      <x:c r="L524" s="50" t="n">
        <x:v>2019</x:v>
      </x:c>
      <x:c r="M524" s="50" t="n">
        <x:v>1</x:v>
      </x:c>
      <x:c r="N524" s="50" t="n">
        <x:v>1</x:v>
      </x:c>
      <x:c r="O524" s="52" t="str">
        <x:f>IF($F524="","",$F524*$M524)</x:f>
      </x:c>
      <x:c r="P524" s="54" t="str">
        <x:f>IF('Deal_Master_Wide'!$BT$77="","",'Deal_Master_Wide'!$BT$77)</x:f>
      </x:c>
      <x:c r="Q524" s="54" t="str">
        <x:f>IF('Deal_Master_Wide'!$CA$77="","",'Deal_Master_Wide'!$CA$77)</x:f>
      </x:c>
      <x:c r="R524" s="54" t="str">
        <x:f>IF('Deal_Master_Wide'!$CH$77="","",'Deal_Master_Wide'!$CH$77)</x:f>
      </x:c>
      <x:c r="S524" s="54" t="str">
        <x:f>IF('Deal_Master_Wide'!$CO$77="","",'Deal_Master_Wide'!$CO$77)</x:f>
      </x:c>
      <x:c r="T524" s="54" t="str">
        <x:f>IF('Deal_Master_Wide'!$CV$77="","",'Deal_Master_Wide'!$CV$77)</x:f>
      </x:c>
      <x:c r="U524" s="54" t="str">
        <x:f>IF('Deal_Master_Wide'!$DC$77="","",'Deal_Master_Wide'!$DC$77)</x:f>
      </x:c>
      <x:c r="V524" s="56" t="str">
        <x:f>IF('Deal_Master_Wide'!$DJ$77="","",'Deal_Master_Wide'!$DJ$77)</x:f>
      </x:c>
      <x:c r="W524" s="56" t="str">
        <x:f>IF('Deal_Master_Wide'!$DQ$77="","",'Deal_Master_Wide'!$DQ$77)</x:f>
      </x:c>
      <x:c r="X524" s="56" t="str">
        <x:f>IF('Deal_Master_Wide'!$DX$77="","",'Deal_Master_Wide'!$DX$77)</x:f>
      </x:c>
      <x:c r="Y524" s="118" t="str">
        <x:f>IF('Deal_Master_Wide'!$EE$77="","",'Deal_Master_Wide'!$EE$77)</x:f>
      </x:c>
      <x:c r="Z524" s="118" t="str">
        <x:f>IF('Deal_Master_Wide'!$EL$77="","",'Deal_Master_Wide'!$EL$77)</x:f>
      </x:c>
      <x:c r="AA524" s="52" t="str">
        <x:f>IF('Deal_Master_Wide'!$AL$77="","",'Deal_Master_Wide'!$AL$77)</x:f>
        <x:v>Unknown</x:v>
      </x:c>
      <x:c r="AB524" s="54" t="n">
        <x:f>IF('Deal_Master_Wide'!$AF$77="","",'Deal_Master_Wide'!$AF$77)</x:f>
        <x:v>10</x:v>
      </x:c>
      <x:c r="AC524" s="52" t="str">
        <x:f>IF(COUNT($P524,$Q524,$R524,$S524,$T524,$U524,$V524,$W524,$X524)=9,"Yes","No")</x:f>
        <x:v>No</x:v>
      </x:c>
      <x:c r="AD524" s="52" t="str">
        <x:f>IF(COUNT($Y524,$Z524)=2,"Yes","No")</x:f>
        <x:v>No</x:v>
      </x:c>
      <x:c r="AE524" s="50" t="str"/>
      <x:c r="AF524" t="str"/>
    </x:row>
    <x:row r="525" ht="20" customHeight="1">
      <x:c r="A525" s="50" t="str">
        <x:v>CTL-0075</x:v>
      </x:c>
      <x:c r="B525" s="50" t="str">
        <x:v>Candidate alternative-rationale group</x:v>
      </x:c>
      <x:c r="C525" s="52" t="str">
        <x:f>IF('Deal_Master_Wide'!$AU$77="","",'Deal_Master_Wide'!$AU$77)</x:f>
        <x:v>Not reviewed</x:v>
      </x:c>
      <x:c r="D525" s="52" t="str">
        <x:f>IF('Deal_Master_Wide'!$AV$77="","",'Deal_Master_Wide'!$AV$77)</x:f>
        <x:v>Not assessed</x:v>
      </x:c>
      <x:c r="E525" s="50" t="n">
        <x:v>0</x:v>
      </x:c>
      <x:c r="F525" s="52" t="str">
        <x:f>IF(OR($C525="High-confidence innovation-driven",$C525="Medium-confidence innovation-driven"),1,IF($C525="Clear alternative-rationale",0,""))</x:f>
      </x:c>
      <x:c r="G525" s="52" t="str">
        <x:f>IF('Deal_Master_Wide'!$M$77="","",'Deal_Master_Wide'!$M$77)</x:f>
        <x:v>Review</x:v>
      </x:c>
      <x:c r="H525" s="50" t="str">
        <x:v>Telix Pharmaceuticals Ltd</x:v>
      </x:c>
      <x:c r="I525" s="50" t="str">
        <x:v>ATLAB Pharma SAS</x:v>
      </x:c>
      <x:c r="J525" s="50" t="n">
        <x:v>2018</x:v>
      </x:c>
      <x:c r="K525" s="50" t="n">
        <x:v>2</x:v>
      </x:c>
      <x:c r="L525" s="50" t="n">
        <x:v>2020</x:v>
      </x:c>
      <x:c r="M525" s="50" t="n">
        <x:v>1</x:v>
      </x:c>
      <x:c r="N525" s="50" t="n">
        <x:v>1</x:v>
      </x:c>
      <x:c r="O525" s="52" t="str">
        <x:f>IF($F525="","",$F525*$M525)</x:f>
      </x:c>
      <x:c r="P525" s="54" t="str">
        <x:f>IF('Deal_Master_Wide'!$BU$77="","",'Deal_Master_Wide'!$BU$77)</x:f>
      </x:c>
      <x:c r="Q525" s="54" t="str">
        <x:f>IF('Deal_Master_Wide'!$CB$77="","",'Deal_Master_Wide'!$CB$77)</x:f>
      </x:c>
      <x:c r="R525" s="54" t="str">
        <x:f>IF('Deal_Master_Wide'!$CI$77="","",'Deal_Master_Wide'!$CI$77)</x:f>
      </x:c>
      <x:c r="S525" s="54" t="str">
        <x:f>IF('Deal_Master_Wide'!$CP$77="","",'Deal_Master_Wide'!$CP$77)</x:f>
      </x:c>
      <x:c r="T525" s="54" t="str">
        <x:f>IF('Deal_Master_Wide'!$CW$77="","",'Deal_Master_Wide'!$CW$77)</x:f>
      </x:c>
      <x:c r="U525" s="54" t="str">
        <x:f>IF('Deal_Master_Wide'!$DD$77="","",'Deal_Master_Wide'!$DD$77)</x:f>
      </x:c>
      <x:c r="V525" s="56" t="str">
        <x:f>IF('Deal_Master_Wide'!$DK$77="","",'Deal_Master_Wide'!$DK$77)</x:f>
      </x:c>
      <x:c r="W525" s="56" t="str">
        <x:f>IF('Deal_Master_Wide'!$DR$77="","",'Deal_Master_Wide'!$DR$77)</x:f>
      </x:c>
      <x:c r="X525" s="56" t="str">
        <x:f>IF('Deal_Master_Wide'!$DY$77="","",'Deal_Master_Wide'!$DY$77)</x:f>
      </x:c>
      <x:c r="Y525" s="118" t="str">
        <x:f>IF('Deal_Master_Wide'!$EF$77="","",'Deal_Master_Wide'!$EF$77)</x:f>
      </x:c>
      <x:c r="Z525" s="118" t="str">
        <x:f>IF('Deal_Master_Wide'!$EM$77="","",'Deal_Master_Wide'!$EM$77)</x:f>
      </x:c>
      <x:c r="AA525" s="52" t="str">
        <x:f>IF('Deal_Master_Wide'!$AL$77="","",'Deal_Master_Wide'!$AL$77)</x:f>
        <x:v>Unknown</x:v>
      </x:c>
      <x:c r="AB525" s="54" t="n">
        <x:f>IF('Deal_Master_Wide'!$AF$77="","",'Deal_Master_Wide'!$AF$77)</x:f>
        <x:v>10</x:v>
      </x:c>
      <x:c r="AC525" s="52" t="str">
        <x:f>IF(COUNT($P525,$Q525,$R525,$S525,$T525,$U525,$V525,$W525,$X525)=9,"Yes","No")</x:f>
        <x:v>No</x:v>
      </x:c>
      <x:c r="AD525" s="52" t="str">
        <x:f>IF(COUNT($Y525,$Z525)=2,"Yes","No")</x:f>
        <x:v>No</x:v>
      </x:c>
      <x:c r="AE525" s="50" t="str"/>
      <x:c r="AF525" t="str"/>
    </x:row>
    <x:row r="526" ht="20" customHeight="1">
      <x:c r="A526" s="50" t="str">
        <x:v>CTL-0075</x:v>
      </x:c>
      <x:c r="B526" s="50" t="str">
        <x:v>Candidate alternative-rationale group</x:v>
      </x:c>
      <x:c r="C526" s="52" t="str">
        <x:f>IF('Deal_Master_Wide'!$AU$77="","",'Deal_Master_Wide'!$AU$77)</x:f>
        <x:v>Not reviewed</x:v>
      </x:c>
      <x:c r="D526" s="52" t="str">
        <x:f>IF('Deal_Master_Wide'!$AV$77="","",'Deal_Master_Wide'!$AV$77)</x:f>
        <x:v>Not assessed</x:v>
      </x:c>
      <x:c r="E526" s="50" t="n">
        <x:v>0</x:v>
      </x:c>
      <x:c r="F526" s="52" t="str">
        <x:f>IF(OR($C526="High-confidence innovation-driven",$C526="Medium-confidence innovation-driven"),1,IF($C526="Clear alternative-rationale",0,""))</x:f>
      </x:c>
      <x:c r="G526" s="52" t="str">
        <x:f>IF('Deal_Master_Wide'!$M$77="","",'Deal_Master_Wide'!$M$77)</x:f>
        <x:v>Review</x:v>
      </x:c>
      <x:c r="H526" s="50" t="str">
        <x:v>Telix Pharmaceuticals Ltd</x:v>
      </x:c>
      <x:c r="I526" s="50" t="str">
        <x:v>ATLAB Pharma SAS</x:v>
      </x:c>
      <x:c r="J526" s="50" t="n">
        <x:v>2018</x:v>
      </x:c>
      <x:c r="K526" s="50" t="n">
        <x:v>3</x:v>
      </x:c>
      <x:c r="L526" s="50" t="n">
        <x:v>2021</x:v>
      </x:c>
      <x:c r="M526" s="50" t="n">
        <x:v>1</x:v>
      </x:c>
      <x:c r="N526" s="50" t="n">
        <x:v>1</x:v>
      </x:c>
      <x:c r="O526" s="52" t="str">
        <x:f>IF($F526="","",$F526*$M526)</x:f>
      </x:c>
      <x:c r="P526" s="54" t="str">
        <x:f>IF('Deal_Master_Wide'!$BV$77="","",'Deal_Master_Wide'!$BV$77)</x:f>
      </x:c>
      <x:c r="Q526" s="54" t="str">
        <x:f>IF('Deal_Master_Wide'!$CC$77="","",'Deal_Master_Wide'!$CC$77)</x:f>
      </x:c>
      <x:c r="R526" s="54" t="str">
        <x:f>IF('Deal_Master_Wide'!$CJ$77="","",'Deal_Master_Wide'!$CJ$77)</x:f>
      </x:c>
      <x:c r="S526" s="54" t="str">
        <x:f>IF('Deal_Master_Wide'!$CQ$77="","",'Deal_Master_Wide'!$CQ$77)</x:f>
      </x:c>
      <x:c r="T526" s="54" t="str">
        <x:f>IF('Deal_Master_Wide'!$CX$77="","",'Deal_Master_Wide'!$CX$77)</x:f>
      </x:c>
      <x:c r="U526" s="54" t="str">
        <x:f>IF('Deal_Master_Wide'!$DE$77="","",'Deal_Master_Wide'!$DE$77)</x:f>
      </x:c>
      <x:c r="V526" s="56" t="str">
        <x:f>IF('Deal_Master_Wide'!$DL$77="","",'Deal_Master_Wide'!$DL$77)</x:f>
      </x:c>
      <x:c r="W526" s="56" t="str">
        <x:f>IF('Deal_Master_Wide'!$DS$77="","",'Deal_Master_Wide'!$DS$77)</x:f>
      </x:c>
      <x:c r="X526" s="56" t="str">
        <x:f>IF('Deal_Master_Wide'!$DZ$77="","",'Deal_Master_Wide'!$DZ$77)</x:f>
      </x:c>
      <x:c r="Y526" s="118" t="str">
        <x:f>IF('Deal_Master_Wide'!$EG$77="","",'Deal_Master_Wide'!$EG$77)</x:f>
      </x:c>
      <x:c r="Z526" s="118" t="str">
        <x:f>IF('Deal_Master_Wide'!$EN$77="","",'Deal_Master_Wide'!$EN$77)</x:f>
      </x:c>
      <x:c r="AA526" s="52" t="str">
        <x:f>IF('Deal_Master_Wide'!$AL$77="","",'Deal_Master_Wide'!$AL$77)</x:f>
        <x:v>Unknown</x:v>
      </x:c>
      <x:c r="AB526" s="54" t="n">
        <x:f>IF('Deal_Master_Wide'!$AF$77="","",'Deal_Master_Wide'!$AF$77)</x:f>
        <x:v>10</x:v>
      </x:c>
      <x:c r="AC526" s="52" t="str">
        <x:f>IF(COUNT($P526,$Q526,$R526,$S526,$T526,$U526,$V526,$W526,$X526)=9,"Yes","No")</x:f>
        <x:v>No</x:v>
      </x:c>
      <x:c r="AD526" s="52" t="str">
        <x:f>IF(COUNT($Y526,$Z526)=2,"Yes","No")</x:f>
        <x:v>No</x:v>
      </x:c>
      <x:c r="AE526" s="50" t="str"/>
      <x:c r="AF526" t="str"/>
    </x:row>
    <x:row r="527" ht="20" customHeight="1">
      <x:c r="A527" s="50" t="str">
        <x:v>CTL-0076</x:v>
      </x:c>
      <x:c r="B527" s="50" t="str">
        <x:v>Candidate alternative-rationale group</x:v>
      </x:c>
      <x:c r="C527" s="52" t="str">
        <x:f>IF('Deal_Master_Wide'!$AU$78="","",'Deal_Master_Wide'!$AU$78)</x:f>
        <x:v>Not reviewed</x:v>
      </x:c>
      <x:c r="D527" s="52" t="str">
        <x:f>IF('Deal_Master_Wide'!$AV$78="","",'Deal_Master_Wide'!$AV$78)</x:f>
        <x:v>Not assessed</x:v>
      </x:c>
      <x:c r="E527" s="50" t="n">
        <x:v>0</x:v>
      </x:c>
      <x:c r="F527" s="52" t="str">
        <x:f>IF(OR($C527="High-confidence innovation-driven",$C527="Medium-confidence innovation-driven"),1,IF($C527="Clear alternative-rationale",0,""))</x:f>
      </x:c>
      <x:c r="G527" s="52" t="str">
        <x:f>IF('Deal_Master_Wide'!$M$78="","",'Deal_Master_Wide'!$M$78)</x:f>
        <x:v>Review</x:v>
      </x:c>
      <x:c r="H527" s="50" t="str">
        <x:v>China Grand Enterprises, Inc.; Huadong Medicine Co Ltd</x:v>
      </x:c>
      <x:c r="I527" s="50" t="str">
        <x:v>Sinclair Pharma Ltd</x:v>
      </x:c>
      <x:c r="J527" s="50" t="n">
        <x:v>2018</x:v>
      </x:c>
      <x:c r="K527" s="50" t="n">
        <x:v>-3</x:v>
      </x:c>
      <x:c r="L527" s="50" t="n">
        <x:v>2015</x:v>
      </x:c>
      <x:c r="M527" s="50" t="n">
        <x:v>0</x:v>
      </x:c>
      <x:c r="N527" s="50" t="n">
        <x:v>0</x:v>
      </x:c>
      <x:c r="O527" s="52" t="str">
        <x:f>IF($F527="","",$F527*$M527)</x:f>
      </x:c>
      <x:c r="P527" s="54" t="str">
        <x:f>IF('Deal_Master_Wide'!$BP$78="","",'Deal_Master_Wide'!$BP$78)</x:f>
      </x:c>
      <x:c r="Q527" s="54" t="str">
        <x:f>IF('Deal_Master_Wide'!$BW$78="","",'Deal_Master_Wide'!$BW$78)</x:f>
      </x:c>
      <x:c r="R527" s="54" t="str">
        <x:f>IF('Deal_Master_Wide'!$CD$78="","",'Deal_Master_Wide'!$CD$78)</x:f>
      </x:c>
      <x:c r="S527" s="54" t="str">
        <x:f>IF('Deal_Master_Wide'!$CK$78="","",'Deal_Master_Wide'!$CK$78)</x:f>
      </x:c>
      <x:c r="T527" s="54" t="str">
        <x:f>IF('Deal_Master_Wide'!$CR$78="","",'Deal_Master_Wide'!$CR$78)</x:f>
      </x:c>
      <x:c r="U527" s="54" t="str">
        <x:f>IF('Deal_Master_Wide'!$CY$78="","",'Deal_Master_Wide'!$CY$78)</x:f>
      </x:c>
      <x:c r="V527" s="56" t="str">
        <x:f>IF('Deal_Master_Wide'!$DF$78="","",'Deal_Master_Wide'!$DF$78)</x:f>
      </x:c>
      <x:c r="W527" s="56" t="str">
        <x:f>IF('Deal_Master_Wide'!$DM$78="","",'Deal_Master_Wide'!$DM$78)</x:f>
      </x:c>
      <x:c r="X527" s="56" t="str">
        <x:f>IF('Deal_Master_Wide'!$DT$78="","",'Deal_Master_Wide'!$DT$78)</x:f>
      </x:c>
      <x:c r="Y527" s="118" t="str">
        <x:f>IF('Deal_Master_Wide'!$EA$78="","",'Deal_Master_Wide'!$EA$78)</x:f>
      </x:c>
      <x:c r="Z527" s="118" t="str">
        <x:f>IF('Deal_Master_Wide'!$EH$78="","",'Deal_Master_Wide'!$EH$78)</x:f>
      </x:c>
      <x:c r="AA527" s="52" t="str">
        <x:f>IF('Deal_Master_Wide'!$AL$78="","",'Deal_Master_Wide'!$AL$78)</x:f>
        <x:v>Unknown</x:v>
      </x:c>
      <x:c r="AB527" s="54" t="n">
        <x:f>IF('Deal_Master_Wide'!$AF$78="","",'Deal_Master_Wide'!$AF$78)</x:f>
        <x:v>222</x:v>
      </x:c>
      <x:c r="AC527" s="52" t="str">
        <x:f>IF(COUNT($P527,$Q527,$R527,$S527,$T527,$U527,$V527,$W527,$X527)=9,"Yes","No")</x:f>
        <x:v>No</x:v>
      </x:c>
      <x:c r="AD527" s="52" t="str">
        <x:f>IF(COUNT($Y527,$Z527)=2,"Yes","No")</x:f>
        <x:v>No</x:v>
      </x:c>
      <x:c r="AE527" s="50" t="str"/>
      <x:c r="AF527" t="str"/>
    </x:row>
    <x:row r="528" ht="20" customHeight="1">
      <x:c r="A528" s="50" t="str">
        <x:v>CTL-0076</x:v>
      </x:c>
      <x:c r="B528" s="50" t="str">
        <x:v>Candidate alternative-rationale group</x:v>
      </x:c>
      <x:c r="C528" s="52" t="str">
        <x:f>IF('Deal_Master_Wide'!$AU$78="","",'Deal_Master_Wide'!$AU$78)</x:f>
        <x:v>Not reviewed</x:v>
      </x:c>
      <x:c r="D528" s="52" t="str">
        <x:f>IF('Deal_Master_Wide'!$AV$78="","",'Deal_Master_Wide'!$AV$78)</x:f>
        <x:v>Not assessed</x:v>
      </x:c>
      <x:c r="E528" s="50" t="n">
        <x:v>0</x:v>
      </x:c>
      <x:c r="F528" s="52" t="str">
        <x:f>IF(OR($C528="High-confidence innovation-driven",$C528="Medium-confidence innovation-driven"),1,IF($C528="Clear alternative-rationale",0,""))</x:f>
      </x:c>
      <x:c r="G528" s="52" t="str">
        <x:f>IF('Deal_Master_Wide'!$M$78="","",'Deal_Master_Wide'!$M$78)</x:f>
        <x:v>Review</x:v>
      </x:c>
      <x:c r="H528" s="50" t="str">
        <x:v>China Grand Enterprises, Inc.; Huadong Medicine Co Ltd</x:v>
      </x:c>
      <x:c r="I528" s="50" t="str">
        <x:v>Sinclair Pharma Ltd</x:v>
      </x:c>
      <x:c r="J528" s="50" t="n">
        <x:v>2018</x:v>
      </x:c>
      <x:c r="K528" s="50" t="n">
        <x:v>-2</x:v>
      </x:c>
      <x:c r="L528" s="50" t="n">
        <x:v>2016</x:v>
      </x:c>
      <x:c r="M528" s="50" t="n">
        <x:v>0</x:v>
      </x:c>
      <x:c r="N528" s="50" t="n">
        <x:v>0</x:v>
      </x:c>
      <x:c r="O528" s="52" t="str">
        <x:f>IF($F528="","",$F528*$M528)</x:f>
      </x:c>
      <x:c r="P528" s="54" t="str">
        <x:f>IF('Deal_Master_Wide'!$BQ$78="","",'Deal_Master_Wide'!$BQ$78)</x:f>
      </x:c>
      <x:c r="Q528" s="54" t="str">
        <x:f>IF('Deal_Master_Wide'!$BX$78="","",'Deal_Master_Wide'!$BX$78)</x:f>
      </x:c>
      <x:c r="R528" s="54" t="str">
        <x:f>IF('Deal_Master_Wide'!$CE$78="","",'Deal_Master_Wide'!$CE$78)</x:f>
      </x:c>
      <x:c r="S528" s="54" t="str">
        <x:f>IF('Deal_Master_Wide'!$CL$78="","",'Deal_Master_Wide'!$CL$78)</x:f>
      </x:c>
      <x:c r="T528" s="54" t="str">
        <x:f>IF('Deal_Master_Wide'!$CS$78="","",'Deal_Master_Wide'!$CS$78)</x:f>
      </x:c>
      <x:c r="U528" s="54" t="str">
        <x:f>IF('Deal_Master_Wide'!$CZ$78="","",'Deal_Master_Wide'!$CZ$78)</x:f>
      </x:c>
      <x:c r="V528" s="56" t="str">
        <x:f>IF('Deal_Master_Wide'!$DG$78="","",'Deal_Master_Wide'!$DG$78)</x:f>
      </x:c>
      <x:c r="W528" s="56" t="str">
        <x:f>IF('Deal_Master_Wide'!$DN$78="","",'Deal_Master_Wide'!$DN$78)</x:f>
      </x:c>
      <x:c r="X528" s="56" t="str">
        <x:f>IF('Deal_Master_Wide'!$DU$78="","",'Deal_Master_Wide'!$DU$78)</x:f>
      </x:c>
      <x:c r="Y528" s="118" t="str">
        <x:f>IF('Deal_Master_Wide'!$EB$78="","",'Deal_Master_Wide'!$EB$78)</x:f>
      </x:c>
      <x:c r="Z528" s="118" t="str">
        <x:f>IF('Deal_Master_Wide'!$EI$78="","",'Deal_Master_Wide'!$EI$78)</x:f>
      </x:c>
      <x:c r="AA528" s="52" t="str">
        <x:f>IF('Deal_Master_Wide'!$AL$78="","",'Deal_Master_Wide'!$AL$78)</x:f>
        <x:v>Unknown</x:v>
      </x:c>
      <x:c r="AB528" s="54" t="n">
        <x:f>IF('Deal_Master_Wide'!$AF$78="","",'Deal_Master_Wide'!$AF$78)</x:f>
        <x:v>222</x:v>
      </x:c>
      <x:c r="AC528" s="52" t="str">
        <x:f>IF(COUNT($P528,$Q528,$R528,$S528,$T528,$U528,$V528,$W528,$X528)=9,"Yes","No")</x:f>
        <x:v>No</x:v>
      </x:c>
      <x:c r="AD528" s="52" t="str">
        <x:f>IF(COUNT($Y528,$Z528)=2,"Yes","No")</x:f>
        <x:v>No</x:v>
      </x:c>
      <x:c r="AE528" s="50" t="str"/>
      <x:c r="AF528" t="str"/>
    </x:row>
    <x:row r="529" ht="20" customHeight="1">
      <x:c r="A529" s="50" t="str">
        <x:v>CTL-0076</x:v>
      </x:c>
      <x:c r="B529" s="50" t="str">
        <x:v>Candidate alternative-rationale group</x:v>
      </x:c>
      <x:c r="C529" s="52" t="str">
        <x:f>IF('Deal_Master_Wide'!$AU$78="","",'Deal_Master_Wide'!$AU$78)</x:f>
        <x:v>Not reviewed</x:v>
      </x:c>
      <x:c r="D529" s="52" t="str">
        <x:f>IF('Deal_Master_Wide'!$AV$78="","",'Deal_Master_Wide'!$AV$78)</x:f>
        <x:v>Not assessed</x:v>
      </x:c>
      <x:c r="E529" s="50" t="n">
        <x:v>0</x:v>
      </x:c>
      <x:c r="F529" s="52" t="str">
        <x:f>IF(OR($C529="High-confidence innovation-driven",$C529="Medium-confidence innovation-driven"),1,IF($C529="Clear alternative-rationale",0,""))</x:f>
      </x:c>
      <x:c r="G529" s="52" t="str">
        <x:f>IF('Deal_Master_Wide'!$M$78="","",'Deal_Master_Wide'!$M$78)</x:f>
        <x:v>Review</x:v>
      </x:c>
      <x:c r="H529" s="50" t="str">
        <x:v>China Grand Enterprises, Inc.; Huadong Medicine Co Ltd</x:v>
      </x:c>
      <x:c r="I529" s="50" t="str">
        <x:v>Sinclair Pharma Ltd</x:v>
      </x:c>
      <x:c r="J529" s="50" t="n">
        <x:v>2018</x:v>
      </x:c>
      <x:c r="K529" s="50" t="n">
        <x:v>-1</x:v>
      </x:c>
      <x:c r="L529" s="50" t="n">
        <x:v>2017</x:v>
      </x:c>
      <x:c r="M529" s="50" t="n">
        <x:v>0</x:v>
      </x:c>
      <x:c r="N529" s="50" t="n">
        <x:v>0</x:v>
      </x:c>
      <x:c r="O529" s="52" t="str">
        <x:f>IF($F529="","",$F529*$M529)</x:f>
      </x:c>
      <x:c r="P529" s="54" t="str">
        <x:f>IF('Deal_Master_Wide'!$BR$78="","",'Deal_Master_Wide'!$BR$78)</x:f>
      </x:c>
      <x:c r="Q529" s="54" t="str">
        <x:f>IF('Deal_Master_Wide'!$BY$78="","",'Deal_Master_Wide'!$BY$78)</x:f>
      </x:c>
      <x:c r="R529" s="54" t="str">
        <x:f>IF('Deal_Master_Wide'!$CF$78="","",'Deal_Master_Wide'!$CF$78)</x:f>
      </x:c>
      <x:c r="S529" s="54" t="str">
        <x:f>IF('Deal_Master_Wide'!$CM$78="","",'Deal_Master_Wide'!$CM$78)</x:f>
      </x:c>
      <x:c r="T529" s="54" t="str">
        <x:f>IF('Deal_Master_Wide'!$CT$78="","",'Deal_Master_Wide'!$CT$78)</x:f>
      </x:c>
      <x:c r="U529" s="54" t="str">
        <x:f>IF('Deal_Master_Wide'!$DA$78="","",'Deal_Master_Wide'!$DA$78)</x:f>
      </x:c>
      <x:c r="V529" s="56" t="str">
        <x:f>IF('Deal_Master_Wide'!$DH$78="","",'Deal_Master_Wide'!$DH$78)</x:f>
      </x:c>
      <x:c r="W529" s="56" t="str">
        <x:f>IF('Deal_Master_Wide'!$DO$78="","",'Deal_Master_Wide'!$DO$78)</x:f>
      </x:c>
      <x:c r="X529" s="56" t="str">
        <x:f>IF('Deal_Master_Wide'!$DV$78="","",'Deal_Master_Wide'!$DV$78)</x:f>
      </x:c>
      <x:c r="Y529" s="118" t="str">
        <x:f>IF('Deal_Master_Wide'!$EC$78="","",'Deal_Master_Wide'!$EC$78)</x:f>
      </x:c>
      <x:c r="Z529" s="118" t="str">
        <x:f>IF('Deal_Master_Wide'!$EJ$78="","",'Deal_Master_Wide'!$EJ$78)</x:f>
      </x:c>
      <x:c r="AA529" s="52" t="str">
        <x:f>IF('Deal_Master_Wide'!$AL$78="","",'Deal_Master_Wide'!$AL$78)</x:f>
        <x:v>Unknown</x:v>
      </x:c>
      <x:c r="AB529" s="54" t="n">
        <x:f>IF('Deal_Master_Wide'!$AF$78="","",'Deal_Master_Wide'!$AF$78)</x:f>
        <x:v>222</x:v>
      </x:c>
      <x:c r="AC529" s="52" t="str">
        <x:f>IF(COUNT($P529,$Q529,$R529,$S529,$T529,$U529,$V529,$W529,$X529)=9,"Yes","No")</x:f>
        <x:v>No</x:v>
      </x:c>
      <x:c r="AD529" s="52" t="str">
        <x:f>IF(COUNT($Y529,$Z529)=2,"Yes","No")</x:f>
        <x:v>No</x:v>
      </x:c>
      <x:c r="AE529" s="50" t="str"/>
      <x:c r="AF529" t="str"/>
    </x:row>
    <x:row r="530" ht="20" customHeight="1">
      <x:c r="A530" s="50" t="str">
        <x:v>CTL-0076</x:v>
      </x:c>
      <x:c r="B530" s="50" t="str">
        <x:v>Candidate alternative-rationale group</x:v>
      </x:c>
      <x:c r="C530" s="52" t="str">
        <x:f>IF('Deal_Master_Wide'!$AU$78="","",'Deal_Master_Wide'!$AU$78)</x:f>
        <x:v>Not reviewed</x:v>
      </x:c>
      <x:c r="D530" s="52" t="str">
        <x:f>IF('Deal_Master_Wide'!$AV$78="","",'Deal_Master_Wide'!$AV$78)</x:f>
        <x:v>Not assessed</x:v>
      </x:c>
      <x:c r="E530" s="50" t="n">
        <x:v>0</x:v>
      </x:c>
      <x:c r="F530" s="52" t="str">
        <x:f>IF(OR($C530="High-confidence innovation-driven",$C530="Medium-confidence innovation-driven"),1,IF($C530="Clear alternative-rationale",0,""))</x:f>
      </x:c>
      <x:c r="G530" s="52" t="str">
        <x:f>IF('Deal_Master_Wide'!$M$78="","",'Deal_Master_Wide'!$M$78)</x:f>
        <x:v>Review</x:v>
      </x:c>
      <x:c r="H530" s="50" t="str">
        <x:v>China Grand Enterprises, Inc.; Huadong Medicine Co Ltd</x:v>
      </x:c>
      <x:c r="I530" s="50" t="str">
        <x:v>Sinclair Pharma Ltd</x:v>
      </x:c>
      <x:c r="J530" s="50" t="n">
        <x:v>2018</x:v>
      </x:c>
      <x:c r="K530" s="50" t="n">
        <x:v>0</x:v>
      </x:c>
      <x:c r="L530" s="50" t="n">
        <x:v>2018</x:v>
      </x:c>
      <x:c r="M530" s="50" t="n">
        <x:v>0</x:v>
      </x:c>
      <x:c r="N530" s="50" t="n">
        <x:v>1</x:v>
      </x:c>
      <x:c r="O530" s="52" t="str">
        <x:f>IF($F530="","",$F530*$M530)</x:f>
      </x:c>
      <x:c r="P530" s="54" t="str">
        <x:f>IF('Deal_Master_Wide'!$BS$78="","",'Deal_Master_Wide'!$BS$78)</x:f>
      </x:c>
      <x:c r="Q530" s="54" t="str">
        <x:f>IF('Deal_Master_Wide'!$BZ$78="","",'Deal_Master_Wide'!$BZ$78)</x:f>
      </x:c>
      <x:c r="R530" s="54" t="str">
        <x:f>IF('Deal_Master_Wide'!$CG$78="","",'Deal_Master_Wide'!$CG$78)</x:f>
      </x:c>
      <x:c r="S530" s="54" t="str">
        <x:f>IF('Deal_Master_Wide'!$CN$78="","",'Deal_Master_Wide'!$CN$78)</x:f>
      </x:c>
      <x:c r="T530" s="54" t="str">
        <x:f>IF('Deal_Master_Wide'!$CU$78="","",'Deal_Master_Wide'!$CU$78)</x:f>
      </x:c>
      <x:c r="U530" s="54" t="str">
        <x:f>IF('Deal_Master_Wide'!$DB$78="","",'Deal_Master_Wide'!$DB$78)</x:f>
      </x:c>
      <x:c r="V530" s="56" t="str">
        <x:f>IF('Deal_Master_Wide'!$DI$78="","",'Deal_Master_Wide'!$DI$78)</x:f>
      </x:c>
      <x:c r="W530" s="56" t="str">
        <x:f>IF('Deal_Master_Wide'!$DP$78="","",'Deal_Master_Wide'!$DP$78)</x:f>
      </x:c>
      <x:c r="X530" s="56" t="str">
        <x:f>IF('Deal_Master_Wide'!$DW$78="","",'Deal_Master_Wide'!$DW$78)</x:f>
      </x:c>
      <x:c r="Y530" s="118" t="str">
        <x:f>IF('Deal_Master_Wide'!$ED$78="","",'Deal_Master_Wide'!$ED$78)</x:f>
      </x:c>
      <x:c r="Z530" s="118" t="str">
        <x:f>IF('Deal_Master_Wide'!$EK$78="","",'Deal_Master_Wide'!$EK$78)</x:f>
      </x:c>
      <x:c r="AA530" s="52" t="str">
        <x:f>IF('Deal_Master_Wide'!$AL$78="","",'Deal_Master_Wide'!$AL$78)</x:f>
        <x:v>Unknown</x:v>
      </x:c>
      <x:c r="AB530" s="54" t="n">
        <x:f>IF('Deal_Master_Wide'!$AF$78="","",'Deal_Master_Wide'!$AF$78)</x:f>
        <x:v>222</x:v>
      </x:c>
      <x:c r="AC530" s="52" t="str">
        <x:f>IF(COUNT($P530,$Q530,$R530,$S530,$T530,$U530,$V530,$W530,$X530)=9,"Yes","No")</x:f>
        <x:v>No</x:v>
      </x:c>
      <x:c r="AD530" s="52" t="str">
        <x:f>IF(COUNT($Y530,$Z530)=2,"Yes","No")</x:f>
        <x:v>No</x:v>
      </x:c>
      <x:c r="AE530" s="50" t="str"/>
      <x:c r="AF530" t="str"/>
    </x:row>
    <x:row r="531" ht="20" customHeight="1">
      <x:c r="A531" s="50" t="str">
        <x:v>CTL-0076</x:v>
      </x:c>
      <x:c r="B531" s="50" t="str">
        <x:v>Candidate alternative-rationale group</x:v>
      </x:c>
      <x:c r="C531" s="52" t="str">
        <x:f>IF('Deal_Master_Wide'!$AU$78="","",'Deal_Master_Wide'!$AU$78)</x:f>
        <x:v>Not reviewed</x:v>
      </x:c>
      <x:c r="D531" s="52" t="str">
        <x:f>IF('Deal_Master_Wide'!$AV$78="","",'Deal_Master_Wide'!$AV$78)</x:f>
        <x:v>Not assessed</x:v>
      </x:c>
      <x:c r="E531" s="50" t="n">
        <x:v>0</x:v>
      </x:c>
      <x:c r="F531" s="52" t="str">
        <x:f>IF(OR($C531="High-confidence innovation-driven",$C531="Medium-confidence innovation-driven"),1,IF($C531="Clear alternative-rationale",0,""))</x:f>
      </x:c>
      <x:c r="G531" s="52" t="str">
        <x:f>IF('Deal_Master_Wide'!$M$78="","",'Deal_Master_Wide'!$M$78)</x:f>
        <x:v>Review</x:v>
      </x:c>
      <x:c r="H531" s="50" t="str">
        <x:v>China Grand Enterprises, Inc.; Huadong Medicine Co Ltd</x:v>
      </x:c>
      <x:c r="I531" s="50" t="str">
        <x:v>Sinclair Pharma Ltd</x:v>
      </x:c>
      <x:c r="J531" s="50" t="n">
        <x:v>2018</x:v>
      </x:c>
      <x:c r="K531" s="50" t="n">
        <x:v>1</x:v>
      </x:c>
      <x:c r="L531" s="50" t="n">
        <x:v>2019</x:v>
      </x:c>
      <x:c r="M531" s="50" t="n">
        <x:v>1</x:v>
      </x:c>
      <x:c r="N531" s="50" t="n">
        <x:v>1</x:v>
      </x:c>
      <x:c r="O531" s="52" t="str">
        <x:f>IF($F531="","",$F531*$M531)</x:f>
      </x:c>
      <x:c r="P531" s="54" t="str">
        <x:f>IF('Deal_Master_Wide'!$BT$78="","",'Deal_Master_Wide'!$BT$78)</x:f>
      </x:c>
      <x:c r="Q531" s="54" t="str">
        <x:f>IF('Deal_Master_Wide'!$CA$78="","",'Deal_Master_Wide'!$CA$78)</x:f>
      </x:c>
      <x:c r="R531" s="54" t="str">
        <x:f>IF('Deal_Master_Wide'!$CH$78="","",'Deal_Master_Wide'!$CH$78)</x:f>
      </x:c>
      <x:c r="S531" s="54" t="str">
        <x:f>IF('Deal_Master_Wide'!$CO$78="","",'Deal_Master_Wide'!$CO$78)</x:f>
      </x:c>
      <x:c r="T531" s="54" t="str">
        <x:f>IF('Deal_Master_Wide'!$CV$78="","",'Deal_Master_Wide'!$CV$78)</x:f>
      </x:c>
      <x:c r="U531" s="54" t="str">
        <x:f>IF('Deal_Master_Wide'!$DC$78="","",'Deal_Master_Wide'!$DC$78)</x:f>
      </x:c>
      <x:c r="V531" s="56" t="str">
        <x:f>IF('Deal_Master_Wide'!$DJ$78="","",'Deal_Master_Wide'!$DJ$78)</x:f>
      </x:c>
      <x:c r="W531" s="56" t="str">
        <x:f>IF('Deal_Master_Wide'!$DQ$78="","",'Deal_Master_Wide'!$DQ$78)</x:f>
      </x:c>
      <x:c r="X531" s="56" t="str">
        <x:f>IF('Deal_Master_Wide'!$DX$78="","",'Deal_Master_Wide'!$DX$78)</x:f>
      </x:c>
      <x:c r="Y531" s="118" t="str">
        <x:f>IF('Deal_Master_Wide'!$EE$78="","",'Deal_Master_Wide'!$EE$78)</x:f>
      </x:c>
      <x:c r="Z531" s="118" t="str">
        <x:f>IF('Deal_Master_Wide'!$EL$78="","",'Deal_Master_Wide'!$EL$78)</x:f>
      </x:c>
      <x:c r="AA531" s="52" t="str">
        <x:f>IF('Deal_Master_Wide'!$AL$78="","",'Deal_Master_Wide'!$AL$78)</x:f>
        <x:v>Unknown</x:v>
      </x:c>
      <x:c r="AB531" s="54" t="n">
        <x:f>IF('Deal_Master_Wide'!$AF$78="","",'Deal_Master_Wide'!$AF$78)</x:f>
        <x:v>222</x:v>
      </x:c>
      <x:c r="AC531" s="52" t="str">
        <x:f>IF(COUNT($P531,$Q531,$R531,$S531,$T531,$U531,$V531,$W531,$X531)=9,"Yes","No")</x:f>
        <x:v>No</x:v>
      </x:c>
      <x:c r="AD531" s="52" t="str">
        <x:f>IF(COUNT($Y531,$Z531)=2,"Yes","No")</x:f>
        <x:v>No</x:v>
      </x:c>
      <x:c r="AE531" s="50" t="str"/>
      <x:c r="AF531" t="str"/>
    </x:row>
    <x:row r="532" ht="20" customHeight="1">
      <x:c r="A532" s="50" t="str">
        <x:v>CTL-0076</x:v>
      </x:c>
      <x:c r="B532" s="50" t="str">
        <x:v>Candidate alternative-rationale group</x:v>
      </x:c>
      <x:c r="C532" s="52" t="str">
        <x:f>IF('Deal_Master_Wide'!$AU$78="","",'Deal_Master_Wide'!$AU$78)</x:f>
        <x:v>Not reviewed</x:v>
      </x:c>
      <x:c r="D532" s="52" t="str">
        <x:f>IF('Deal_Master_Wide'!$AV$78="","",'Deal_Master_Wide'!$AV$78)</x:f>
        <x:v>Not assessed</x:v>
      </x:c>
      <x:c r="E532" s="50" t="n">
        <x:v>0</x:v>
      </x:c>
      <x:c r="F532" s="52" t="str">
        <x:f>IF(OR($C532="High-confidence innovation-driven",$C532="Medium-confidence innovation-driven"),1,IF($C532="Clear alternative-rationale",0,""))</x:f>
      </x:c>
      <x:c r="G532" s="52" t="str">
        <x:f>IF('Deal_Master_Wide'!$M$78="","",'Deal_Master_Wide'!$M$78)</x:f>
        <x:v>Review</x:v>
      </x:c>
      <x:c r="H532" s="50" t="str">
        <x:v>China Grand Enterprises, Inc.; Huadong Medicine Co Ltd</x:v>
      </x:c>
      <x:c r="I532" s="50" t="str">
        <x:v>Sinclair Pharma Ltd</x:v>
      </x:c>
      <x:c r="J532" s="50" t="n">
        <x:v>2018</x:v>
      </x:c>
      <x:c r="K532" s="50" t="n">
        <x:v>2</x:v>
      </x:c>
      <x:c r="L532" s="50" t="n">
        <x:v>2020</x:v>
      </x:c>
      <x:c r="M532" s="50" t="n">
        <x:v>1</x:v>
      </x:c>
      <x:c r="N532" s="50" t="n">
        <x:v>1</x:v>
      </x:c>
      <x:c r="O532" s="52" t="str">
        <x:f>IF($F532="","",$F532*$M532)</x:f>
      </x:c>
      <x:c r="P532" s="54" t="str">
        <x:f>IF('Deal_Master_Wide'!$BU$78="","",'Deal_Master_Wide'!$BU$78)</x:f>
      </x:c>
      <x:c r="Q532" s="54" t="str">
        <x:f>IF('Deal_Master_Wide'!$CB$78="","",'Deal_Master_Wide'!$CB$78)</x:f>
      </x:c>
      <x:c r="R532" s="54" t="str">
        <x:f>IF('Deal_Master_Wide'!$CI$78="","",'Deal_Master_Wide'!$CI$78)</x:f>
      </x:c>
      <x:c r="S532" s="54" t="str">
        <x:f>IF('Deal_Master_Wide'!$CP$78="","",'Deal_Master_Wide'!$CP$78)</x:f>
      </x:c>
      <x:c r="T532" s="54" t="str">
        <x:f>IF('Deal_Master_Wide'!$CW$78="","",'Deal_Master_Wide'!$CW$78)</x:f>
      </x:c>
      <x:c r="U532" s="54" t="str">
        <x:f>IF('Deal_Master_Wide'!$DD$78="","",'Deal_Master_Wide'!$DD$78)</x:f>
      </x:c>
      <x:c r="V532" s="56" t="str">
        <x:f>IF('Deal_Master_Wide'!$DK$78="","",'Deal_Master_Wide'!$DK$78)</x:f>
      </x:c>
      <x:c r="W532" s="56" t="str">
        <x:f>IF('Deal_Master_Wide'!$DR$78="","",'Deal_Master_Wide'!$DR$78)</x:f>
      </x:c>
      <x:c r="X532" s="56" t="str">
        <x:f>IF('Deal_Master_Wide'!$DY$78="","",'Deal_Master_Wide'!$DY$78)</x:f>
      </x:c>
      <x:c r="Y532" s="118" t="str">
        <x:f>IF('Deal_Master_Wide'!$EF$78="","",'Deal_Master_Wide'!$EF$78)</x:f>
      </x:c>
      <x:c r="Z532" s="118" t="str">
        <x:f>IF('Deal_Master_Wide'!$EM$78="","",'Deal_Master_Wide'!$EM$78)</x:f>
      </x:c>
      <x:c r="AA532" s="52" t="str">
        <x:f>IF('Deal_Master_Wide'!$AL$78="","",'Deal_Master_Wide'!$AL$78)</x:f>
        <x:v>Unknown</x:v>
      </x:c>
      <x:c r="AB532" s="54" t="n">
        <x:f>IF('Deal_Master_Wide'!$AF$78="","",'Deal_Master_Wide'!$AF$78)</x:f>
        <x:v>222</x:v>
      </x:c>
      <x:c r="AC532" s="52" t="str">
        <x:f>IF(COUNT($P532,$Q532,$R532,$S532,$T532,$U532,$V532,$W532,$X532)=9,"Yes","No")</x:f>
        <x:v>No</x:v>
      </x:c>
      <x:c r="AD532" s="52" t="str">
        <x:f>IF(COUNT($Y532,$Z532)=2,"Yes","No")</x:f>
        <x:v>No</x:v>
      </x:c>
      <x:c r="AE532" s="50" t="str"/>
      <x:c r="AF532" t="str"/>
    </x:row>
    <x:row r="533" ht="20" customHeight="1">
      <x:c r="A533" s="50" t="str">
        <x:v>CTL-0076</x:v>
      </x:c>
      <x:c r="B533" s="50" t="str">
        <x:v>Candidate alternative-rationale group</x:v>
      </x:c>
      <x:c r="C533" s="52" t="str">
        <x:f>IF('Deal_Master_Wide'!$AU$78="","",'Deal_Master_Wide'!$AU$78)</x:f>
        <x:v>Not reviewed</x:v>
      </x:c>
      <x:c r="D533" s="52" t="str">
        <x:f>IF('Deal_Master_Wide'!$AV$78="","",'Deal_Master_Wide'!$AV$78)</x:f>
        <x:v>Not assessed</x:v>
      </x:c>
      <x:c r="E533" s="50" t="n">
        <x:v>0</x:v>
      </x:c>
      <x:c r="F533" s="52" t="str">
        <x:f>IF(OR($C533="High-confidence innovation-driven",$C533="Medium-confidence innovation-driven"),1,IF($C533="Clear alternative-rationale",0,""))</x:f>
      </x:c>
      <x:c r="G533" s="52" t="str">
        <x:f>IF('Deal_Master_Wide'!$M$78="","",'Deal_Master_Wide'!$M$78)</x:f>
        <x:v>Review</x:v>
      </x:c>
      <x:c r="H533" s="50" t="str">
        <x:v>China Grand Enterprises, Inc.; Huadong Medicine Co Ltd</x:v>
      </x:c>
      <x:c r="I533" s="50" t="str">
        <x:v>Sinclair Pharma Ltd</x:v>
      </x:c>
      <x:c r="J533" s="50" t="n">
        <x:v>2018</x:v>
      </x:c>
      <x:c r="K533" s="50" t="n">
        <x:v>3</x:v>
      </x:c>
      <x:c r="L533" s="50" t="n">
        <x:v>2021</x:v>
      </x:c>
      <x:c r="M533" s="50" t="n">
        <x:v>1</x:v>
      </x:c>
      <x:c r="N533" s="50" t="n">
        <x:v>1</x:v>
      </x:c>
      <x:c r="O533" s="52" t="str">
        <x:f>IF($F533="","",$F533*$M533)</x:f>
      </x:c>
      <x:c r="P533" s="54" t="str">
        <x:f>IF('Deal_Master_Wide'!$BV$78="","",'Deal_Master_Wide'!$BV$78)</x:f>
      </x:c>
      <x:c r="Q533" s="54" t="str">
        <x:f>IF('Deal_Master_Wide'!$CC$78="","",'Deal_Master_Wide'!$CC$78)</x:f>
      </x:c>
      <x:c r="R533" s="54" t="str">
        <x:f>IF('Deal_Master_Wide'!$CJ$78="","",'Deal_Master_Wide'!$CJ$78)</x:f>
      </x:c>
      <x:c r="S533" s="54" t="str">
        <x:f>IF('Deal_Master_Wide'!$CQ$78="","",'Deal_Master_Wide'!$CQ$78)</x:f>
      </x:c>
      <x:c r="T533" s="54" t="str">
        <x:f>IF('Deal_Master_Wide'!$CX$78="","",'Deal_Master_Wide'!$CX$78)</x:f>
      </x:c>
      <x:c r="U533" s="54" t="str">
        <x:f>IF('Deal_Master_Wide'!$DE$78="","",'Deal_Master_Wide'!$DE$78)</x:f>
      </x:c>
      <x:c r="V533" s="56" t="str">
        <x:f>IF('Deal_Master_Wide'!$DL$78="","",'Deal_Master_Wide'!$DL$78)</x:f>
      </x:c>
      <x:c r="W533" s="56" t="str">
        <x:f>IF('Deal_Master_Wide'!$DS$78="","",'Deal_Master_Wide'!$DS$78)</x:f>
      </x:c>
      <x:c r="X533" s="56" t="str">
        <x:f>IF('Deal_Master_Wide'!$DZ$78="","",'Deal_Master_Wide'!$DZ$78)</x:f>
      </x:c>
      <x:c r="Y533" s="118" t="str">
        <x:f>IF('Deal_Master_Wide'!$EG$78="","",'Deal_Master_Wide'!$EG$78)</x:f>
      </x:c>
      <x:c r="Z533" s="118" t="str">
        <x:f>IF('Deal_Master_Wide'!$EN$78="","",'Deal_Master_Wide'!$EN$78)</x:f>
      </x:c>
      <x:c r="AA533" s="52" t="str">
        <x:f>IF('Deal_Master_Wide'!$AL$78="","",'Deal_Master_Wide'!$AL$78)</x:f>
        <x:v>Unknown</x:v>
      </x:c>
      <x:c r="AB533" s="54" t="n">
        <x:f>IF('Deal_Master_Wide'!$AF$78="","",'Deal_Master_Wide'!$AF$78)</x:f>
        <x:v>222</x:v>
      </x:c>
      <x:c r="AC533" s="52" t="str">
        <x:f>IF(COUNT($P533,$Q533,$R533,$S533,$T533,$U533,$V533,$W533,$X533)=9,"Yes","No")</x:f>
        <x:v>No</x:v>
      </x:c>
      <x:c r="AD533" s="52" t="str">
        <x:f>IF(COUNT($Y533,$Z533)=2,"Yes","No")</x:f>
        <x:v>No</x:v>
      </x:c>
      <x:c r="AE533" s="50" t="str"/>
      <x:c r="AF533" t="str"/>
    </x:row>
    <x:row r="534" ht="20" customHeight="1">
      <x:c r="A534" s="50" t="str">
        <x:v>CTL-0077</x:v>
      </x:c>
      <x:c r="B534" s="50" t="str">
        <x:v>Candidate alternative-rationale group</x:v>
      </x:c>
      <x:c r="C534" s="52" t="str">
        <x:f>IF('Deal_Master_Wide'!$AU$79="","",'Deal_Master_Wide'!$AU$79)</x:f>
        <x:v>Not reviewed</x:v>
      </x:c>
      <x:c r="D534" s="52" t="str">
        <x:f>IF('Deal_Master_Wide'!$AV$79="","",'Deal_Master_Wide'!$AV$79)</x:f>
        <x:v>Not assessed</x:v>
      </x:c>
      <x:c r="E534" s="50" t="n">
        <x:v>0</x:v>
      </x:c>
      <x:c r="F534" s="52" t="str">
        <x:f>IF(OR($C534="High-confidence innovation-driven",$C534="Medium-confidence innovation-driven"),1,IF($C534="Clear alternative-rationale",0,""))</x:f>
      </x:c>
      <x:c r="G534" s="52" t="str">
        <x:f>IF('Deal_Master_Wide'!$M$79="","",'Deal_Master_Wide'!$M$79)</x:f>
        <x:v>Review</x:v>
      </x:c>
      <x:c r="H534" s="50" t="str">
        <x:v>Emergent BioSolutions Inc</x:v>
      </x:c>
      <x:c r="I534" s="50" t="str">
        <x:v>Adapt Pharma Ltd</x:v>
      </x:c>
      <x:c r="J534" s="50" t="n">
        <x:v>2018</x:v>
      </x:c>
      <x:c r="K534" s="50" t="n">
        <x:v>-3</x:v>
      </x:c>
      <x:c r="L534" s="50" t="n">
        <x:v>2015</x:v>
      </x:c>
      <x:c r="M534" s="50" t="n">
        <x:v>0</x:v>
      </x:c>
      <x:c r="N534" s="50" t="n">
        <x:v>0</x:v>
      </x:c>
      <x:c r="O534" s="52" t="str">
        <x:f>IF($F534="","",$F534*$M534)</x:f>
      </x:c>
      <x:c r="P534" s="54" t="str">
        <x:f>IF('Deal_Master_Wide'!$BP$79="","",'Deal_Master_Wide'!$BP$79)</x:f>
      </x:c>
      <x:c r="Q534" s="54" t="str">
        <x:f>IF('Deal_Master_Wide'!$BW$79="","",'Deal_Master_Wide'!$BW$79)</x:f>
      </x:c>
      <x:c r="R534" s="54" t="str">
        <x:f>IF('Deal_Master_Wide'!$CD$79="","",'Deal_Master_Wide'!$CD$79)</x:f>
      </x:c>
      <x:c r="S534" s="54" t="str">
        <x:f>IF('Deal_Master_Wide'!$CK$79="","",'Deal_Master_Wide'!$CK$79)</x:f>
      </x:c>
      <x:c r="T534" s="54" t="str">
        <x:f>IF('Deal_Master_Wide'!$CR$79="","",'Deal_Master_Wide'!$CR$79)</x:f>
      </x:c>
      <x:c r="U534" s="54" t="str">
        <x:f>IF('Deal_Master_Wide'!$CY$79="","",'Deal_Master_Wide'!$CY$79)</x:f>
      </x:c>
      <x:c r="V534" s="56" t="str">
        <x:f>IF('Deal_Master_Wide'!$DF$79="","",'Deal_Master_Wide'!$DF$79)</x:f>
      </x:c>
      <x:c r="W534" s="56" t="str">
        <x:f>IF('Deal_Master_Wide'!$DM$79="","",'Deal_Master_Wide'!$DM$79)</x:f>
      </x:c>
      <x:c r="X534" s="56" t="str">
        <x:f>IF('Deal_Master_Wide'!$DT$79="","",'Deal_Master_Wide'!$DT$79)</x:f>
      </x:c>
      <x:c r="Y534" s="118" t="str">
        <x:f>IF('Deal_Master_Wide'!$EA$79="","",'Deal_Master_Wide'!$EA$79)</x:f>
      </x:c>
      <x:c r="Z534" s="118" t="str">
        <x:f>IF('Deal_Master_Wide'!$EH$79="","",'Deal_Master_Wide'!$EH$79)</x:f>
      </x:c>
      <x:c r="AA534" s="52" t="str">
        <x:f>IF('Deal_Master_Wide'!$AL$79="","",'Deal_Master_Wide'!$AL$79)</x:f>
        <x:v>Unknown</x:v>
      </x:c>
      <x:c r="AB534" s="54" t="n">
        <x:f>IF('Deal_Master_Wide'!$AF$79="","",'Deal_Master_Wide'!$AF$79)</x:f>
        <x:v>735</x:v>
      </x:c>
      <x:c r="AC534" s="52" t="str">
        <x:f>IF(COUNT($P534,$Q534,$R534,$S534,$T534,$U534,$V534,$W534,$X534)=9,"Yes","No")</x:f>
        <x:v>No</x:v>
      </x:c>
      <x:c r="AD534" s="52" t="str">
        <x:f>IF(COUNT($Y534,$Z534)=2,"Yes","No")</x:f>
        <x:v>No</x:v>
      </x:c>
      <x:c r="AE534" s="50" t="str"/>
      <x:c r="AF534" t="str"/>
    </x:row>
    <x:row r="535" ht="20" customHeight="1">
      <x:c r="A535" s="50" t="str">
        <x:v>CTL-0077</x:v>
      </x:c>
      <x:c r="B535" s="50" t="str">
        <x:v>Candidate alternative-rationale group</x:v>
      </x:c>
      <x:c r="C535" s="52" t="str">
        <x:f>IF('Deal_Master_Wide'!$AU$79="","",'Deal_Master_Wide'!$AU$79)</x:f>
        <x:v>Not reviewed</x:v>
      </x:c>
      <x:c r="D535" s="52" t="str">
        <x:f>IF('Deal_Master_Wide'!$AV$79="","",'Deal_Master_Wide'!$AV$79)</x:f>
        <x:v>Not assessed</x:v>
      </x:c>
      <x:c r="E535" s="50" t="n">
        <x:v>0</x:v>
      </x:c>
      <x:c r="F535" s="52" t="str">
        <x:f>IF(OR($C535="High-confidence innovation-driven",$C535="Medium-confidence innovation-driven"),1,IF($C535="Clear alternative-rationale",0,""))</x:f>
      </x:c>
      <x:c r="G535" s="52" t="str">
        <x:f>IF('Deal_Master_Wide'!$M$79="","",'Deal_Master_Wide'!$M$79)</x:f>
        <x:v>Review</x:v>
      </x:c>
      <x:c r="H535" s="50" t="str">
        <x:v>Emergent BioSolutions Inc</x:v>
      </x:c>
      <x:c r="I535" s="50" t="str">
        <x:v>Adapt Pharma Ltd</x:v>
      </x:c>
      <x:c r="J535" s="50" t="n">
        <x:v>2018</x:v>
      </x:c>
      <x:c r="K535" s="50" t="n">
        <x:v>-2</x:v>
      </x:c>
      <x:c r="L535" s="50" t="n">
        <x:v>2016</x:v>
      </x:c>
      <x:c r="M535" s="50" t="n">
        <x:v>0</x:v>
      </x:c>
      <x:c r="N535" s="50" t="n">
        <x:v>0</x:v>
      </x:c>
      <x:c r="O535" s="52" t="str">
        <x:f>IF($F535="","",$F535*$M535)</x:f>
      </x:c>
      <x:c r="P535" s="54" t="str">
        <x:f>IF('Deal_Master_Wide'!$BQ$79="","",'Deal_Master_Wide'!$BQ$79)</x:f>
      </x:c>
      <x:c r="Q535" s="54" t="str">
        <x:f>IF('Deal_Master_Wide'!$BX$79="","",'Deal_Master_Wide'!$BX$79)</x:f>
      </x:c>
      <x:c r="R535" s="54" t="str">
        <x:f>IF('Deal_Master_Wide'!$CE$79="","",'Deal_Master_Wide'!$CE$79)</x:f>
      </x:c>
      <x:c r="S535" s="54" t="str">
        <x:f>IF('Deal_Master_Wide'!$CL$79="","",'Deal_Master_Wide'!$CL$79)</x:f>
      </x:c>
      <x:c r="T535" s="54" t="str">
        <x:f>IF('Deal_Master_Wide'!$CS$79="","",'Deal_Master_Wide'!$CS$79)</x:f>
      </x:c>
      <x:c r="U535" s="54" t="str">
        <x:f>IF('Deal_Master_Wide'!$CZ$79="","",'Deal_Master_Wide'!$CZ$79)</x:f>
      </x:c>
      <x:c r="V535" s="56" t="str">
        <x:f>IF('Deal_Master_Wide'!$DG$79="","",'Deal_Master_Wide'!$DG$79)</x:f>
      </x:c>
      <x:c r="W535" s="56" t="str">
        <x:f>IF('Deal_Master_Wide'!$DN$79="","",'Deal_Master_Wide'!$DN$79)</x:f>
      </x:c>
      <x:c r="X535" s="56" t="str">
        <x:f>IF('Deal_Master_Wide'!$DU$79="","",'Deal_Master_Wide'!$DU$79)</x:f>
      </x:c>
      <x:c r="Y535" s="118" t="str">
        <x:f>IF('Deal_Master_Wide'!$EB$79="","",'Deal_Master_Wide'!$EB$79)</x:f>
      </x:c>
      <x:c r="Z535" s="118" t="str">
        <x:f>IF('Deal_Master_Wide'!$EI$79="","",'Deal_Master_Wide'!$EI$79)</x:f>
      </x:c>
      <x:c r="AA535" s="52" t="str">
        <x:f>IF('Deal_Master_Wide'!$AL$79="","",'Deal_Master_Wide'!$AL$79)</x:f>
        <x:v>Unknown</x:v>
      </x:c>
      <x:c r="AB535" s="54" t="n">
        <x:f>IF('Deal_Master_Wide'!$AF$79="","",'Deal_Master_Wide'!$AF$79)</x:f>
        <x:v>735</x:v>
      </x:c>
      <x:c r="AC535" s="52" t="str">
        <x:f>IF(COUNT($P535,$Q535,$R535,$S535,$T535,$U535,$V535,$W535,$X535)=9,"Yes","No")</x:f>
        <x:v>No</x:v>
      </x:c>
      <x:c r="AD535" s="52" t="str">
        <x:f>IF(COUNT($Y535,$Z535)=2,"Yes","No")</x:f>
        <x:v>No</x:v>
      </x:c>
      <x:c r="AE535" s="50" t="str"/>
      <x:c r="AF535" t="str"/>
    </x:row>
    <x:row r="536" ht="20" customHeight="1">
      <x:c r="A536" s="50" t="str">
        <x:v>CTL-0077</x:v>
      </x:c>
      <x:c r="B536" s="50" t="str">
        <x:v>Candidate alternative-rationale group</x:v>
      </x:c>
      <x:c r="C536" s="52" t="str">
        <x:f>IF('Deal_Master_Wide'!$AU$79="","",'Deal_Master_Wide'!$AU$79)</x:f>
        <x:v>Not reviewed</x:v>
      </x:c>
      <x:c r="D536" s="52" t="str">
        <x:f>IF('Deal_Master_Wide'!$AV$79="","",'Deal_Master_Wide'!$AV$79)</x:f>
        <x:v>Not assessed</x:v>
      </x:c>
      <x:c r="E536" s="50" t="n">
        <x:v>0</x:v>
      </x:c>
      <x:c r="F536" s="52" t="str">
        <x:f>IF(OR($C536="High-confidence innovation-driven",$C536="Medium-confidence innovation-driven"),1,IF($C536="Clear alternative-rationale",0,""))</x:f>
      </x:c>
      <x:c r="G536" s="52" t="str">
        <x:f>IF('Deal_Master_Wide'!$M$79="","",'Deal_Master_Wide'!$M$79)</x:f>
        <x:v>Review</x:v>
      </x:c>
      <x:c r="H536" s="50" t="str">
        <x:v>Emergent BioSolutions Inc</x:v>
      </x:c>
      <x:c r="I536" s="50" t="str">
        <x:v>Adapt Pharma Ltd</x:v>
      </x:c>
      <x:c r="J536" s="50" t="n">
        <x:v>2018</x:v>
      </x:c>
      <x:c r="K536" s="50" t="n">
        <x:v>-1</x:v>
      </x:c>
      <x:c r="L536" s="50" t="n">
        <x:v>2017</x:v>
      </x:c>
      <x:c r="M536" s="50" t="n">
        <x:v>0</x:v>
      </x:c>
      <x:c r="N536" s="50" t="n">
        <x:v>0</x:v>
      </x:c>
      <x:c r="O536" s="52" t="str">
        <x:f>IF($F536="","",$F536*$M536)</x:f>
      </x:c>
      <x:c r="P536" s="54" t="str">
        <x:f>IF('Deal_Master_Wide'!$BR$79="","",'Deal_Master_Wide'!$BR$79)</x:f>
      </x:c>
      <x:c r="Q536" s="54" t="str">
        <x:f>IF('Deal_Master_Wide'!$BY$79="","",'Deal_Master_Wide'!$BY$79)</x:f>
      </x:c>
      <x:c r="R536" s="54" t="str">
        <x:f>IF('Deal_Master_Wide'!$CF$79="","",'Deal_Master_Wide'!$CF$79)</x:f>
      </x:c>
      <x:c r="S536" s="54" t="str">
        <x:f>IF('Deal_Master_Wide'!$CM$79="","",'Deal_Master_Wide'!$CM$79)</x:f>
      </x:c>
      <x:c r="T536" s="54" t="str">
        <x:f>IF('Deal_Master_Wide'!$CT$79="","",'Deal_Master_Wide'!$CT$79)</x:f>
      </x:c>
      <x:c r="U536" s="54" t="str">
        <x:f>IF('Deal_Master_Wide'!$DA$79="","",'Deal_Master_Wide'!$DA$79)</x:f>
      </x:c>
      <x:c r="V536" s="56" t="str">
        <x:f>IF('Deal_Master_Wide'!$DH$79="","",'Deal_Master_Wide'!$DH$79)</x:f>
      </x:c>
      <x:c r="W536" s="56" t="str">
        <x:f>IF('Deal_Master_Wide'!$DO$79="","",'Deal_Master_Wide'!$DO$79)</x:f>
      </x:c>
      <x:c r="X536" s="56" t="str">
        <x:f>IF('Deal_Master_Wide'!$DV$79="","",'Deal_Master_Wide'!$DV$79)</x:f>
      </x:c>
      <x:c r="Y536" s="118" t="str">
        <x:f>IF('Deal_Master_Wide'!$EC$79="","",'Deal_Master_Wide'!$EC$79)</x:f>
      </x:c>
      <x:c r="Z536" s="118" t="str">
        <x:f>IF('Deal_Master_Wide'!$EJ$79="","",'Deal_Master_Wide'!$EJ$79)</x:f>
      </x:c>
      <x:c r="AA536" s="52" t="str">
        <x:f>IF('Deal_Master_Wide'!$AL$79="","",'Deal_Master_Wide'!$AL$79)</x:f>
        <x:v>Unknown</x:v>
      </x:c>
      <x:c r="AB536" s="54" t="n">
        <x:f>IF('Deal_Master_Wide'!$AF$79="","",'Deal_Master_Wide'!$AF$79)</x:f>
        <x:v>735</x:v>
      </x:c>
      <x:c r="AC536" s="52" t="str">
        <x:f>IF(COUNT($P536,$Q536,$R536,$S536,$T536,$U536,$V536,$W536,$X536)=9,"Yes","No")</x:f>
        <x:v>No</x:v>
      </x:c>
      <x:c r="AD536" s="52" t="str">
        <x:f>IF(COUNT($Y536,$Z536)=2,"Yes","No")</x:f>
        <x:v>No</x:v>
      </x:c>
      <x:c r="AE536" s="50" t="str"/>
      <x:c r="AF536" t="str"/>
    </x:row>
    <x:row r="537" ht="20" customHeight="1">
      <x:c r="A537" s="50" t="str">
        <x:v>CTL-0077</x:v>
      </x:c>
      <x:c r="B537" s="50" t="str">
        <x:v>Candidate alternative-rationale group</x:v>
      </x:c>
      <x:c r="C537" s="52" t="str">
        <x:f>IF('Deal_Master_Wide'!$AU$79="","",'Deal_Master_Wide'!$AU$79)</x:f>
        <x:v>Not reviewed</x:v>
      </x:c>
      <x:c r="D537" s="52" t="str">
        <x:f>IF('Deal_Master_Wide'!$AV$79="","",'Deal_Master_Wide'!$AV$79)</x:f>
        <x:v>Not assessed</x:v>
      </x:c>
      <x:c r="E537" s="50" t="n">
        <x:v>0</x:v>
      </x:c>
      <x:c r="F537" s="52" t="str">
        <x:f>IF(OR($C537="High-confidence innovation-driven",$C537="Medium-confidence innovation-driven"),1,IF($C537="Clear alternative-rationale",0,""))</x:f>
      </x:c>
      <x:c r="G537" s="52" t="str">
        <x:f>IF('Deal_Master_Wide'!$M$79="","",'Deal_Master_Wide'!$M$79)</x:f>
        <x:v>Review</x:v>
      </x:c>
      <x:c r="H537" s="50" t="str">
        <x:v>Emergent BioSolutions Inc</x:v>
      </x:c>
      <x:c r="I537" s="50" t="str">
        <x:v>Adapt Pharma Ltd</x:v>
      </x:c>
      <x:c r="J537" s="50" t="n">
        <x:v>2018</x:v>
      </x:c>
      <x:c r="K537" s="50" t="n">
        <x:v>0</x:v>
      </x:c>
      <x:c r="L537" s="50" t="n">
        <x:v>2018</x:v>
      </x:c>
      <x:c r="M537" s="50" t="n">
        <x:v>0</x:v>
      </x:c>
      <x:c r="N537" s="50" t="n">
        <x:v>1</x:v>
      </x:c>
      <x:c r="O537" s="52" t="str">
        <x:f>IF($F537="","",$F537*$M537)</x:f>
      </x:c>
      <x:c r="P537" s="54" t="str">
        <x:f>IF('Deal_Master_Wide'!$BS$79="","",'Deal_Master_Wide'!$BS$79)</x:f>
      </x:c>
      <x:c r="Q537" s="54" t="str">
        <x:f>IF('Deal_Master_Wide'!$BZ$79="","",'Deal_Master_Wide'!$BZ$79)</x:f>
      </x:c>
      <x:c r="R537" s="54" t="str">
        <x:f>IF('Deal_Master_Wide'!$CG$79="","",'Deal_Master_Wide'!$CG$79)</x:f>
      </x:c>
      <x:c r="S537" s="54" t="str">
        <x:f>IF('Deal_Master_Wide'!$CN$79="","",'Deal_Master_Wide'!$CN$79)</x:f>
      </x:c>
      <x:c r="T537" s="54" t="str">
        <x:f>IF('Deal_Master_Wide'!$CU$79="","",'Deal_Master_Wide'!$CU$79)</x:f>
      </x:c>
      <x:c r="U537" s="54" t="str">
        <x:f>IF('Deal_Master_Wide'!$DB$79="","",'Deal_Master_Wide'!$DB$79)</x:f>
      </x:c>
      <x:c r="V537" s="56" t="str">
        <x:f>IF('Deal_Master_Wide'!$DI$79="","",'Deal_Master_Wide'!$DI$79)</x:f>
      </x:c>
      <x:c r="W537" s="56" t="str">
        <x:f>IF('Deal_Master_Wide'!$DP$79="","",'Deal_Master_Wide'!$DP$79)</x:f>
      </x:c>
      <x:c r="X537" s="56" t="str">
        <x:f>IF('Deal_Master_Wide'!$DW$79="","",'Deal_Master_Wide'!$DW$79)</x:f>
      </x:c>
      <x:c r="Y537" s="118" t="str">
        <x:f>IF('Deal_Master_Wide'!$ED$79="","",'Deal_Master_Wide'!$ED$79)</x:f>
      </x:c>
      <x:c r="Z537" s="118" t="str">
        <x:f>IF('Deal_Master_Wide'!$EK$79="","",'Deal_Master_Wide'!$EK$79)</x:f>
      </x:c>
      <x:c r="AA537" s="52" t="str">
        <x:f>IF('Deal_Master_Wide'!$AL$79="","",'Deal_Master_Wide'!$AL$79)</x:f>
        <x:v>Unknown</x:v>
      </x:c>
      <x:c r="AB537" s="54" t="n">
        <x:f>IF('Deal_Master_Wide'!$AF$79="","",'Deal_Master_Wide'!$AF$79)</x:f>
        <x:v>735</x:v>
      </x:c>
      <x:c r="AC537" s="52" t="str">
        <x:f>IF(COUNT($P537,$Q537,$R537,$S537,$T537,$U537,$V537,$W537,$X537)=9,"Yes","No")</x:f>
        <x:v>No</x:v>
      </x:c>
      <x:c r="AD537" s="52" t="str">
        <x:f>IF(COUNT($Y537,$Z537)=2,"Yes","No")</x:f>
        <x:v>No</x:v>
      </x:c>
      <x:c r="AE537" s="50" t="str"/>
      <x:c r="AF537" t="str"/>
    </x:row>
    <x:row r="538" ht="20" customHeight="1">
      <x:c r="A538" s="50" t="str">
        <x:v>CTL-0077</x:v>
      </x:c>
      <x:c r="B538" s="50" t="str">
        <x:v>Candidate alternative-rationale group</x:v>
      </x:c>
      <x:c r="C538" s="52" t="str">
        <x:f>IF('Deal_Master_Wide'!$AU$79="","",'Deal_Master_Wide'!$AU$79)</x:f>
        <x:v>Not reviewed</x:v>
      </x:c>
      <x:c r="D538" s="52" t="str">
        <x:f>IF('Deal_Master_Wide'!$AV$79="","",'Deal_Master_Wide'!$AV$79)</x:f>
        <x:v>Not assessed</x:v>
      </x:c>
      <x:c r="E538" s="50" t="n">
        <x:v>0</x:v>
      </x:c>
      <x:c r="F538" s="52" t="str">
        <x:f>IF(OR($C538="High-confidence innovation-driven",$C538="Medium-confidence innovation-driven"),1,IF($C538="Clear alternative-rationale",0,""))</x:f>
      </x:c>
      <x:c r="G538" s="52" t="str">
        <x:f>IF('Deal_Master_Wide'!$M$79="","",'Deal_Master_Wide'!$M$79)</x:f>
        <x:v>Review</x:v>
      </x:c>
      <x:c r="H538" s="50" t="str">
        <x:v>Emergent BioSolutions Inc</x:v>
      </x:c>
      <x:c r="I538" s="50" t="str">
        <x:v>Adapt Pharma Ltd</x:v>
      </x:c>
      <x:c r="J538" s="50" t="n">
        <x:v>2018</x:v>
      </x:c>
      <x:c r="K538" s="50" t="n">
        <x:v>1</x:v>
      </x:c>
      <x:c r="L538" s="50" t="n">
        <x:v>2019</x:v>
      </x:c>
      <x:c r="M538" s="50" t="n">
        <x:v>1</x:v>
      </x:c>
      <x:c r="N538" s="50" t="n">
        <x:v>1</x:v>
      </x:c>
      <x:c r="O538" s="52" t="str">
        <x:f>IF($F538="","",$F538*$M538)</x:f>
      </x:c>
      <x:c r="P538" s="54" t="str">
        <x:f>IF('Deal_Master_Wide'!$BT$79="","",'Deal_Master_Wide'!$BT$79)</x:f>
      </x:c>
      <x:c r="Q538" s="54" t="str">
        <x:f>IF('Deal_Master_Wide'!$CA$79="","",'Deal_Master_Wide'!$CA$79)</x:f>
      </x:c>
      <x:c r="R538" s="54" t="str">
        <x:f>IF('Deal_Master_Wide'!$CH$79="","",'Deal_Master_Wide'!$CH$79)</x:f>
      </x:c>
      <x:c r="S538" s="54" t="str">
        <x:f>IF('Deal_Master_Wide'!$CO$79="","",'Deal_Master_Wide'!$CO$79)</x:f>
      </x:c>
      <x:c r="T538" s="54" t="str">
        <x:f>IF('Deal_Master_Wide'!$CV$79="","",'Deal_Master_Wide'!$CV$79)</x:f>
      </x:c>
      <x:c r="U538" s="54" t="str">
        <x:f>IF('Deal_Master_Wide'!$DC$79="","",'Deal_Master_Wide'!$DC$79)</x:f>
      </x:c>
      <x:c r="V538" s="56" t="str">
        <x:f>IF('Deal_Master_Wide'!$DJ$79="","",'Deal_Master_Wide'!$DJ$79)</x:f>
      </x:c>
      <x:c r="W538" s="56" t="str">
        <x:f>IF('Deal_Master_Wide'!$DQ$79="","",'Deal_Master_Wide'!$DQ$79)</x:f>
      </x:c>
      <x:c r="X538" s="56" t="str">
        <x:f>IF('Deal_Master_Wide'!$DX$79="","",'Deal_Master_Wide'!$DX$79)</x:f>
      </x:c>
      <x:c r="Y538" s="118" t="str">
        <x:f>IF('Deal_Master_Wide'!$EE$79="","",'Deal_Master_Wide'!$EE$79)</x:f>
      </x:c>
      <x:c r="Z538" s="118" t="str">
        <x:f>IF('Deal_Master_Wide'!$EL$79="","",'Deal_Master_Wide'!$EL$79)</x:f>
      </x:c>
      <x:c r="AA538" s="52" t="str">
        <x:f>IF('Deal_Master_Wide'!$AL$79="","",'Deal_Master_Wide'!$AL$79)</x:f>
        <x:v>Unknown</x:v>
      </x:c>
      <x:c r="AB538" s="54" t="n">
        <x:f>IF('Deal_Master_Wide'!$AF$79="","",'Deal_Master_Wide'!$AF$79)</x:f>
        <x:v>735</x:v>
      </x:c>
      <x:c r="AC538" s="52" t="str">
        <x:f>IF(COUNT($P538,$Q538,$R538,$S538,$T538,$U538,$V538,$W538,$X538)=9,"Yes","No")</x:f>
        <x:v>No</x:v>
      </x:c>
      <x:c r="AD538" s="52" t="str">
        <x:f>IF(COUNT($Y538,$Z538)=2,"Yes","No")</x:f>
        <x:v>No</x:v>
      </x:c>
      <x:c r="AE538" s="50" t="str"/>
      <x:c r="AF538" t="str"/>
    </x:row>
    <x:row r="539" ht="20" customHeight="1">
      <x:c r="A539" s="50" t="str">
        <x:v>CTL-0077</x:v>
      </x:c>
      <x:c r="B539" s="50" t="str">
        <x:v>Candidate alternative-rationale group</x:v>
      </x:c>
      <x:c r="C539" s="52" t="str">
        <x:f>IF('Deal_Master_Wide'!$AU$79="","",'Deal_Master_Wide'!$AU$79)</x:f>
        <x:v>Not reviewed</x:v>
      </x:c>
      <x:c r="D539" s="52" t="str">
        <x:f>IF('Deal_Master_Wide'!$AV$79="","",'Deal_Master_Wide'!$AV$79)</x:f>
        <x:v>Not assessed</x:v>
      </x:c>
      <x:c r="E539" s="50" t="n">
        <x:v>0</x:v>
      </x:c>
      <x:c r="F539" s="52" t="str">
        <x:f>IF(OR($C539="High-confidence innovation-driven",$C539="Medium-confidence innovation-driven"),1,IF($C539="Clear alternative-rationale",0,""))</x:f>
      </x:c>
      <x:c r="G539" s="52" t="str">
        <x:f>IF('Deal_Master_Wide'!$M$79="","",'Deal_Master_Wide'!$M$79)</x:f>
        <x:v>Review</x:v>
      </x:c>
      <x:c r="H539" s="50" t="str">
        <x:v>Emergent BioSolutions Inc</x:v>
      </x:c>
      <x:c r="I539" s="50" t="str">
        <x:v>Adapt Pharma Ltd</x:v>
      </x:c>
      <x:c r="J539" s="50" t="n">
        <x:v>2018</x:v>
      </x:c>
      <x:c r="K539" s="50" t="n">
        <x:v>2</x:v>
      </x:c>
      <x:c r="L539" s="50" t="n">
        <x:v>2020</x:v>
      </x:c>
      <x:c r="M539" s="50" t="n">
        <x:v>1</x:v>
      </x:c>
      <x:c r="N539" s="50" t="n">
        <x:v>1</x:v>
      </x:c>
      <x:c r="O539" s="52" t="str">
        <x:f>IF($F539="","",$F539*$M539)</x:f>
      </x:c>
      <x:c r="P539" s="54" t="str">
        <x:f>IF('Deal_Master_Wide'!$BU$79="","",'Deal_Master_Wide'!$BU$79)</x:f>
      </x:c>
      <x:c r="Q539" s="54" t="str">
        <x:f>IF('Deal_Master_Wide'!$CB$79="","",'Deal_Master_Wide'!$CB$79)</x:f>
      </x:c>
      <x:c r="R539" s="54" t="str">
        <x:f>IF('Deal_Master_Wide'!$CI$79="","",'Deal_Master_Wide'!$CI$79)</x:f>
      </x:c>
      <x:c r="S539" s="54" t="str">
        <x:f>IF('Deal_Master_Wide'!$CP$79="","",'Deal_Master_Wide'!$CP$79)</x:f>
      </x:c>
      <x:c r="T539" s="54" t="str">
        <x:f>IF('Deal_Master_Wide'!$CW$79="","",'Deal_Master_Wide'!$CW$79)</x:f>
      </x:c>
      <x:c r="U539" s="54" t="str">
        <x:f>IF('Deal_Master_Wide'!$DD$79="","",'Deal_Master_Wide'!$DD$79)</x:f>
      </x:c>
      <x:c r="V539" s="56" t="str">
        <x:f>IF('Deal_Master_Wide'!$DK$79="","",'Deal_Master_Wide'!$DK$79)</x:f>
      </x:c>
      <x:c r="W539" s="56" t="str">
        <x:f>IF('Deal_Master_Wide'!$DR$79="","",'Deal_Master_Wide'!$DR$79)</x:f>
      </x:c>
      <x:c r="X539" s="56" t="str">
        <x:f>IF('Deal_Master_Wide'!$DY$79="","",'Deal_Master_Wide'!$DY$79)</x:f>
      </x:c>
      <x:c r="Y539" s="118" t="str">
        <x:f>IF('Deal_Master_Wide'!$EF$79="","",'Deal_Master_Wide'!$EF$79)</x:f>
      </x:c>
      <x:c r="Z539" s="118" t="str">
        <x:f>IF('Deal_Master_Wide'!$EM$79="","",'Deal_Master_Wide'!$EM$79)</x:f>
      </x:c>
      <x:c r="AA539" s="52" t="str">
        <x:f>IF('Deal_Master_Wide'!$AL$79="","",'Deal_Master_Wide'!$AL$79)</x:f>
        <x:v>Unknown</x:v>
      </x:c>
      <x:c r="AB539" s="54" t="n">
        <x:f>IF('Deal_Master_Wide'!$AF$79="","",'Deal_Master_Wide'!$AF$79)</x:f>
        <x:v>735</x:v>
      </x:c>
      <x:c r="AC539" s="52" t="str">
        <x:f>IF(COUNT($P539,$Q539,$R539,$S539,$T539,$U539,$V539,$W539,$X539)=9,"Yes","No")</x:f>
        <x:v>No</x:v>
      </x:c>
      <x:c r="AD539" s="52" t="str">
        <x:f>IF(COUNT($Y539,$Z539)=2,"Yes","No")</x:f>
        <x:v>No</x:v>
      </x:c>
      <x:c r="AE539" s="50" t="str"/>
      <x:c r="AF539" t="str"/>
    </x:row>
    <x:row r="540" ht="20" customHeight="1">
      <x:c r="A540" s="50" t="str">
        <x:v>CTL-0077</x:v>
      </x:c>
      <x:c r="B540" s="50" t="str">
        <x:v>Candidate alternative-rationale group</x:v>
      </x:c>
      <x:c r="C540" s="52" t="str">
        <x:f>IF('Deal_Master_Wide'!$AU$79="","",'Deal_Master_Wide'!$AU$79)</x:f>
        <x:v>Not reviewed</x:v>
      </x:c>
      <x:c r="D540" s="52" t="str">
        <x:f>IF('Deal_Master_Wide'!$AV$79="","",'Deal_Master_Wide'!$AV$79)</x:f>
        <x:v>Not assessed</x:v>
      </x:c>
      <x:c r="E540" s="50" t="n">
        <x:v>0</x:v>
      </x:c>
      <x:c r="F540" s="52" t="str">
        <x:f>IF(OR($C540="High-confidence innovation-driven",$C540="Medium-confidence innovation-driven"),1,IF($C540="Clear alternative-rationale",0,""))</x:f>
      </x:c>
      <x:c r="G540" s="52" t="str">
        <x:f>IF('Deal_Master_Wide'!$M$79="","",'Deal_Master_Wide'!$M$79)</x:f>
        <x:v>Review</x:v>
      </x:c>
      <x:c r="H540" s="50" t="str">
        <x:v>Emergent BioSolutions Inc</x:v>
      </x:c>
      <x:c r="I540" s="50" t="str">
        <x:v>Adapt Pharma Ltd</x:v>
      </x:c>
      <x:c r="J540" s="50" t="n">
        <x:v>2018</x:v>
      </x:c>
      <x:c r="K540" s="50" t="n">
        <x:v>3</x:v>
      </x:c>
      <x:c r="L540" s="50" t="n">
        <x:v>2021</x:v>
      </x:c>
      <x:c r="M540" s="50" t="n">
        <x:v>1</x:v>
      </x:c>
      <x:c r="N540" s="50" t="n">
        <x:v>1</x:v>
      </x:c>
      <x:c r="O540" s="52" t="str">
        <x:f>IF($F540="","",$F540*$M540)</x:f>
      </x:c>
      <x:c r="P540" s="54" t="str">
        <x:f>IF('Deal_Master_Wide'!$BV$79="","",'Deal_Master_Wide'!$BV$79)</x:f>
      </x:c>
      <x:c r="Q540" s="54" t="str">
        <x:f>IF('Deal_Master_Wide'!$CC$79="","",'Deal_Master_Wide'!$CC$79)</x:f>
      </x:c>
      <x:c r="R540" s="54" t="str">
        <x:f>IF('Deal_Master_Wide'!$CJ$79="","",'Deal_Master_Wide'!$CJ$79)</x:f>
      </x:c>
      <x:c r="S540" s="54" t="str">
        <x:f>IF('Deal_Master_Wide'!$CQ$79="","",'Deal_Master_Wide'!$CQ$79)</x:f>
      </x:c>
      <x:c r="T540" s="54" t="str">
        <x:f>IF('Deal_Master_Wide'!$CX$79="","",'Deal_Master_Wide'!$CX$79)</x:f>
      </x:c>
      <x:c r="U540" s="54" t="str">
        <x:f>IF('Deal_Master_Wide'!$DE$79="","",'Deal_Master_Wide'!$DE$79)</x:f>
      </x:c>
      <x:c r="V540" s="56" t="str">
        <x:f>IF('Deal_Master_Wide'!$DL$79="","",'Deal_Master_Wide'!$DL$79)</x:f>
      </x:c>
      <x:c r="W540" s="56" t="str">
        <x:f>IF('Deal_Master_Wide'!$DS$79="","",'Deal_Master_Wide'!$DS$79)</x:f>
      </x:c>
      <x:c r="X540" s="56" t="str">
        <x:f>IF('Deal_Master_Wide'!$DZ$79="","",'Deal_Master_Wide'!$DZ$79)</x:f>
      </x:c>
      <x:c r="Y540" s="118" t="str">
        <x:f>IF('Deal_Master_Wide'!$EG$79="","",'Deal_Master_Wide'!$EG$79)</x:f>
      </x:c>
      <x:c r="Z540" s="118" t="str">
        <x:f>IF('Deal_Master_Wide'!$EN$79="","",'Deal_Master_Wide'!$EN$79)</x:f>
      </x:c>
      <x:c r="AA540" s="52" t="str">
        <x:f>IF('Deal_Master_Wide'!$AL$79="","",'Deal_Master_Wide'!$AL$79)</x:f>
        <x:v>Unknown</x:v>
      </x:c>
      <x:c r="AB540" s="54" t="n">
        <x:f>IF('Deal_Master_Wide'!$AF$79="","",'Deal_Master_Wide'!$AF$79)</x:f>
        <x:v>735</x:v>
      </x:c>
      <x:c r="AC540" s="52" t="str">
        <x:f>IF(COUNT($P540,$Q540,$R540,$S540,$T540,$U540,$V540,$W540,$X540)=9,"Yes","No")</x:f>
        <x:v>No</x:v>
      </x:c>
      <x:c r="AD540" s="52" t="str">
        <x:f>IF(COUNT($Y540,$Z540)=2,"Yes","No")</x:f>
        <x:v>No</x:v>
      </x:c>
      <x:c r="AE540" s="50" t="str"/>
      <x:c r="AF540" t="str"/>
    </x:row>
    <x:row r="541" ht="20" customHeight="1">
      <x:c r="A541" s="50" t="str">
        <x:v>CTL-0078</x:v>
      </x:c>
      <x:c r="B541" s="50" t="str">
        <x:v>Candidate alternative-rationale group</x:v>
      </x:c>
      <x:c r="C541" s="52" t="str">
        <x:f>IF('Deal_Master_Wide'!$AU$80="","",'Deal_Master_Wide'!$AU$80)</x:f>
        <x:v>Not reviewed</x:v>
      </x:c>
      <x:c r="D541" s="52" t="str">
        <x:f>IF('Deal_Master_Wide'!$AV$80="","",'Deal_Master_Wide'!$AV$80)</x:f>
        <x:v>Not assessed</x:v>
      </x:c>
      <x:c r="E541" s="50" t="n">
        <x:v>0</x:v>
      </x:c>
      <x:c r="F541" s="52" t="str">
        <x:f>IF(OR($C541="High-confidence innovation-driven",$C541="Medium-confidence innovation-driven"),1,IF($C541="Clear alternative-rationale",0,""))</x:f>
      </x:c>
      <x:c r="G541" s="52" t="str">
        <x:f>IF('Deal_Master_Wide'!$M$80="","",'Deal_Master_Wide'!$M$80)</x:f>
        <x:v>Review</x:v>
      </x:c>
      <x:c r="H541" s="50" t="str">
        <x:v>Astellas Pharma Inc</x:v>
      </x:c>
      <x:c r="I541" s="50" t="str">
        <x:v>Quethera Ltd</x:v>
      </x:c>
      <x:c r="J541" s="50" t="n">
        <x:v>2018</x:v>
      </x:c>
      <x:c r="K541" s="50" t="n">
        <x:v>-3</x:v>
      </x:c>
      <x:c r="L541" s="50" t="n">
        <x:v>2015</x:v>
      </x:c>
      <x:c r="M541" s="50" t="n">
        <x:v>0</x:v>
      </x:c>
      <x:c r="N541" s="50" t="n">
        <x:v>0</x:v>
      </x:c>
      <x:c r="O541" s="52" t="str">
        <x:f>IF($F541="","",$F541*$M541)</x:f>
      </x:c>
      <x:c r="P541" s="54" t="str">
        <x:f>IF('Deal_Master_Wide'!$BP$80="","",'Deal_Master_Wide'!$BP$80)</x:f>
      </x:c>
      <x:c r="Q541" s="54" t="str">
        <x:f>IF('Deal_Master_Wide'!$BW$80="","",'Deal_Master_Wide'!$BW$80)</x:f>
      </x:c>
      <x:c r="R541" s="54" t="str">
        <x:f>IF('Deal_Master_Wide'!$CD$80="","",'Deal_Master_Wide'!$CD$80)</x:f>
      </x:c>
      <x:c r="S541" s="54" t="str">
        <x:f>IF('Deal_Master_Wide'!$CK$80="","",'Deal_Master_Wide'!$CK$80)</x:f>
      </x:c>
      <x:c r="T541" s="54" t="str">
        <x:f>IF('Deal_Master_Wide'!$CR$80="","",'Deal_Master_Wide'!$CR$80)</x:f>
      </x:c>
      <x:c r="U541" s="54" t="str">
        <x:f>IF('Deal_Master_Wide'!$CY$80="","",'Deal_Master_Wide'!$CY$80)</x:f>
      </x:c>
      <x:c r="V541" s="56" t="str">
        <x:f>IF('Deal_Master_Wide'!$DF$80="","",'Deal_Master_Wide'!$DF$80)</x:f>
      </x:c>
      <x:c r="W541" s="56" t="str">
        <x:f>IF('Deal_Master_Wide'!$DM$80="","",'Deal_Master_Wide'!$DM$80)</x:f>
      </x:c>
      <x:c r="X541" s="56" t="str">
        <x:f>IF('Deal_Master_Wide'!$DT$80="","",'Deal_Master_Wide'!$DT$80)</x:f>
      </x:c>
      <x:c r="Y541" s="118" t="str">
        <x:f>IF('Deal_Master_Wide'!$EA$80="","",'Deal_Master_Wide'!$EA$80)</x:f>
      </x:c>
      <x:c r="Z541" s="118" t="str">
        <x:f>IF('Deal_Master_Wide'!$EH$80="","",'Deal_Master_Wide'!$EH$80)</x:f>
      </x:c>
      <x:c r="AA541" s="52" t="str">
        <x:f>IF('Deal_Master_Wide'!$AL$80="","",'Deal_Master_Wide'!$AL$80)</x:f>
        <x:v>Unknown</x:v>
      </x:c>
      <x:c r="AB541" s="54" t="n">
        <x:f>IF('Deal_Master_Wide'!$AF$80="","",'Deal_Master_Wide'!$AF$80)</x:f>
        <x:v>109</x:v>
      </x:c>
      <x:c r="AC541" s="52" t="str">
        <x:f>IF(COUNT($P541,$Q541,$R541,$S541,$T541,$U541,$V541,$W541,$X541)=9,"Yes","No")</x:f>
        <x:v>No</x:v>
      </x:c>
      <x:c r="AD541" s="52" t="str">
        <x:f>IF(COUNT($Y541,$Z541)=2,"Yes","No")</x:f>
        <x:v>No</x:v>
      </x:c>
      <x:c r="AE541" s="50" t="str"/>
      <x:c r="AF541" t="str"/>
    </x:row>
    <x:row r="542" ht="20" customHeight="1">
      <x:c r="A542" s="50" t="str">
        <x:v>CTL-0078</x:v>
      </x:c>
      <x:c r="B542" s="50" t="str">
        <x:v>Candidate alternative-rationale group</x:v>
      </x:c>
      <x:c r="C542" s="52" t="str">
        <x:f>IF('Deal_Master_Wide'!$AU$80="","",'Deal_Master_Wide'!$AU$80)</x:f>
        <x:v>Not reviewed</x:v>
      </x:c>
      <x:c r="D542" s="52" t="str">
        <x:f>IF('Deal_Master_Wide'!$AV$80="","",'Deal_Master_Wide'!$AV$80)</x:f>
        <x:v>Not assessed</x:v>
      </x:c>
      <x:c r="E542" s="50" t="n">
        <x:v>0</x:v>
      </x:c>
      <x:c r="F542" s="52" t="str">
        <x:f>IF(OR($C542="High-confidence innovation-driven",$C542="Medium-confidence innovation-driven"),1,IF($C542="Clear alternative-rationale",0,""))</x:f>
      </x:c>
      <x:c r="G542" s="52" t="str">
        <x:f>IF('Deal_Master_Wide'!$M$80="","",'Deal_Master_Wide'!$M$80)</x:f>
        <x:v>Review</x:v>
      </x:c>
      <x:c r="H542" s="50" t="str">
        <x:v>Astellas Pharma Inc</x:v>
      </x:c>
      <x:c r="I542" s="50" t="str">
        <x:v>Quethera Ltd</x:v>
      </x:c>
      <x:c r="J542" s="50" t="n">
        <x:v>2018</x:v>
      </x:c>
      <x:c r="K542" s="50" t="n">
        <x:v>-2</x:v>
      </x:c>
      <x:c r="L542" s="50" t="n">
        <x:v>2016</x:v>
      </x:c>
      <x:c r="M542" s="50" t="n">
        <x:v>0</x:v>
      </x:c>
      <x:c r="N542" s="50" t="n">
        <x:v>0</x:v>
      </x:c>
      <x:c r="O542" s="52" t="str">
        <x:f>IF($F542="","",$F542*$M542)</x:f>
      </x:c>
      <x:c r="P542" s="54" t="str">
        <x:f>IF('Deal_Master_Wide'!$BQ$80="","",'Deal_Master_Wide'!$BQ$80)</x:f>
      </x:c>
      <x:c r="Q542" s="54" t="str">
        <x:f>IF('Deal_Master_Wide'!$BX$80="","",'Deal_Master_Wide'!$BX$80)</x:f>
      </x:c>
      <x:c r="R542" s="54" t="str">
        <x:f>IF('Deal_Master_Wide'!$CE$80="","",'Deal_Master_Wide'!$CE$80)</x:f>
      </x:c>
      <x:c r="S542" s="54" t="str">
        <x:f>IF('Deal_Master_Wide'!$CL$80="","",'Deal_Master_Wide'!$CL$80)</x:f>
      </x:c>
      <x:c r="T542" s="54" t="str">
        <x:f>IF('Deal_Master_Wide'!$CS$80="","",'Deal_Master_Wide'!$CS$80)</x:f>
      </x:c>
      <x:c r="U542" s="54" t="str">
        <x:f>IF('Deal_Master_Wide'!$CZ$80="","",'Deal_Master_Wide'!$CZ$80)</x:f>
      </x:c>
      <x:c r="V542" s="56" t="str">
        <x:f>IF('Deal_Master_Wide'!$DG$80="","",'Deal_Master_Wide'!$DG$80)</x:f>
      </x:c>
      <x:c r="W542" s="56" t="str">
        <x:f>IF('Deal_Master_Wide'!$DN$80="","",'Deal_Master_Wide'!$DN$80)</x:f>
      </x:c>
      <x:c r="X542" s="56" t="str">
        <x:f>IF('Deal_Master_Wide'!$DU$80="","",'Deal_Master_Wide'!$DU$80)</x:f>
      </x:c>
      <x:c r="Y542" s="118" t="str">
        <x:f>IF('Deal_Master_Wide'!$EB$80="","",'Deal_Master_Wide'!$EB$80)</x:f>
      </x:c>
      <x:c r="Z542" s="118" t="str">
        <x:f>IF('Deal_Master_Wide'!$EI$80="","",'Deal_Master_Wide'!$EI$80)</x:f>
      </x:c>
      <x:c r="AA542" s="52" t="str">
        <x:f>IF('Deal_Master_Wide'!$AL$80="","",'Deal_Master_Wide'!$AL$80)</x:f>
        <x:v>Unknown</x:v>
      </x:c>
      <x:c r="AB542" s="54" t="n">
        <x:f>IF('Deal_Master_Wide'!$AF$80="","",'Deal_Master_Wide'!$AF$80)</x:f>
        <x:v>109</x:v>
      </x:c>
      <x:c r="AC542" s="52" t="str">
        <x:f>IF(COUNT($P542,$Q542,$R542,$S542,$T542,$U542,$V542,$W542,$X542)=9,"Yes","No")</x:f>
        <x:v>No</x:v>
      </x:c>
      <x:c r="AD542" s="52" t="str">
        <x:f>IF(COUNT($Y542,$Z542)=2,"Yes","No")</x:f>
        <x:v>No</x:v>
      </x:c>
      <x:c r="AE542" s="50" t="str"/>
      <x:c r="AF542" t="str"/>
    </x:row>
    <x:row r="543" ht="20" customHeight="1">
      <x:c r="A543" s="50" t="str">
        <x:v>CTL-0078</x:v>
      </x:c>
      <x:c r="B543" s="50" t="str">
        <x:v>Candidate alternative-rationale group</x:v>
      </x:c>
      <x:c r="C543" s="52" t="str">
        <x:f>IF('Deal_Master_Wide'!$AU$80="","",'Deal_Master_Wide'!$AU$80)</x:f>
        <x:v>Not reviewed</x:v>
      </x:c>
      <x:c r="D543" s="52" t="str">
        <x:f>IF('Deal_Master_Wide'!$AV$80="","",'Deal_Master_Wide'!$AV$80)</x:f>
        <x:v>Not assessed</x:v>
      </x:c>
      <x:c r="E543" s="50" t="n">
        <x:v>0</x:v>
      </x:c>
      <x:c r="F543" s="52" t="str">
        <x:f>IF(OR($C543="High-confidence innovation-driven",$C543="Medium-confidence innovation-driven"),1,IF($C543="Clear alternative-rationale",0,""))</x:f>
      </x:c>
      <x:c r="G543" s="52" t="str">
        <x:f>IF('Deal_Master_Wide'!$M$80="","",'Deal_Master_Wide'!$M$80)</x:f>
        <x:v>Review</x:v>
      </x:c>
      <x:c r="H543" s="50" t="str">
        <x:v>Astellas Pharma Inc</x:v>
      </x:c>
      <x:c r="I543" s="50" t="str">
        <x:v>Quethera Ltd</x:v>
      </x:c>
      <x:c r="J543" s="50" t="n">
        <x:v>2018</x:v>
      </x:c>
      <x:c r="K543" s="50" t="n">
        <x:v>-1</x:v>
      </x:c>
      <x:c r="L543" s="50" t="n">
        <x:v>2017</x:v>
      </x:c>
      <x:c r="M543" s="50" t="n">
        <x:v>0</x:v>
      </x:c>
      <x:c r="N543" s="50" t="n">
        <x:v>0</x:v>
      </x:c>
      <x:c r="O543" s="52" t="str">
        <x:f>IF($F543="","",$F543*$M543)</x:f>
      </x:c>
      <x:c r="P543" s="54" t="str">
        <x:f>IF('Deal_Master_Wide'!$BR$80="","",'Deal_Master_Wide'!$BR$80)</x:f>
      </x:c>
      <x:c r="Q543" s="54" t="str">
        <x:f>IF('Deal_Master_Wide'!$BY$80="","",'Deal_Master_Wide'!$BY$80)</x:f>
      </x:c>
      <x:c r="R543" s="54" t="str">
        <x:f>IF('Deal_Master_Wide'!$CF$80="","",'Deal_Master_Wide'!$CF$80)</x:f>
      </x:c>
      <x:c r="S543" s="54" t="str">
        <x:f>IF('Deal_Master_Wide'!$CM$80="","",'Deal_Master_Wide'!$CM$80)</x:f>
      </x:c>
      <x:c r="T543" s="54" t="str">
        <x:f>IF('Deal_Master_Wide'!$CT$80="","",'Deal_Master_Wide'!$CT$80)</x:f>
      </x:c>
      <x:c r="U543" s="54" t="str">
        <x:f>IF('Deal_Master_Wide'!$DA$80="","",'Deal_Master_Wide'!$DA$80)</x:f>
      </x:c>
      <x:c r="V543" s="56" t="str">
        <x:f>IF('Deal_Master_Wide'!$DH$80="","",'Deal_Master_Wide'!$DH$80)</x:f>
      </x:c>
      <x:c r="W543" s="56" t="str">
        <x:f>IF('Deal_Master_Wide'!$DO$80="","",'Deal_Master_Wide'!$DO$80)</x:f>
      </x:c>
      <x:c r="X543" s="56" t="str">
        <x:f>IF('Deal_Master_Wide'!$DV$80="","",'Deal_Master_Wide'!$DV$80)</x:f>
      </x:c>
      <x:c r="Y543" s="118" t="str">
        <x:f>IF('Deal_Master_Wide'!$EC$80="","",'Deal_Master_Wide'!$EC$80)</x:f>
      </x:c>
      <x:c r="Z543" s="118" t="str">
        <x:f>IF('Deal_Master_Wide'!$EJ$80="","",'Deal_Master_Wide'!$EJ$80)</x:f>
      </x:c>
      <x:c r="AA543" s="52" t="str">
        <x:f>IF('Deal_Master_Wide'!$AL$80="","",'Deal_Master_Wide'!$AL$80)</x:f>
        <x:v>Unknown</x:v>
      </x:c>
      <x:c r="AB543" s="54" t="n">
        <x:f>IF('Deal_Master_Wide'!$AF$80="","",'Deal_Master_Wide'!$AF$80)</x:f>
        <x:v>109</x:v>
      </x:c>
      <x:c r="AC543" s="52" t="str">
        <x:f>IF(COUNT($P543,$Q543,$R543,$S543,$T543,$U543,$V543,$W543,$X543)=9,"Yes","No")</x:f>
        <x:v>No</x:v>
      </x:c>
      <x:c r="AD543" s="52" t="str">
        <x:f>IF(COUNT($Y543,$Z543)=2,"Yes","No")</x:f>
        <x:v>No</x:v>
      </x:c>
      <x:c r="AE543" s="50" t="str"/>
      <x:c r="AF543" t="str"/>
    </x:row>
    <x:row r="544" ht="20" customHeight="1">
      <x:c r="A544" s="50" t="str">
        <x:v>CTL-0078</x:v>
      </x:c>
      <x:c r="B544" s="50" t="str">
        <x:v>Candidate alternative-rationale group</x:v>
      </x:c>
      <x:c r="C544" s="52" t="str">
        <x:f>IF('Deal_Master_Wide'!$AU$80="","",'Deal_Master_Wide'!$AU$80)</x:f>
        <x:v>Not reviewed</x:v>
      </x:c>
      <x:c r="D544" s="52" t="str">
        <x:f>IF('Deal_Master_Wide'!$AV$80="","",'Deal_Master_Wide'!$AV$80)</x:f>
        <x:v>Not assessed</x:v>
      </x:c>
      <x:c r="E544" s="50" t="n">
        <x:v>0</x:v>
      </x:c>
      <x:c r="F544" s="52" t="str">
        <x:f>IF(OR($C544="High-confidence innovation-driven",$C544="Medium-confidence innovation-driven"),1,IF($C544="Clear alternative-rationale",0,""))</x:f>
      </x:c>
      <x:c r="G544" s="52" t="str">
        <x:f>IF('Deal_Master_Wide'!$M$80="","",'Deal_Master_Wide'!$M$80)</x:f>
        <x:v>Review</x:v>
      </x:c>
      <x:c r="H544" s="50" t="str">
        <x:v>Astellas Pharma Inc</x:v>
      </x:c>
      <x:c r="I544" s="50" t="str">
        <x:v>Quethera Ltd</x:v>
      </x:c>
      <x:c r="J544" s="50" t="n">
        <x:v>2018</x:v>
      </x:c>
      <x:c r="K544" s="50" t="n">
        <x:v>0</x:v>
      </x:c>
      <x:c r="L544" s="50" t="n">
        <x:v>2018</x:v>
      </x:c>
      <x:c r="M544" s="50" t="n">
        <x:v>0</x:v>
      </x:c>
      <x:c r="N544" s="50" t="n">
        <x:v>1</x:v>
      </x:c>
      <x:c r="O544" s="52" t="str">
        <x:f>IF($F544="","",$F544*$M544)</x:f>
      </x:c>
      <x:c r="P544" s="54" t="str">
        <x:f>IF('Deal_Master_Wide'!$BS$80="","",'Deal_Master_Wide'!$BS$80)</x:f>
      </x:c>
      <x:c r="Q544" s="54" t="str">
        <x:f>IF('Deal_Master_Wide'!$BZ$80="","",'Deal_Master_Wide'!$BZ$80)</x:f>
      </x:c>
      <x:c r="R544" s="54" t="str">
        <x:f>IF('Deal_Master_Wide'!$CG$80="","",'Deal_Master_Wide'!$CG$80)</x:f>
      </x:c>
      <x:c r="S544" s="54" t="str">
        <x:f>IF('Deal_Master_Wide'!$CN$80="","",'Deal_Master_Wide'!$CN$80)</x:f>
      </x:c>
      <x:c r="T544" s="54" t="str">
        <x:f>IF('Deal_Master_Wide'!$CU$80="","",'Deal_Master_Wide'!$CU$80)</x:f>
      </x:c>
      <x:c r="U544" s="54" t="str">
        <x:f>IF('Deal_Master_Wide'!$DB$80="","",'Deal_Master_Wide'!$DB$80)</x:f>
      </x:c>
      <x:c r="V544" s="56" t="str">
        <x:f>IF('Deal_Master_Wide'!$DI$80="","",'Deal_Master_Wide'!$DI$80)</x:f>
      </x:c>
      <x:c r="W544" s="56" t="str">
        <x:f>IF('Deal_Master_Wide'!$DP$80="","",'Deal_Master_Wide'!$DP$80)</x:f>
      </x:c>
      <x:c r="X544" s="56" t="str">
        <x:f>IF('Deal_Master_Wide'!$DW$80="","",'Deal_Master_Wide'!$DW$80)</x:f>
      </x:c>
      <x:c r="Y544" s="118" t="str">
        <x:f>IF('Deal_Master_Wide'!$ED$80="","",'Deal_Master_Wide'!$ED$80)</x:f>
      </x:c>
      <x:c r="Z544" s="118" t="str">
        <x:f>IF('Deal_Master_Wide'!$EK$80="","",'Deal_Master_Wide'!$EK$80)</x:f>
      </x:c>
      <x:c r="AA544" s="52" t="str">
        <x:f>IF('Deal_Master_Wide'!$AL$80="","",'Deal_Master_Wide'!$AL$80)</x:f>
        <x:v>Unknown</x:v>
      </x:c>
      <x:c r="AB544" s="54" t="n">
        <x:f>IF('Deal_Master_Wide'!$AF$80="","",'Deal_Master_Wide'!$AF$80)</x:f>
        <x:v>109</x:v>
      </x:c>
      <x:c r="AC544" s="52" t="str">
        <x:f>IF(COUNT($P544,$Q544,$R544,$S544,$T544,$U544,$V544,$W544,$X544)=9,"Yes","No")</x:f>
        <x:v>No</x:v>
      </x:c>
      <x:c r="AD544" s="52" t="str">
        <x:f>IF(COUNT($Y544,$Z544)=2,"Yes","No")</x:f>
        <x:v>No</x:v>
      </x:c>
      <x:c r="AE544" s="50" t="str"/>
      <x:c r="AF544" t="str"/>
    </x:row>
    <x:row r="545" ht="20" customHeight="1">
      <x:c r="A545" s="50" t="str">
        <x:v>CTL-0078</x:v>
      </x:c>
      <x:c r="B545" s="50" t="str">
        <x:v>Candidate alternative-rationale group</x:v>
      </x:c>
      <x:c r="C545" s="52" t="str">
        <x:f>IF('Deal_Master_Wide'!$AU$80="","",'Deal_Master_Wide'!$AU$80)</x:f>
        <x:v>Not reviewed</x:v>
      </x:c>
      <x:c r="D545" s="52" t="str">
        <x:f>IF('Deal_Master_Wide'!$AV$80="","",'Deal_Master_Wide'!$AV$80)</x:f>
        <x:v>Not assessed</x:v>
      </x:c>
      <x:c r="E545" s="50" t="n">
        <x:v>0</x:v>
      </x:c>
      <x:c r="F545" s="52" t="str">
        <x:f>IF(OR($C545="High-confidence innovation-driven",$C545="Medium-confidence innovation-driven"),1,IF($C545="Clear alternative-rationale",0,""))</x:f>
      </x:c>
      <x:c r="G545" s="52" t="str">
        <x:f>IF('Deal_Master_Wide'!$M$80="","",'Deal_Master_Wide'!$M$80)</x:f>
        <x:v>Review</x:v>
      </x:c>
      <x:c r="H545" s="50" t="str">
        <x:v>Astellas Pharma Inc</x:v>
      </x:c>
      <x:c r="I545" s="50" t="str">
        <x:v>Quethera Ltd</x:v>
      </x:c>
      <x:c r="J545" s="50" t="n">
        <x:v>2018</x:v>
      </x:c>
      <x:c r="K545" s="50" t="n">
        <x:v>1</x:v>
      </x:c>
      <x:c r="L545" s="50" t="n">
        <x:v>2019</x:v>
      </x:c>
      <x:c r="M545" s="50" t="n">
        <x:v>1</x:v>
      </x:c>
      <x:c r="N545" s="50" t="n">
        <x:v>1</x:v>
      </x:c>
      <x:c r="O545" s="52" t="str">
        <x:f>IF($F545="","",$F545*$M545)</x:f>
      </x:c>
      <x:c r="P545" s="54" t="str">
        <x:f>IF('Deal_Master_Wide'!$BT$80="","",'Deal_Master_Wide'!$BT$80)</x:f>
      </x:c>
      <x:c r="Q545" s="54" t="str">
        <x:f>IF('Deal_Master_Wide'!$CA$80="","",'Deal_Master_Wide'!$CA$80)</x:f>
      </x:c>
      <x:c r="R545" s="54" t="str">
        <x:f>IF('Deal_Master_Wide'!$CH$80="","",'Deal_Master_Wide'!$CH$80)</x:f>
      </x:c>
      <x:c r="S545" s="54" t="str">
        <x:f>IF('Deal_Master_Wide'!$CO$80="","",'Deal_Master_Wide'!$CO$80)</x:f>
      </x:c>
      <x:c r="T545" s="54" t="str">
        <x:f>IF('Deal_Master_Wide'!$CV$80="","",'Deal_Master_Wide'!$CV$80)</x:f>
      </x:c>
      <x:c r="U545" s="54" t="str">
        <x:f>IF('Deal_Master_Wide'!$DC$80="","",'Deal_Master_Wide'!$DC$80)</x:f>
      </x:c>
      <x:c r="V545" s="56" t="str">
        <x:f>IF('Deal_Master_Wide'!$DJ$80="","",'Deal_Master_Wide'!$DJ$80)</x:f>
      </x:c>
      <x:c r="W545" s="56" t="str">
        <x:f>IF('Deal_Master_Wide'!$DQ$80="","",'Deal_Master_Wide'!$DQ$80)</x:f>
      </x:c>
      <x:c r="X545" s="56" t="str">
        <x:f>IF('Deal_Master_Wide'!$DX$80="","",'Deal_Master_Wide'!$DX$80)</x:f>
      </x:c>
      <x:c r="Y545" s="118" t="str">
        <x:f>IF('Deal_Master_Wide'!$EE$80="","",'Deal_Master_Wide'!$EE$80)</x:f>
      </x:c>
      <x:c r="Z545" s="118" t="str">
        <x:f>IF('Deal_Master_Wide'!$EL$80="","",'Deal_Master_Wide'!$EL$80)</x:f>
      </x:c>
      <x:c r="AA545" s="52" t="str">
        <x:f>IF('Deal_Master_Wide'!$AL$80="","",'Deal_Master_Wide'!$AL$80)</x:f>
        <x:v>Unknown</x:v>
      </x:c>
      <x:c r="AB545" s="54" t="n">
        <x:f>IF('Deal_Master_Wide'!$AF$80="","",'Deal_Master_Wide'!$AF$80)</x:f>
        <x:v>109</x:v>
      </x:c>
      <x:c r="AC545" s="52" t="str">
        <x:f>IF(COUNT($P545,$Q545,$R545,$S545,$T545,$U545,$V545,$W545,$X545)=9,"Yes","No")</x:f>
        <x:v>No</x:v>
      </x:c>
      <x:c r="AD545" s="52" t="str">
        <x:f>IF(COUNT($Y545,$Z545)=2,"Yes","No")</x:f>
        <x:v>No</x:v>
      </x:c>
      <x:c r="AE545" s="50" t="str"/>
      <x:c r="AF545" t="str"/>
    </x:row>
    <x:row r="546" ht="20" customHeight="1">
      <x:c r="A546" s="50" t="str">
        <x:v>CTL-0078</x:v>
      </x:c>
      <x:c r="B546" s="50" t="str">
        <x:v>Candidate alternative-rationale group</x:v>
      </x:c>
      <x:c r="C546" s="52" t="str">
        <x:f>IF('Deal_Master_Wide'!$AU$80="","",'Deal_Master_Wide'!$AU$80)</x:f>
        <x:v>Not reviewed</x:v>
      </x:c>
      <x:c r="D546" s="52" t="str">
        <x:f>IF('Deal_Master_Wide'!$AV$80="","",'Deal_Master_Wide'!$AV$80)</x:f>
        <x:v>Not assessed</x:v>
      </x:c>
      <x:c r="E546" s="50" t="n">
        <x:v>0</x:v>
      </x:c>
      <x:c r="F546" s="52" t="str">
        <x:f>IF(OR($C546="High-confidence innovation-driven",$C546="Medium-confidence innovation-driven"),1,IF($C546="Clear alternative-rationale",0,""))</x:f>
      </x:c>
      <x:c r="G546" s="52" t="str">
        <x:f>IF('Deal_Master_Wide'!$M$80="","",'Deal_Master_Wide'!$M$80)</x:f>
        <x:v>Review</x:v>
      </x:c>
      <x:c r="H546" s="50" t="str">
        <x:v>Astellas Pharma Inc</x:v>
      </x:c>
      <x:c r="I546" s="50" t="str">
        <x:v>Quethera Ltd</x:v>
      </x:c>
      <x:c r="J546" s="50" t="n">
        <x:v>2018</x:v>
      </x:c>
      <x:c r="K546" s="50" t="n">
        <x:v>2</x:v>
      </x:c>
      <x:c r="L546" s="50" t="n">
        <x:v>2020</x:v>
      </x:c>
      <x:c r="M546" s="50" t="n">
        <x:v>1</x:v>
      </x:c>
      <x:c r="N546" s="50" t="n">
        <x:v>1</x:v>
      </x:c>
      <x:c r="O546" s="52" t="str">
        <x:f>IF($F546="","",$F546*$M546)</x:f>
      </x:c>
      <x:c r="P546" s="54" t="str">
        <x:f>IF('Deal_Master_Wide'!$BU$80="","",'Deal_Master_Wide'!$BU$80)</x:f>
      </x:c>
      <x:c r="Q546" s="54" t="str">
        <x:f>IF('Deal_Master_Wide'!$CB$80="","",'Deal_Master_Wide'!$CB$80)</x:f>
      </x:c>
      <x:c r="R546" s="54" t="str">
        <x:f>IF('Deal_Master_Wide'!$CI$80="","",'Deal_Master_Wide'!$CI$80)</x:f>
      </x:c>
      <x:c r="S546" s="54" t="str">
        <x:f>IF('Deal_Master_Wide'!$CP$80="","",'Deal_Master_Wide'!$CP$80)</x:f>
      </x:c>
      <x:c r="T546" s="54" t="str">
        <x:f>IF('Deal_Master_Wide'!$CW$80="","",'Deal_Master_Wide'!$CW$80)</x:f>
      </x:c>
      <x:c r="U546" s="54" t="str">
        <x:f>IF('Deal_Master_Wide'!$DD$80="","",'Deal_Master_Wide'!$DD$80)</x:f>
      </x:c>
      <x:c r="V546" s="56" t="str">
        <x:f>IF('Deal_Master_Wide'!$DK$80="","",'Deal_Master_Wide'!$DK$80)</x:f>
      </x:c>
      <x:c r="W546" s="56" t="str">
        <x:f>IF('Deal_Master_Wide'!$DR$80="","",'Deal_Master_Wide'!$DR$80)</x:f>
      </x:c>
      <x:c r="X546" s="56" t="str">
        <x:f>IF('Deal_Master_Wide'!$DY$80="","",'Deal_Master_Wide'!$DY$80)</x:f>
      </x:c>
      <x:c r="Y546" s="118" t="str">
        <x:f>IF('Deal_Master_Wide'!$EF$80="","",'Deal_Master_Wide'!$EF$80)</x:f>
      </x:c>
      <x:c r="Z546" s="118" t="str">
        <x:f>IF('Deal_Master_Wide'!$EM$80="","",'Deal_Master_Wide'!$EM$80)</x:f>
      </x:c>
      <x:c r="AA546" s="52" t="str">
        <x:f>IF('Deal_Master_Wide'!$AL$80="","",'Deal_Master_Wide'!$AL$80)</x:f>
        <x:v>Unknown</x:v>
      </x:c>
      <x:c r="AB546" s="54" t="n">
        <x:f>IF('Deal_Master_Wide'!$AF$80="","",'Deal_Master_Wide'!$AF$80)</x:f>
        <x:v>109</x:v>
      </x:c>
      <x:c r="AC546" s="52" t="str">
        <x:f>IF(COUNT($P546,$Q546,$R546,$S546,$T546,$U546,$V546,$W546,$X546)=9,"Yes","No")</x:f>
        <x:v>No</x:v>
      </x:c>
      <x:c r="AD546" s="52" t="str">
        <x:f>IF(COUNT($Y546,$Z546)=2,"Yes","No")</x:f>
        <x:v>No</x:v>
      </x:c>
      <x:c r="AE546" s="50" t="str"/>
      <x:c r="AF546" t="str"/>
    </x:row>
    <x:row r="547" ht="20" customHeight="1">
      <x:c r="A547" s="50" t="str">
        <x:v>CTL-0078</x:v>
      </x:c>
      <x:c r="B547" s="50" t="str">
        <x:v>Candidate alternative-rationale group</x:v>
      </x:c>
      <x:c r="C547" s="52" t="str">
        <x:f>IF('Deal_Master_Wide'!$AU$80="","",'Deal_Master_Wide'!$AU$80)</x:f>
        <x:v>Not reviewed</x:v>
      </x:c>
      <x:c r="D547" s="52" t="str">
        <x:f>IF('Deal_Master_Wide'!$AV$80="","",'Deal_Master_Wide'!$AV$80)</x:f>
        <x:v>Not assessed</x:v>
      </x:c>
      <x:c r="E547" s="50" t="n">
        <x:v>0</x:v>
      </x:c>
      <x:c r="F547" s="52" t="str">
        <x:f>IF(OR($C547="High-confidence innovation-driven",$C547="Medium-confidence innovation-driven"),1,IF($C547="Clear alternative-rationale",0,""))</x:f>
      </x:c>
      <x:c r="G547" s="52" t="str">
        <x:f>IF('Deal_Master_Wide'!$M$80="","",'Deal_Master_Wide'!$M$80)</x:f>
        <x:v>Review</x:v>
      </x:c>
      <x:c r="H547" s="50" t="str">
        <x:v>Astellas Pharma Inc</x:v>
      </x:c>
      <x:c r="I547" s="50" t="str">
        <x:v>Quethera Ltd</x:v>
      </x:c>
      <x:c r="J547" s="50" t="n">
        <x:v>2018</x:v>
      </x:c>
      <x:c r="K547" s="50" t="n">
        <x:v>3</x:v>
      </x:c>
      <x:c r="L547" s="50" t="n">
        <x:v>2021</x:v>
      </x:c>
      <x:c r="M547" s="50" t="n">
        <x:v>1</x:v>
      </x:c>
      <x:c r="N547" s="50" t="n">
        <x:v>1</x:v>
      </x:c>
      <x:c r="O547" s="52" t="str">
        <x:f>IF($F547="","",$F547*$M547)</x:f>
      </x:c>
      <x:c r="P547" s="54" t="str">
        <x:f>IF('Deal_Master_Wide'!$BV$80="","",'Deal_Master_Wide'!$BV$80)</x:f>
      </x:c>
      <x:c r="Q547" s="54" t="str">
        <x:f>IF('Deal_Master_Wide'!$CC$80="","",'Deal_Master_Wide'!$CC$80)</x:f>
      </x:c>
      <x:c r="R547" s="54" t="str">
        <x:f>IF('Deal_Master_Wide'!$CJ$80="","",'Deal_Master_Wide'!$CJ$80)</x:f>
      </x:c>
      <x:c r="S547" s="54" t="str">
        <x:f>IF('Deal_Master_Wide'!$CQ$80="","",'Deal_Master_Wide'!$CQ$80)</x:f>
      </x:c>
      <x:c r="T547" s="54" t="str">
        <x:f>IF('Deal_Master_Wide'!$CX$80="","",'Deal_Master_Wide'!$CX$80)</x:f>
      </x:c>
      <x:c r="U547" s="54" t="str">
        <x:f>IF('Deal_Master_Wide'!$DE$80="","",'Deal_Master_Wide'!$DE$80)</x:f>
      </x:c>
      <x:c r="V547" s="56" t="str">
        <x:f>IF('Deal_Master_Wide'!$DL$80="","",'Deal_Master_Wide'!$DL$80)</x:f>
      </x:c>
      <x:c r="W547" s="56" t="str">
        <x:f>IF('Deal_Master_Wide'!$DS$80="","",'Deal_Master_Wide'!$DS$80)</x:f>
      </x:c>
      <x:c r="X547" s="56" t="str">
        <x:f>IF('Deal_Master_Wide'!$DZ$80="","",'Deal_Master_Wide'!$DZ$80)</x:f>
      </x:c>
      <x:c r="Y547" s="118" t="str">
        <x:f>IF('Deal_Master_Wide'!$EG$80="","",'Deal_Master_Wide'!$EG$80)</x:f>
      </x:c>
      <x:c r="Z547" s="118" t="str">
        <x:f>IF('Deal_Master_Wide'!$EN$80="","",'Deal_Master_Wide'!$EN$80)</x:f>
      </x:c>
      <x:c r="AA547" s="52" t="str">
        <x:f>IF('Deal_Master_Wide'!$AL$80="","",'Deal_Master_Wide'!$AL$80)</x:f>
        <x:v>Unknown</x:v>
      </x:c>
      <x:c r="AB547" s="54" t="n">
        <x:f>IF('Deal_Master_Wide'!$AF$80="","",'Deal_Master_Wide'!$AF$80)</x:f>
        <x:v>109</x:v>
      </x:c>
      <x:c r="AC547" s="52" t="str">
        <x:f>IF(COUNT($P547,$Q547,$R547,$S547,$T547,$U547,$V547,$W547,$X547)=9,"Yes","No")</x:f>
        <x:v>No</x:v>
      </x:c>
      <x:c r="AD547" s="52" t="str">
        <x:f>IF(COUNT($Y547,$Z547)=2,"Yes","No")</x:f>
        <x:v>No</x:v>
      </x:c>
      <x:c r="AE547" s="50" t="str"/>
      <x:c r="AF547" t="str"/>
    </x:row>
    <x:row r="548" ht="20" customHeight="1">
      <x:c r="A548" s="50" t="str">
        <x:v>CTL-0079</x:v>
      </x:c>
      <x:c r="B548" s="50" t="str">
        <x:v>Candidate alternative-rationale group</x:v>
      </x:c>
      <x:c r="C548" s="52" t="str">
        <x:f>IF('Deal_Master_Wide'!$AU$81="","",'Deal_Master_Wide'!$AU$81)</x:f>
        <x:v>Not reviewed</x:v>
      </x:c>
      <x:c r="D548" s="52" t="str">
        <x:f>IF('Deal_Master_Wide'!$AV$81="","",'Deal_Master_Wide'!$AV$81)</x:f>
        <x:v>Not assessed</x:v>
      </x:c>
      <x:c r="E548" s="50" t="n">
        <x:v>0</x:v>
      </x:c>
      <x:c r="F548" s="52" t="str">
        <x:f>IF(OR($C548="High-confidence innovation-driven",$C548="Medium-confidence innovation-driven"),1,IF($C548="Clear alternative-rationale",0,""))</x:f>
      </x:c>
      <x:c r="G548" s="52" t="str">
        <x:f>IF('Deal_Master_Wide'!$M$81="","",'Deal_Master_Wide'!$M$81)</x:f>
        <x:v>Review</x:v>
      </x:c>
      <x:c r="H548" s="50" t="str">
        <x:v>Sangamo Therapeutics Inc</x:v>
      </x:c>
      <x:c r="I548" s="50" t="str">
        <x:v>Sangamo Therapeutics France SAS</x:v>
      </x:c>
      <x:c r="J548" s="50" t="n">
        <x:v>2018</x:v>
      </x:c>
      <x:c r="K548" s="50" t="n">
        <x:v>-3</x:v>
      </x:c>
      <x:c r="L548" s="50" t="n">
        <x:v>2015</x:v>
      </x:c>
      <x:c r="M548" s="50" t="n">
        <x:v>0</x:v>
      </x:c>
      <x:c r="N548" s="50" t="n">
        <x:v>0</x:v>
      </x:c>
      <x:c r="O548" s="52" t="str">
        <x:f>IF($F548="","",$F548*$M548)</x:f>
      </x:c>
      <x:c r="P548" s="54" t="str">
        <x:f>IF('Deal_Master_Wide'!$BP$81="","",'Deal_Master_Wide'!$BP$81)</x:f>
      </x:c>
      <x:c r="Q548" s="54" t="str">
        <x:f>IF('Deal_Master_Wide'!$BW$81="","",'Deal_Master_Wide'!$BW$81)</x:f>
      </x:c>
      <x:c r="R548" s="54" t="str">
        <x:f>IF('Deal_Master_Wide'!$CD$81="","",'Deal_Master_Wide'!$CD$81)</x:f>
      </x:c>
      <x:c r="S548" s="54" t="str">
        <x:f>IF('Deal_Master_Wide'!$CK$81="","",'Deal_Master_Wide'!$CK$81)</x:f>
      </x:c>
      <x:c r="T548" s="54" t="str">
        <x:f>IF('Deal_Master_Wide'!$CR$81="","",'Deal_Master_Wide'!$CR$81)</x:f>
      </x:c>
      <x:c r="U548" s="54" t="str">
        <x:f>IF('Deal_Master_Wide'!$CY$81="","",'Deal_Master_Wide'!$CY$81)</x:f>
      </x:c>
      <x:c r="V548" s="56" t="str">
        <x:f>IF('Deal_Master_Wide'!$DF$81="","",'Deal_Master_Wide'!$DF$81)</x:f>
      </x:c>
      <x:c r="W548" s="56" t="str">
        <x:f>IF('Deal_Master_Wide'!$DM$81="","",'Deal_Master_Wide'!$DM$81)</x:f>
      </x:c>
      <x:c r="X548" s="56" t="str">
        <x:f>IF('Deal_Master_Wide'!$DT$81="","",'Deal_Master_Wide'!$DT$81)</x:f>
      </x:c>
      <x:c r="Y548" s="118" t="str">
        <x:f>IF('Deal_Master_Wide'!$EA$81="","",'Deal_Master_Wide'!$EA$81)</x:f>
      </x:c>
      <x:c r="Z548" s="118" t="str">
        <x:f>IF('Deal_Master_Wide'!$EH$81="","",'Deal_Master_Wide'!$EH$81)</x:f>
      </x:c>
      <x:c r="AA548" s="52" t="str">
        <x:f>IF('Deal_Master_Wide'!$AL$81="","",'Deal_Master_Wide'!$AL$81)</x:f>
        <x:v>Unknown</x:v>
      </x:c>
      <x:c r="AB548" s="54" t="n">
        <x:f>IF('Deal_Master_Wide'!$AF$81="","",'Deal_Master_Wide'!$AF$81)</x:f>
        <x:v>84</x:v>
      </x:c>
      <x:c r="AC548" s="52" t="str">
        <x:f>IF(COUNT($P548,$Q548,$R548,$S548,$T548,$U548,$V548,$W548,$X548)=9,"Yes","No")</x:f>
        <x:v>No</x:v>
      </x:c>
      <x:c r="AD548" s="52" t="str">
        <x:f>IF(COUNT($Y548,$Z548)=2,"Yes","No")</x:f>
        <x:v>No</x:v>
      </x:c>
      <x:c r="AE548" s="50" t="str"/>
      <x:c r="AF548" t="str"/>
    </x:row>
    <x:row r="549" ht="20" customHeight="1">
      <x:c r="A549" s="50" t="str">
        <x:v>CTL-0079</x:v>
      </x:c>
      <x:c r="B549" s="50" t="str">
        <x:v>Candidate alternative-rationale group</x:v>
      </x:c>
      <x:c r="C549" s="52" t="str">
        <x:f>IF('Deal_Master_Wide'!$AU$81="","",'Deal_Master_Wide'!$AU$81)</x:f>
        <x:v>Not reviewed</x:v>
      </x:c>
      <x:c r="D549" s="52" t="str">
        <x:f>IF('Deal_Master_Wide'!$AV$81="","",'Deal_Master_Wide'!$AV$81)</x:f>
        <x:v>Not assessed</x:v>
      </x:c>
      <x:c r="E549" s="50" t="n">
        <x:v>0</x:v>
      </x:c>
      <x:c r="F549" s="52" t="str">
        <x:f>IF(OR($C549="High-confidence innovation-driven",$C549="Medium-confidence innovation-driven"),1,IF($C549="Clear alternative-rationale",0,""))</x:f>
      </x:c>
      <x:c r="G549" s="52" t="str">
        <x:f>IF('Deal_Master_Wide'!$M$81="","",'Deal_Master_Wide'!$M$81)</x:f>
        <x:v>Review</x:v>
      </x:c>
      <x:c r="H549" s="50" t="str">
        <x:v>Sangamo Therapeutics Inc</x:v>
      </x:c>
      <x:c r="I549" s="50" t="str">
        <x:v>Sangamo Therapeutics France SAS</x:v>
      </x:c>
      <x:c r="J549" s="50" t="n">
        <x:v>2018</x:v>
      </x:c>
      <x:c r="K549" s="50" t="n">
        <x:v>-2</x:v>
      </x:c>
      <x:c r="L549" s="50" t="n">
        <x:v>2016</x:v>
      </x:c>
      <x:c r="M549" s="50" t="n">
        <x:v>0</x:v>
      </x:c>
      <x:c r="N549" s="50" t="n">
        <x:v>0</x:v>
      </x:c>
      <x:c r="O549" s="52" t="str">
        <x:f>IF($F549="","",$F549*$M549)</x:f>
      </x:c>
      <x:c r="P549" s="54" t="str">
        <x:f>IF('Deal_Master_Wide'!$BQ$81="","",'Deal_Master_Wide'!$BQ$81)</x:f>
      </x:c>
      <x:c r="Q549" s="54" t="str">
        <x:f>IF('Deal_Master_Wide'!$BX$81="","",'Deal_Master_Wide'!$BX$81)</x:f>
      </x:c>
      <x:c r="R549" s="54" t="str">
        <x:f>IF('Deal_Master_Wide'!$CE$81="","",'Deal_Master_Wide'!$CE$81)</x:f>
      </x:c>
      <x:c r="S549" s="54" t="str">
        <x:f>IF('Deal_Master_Wide'!$CL$81="","",'Deal_Master_Wide'!$CL$81)</x:f>
      </x:c>
      <x:c r="T549" s="54" t="str">
        <x:f>IF('Deal_Master_Wide'!$CS$81="","",'Deal_Master_Wide'!$CS$81)</x:f>
      </x:c>
      <x:c r="U549" s="54" t="str">
        <x:f>IF('Deal_Master_Wide'!$CZ$81="","",'Deal_Master_Wide'!$CZ$81)</x:f>
      </x:c>
      <x:c r="V549" s="56" t="str">
        <x:f>IF('Deal_Master_Wide'!$DG$81="","",'Deal_Master_Wide'!$DG$81)</x:f>
      </x:c>
      <x:c r="W549" s="56" t="str">
        <x:f>IF('Deal_Master_Wide'!$DN$81="","",'Deal_Master_Wide'!$DN$81)</x:f>
      </x:c>
      <x:c r="X549" s="56" t="str">
        <x:f>IF('Deal_Master_Wide'!$DU$81="","",'Deal_Master_Wide'!$DU$81)</x:f>
      </x:c>
      <x:c r="Y549" s="118" t="str">
        <x:f>IF('Deal_Master_Wide'!$EB$81="","",'Deal_Master_Wide'!$EB$81)</x:f>
      </x:c>
      <x:c r="Z549" s="118" t="str">
        <x:f>IF('Deal_Master_Wide'!$EI$81="","",'Deal_Master_Wide'!$EI$81)</x:f>
      </x:c>
      <x:c r="AA549" s="52" t="str">
        <x:f>IF('Deal_Master_Wide'!$AL$81="","",'Deal_Master_Wide'!$AL$81)</x:f>
        <x:v>Unknown</x:v>
      </x:c>
      <x:c r="AB549" s="54" t="n">
        <x:f>IF('Deal_Master_Wide'!$AF$81="","",'Deal_Master_Wide'!$AF$81)</x:f>
        <x:v>84</x:v>
      </x:c>
      <x:c r="AC549" s="52" t="str">
        <x:f>IF(COUNT($P549,$Q549,$R549,$S549,$T549,$U549,$V549,$W549,$X549)=9,"Yes","No")</x:f>
        <x:v>No</x:v>
      </x:c>
      <x:c r="AD549" s="52" t="str">
        <x:f>IF(COUNT($Y549,$Z549)=2,"Yes","No")</x:f>
        <x:v>No</x:v>
      </x:c>
      <x:c r="AE549" s="50" t="str"/>
      <x:c r="AF549" t="str"/>
    </x:row>
    <x:row r="550" ht="20" customHeight="1">
      <x:c r="A550" s="50" t="str">
        <x:v>CTL-0079</x:v>
      </x:c>
      <x:c r="B550" s="50" t="str">
        <x:v>Candidate alternative-rationale group</x:v>
      </x:c>
      <x:c r="C550" s="52" t="str">
        <x:f>IF('Deal_Master_Wide'!$AU$81="","",'Deal_Master_Wide'!$AU$81)</x:f>
        <x:v>Not reviewed</x:v>
      </x:c>
      <x:c r="D550" s="52" t="str">
        <x:f>IF('Deal_Master_Wide'!$AV$81="","",'Deal_Master_Wide'!$AV$81)</x:f>
        <x:v>Not assessed</x:v>
      </x:c>
      <x:c r="E550" s="50" t="n">
        <x:v>0</x:v>
      </x:c>
      <x:c r="F550" s="52" t="str">
        <x:f>IF(OR($C550="High-confidence innovation-driven",$C550="Medium-confidence innovation-driven"),1,IF($C550="Clear alternative-rationale",0,""))</x:f>
      </x:c>
      <x:c r="G550" s="52" t="str">
        <x:f>IF('Deal_Master_Wide'!$M$81="","",'Deal_Master_Wide'!$M$81)</x:f>
        <x:v>Review</x:v>
      </x:c>
      <x:c r="H550" s="50" t="str">
        <x:v>Sangamo Therapeutics Inc</x:v>
      </x:c>
      <x:c r="I550" s="50" t="str">
        <x:v>Sangamo Therapeutics France SAS</x:v>
      </x:c>
      <x:c r="J550" s="50" t="n">
        <x:v>2018</x:v>
      </x:c>
      <x:c r="K550" s="50" t="n">
        <x:v>-1</x:v>
      </x:c>
      <x:c r="L550" s="50" t="n">
        <x:v>2017</x:v>
      </x:c>
      <x:c r="M550" s="50" t="n">
        <x:v>0</x:v>
      </x:c>
      <x:c r="N550" s="50" t="n">
        <x:v>0</x:v>
      </x:c>
      <x:c r="O550" s="52" t="str">
        <x:f>IF($F550="","",$F550*$M550)</x:f>
      </x:c>
      <x:c r="P550" s="54" t="str">
        <x:f>IF('Deal_Master_Wide'!$BR$81="","",'Deal_Master_Wide'!$BR$81)</x:f>
      </x:c>
      <x:c r="Q550" s="54" t="str">
        <x:f>IF('Deal_Master_Wide'!$BY$81="","",'Deal_Master_Wide'!$BY$81)</x:f>
      </x:c>
      <x:c r="R550" s="54" t="str">
        <x:f>IF('Deal_Master_Wide'!$CF$81="","",'Deal_Master_Wide'!$CF$81)</x:f>
      </x:c>
      <x:c r="S550" s="54" t="str">
        <x:f>IF('Deal_Master_Wide'!$CM$81="","",'Deal_Master_Wide'!$CM$81)</x:f>
      </x:c>
      <x:c r="T550" s="54" t="str">
        <x:f>IF('Deal_Master_Wide'!$CT$81="","",'Deal_Master_Wide'!$CT$81)</x:f>
      </x:c>
      <x:c r="U550" s="54" t="str">
        <x:f>IF('Deal_Master_Wide'!$DA$81="","",'Deal_Master_Wide'!$DA$81)</x:f>
      </x:c>
      <x:c r="V550" s="56" t="str">
        <x:f>IF('Deal_Master_Wide'!$DH$81="","",'Deal_Master_Wide'!$DH$81)</x:f>
      </x:c>
      <x:c r="W550" s="56" t="str">
        <x:f>IF('Deal_Master_Wide'!$DO$81="","",'Deal_Master_Wide'!$DO$81)</x:f>
      </x:c>
      <x:c r="X550" s="56" t="str">
        <x:f>IF('Deal_Master_Wide'!$DV$81="","",'Deal_Master_Wide'!$DV$81)</x:f>
      </x:c>
      <x:c r="Y550" s="118" t="str">
        <x:f>IF('Deal_Master_Wide'!$EC$81="","",'Deal_Master_Wide'!$EC$81)</x:f>
      </x:c>
      <x:c r="Z550" s="118" t="str">
        <x:f>IF('Deal_Master_Wide'!$EJ$81="","",'Deal_Master_Wide'!$EJ$81)</x:f>
      </x:c>
      <x:c r="AA550" s="52" t="str">
        <x:f>IF('Deal_Master_Wide'!$AL$81="","",'Deal_Master_Wide'!$AL$81)</x:f>
        <x:v>Unknown</x:v>
      </x:c>
      <x:c r="AB550" s="54" t="n">
        <x:f>IF('Deal_Master_Wide'!$AF$81="","",'Deal_Master_Wide'!$AF$81)</x:f>
        <x:v>84</x:v>
      </x:c>
      <x:c r="AC550" s="52" t="str">
        <x:f>IF(COUNT($P550,$Q550,$R550,$S550,$T550,$U550,$V550,$W550,$X550)=9,"Yes","No")</x:f>
        <x:v>No</x:v>
      </x:c>
      <x:c r="AD550" s="52" t="str">
        <x:f>IF(COUNT($Y550,$Z550)=2,"Yes","No")</x:f>
        <x:v>No</x:v>
      </x:c>
      <x:c r="AE550" s="50" t="str"/>
      <x:c r="AF550" t="str"/>
    </x:row>
    <x:row r="551" ht="20" customHeight="1">
      <x:c r="A551" s="50" t="str">
        <x:v>CTL-0079</x:v>
      </x:c>
      <x:c r="B551" s="50" t="str">
        <x:v>Candidate alternative-rationale group</x:v>
      </x:c>
      <x:c r="C551" s="52" t="str">
        <x:f>IF('Deal_Master_Wide'!$AU$81="","",'Deal_Master_Wide'!$AU$81)</x:f>
        <x:v>Not reviewed</x:v>
      </x:c>
      <x:c r="D551" s="52" t="str">
        <x:f>IF('Deal_Master_Wide'!$AV$81="","",'Deal_Master_Wide'!$AV$81)</x:f>
        <x:v>Not assessed</x:v>
      </x:c>
      <x:c r="E551" s="50" t="n">
        <x:v>0</x:v>
      </x:c>
      <x:c r="F551" s="52" t="str">
        <x:f>IF(OR($C551="High-confidence innovation-driven",$C551="Medium-confidence innovation-driven"),1,IF($C551="Clear alternative-rationale",0,""))</x:f>
      </x:c>
      <x:c r="G551" s="52" t="str">
        <x:f>IF('Deal_Master_Wide'!$M$81="","",'Deal_Master_Wide'!$M$81)</x:f>
        <x:v>Review</x:v>
      </x:c>
      <x:c r="H551" s="50" t="str">
        <x:v>Sangamo Therapeutics Inc</x:v>
      </x:c>
      <x:c r="I551" s="50" t="str">
        <x:v>Sangamo Therapeutics France SAS</x:v>
      </x:c>
      <x:c r="J551" s="50" t="n">
        <x:v>2018</x:v>
      </x:c>
      <x:c r="K551" s="50" t="n">
        <x:v>0</x:v>
      </x:c>
      <x:c r="L551" s="50" t="n">
        <x:v>2018</x:v>
      </x:c>
      <x:c r="M551" s="50" t="n">
        <x:v>0</x:v>
      </x:c>
      <x:c r="N551" s="50" t="n">
        <x:v>1</x:v>
      </x:c>
      <x:c r="O551" s="52" t="str">
        <x:f>IF($F551="","",$F551*$M551)</x:f>
      </x:c>
      <x:c r="P551" s="54" t="str">
        <x:f>IF('Deal_Master_Wide'!$BS$81="","",'Deal_Master_Wide'!$BS$81)</x:f>
      </x:c>
      <x:c r="Q551" s="54" t="str">
        <x:f>IF('Deal_Master_Wide'!$BZ$81="","",'Deal_Master_Wide'!$BZ$81)</x:f>
      </x:c>
      <x:c r="R551" s="54" t="str">
        <x:f>IF('Deal_Master_Wide'!$CG$81="","",'Deal_Master_Wide'!$CG$81)</x:f>
      </x:c>
      <x:c r="S551" s="54" t="str">
        <x:f>IF('Deal_Master_Wide'!$CN$81="","",'Deal_Master_Wide'!$CN$81)</x:f>
      </x:c>
      <x:c r="T551" s="54" t="str">
        <x:f>IF('Deal_Master_Wide'!$CU$81="","",'Deal_Master_Wide'!$CU$81)</x:f>
      </x:c>
      <x:c r="U551" s="54" t="str">
        <x:f>IF('Deal_Master_Wide'!$DB$81="","",'Deal_Master_Wide'!$DB$81)</x:f>
      </x:c>
      <x:c r="V551" s="56" t="str">
        <x:f>IF('Deal_Master_Wide'!$DI$81="","",'Deal_Master_Wide'!$DI$81)</x:f>
      </x:c>
      <x:c r="W551" s="56" t="str">
        <x:f>IF('Deal_Master_Wide'!$DP$81="","",'Deal_Master_Wide'!$DP$81)</x:f>
      </x:c>
      <x:c r="X551" s="56" t="str">
        <x:f>IF('Deal_Master_Wide'!$DW$81="","",'Deal_Master_Wide'!$DW$81)</x:f>
      </x:c>
      <x:c r="Y551" s="118" t="str">
        <x:f>IF('Deal_Master_Wide'!$ED$81="","",'Deal_Master_Wide'!$ED$81)</x:f>
      </x:c>
      <x:c r="Z551" s="118" t="str">
        <x:f>IF('Deal_Master_Wide'!$EK$81="","",'Deal_Master_Wide'!$EK$81)</x:f>
      </x:c>
      <x:c r="AA551" s="52" t="str">
        <x:f>IF('Deal_Master_Wide'!$AL$81="","",'Deal_Master_Wide'!$AL$81)</x:f>
        <x:v>Unknown</x:v>
      </x:c>
      <x:c r="AB551" s="54" t="n">
        <x:f>IF('Deal_Master_Wide'!$AF$81="","",'Deal_Master_Wide'!$AF$81)</x:f>
        <x:v>84</x:v>
      </x:c>
      <x:c r="AC551" s="52" t="str">
        <x:f>IF(COUNT($P551,$Q551,$R551,$S551,$T551,$U551,$V551,$W551,$X551)=9,"Yes","No")</x:f>
        <x:v>No</x:v>
      </x:c>
      <x:c r="AD551" s="52" t="str">
        <x:f>IF(COUNT($Y551,$Z551)=2,"Yes","No")</x:f>
        <x:v>No</x:v>
      </x:c>
      <x:c r="AE551" s="50" t="str"/>
      <x:c r="AF551" t="str"/>
    </x:row>
    <x:row r="552" ht="20" customHeight="1">
      <x:c r="A552" s="50" t="str">
        <x:v>CTL-0079</x:v>
      </x:c>
      <x:c r="B552" s="50" t="str">
        <x:v>Candidate alternative-rationale group</x:v>
      </x:c>
      <x:c r="C552" s="52" t="str">
        <x:f>IF('Deal_Master_Wide'!$AU$81="","",'Deal_Master_Wide'!$AU$81)</x:f>
        <x:v>Not reviewed</x:v>
      </x:c>
      <x:c r="D552" s="52" t="str">
        <x:f>IF('Deal_Master_Wide'!$AV$81="","",'Deal_Master_Wide'!$AV$81)</x:f>
        <x:v>Not assessed</x:v>
      </x:c>
      <x:c r="E552" s="50" t="n">
        <x:v>0</x:v>
      </x:c>
      <x:c r="F552" s="52" t="str">
        <x:f>IF(OR($C552="High-confidence innovation-driven",$C552="Medium-confidence innovation-driven"),1,IF($C552="Clear alternative-rationale",0,""))</x:f>
      </x:c>
      <x:c r="G552" s="52" t="str">
        <x:f>IF('Deal_Master_Wide'!$M$81="","",'Deal_Master_Wide'!$M$81)</x:f>
        <x:v>Review</x:v>
      </x:c>
      <x:c r="H552" s="50" t="str">
        <x:v>Sangamo Therapeutics Inc</x:v>
      </x:c>
      <x:c r="I552" s="50" t="str">
        <x:v>Sangamo Therapeutics France SAS</x:v>
      </x:c>
      <x:c r="J552" s="50" t="n">
        <x:v>2018</x:v>
      </x:c>
      <x:c r="K552" s="50" t="n">
        <x:v>1</x:v>
      </x:c>
      <x:c r="L552" s="50" t="n">
        <x:v>2019</x:v>
      </x:c>
      <x:c r="M552" s="50" t="n">
        <x:v>1</x:v>
      </x:c>
      <x:c r="N552" s="50" t="n">
        <x:v>1</x:v>
      </x:c>
      <x:c r="O552" s="52" t="str">
        <x:f>IF($F552="","",$F552*$M552)</x:f>
      </x:c>
      <x:c r="P552" s="54" t="str">
        <x:f>IF('Deal_Master_Wide'!$BT$81="","",'Deal_Master_Wide'!$BT$81)</x:f>
      </x:c>
      <x:c r="Q552" s="54" t="str">
        <x:f>IF('Deal_Master_Wide'!$CA$81="","",'Deal_Master_Wide'!$CA$81)</x:f>
      </x:c>
      <x:c r="R552" s="54" t="str">
        <x:f>IF('Deal_Master_Wide'!$CH$81="","",'Deal_Master_Wide'!$CH$81)</x:f>
      </x:c>
      <x:c r="S552" s="54" t="str">
        <x:f>IF('Deal_Master_Wide'!$CO$81="","",'Deal_Master_Wide'!$CO$81)</x:f>
      </x:c>
      <x:c r="T552" s="54" t="str">
        <x:f>IF('Deal_Master_Wide'!$CV$81="","",'Deal_Master_Wide'!$CV$81)</x:f>
      </x:c>
      <x:c r="U552" s="54" t="str">
        <x:f>IF('Deal_Master_Wide'!$DC$81="","",'Deal_Master_Wide'!$DC$81)</x:f>
      </x:c>
      <x:c r="V552" s="56" t="str">
        <x:f>IF('Deal_Master_Wide'!$DJ$81="","",'Deal_Master_Wide'!$DJ$81)</x:f>
      </x:c>
      <x:c r="W552" s="56" t="str">
        <x:f>IF('Deal_Master_Wide'!$DQ$81="","",'Deal_Master_Wide'!$DQ$81)</x:f>
      </x:c>
      <x:c r="X552" s="56" t="str">
        <x:f>IF('Deal_Master_Wide'!$DX$81="","",'Deal_Master_Wide'!$DX$81)</x:f>
      </x:c>
      <x:c r="Y552" s="118" t="str">
        <x:f>IF('Deal_Master_Wide'!$EE$81="","",'Deal_Master_Wide'!$EE$81)</x:f>
      </x:c>
      <x:c r="Z552" s="118" t="str">
        <x:f>IF('Deal_Master_Wide'!$EL$81="","",'Deal_Master_Wide'!$EL$81)</x:f>
      </x:c>
      <x:c r="AA552" s="52" t="str">
        <x:f>IF('Deal_Master_Wide'!$AL$81="","",'Deal_Master_Wide'!$AL$81)</x:f>
        <x:v>Unknown</x:v>
      </x:c>
      <x:c r="AB552" s="54" t="n">
        <x:f>IF('Deal_Master_Wide'!$AF$81="","",'Deal_Master_Wide'!$AF$81)</x:f>
        <x:v>84</x:v>
      </x:c>
      <x:c r="AC552" s="52" t="str">
        <x:f>IF(COUNT($P552,$Q552,$R552,$S552,$T552,$U552,$V552,$W552,$X552)=9,"Yes","No")</x:f>
        <x:v>No</x:v>
      </x:c>
      <x:c r="AD552" s="52" t="str">
        <x:f>IF(COUNT($Y552,$Z552)=2,"Yes","No")</x:f>
        <x:v>No</x:v>
      </x:c>
      <x:c r="AE552" s="50" t="str"/>
      <x:c r="AF552" t="str"/>
    </x:row>
    <x:row r="553" ht="20" customHeight="1">
      <x:c r="A553" s="50" t="str">
        <x:v>CTL-0079</x:v>
      </x:c>
      <x:c r="B553" s="50" t="str">
        <x:v>Candidate alternative-rationale group</x:v>
      </x:c>
      <x:c r="C553" s="52" t="str">
        <x:f>IF('Deal_Master_Wide'!$AU$81="","",'Deal_Master_Wide'!$AU$81)</x:f>
        <x:v>Not reviewed</x:v>
      </x:c>
      <x:c r="D553" s="52" t="str">
        <x:f>IF('Deal_Master_Wide'!$AV$81="","",'Deal_Master_Wide'!$AV$81)</x:f>
        <x:v>Not assessed</x:v>
      </x:c>
      <x:c r="E553" s="50" t="n">
        <x:v>0</x:v>
      </x:c>
      <x:c r="F553" s="52" t="str">
        <x:f>IF(OR($C553="High-confidence innovation-driven",$C553="Medium-confidence innovation-driven"),1,IF($C553="Clear alternative-rationale",0,""))</x:f>
      </x:c>
      <x:c r="G553" s="52" t="str">
        <x:f>IF('Deal_Master_Wide'!$M$81="","",'Deal_Master_Wide'!$M$81)</x:f>
        <x:v>Review</x:v>
      </x:c>
      <x:c r="H553" s="50" t="str">
        <x:v>Sangamo Therapeutics Inc</x:v>
      </x:c>
      <x:c r="I553" s="50" t="str">
        <x:v>Sangamo Therapeutics France SAS</x:v>
      </x:c>
      <x:c r="J553" s="50" t="n">
        <x:v>2018</x:v>
      </x:c>
      <x:c r="K553" s="50" t="n">
        <x:v>2</x:v>
      </x:c>
      <x:c r="L553" s="50" t="n">
        <x:v>2020</x:v>
      </x:c>
      <x:c r="M553" s="50" t="n">
        <x:v>1</x:v>
      </x:c>
      <x:c r="N553" s="50" t="n">
        <x:v>1</x:v>
      </x:c>
      <x:c r="O553" s="52" t="str">
        <x:f>IF($F553="","",$F553*$M553)</x:f>
      </x:c>
      <x:c r="P553" s="54" t="str">
        <x:f>IF('Deal_Master_Wide'!$BU$81="","",'Deal_Master_Wide'!$BU$81)</x:f>
      </x:c>
      <x:c r="Q553" s="54" t="str">
        <x:f>IF('Deal_Master_Wide'!$CB$81="","",'Deal_Master_Wide'!$CB$81)</x:f>
      </x:c>
      <x:c r="R553" s="54" t="str">
        <x:f>IF('Deal_Master_Wide'!$CI$81="","",'Deal_Master_Wide'!$CI$81)</x:f>
      </x:c>
      <x:c r="S553" s="54" t="str">
        <x:f>IF('Deal_Master_Wide'!$CP$81="","",'Deal_Master_Wide'!$CP$81)</x:f>
      </x:c>
      <x:c r="T553" s="54" t="str">
        <x:f>IF('Deal_Master_Wide'!$CW$81="","",'Deal_Master_Wide'!$CW$81)</x:f>
      </x:c>
      <x:c r="U553" s="54" t="str">
        <x:f>IF('Deal_Master_Wide'!$DD$81="","",'Deal_Master_Wide'!$DD$81)</x:f>
      </x:c>
      <x:c r="V553" s="56" t="str">
        <x:f>IF('Deal_Master_Wide'!$DK$81="","",'Deal_Master_Wide'!$DK$81)</x:f>
      </x:c>
      <x:c r="W553" s="56" t="str">
        <x:f>IF('Deal_Master_Wide'!$DR$81="","",'Deal_Master_Wide'!$DR$81)</x:f>
      </x:c>
      <x:c r="X553" s="56" t="str">
        <x:f>IF('Deal_Master_Wide'!$DY$81="","",'Deal_Master_Wide'!$DY$81)</x:f>
      </x:c>
      <x:c r="Y553" s="118" t="str">
        <x:f>IF('Deal_Master_Wide'!$EF$81="","",'Deal_Master_Wide'!$EF$81)</x:f>
      </x:c>
      <x:c r="Z553" s="118" t="str">
        <x:f>IF('Deal_Master_Wide'!$EM$81="","",'Deal_Master_Wide'!$EM$81)</x:f>
      </x:c>
      <x:c r="AA553" s="52" t="str">
        <x:f>IF('Deal_Master_Wide'!$AL$81="","",'Deal_Master_Wide'!$AL$81)</x:f>
        <x:v>Unknown</x:v>
      </x:c>
      <x:c r="AB553" s="54" t="n">
        <x:f>IF('Deal_Master_Wide'!$AF$81="","",'Deal_Master_Wide'!$AF$81)</x:f>
        <x:v>84</x:v>
      </x:c>
      <x:c r="AC553" s="52" t="str">
        <x:f>IF(COUNT($P553,$Q553,$R553,$S553,$T553,$U553,$V553,$W553,$X553)=9,"Yes","No")</x:f>
        <x:v>No</x:v>
      </x:c>
      <x:c r="AD553" s="52" t="str">
        <x:f>IF(COUNT($Y553,$Z553)=2,"Yes","No")</x:f>
        <x:v>No</x:v>
      </x:c>
      <x:c r="AE553" s="50" t="str"/>
      <x:c r="AF553" t="str"/>
    </x:row>
    <x:row r="554" ht="20" customHeight="1">
      <x:c r="A554" s="50" t="str">
        <x:v>CTL-0079</x:v>
      </x:c>
      <x:c r="B554" s="50" t="str">
        <x:v>Candidate alternative-rationale group</x:v>
      </x:c>
      <x:c r="C554" s="52" t="str">
        <x:f>IF('Deal_Master_Wide'!$AU$81="","",'Deal_Master_Wide'!$AU$81)</x:f>
        <x:v>Not reviewed</x:v>
      </x:c>
      <x:c r="D554" s="52" t="str">
        <x:f>IF('Deal_Master_Wide'!$AV$81="","",'Deal_Master_Wide'!$AV$81)</x:f>
        <x:v>Not assessed</x:v>
      </x:c>
      <x:c r="E554" s="50" t="n">
        <x:v>0</x:v>
      </x:c>
      <x:c r="F554" s="52" t="str">
        <x:f>IF(OR($C554="High-confidence innovation-driven",$C554="Medium-confidence innovation-driven"),1,IF($C554="Clear alternative-rationale",0,""))</x:f>
      </x:c>
      <x:c r="G554" s="52" t="str">
        <x:f>IF('Deal_Master_Wide'!$M$81="","",'Deal_Master_Wide'!$M$81)</x:f>
        <x:v>Review</x:v>
      </x:c>
      <x:c r="H554" s="50" t="str">
        <x:v>Sangamo Therapeutics Inc</x:v>
      </x:c>
      <x:c r="I554" s="50" t="str">
        <x:v>Sangamo Therapeutics France SAS</x:v>
      </x:c>
      <x:c r="J554" s="50" t="n">
        <x:v>2018</x:v>
      </x:c>
      <x:c r="K554" s="50" t="n">
        <x:v>3</x:v>
      </x:c>
      <x:c r="L554" s="50" t="n">
        <x:v>2021</x:v>
      </x:c>
      <x:c r="M554" s="50" t="n">
        <x:v>1</x:v>
      </x:c>
      <x:c r="N554" s="50" t="n">
        <x:v>1</x:v>
      </x:c>
      <x:c r="O554" s="52" t="str">
        <x:f>IF($F554="","",$F554*$M554)</x:f>
      </x:c>
      <x:c r="P554" s="54" t="str">
        <x:f>IF('Deal_Master_Wide'!$BV$81="","",'Deal_Master_Wide'!$BV$81)</x:f>
      </x:c>
      <x:c r="Q554" s="54" t="str">
        <x:f>IF('Deal_Master_Wide'!$CC$81="","",'Deal_Master_Wide'!$CC$81)</x:f>
      </x:c>
      <x:c r="R554" s="54" t="str">
        <x:f>IF('Deal_Master_Wide'!$CJ$81="","",'Deal_Master_Wide'!$CJ$81)</x:f>
      </x:c>
      <x:c r="S554" s="54" t="str">
        <x:f>IF('Deal_Master_Wide'!$CQ$81="","",'Deal_Master_Wide'!$CQ$81)</x:f>
      </x:c>
      <x:c r="T554" s="54" t="str">
        <x:f>IF('Deal_Master_Wide'!$CX$81="","",'Deal_Master_Wide'!$CX$81)</x:f>
      </x:c>
      <x:c r="U554" s="54" t="str">
        <x:f>IF('Deal_Master_Wide'!$DE$81="","",'Deal_Master_Wide'!$DE$81)</x:f>
      </x:c>
      <x:c r="V554" s="56" t="str">
        <x:f>IF('Deal_Master_Wide'!$DL$81="","",'Deal_Master_Wide'!$DL$81)</x:f>
      </x:c>
      <x:c r="W554" s="56" t="str">
        <x:f>IF('Deal_Master_Wide'!$DS$81="","",'Deal_Master_Wide'!$DS$81)</x:f>
      </x:c>
      <x:c r="X554" s="56" t="str">
        <x:f>IF('Deal_Master_Wide'!$DZ$81="","",'Deal_Master_Wide'!$DZ$81)</x:f>
      </x:c>
      <x:c r="Y554" s="118" t="str">
        <x:f>IF('Deal_Master_Wide'!$EG$81="","",'Deal_Master_Wide'!$EG$81)</x:f>
      </x:c>
      <x:c r="Z554" s="118" t="str">
        <x:f>IF('Deal_Master_Wide'!$EN$81="","",'Deal_Master_Wide'!$EN$81)</x:f>
      </x:c>
      <x:c r="AA554" s="52" t="str">
        <x:f>IF('Deal_Master_Wide'!$AL$81="","",'Deal_Master_Wide'!$AL$81)</x:f>
        <x:v>Unknown</x:v>
      </x:c>
      <x:c r="AB554" s="54" t="n">
        <x:f>IF('Deal_Master_Wide'!$AF$81="","",'Deal_Master_Wide'!$AF$81)</x:f>
        <x:v>84</x:v>
      </x:c>
      <x:c r="AC554" s="52" t="str">
        <x:f>IF(COUNT($P554,$Q554,$R554,$S554,$T554,$U554,$V554,$W554,$X554)=9,"Yes","No")</x:f>
        <x:v>No</x:v>
      </x:c>
      <x:c r="AD554" s="52" t="str">
        <x:f>IF(COUNT($Y554,$Z554)=2,"Yes","No")</x:f>
        <x:v>No</x:v>
      </x:c>
      <x:c r="AE554" s="50" t="str"/>
      <x:c r="AF554" t="str"/>
    </x:row>
    <x:row r="555" ht="20" customHeight="1">
      <x:c r="A555" s="50" t="str">
        <x:v>CTL-0080</x:v>
      </x:c>
      <x:c r="B555" s="50" t="str">
        <x:v>Candidate alternative-rationale group</x:v>
      </x:c>
      <x:c r="C555" s="52" t="str">
        <x:f>IF('Deal_Master_Wide'!$AU$82="","",'Deal_Master_Wide'!$AU$82)</x:f>
        <x:v>Not reviewed</x:v>
      </x:c>
      <x:c r="D555" s="52" t="str">
        <x:f>IF('Deal_Master_Wide'!$AV$82="","",'Deal_Master_Wide'!$AV$82)</x:f>
        <x:v>Not assessed</x:v>
      </x:c>
      <x:c r="E555" s="50" t="n">
        <x:v>0</x:v>
      </x:c>
      <x:c r="F555" s="52" t="str">
        <x:f>IF(OR($C555="High-confidence innovation-driven",$C555="Medium-confidence innovation-driven"),1,IF($C555="Clear alternative-rationale",0,""))</x:f>
      </x:c>
      <x:c r="G555" s="52" t="str">
        <x:f>IF('Deal_Master_Wide'!$M$82="","",'Deal_Master_Wide'!$M$82)</x:f>
        <x:v>Review</x:v>
      </x:c>
      <x:c r="H555" s="50" t="str">
        <x:v>Ryboquin Co Ltd</x:v>
      </x:c>
      <x:c r="I555" s="50" t="str">
        <x:v>Nanogenic Solutions Ltd</x:v>
      </x:c>
      <x:c r="J555" s="50" t="n">
        <x:v>2018</x:v>
      </x:c>
      <x:c r="K555" s="50" t="n">
        <x:v>-3</x:v>
      </x:c>
      <x:c r="L555" s="50" t="n">
        <x:v>2015</x:v>
      </x:c>
      <x:c r="M555" s="50" t="n">
        <x:v>0</x:v>
      </x:c>
      <x:c r="N555" s="50" t="n">
        <x:v>0</x:v>
      </x:c>
      <x:c r="O555" s="52" t="str">
        <x:f>IF($F555="","",$F555*$M555)</x:f>
      </x:c>
      <x:c r="P555" s="54" t="str">
        <x:f>IF('Deal_Master_Wide'!$BP$82="","",'Deal_Master_Wide'!$BP$82)</x:f>
      </x:c>
      <x:c r="Q555" s="54" t="str">
        <x:f>IF('Deal_Master_Wide'!$BW$82="","",'Deal_Master_Wide'!$BW$82)</x:f>
      </x:c>
      <x:c r="R555" s="54" t="str">
        <x:f>IF('Deal_Master_Wide'!$CD$82="","",'Deal_Master_Wide'!$CD$82)</x:f>
      </x:c>
      <x:c r="S555" s="54" t="str">
        <x:f>IF('Deal_Master_Wide'!$CK$82="","",'Deal_Master_Wide'!$CK$82)</x:f>
      </x:c>
      <x:c r="T555" s="54" t="str">
        <x:f>IF('Deal_Master_Wide'!$CR$82="","",'Deal_Master_Wide'!$CR$82)</x:f>
      </x:c>
      <x:c r="U555" s="54" t="str">
        <x:f>IF('Deal_Master_Wide'!$CY$82="","",'Deal_Master_Wide'!$CY$82)</x:f>
      </x:c>
      <x:c r="V555" s="56" t="str">
        <x:f>IF('Deal_Master_Wide'!$DF$82="","",'Deal_Master_Wide'!$DF$82)</x:f>
      </x:c>
      <x:c r="W555" s="56" t="str">
        <x:f>IF('Deal_Master_Wide'!$DM$82="","",'Deal_Master_Wide'!$DM$82)</x:f>
      </x:c>
      <x:c r="X555" s="56" t="str">
        <x:f>IF('Deal_Master_Wide'!$DT$82="","",'Deal_Master_Wide'!$DT$82)</x:f>
      </x:c>
      <x:c r="Y555" s="118" t="str">
        <x:f>IF('Deal_Master_Wide'!$EA$82="","",'Deal_Master_Wide'!$EA$82)</x:f>
      </x:c>
      <x:c r="Z555" s="118" t="str">
        <x:f>IF('Deal_Master_Wide'!$EH$82="","",'Deal_Master_Wide'!$EH$82)</x:f>
      </x:c>
      <x:c r="AA555" s="52" t="str">
        <x:f>IF('Deal_Master_Wide'!$AL$82="","",'Deal_Master_Wide'!$AL$82)</x:f>
        <x:v>Unknown</x:v>
      </x:c>
      <x:c r="AB555" s="54" t="str">
        <x:f>IF('Deal_Master_Wide'!$AF$82="","",'Deal_Master_Wide'!$AF$82)</x:f>
      </x:c>
      <x:c r="AC555" s="52" t="str">
        <x:f>IF(COUNT($P555,$Q555,$R555,$S555,$T555,$U555,$V555,$W555,$X555)=9,"Yes","No")</x:f>
        <x:v>No</x:v>
      </x:c>
      <x:c r="AD555" s="52" t="str">
        <x:f>IF(COUNT($Y555,$Z555)=2,"Yes","No")</x:f>
        <x:v>No</x:v>
      </x:c>
      <x:c r="AE555" s="50" t="str"/>
      <x:c r="AF555" t="str"/>
    </x:row>
    <x:row r="556" ht="20" customHeight="1">
      <x:c r="A556" s="50" t="str">
        <x:v>CTL-0080</x:v>
      </x:c>
      <x:c r="B556" s="50" t="str">
        <x:v>Candidate alternative-rationale group</x:v>
      </x:c>
      <x:c r="C556" s="52" t="str">
        <x:f>IF('Deal_Master_Wide'!$AU$82="","",'Deal_Master_Wide'!$AU$82)</x:f>
        <x:v>Not reviewed</x:v>
      </x:c>
      <x:c r="D556" s="52" t="str">
        <x:f>IF('Deal_Master_Wide'!$AV$82="","",'Deal_Master_Wide'!$AV$82)</x:f>
        <x:v>Not assessed</x:v>
      </x:c>
      <x:c r="E556" s="50" t="n">
        <x:v>0</x:v>
      </x:c>
      <x:c r="F556" s="52" t="str">
        <x:f>IF(OR($C556="High-confidence innovation-driven",$C556="Medium-confidence innovation-driven"),1,IF($C556="Clear alternative-rationale",0,""))</x:f>
      </x:c>
      <x:c r="G556" s="52" t="str">
        <x:f>IF('Deal_Master_Wide'!$M$82="","",'Deal_Master_Wide'!$M$82)</x:f>
        <x:v>Review</x:v>
      </x:c>
      <x:c r="H556" s="50" t="str">
        <x:v>Ryboquin Co Ltd</x:v>
      </x:c>
      <x:c r="I556" s="50" t="str">
        <x:v>Nanogenic Solutions Ltd</x:v>
      </x:c>
      <x:c r="J556" s="50" t="n">
        <x:v>2018</x:v>
      </x:c>
      <x:c r="K556" s="50" t="n">
        <x:v>-2</x:v>
      </x:c>
      <x:c r="L556" s="50" t="n">
        <x:v>2016</x:v>
      </x:c>
      <x:c r="M556" s="50" t="n">
        <x:v>0</x:v>
      </x:c>
      <x:c r="N556" s="50" t="n">
        <x:v>0</x:v>
      </x:c>
      <x:c r="O556" s="52" t="str">
        <x:f>IF($F556="","",$F556*$M556)</x:f>
      </x:c>
      <x:c r="P556" s="54" t="str">
        <x:f>IF('Deal_Master_Wide'!$BQ$82="","",'Deal_Master_Wide'!$BQ$82)</x:f>
      </x:c>
      <x:c r="Q556" s="54" t="str">
        <x:f>IF('Deal_Master_Wide'!$BX$82="","",'Deal_Master_Wide'!$BX$82)</x:f>
      </x:c>
      <x:c r="R556" s="54" t="str">
        <x:f>IF('Deal_Master_Wide'!$CE$82="","",'Deal_Master_Wide'!$CE$82)</x:f>
      </x:c>
      <x:c r="S556" s="54" t="str">
        <x:f>IF('Deal_Master_Wide'!$CL$82="","",'Deal_Master_Wide'!$CL$82)</x:f>
      </x:c>
      <x:c r="T556" s="54" t="str">
        <x:f>IF('Deal_Master_Wide'!$CS$82="","",'Deal_Master_Wide'!$CS$82)</x:f>
      </x:c>
      <x:c r="U556" s="54" t="str">
        <x:f>IF('Deal_Master_Wide'!$CZ$82="","",'Deal_Master_Wide'!$CZ$82)</x:f>
      </x:c>
      <x:c r="V556" s="56" t="str">
        <x:f>IF('Deal_Master_Wide'!$DG$82="","",'Deal_Master_Wide'!$DG$82)</x:f>
      </x:c>
      <x:c r="W556" s="56" t="str">
        <x:f>IF('Deal_Master_Wide'!$DN$82="","",'Deal_Master_Wide'!$DN$82)</x:f>
      </x:c>
      <x:c r="X556" s="56" t="str">
        <x:f>IF('Deal_Master_Wide'!$DU$82="","",'Deal_Master_Wide'!$DU$82)</x:f>
      </x:c>
      <x:c r="Y556" s="118" t="str">
        <x:f>IF('Deal_Master_Wide'!$EB$82="","",'Deal_Master_Wide'!$EB$82)</x:f>
      </x:c>
      <x:c r="Z556" s="118" t="str">
        <x:f>IF('Deal_Master_Wide'!$EI$82="","",'Deal_Master_Wide'!$EI$82)</x:f>
      </x:c>
      <x:c r="AA556" s="52" t="str">
        <x:f>IF('Deal_Master_Wide'!$AL$82="","",'Deal_Master_Wide'!$AL$82)</x:f>
        <x:v>Unknown</x:v>
      </x:c>
      <x:c r="AB556" s="54" t="str">
        <x:f>IF('Deal_Master_Wide'!$AF$82="","",'Deal_Master_Wide'!$AF$82)</x:f>
      </x:c>
      <x:c r="AC556" s="52" t="str">
        <x:f>IF(COUNT($P556,$Q556,$R556,$S556,$T556,$U556,$V556,$W556,$X556)=9,"Yes","No")</x:f>
        <x:v>No</x:v>
      </x:c>
      <x:c r="AD556" s="52" t="str">
        <x:f>IF(COUNT($Y556,$Z556)=2,"Yes","No")</x:f>
        <x:v>No</x:v>
      </x:c>
      <x:c r="AE556" s="50" t="str"/>
      <x:c r="AF556" t="str"/>
    </x:row>
    <x:row r="557" ht="20" customHeight="1">
      <x:c r="A557" s="50" t="str">
        <x:v>CTL-0080</x:v>
      </x:c>
      <x:c r="B557" s="50" t="str">
        <x:v>Candidate alternative-rationale group</x:v>
      </x:c>
      <x:c r="C557" s="52" t="str">
        <x:f>IF('Deal_Master_Wide'!$AU$82="","",'Deal_Master_Wide'!$AU$82)</x:f>
        <x:v>Not reviewed</x:v>
      </x:c>
      <x:c r="D557" s="52" t="str">
        <x:f>IF('Deal_Master_Wide'!$AV$82="","",'Deal_Master_Wide'!$AV$82)</x:f>
        <x:v>Not assessed</x:v>
      </x:c>
      <x:c r="E557" s="50" t="n">
        <x:v>0</x:v>
      </x:c>
      <x:c r="F557" s="52" t="str">
        <x:f>IF(OR($C557="High-confidence innovation-driven",$C557="Medium-confidence innovation-driven"),1,IF($C557="Clear alternative-rationale",0,""))</x:f>
      </x:c>
      <x:c r="G557" s="52" t="str">
        <x:f>IF('Deal_Master_Wide'!$M$82="","",'Deal_Master_Wide'!$M$82)</x:f>
        <x:v>Review</x:v>
      </x:c>
      <x:c r="H557" s="50" t="str">
        <x:v>Ryboquin Co Ltd</x:v>
      </x:c>
      <x:c r="I557" s="50" t="str">
        <x:v>Nanogenic Solutions Ltd</x:v>
      </x:c>
      <x:c r="J557" s="50" t="n">
        <x:v>2018</x:v>
      </x:c>
      <x:c r="K557" s="50" t="n">
        <x:v>-1</x:v>
      </x:c>
      <x:c r="L557" s="50" t="n">
        <x:v>2017</x:v>
      </x:c>
      <x:c r="M557" s="50" t="n">
        <x:v>0</x:v>
      </x:c>
      <x:c r="N557" s="50" t="n">
        <x:v>0</x:v>
      </x:c>
      <x:c r="O557" s="52" t="str">
        <x:f>IF($F557="","",$F557*$M557)</x:f>
      </x:c>
      <x:c r="P557" s="54" t="str">
        <x:f>IF('Deal_Master_Wide'!$BR$82="","",'Deal_Master_Wide'!$BR$82)</x:f>
      </x:c>
      <x:c r="Q557" s="54" t="str">
        <x:f>IF('Deal_Master_Wide'!$BY$82="","",'Deal_Master_Wide'!$BY$82)</x:f>
      </x:c>
      <x:c r="R557" s="54" t="str">
        <x:f>IF('Deal_Master_Wide'!$CF$82="","",'Deal_Master_Wide'!$CF$82)</x:f>
      </x:c>
      <x:c r="S557" s="54" t="str">
        <x:f>IF('Deal_Master_Wide'!$CM$82="","",'Deal_Master_Wide'!$CM$82)</x:f>
      </x:c>
      <x:c r="T557" s="54" t="str">
        <x:f>IF('Deal_Master_Wide'!$CT$82="","",'Deal_Master_Wide'!$CT$82)</x:f>
      </x:c>
      <x:c r="U557" s="54" t="str">
        <x:f>IF('Deal_Master_Wide'!$DA$82="","",'Deal_Master_Wide'!$DA$82)</x:f>
      </x:c>
      <x:c r="V557" s="56" t="str">
        <x:f>IF('Deal_Master_Wide'!$DH$82="","",'Deal_Master_Wide'!$DH$82)</x:f>
      </x:c>
      <x:c r="W557" s="56" t="str">
        <x:f>IF('Deal_Master_Wide'!$DO$82="","",'Deal_Master_Wide'!$DO$82)</x:f>
      </x:c>
      <x:c r="X557" s="56" t="str">
        <x:f>IF('Deal_Master_Wide'!$DV$82="","",'Deal_Master_Wide'!$DV$82)</x:f>
      </x:c>
      <x:c r="Y557" s="118" t="str">
        <x:f>IF('Deal_Master_Wide'!$EC$82="","",'Deal_Master_Wide'!$EC$82)</x:f>
      </x:c>
      <x:c r="Z557" s="118" t="str">
        <x:f>IF('Deal_Master_Wide'!$EJ$82="","",'Deal_Master_Wide'!$EJ$82)</x:f>
      </x:c>
      <x:c r="AA557" s="52" t="str">
        <x:f>IF('Deal_Master_Wide'!$AL$82="","",'Deal_Master_Wide'!$AL$82)</x:f>
        <x:v>Unknown</x:v>
      </x:c>
      <x:c r="AB557" s="54" t="str">
        <x:f>IF('Deal_Master_Wide'!$AF$82="","",'Deal_Master_Wide'!$AF$82)</x:f>
      </x:c>
      <x:c r="AC557" s="52" t="str">
        <x:f>IF(COUNT($P557,$Q557,$R557,$S557,$T557,$U557,$V557,$W557,$X557)=9,"Yes","No")</x:f>
        <x:v>No</x:v>
      </x:c>
      <x:c r="AD557" s="52" t="str">
        <x:f>IF(COUNT($Y557,$Z557)=2,"Yes","No")</x:f>
        <x:v>No</x:v>
      </x:c>
      <x:c r="AE557" s="50" t="str"/>
      <x:c r="AF557" t="str"/>
    </x:row>
    <x:row r="558" ht="20" customHeight="1">
      <x:c r="A558" s="50" t="str">
        <x:v>CTL-0080</x:v>
      </x:c>
      <x:c r="B558" s="50" t="str">
        <x:v>Candidate alternative-rationale group</x:v>
      </x:c>
      <x:c r="C558" s="52" t="str">
        <x:f>IF('Deal_Master_Wide'!$AU$82="","",'Deal_Master_Wide'!$AU$82)</x:f>
        <x:v>Not reviewed</x:v>
      </x:c>
      <x:c r="D558" s="52" t="str">
        <x:f>IF('Deal_Master_Wide'!$AV$82="","",'Deal_Master_Wide'!$AV$82)</x:f>
        <x:v>Not assessed</x:v>
      </x:c>
      <x:c r="E558" s="50" t="n">
        <x:v>0</x:v>
      </x:c>
      <x:c r="F558" s="52" t="str">
        <x:f>IF(OR($C558="High-confidence innovation-driven",$C558="Medium-confidence innovation-driven"),1,IF($C558="Clear alternative-rationale",0,""))</x:f>
      </x:c>
      <x:c r="G558" s="52" t="str">
        <x:f>IF('Deal_Master_Wide'!$M$82="","",'Deal_Master_Wide'!$M$82)</x:f>
        <x:v>Review</x:v>
      </x:c>
      <x:c r="H558" s="50" t="str">
        <x:v>Ryboquin Co Ltd</x:v>
      </x:c>
      <x:c r="I558" s="50" t="str">
        <x:v>Nanogenic Solutions Ltd</x:v>
      </x:c>
      <x:c r="J558" s="50" t="n">
        <x:v>2018</x:v>
      </x:c>
      <x:c r="K558" s="50" t="n">
        <x:v>0</x:v>
      </x:c>
      <x:c r="L558" s="50" t="n">
        <x:v>2018</x:v>
      </x:c>
      <x:c r="M558" s="50" t="n">
        <x:v>0</x:v>
      </x:c>
      <x:c r="N558" s="50" t="n">
        <x:v>1</x:v>
      </x:c>
      <x:c r="O558" s="52" t="str">
        <x:f>IF($F558="","",$F558*$M558)</x:f>
      </x:c>
      <x:c r="P558" s="54" t="str">
        <x:f>IF('Deal_Master_Wide'!$BS$82="","",'Deal_Master_Wide'!$BS$82)</x:f>
      </x:c>
      <x:c r="Q558" s="54" t="str">
        <x:f>IF('Deal_Master_Wide'!$BZ$82="","",'Deal_Master_Wide'!$BZ$82)</x:f>
      </x:c>
      <x:c r="R558" s="54" t="str">
        <x:f>IF('Deal_Master_Wide'!$CG$82="","",'Deal_Master_Wide'!$CG$82)</x:f>
      </x:c>
      <x:c r="S558" s="54" t="str">
        <x:f>IF('Deal_Master_Wide'!$CN$82="","",'Deal_Master_Wide'!$CN$82)</x:f>
      </x:c>
      <x:c r="T558" s="54" t="str">
        <x:f>IF('Deal_Master_Wide'!$CU$82="","",'Deal_Master_Wide'!$CU$82)</x:f>
      </x:c>
      <x:c r="U558" s="54" t="str">
        <x:f>IF('Deal_Master_Wide'!$DB$82="","",'Deal_Master_Wide'!$DB$82)</x:f>
      </x:c>
      <x:c r="V558" s="56" t="str">
        <x:f>IF('Deal_Master_Wide'!$DI$82="","",'Deal_Master_Wide'!$DI$82)</x:f>
      </x:c>
      <x:c r="W558" s="56" t="str">
        <x:f>IF('Deal_Master_Wide'!$DP$82="","",'Deal_Master_Wide'!$DP$82)</x:f>
      </x:c>
      <x:c r="X558" s="56" t="str">
        <x:f>IF('Deal_Master_Wide'!$DW$82="","",'Deal_Master_Wide'!$DW$82)</x:f>
      </x:c>
      <x:c r="Y558" s="118" t="str">
        <x:f>IF('Deal_Master_Wide'!$ED$82="","",'Deal_Master_Wide'!$ED$82)</x:f>
      </x:c>
      <x:c r="Z558" s="118" t="str">
        <x:f>IF('Deal_Master_Wide'!$EK$82="","",'Deal_Master_Wide'!$EK$82)</x:f>
      </x:c>
      <x:c r="AA558" s="52" t="str">
        <x:f>IF('Deal_Master_Wide'!$AL$82="","",'Deal_Master_Wide'!$AL$82)</x:f>
        <x:v>Unknown</x:v>
      </x:c>
      <x:c r="AB558" s="54" t="str">
        <x:f>IF('Deal_Master_Wide'!$AF$82="","",'Deal_Master_Wide'!$AF$82)</x:f>
      </x:c>
      <x:c r="AC558" s="52" t="str">
        <x:f>IF(COUNT($P558,$Q558,$R558,$S558,$T558,$U558,$V558,$W558,$X558)=9,"Yes","No")</x:f>
        <x:v>No</x:v>
      </x:c>
      <x:c r="AD558" s="52" t="str">
        <x:f>IF(COUNT($Y558,$Z558)=2,"Yes","No")</x:f>
        <x:v>No</x:v>
      </x:c>
      <x:c r="AE558" s="50" t="str"/>
      <x:c r="AF558" t="str"/>
    </x:row>
    <x:row r="559" ht="20" customHeight="1">
      <x:c r="A559" s="50" t="str">
        <x:v>CTL-0080</x:v>
      </x:c>
      <x:c r="B559" s="50" t="str">
        <x:v>Candidate alternative-rationale group</x:v>
      </x:c>
      <x:c r="C559" s="52" t="str">
        <x:f>IF('Deal_Master_Wide'!$AU$82="","",'Deal_Master_Wide'!$AU$82)</x:f>
        <x:v>Not reviewed</x:v>
      </x:c>
      <x:c r="D559" s="52" t="str">
        <x:f>IF('Deal_Master_Wide'!$AV$82="","",'Deal_Master_Wide'!$AV$82)</x:f>
        <x:v>Not assessed</x:v>
      </x:c>
      <x:c r="E559" s="50" t="n">
        <x:v>0</x:v>
      </x:c>
      <x:c r="F559" s="52" t="str">
        <x:f>IF(OR($C559="High-confidence innovation-driven",$C559="Medium-confidence innovation-driven"),1,IF($C559="Clear alternative-rationale",0,""))</x:f>
      </x:c>
      <x:c r="G559" s="52" t="str">
        <x:f>IF('Deal_Master_Wide'!$M$82="","",'Deal_Master_Wide'!$M$82)</x:f>
        <x:v>Review</x:v>
      </x:c>
      <x:c r="H559" s="50" t="str">
        <x:v>Ryboquin Co Ltd</x:v>
      </x:c>
      <x:c r="I559" s="50" t="str">
        <x:v>Nanogenic Solutions Ltd</x:v>
      </x:c>
      <x:c r="J559" s="50" t="n">
        <x:v>2018</x:v>
      </x:c>
      <x:c r="K559" s="50" t="n">
        <x:v>1</x:v>
      </x:c>
      <x:c r="L559" s="50" t="n">
        <x:v>2019</x:v>
      </x:c>
      <x:c r="M559" s="50" t="n">
        <x:v>1</x:v>
      </x:c>
      <x:c r="N559" s="50" t="n">
        <x:v>1</x:v>
      </x:c>
      <x:c r="O559" s="52" t="str">
        <x:f>IF($F559="","",$F559*$M559)</x:f>
      </x:c>
      <x:c r="P559" s="54" t="str">
        <x:f>IF('Deal_Master_Wide'!$BT$82="","",'Deal_Master_Wide'!$BT$82)</x:f>
      </x:c>
      <x:c r="Q559" s="54" t="str">
        <x:f>IF('Deal_Master_Wide'!$CA$82="","",'Deal_Master_Wide'!$CA$82)</x:f>
      </x:c>
      <x:c r="R559" s="54" t="str">
        <x:f>IF('Deal_Master_Wide'!$CH$82="","",'Deal_Master_Wide'!$CH$82)</x:f>
      </x:c>
      <x:c r="S559" s="54" t="str">
        <x:f>IF('Deal_Master_Wide'!$CO$82="","",'Deal_Master_Wide'!$CO$82)</x:f>
      </x:c>
      <x:c r="T559" s="54" t="str">
        <x:f>IF('Deal_Master_Wide'!$CV$82="","",'Deal_Master_Wide'!$CV$82)</x:f>
      </x:c>
      <x:c r="U559" s="54" t="str">
        <x:f>IF('Deal_Master_Wide'!$DC$82="","",'Deal_Master_Wide'!$DC$82)</x:f>
      </x:c>
      <x:c r="V559" s="56" t="str">
        <x:f>IF('Deal_Master_Wide'!$DJ$82="","",'Deal_Master_Wide'!$DJ$82)</x:f>
      </x:c>
      <x:c r="W559" s="56" t="str">
        <x:f>IF('Deal_Master_Wide'!$DQ$82="","",'Deal_Master_Wide'!$DQ$82)</x:f>
      </x:c>
      <x:c r="X559" s="56" t="str">
        <x:f>IF('Deal_Master_Wide'!$DX$82="","",'Deal_Master_Wide'!$DX$82)</x:f>
      </x:c>
      <x:c r="Y559" s="118" t="str">
        <x:f>IF('Deal_Master_Wide'!$EE$82="","",'Deal_Master_Wide'!$EE$82)</x:f>
      </x:c>
      <x:c r="Z559" s="118" t="str">
        <x:f>IF('Deal_Master_Wide'!$EL$82="","",'Deal_Master_Wide'!$EL$82)</x:f>
      </x:c>
      <x:c r="AA559" s="52" t="str">
        <x:f>IF('Deal_Master_Wide'!$AL$82="","",'Deal_Master_Wide'!$AL$82)</x:f>
        <x:v>Unknown</x:v>
      </x:c>
      <x:c r="AB559" s="54" t="str">
        <x:f>IF('Deal_Master_Wide'!$AF$82="","",'Deal_Master_Wide'!$AF$82)</x:f>
      </x:c>
      <x:c r="AC559" s="52" t="str">
        <x:f>IF(COUNT($P559,$Q559,$R559,$S559,$T559,$U559,$V559,$W559,$X559)=9,"Yes","No")</x:f>
        <x:v>No</x:v>
      </x:c>
      <x:c r="AD559" s="52" t="str">
        <x:f>IF(COUNT($Y559,$Z559)=2,"Yes","No")</x:f>
        <x:v>No</x:v>
      </x:c>
      <x:c r="AE559" s="50" t="str"/>
      <x:c r="AF559" t="str"/>
    </x:row>
    <x:row r="560" ht="20" customHeight="1">
      <x:c r="A560" s="50" t="str">
        <x:v>CTL-0080</x:v>
      </x:c>
      <x:c r="B560" s="50" t="str">
        <x:v>Candidate alternative-rationale group</x:v>
      </x:c>
      <x:c r="C560" s="52" t="str">
        <x:f>IF('Deal_Master_Wide'!$AU$82="","",'Deal_Master_Wide'!$AU$82)</x:f>
        <x:v>Not reviewed</x:v>
      </x:c>
      <x:c r="D560" s="52" t="str">
        <x:f>IF('Deal_Master_Wide'!$AV$82="","",'Deal_Master_Wide'!$AV$82)</x:f>
        <x:v>Not assessed</x:v>
      </x:c>
      <x:c r="E560" s="50" t="n">
        <x:v>0</x:v>
      </x:c>
      <x:c r="F560" s="52" t="str">
        <x:f>IF(OR($C560="High-confidence innovation-driven",$C560="Medium-confidence innovation-driven"),1,IF($C560="Clear alternative-rationale",0,""))</x:f>
      </x:c>
      <x:c r="G560" s="52" t="str">
        <x:f>IF('Deal_Master_Wide'!$M$82="","",'Deal_Master_Wide'!$M$82)</x:f>
        <x:v>Review</x:v>
      </x:c>
      <x:c r="H560" s="50" t="str">
        <x:v>Ryboquin Co Ltd</x:v>
      </x:c>
      <x:c r="I560" s="50" t="str">
        <x:v>Nanogenic Solutions Ltd</x:v>
      </x:c>
      <x:c r="J560" s="50" t="n">
        <x:v>2018</x:v>
      </x:c>
      <x:c r="K560" s="50" t="n">
        <x:v>2</x:v>
      </x:c>
      <x:c r="L560" s="50" t="n">
        <x:v>2020</x:v>
      </x:c>
      <x:c r="M560" s="50" t="n">
        <x:v>1</x:v>
      </x:c>
      <x:c r="N560" s="50" t="n">
        <x:v>1</x:v>
      </x:c>
      <x:c r="O560" s="52" t="str">
        <x:f>IF($F560="","",$F560*$M560)</x:f>
      </x:c>
      <x:c r="P560" s="54" t="str">
        <x:f>IF('Deal_Master_Wide'!$BU$82="","",'Deal_Master_Wide'!$BU$82)</x:f>
      </x:c>
      <x:c r="Q560" s="54" t="str">
        <x:f>IF('Deal_Master_Wide'!$CB$82="","",'Deal_Master_Wide'!$CB$82)</x:f>
      </x:c>
      <x:c r="R560" s="54" t="str">
        <x:f>IF('Deal_Master_Wide'!$CI$82="","",'Deal_Master_Wide'!$CI$82)</x:f>
      </x:c>
      <x:c r="S560" s="54" t="str">
        <x:f>IF('Deal_Master_Wide'!$CP$82="","",'Deal_Master_Wide'!$CP$82)</x:f>
      </x:c>
      <x:c r="T560" s="54" t="str">
        <x:f>IF('Deal_Master_Wide'!$CW$82="","",'Deal_Master_Wide'!$CW$82)</x:f>
      </x:c>
      <x:c r="U560" s="54" t="str">
        <x:f>IF('Deal_Master_Wide'!$DD$82="","",'Deal_Master_Wide'!$DD$82)</x:f>
      </x:c>
      <x:c r="V560" s="56" t="str">
        <x:f>IF('Deal_Master_Wide'!$DK$82="","",'Deal_Master_Wide'!$DK$82)</x:f>
      </x:c>
      <x:c r="W560" s="56" t="str">
        <x:f>IF('Deal_Master_Wide'!$DR$82="","",'Deal_Master_Wide'!$DR$82)</x:f>
      </x:c>
      <x:c r="X560" s="56" t="str">
        <x:f>IF('Deal_Master_Wide'!$DY$82="","",'Deal_Master_Wide'!$DY$82)</x:f>
      </x:c>
      <x:c r="Y560" s="118" t="str">
        <x:f>IF('Deal_Master_Wide'!$EF$82="","",'Deal_Master_Wide'!$EF$82)</x:f>
      </x:c>
      <x:c r="Z560" s="118" t="str">
        <x:f>IF('Deal_Master_Wide'!$EM$82="","",'Deal_Master_Wide'!$EM$82)</x:f>
      </x:c>
      <x:c r="AA560" s="52" t="str">
        <x:f>IF('Deal_Master_Wide'!$AL$82="","",'Deal_Master_Wide'!$AL$82)</x:f>
        <x:v>Unknown</x:v>
      </x:c>
      <x:c r="AB560" s="54" t="str">
        <x:f>IF('Deal_Master_Wide'!$AF$82="","",'Deal_Master_Wide'!$AF$82)</x:f>
      </x:c>
      <x:c r="AC560" s="52" t="str">
        <x:f>IF(COUNT($P560,$Q560,$R560,$S560,$T560,$U560,$V560,$W560,$X560)=9,"Yes","No")</x:f>
        <x:v>No</x:v>
      </x:c>
      <x:c r="AD560" s="52" t="str">
        <x:f>IF(COUNT($Y560,$Z560)=2,"Yes","No")</x:f>
        <x:v>No</x:v>
      </x:c>
      <x:c r="AE560" s="50" t="str"/>
      <x:c r="AF560" t="str"/>
    </x:row>
    <x:row r="561" ht="20" customHeight="1">
      <x:c r="A561" s="50" t="str">
        <x:v>CTL-0080</x:v>
      </x:c>
      <x:c r="B561" s="50" t="str">
        <x:v>Candidate alternative-rationale group</x:v>
      </x:c>
      <x:c r="C561" s="52" t="str">
        <x:f>IF('Deal_Master_Wide'!$AU$82="","",'Deal_Master_Wide'!$AU$82)</x:f>
        <x:v>Not reviewed</x:v>
      </x:c>
      <x:c r="D561" s="52" t="str">
        <x:f>IF('Deal_Master_Wide'!$AV$82="","",'Deal_Master_Wide'!$AV$82)</x:f>
        <x:v>Not assessed</x:v>
      </x:c>
      <x:c r="E561" s="50" t="n">
        <x:v>0</x:v>
      </x:c>
      <x:c r="F561" s="52" t="str">
        <x:f>IF(OR($C561="High-confidence innovation-driven",$C561="Medium-confidence innovation-driven"),1,IF($C561="Clear alternative-rationale",0,""))</x:f>
      </x:c>
      <x:c r="G561" s="52" t="str">
        <x:f>IF('Deal_Master_Wide'!$M$82="","",'Deal_Master_Wide'!$M$82)</x:f>
        <x:v>Review</x:v>
      </x:c>
      <x:c r="H561" s="50" t="str">
        <x:v>Ryboquin Co Ltd</x:v>
      </x:c>
      <x:c r="I561" s="50" t="str">
        <x:v>Nanogenic Solutions Ltd</x:v>
      </x:c>
      <x:c r="J561" s="50" t="n">
        <x:v>2018</x:v>
      </x:c>
      <x:c r="K561" s="50" t="n">
        <x:v>3</x:v>
      </x:c>
      <x:c r="L561" s="50" t="n">
        <x:v>2021</x:v>
      </x:c>
      <x:c r="M561" s="50" t="n">
        <x:v>1</x:v>
      </x:c>
      <x:c r="N561" s="50" t="n">
        <x:v>1</x:v>
      </x:c>
      <x:c r="O561" s="52" t="str">
        <x:f>IF($F561="","",$F561*$M561)</x:f>
      </x:c>
      <x:c r="P561" s="54" t="str">
        <x:f>IF('Deal_Master_Wide'!$BV$82="","",'Deal_Master_Wide'!$BV$82)</x:f>
      </x:c>
      <x:c r="Q561" s="54" t="str">
        <x:f>IF('Deal_Master_Wide'!$CC$82="","",'Deal_Master_Wide'!$CC$82)</x:f>
      </x:c>
      <x:c r="R561" s="54" t="str">
        <x:f>IF('Deal_Master_Wide'!$CJ$82="","",'Deal_Master_Wide'!$CJ$82)</x:f>
      </x:c>
      <x:c r="S561" s="54" t="str">
        <x:f>IF('Deal_Master_Wide'!$CQ$82="","",'Deal_Master_Wide'!$CQ$82)</x:f>
      </x:c>
      <x:c r="T561" s="54" t="str">
        <x:f>IF('Deal_Master_Wide'!$CX$82="","",'Deal_Master_Wide'!$CX$82)</x:f>
      </x:c>
      <x:c r="U561" s="54" t="str">
        <x:f>IF('Deal_Master_Wide'!$DE$82="","",'Deal_Master_Wide'!$DE$82)</x:f>
      </x:c>
      <x:c r="V561" s="56" t="str">
        <x:f>IF('Deal_Master_Wide'!$DL$82="","",'Deal_Master_Wide'!$DL$82)</x:f>
      </x:c>
      <x:c r="W561" s="56" t="str">
        <x:f>IF('Deal_Master_Wide'!$DS$82="","",'Deal_Master_Wide'!$DS$82)</x:f>
      </x:c>
      <x:c r="X561" s="56" t="str">
        <x:f>IF('Deal_Master_Wide'!$DZ$82="","",'Deal_Master_Wide'!$DZ$82)</x:f>
      </x:c>
      <x:c r="Y561" s="118" t="str">
        <x:f>IF('Deal_Master_Wide'!$EG$82="","",'Deal_Master_Wide'!$EG$82)</x:f>
      </x:c>
      <x:c r="Z561" s="118" t="str">
        <x:f>IF('Deal_Master_Wide'!$EN$82="","",'Deal_Master_Wide'!$EN$82)</x:f>
      </x:c>
      <x:c r="AA561" s="52" t="str">
        <x:f>IF('Deal_Master_Wide'!$AL$82="","",'Deal_Master_Wide'!$AL$82)</x:f>
        <x:v>Unknown</x:v>
      </x:c>
      <x:c r="AB561" s="54" t="str">
        <x:f>IF('Deal_Master_Wide'!$AF$82="","",'Deal_Master_Wide'!$AF$82)</x:f>
      </x:c>
      <x:c r="AC561" s="52" t="str">
        <x:f>IF(COUNT($P561,$Q561,$R561,$S561,$T561,$U561,$V561,$W561,$X561)=9,"Yes","No")</x:f>
        <x:v>No</x:v>
      </x:c>
      <x:c r="AD561" s="52" t="str">
        <x:f>IF(COUNT($Y561,$Z561)=2,"Yes","No")</x:f>
        <x:v>No</x:v>
      </x:c>
      <x:c r="AE561" s="50" t="str"/>
      <x:c r="AF561" t="str"/>
    </x:row>
    <x:row r="562" ht="20" customHeight="1">
      <x:c r="A562" s="50" t="str">
        <x:v>CTL-0081</x:v>
      </x:c>
      <x:c r="B562" s="50" t="str">
        <x:v>Candidate alternative-rationale group</x:v>
      </x:c>
      <x:c r="C562" s="52" t="str">
        <x:f>IF('Deal_Master_Wide'!$AU$83="","",'Deal_Master_Wide'!$AU$83)</x:f>
        <x:v>Not reviewed</x:v>
      </x:c>
      <x:c r="D562" s="52" t="str">
        <x:f>IF('Deal_Master_Wide'!$AV$83="","",'Deal_Master_Wide'!$AV$83)</x:f>
        <x:v>Not assessed</x:v>
      </x:c>
      <x:c r="E562" s="50" t="n">
        <x:v>0</x:v>
      </x:c>
      <x:c r="F562" s="52" t="str">
        <x:f>IF(OR($C562="High-confidence innovation-driven",$C562="Medium-confidence innovation-driven"),1,IF($C562="Clear alternative-rationale",0,""))</x:f>
      </x:c>
      <x:c r="G562" s="52" t="str">
        <x:f>IF('Deal_Master_Wide'!$M$83="","",'Deal_Master_Wide'!$M$83)</x:f>
        <x:v>Review</x:v>
      </x:c>
      <x:c r="H562" s="50" t="str">
        <x:v>Eurobio Scientific SA</x:v>
      </x:c>
      <x:c r="I562" s="50" t="str">
        <x:v>Dendritics</x:v>
      </x:c>
      <x:c r="J562" s="50" t="n">
        <x:v>2018</x:v>
      </x:c>
      <x:c r="K562" s="50" t="n">
        <x:v>-3</x:v>
      </x:c>
      <x:c r="L562" s="50" t="n">
        <x:v>2015</x:v>
      </x:c>
      <x:c r="M562" s="50" t="n">
        <x:v>0</x:v>
      </x:c>
      <x:c r="N562" s="50" t="n">
        <x:v>0</x:v>
      </x:c>
      <x:c r="O562" s="52" t="str">
        <x:f>IF($F562="","",$F562*$M562)</x:f>
      </x:c>
      <x:c r="P562" s="54" t="str">
        <x:f>IF('Deal_Master_Wide'!$BP$83="","",'Deal_Master_Wide'!$BP$83)</x:f>
      </x:c>
      <x:c r="Q562" s="54" t="str">
        <x:f>IF('Deal_Master_Wide'!$BW$83="","",'Deal_Master_Wide'!$BW$83)</x:f>
      </x:c>
      <x:c r="R562" s="54" t="str">
        <x:f>IF('Deal_Master_Wide'!$CD$83="","",'Deal_Master_Wide'!$CD$83)</x:f>
      </x:c>
      <x:c r="S562" s="54" t="str">
        <x:f>IF('Deal_Master_Wide'!$CK$83="","",'Deal_Master_Wide'!$CK$83)</x:f>
      </x:c>
      <x:c r="T562" s="54" t="str">
        <x:f>IF('Deal_Master_Wide'!$CR$83="","",'Deal_Master_Wide'!$CR$83)</x:f>
      </x:c>
      <x:c r="U562" s="54" t="str">
        <x:f>IF('Deal_Master_Wide'!$CY$83="","",'Deal_Master_Wide'!$CY$83)</x:f>
      </x:c>
      <x:c r="V562" s="56" t="str">
        <x:f>IF('Deal_Master_Wide'!$DF$83="","",'Deal_Master_Wide'!$DF$83)</x:f>
      </x:c>
      <x:c r="W562" s="56" t="str">
        <x:f>IF('Deal_Master_Wide'!$DM$83="","",'Deal_Master_Wide'!$DM$83)</x:f>
      </x:c>
      <x:c r="X562" s="56" t="str">
        <x:f>IF('Deal_Master_Wide'!$DT$83="","",'Deal_Master_Wide'!$DT$83)</x:f>
      </x:c>
      <x:c r="Y562" s="118" t="str">
        <x:f>IF('Deal_Master_Wide'!$EA$83="","",'Deal_Master_Wide'!$EA$83)</x:f>
      </x:c>
      <x:c r="Z562" s="118" t="str">
        <x:f>IF('Deal_Master_Wide'!$EH$83="","",'Deal_Master_Wide'!$EH$83)</x:f>
      </x:c>
      <x:c r="AA562" s="52" t="str">
        <x:f>IF('Deal_Master_Wide'!$AL$83="","",'Deal_Master_Wide'!$AL$83)</x:f>
        <x:v>Unknown</x:v>
      </x:c>
      <x:c r="AB562" s="54" t="str">
        <x:f>IF('Deal_Master_Wide'!$AF$83="","",'Deal_Master_Wide'!$AF$83)</x:f>
      </x:c>
      <x:c r="AC562" s="52" t="str">
        <x:f>IF(COUNT($P562,$Q562,$R562,$S562,$T562,$U562,$V562,$W562,$X562)=9,"Yes","No")</x:f>
        <x:v>No</x:v>
      </x:c>
      <x:c r="AD562" s="52" t="str">
        <x:f>IF(COUNT($Y562,$Z562)=2,"Yes","No")</x:f>
        <x:v>No</x:v>
      </x:c>
      <x:c r="AE562" s="50" t="str"/>
      <x:c r="AF562" t="str"/>
    </x:row>
    <x:row r="563" ht="20" customHeight="1">
      <x:c r="A563" s="50" t="str">
        <x:v>CTL-0081</x:v>
      </x:c>
      <x:c r="B563" s="50" t="str">
        <x:v>Candidate alternative-rationale group</x:v>
      </x:c>
      <x:c r="C563" s="52" t="str">
        <x:f>IF('Deal_Master_Wide'!$AU$83="","",'Deal_Master_Wide'!$AU$83)</x:f>
        <x:v>Not reviewed</x:v>
      </x:c>
      <x:c r="D563" s="52" t="str">
        <x:f>IF('Deal_Master_Wide'!$AV$83="","",'Deal_Master_Wide'!$AV$83)</x:f>
        <x:v>Not assessed</x:v>
      </x:c>
      <x:c r="E563" s="50" t="n">
        <x:v>0</x:v>
      </x:c>
      <x:c r="F563" s="52" t="str">
        <x:f>IF(OR($C563="High-confidence innovation-driven",$C563="Medium-confidence innovation-driven"),1,IF($C563="Clear alternative-rationale",0,""))</x:f>
      </x:c>
      <x:c r="G563" s="52" t="str">
        <x:f>IF('Deal_Master_Wide'!$M$83="","",'Deal_Master_Wide'!$M$83)</x:f>
        <x:v>Review</x:v>
      </x:c>
      <x:c r="H563" s="50" t="str">
        <x:v>Eurobio Scientific SA</x:v>
      </x:c>
      <x:c r="I563" s="50" t="str">
        <x:v>Dendritics</x:v>
      </x:c>
      <x:c r="J563" s="50" t="n">
        <x:v>2018</x:v>
      </x:c>
      <x:c r="K563" s="50" t="n">
        <x:v>-2</x:v>
      </x:c>
      <x:c r="L563" s="50" t="n">
        <x:v>2016</x:v>
      </x:c>
      <x:c r="M563" s="50" t="n">
        <x:v>0</x:v>
      </x:c>
      <x:c r="N563" s="50" t="n">
        <x:v>0</x:v>
      </x:c>
      <x:c r="O563" s="52" t="str">
        <x:f>IF($F563="","",$F563*$M563)</x:f>
      </x:c>
      <x:c r="P563" s="54" t="str">
        <x:f>IF('Deal_Master_Wide'!$BQ$83="","",'Deal_Master_Wide'!$BQ$83)</x:f>
      </x:c>
      <x:c r="Q563" s="54" t="str">
        <x:f>IF('Deal_Master_Wide'!$BX$83="","",'Deal_Master_Wide'!$BX$83)</x:f>
      </x:c>
      <x:c r="R563" s="54" t="str">
        <x:f>IF('Deal_Master_Wide'!$CE$83="","",'Deal_Master_Wide'!$CE$83)</x:f>
      </x:c>
      <x:c r="S563" s="54" t="str">
        <x:f>IF('Deal_Master_Wide'!$CL$83="","",'Deal_Master_Wide'!$CL$83)</x:f>
      </x:c>
      <x:c r="T563" s="54" t="str">
        <x:f>IF('Deal_Master_Wide'!$CS$83="","",'Deal_Master_Wide'!$CS$83)</x:f>
      </x:c>
      <x:c r="U563" s="54" t="str">
        <x:f>IF('Deal_Master_Wide'!$CZ$83="","",'Deal_Master_Wide'!$CZ$83)</x:f>
      </x:c>
      <x:c r="V563" s="56" t="str">
        <x:f>IF('Deal_Master_Wide'!$DG$83="","",'Deal_Master_Wide'!$DG$83)</x:f>
      </x:c>
      <x:c r="W563" s="56" t="str">
        <x:f>IF('Deal_Master_Wide'!$DN$83="","",'Deal_Master_Wide'!$DN$83)</x:f>
      </x:c>
      <x:c r="X563" s="56" t="str">
        <x:f>IF('Deal_Master_Wide'!$DU$83="","",'Deal_Master_Wide'!$DU$83)</x:f>
      </x:c>
      <x:c r="Y563" s="118" t="str">
        <x:f>IF('Deal_Master_Wide'!$EB$83="","",'Deal_Master_Wide'!$EB$83)</x:f>
      </x:c>
      <x:c r="Z563" s="118" t="str">
        <x:f>IF('Deal_Master_Wide'!$EI$83="","",'Deal_Master_Wide'!$EI$83)</x:f>
      </x:c>
      <x:c r="AA563" s="52" t="str">
        <x:f>IF('Deal_Master_Wide'!$AL$83="","",'Deal_Master_Wide'!$AL$83)</x:f>
        <x:v>Unknown</x:v>
      </x:c>
      <x:c r="AB563" s="54" t="str">
        <x:f>IF('Deal_Master_Wide'!$AF$83="","",'Deal_Master_Wide'!$AF$83)</x:f>
      </x:c>
      <x:c r="AC563" s="52" t="str">
        <x:f>IF(COUNT($P563,$Q563,$R563,$S563,$T563,$U563,$V563,$W563,$X563)=9,"Yes","No")</x:f>
        <x:v>No</x:v>
      </x:c>
      <x:c r="AD563" s="52" t="str">
        <x:f>IF(COUNT($Y563,$Z563)=2,"Yes","No")</x:f>
        <x:v>No</x:v>
      </x:c>
      <x:c r="AE563" s="50" t="str"/>
      <x:c r="AF563" t="str"/>
    </x:row>
    <x:row r="564" ht="20" customHeight="1">
      <x:c r="A564" s="50" t="str">
        <x:v>CTL-0081</x:v>
      </x:c>
      <x:c r="B564" s="50" t="str">
        <x:v>Candidate alternative-rationale group</x:v>
      </x:c>
      <x:c r="C564" s="52" t="str">
        <x:f>IF('Deal_Master_Wide'!$AU$83="","",'Deal_Master_Wide'!$AU$83)</x:f>
        <x:v>Not reviewed</x:v>
      </x:c>
      <x:c r="D564" s="52" t="str">
        <x:f>IF('Deal_Master_Wide'!$AV$83="","",'Deal_Master_Wide'!$AV$83)</x:f>
        <x:v>Not assessed</x:v>
      </x:c>
      <x:c r="E564" s="50" t="n">
        <x:v>0</x:v>
      </x:c>
      <x:c r="F564" s="52" t="str">
        <x:f>IF(OR($C564="High-confidence innovation-driven",$C564="Medium-confidence innovation-driven"),1,IF($C564="Clear alternative-rationale",0,""))</x:f>
      </x:c>
      <x:c r="G564" s="52" t="str">
        <x:f>IF('Deal_Master_Wide'!$M$83="","",'Deal_Master_Wide'!$M$83)</x:f>
        <x:v>Review</x:v>
      </x:c>
      <x:c r="H564" s="50" t="str">
        <x:v>Eurobio Scientific SA</x:v>
      </x:c>
      <x:c r="I564" s="50" t="str">
        <x:v>Dendritics</x:v>
      </x:c>
      <x:c r="J564" s="50" t="n">
        <x:v>2018</x:v>
      </x:c>
      <x:c r="K564" s="50" t="n">
        <x:v>-1</x:v>
      </x:c>
      <x:c r="L564" s="50" t="n">
        <x:v>2017</x:v>
      </x:c>
      <x:c r="M564" s="50" t="n">
        <x:v>0</x:v>
      </x:c>
      <x:c r="N564" s="50" t="n">
        <x:v>0</x:v>
      </x:c>
      <x:c r="O564" s="52" t="str">
        <x:f>IF($F564="","",$F564*$M564)</x:f>
      </x:c>
      <x:c r="P564" s="54" t="str">
        <x:f>IF('Deal_Master_Wide'!$BR$83="","",'Deal_Master_Wide'!$BR$83)</x:f>
      </x:c>
      <x:c r="Q564" s="54" t="str">
        <x:f>IF('Deal_Master_Wide'!$BY$83="","",'Deal_Master_Wide'!$BY$83)</x:f>
      </x:c>
      <x:c r="R564" s="54" t="str">
        <x:f>IF('Deal_Master_Wide'!$CF$83="","",'Deal_Master_Wide'!$CF$83)</x:f>
      </x:c>
      <x:c r="S564" s="54" t="str">
        <x:f>IF('Deal_Master_Wide'!$CM$83="","",'Deal_Master_Wide'!$CM$83)</x:f>
      </x:c>
      <x:c r="T564" s="54" t="str">
        <x:f>IF('Deal_Master_Wide'!$CT$83="","",'Deal_Master_Wide'!$CT$83)</x:f>
      </x:c>
      <x:c r="U564" s="54" t="str">
        <x:f>IF('Deal_Master_Wide'!$DA$83="","",'Deal_Master_Wide'!$DA$83)</x:f>
      </x:c>
      <x:c r="V564" s="56" t="str">
        <x:f>IF('Deal_Master_Wide'!$DH$83="","",'Deal_Master_Wide'!$DH$83)</x:f>
      </x:c>
      <x:c r="W564" s="56" t="str">
        <x:f>IF('Deal_Master_Wide'!$DO$83="","",'Deal_Master_Wide'!$DO$83)</x:f>
      </x:c>
      <x:c r="X564" s="56" t="str">
        <x:f>IF('Deal_Master_Wide'!$DV$83="","",'Deal_Master_Wide'!$DV$83)</x:f>
      </x:c>
      <x:c r="Y564" s="118" t="str">
        <x:f>IF('Deal_Master_Wide'!$EC$83="","",'Deal_Master_Wide'!$EC$83)</x:f>
      </x:c>
      <x:c r="Z564" s="118" t="str">
        <x:f>IF('Deal_Master_Wide'!$EJ$83="","",'Deal_Master_Wide'!$EJ$83)</x:f>
      </x:c>
      <x:c r="AA564" s="52" t="str">
        <x:f>IF('Deal_Master_Wide'!$AL$83="","",'Deal_Master_Wide'!$AL$83)</x:f>
        <x:v>Unknown</x:v>
      </x:c>
      <x:c r="AB564" s="54" t="str">
        <x:f>IF('Deal_Master_Wide'!$AF$83="","",'Deal_Master_Wide'!$AF$83)</x:f>
      </x:c>
      <x:c r="AC564" s="52" t="str">
        <x:f>IF(COUNT($P564,$Q564,$R564,$S564,$T564,$U564,$V564,$W564,$X564)=9,"Yes","No")</x:f>
        <x:v>No</x:v>
      </x:c>
      <x:c r="AD564" s="52" t="str">
        <x:f>IF(COUNT($Y564,$Z564)=2,"Yes","No")</x:f>
        <x:v>No</x:v>
      </x:c>
      <x:c r="AE564" s="50" t="str"/>
      <x:c r="AF564" t="str"/>
    </x:row>
    <x:row r="565" ht="20" customHeight="1">
      <x:c r="A565" s="50" t="str">
        <x:v>CTL-0081</x:v>
      </x:c>
      <x:c r="B565" s="50" t="str">
        <x:v>Candidate alternative-rationale group</x:v>
      </x:c>
      <x:c r="C565" s="52" t="str">
        <x:f>IF('Deal_Master_Wide'!$AU$83="","",'Deal_Master_Wide'!$AU$83)</x:f>
        <x:v>Not reviewed</x:v>
      </x:c>
      <x:c r="D565" s="52" t="str">
        <x:f>IF('Deal_Master_Wide'!$AV$83="","",'Deal_Master_Wide'!$AV$83)</x:f>
        <x:v>Not assessed</x:v>
      </x:c>
      <x:c r="E565" s="50" t="n">
        <x:v>0</x:v>
      </x:c>
      <x:c r="F565" s="52" t="str">
        <x:f>IF(OR($C565="High-confidence innovation-driven",$C565="Medium-confidence innovation-driven"),1,IF($C565="Clear alternative-rationale",0,""))</x:f>
      </x:c>
      <x:c r="G565" s="52" t="str">
        <x:f>IF('Deal_Master_Wide'!$M$83="","",'Deal_Master_Wide'!$M$83)</x:f>
        <x:v>Review</x:v>
      </x:c>
      <x:c r="H565" s="50" t="str">
        <x:v>Eurobio Scientific SA</x:v>
      </x:c>
      <x:c r="I565" s="50" t="str">
        <x:v>Dendritics</x:v>
      </x:c>
      <x:c r="J565" s="50" t="n">
        <x:v>2018</x:v>
      </x:c>
      <x:c r="K565" s="50" t="n">
        <x:v>0</x:v>
      </x:c>
      <x:c r="L565" s="50" t="n">
        <x:v>2018</x:v>
      </x:c>
      <x:c r="M565" s="50" t="n">
        <x:v>0</x:v>
      </x:c>
      <x:c r="N565" s="50" t="n">
        <x:v>1</x:v>
      </x:c>
      <x:c r="O565" s="52" t="str">
        <x:f>IF($F565="","",$F565*$M565)</x:f>
      </x:c>
      <x:c r="P565" s="54" t="str">
        <x:f>IF('Deal_Master_Wide'!$BS$83="","",'Deal_Master_Wide'!$BS$83)</x:f>
      </x:c>
      <x:c r="Q565" s="54" t="str">
        <x:f>IF('Deal_Master_Wide'!$BZ$83="","",'Deal_Master_Wide'!$BZ$83)</x:f>
      </x:c>
      <x:c r="R565" s="54" t="str">
        <x:f>IF('Deal_Master_Wide'!$CG$83="","",'Deal_Master_Wide'!$CG$83)</x:f>
      </x:c>
      <x:c r="S565" s="54" t="str">
        <x:f>IF('Deal_Master_Wide'!$CN$83="","",'Deal_Master_Wide'!$CN$83)</x:f>
      </x:c>
      <x:c r="T565" s="54" t="str">
        <x:f>IF('Deal_Master_Wide'!$CU$83="","",'Deal_Master_Wide'!$CU$83)</x:f>
      </x:c>
      <x:c r="U565" s="54" t="str">
        <x:f>IF('Deal_Master_Wide'!$DB$83="","",'Deal_Master_Wide'!$DB$83)</x:f>
      </x:c>
      <x:c r="V565" s="56" t="str">
        <x:f>IF('Deal_Master_Wide'!$DI$83="","",'Deal_Master_Wide'!$DI$83)</x:f>
      </x:c>
      <x:c r="W565" s="56" t="str">
        <x:f>IF('Deal_Master_Wide'!$DP$83="","",'Deal_Master_Wide'!$DP$83)</x:f>
      </x:c>
      <x:c r="X565" s="56" t="str">
        <x:f>IF('Deal_Master_Wide'!$DW$83="","",'Deal_Master_Wide'!$DW$83)</x:f>
      </x:c>
      <x:c r="Y565" s="118" t="str">
        <x:f>IF('Deal_Master_Wide'!$ED$83="","",'Deal_Master_Wide'!$ED$83)</x:f>
      </x:c>
      <x:c r="Z565" s="118" t="str">
        <x:f>IF('Deal_Master_Wide'!$EK$83="","",'Deal_Master_Wide'!$EK$83)</x:f>
      </x:c>
      <x:c r="AA565" s="52" t="str">
        <x:f>IF('Deal_Master_Wide'!$AL$83="","",'Deal_Master_Wide'!$AL$83)</x:f>
        <x:v>Unknown</x:v>
      </x:c>
      <x:c r="AB565" s="54" t="str">
        <x:f>IF('Deal_Master_Wide'!$AF$83="","",'Deal_Master_Wide'!$AF$83)</x:f>
      </x:c>
      <x:c r="AC565" s="52" t="str">
        <x:f>IF(COUNT($P565,$Q565,$R565,$S565,$T565,$U565,$V565,$W565,$X565)=9,"Yes","No")</x:f>
        <x:v>No</x:v>
      </x:c>
      <x:c r="AD565" s="52" t="str">
        <x:f>IF(COUNT($Y565,$Z565)=2,"Yes","No")</x:f>
        <x:v>No</x:v>
      </x:c>
      <x:c r="AE565" s="50" t="str"/>
      <x:c r="AF565" t="str"/>
    </x:row>
    <x:row r="566" ht="20" customHeight="1">
      <x:c r="A566" s="50" t="str">
        <x:v>CTL-0081</x:v>
      </x:c>
      <x:c r="B566" s="50" t="str">
        <x:v>Candidate alternative-rationale group</x:v>
      </x:c>
      <x:c r="C566" s="52" t="str">
        <x:f>IF('Deal_Master_Wide'!$AU$83="","",'Deal_Master_Wide'!$AU$83)</x:f>
        <x:v>Not reviewed</x:v>
      </x:c>
      <x:c r="D566" s="52" t="str">
        <x:f>IF('Deal_Master_Wide'!$AV$83="","",'Deal_Master_Wide'!$AV$83)</x:f>
        <x:v>Not assessed</x:v>
      </x:c>
      <x:c r="E566" s="50" t="n">
        <x:v>0</x:v>
      </x:c>
      <x:c r="F566" s="52" t="str">
        <x:f>IF(OR($C566="High-confidence innovation-driven",$C566="Medium-confidence innovation-driven"),1,IF($C566="Clear alternative-rationale",0,""))</x:f>
      </x:c>
      <x:c r="G566" s="52" t="str">
        <x:f>IF('Deal_Master_Wide'!$M$83="","",'Deal_Master_Wide'!$M$83)</x:f>
        <x:v>Review</x:v>
      </x:c>
      <x:c r="H566" s="50" t="str">
        <x:v>Eurobio Scientific SA</x:v>
      </x:c>
      <x:c r="I566" s="50" t="str">
        <x:v>Dendritics</x:v>
      </x:c>
      <x:c r="J566" s="50" t="n">
        <x:v>2018</x:v>
      </x:c>
      <x:c r="K566" s="50" t="n">
        <x:v>1</x:v>
      </x:c>
      <x:c r="L566" s="50" t="n">
        <x:v>2019</x:v>
      </x:c>
      <x:c r="M566" s="50" t="n">
        <x:v>1</x:v>
      </x:c>
      <x:c r="N566" s="50" t="n">
        <x:v>1</x:v>
      </x:c>
      <x:c r="O566" s="52" t="str">
        <x:f>IF($F566="","",$F566*$M566)</x:f>
      </x:c>
      <x:c r="P566" s="54" t="str">
        <x:f>IF('Deal_Master_Wide'!$BT$83="","",'Deal_Master_Wide'!$BT$83)</x:f>
      </x:c>
      <x:c r="Q566" s="54" t="str">
        <x:f>IF('Deal_Master_Wide'!$CA$83="","",'Deal_Master_Wide'!$CA$83)</x:f>
      </x:c>
      <x:c r="R566" s="54" t="str">
        <x:f>IF('Deal_Master_Wide'!$CH$83="","",'Deal_Master_Wide'!$CH$83)</x:f>
      </x:c>
      <x:c r="S566" s="54" t="str">
        <x:f>IF('Deal_Master_Wide'!$CO$83="","",'Deal_Master_Wide'!$CO$83)</x:f>
      </x:c>
      <x:c r="T566" s="54" t="str">
        <x:f>IF('Deal_Master_Wide'!$CV$83="","",'Deal_Master_Wide'!$CV$83)</x:f>
      </x:c>
      <x:c r="U566" s="54" t="str">
        <x:f>IF('Deal_Master_Wide'!$DC$83="","",'Deal_Master_Wide'!$DC$83)</x:f>
      </x:c>
      <x:c r="V566" s="56" t="str">
        <x:f>IF('Deal_Master_Wide'!$DJ$83="","",'Deal_Master_Wide'!$DJ$83)</x:f>
      </x:c>
      <x:c r="W566" s="56" t="str">
        <x:f>IF('Deal_Master_Wide'!$DQ$83="","",'Deal_Master_Wide'!$DQ$83)</x:f>
      </x:c>
      <x:c r="X566" s="56" t="str">
        <x:f>IF('Deal_Master_Wide'!$DX$83="","",'Deal_Master_Wide'!$DX$83)</x:f>
      </x:c>
      <x:c r="Y566" s="118" t="str">
        <x:f>IF('Deal_Master_Wide'!$EE$83="","",'Deal_Master_Wide'!$EE$83)</x:f>
      </x:c>
      <x:c r="Z566" s="118" t="str">
        <x:f>IF('Deal_Master_Wide'!$EL$83="","",'Deal_Master_Wide'!$EL$83)</x:f>
      </x:c>
      <x:c r="AA566" s="52" t="str">
        <x:f>IF('Deal_Master_Wide'!$AL$83="","",'Deal_Master_Wide'!$AL$83)</x:f>
        <x:v>Unknown</x:v>
      </x:c>
      <x:c r="AB566" s="54" t="str">
        <x:f>IF('Deal_Master_Wide'!$AF$83="","",'Deal_Master_Wide'!$AF$83)</x:f>
      </x:c>
      <x:c r="AC566" s="52" t="str">
        <x:f>IF(COUNT($P566,$Q566,$R566,$S566,$T566,$U566,$V566,$W566,$X566)=9,"Yes","No")</x:f>
        <x:v>No</x:v>
      </x:c>
      <x:c r="AD566" s="52" t="str">
        <x:f>IF(COUNT($Y566,$Z566)=2,"Yes","No")</x:f>
        <x:v>No</x:v>
      </x:c>
      <x:c r="AE566" s="50" t="str"/>
      <x:c r="AF566" t="str"/>
    </x:row>
    <x:row r="567" ht="20" customHeight="1">
      <x:c r="A567" s="50" t="str">
        <x:v>CTL-0081</x:v>
      </x:c>
      <x:c r="B567" s="50" t="str">
        <x:v>Candidate alternative-rationale group</x:v>
      </x:c>
      <x:c r="C567" s="52" t="str">
        <x:f>IF('Deal_Master_Wide'!$AU$83="","",'Deal_Master_Wide'!$AU$83)</x:f>
        <x:v>Not reviewed</x:v>
      </x:c>
      <x:c r="D567" s="52" t="str">
        <x:f>IF('Deal_Master_Wide'!$AV$83="","",'Deal_Master_Wide'!$AV$83)</x:f>
        <x:v>Not assessed</x:v>
      </x:c>
      <x:c r="E567" s="50" t="n">
        <x:v>0</x:v>
      </x:c>
      <x:c r="F567" s="52" t="str">
        <x:f>IF(OR($C567="High-confidence innovation-driven",$C567="Medium-confidence innovation-driven"),1,IF($C567="Clear alternative-rationale",0,""))</x:f>
      </x:c>
      <x:c r="G567" s="52" t="str">
        <x:f>IF('Deal_Master_Wide'!$M$83="","",'Deal_Master_Wide'!$M$83)</x:f>
        <x:v>Review</x:v>
      </x:c>
      <x:c r="H567" s="50" t="str">
        <x:v>Eurobio Scientific SA</x:v>
      </x:c>
      <x:c r="I567" s="50" t="str">
        <x:v>Dendritics</x:v>
      </x:c>
      <x:c r="J567" s="50" t="n">
        <x:v>2018</x:v>
      </x:c>
      <x:c r="K567" s="50" t="n">
        <x:v>2</x:v>
      </x:c>
      <x:c r="L567" s="50" t="n">
        <x:v>2020</x:v>
      </x:c>
      <x:c r="M567" s="50" t="n">
        <x:v>1</x:v>
      </x:c>
      <x:c r="N567" s="50" t="n">
        <x:v>1</x:v>
      </x:c>
      <x:c r="O567" s="52" t="str">
        <x:f>IF($F567="","",$F567*$M567)</x:f>
      </x:c>
      <x:c r="P567" s="54" t="str">
        <x:f>IF('Deal_Master_Wide'!$BU$83="","",'Deal_Master_Wide'!$BU$83)</x:f>
      </x:c>
      <x:c r="Q567" s="54" t="str">
        <x:f>IF('Deal_Master_Wide'!$CB$83="","",'Deal_Master_Wide'!$CB$83)</x:f>
      </x:c>
      <x:c r="R567" s="54" t="str">
        <x:f>IF('Deal_Master_Wide'!$CI$83="","",'Deal_Master_Wide'!$CI$83)</x:f>
      </x:c>
      <x:c r="S567" s="54" t="str">
        <x:f>IF('Deal_Master_Wide'!$CP$83="","",'Deal_Master_Wide'!$CP$83)</x:f>
      </x:c>
      <x:c r="T567" s="54" t="str">
        <x:f>IF('Deal_Master_Wide'!$CW$83="","",'Deal_Master_Wide'!$CW$83)</x:f>
      </x:c>
      <x:c r="U567" s="54" t="str">
        <x:f>IF('Deal_Master_Wide'!$DD$83="","",'Deal_Master_Wide'!$DD$83)</x:f>
      </x:c>
      <x:c r="V567" s="56" t="str">
        <x:f>IF('Deal_Master_Wide'!$DK$83="","",'Deal_Master_Wide'!$DK$83)</x:f>
      </x:c>
      <x:c r="W567" s="56" t="str">
        <x:f>IF('Deal_Master_Wide'!$DR$83="","",'Deal_Master_Wide'!$DR$83)</x:f>
      </x:c>
      <x:c r="X567" s="56" t="str">
        <x:f>IF('Deal_Master_Wide'!$DY$83="","",'Deal_Master_Wide'!$DY$83)</x:f>
      </x:c>
      <x:c r="Y567" s="118" t="str">
        <x:f>IF('Deal_Master_Wide'!$EF$83="","",'Deal_Master_Wide'!$EF$83)</x:f>
      </x:c>
      <x:c r="Z567" s="118" t="str">
        <x:f>IF('Deal_Master_Wide'!$EM$83="","",'Deal_Master_Wide'!$EM$83)</x:f>
      </x:c>
      <x:c r="AA567" s="52" t="str">
        <x:f>IF('Deal_Master_Wide'!$AL$83="","",'Deal_Master_Wide'!$AL$83)</x:f>
        <x:v>Unknown</x:v>
      </x:c>
      <x:c r="AB567" s="54" t="str">
        <x:f>IF('Deal_Master_Wide'!$AF$83="","",'Deal_Master_Wide'!$AF$83)</x:f>
      </x:c>
      <x:c r="AC567" s="52" t="str">
        <x:f>IF(COUNT($P567,$Q567,$R567,$S567,$T567,$U567,$V567,$W567,$X567)=9,"Yes","No")</x:f>
        <x:v>No</x:v>
      </x:c>
      <x:c r="AD567" s="52" t="str">
        <x:f>IF(COUNT($Y567,$Z567)=2,"Yes","No")</x:f>
        <x:v>No</x:v>
      </x:c>
      <x:c r="AE567" s="50" t="str"/>
      <x:c r="AF567" t="str"/>
    </x:row>
    <x:row r="568" ht="20" customHeight="1">
      <x:c r="A568" s="50" t="str">
        <x:v>CTL-0081</x:v>
      </x:c>
      <x:c r="B568" s="50" t="str">
        <x:v>Candidate alternative-rationale group</x:v>
      </x:c>
      <x:c r="C568" s="52" t="str">
        <x:f>IF('Deal_Master_Wide'!$AU$83="","",'Deal_Master_Wide'!$AU$83)</x:f>
        <x:v>Not reviewed</x:v>
      </x:c>
      <x:c r="D568" s="52" t="str">
        <x:f>IF('Deal_Master_Wide'!$AV$83="","",'Deal_Master_Wide'!$AV$83)</x:f>
        <x:v>Not assessed</x:v>
      </x:c>
      <x:c r="E568" s="50" t="n">
        <x:v>0</x:v>
      </x:c>
      <x:c r="F568" s="52" t="str">
        <x:f>IF(OR($C568="High-confidence innovation-driven",$C568="Medium-confidence innovation-driven"),1,IF($C568="Clear alternative-rationale",0,""))</x:f>
      </x:c>
      <x:c r="G568" s="52" t="str">
        <x:f>IF('Deal_Master_Wide'!$M$83="","",'Deal_Master_Wide'!$M$83)</x:f>
        <x:v>Review</x:v>
      </x:c>
      <x:c r="H568" s="50" t="str">
        <x:v>Eurobio Scientific SA</x:v>
      </x:c>
      <x:c r="I568" s="50" t="str">
        <x:v>Dendritics</x:v>
      </x:c>
      <x:c r="J568" s="50" t="n">
        <x:v>2018</x:v>
      </x:c>
      <x:c r="K568" s="50" t="n">
        <x:v>3</x:v>
      </x:c>
      <x:c r="L568" s="50" t="n">
        <x:v>2021</x:v>
      </x:c>
      <x:c r="M568" s="50" t="n">
        <x:v>1</x:v>
      </x:c>
      <x:c r="N568" s="50" t="n">
        <x:v>1</x:v>
      </x:c>
      <x:c r="O568" s="52" t="str">
        <x:f>IF($F568="","",$F568*$M568)</x:f>
      </x:c>
      <x:c r="P568" s="54" t="str">
        <x:f>IF('Deal_Master_Wide'!$BV$83="","",'Deal_Master_Wide'!$BV$83)</x:f>
      </x:c>
      <x:c r="Q568" s="54" t="str">
        <x:f>IF('Deal_Master_Wide'!$CC$83="","",'Deal_Master_Wide'!$CC$83)</x:f>
      </x:c>
      <x:c r="R568" s="54" t="str">
        <x:f>IF('Deal_Master_Wide'!$CJ$83="","",'Deal_Master_Wide'!$CJ$83)</x:f>
      </x:c>
      <x:c r="S568" s="54" t="str">
        <x:f>IF('Deal_Master_Wide'!$CQ$83="","",'Deal_Master_Wide'!$CQ$83)</x:f>
      </x:c>
      <x:c r="T568" s="54" t="str">
        <x:f>IF('Deal_Master_Wide'!$CX$83="","",'Deal_Master_Wide'!$CX$83)</x:f>
      </x:c>
      <x:c r="U568" s="54" t="str">
        <x:f>IF('Deal_Master_Wide'!$DE$83="","",'Deal_Master_Wide'!$DE$83)</x:f>
      </x:c>
      <x:c r="V568" s="56" t="str">
        <x:f>IF('Deal_Master_Wide'!$DL$83="","",'Deal_Master_Wide'!$DL$83)</x:f>
      </x:c>
      <x:c r="W568" s="56" t="str">
        <x:f>IF('Deal_Master_Wide'!$DS$83="","",'Deal_Master_Wide'!$DS$83)</x:f>
      </x:c>
      <x:c r="X568" s="56" t="str">
        <x:f>IF('Deal_Master_Wide'!$DZ$83="","",'Deal_Master_Wide'!$DZ$83)</x:f>
      </x:c>
      <x:c r="Y568" s="118" t="str">
        <x:f>IF('Deal_Master_Wide'!$EG$83="","",'Deal_Master_Wide'!$EG$83)</x:f>
      </x:c>
      <x:c r="Z568" s="118" t="str">
        <x:f>IF('Deal_Master_Wide'!$EN$83="","",'Deal_Master_Wide'!$EN$83)</x:f>
      </x:c>
      <x:c r="AA568" s="52" t="str">
        <x:f>IF('Deal_Master_Wide'!$AL$83="","",'Deal_Master_Wide'!$AL$83)</x:f>
        <x:v>Unknown</x:v>
      </x:c>
      <x:c r="AB568" s="54" t="str">
        <x:f>IF('Deal_Master_Wide'!$AF$83="","",'Deal_Master_Wide'!$AF$83)</x:f>
      </x:c>
      <x:c r="AC568" s="52" t="str">
        <x:f>IF(COUNT($P568,$Q568,$R568,$S568,$T568,$U568,$V568,$W568,$X568)=9,"Yes","No")</x:f>
        <x:v>No</x:v>
      </x:c>
      <x:c r="AD568" s="52" t="str">
        <x:f>IF(COUNT($Y568,$Z568)=2,"Yes","No")</x:f>
        <x:v>No</x:v>
      </x:c>
      <x:c r="AE568" s="50" t="str"/>
      <x:c r="AF568" t="str"/>
    </x:row>
    <x:row r="569" ht="20" customHeight="1">
      <x:c r="A569" s="50" t="str">
        <x:v>CTL-0082</x:v>
      </x:c>
      <x:c r="B569" s="50" t="str">
        <x:v>Candidate alternative-rationale group</x:v>
      </x:c>
      <x:c r="C569" s="52" t="str">
        <x:f>IF('Deal_Master_Wide'!$AU$84="","",'Deal_Master_Wide'!$AU$84)</x:f>
        <x:v>Not reviewed</x:v>
      </x:c>
      <x:c r="D569" s="52" t="str">
        <x:f>IF('Deal_Master_Wide'!$AV$84="","",'Deal_Master_Wide'!$AV$84)</x:f>
        <x:v>Not assessed</x:v>
      </x:c>
      <x:c r="E569" s="50" t="n">
        <x:v>0</x:v>
      </x:c>
      <x:c r="F569" s="52" t="str">
        <x:f>IF(OR($C569="High-confidence innovation-driven",$C569="Medium-confidence innovation-driven"),1,IF($C569="Clear alternative-rationale",0,""))</x:f>
      </x:c>
      <x:c r="G569" s="52" t="str">
        <x:f>IF('Deal_Master_Wide'!$M$84="","",'Deal_Master_Wide'!$M$84)</x:f>
        <x:v>Review</x:v>
      </x:c>
      <x:c r="H569" s="50" t="str">
        <x:v>Neuraxpharm UK Ltd</x:v>
      </x:c>
      <x:c r="I569" s="50" t="str">
        <x:v>Neuraxpharm France SAS</x:v>
      </x:c>
      <x:c r="J569" s="50" t="n">
        <x:v>2018</x:v>
      </x:c>
      <x:c r="K569" s="50" t="n">
        <x:v>-3</x:v>
      </x:c>
      <x:c r="L569" s="50" t="n">
        <x:v>2015</x:v>
      </x:c>
      <x:c r="M569" s="50" t="n">
        <x:v>0</x:v>
      </x:c>
      <x:c r="N569" s="50" t="n">
        <x:v>0</x:v>
      </x:c>
      <x:c r="O569" s="52" t="str">
        <x:f>IF($F569="","",$F569*$M569)</x:f>
      </x:c>
      <x:c r="P569" s="54" t="str">
        <x:f>IF('Deal_Master_Wide'!$BP$84="","",'Deal_Master_Wide'!$BP$84)</x:f>
      </x:c>
      <x:c r="Q569" s="54" t="str">
        <x:f>IF('Deal_Master_Wide'!$BW$84="","",'Deal_Master_Wide'!$BW$84)</x:f>
      </x:c>
      <x:c r="R569" s="54" t="str">
        <x:f>IF('Deal_Master_Wide'!$CD$84="","",'Deal_Master_Wide'!$CD$84)</x:f>
      </x:c>
      <x:c r="S569" s="54" t="str">
        <x:f>IF('Deal_Master_Wide'!$CK$84="","",'Deal_Master_Wide'!$CK$84)</x:f>
      </x:c>
      <x:c r="T569" s="54" t="str">
        <x:f>IF('Deal_Master_Wide'!$CR$84="","",'Deal_Master_Wide'!$CR$84)</x:f>
      </x:c>
      <x:c r="U569" s="54" t="str">
        <x:f>IF('Deal_Master_Wide'!$CY$84="","",'Deal_Master_Wide'!$CY$84)</x:f>
      </x:c>
      <x:c r="V569" s="56" t="str">
        <x:f>IF('Deal_Master_Wide'!$DF$84="","",'Deal_Master_Wide'!$DF$84)</x:f>
      </x:c>
      <x:c r="W569" s="56" t="str">
        <x:f>IF('Deal_Master_Wide'!$DM$84="","",'Deal_Master_Wide'!$DM$84)</x:f>
      </x:c>
      <x:c r="X569" s="56" t="str">
        <x:f>IF('Deal_Master_Wide'!$DT$84="","",'Deal_Master_Wide'!$DT$84)</x:f>
      </x:c>
      <x:c r="Y569" s="118" t="str">
        <x:f>IF('Deal_Master_Wide'!$EA$84="","",'Deal_Master_Wide'!$EA$84)</x:f>
      </x:c>
      <x:c r="Z569" s="118" t="str">
        <x:f>IF('Deal_Master_Wide'!$EH$84="","",'Deal_Master_Wide'!$EH$84)</x:f>
      </x:c>
      <x:c r="AA569" s="52" t="str">
        <x:f>IF('Deal_Master_Wide'!$AL$84="","",'Deal_Master_Wide'!$AL$84)</x:f>
        <x:v>Unknown</x:v>
      </x:c>
      <x:c r="AB569" s="54" t="str">
        <x:f>IF('Deal_Master_Wide'!$AF$84="","",'Deal_Master_Wide'!$AF$84)</x:f>
      </x:c>
      <x:c r="AC569" s="52" t="str">
        <x:f>IF(COUNT($P569,$Q569,$R569,$S569,$T569,$U569,$V569,$W569,$X569)=9,"Yes","No")</x:f>
        <x:v>No</x:v>
      </x:c>
      <x:c r="AD569" s="52" t="str">
        <x:f>IF(COUNT($Y569,$Z569)=2,"Yes","No")</x:f>
        <x:v>No</x:v>
      </x:c>
      <x:c r="AE569" s="50" t="str"/>
      <x:c r="AF569" t="str"/>
    </x:row>
    <x:row r="570" ht="20" customHeight="1">
      <x:c r="A570" s="50" t="str">
        <x:v>CTL-0082</x:v>
      </x:c>
      <x:c r="B570" s="50" t="str">
        <x:v>Candidate alternative-rationale group</x:v>
      </x:c>
      <x:c r="C570" s="52" t="str">
        <x:f>IF('Deal_Master_Wide'!$AU$84="","",'Deal_Master_Wide'!$AU$84)</x:f>
        <x:v>Not reviewed</x:v>
      </x:c>
      <x:c r="D570" s="52" t="str">
        <x:f>IF('Deal_Master_Wide'!$AV$84="","",'Deal_Master_Wide'!$AV$84)</x:f>
        <x:v>Not assessed</x:v>
      </x:c>
      <x:c r="E570" s="50" t="n">
        <x:v>0</x:v>
      </x:c>
      <x:c r="F570" s="52" t="str">
        <x:f>IF(OR($C570="High-confidence innovation-driven",$C570="Medium-confidence innovation-driven"),1,IF($C570="Clear alternative-rationale",0,""))</x:f>
      </x:c>
      <x:c r="G570" s="52" t="str">
        <x:f>IF('Deal_Master_Wide'!$M$84="","",'Deal_Master_Wide'!$M$84)</x:f>
        <x:v>Review</x:v>
      </x:c>
      <x:c r="H570" s="50" t="str">
        <x:v>Neuraxpharm UK Ltd</x:v>
      </x:c>
      <x:c r="I570" s="50" t="str">
        <x:v>Neuraxpharm France SAS</x:v>
      </x:c>
      <x:c r="J570" s="50" t="n">
        <x:v>2018</x:v>
      </x:c>
      <x:c r="K570" s="50" t="n">
        <x:v>-2</x:v>
      </x:c>
      <x:c r="L570" s="50" t="n">
        <x:v>2016</x:v>
      </x:c>
      <x:c r="M570" s="50" t="n">
        <x:v>0</x:v>
      </x:c>
      <x:c r="N570" s="50" t="n">
        <x:v>0</x:v>
      </x:c>
      <x:c r="O570" s="52" t="str">
        <x:f>IF($F570="","",$F570*$M570)</x:f>
      </x:c>
      <x:c r="P570" s="54" t="str">
        <x:f>IF('Deal_Master_Wide'!$BQ$84="","",'Deal_Master_Wide'!$BQ$84)</x:f>
      </x:c>
      <x:c r="Q570" s="54" t="str">
        <x:f>IF('Deal_Master_Wide'!$BX$84="","",'Deal_Master_Wide'!$BX$84)</x:f>
      </x:c>
      <x:c r="R570" s="54" t="str">
        <x:f>IF('Deal_Master_Wide'!$CE$84="","",'Deal_Master_Wide'!$CE$84)</x:f>
      </x:c>
      <x:c r="S570" s="54" t="str">
        <x:f>IF('Deal_Master_Wide'!$CL$84="","",'Deal_Master_Wide'!$CL$84)</x:f>
      </x:c>
      <x:c r="T570" s="54" t="str">
        <x:f>IF('Deal_Master_Wide'!$CS$84="","",'Deal_Master_Wide'!$CS$84)</x:f>
      </x:c>
      <x:c r="U570" s="54" t="str">
        <x:f>IF('Deal_Master_Wide'!$CZ$84="","",'Deal_Master_Wide'!$CZ$84)</x:f>
      </x:c>
      <x:c r="V570" s="56" t="str">
        <x:f>IF('Deal_Master_Wide'!$DG$84="","",'Deal_Master_Wide'!$DG$84)</x:f>
      </x:c>
      <x:c r="W570" s="56" t="str">
        <x:f>IF('Deal_Master_Wide'!$DN$84="","",'Deal_Master_Wide'!$DN$84)</x:f>
      </x:c>
      <x:c r="X570" s="56" t="str">
        <x:f>IF('Deal_Master_Wide'!$DU$84="","",'Deal_Master_Wide'!$DU$84)</x:f>
      </x:c>
      <x:c r="Y570" s="118" t="str">
        <x:f>IF('Deal_Master_Wide'!$EB$84="","",'Deal_Master_Wide'!$EB$84)</x:f>
      </x:c>
      <x:c r="Z570" s="118" t="str">
        <x:f>IF('Deal_Master_Wide'!$EI$84="","",'Deal_Master_Wide'!$EI$84)</x:f>
      </x:c>
      <x:c r="AA570" s="52" t="str">
        <x:f>IF('Deal_Master_Wide'!$AL$84="","",'Deal_Master_Wide'!$AL$84)</x:f>
        <x:v>Unknown</x:v>
      </x:c>
      <x:c r="AB570" s="54" t="str">
        <x:f>IF('Deal_Master_Wide'!$AF$84="","",'Deal_Master_Wide'!$AF$84)</x:f>
      </x:c>
      <x:c r="AC570" s="52" t="str">
        <x:f>IF(COUNT($P570,$Q570,$R570,$S570,$T570,$U570,$V570,$W570,$X570)=9,"Yes","No")</x:f>
        <x:v>No</x:v>
      </x:c>
      <x:c r="AD570" s="52" t="str">
        <x:f>IF(COUNT($Y570,$Z570)=2,"Yes","No")</x:f>
        <x:v>No</x:v>
      </x:c>
      <x:c r="AE570" s="50" t="str"/>
      <x:c r="AF570" t="str"/>
    </x:row>
    <x:row r="571" ht="20" customHeight="1">
      <x:c r="A571" s="50" t="str">
        <x:v>CTL-0082</x:v>
      </x:c>
      <x:c r="B571" s="50" t="str">
        <x:v>Candidate alternative-rationale group</x:v>
      </x:c>
      <x:c r="C571" s="52" t="str">
        <x:f>IF('Deal_Master_Wide'!$AU$84="","",'Deal_Master_Wide'!$AU$84)</x:f>
        <x:v>Not reviewed</x:v>
      </x:c>
      <x:c r="D571" s="52" t="str">
        <x:f>IF('Deal_Master_Wide'!$AV$84="","",'Deal_Master_Wide'!$AV$84)</x:f>
        <x:v>Not assessed</x:v>
      </x:c>
      <x:c r="E571" s="50" t="n">
        <x:v>0</x:v>
      </x:c>
      <x:c r="F571" s="52" t="str">
        <x:f>IF(OR($C571="High-confidence innovation-driven",$C571="Medium-confidence innovation-driven"),1,IF($C571="Clear alternative-rationale",0,""))</x:f>
      </x:c>
      <x:c r="G571" s="52" t="str">
        <x:f>IF('Deal_Master_Wide'!$M$84="","",'Deal_Master_Wide'!$M$84)</x:f>
        <x:v>Review</x:v>
      </x:c>
      <x:c r="H571" s="50" t="str">
        <x:v>Neuraxpharm UK Ltd</x:v>
      </x:c>
      <x:c r="I571" s="50" t="str">
        <x:v>Neuraxpharm France SAS</x:v>
      </x:c>
      <x:c r="J571" s="50" t="n">
        <x:v>2018</x:v>
      </x:c>
      <x:c r="K571" s="50" t="n">
        <x:v>-1</x:v>
      </x:c>
      <x:c r="L571" s="50" t="n">
        <x:v>2017</x:v>
      </x:c>
      <x:c r="M571" s="50" t="n">
        <x:v>0</x:v>
      </x:c>
      <x:c r="N571" s="50" t="n">
        <x:v>0</x:v>
      </x:c>
      <x:c r="O571" s="52" t="str">
        <x:f>IF($F571="","",$F571*$M571)</x:f>
      </x:c>
      <x:c r="P571" s="54" t="str">
        <x:f>IF('Deal_Master_Wide'!$BR$84="","",'Deal_Master_Wide'!$BR$84)</x:f>
      </x:c>
      <x:c r="Q571" s="54" t="str">
        <x:f>IF('Deal_Master_Wide'!$BY$84="","",'Deal_Master_Wide'!$BY$84)</x:f>
      </x:c>
      <x:c r="R571" s="54" t="str">
        <x:f>IF('Deal_Master_Wide'!$CF$84="","",'Deal_Master_Wide'!$CF$84)</x:f>
      </x:c>
      <x:c r="S571" s="54" t="str">
        <x:f>IF('Deal_Master_Wide'!$CM$84="","",'Deal_Master_Wide'!$CM$84)</x:f>
      </x:c>
      <x:c r="T571" s="54" t="str">
        <x:f>IF('Deal_Master_Wide'!$CT$84="","",'Deal_Master_Wide'!$CT$84)</x:f>
      </x:c>
      <x:c r="U571" s="54" t="str">
        <x:f>IF('Deal_Master_Wide'!$DA$84="","",'Deal_Master_Wide'!$DA$84)</x:f>
      </x:c>
      <x:c r="V571" s="56" t="str">
        <x:f>IF('Deal_Master_Wide'!$DH$84="","",'Deal_Master_Wide'!$DH$84)</x:f>
      </x:c>
      <x:c r="W571" s="56" t="str">
        <x:f>IF('Deal_Master_Wide'!$DO$84="","",'Deal_Master_Wide'!$DO$84)</x:f>
      </x:c>
      <x:c r="X571" s="56" t="str">
        <x:f>IF('Deal_Master_Wide'!$DV$84="","",'Deal_Master_Wide'!$DV$84)</x:f>
      </x:c>
      <x:c r="Y571" s="118" t="str">
        <x:f>IF('Deal_Master_Wide'!$EC$84="","",'Deal_Master_Wide'!$EC$84)</x:f>
      </x:c>
      <x:c r="Z571" s="118" t="str">
        <x:f>IF('Deal_Master_Wide'!$EJ$84="","",'Deal_Master_Wide'!$EJ$84)</x:f>
      </x:c>
      <x:c r="AA571" s="52" t="str">
        <x:f>IF('Deal_Master_Wide'!$AL$84="","",'Deal_Master_Wide'!$AL$84)</x:f>
        <x:v>Unknown</x:v>
      </x:c>
      <x:c r="AB571" s="54" t="str">
        <x:f>IF('Deal_Master_Wide'!$AF$84="","",'Deal_Master_Wide'!$AF$84)</x:f>
      </x:c>
      <x:c r="AC571" s="52" t="str">
        <x:f>IF(COUNT($P571,$Q571,$R571,$S571,$T571,$U571,$V571,$W571,$X571)=9,"Yes","No")</x:f>
        <x:v>No</x:v>
      </x:c>
      <x:c r="AD571" s="52" t="str">
        <x:f>IF(COUNT($Y571,$Z571)=2,"Yes","No")</x:f>
        <x:v>No</x:v>
      </x:c>
      <x:c r="AE571" s="50" t="str"/>
      <x:c r="AF571" t="str"/>
    </x:row>
    <x:row r="572" ht="20" customHeight="1">
      <x:c r="A572" s="50" t="str">
        <x:v>CTL-0082</x:v>
      </x:c>
      <x:c r="B572" s="50" t="str">
        <x:v>Candidate alternative-rationale group</x:v>
      </x:c>
      <x:c r="C572" s="52" t="str">
        <x:f>IF('Deal_Master_Wide'!$AU$84="","",'Deal_Master_Wide'!$AU$84)</x:f>
        <x:v>Not reviewed</x:v>
      </x:c>
      <x:c r="D572" s="52" t="str">
        <x:f>IF('Deal_Master_Wide'!$AV$84="","",'Deal_Master_Wide'!$AV$84)</x:f>
        <x:v>Not assessed</x:v>
      </x:c>
      <x:c r="E572" s="50" t="n">
        <x:v>0</x:v>
      </x:c>
      <x:c r="F572" s="52" t="str">
        <x:f>IF(OR($C572="High-confidence innovation-driven",$C572="Medium-confidence innovation-driven"),1,IF($C572="Clear alternative-rationale",0,""))</x:f>
      </x:c>
      <x:c r="G572" s="52" t="str">
        <x:f>IF('Deal_Master_Wide'!$M$84="","",'Deal_Master_Wide'!$M$84)</x:f>
        <x:v>Review</x:v>
      </x:c>
      <x:c r="H572" s="50" t="str">
        <x:v>Neuraxpharm UK Ltd</x:v>
      </x:c>
      <x:c r="I572" s="50" t="str">
        <x:v>Neuraxpharm France SAS</x:v>
      </x:c>
      <x:c r="J572" s="50" t="n">
        <x:v>2018</x:v>
      </x:c>
      <x:c r="K572" s="50" t="n">
        <x:v>0</x:v>
      </x:c>
      <x:c r="L572" s="50" t="n">
        <x:v>2018</x:v>
      </x:c>
      <x:c r="M572" s="50" t="n">
        <x:v>0</x:v>
      </x:c>
      <x:c r="N572" s="50" t="n">
        <x:v>1</x:v>
      </x:c>
      <x:c r="O572" s="52" t="str">
        <x:f>IF($F572="","",$F572*$M572)</x:f>
      </x:c>
      <x:c r="P572" s="54" t="str">
        <x:f>IF('Deal_Master_Wide'!$BS$84="","",'Deal_Master_Wide'!$BS$84)</x:f>
      </x:c>
      <x:c r="Q572" s="54" t="str">
        <x:f>IF('Deal_Master_Wide'!$BZ$84="","",'Deal_Master_Wide'!$BZ$84)</x:f>
      </x:c>
      <x:c r="R572" s="54" t="str">
        <x:f>IF('Deal_Master_Wide'!$CG$84="","",'Deal_Master_Wide'!$CG$84)</x:f>
      </x:c>
      <x:c r="S572" s="54" t="str">
        <x:f>IF('Deal_Master_Wide'!$CN$84="","",'Deal_Master_Wide'!$CN$84)</x:f>
      </x:c>
      <x:c r="T572" s="54" t="str">
        <x:f>IF('Deal_Master_Wide'!$CU$84="","",'Deal_Master_Wide'!$CU$84)</x:f>
      </x:c>
      <x:c r="U572" s="54" t="str">
        <x:f>IF('Deal_Master_Wide'!$DB$84="","",'Deal_Master_Wide'!$DB$84)</x:f>
      </x:c>
      <x:c r="V572" s="56" t="str">
        <x:f>IF('Deal_Master_Wide'!$DI$84="","",'Deal_Master_Wide'!$DI$84)</x:f>
      </x:c>
      <x:c r="W572" s="56" t="str">
        <x:f>IF('Deal_Master_Wide'!$DP$84="","",'Deal_Master_Wide'!$DP$84)</x:f>
      </x:c>
      <x:c r="X572" s="56" t="str">
        <x:f>IF('Deal_Master_Wide'!$DW$84="","",'Deal_Master_Wide'!$DW$84)</x:f>
      </x:c>
      <x:c r="Y572" s="118" t="str">
        <x:f>IF('Deal_Master_Wide'!$ED$84="","",'Deal_Master_Wide'!$ED$84)</x:f>
      </x:c>
      <x:c r="Z572" s="118" t="str">
        <x:f>IF('Deal_Master_Wide'!$EK$84="","",'Deal_Master_Wide'!$EK$84)</x:f>
      </x:c>
      <x:c r="AA572" s="52" t="str">
        <x:f>IF('Deal_Master_Wide'!$AL$84="","",'Deal_Master_Wide'!$AL$84)</x:f>
        <x:v>Unknown</x:v>
      </x:c>
      <x:c r="AB572" s="54" t="str">
        <x:f>IF('Deal_Master_Wide'!$AF$84="","",'Deal_Master_Wide'!$AF$84)</x:f>
      </x:c>
      <x:c r="AC572" s="52" t="str">
        <x:f>IF(COUNT($P572,$Q572,$R572,$S572,$T572,$U572,$V572,$W572,$X572)=9,"Yes","No")</x:f>
        <x:v>No</x:v>
      </x:c>
      <x:c r="AD572" s="52" t="str">
        <x:f>IF(COUNT($Y572,$Z572)=2,"Yes","No")</x:f>
        <x:v>No</x:v>
      </x:c>
      <x:c r="AE572" s="50" t="str"/>
      <x:c r="AF572" t="str"/>
    </x:row>
    <x:row r="573" ht="20" customHeight="1">
      <x:c r="A573" s="50" t="str">
        <x:v>CTL-0082</x:v>
      </x:c>
      <x:c r="B573" s="50" t="str">
        <x:v>Candidate alternative-rationale group</x:v>
      </x:c>
      <x:c r="C573" s="52" t="str">
        <x:f>IF('Deal_Master_Wide'!$AU$84="","",'Deal_Master_Wide'!$AU$84)</x:f>
        <x:v>Not reviewed</x:v>
      </x:c>
      <x:c r="D573" s="52" t="str">
        <x:f>IF('Deal_Master_Wide'!$AV$84="","",'Deal_Master_Wide'!$AV$84)</x:f>
        <x:v>Not assessed</x:v>
      </x:c>
      <x:c r="E573" s="50" t="n">
        <x:v>0</x:v>
      </x:c>
      <x:c r="F573" s="52" t="str">
        <x:f>IF(OR($C573="High-confidence innovation-driven",$C573="Medium-confidence innovation-driven"),1,IF($C573="Clear alternative-rationale",0,""))</x:f>
      </x:c>
      <x:c r="G573" s="52" t="str">
        <x:f>IF('Deal_Master_Wide'!$M$84="","",'Deal_Master_Wide'!$M$84)</x:f>
        <x:v>Review</x:v>
      </x:c>
      <x:c r="H573" s="50" t="str">
        <x:v>Neuraxpharm UK Ltd</x:v>
      </x:c>
      <x:c r="I573" s="50" t="str">
        <x:v>Neuraxpharm France SAS</x:v>
      </x:c>
      <x:c r="J573" s="50" t="n">
        <x:v>2018</x:v>
      </x:c>
      <x:c r="K573" s="50" t="n">
        <x:v>1</x:v>
      </x:c>
      <x:c r="L573" s="50" t="n">
        <x:v>2019</x:v>
      </x:c>
      <x:c r="M573" s="50" t="n">
        <x:v>1</x:v>
      </x:c>
      <x:c r="N573" s="50" t="n">
        <x:v>1</x:v>
      </x:c>
      <x:c r="O573" s="52" t="str">
        <x:f>IF($F573="","",$F573*$M573)</x:f>
      </x:c>
      <x:c r="P573" s="54" t="str">
        <x:f>IF('Deal_Master_Wide'!$BT$84="","",'Deal_Master_Wide'!$BT$84)</x:f>
      </x:c>
      <x:c r="Q573" s="54" t="str">
        <x:f>IF('Deal_Master_Wide'!$CA$84="","",'Deal_Master_Wide'!$CA$84)</x:f>
      </x:c>
      <x:c r="R573" s="54" t="str">
        <x:f>IF('Deal_Master_Wide'!$CH$84="","",'Deal_Master_Wide'!$CH$84)</x:f>
      </x:c>
      <x:c r="S573" s="54" t="str">
        <x:f>IF('Deal_Master_Wide'!$CO$84="","",'Deal_Master_Wide'!$CO$84)</x:f>
      </x:c>
      <x:c r="T573" s="54" t="str">
        <x:f>IF('Deal_Master_Wide'!$CV$84="","",'Deal_Master_Wide'!$CV$84)</x:f>
      </x:c>
      <x:c r="U573" s="54" t="str">
        <x:f>IF('Deal_Master_Wide'!$DC$84="","",'Deal_Master_Wide'!$DC$84)</x:f>
      </x:c>
      <x:c r="V573" s="56" t="str">
        <x:f>IF('Deal_Master_Wide'!$DJ$84="","",'Deal_Master_Wide'!$DJ$84)</x:f>
      </x:c>
      <x:c r="W573" s="56" t="str">
        <x:f>IF('Deal_Master_Wide'!$DQ$84="","",'Deal_Master_Wide'!$DQ$84)</x:f>
      </x:c>
      <x:c r="X573" s="56" t="str">
        <x:f>IF('Deal_Master_Wide'!$DX$84="","",'Deal_Master_Wide'!$DX$84)</x:f>
      </x:c>
      <x:c r="Y573" s="118" t="str">
        <x:f>IF('Deal_Master_Wide'!$EE$84="","",'Deal_Master_Wide'!$EE$84)</x:f>
      </x:c>
      <x:c r="Z573" s="118" t="str">
        <x:f>IF('Deal_Master_Wide'!$EL$84="","",'Deal_Master_Wide'!$EL$84)</x:f>
      </x:c>
      <x:c r="AA573" s="52" t="str">
        <x:f>IF('Deal_Master_Wide'!$AL$84="","",'Deal_Master_Wide'!$AL$84)</x:f>
        <x:v>Unknown</x:v>
      </x:c>
      <x:c r="AB573" s="54" t="str">
        <x:f>IF('Deal_Master_Wide'!$AF$84="","",'Deal_Master_Wide'!$AF$84)</x:f>
      </x:c>
      <x:c r="AC573" s="52" t="str">
        <x:f>IF(COUNT($P573,$Q573,$R573,$S573,$T573,$U573,$V573,$W573,$X573)=9,"Yes","No")</x:f>
        <x:v>No</x:v>
      </x:c>
      <x:c r="AD573" s="52" t="str">
        <x:f>IF(COUNT($Y573,$Z573)=2,"Yes","No")</x:f>
        <x:v>No</x:v>
      </x:c>
      <x:c r="AE573" s="50" t="str"/>
      <x:c r="AF573" t="str"/>
    </x:row>
    <x:row r="574" ht="20" customHeight="1">
      <x:c r="A574" s="50" t="str">
        <x:v>CTL-0082</x:v>
      </x:c>
      <x:c r="B574" s="50" t="str">
        <x:v>Candidate alternative-rationale group</x:v>
      </x:c>
      <x:c r="C574" s="52" t="str">
        <x:f>IF('Deal_Master_Wide'!$AU$84="","",'Deal_Master_Wide'!$AU$84)</x:f>
        <x:v>Not reviewed</x:v>
      </x:c>
      <x:c r="D574" s="52" t="str">
        <x:f>IF('Deal_Master_Wide'!$AV$84="","",'Deal_Master_Wide'!$AV$84)</x:f>
        <x:v>Not assessed</x:v>
      </x:c>
      <x:c r="E574" s="50" t="n">
        <x:v>0</x:v>
      </x:c>
      <x:c r="F574" s="52" t="str">
        <x:f>IF(OR($C574="High-confidence innovation-driven",$C574="Medium-confidence innovation-driven"),1,IF($C574="Clear alternative-rationale",0,""))</x:f>
      </x:c>
      <x:c r="G574" s="52" t="str">
        <x:f>IF('Deal_Master_Wide'!$M$84="","",'Deal_Master_Wide'!$M$84)</x:f>
        <x:v>Review</x:v>
      </x:c>
      <x:c r="H574" s="50" t="str">
        <x:v>Neuraxpharm UK Ltd</x:v>
      </x:c>
      <x:c r="I574" s="50" t="str">
        <x:v>Neuraxpharm France SAS</x:v>
      </x:c>
      <x:c r="J574" s="50" t="n">
        <x:v>2018</x:v>
      </x:c>
      <x:c r="K574" s="50" t="n">
        <x:v>2</x:v>
      </x:c>
      <x:c r="L574" s="50" t="n">
        <x:v>2020</x:v>
      </x:c>
      <x:c r="M574" s="50" t="n">
        <x:v>1</x:v>
      </x:c>
      <x:c r="N574" s="50" t="n">
        <x:v>1</x:v>
      </x:c>
      <x:c r="O574" s="52" t="str">
        <x:f>IF($F574="","",$F574*$M574)</x:f>
      </x:c>
      <x:c r="P574" s="54" t="str">
        <x:f>IF('Deal_Master_Wide'!$BU$84="","",'Deal_Master_Wide'!$BU$84)</x:f>
      </x:c>
      <x:c r="Q574" s="54" t="str">
        <x:f>IF('Deal_Master_Wide'!$CB$84="","",'Deal_Master_Wide'!$CB$84)</x:f>
      </x:c>
      <x:c r="R574" s="54" t="str">
        <x:f>IF('Deal_Master_Wide'!$CI$84="","",'Deal_Master_Wide'!$CI$84)</x:f>
      </x:c>
      <x:c r="S574" s="54" t="str">
        <x:f>IF('Deal_Master_Wide'!$CP$84="","",'Deal_Master_Wide'!$CP$84)</x:f>
      </x:c>
      <x:c r="T574" s="54" t="str">
        <x:f>IF('Deal_Master_Wide'!$CW$84="","",'Deal_Master_Wide'!$CW$84)</x:f>
      </x:c>
      <x:c r="U574" s="54" t="str">
        <x:f>IF('Deal_Master_Wide'!$DD$84="","",'Deal_Master_Wide'!$DD$84)</x:f>
      </x:c>
      <x:c r="V574" s="56" t="str">
        <x:f>IF('Deal_Master_Wide'!$DK$84="","",'Deal_Master_Wide'!$DK$84)</x:f>
      </x:c>
      <x:c r="W574" s="56" t="str">
        <x:f>IF('Deal_Master_Wide'!$DR$84="","",'Deal_Master_Wide'!$DR$84)</x:f>
      </x:c>
      <x:c r="X574" s="56" t="str">
        <x:f>IF('Deal_Master_Wide'!$DY$84="","",'Deal_Master_Wide'!$DY$84)</x:f>
      </x:c>
      <x:c r="Y574" s="118" t="str">
        <x:f>IF('Deal_Master_Wide'!$EF$84="","",'Deal_Master_Wide'!$EF$84)</x:f>
      </x:c>
      <x:c r="Z574" s="118" t="str">
        <x:f>IF('Deal_Master_Wide'!$EM$84="","",'Deal_Master_Wide'!$EM$84)</x:f>
      </x:c>
      <x:c r="AA574" s="52" t="str">
        <x:f>IF('Deal_Master_Wide'!$AL$84="","",'Deal_Master_Wide'!$AL$84)</x:f>
        <x:v>Unknown</x:v>
      </x:c>
      <x:c r="AB574" s="54" t="str">
        <x:f>IF('Deal_Master_Wide'!$AF$84="","",'Deal_Master_Wide'!$AF$84)</x:f>
      </x:c>
      <x:c r="AC574" s="52" t="str">
        <x:f>IF(COUNT($P574,$Q574,$R574,$S574,$T574,$U574,$V574,$W574,$X574)=9,"Yes","No")</x:f>
        <x:v>No</x:v>
      </x:c>
      <x:c r="AD574" s="52" t="str">
        <x:f>IF(COUNT($Y574,$Z574)=2,"Yes","No")</x:f>
        <x:v>No</x:v>
      </x:c>
      <x:c r="AE574" s="50" t="str"/>
      <x:c r="AF574" t="str"/>
    </x:row>
    <x:row r="575" ht="20" customHeight="1">
      <x:c r="A575" s="50" t="str">
        <x:v>CTL-0082</x:v>
      </x:c>
      <x:c r="B575" s="50" t="str">
        <x:v>Candidate alternative-rationale group</x:v>
      </x:c>
      <x:c r="C575" s="52" t="str">
        <x:f>IF('Deal_Master_Wide'!$AU$84="","",'Deal_Master_Wide'!$AU$84)</x:f>
        <x:v>Not reviewed</x:v>
      </x:c>
      <x:c r="D575" s="52" t="str">
        <x:f>IF('Deal_Master_Wide'!$AV$84="","",'Deal_Master_Wide'!$AV$84)</x:f>
        <x:v>Not assessed</x:v>
      </x:c>
      <x:c r="E575" s="50" t="n">
        <x:v>0</x:v>
      </x:c>
      <x:c r="F575" s="52" t="str">
        <x:f>IF(OR($C575="High-confidence innovation-driven",$C575="Medium-confidence innovation-driven"),1,IF($C575="Clear alternative-rationale",0,""))</x:f>
      </x:c>
      <x:c r="G575" s="52" t="str">
        <x:f>IF('Deal_Master_Wide'!$M$84="","",'Deal_Master_Wide'!$M$84)</x:f>
        <x:v>Review</x:v>
      </x:c>
      <x:c r="H575" s="50" t="str">
        <x:v>Neuraxpharm UK Ltd</x:v>
      </x:c>
      <x:c r="I575" s="50" t="str">
        <x:v>Neuraxpharm France SAS</x:v>
      </x:c>
      <x:c r="J575" s="50" t="n">
        <x:v>2018</x:v>
      </x:c>
      <x:c r="K575" s="50" t="n">
        <x:v>3</x:v>
      </x:c>
      <x:c r="L575" s="50" t="n">
        <x:v>2021</x:v>
      </x:c>
      <x:c r="M575" s="50" t="n">
        <x:v>1</x:v>
      </x:c>
      <x:c r="N575" s="50" t="n">
        <x:v>1</x:v>
      </x:c>
      <x:c r="O575" s="52" t="str">
        <x:f>IF($F575="","",$F575*$M575)</x:f>
      </x:c>
      <x:c r="P575" s="54" t="str">
        <x:f>IF('Deal_Master_Wide'!$BV$84="","",'Deal_Master_Wide'!$BV$84)</x:f>
      </x:c>
      <x:c r="Q575" s="54" t="str">
        <x:f>IF('Deal_Master_Wide'!$CC$84="","",'Deal_Master_Wide'!$CC$84)</x:f>
      </x:c>
      <x:c r="R575" s="54" t="str">
        <x:f>IF('Deal_Master_Wide'!$CJ$84="","",'Deal_Master_Wide'!$CJ$84)</x:f>
      </x:c>
      <x:c r="S575" s="54" t="str">
        <x:f>IF('Deal_Master_Wide'!$CQ$84="","",'Deal_Master_Wide'!$CQ$84)</x:f>
      </x:c>
      <x:c r="T575" s="54" t="str">
        <x:f>IF('Deal_Master_Wide'!$CX$84="","",'Deal_Master_Wide'!$CX$84)</x:f>
      </x:c>
      <x:c r="U575" s="54" t="str">
        <x:f>IF('Deal_Master_Wide'!$DE$84="","",'Deal_Master_Wide'!$DE$84)</x:f>
      </x:c>
      <x:c r="V575" s="56" t="str">
        <x:f>IF('Deal_Master_Wide'!$DL$84="","",'Deal_Master_Wide'!$DL$84)</x:f>
      </x:c>
      <x:c r="W575" s="56" t="str">
        <x:f>IF('Deal_Master_Wide'!$DS$84="","",'Deal_Master_Wide'!$DS$84)</x:f>
      </x:c>
      <x:c r="X575" s="56" t="str">
        <x:f>IF('Deal_Master_Wide'!$DZ$84="","",'Deal_Master_Wide'!$DZ$84)</x:f>
      </x:c>
      <x:c r="Y575" s="118" t="str">
        <x:f>IF('Deal_Master_Wide'!$EG$84="","",'Deal_Master_Wide'!$EG$84)</x:f>
      </x:c>
      <x:c r="Z575" s="118" t="str">
        <x:f>IF('Deal_Master_Wide'!$EN$84="","",'Deal_Master_Wide'!$EN$84)</x:f>
      </x:c>
      <x:c r="AA575" s="52" t="str">
        <x:f>IF('Deal_Master_Wide'!$AL$84="","",'Deal_Master_Wide'!$AL$84)</x:f>
        <x:v>Unknown</x:v>
      </x:c>
      <x:c r="AB575" s="54" t="str">
        <x:f>IF('Deal_Master_Wide'!$AF$84="","",'Deal_Master_Wide'!$AF$84)</x:f>
      </x:c>
      <x:c r="AC575" s="52" t="str">
        <x:f>IF(COUNT($P575,$Q575,$R575,$S575,$T575,$U575,$V575,$W575,$X575)=9,"Yes","No")</x:f>
        <x:v>No</x:v>
      </x:c>
      <x:c r="AD575" s="52" t="str">
        <x:f>IF(COUNT($Y575,$Z575)=2,"Yes","No")</x:f>
        <x:v>No</x:v>
      </x:c>
      <x:c r="AE575" s="50" t="str"/>
      <x:c r="AF575" t="str"/>
    </x:row>
    <x:row r="576" ht="20" customHeight="1">
      <x:c r="A576" s="50" t="str">
        <x:v>CTL-0083</x:v>
      </x:c>
      <x:c r="B576" s="50" t="str">
        <x:v>Candidate alternative-rationale group</x:v>
      </x:c>
      <x:c r="C576" s="52" t="str">
        <x:f>IF('Deal_Master_Wide'!$AU$85="","",'Deal_Master_Wide'!$AU$85)</x:f>
        <x:v>Not reviewed</x:v>
      </x:c>
      <x:c r="D576" s="52" t="str">
        <x:f>IF('Deal_Master_Wide'!$AV$85="","",'Deal_Master_Wide'!$AV$85)</x:f>
        <x:v>Not assessed</x:v>
      </x:c>
      <x:c r="E576" s="50" t="n">
        <x:v>0</x:v>
      </x:c>
      <x:c r="F576" s="52" t="str">
        <x:f>IF(OR($C576="High-confidence innovation-driven",$C576="Medium-confidence innovation-driven"),1,IF($C576="Clear alternative-rationale",0,""))</x:f>
      </x:c>
      <x:c r="G576" s="52" t="str">
        <x:f>IF('Deal_Master_Wide'!$M$85="","",'Deal_Master_Wide'!$M$85)</x:f>
        <x:v>Review</x:v>
      </x:c>
      <x:c r="H576" s="50" t="str">
        <x:v>Sophia Genetics SA</x:v>
      </x:c>
      <x:c r="I576" s="50" t="str">
        <x:v>Interactive Biosoftware SAS</x:v>
      </x:c>
      <x:c r="J576" s="50" t="n">
        <x:v>2018</x:v>
      </x:c>
      <x:c r="K576" s="50" t="n">
        <x:v>-3</x:v>
      </x:c>
      <x:c r="L576" s="50" t="n">
        <x:v>2015</x:v>
      </x:c>
      <x:c r="M576" s="50" t="n">
        <x:v>0</x:v>
      </x:c>
      <x:c r="N576" s="50" t="n">
        <x:v>0</x:v>
      </x:c>
      <x:c r="O576" s="52" t="str">
        <x:f>IF($F576="","",$F576*$M576)</x:f>
      </x:c>
      <x:c r="P576" s="54" t="str">
        <x:f>IF('Deal_Master_Wide'!$BP$85="","",'Deal_Master_Wide'!$BP$85)</x:f>
      </x:c>
      <x:c r="Q576" s="54" t="str">
        <x:f>IF('Deal_Master_Wide'!$BW$85="","",'Deal_Master_Wide'!$BW$85)</x:f>
      </x:c>
      <x:c r="R576" s="54" t="str">
        <x:f>IF('Deal_Master_Wide'!$CD$85="","",'Deal_Master_Wide'!$CD$85)</x:f>
      </x:c>
      <x:c r="S576" s="54" t="str">
        <x:f>IF('Deal_Master_Wide'!$CK$85="","",'Deal_Master_Wide'!$CK$85)</x:f>
      </x:c>
      <x:c r="T576" s="54" t="str">
        <x:f>IF('Deal_Master_Wide'!$CR$85="","",'Deal_Master_Wide'!$CR$85)</x:f>
      </x:c>
      <x:c r="U576" s="54" t="str">
        <x:f>IF('Deal_Master_Wide'!$CY$85="","",'Deal_Master_Wide'!$CY$85)</x:f>
      </x:c>
      <x:c r="V576" s="56" t="str">
        <x:f>IF('Deal_Master_Wide'!$DF$85="","",'Deal_Master_Wide'!$DF$85)</x:f>
      </x:c>
      <x:c r="W576" s="56" t="str">
        <x:f>IF('Deal_Master_Wide'!$DM$85="","",'Deal_Master_Wide'!$DM$85)</x:f>
      </x:c>
      <x:c r="X576" s="56" t="str">
        <x:f>IF('Deal_Master_Wide'!$DT$85="","",'Deal_Master_Wide'!$DT$85)</x:f>
      </x:c>
      <x:c r="Y576" s="118" t="str">
        <x:f>IF('Deal_Master_Wide'!$EA$85="","",'Deal_Master_Wide'!$EA$85)</x:f>
      </x:c>
      <x:c r="Z576" s="118" t="str">
        <x:f>IF('Deal_Master_Wide'!$EH$85="","",'Deal_Master_Wide'!$EH$85)</x:f>
      </x:c>
      <x:c r="AA576" s="52" t="str">
        <x:f>IF('Deal_Master_Wide'!$AL$85="","",'Deal_Master_Wide'!$AL$85)</x:f>
        <x:v>Unknown</x:v>
      </x:c>
      <x:c r="AB576" s="54" t="str">
        <x:f>IF('Deal_Master_Wide'!$AF$85="","",'Deal_Master_Wide'!$AF$85)</x:f>
      </x:c>
      <x:c r="AC576" s="52" t="str">
        <x:f>IF(COUNT($P576,$Q576,$R576,$S576,$T576,$U576,$V576,$W576,$X576)=9,"Yes","No")</x:f>
        <x:v>No</x:v>
      </x:c>
      <x:c r="AD576" s="52" t="str">
        <x:f>IF(COUNT($Y576,$Z576)=2,"Yes","No")</x:f>
        <x:v>No</x:v>
      </x:c>
      <x:c r="AE576" s="50" t="str"/>
      <x:c r="AF576" t="str"/>
    </x:row>
    <x:row r="577" ht="20" customHeight="1">
      <x:c r="A577" s="50" t="str">
        <x:v>CTL-0083</x:v>
      </x:c>
      <x:c r="B577" s="50" t="str">
        <x:v>Candidate alternative-rationale group</x:v>
      </x:c>
      <x:c r="C577" s="52" t="str">
        <x:f>IF('Deal_Master_Wide'!$AU$85="","",'Deal_Master_Wide'!$AU$85)</x:f>
        <x:v>Not reviewed</x:v>
      </x:c>
      <x:c r="D577" s="52" t="str">
        <x:f>IF('Deal_Master_Wide'!$AV$85="","",'Deal_Master_Wide'!$AV$85)</x:f>
        <x:v>Not assessed</x:v>
      </x:c>
      <x:c r="E577" s="50" t="n">
        <x:v>0</x:v>
      </x:c>
      <x:c r="F577" s="52" t="str">
        <x:f>IF(OR($C577="High-confidence innovation-driven",$C577="Medium-confidence innovation-driven"),1,IF($C577="Clear alternative-rationale",0,""))</x:f>
      </x:c>
      <x:c r="G577" s="52" t="str">
        <x:f>IF('Deal_Master_Wide'!$M$85="","",'Deal_Master_Wide'!$M$85)</x:f>
        <x:v>Review</x:v>
      </x:c>
      <x:c r="H577" s="50" t="str">
        <x:v>Sophia Genetics SA</x:v>
      </x:c>
      <x:c r="I577" s="50" t="str">
        <x:v>Interactive Biosoftware SAS</x:v>
      </x:c>
      <x:c r="J577" s="50" t="n">
        <x:v>2018</x:v>
      </x:c>
      <x:c r="K577" s="50" t="n">
        <x:v>-2</x:v>
      </x:c>
      <x:c r="L577" s="50" t="n">
        <x:v>2016</x:v>
      </x:c>
      <x:c r="M577" s="50" t="n">
        <x:v>0</x:v>
      </x:c>
      <x:c r="N577" s="50" t="n">
        <x:v>0</x:v>
      </x:c>
      <x:c r="O577" s="52" t="str">
        <x:f>IF($F577="","",$F577*$M577)</x:f>
      </x:c>
      <x:c r="P577" s="54" t="str">
        <x:f>IF('Deal_Master_Wide'!$BQ$85="","",'Deal_Master_Wide'!$BQ$85)</x:f>
      </x:c>
      <x:c r="Q577" s="54" t="str">
        <x:f>IF('Deal_Master_Wide'!$BX$85="","",'Deal_Master_Wide'!$BX$85)</x:f>
      </x:c>
      <x:c r="R577" s="54" t="str">
        <x:f>IF('Deal_Master_Wide'!$CE$85="","",'Deal_Master_Wide'!$CE$85)</x:f>
      </x:c>
      <x:c r="S577" s="54" t="str">
        <x:f>IF('Deal_Master_Wide'!$CL$85="","",'Deal_Master_Wide'!$CL$85)</x:f>
      </x:c>
      <x:c r="T577" s="54" t="str">
        <x:f>IF('Deal_Master_Wide'!$CS$85="","",'Deal_Master_Wide'!$CS$85)</x:f>
      </x:c>
      <x:c r="U577" s="54" t="str">
        <x:f>IF('Deal_Master_Wide'!$CZ$85="","",'Deal_Master_Wide'!$CZ$85)</x:f>
      </x:c>
      <x:c r="V577" s="56" t="str">
        <x:f>IF('Deal_Master_Wide'!$DG$85="","",'Deal_Master_Wide'!$DG$85)</x:f>
      </x:c>
      <x:c r="W577" s="56" t="str">
        <x:f>IF('Deal_Master_Wide'!$DN$85="","",'Deal_Master_Wide'!$DN$85)</x:f>
      </x:c>
      <x:c r="X577" s="56" t="str">
        <x:f>IF('Deal_Master_Wide'!$DU$85="","",'Deal_Master_Wide'!$DU$85)</x:f>
      </x:c>
      <x:c r="Y577" s="118" t="str">
        <x:f>IF('Deal_Master_Wide'!$EB$85="","",'Deal_Master_Wide'!$EB$85)</x:f>
      </x:c>
      <x:c r="Z577" s="118" t="str">
        <x:f>IF('Deal_Master_Wide'!$EI$85="","",'Deal_Master_Wide'!$EI$85)</x:f>
      </x:c>
      <x:c r="AA577" s="52" t="str">
        <x:f>IF('Deal_Master_Wide'!$AL$85="","",'Deal_Master_Wide'!$AL$85)</x:f>
        <x:v>Unknown</x:v>
      </x:c>
      <x:c r="AB577" s="54" t="str">
        <x:f>IF('Deal_Master_Wide'!$AF$85="","",'Deal_Master_Wide'!$AF$85)</x:f>
      </x:c>
      <x:c r="AC577" s="52" t="str">
        <x:f>IF(COUNT($P577,$Q577,$R577,$S577,$T577,$U577,$V577,$W577,$X577)=9,"Yes","No")</x:f>
        <x:v>No</x:v>
      </x:c>
      <x:c r="AD577" s="52" t="str">
        <x:f>IF(COUNT($Y577,$Z577)=2,"Yes","No")</x:f>
        <x:v>No</x:v>
      </x:c>
      <x:c r="AE577" s="50" t="str"/>
      <x:c r="AF577" t="str"/>
    </x:row>
    <x:row r="578" ht="20" customHeight="1">
      <x:c r="A578" s="50" t="str">
        <x:v>CTL-0083</x:v>
      </x:c>
      <x:c r="B578" s="50" t="str">
        <x:v>Candidate alternative-rationale group</x:v>
      </x:c>
      <x:c r="C578" s="52" t="str">
        <x:f>IF('Deal_Master_Wide'!$AU$85="","",'Deal_Master_Wide'!$AU$85)</x:f>
        <x:v>Not reviewed</x:v>
      </x:c>
      <x:c r="D578" s="52" t="str">
        <x:f>IF('Deal_Master_Wide'!$AV$85="","",'Deal_Master_Wide'!$AV$85)</x:f>
        <x:v>Not assessed</x:v>
      </x:c>
      <x:c r="E578" s="50" t="n">
        <x:v>0</x:v>
      </x:c>
      <x:c r="F578" s="52" t="str">
        <x:f>IF(OR($C578="High-confidence innovation-driven",$C578="Medium-confidence innovation-driven"),1,IF($C578="Clear alternative-rationale",0,""))</x:f>
      </x:c>
      <x:c r="G578" s="52" t="str">
        <x:f>IF('Deal_Master_Wide'!$M$85="","",'Deal_Master_Wide'!$M$85)</x:f>
        <x:v>Review</x:v>
      </x:c>
      <x:c r="H578" s="50" t="str">
        <x:v>Sophia Genetics SA</x:v>
      </x:c>
      <x:c r="I578" s="50" t="str">
        <x:v>Interactive Biosoftware SAS</x:v>
      </x:c>
      <x:c r="J578" s="50" t="n">
        <x:v>2018</x:v>
      </x:c>
      <x:c r="K578" s="50" t="n">
        <x:v>-1</x:v>
      </x:c>
      <x:c r="L578" s="50" t="n">
        <x:v>2017</x:v>
      </x:c>
      <x:c r="M578" s="50" t="n">
        <x:v>0</x:v>
      </x:c>
      <x:c r="N578" s="50" t="n">
        <x:v>0</x:v>
      </x:c>
      <x:c r="O578" s="52" t="str">
        <x:f>IF($F578="","",$F578*$M578)</x:f>
      </x:c>
      <x:c r="P578" s="54" t="str">
        <x:f>IF('Deal_Master_Wide'!$BR$85="","",'Deal_Master_Wide'!$BR$85)</x:f>
      </x:c>
      <x:c r="Q578" s="54" t="str">
        <x:f>IF('Deal_Master_Wide'!$BY$85="","",'Deal_Master_Wide'!$BY$85)</x:f>
      </x:c>
      <x:c r="R578" s="54" t="str">
        <x:f>IF('Deal_Master_Wide'!$CF$85="","",'Deal_Master_Wide'!$CF$85)</x:f>
      </x:c>
      <x:c r="S578" s="54" t="str">
        <x:f>IF('Deal_Master_Wide'!$CM$85="","",'Deal_Master_Wide'!$CM$85)</x:f>
      </x:c>
      <x:c r="T578" s="54" t="str">
        <x:f>IF('Deal_Master_Wide'!$CT$85="","",'Deal_Master_Wide'!$CT$85)</x:f>
      </x:c>
      <x:c r="U578" s="54" t="str">
        <x:f>IF('Deal_Master_Wide'!$DA$85="","",'Deal_Master_Wide'!$DA$85)</x:f>
      </x:c>
      <x:c r="V578" s="56" t="str">
        <x:f>IF('Deal_Master_Wide'!$DH$85="","",'Deal_Master_Wide'!$DH$85)</x:f>
      </x:c>
      <x:c r="W578" s="56" t="str">
        <x:f>IF('Deal_Master_Wide'!$DO$85="","",'Deal_Master_Wide'!$DO$85)</x:f>
      </x:c>
      <x:c r="X578" s="56" t="str">
        <x:f>IF('Deal_Master_Wide'!$DV$85="","",'Deal_Master_Wide'!$DV$85)</x:f>
      </x:c>
      <x:c r="Y578" s="118" t="str">
        <x:f>IF('Deal_Master_Wide'!$EC$85="","",'Deal_Master_Wide'!$EC$85)</x:f>
      </x:c>
      <x:c r="Z578" s="118" t="str">
        <x:f>IF('Deal_Master_Wide'!$EJ$85="","",'Deal_Master_Wide'!$EJ$85)</x:f>
      </x:c>
      <x:c r="AA578" s="52" t="str">
        <x:f>IF('Deal_Master_Wide'!$AL$85="","",'Deal_Master_Wide'!$AL$85)</x:f>
        <x:v>Unknown</x:v>
      </x:c>
      <x:c r="AB578" s="54" t="str">
        <x:f>IF('Deal_Master_Wide'!$AF$85="","",'Deal_Master_Wide'!$AF$85)</x:f>
      </x:c>
      <x:c r="AC578" s="52" t="str">
        <x:f>IF(COUNT($P578,$Q578,$R578,$S578,$T578,$U578,$V578,$W578,$X578)=9,"Yes","No")</x:f>
        <x:v>No</x:v>
      </x:c>
      <x:c r="AD578" s="52" t="str">
        <x:f>IF(COUNT($Y578,$Z578)=2,"Yes","No")</x:f>
        <x:v>No</x:v>
      </x:c>
      <x:c r="AE578" s="50" t="str"/>
      <x:c r="AF578" t="str"/>
    </x:row>
    <x:row r="579" ht="20" customHeight="1">
      <x:c r="A579" s="50" t="str">
        <x:v>CTL-0083</x:v>
      </x:c>
      <x:c r="B579" s="50" t="str">
        <x:v>Candidate alternative-rationale group</x:v>
      </x:c>
      <x:c r="C579" s="52" t="str">
        <x:f>IF('Deal_Master_Wide'!$AU$85="","",'Deal_Master_Wide'!$AU$85)</x:f>
        <x:v>Not reviewed</x:v>
      </x:c>
      <x:c r="D579" s="52" t="str">
        <x:f>IF('Deal_Master_Wide'!$AV$85="","",'Deal_Master_Wide'!$AV$85)</x:f>
        <x:v>Not assessed</x:v>
      </x:c>
      <x:c r="E579" s="50" t="n">
        <x:v>0</x:v>
      </x:c>
      <x:c r="F579" s="52" t="str">
        <x:f>IF(OR($C579="High-confidence innovation-driven",$C579="Medium-confidence innovation-driven"),1,IF($C579="Clear alternative-rationale",0,""))</x:f>
      </x:c>
      <x:c r="G579" s="52" t="str">
        <x:f>IF('Deal_Master_Wide'!$M$85="","",'Deal_Master_Wide'!$M$85)</x:f>
        <x:v>Review</x:v>
      </x:c>
      <x:c r="H579" s="50" t="str">
        <x:v>Sophia Genetics SA</x:v>
      </x:c>
      <x:c r="I579" s="50" t="str">
        <x:v>Interactive Biosoftware SAS</x:v>
      </x:c>
      <x:c r="J579" s="50" t="n">
        <x:v>2018</x:v>
      </x:c>
      <x:c r="K579" s="50" t="n">
        <x:v>0</x:v>
      </x:c>
      <x:c r="L579" s="50" t="n">
        <x:v>2018</x:v>
      </x:c>
      <x:c r="M579" s="50" t="n">
        <x:v>0</x:v>
      </x:c>
      <x:c r="N579" s="50" t="n">
        <x:v>1</x:v>
      </x:c>
      <x:c r="O579" s="52" t="str">
        <x:f>IF($F579="","",$F579*$M579)</x:f>
      </x:c>
      <x:c r="P579" s="54" t="str">
        <x:f>IF('Deal_Master_Wide'!$BS$85="","",'Deal_Master_Wide'!$BS$85)</x:f>
      </x:c>
      <x:c r="Q579" s="54" t="str">
        <x:f>IF('Deal_Master_Wide'!$BZ$85="","",'Deal_Master_Wide'!$BZ$85)</x:f>
      </x:c>
      <x:c r="R579" s="54" t="str">
        <x:f>IF('Deal_Master_Wide'!$CG$85="","",'Deal_Master_Wide'!$CG$85)</x:f>
      </x:c>
      <x:c r="S579" s="54" t="str">
        <x:f>IF('Deal_Master_Wide'!$CN$85="","",'Deal_Master_Wide'!$CN$85)</x:f>
      </x:c>
      <x:c r="T579" s="54" t="str">
        <x:f>IF('Deal_Master_Wide'!$CU$85="","",'Deal_Master_Wide'!$CU$85)</x:f>
      </x:c>
      <x:c r="U579" s="54" t="str">
        <x:f>IF('Deal_Master_Wide'!$DB$85="","",'Deal_Master_Wide'!$DB$85)</x:f>
      </x:c>
      <x:c r="V579" s="56" t="str">
        <x:f>IF('Deal_Master_Wide'!$DI$85="","",'Deal_Master_Wide'!$DI$85)</x:f>
      </x:c>
      <x:c r="W579" s="56" t="str">
        <x:f>IF('Deal_Master_Wide'!$DP$85="","",'Deal_Master_Wide'!$DP$85)</x:f>
      </x:c>
      <x:c r="X579" s="56" t="str">
        <x:f>IF('Deal_Master_Wide'!$DW$85="","",'Deal_Master_Wide'!$DW$85)</x:f>
      </x:c>
      <x:c r="Y579" s="118" t="str">
        <x:f>IF('Deal_Master_Wide'!$ED$85="","",'Deal_Master_Wide'!$ED$85)</x:f>
      </x:c>
      <x:c r="Z579" s="118" t="str">
        <x:f>IF('Deal_Master_Wide'!$EK$85="","",'Deal_Master_Wide'!$EK$85)</x:f>
      </x:c>
      <x:c r="AA579" s="52" t="str">
        <x:f>IF('Deal_Master_Wide'!$AL$85="","",'Deal_Master_Wide'!$AL$85)</x:f>
        <x:v>Unknown</x:v>
      </x:c>
      <x:c r="AB579" s="54" t="str">
        <x:f>IF('Deal_Master_Wide'!$AF$85="","",'Deal_Master_Wide'!$AF$85)</x:f>
      </x:c>
      <x:c r="AC579" s="52" t="str">
        <x:f>IF(COUNT($P579,$Q579,$R579,$S579,$T579,$U579,$V579,$W579,$X579)=9,"Yes","No")</x:f>
        <x:v>No</x:v>
      </x:c>
      <x:c r="AD579" s="52" t="str">
        <x:f>IF(COUNT($Y579,$Z579)=2,"Yes","No")</x:f>
        <x:v>No</x:v>
      </x:c>
      <x:c r="AE579" s="50" t="str"/>
      <x:c r="AF579" t="str"/>
    </x:row>
    <x:row r="580" ht="20" customHeight="1">
      <x:c r="A580" s="50" t="str">
        <x:v>CTL-0083</x:v>
      </x:c>
      <x:c r="B580" s="50" t="str">
        <x:v>Candidate alternative-rationale group</x:v>
      </x:c>
      <x:c r="C580" s="52" t="str">
        <x:f>IF('Deal_Master_Wide'!$AU$85="","",'Deal_Master_Wide'!$AU$85)</x:f>
        <x:v>Not reviewed</x:v>
      </x:c>
      <x:c r="D580" s="52" t="str">
        <x:f>IF('Deal_Master_Wide'!$AV$85="","",'Deal_Master_Wide'!$AV$85)</x:f>
        <x:v>Not assessed</x:v>
      </x:c>
      <x:c r="E580" s="50" t="n">
        <x:v>0</x:v>
      </x:c>
      <x:c r="F580" s="52" t="str">
        <x:f>IF(OR($C580="High-confidence innovation-driven",$C580="Medium-confidence innovation-driven"),1,IF($C580="Clear alternative-rationale",0,""))</x:f>
      </x:c>
      <x:c r="G580" s="52" t="str">
        <x:f>IF('Deal_Master_Wide'!$M$85="","",'Deal_Master_Wide'!$M$85)</x:f>
        <x:v>Review</x:v>
      </x:c>
      <x:c r="H580" s="50" t="str">
        <x:v>Sophia Genetics SA</x:v>
      </x:c>
      <x:c r="I580" s="50" t="str">
        <x:v>Interactive Biosoftware SAS</x:v>
      </x:c>
      <x:c r="J580" s="50" t="n">
        <x:v>2018</x:v>
      </x:c>
      <x:c r="K580" s="50" t="n">
        <x:v>1</x:v>
      </x:c>
      <x:c r="L580" s="50" t="n">
        <x:v>2019</x:v>
      </x:c>
      <x:c r="M580" s="50" t="n">
        <x:v>1</x:v>
      </x:c>
      <x:c r="N580" s="50" t="n">
        <x:v>1</x:v>
      </x:c>
      <x:c r="O580" s="52" t="str">
        <x:f>IF($F580="","",$F580*$M580)</x:f>
      </x:c>
      <x:c r="P580" s="54" t="str">
        <x:f>IF('Deal_Master_Wide'!$BT$85="","",'Deal_Master_Wide'!$BT$85)</x:f>
      </x:c>
      <x:c r="Q580" s="54" t="str">
        <x:f>IF('Deal_Master_Wide'!$CA$85="","",'Deal_Master_Wide'!$CA$85)</x:f>
      </x:c>
      <x:c r="R580" s="54" t="str">
        <x:f>IF('Deal_Master_Wide'!$CH$85="","",'Deal_Master_Wide'!$CH$85)</x:f>
      </x:c>
      <x:c r="S580" s="54" t="str">
        <x:f>IF('Deal_Master_Wide'!$CO$85="","",'Deal_Master_Wide'!$CO$85)</x:f>
      </x:c>
      <x:c r="T580" s="54" t="str">
        <x:f>IF('Deal_Master_Wide'!$CV$85="","",'Deal_Master_Wide'!$CV$85)</x:f>
      </x:c>
      <x:c r="U580" s="54" t="str">
        <x:f>IF('Deal_Master_Wide'!$DC$85="","",'Deal_Master_Wide'!$DC$85)</x:f>
      </x:c>
      <x:c r="V580" s="56" t="str">
        <x:f>IF('Deal_Master_Wide'!$DJ$85="","",'Deal_Master_Wide'!$DJ$85)</x:f>
      </x:c>
      <x:c r="W580" s="56" t="str">
        <x:f>IF('Deal_Master_Wide'!$DQ$85="","",'Deal_Master_Wide'!$DQ$85)</x:f>
      </x:c>
      <x:c r="X580" s="56" t="str">
        <x:f>IF('Deal_Master_Wide'!$DX$85="","",'Deal_Master_Wide'!$DX$85)</x:f>
      </x:c>
      <x:c r="Y580" s="118" t="str">
        <x:f>IF('Deal_Master_Wide'!$EE$85="","",'Deal_Master_Wide'!$EE$85)</x:f>
      </x:c>
      <x:c r="Z580" s="118" t="str">
        <x:f>IF('Deal_Master_Wide'!$EL$85="","",'Deal_Master_Wide'!$EL$85)</x:f>
      </x:c>
      <x:c r="AA580" s="52" t="str">
        <x:f>IF('Deal_Master_Wide'!$AL$85="","",'Deal_Master_Wide'!$AL$85)</x:f>
        <x:v>Unknown</x:v>
      </x:c>
      <x:c r="AB580" s="54" t="str">
        <x:f>IF('Deal_Master_Wide'!$AF$85="","",'Deal_Master_Wide'!$AF$85)</x:f>
      </x:c>
      <x:c r="AC580" s="52" t="str">
        <x:f>IF(COUNT($P580,$Q580,$R580,$S580,$T580,$U580,$V580,$W580,$X580)=9,"Yes","No")</x:f>
        <x:v>No</x:v>
      </x:c>
      <x:c r="AD580" s="52" t="str">
        <x:f>IF(COUNT($Y580,$Z580)=2,"Yes","No")</x:f>
        <x:v>No</x:v>
      </x:c>
      <x:c r="AE580" s="50" t="str"/>
      <x:c r="AF580" t="str"/>
    </x:row>
    <x:row r="581" ht="20" customHeight="1">
      <x:c r="A581" s="50" t="str">
        <x:v>CTL-0083</x:v>
      </x:c>
      <x:c r="B581" s="50" t="str">
        <x:v>Candidate alternative-rationale group</x:v>
      </x:c>
      <x:c r="C581" s="52" t="str">
        <x:f>IF('Deal_Master_Wide'!$AU$85="","",'Deal_Master_Wide'!$AU$85)</x:f>
        <x:v>Not reviewed</x:v>
      </x:c>
      <x:c r="D581" s="52" t="str">
        <x:f>IF('Deal_Master_Wide'!$AV$85="","",'Deal_Master_Wide'!$AV$85)</x:f>
        <x:v>Not assessed</x:v>
      </x:c>
      <x:c r="E581" s="50" t="n">
        <x:v>0</x:v>
      </x:c>
      <x:c r="F581" s="52" t="str">
        <x:f>IF(OR($C581="High-confidence innovation-driven",$C581="Medium-confidence innovation-driven"),1,IF($C581="Clear alternative-rationale",0,""))</x:f>
      </x:c>
      <x:c r="G581" s="52" t="str">
        <x:f>IF('Deal_Master_Wide'!$M$85="","",'Deal_Master_Wide'!$M$85)</x:f>
        <x:v>Review</x:v>
      </x:c>
      <x:c r="H581" s="50" t="str">
        <x:v>Sophia Genetics SA</x:v>
      </x:c>
      <x:c r="I581" s="50" t="str">
        <x:v>Interactive Biosoftware SAS</x:v>
      </x:c>
      <x:c r="J581" s="50" t="n">
        <x:v>2018</x:v>
      </x:c>
      <x:c r="K581" s="50" t="n">
        <x:v>2</x:v>
      </x:c>
      <x:c r="L581" s="50" t="n">
        <x:v>2020</x:v>
      </x:c>
      <x:c r="M581" s="50" t="n">
        <x:v>1</x:v>
      </x:c>
      <x:c r="N581" s="50" t="n">
        <x:v>1</x:v>
      </x:c>
      <x:c r="O581" s="52" t="str">
        <x:f>IF($F581="","",$F581*$M581)</x:f>
      </x:c>
      <x:c r="P581" s="54" t="str">
        <x:f>IF('Deal_Master_Wide'!$BU$85="","",'Deal_Master_Wide'!$BU$85)</x:f>
      </x:c>
      <x:c r="Q581" s="54" t="str">
        <x:f>IF('Deal_Master_Wide'!$CB$85="","",'Deal_Master_Wide'!$CB$85)</x:f>
      </x:c>
      <x:c r="R581" s="54" t="str">
        <x:f>IF('Deal_Master_Wide'!$CI$85="","",'Deal_Master_Wide'!$CI$85)</x:f>
      </x:c>
      <x:c r="S581" s="54" t="str">
        <x:f>IF('Deal_Master_Wide'!$CP$85="","",'Deal_Master_Wide'!$CP$85)</x:f>
      </x:c>
      <x:c r="T581" s="54" t="str">
        <x:f>IF('Deal_Master_Wide'!$CW$85="","",'Deal_Master_Wide'!$CW$85)</x:f>
      </x:c>
      <x:c r="U581" s="54" t="str">
        <x:f>IF('Deal_Master_Wide'!$DD$85="","",'Deal_Master_Wide'!$DD$85)</x:f>
      </x:c>
      <x:c r="V581" s="56" t="str">
        <x:f>IF('Deal_Master_Wide'!$DK$85="","",'Deal_Master_Wide'!$DK$85)</x:f>
      </x:c>
      <x:c r="W581" s="56" t="str">
        <x:f>IF('Deal_Master_Wide'!$DR$85="","",'Deal_Master_Wide'!$DR$85)</x:f>
      </x:c>
      <x:c r="X581" s="56" t="str">
        <x:f>IF('Deal_Master_Wide'!$DY$85="","",'Deal_Master_Wide'!$DY$85)</x:f>
      </x:c>
      <x:c r="Y581" s="118" t="str">
        <x:f>IF('Deal_Master_Wide'!$EF$85="","",'Deal_Master_Wide'!$EF$85)</x:f>
      </x:c>
      <x:c r="Z581" s="118" t="str">
        <x:f>IF('Deal_Master_Wide'!$EM$85="","",'Deal_Master_Wide'!$EM$85)</x:f>
      </x:c>
      <x:c r="AA581" s="52" t="str">
        <x:f>IF('Deal_Master_Wide'!$AL$85="","",'Deal_Master_Wide'!$AL$85)</x:f>
        <x:v>Unknown</x:v>
      </x:c>
      <x:c r="AB581" s="54" t="str">
        <x:f>IF('Deal_Master_Wide'!$AF$85="","",'Deal_Master_Wide'!$AF$85)</x:f>
      </x:c>
      <x:c r="AC581" s="52" t="str">
        <x:f>IF(COUNT($P581,$Q581,$R581,$S581,$T581,$U581,$V581,$W581,$X581)=9,"Yes","No")</x:f>
        <x:v>No</x:v>
      </x:c>
      <x:c r="AD581" s="52" t="str">
        <x:f>IF(COUNT($Y581,$Z581)=2,"Yes","No")</x:f>
        <x:v>No</x:v>
      </x:c>
      <x:c r="AE581" s="50" t="str"/>
      <x:c r="AF581" t="str"/>
    </x:row>
    <x:row r="582" ht="20" customHeight="1">
      <x:c r="A582" s="50" t="str">
        <x:v>CTL-0083</x:v>
      </x:c>
      <x:c r="B582" s="50" t="str">
        <x:v>Candidate alternative-rationale group</x:v>
      </x:c>
      <x:c r="C582" s="52" t="str">
        <x:f>IF('Deal_Master_Wide'!$AU$85="","",'Deal_Master_Wide'!$AU$85)</x:f>
        <x:v>Not reviewed</x:v>
      </x:c>
      <x:c r="D582" s="52" t="str">
        <x:f>IF('Deal_Master_Wide'!$AV$85="","",'Deal_Master_Wide'!$AV$85)</x:f>
        <x:v>Not assessed</x:v>
      </x:c>
      <x:c r="E582" s="50" t="n">
        <x:v>0</x:v>
      </x:c>
      <x:c r="F582" s="52" t="str">
        <x:f>IF(OR($C582="High-confidence innovation-driven",$C582="Medium-confidence innovation-driven"),1,IF($C582="Clear alternative-rationale",0,""))</x:f>
      </x:c>
      <x:c r="G582" s="52" t="str">
        <x:f>IF('Deal_Master_Wide'!$M$85="","",'Deal_Master_Wide'!$M$85)</x:f>
        <x:v>Review</x:v>
      </x:c>
      <x:c r="H582" s="50" t="str">
        <x:v>Sophia Genetics SA</x:v>
      </x:c>
      <x:c r="I582" s="50" t="str">
        <x:v>Interactive Biosoftware SAS</x:v>
      </x:c>
      <x:c r="J582" s="50" t="n">
        <x:v>2018</x:v>
      </x:c>
      <x:c r="K582" s="50" t="n">
        <x:v>3</x:v>
      </x:c>
      <x:c r="L582" s="50" t="n">
        <x:v>2021</x:v>
      </x:c>
      <x:c r="M582" s="50" t="n">
        <x:v>1</x:v>
      </x:c>
      <x:c r="N582" s="50" t="n">
        <x:v>1</x:v>
      </x:c>
      <x:c r="O582" s="52" t="str">
        <x:f>IF($F582="","",$F582*$M582)</x:f>
      </x:c>
      <x:c r="P582" s="54" t="str">
        <x:f>IF('Deal_Master_Wide'!$BV$85="","",'Deal_Master_Wide'!$BV$85)</x:f>
      </x:c>
      <x:c r="Q582" s="54" t="str">
        <x:f>IF('Deal_Master_Wide'!$CC$85="","",'Deal_Master_Wide'!$CC$85)</x:f>
      </x:c>
      <x:c r="R582" s="54" t="str">
        <x:f>IF('Deal_Master_Wide'!$CJ$85="","",'Deal_Master_Wide'!$CJ$85)</x:f>
      </x:c>
      <x:c r="S582" s="54" t="str">
        <x:f>IF('Deal_Master_Wide'!$CQ$85="","",'Deal_Master_Wide'!$CQ$85)</x:f>
      </x:c>
      <x:c r="T582" s="54" t="str">
        <x:f>IF('Deal_Master_Wide'!$CX$85="","",'Deal_Master_Wide'!$CX$85)</x:f>
      </x:c>
      <x:c r="U582" s="54" t="str">
        <x:f>IF('Deal_Master_Wide'!$DE$85="","",'Deal_Master_Wide'!$DE$85)</x:f>
      </x:c>
      <x:c r="V582" s="56" t="str">
        <x:f>IF('Deal_Master_Wide'!$DL$85="","",'Deal_Master_Wide'!$DL$85)</x:f>
      </x:c>
      <x:c r="W582" s="56" t="str">
        <x:f>IF('Deal_Master_Wide'!$DS$85="","",'Deal_Master_Wide'!$DS$85)</x:f>
      </x:c>
      <x:c r="X582" s="56" t="str">
        <x:f>IF('Deal_Master_Wide'!$DZ$85="","",'Deal_Master_Wide'!$DZ$85)</x:f>
      </x:c>
      <x:c r="Y582" s="118" t="str">
        <x:f>IF('Deal_Master_Wide'!$EG$85="","",'Deal_Master_Wide'!$EG$85)</x:f>
      </x:c>
      <x:c r="Z582" s="118" t="str">
        <x:f>IF('Deal_Master_Wide'!$EN$85="","",'Deal_Master_Wide'!$EN$85)</x:f>
      </x:c>
      <x:c r="AA582" s="52" t="str">
        <x:f>IF('Deal_Master_Wide'!$AL$85="","",'Deal_Master_Wide'!$AL$85)</x:f>
        <x:v>Unknown</x:v>
      </x:c>
      <x:c r="AB582" s="54" t="str">
        <x:f>IF('Deal_Master_Wide'!$AF$85="","",'Deal_Master_Wide'!$AF$85)</x:f>
      </x:c>
      <x:c r="AC582" s="52" t="str">
        <x:f>IF(COUNT($P582,$Q582,$R582,$S582,$T582,$U582,$V582,$W582,$X582)=9,"Yes","No")</x:f>
        <x:v>No</x:v>
      </x:c>
      <x:c r="AD582" s="52" t="str">
        <x:f>IF(COUNT($Y582,$Z582)=2,"Yes","No")</x:f>
        <x:v>No</x:v>
      </x:c>
      <x:c r="AE582" s="50" t="str"/>
      <x:c r="AF582" t="str"/>
    </x:row>
    <x:row r="583" ht="20" customHeight="1">
      <x:c r="A583" s="50" t="str">
        <x:v>CTL-0084</x:v>
      </x:c>
      <x:c r="B583" s="50" t="str">
        <x:v>Candidate alternative-rationale group</x:v>
      </x:c>
      <x:c r="C583" s="52" t="str">
        <x:f>IF('Deal_Master_Wide'!$AU$86="","",'Deal_Master_Wide'!$AU$86)</x:f>
        <x:v>Not reviewed</x:v>
      </x:c>
      <x:c r="D583" s="52" t="str">
        <x:f>IF('Deal_Master_Wide'!$AV$86="","",'Deal_Master_Wide'!$AV$86)</x:f>
        <x:v>Not assessed</x:v>
      </x:c>
      <x:c r="E583" s="50" t="n">
        <x:v>0</x:v>
      </x:c>
      <x:c r="F583" s="52" t="str">
        <x:f>IF(OR($C583="High-confidence innovation-driven",$C583="Medium-confidence innovation-driven"),1,IF($C583="Clear alternative-rationale",0,""))</x:f>
      </x:c>
      <x:c r="G583" s="52" t="str">
        <x:f>IF('Deal_Master_Wide'!$M$86="","",'Deal_Master_Wide'!$M$86)</x:f>
        <x:v>Review</x:v>
      </x:c>
      <x:c r="H583" s="50" t="str">
        <x:v>Orion Biotechnology Canada Ltd</x:v>
      </x:c>
      <x:c r="I583" s="50" t="str">
        <x:v>K2 Biomedical Sp. z o.o.</x:v>
      </x:c>
      <x:c r="J583" s="50" t="n">
        <x:v>2018</x:v>
      </x:c>
      <x:c r="K583" s="50" t="n">
        <x:v>-3</x:v>
      </x:c>
      <x:c r="L583" s="50" t="n">
        <x:v>2015</x:v>
      </x:c>
      <x:c r="M583" s="50" t="n">
        <x:v>0</x:v>
      </x:c>
      <x:c r="N583" s="50" t="n">
        <x:v>0</x:v>
      </x:c>
      <x:c r="O583" s="52" t="str">
        <x:f>IF($F583="","",$F583*$M583)</x:f>
      </x:c>
      <x:c r="P583" s="54" t="str">
        <x:f>IF('Deal_Master_Wide'!$BP$86="","",'Deal_Master_Wide'!$BP$86)</x:f>
      </x:c>
      <x:c r="Q583" s="54" t="str">
        <x:f>IF('Deal_Master_Wide'!$BW$86="","",'Deal_Master_Wide'!$BW$86)</x:f>
      </x:c>
      <x:c r="R583" s="54" t="str">
        <x:f>IF('Deal_Master_Wide'!$CD$86="","",'Deal_Master_Wide'!$CD$86)</x:f>
      </x:c>
      <x:c r="S583" s="54" t="str">
        <x:f>IF('Deal_Master_Wide'!$CK$86="","",'Deal_Master_Wide'!$CK$86)</x:f>
      </x:c>
      <x:c r="T583" s="54" t="str">
        <x:f>IF('Deal_Master_Wide'!$CR$86="","",'Deal_Master_Wide'!$CR$86)</x:f>
      </x:c>
      <x:c r="U583" s="54" t="str">
        <x:f>IF('Deal_Master_Wide'!$CY$86="","",'Deal_Master_Wide'!$CY$86)</x:f>
      </x:c>
      <x:c r="V583" s="56" t="str">
        <x:f>IF('Deal_Master_Wide'!$DF$86="","",'Deal_Master_Wide'!$DF$86)</x:f>
      </x:c>
      <x:c r="W583" s="56" t="str">
        <x:f>IF('Deal_Master_Wide'!$DM$86="","",'Deal_Master_Wide'!$DM$86)</x:f>
      </x:c>
      <x:c r="X583" s="56" t="str">
        <x:f>IF('Deal_Master_Wide'!$DT$86="","",'Deal_Master_Wide'!$DT$86)</x:f>
      </x:c>
      <x:c r="Y583" s="118" t="str">
        <x:f>IF('Deal_Master_Wide'!$EA$86="","",'Deal_Master_Wide'!$EA$86)</x:f>
      </x:c>
      <x:c r="Z583" s="118" t="str">
        <x:f>IF('Deal_Master_Wide'!$EH$86="","",'Deal_Master_Wide'!$EH$86)</x:f>
      </x:c>
      <x:c r="AA583" s="52" t="str">
        <x:f>IF('Deal_Master_Wide'!$AL$86="","",'Deal_Master_Wide'!$AL$86)</x:f>
        <x:v>Unknown</x:v>
      </x:c>
      <x:c r="AB583" s="54" t="str">
        <x:f>IF('Deal_Master_Wide'!$AF$86="","",'Deal_Master_Wide'!$AF$86)</x:f>
      </x:c>
      <x:c r="AC583" s="52" t="str">
        <x:f>IF(COUNT($P583,$Q583,$R583,$S583,$T583,$U583,$V583,$W583,$X583)=9,"Yes","No")</x:f>
        <x:v>No</x:v>
      </x:c>
      <x:c r="AD583" s="52" t="str">
        <x:f>IF(COUNT($Y583,$Z583)=2,"Yes","No")</x:f>
        <x:v>No</x:v>
      </x:c>
      <x:c r="AE583" s="50" t="str"/>
      <x:c r="AF583" t="str"/>
    </x:row>
    <x:row r="584" ht="20" customHeight="1">
      <x:c r="A584" s="50" t="str">
        <x:v>CTL-0084</x:v>
      </x:c>
      <x:c r="B584" s="50" t="str">
        <x:v>Candidate alternative-rationale group</x:v>
      </x:c>
      <x:c r="C584" s="52" t="str">
        <x:f>IF('Deal_Master_Wide'!$AU$86="","",'Deal_Master_Wide'!$AU$86)</x:f>
        <x:v>Not reviewed</x:v>
      </x:c>
      <x:c r="D584" s="52" t="str">
        <x:f>IF('Deal_Master_Wide'!$AV$86="","",'Deal_Master_Wide'!$AV$86)</x:f>
        <x:v>Not assessed</x:v>
      </x:c>
      <x:c r="E584" s="50" t="n">
        <x:v>0</x:v>
      </x:c>
      <x:c r="F584" s="52" t="str">
        <x:f>IF(OR($C584="High-confidence innovation-driven",$C584="Medium-confidence innovation-driven"),1,IF($C584="Clear alternative-rationale",0,""))</x:f>
      </x:c>
      <x:c r="G584" s="52" t="str">
        <x:f>IF('Deal_Master_Wide'!$M$86="","",'Deal_Master_Wide'!$M$86)</x:f>
        <x:v>Review</x:v>
      </x:c>
      <x:c r="H584" s="50" t="str">
        <x:v>Orion Biotechnology Canada Ltd</x:v>
      </x:c>
      <x:c r="I584" s="50" t="str">
        <x:v>K2 Biomedical Sp. z o.o.</x:v>
      </x:c>
      <x:c r="J584" s="50" t="n">
        <x:v>2018</x:v>
      </x:c>
      <x:c r="K584" s="50" t="n">
        <x:v>-2</x:v>
      </x:c>
      <x:c r="L584" s="50" t="n">
        <x:v>2016</x:v>
      </x:c>
      <x:c r="M584" s="50" t="n">
        <x:v>0</x:v>
      </x:c>
      <x:c r="N584" s="50" t="n">
        <x:v>0</x:v>
      </x:c>
      <x:c r="O584" s="52" t="str">
        <x:f>IF($F584="","",$F584*$M584)</x:f>
      </x:c>
      <x:c r="P584" s="54" t="str">
        <x:f>IF('Deal_Master_Wide'!$BQ$86="","",'Deal_Master_Wide'!$BQ$86)</x:f>
      </x:c>
      <x:c r="Q584" s="54" t="str">
        <x:f>IF('Deal_Master_Wide'!$BX$86="","",'Deal_Master_Wide'!$BX$86)</x:f>
      </x:c>
      <x:c r="R584" s="54" t="str">
        <x:f>IF('Deal_Master_Wide'!$CE$86="","",'Deal_Master_Wide'!$CE$86)</x:f>
      </x:c>
      <x:c r="S584" s="54" t="str">
        <x:f>IF('Deal_Master_Wide'!$CL$86="","",'Deal_Master_Wide'!$CL$86)</x:f>
      </x:c>
      <x:c r="T584" s="54" t="str">
        <x:f>IF('Deal_Master_Wide'!$CS$86="","",'Deal_Master_Wide'!$CS$86)</x:f>
      </x:c>
      <x:c r="U584" s="54" t="str">
        <x:f>IF('Deal_Master_Wide'!$CZ$86="","",'Deal_Master_Wide'!$CZ$86)</x:f>
      </x:c>
      <x:c r="V584" s="56" t="str">
        <x:f>IF('Deal_Master_Wide'!$DG$86="","",'Deal_Master_Wide'!$DG$86)</x:f>
      </x:c>
      <x:c r="W584" s="56" t="str">
        <x:f>IF('Deal_Master_Wide'!$DN$86="","",'Deal_Master_Wide'!$DN$86)</x:f>
      </x:c>
      <x:c r="X584" s="56" t="str">
        <x:f>IF('Deal_Master_Wide'!$DU$86="","",'Deal_Master_Wide'!$DU$86)</x:f>
      </x:c>
      <x:c r="Y584" s="118" t="str">
        <x:f>IF('Deal_Master_Wide'!$EB$86="","",'Deal_Master_Wide'!$EB$86)</x:f>
      </x:c>
      <x:c r="Z584" s="118" t="str">
        <x:f>IF('Deal_Master_Wide'!$EI$86="","",'Deal_Master_Wide'!$EI$86)</x:f>
      </x:c>
      <x:c r="AA584" s="52" t="str">
        <x:f>IF('Deal_Master_Wide'!$AL$86="","",'Deal_Master_Wide'!$AL$86)</x:f>
        <x:v>Unknown</x:v>
      </x:c>
      <x:c r="AB584" s="54" t="str">
        <x:f>IF('Deal_Master_Wide'!$AF$86="","",'Deal_Master_Wide'!$AF$86)</x:f>
      </x:c>
      <x:c r="AC584" s="52" t="str">
        <x:f>IF(COUNT($P584,$Q584,$R584,$S584,$T584,$U584,$V584,$W584,$X584)=9,"Yes","No")</x:f>
        <x:v>No</x:v>
      </x:c>
      <x:c r="AD584" s="52" t="str">
        <x:f>IF(COUNT($Y584,$Z584)=2,"Yes","No")</x:f>
        <x:v>No</x:v>
      </x:c>
      <x:c r="AE584" s="50" t="str"/>
      <x:c r="AF584" t="str"/>
    </x:row>
    <x:row r="585" ht="20" customHeight="1">
      <x:c r="A585" s="50" t="str">
        <x:v>CTL-0084</x:v>
      </x:c>
      <x:c r="B585" s="50" t="str">
        <x:v>Candidate alternative-rationale group</x:v>
      </x:c>
      <x:c r="C585" s="52" t="str">
        <x:f>IF('Deal_Master_Wide'!$AU$86="","",'Deal_Master_Wide'!$AU$86)</x:f>
        <x:v>Not reviewed</x:v>
      </x:c>
      <x:c r="D585" s="52" t="str">
        <x:f>IF('Deal_Master_Wide'!$AV$86="","",'Deal_Master_Wide'!$AV$86)</x:f>
        <x:v>Not assessed</x:v>
      </x:c>
      <x:c r="E585" s="50" t="n">
        <x:v>0</x:v>
      </x:c>
      <x:c r="F585" s="52" t="str">
        <x:f>IF(OR($C585="High-confidence innovation-driven",$C585="Medium-confidence innovation-driven"),1,IF($C585="Clear alternative-rationale",0,""))</x:f>
      </x:c>
      <x:c r="G585" s="52" t="str">
        <x:f>IF('Deal_Master_Wide'!$M$86="","",'Deal_Master_Wide'!$M$86)</x:f>
        <x:v>Review</x:v>
      </x:c>
      <x:c r="H585" s="50" t="str">
        <x:v>Orion Biotechnology Canada Ltd</x:v>
      </x:c>
      <x:c r="I585" s="50" t="str">
        <x:v>K2 Biomedical Sp. z o.o.</x:v>
      </x:c>
      <x:c r="J585" s="50" t="n">
        <x:v>2018</x:v>
      </x:c>
      <x:c r="K585" s="50" t="n">
        <x:v>-1</x:v>
      </x:c>
      <x:c r="L585" s="50" t="n">
        <x:v>2017</x:v>
      </x:c>
      <x:c r="M585" s="50" t="n">
        <x:v>0</x:v>
      </x:c>
      <x:c r="N585" s="50" t="n">
        <x:v>0</x:v>
      </x:c>
      <x:c r="O585" s="52" t="str">
        <x:f>IF($F585="","",$F585*$M585)</x:f>
      </x:c>
      <x:c r="P585" s="54" t="str">
        <x:f>IF('Deal_Master_Wide'!$BR$86="","",'Deal_Master_Wide'!$BR$86)</x:f>
      </x:c>
      <x:c r="Q585" s="54" t="str">
        <x:f>IF('Deal_Master_Wide'!$BY$86="","",'Deal_Master_Wide'!$BY$86)</x:f>
      </x:c>
      <x:c r="R585" s="54" t="str">
        <x:f>IF('Deal_Master_Wide'!$CF$86="","",'Deal_Master_Wide'!$CF$86)</x:f>
      </x:c>
      <x:c r="S585" s="54" t="str">
        <x:f>IF('Deal_Master_Wide'!$CM$86="","",'Deal_Master_Wide'!$CM$86)</x:f>
      </x:c>
      <x:c r="T585" s="54" t="str">
        <x:f>IF('Deal_Master_Wide'!$CT$86="","",'Deal_Master_Wide'!$CT$86)</x:f>
      </x:c>
      <x:c r="U585" s="54" t="str">
        <x:f>IF('Deal_Master_Wide'!$DA$86="","",'Deal_Master_Wide'!$DA$86)</x:f>
      </x:c>
      <x:c r="V585" s="56" t="str">
        <x:f>IF('Deal_Master_Wide'!$DH$86="","",'Deal_Master_Wide'!$DH$86)</x:f>
      </x:c>
      <x:c r="W585" s="56" t="str">
        <x:f>IF('Deal_Master_Wide'!$DO$86="","",'Deal_Master_Wide'!$DO$86)</x:f>
      </x:c>
      <x:c r="X585" s="56" t="str">
        <x:f>IF('Deal_Master_Wide'!$DV$86="","",'Deal_Master_Wide'!$DV$86)</x:f>
      </x:c>
      <x:c r="Y585" s="118" t="str">
        <x:f>IF('Deal_Master_Wide'!$EC$86="","",'Deal_Master_Wide'!$EC$86)</x:f>
      </x:c>
      <x:c r="Z585" s="118" t="str">
        <x:f>IF('Deal_Master_Wide'!$EJ$86="","",'Deal_Master_Wide'!$EJ$86)</x:f>
      </x:c>
      <x:c r="AA585" s="52" t="str">
        <x:f>IF('Deal_Master_Wide'!$AL$86="","",'Deal_Master_Wide'!$AL$86)</x:f>
        <x:v>Unknown</x:v>
      </x:c>
      <x:c r="AB585" s="54" t="str">
        <x:f>IF('Deal_Master_Wide'!$AF$86="","",'Deal_Master_Wide'!$AF$86)</x:f>
      </x:c>
      <x:c r="AC585" s="52" t="str">
        <x:f>IF(COUNT($P585,$Q585,$R585,$S585,$T585,$U585,$V585,$W585,$X585)=9,"Yes","No")</x:f>
        <x:v>No</x:v>
      </x:c>
      <x:c r="AD585" s="52" t="str">
        <x:f>IF(COUNT($Y585,$Z585)=2,"Yes","No")</x:f>
        <x:v>No</x:v>
      </x:c>
      <x:c r="AE585" s="50" t="str"/>
      <x:c r="AF585" t="str"/>
    </x:row>
    <x:row r="586" ht="20" customHeight="1">
      <x:c r="A586" s="50" t="str">
        <x:v>CTL-0084</x:v>
      </x:c>
      <x:c r="B586" s="50" t="str">
        <x:v>Candidate alternative-rationale group</x:v>
      </x:c>
      <x:c r="C586" s="52" t="str">
        <x:f>IF('Deal_Master_Wide'!$AU$86="","",'Deal_Master_Wide'!$AU$86)</x:f>
        <x:v>Not reviewed</x:v>
      </x:c>
      <x:c r="D586" s="52" t="str">
        <x:f>IF('Deal_Master_Wide'!$AV$86="","",'Deal_Master_Wide'!$AV$86)</x:f>
        <x:v>Not assessed</x:v>
      </x:c>
      <x:c r="E586" s="50" t="n">
        <x:v>0</x:v>
      </x:c>
      <x:c r="F586" s="52" t="str">
        <x:f>IF(OR($C586="High-confidence innovation-driven",$C586="Medium-confidence innovation-driven"),1,IF($C586="Clear alternative-rationale",0,""))</x:f>
      </x:c>
      <x:c r="G586" s="52" t="str">
        <x:f>IF('Deal_Master_Wide'!$M$86="","",'Deal_Master_Wide'!$M$86)</x:f>
        <x:v>Review</x:v>
      </x:c>
      <x:c r="H586" s="50" t="str">
        <x:v>Orion Biotechnology Canada Ltd</x:v>
      </x:c>
      <x:c r="I586" s="50" t="str">
        <x:v>K2 Biomedical Sp. z o.o.</x:v>
      </x:c>
      <x:c r="J586" s="50" t="n">
        <x:v>2018</x:v>
      </x:c>
      <x:c r="K586" s="50" t="n">
        <x:v>0</x:v>
      </x:c>
      <x:c r="L586" s="50" t="n">
        <x:v>2018</x:v>
      </x:c>
      <x:c r="M586" s="50" t="n">
        <x:v>0</x:v>
      </x:c>
      <x:c r="N586" s="50" t="n">
        <x:v>1</x:v>
      </x:c>
      <x:c r="O586" s="52" t="str">
        <x:f>IF($F586="","",$F586*$M586)</x:f>
      </x:c>
      <x:c r="P586" s="54" t="str">
        <x:f>IF('Deal_Master_Wide'!$BS$86="","",'Deal_Master_Wide'!$BS$86)</x:f>
      </x:c>
      <x:c r="Q586" s="54" t="str">
        <x:f>IF('Deal_Master_Wide'!$BZ$86="","",'Deal_Master_Wide'!$BZ$86)</x:f>
      </x:c>
      <x:c r="R586" s="54" t="str">
        <x:f>IF('Deal_Master_Wide'!$CG$86="","",'Deal_Master_Wide'!$CG$86)</x:f>
      </x:c>
      <x:c r="S586" s="54" t="str">
        <x:f>IF('Deal_Master_Wide'!$CN$86="","",'Deal_Master_Wide'!$CN$86)</x:f>
      </x:c>
      <x:c r="T586" s="54" t="str">
        <x:f>IF('Deal_Master_Wide'!$CU$86="","",'Deal_Master_Wide'!$CU$86)</x:f>
      </x:c>
      <x:c r="U586" s="54" t="str">
        <x:f>IF('Deal_Master_Wide'!$DB$86="","",'Deal_Master_Wide'!$DB$86)</x:f>
      </x:c>
      <x:c r="V586" s="56" t="str">
        <x:f>IF('Deal_Master_Wide'!$DI$86="","",'Deal_Master_Wide'!$DI$86)</x:f>
      </x:c>
      <x:c r="W586" s="56" t="str">
        <x:f>IF('Deal_Master_Wide'!$DP$86="","",'Deal_Master_Wide'!$DP$86)</x:f>
      </x:c>
      <x:c r="X586" s="56" t="str">
        <x:f>IF('Deal_Master_Wide'!$DW$86="","",'Deal_Master_Wide'!$DW$86)</x:f>
      </x:c>
      <x:c r="Y586" s="118" t="str">
        <x:f>IF('Deal_Master_Wide'!$ED$86="","",'Deal_Master_Wide'!$ED$86)</x:f>
      </x:c>
      <x:c r="Z586" s="118" t="str">
        <x:f>IF('Deal_Master_Wide'!$EK$86="","",'Deal_Master_Wide'!$EK$86)</x:f>
      </x:c>
      <x:c r="AA586" s="52" t="str">
        <x:f>IF('Deal_Master_Wide'!$AL$86="","",'Deal_Master_Wide'!$AL$86)</x:f>
        <x:v>Unknown</x:v>
      </x:c>
      <x:c r="AB586" s="54" t="str">
        <x:f>IF('Deal_Master_Wide'!$AF$86="","",'Deal_Master_Wide'!$AF$86)</x:f>
      </x:c>
      <x:c r="AC586" s="52" t="str">
        <x:f>IF(COUNT($P586,$Q586,$R586,$S586,$T586,$U586,$V586,$W586,$X586)=9,"Yes","No")</x:f>
        <x:v>No</x:v>
      </x:c>
      <x:c r="AD586" s="52" t="str">
        <x:f>IF(COUNT($Y586,$Z586)=2,"Yes","No")</x:f>
        <x:v>No</x:v>
      </x:c>
      <x:c r="AE586" s="50" t="str"/>
      <x:c r="AF586" t="str"/>
    </x:row>
    <x:row r="587" ht="20" customHeight="1">
      <x:c r="A587" s="50" t="str">
        <x:v>CTL-0084</x:v>
      </x:c>
      <x:c r="B587" s="50" t="str">
        <x:v>Candidate alternative-rationale group</x:v>
      </x:c>
      <x:c r="C587" s="52" t="str">
        <x:f>IF('Deal_Master_Wide'!$AU$86="","",'Deal_Master_Wide'!$AU$86)</x:f>
        <x:v>Not reviewed</x:v>
      </x:c>
      <x:c r="D587" s="52" t="str">
        <x:f>IF('Deal_Master_Wide'!$AV$86="","",'Deal_Master_Wide'!$AV$86)</x:f>
        <x:v>Not assessed</x:v>
      </x:c>
      <x:c r="E587" s="50" t="n">
        <x:v>0</x:v>
      </x:c>
      <x:c r="F587" s="52" t="str">
        <x:f>IF(OR($C587="High-confidence innovation-driven",$C587="Medium-confidence innovation-driven"),1,IF($C587="Clear alternative-rationale",0,""))</x:f>
      </x:c>
      <x:c r="G587" s="52" t="str">
        <x:f>IF('Deal_Master_Wide'!$M$86="","",'Deal_Master_Wide'!$M$86)</x:f>
        <x:v>Review</x:v>
      </x:c>
      <x:c r="H587" s="50" t="str">
        <x:v>Orion Biotechnology Canada Ltd</x:v>
      </x:c>
      <x:c r="I587" s="50" t="str">
        <x:v>K2 Biomedical Sp. z o.o.</x:v>
      </x:c>
      <x:c r="J587" s="50" t="n">
        <x:v>2018</x:v>
      </x:c>
      <x:c r="K587" s="50" t="n">
        <x:v>1</x:v>
      </x:c>
      <x:c r="L587" s="50" t="n">
        <x:v>2019</x:v>
      </x:c>
      <x:c r="M587" s="50" t="n">
        <x:v>1</x:v>
      </x:c>
      <x:c r="N587" s="50" t="n">
        <x:v>1</x:v>
      </x:c>
      <x:c r="O587" s="52" t="str">
        <x:f>IF($F587="","",$F587*$M587)</x:f>
      </x:c>
      <x:c r="P587" s="54" t="str">
        <x:f>IF('Deal_Master_Wide'!$BT$86="","",'Deal_Master_Wide'!$BT$86)</x:f>
      </x:c>
      <x:c r="Q587" s="54" t="str">
        <x:f>IF('Deal_Master_Wide'!$CA$86="","",'Deal_Master_Wide'!$CA$86)</x:f>
      </x:c>
      <x:c r="R587" s="54" t="str">
        <x:f>IF('Deal_Master_Wide'!$CH$86="","",'Deal_Master_Wide'!$CH$86)</x:f>
      </x:c>
      <x:c r="S587" s="54" t="str">
        <x:f>IF('Deal_Master_Wide'!$CO$86="","",'Deal_Master_Wide'!$CO$86)</x:f>
      </x:c>
      <x:c r="T587" s="54" t="str">
        <x:f>IF('Deal_Master_Wide'!$CV$86="","",'Deal_Master_Wide'!$CV$86)</x:f>
      </x:c>
      <x:c r="U587" s="54" t="str">
        <x:f>IF('Deal_Master_Wide'!$DC$86="","",'Deal_Master_Wide'!$DC$86)</x:f>
      </x:c>
      <x:c r="V587" s="56" t="str">
        <x:f>IF('Deal_Master_Wide'!$DJ$86="","",'Deal_Master_Wide'!$DJ$86)</x:f>
      </x:c>
      <x:c r="W587" s="56" t="str">
        <x:f>IF('Deal_Master_Wide'!$DQ$86="","",'Deal_Master_Wide'!$DQ$86)</x:f>
      </x:c>
      <x:c r="X587" s="56" t="str">
        <x:f>IF('Deal_Master_Wide'!$DX$86="","",'Deal_Master_Wide'!$DX$86)</x:f>
      </x:c>
      <x:c r="Y587" s="118" t="str">
        <x:f>IF('Deal_Master_Wide'!$EE$86="","",'Deal_Master_Wide'!$EE$86)</x:f>
      </x:c>
      <x:c r="Z587" s="118" t="str">
        <x:f>IF('Deal_Master_Wide'!$EL$86="","",'Deal_Master_Wide'!$EL$86)</x:f>
      </x:c>
      <x:c r="AA587" s="52" t="str">
        <x:f>IF('Deal_Master_Wide'!$AL$86="","",'Deal_Master_Wide'!$AL$86)</x:f>
        <x:v>Unknown</x:v>
      </x:c>
      <x:c r="AB587" s="54" t="str">
        <x:f>IF('Deal_Master_Wide'!$AF$86="","",'Deal_Master_Wide'!$AF$86)</x:f>
      </x:c>
      <x:c r="AC587" s="52" t="str">
        <x:f>IF(COUNT($P587,$Q587,$R587,$S587,$T587,$U587,$V587,$W587,$X587)=9,"Yes","No")</x:f>
        <x:v>No</x:v>
      </x:c>
      <x:c r="AD587" s="52" t="str">
        <x:f>IF(COUNT($Y587,$Z587)=2,"Yes","No")</x:f>
        <x:v>No</x:v>
      </x:c>
      <x:c r="AE587" s="50" t="str"/>
      <x:c r="AF587" t="str"/>
    </x:row>
    <x:row r="588" ht="20" customHeight="1">
      <x:c r="A588" s="50" t="str">
        <x:v>CTL-0084</x:v>
      </x:c>
      <x:c r="B588" s="50" t="str">
        <x:v>Candidate alternative-rationale group</x:v>
      </x:c>
      <x:c r="C588" s="52" t="str">
        <x:f>IF('Deal_Master_Wide'!$AU$86="","",'Deal_Master_Wide'!$AU$86)</x:f>
        <x:v>Not reviewed</x:v>
      </x:c>
      <x:c r="D588" s="52" t="str">
        <x:f>IF('Deal_Master_Wide'!$AV$86="","",'Deal_Master_Wide'!$AV$86)</x:f>
        <x:v>Not assessed</x:v>
      </x:c>
      <x:c r="E588" s="50" t="n">
        <x:v>0</x:v>
      </x:c>
      <x:c r="F588" s="52" t="str">
        <x:f>IF(OR($C588="High-confidence innovation-driven",$C588="Medium-confidence innovation-driven"),1,IF($C588="Clear alternative-rationale",0,""))</x:f>
      </x:c>
      <x:c r="G588" s="52" t="str">
        <x:f>IF('Deal_Master_Wide'!$M$86="","",'Deal_Master_Wide'!$M$86)</x:f>
        <x:v>Review</x:v>
      </x:c>
      <x:c r="H588" s="50" t="str">
        <x:v>Orion Biotechnology Canada Ltd</x:v>
      </x:c>
      <x:c r="I588" s="50" t="str">
        <x:v>K2 Biomedical Sp. z o.o.</x:v>
      </x:c>
      <x:c r="J588" s="50" t="n">
        <x:v>2018</x:v>
      </x:c>
      <x:c r="K588" s="50" t="n">
        <x:v>2</x:v>
      </x:c>
      <x:c r="L588" s="50" t="n">
        <x:v>2020</x:v>
      </x:c>
      <x:c r="M588" s="50" t="n">
        <x:v>1</x:v>
      </x:c>
      <x:c r="N588" s="50" t="n">
        <x:v>1</x:v>
      </x:c>
      <x:c r="O588" s="52" t="str">
        <x:f>IF($F588="","",$F588*$M588)</x:f>
      </x:c>
      <x:c r="P588" s="54" t="str">
        <x:f>IF('Deal_Master_Wide'!$BU$86="","",'Deal_Master_Wide'!$BU$86)</x:f>
      </x:c>
      <x:c r="Q588" s="54" t="str">
        <x:f>IF('Deal_Master_Wide'!$CB$86="","",'Deal_Master_Wide'!$CB$86)</x:f>
      </x:c>
      <x:c r="R588" s="54" t="str">
        <x:f>IF('Deal_Master_Wide'!$CI$86="","",'Deal_Master_Wide'!$CI$86)</x:f>
      </x:c>
      <x:c r="S588" s="54" t="str">
        <x:f>IF('Deal_Master_Wide'!$CP$86="","",'Deal_Master_Wide'!$CP$86)</x:f>
      </x:c>
      <x:c r="T588" s="54" t="str">
        <x:f>IF('Deal_Master_Wide'!$CW$86="","",'Deal_Master_Wide'!$CW$86)</x:f>
      </x:c>
      <x:c r="U588" s="54" t="str">
        <x:f>IF('Deal_Master_Wide'!$DD$86="","",'Deal_Master_Wide'!$DD$86)</x:f>
      </x:c>
      <x:c r="V588" s="56" t="str">
        <x:f>IF('Deal_Master_Wide'!$DK$86="","",'Deal_Master_Wide'!$DK$86)</x:f>
      </x:c>
      <x:c r="W588" s="56" t="str">
        <x:f>IF('Deal_Master_Wide'!$DR$86="","",'Deal_Master_Wide'!$DR$86)</x:f>
      </x:c>
      <x:c r="X588" s="56" t="str">
        <x:f>IF('Deal_Master_Wide'!$DY$86="","",'Deal_Master_Wide'!$DY$86)</x:f>
      </x:c>
      <x:c r="Y588" s="118" t="str">
        <x:f>IF('Deal_Master_Wide'!$EF$86="","",'Deal_Master_Wide'!$EF$86)</x:f>
      </x:c>
      <x:c r="Z588" s="118" t="str">
        <x:f>IF('Deal_Master_Wide'!$EM$86="","",'Deal_Master_Wide'!$EM$86)</x:f>
      </x:c>
      <x:c r="AA588" s="52" t="str">
        <x:f>IF('Deal_Master_Wide'!$AL$86="","",'Deal_Master_Wide'!$AL$86)</x:f>
        <x:v>Unknown</x:v>
      </x:c>
      <x:c r="AB588" s="54" t="str">
        <x:f>IF('Deal_Master_Wide'!$AF$86="","",'Deal_Master_Wide'!$AF$86)</x:f>
      </x:c>
      <x:c r="AC588" s="52" t="str">
        <x:f>IF(COUNT($P588,$Q588,$R588,$S588,$T588,$U588,$V588,$W588,$X588)=9,"Yes","No")</x:f>
        <x:v>No</x:v>
      </x:c>
      <x:c r="AD588" s="52" t="str">
        <x:f>IF(COUNT($Y588,$Z588)=2,"Yes","No")</x:f>
        <x:v>No</x:v>
      </x:c>
      <x:c r="AE588" s="50" t="str"/>
      <x:c r="AF588" t="str"/>
    </x:row>
    <x:row r="589" ht="20" customHeight="1">
      <x:c r="A589" s="50" t="str">
        <x:v>CTL-0084</x:v>
      </x:c>
      <x:c r="B589" s="50" t="str">
        <x:v>Candidate alternative-rationale group</x:v>
      </x:c>
      <x:c r="C589" s="52" t="str">
        <x:f>IF('Deal_Master_Wide'!$AU$86="","",'Deal_Master_Wide'!$AU$86)</x:f>
        <x:v>Not reviewed</x:v>
      </x:c>
      <x:c r="D589" s="52" t="str">
        <x:f>IF('Deal_Master_Wide'!$AV$86="","",'Deal_Master_Wide'!$AV$86)</x:f>
        <x:v>Not assessed</x:v>
      </x:c>
      <x:c r="E589" s="50" t="n">
        <x:v>0</x:v>
      </x:c>
      <x:c r="F589" s="52" t="str">
        <x:f>IF(OR($C589="High-confidence innovation-driven",$C589="Medium-confidence innovation-driven"),1,IF($C589="Clear alternative-rationale",0,""))</x:f>
      </x:c>
      <x:c r="G589" s="52" t="str">
        <x:f>IF('Deal_Master_Wide'!$M$86="","",'Deal_Master_Wide'!$M$86)</x:f>
        <x:v>Review</x:v>
      </x:c>
      <x:c r="H589" s="50" t="str">
        <x:v>Orion Biotechnology Canada Ltd</x:v>
      </x:c>
      <x:c r="I589" s="50" t="str">
        <x:v>K2 Biomedical Sp. z o.o.</x:v>
      </x:c>
      <x:c r="J589" s="50" t="n">
        <x:v>2018</x:v>
      </x:c>
      <x:c r="K589" s="50" t="n">
        <x:v>3</x:v>
      </x:c>
      <x:c r="L589" s="50" t="n">
        <x:v>2021</x:v>
      </x:c>
      <x:c r="M589" s="50" t="n">
        <x:v>1</x:v>
      </x:c>
      <x:c r="N589" s="50" t="n">
        <x:v>1</x:v>
      </x:c>
      <x:c r="O589" s="52" t="str">
        <x:f>IF($F589="","",$F589*$M589)</x:f>
      </x:c>
      <x:c r="P589" s="54" t="str">
        <x:f>IF('Deal_Master_Wide'!$BV$86="","",'Deal_Master_Wide'!$BV$86)</x:f>
      </x:c>
      <x:c r="Q589" s="54" t="str">
        <x:f>IF('Deal_Master_Wide'!$CC$86="","",'Deal_Master_Wide'!$CC$86)</x:f>
      </x:c>
      <x:c r="R589" s="54" t="str">
        <x:f>IF('Deal_Master_Wide'!$CJ$86="","",'Deal_Master_Wide'!$CJ$86)</x:f>
      </x:c>
      <x:c r="S589" s="54" t="str">
        <x:f>IF('Deal_Master_Wide'!$CQ$86="","",'Deal_Master_Wide'!$CQ$86)</x:f>
      </x:c>
      <x:c r="T589" s="54" t="str">
        <x:f>IF('Deal_Master_Wide'!$CX$86="","",'Deal_Master_Wide'!$CX$86)</x:f>
      </x:c>
      <x:c r="U589" s="54" t="str">
        <x:f>IF('Deal_Master_Wide'!$DE$86="","",'Deal_Master_Wide'!$DE$86)</x:f>
      </x:c>
      <x:c r="V589" s="56" t="str">
        <x:f>IF('Deal_Master_Wide'!$DL$86="","",'Deal_Master_Wide'!$DL$86)</x:f>
      </x:c>
      <x:c r="W589" s="56" t="str">
        <x:f>IF('Deal_Master_Wide'!$DS$86="","",'Deal_Master_Wide'!$DS$86)</x:f>
      </x:c>
      <x:c r="X589" s="56" t="str">
        <x:f>IF('Deal_Master_Wide'!$DZ$86="","",'Deal_Master_Wide'!$DZ$86)</x:f>
      </x:c>
      <x:c r="Y589" s="118" t="str">
        <x:f>IF('Deal_Master_Wide'!$EG$86="","",'Deal_Master_Wide'!$EG$86)</x:f>
      </x:c>
      <x:c r="Z589" s="118" t="str">
        <x:f>IF('Deal_Master_Wide'!$EN$86="","",'Deal_Master_Wide'!$EN$86)</x:f>
      </x:c>
      <x:c r="AA589" s="52" t="str">
        <x:f>IF('Deal_Master_Wide'!$AL$86="","",'Deal_Master_Wide'!$AL$86)</x:f>
        <x:v>Unknown</x:v>
      </x:c>
      <x:c r="AB589" s="54" t="str">
        <x:f>IF('Deal_Master_Wide'!$AF$86="","",'Deal_Master_Wide'!$AF$86)</x:f>
      </x:c>
      <x:c r="AC589" s="52" t="str">
        <x:f>IF(COUNT($P589,$Q589,$R589,$S589,$T589,$U589,$V589,$W589,$X589)=9,"Yes","No")</x:f>
        <x:v>No</x:v>
      </x:c>
      <x:c r="AD589" s="52" t="str">
        <x:f>IF(COUNT($Y589,$Z589)=2,"Yes","No")</x:f>
        <x:v>No</x:v>
      </x:c>
      <x:c r="AE589" s="50" t="str"/>
      <x:c r="AF589" t="str"/>
    </x:row>
    <x:row r="590" ht="20" customHeight="1">
      <x:c r="A590" s="50" t="str">
        <x:v>CTL-0085</x:v>
      </x:c>
      <x:c r="B590" s="50" t="str">
        <x:v>Candidate alternative-rationale group</x:v>
      </x:c>
      <x:c r="C590" s="52" t="str">
        <x:f>IF('Deal_Master_Wide'!$AU$87="","",'Deal_Master_Wide'!$AU$87)</x:f>
        <x:v>Not reviewed</x:v>
      </x:c>
      <x:c r="D590" s="52" t="str">
        <x:f>IF('Deal_Master_Wide'!$AV$87="","",'Deal_Master_Wide'!$AV$87)</x:f>
        <x:v>Not assessed</x:v>
      </x:c>
      <x:c r="E590" s="50" t="n">
        <x:v>0</x:v>
      </x:c>
      <x:c r="F590" s="52" t="str">
        <x:f>IF(OR($C590="High-confidence innovation-driven",$C590="Medium-confidence innovation-driven"),1,IF($C590="Clear alternative-rationale",0,""))</x:f>
      </x:c>
      <x:c r="G590" s="52" t="str">
        <x:f>IF('Deal_Master_Wide'!$M$87="","",'Deal_Master_Wide'!$M$87)</x:f>
        <x:v>Review</x:v>
      </x:c>
      <x:c r="H590" s="50" t="str">
        <x:v>GammaDelta Therapeutics Ltd</x:v>
      </x:c>
      <x:c r="I590" s="50" t="str">
        <x:v>Lymphocyte Activation Technologies SA</x:v>
      </x:c>
      <x:c r="J590" s="50" t="n">
        <x:v>2018</x:v>
      </x:c>
      <x:c r="K590" s="50" t="n">
        <x:v>-3</x:v>
      </x:c>
      <x:c r="L590" s="50" t="n">
        <x:v>2015</x:v>
      </x:c>
      <x:c r="M590" s="50" t="n">
        <x:v>0</x:v>
      </x:c>
      <x:c r="N590" s="50" t="n">
        <x:v>0</x:v>
      </x:c>
      <x:c r="O590" s="52" t="str">
        <x:f>IF($F590="","",$F590*$M590)</x:f>
      </x:c>
      <x:c r="P590" s="54" t="str">
        <x:f>IF('Deal_Master_Wide'!$BP$87="","",'Deal_Master_Wide'!$BP$87)</x:f>
      </x:c>
      <x:c r="Q590" s="54" t="str">
        <x:f>IF('Deal_Master_Wide'!$BW$87="","",'Deal_Master_Wide'!$BW$87)</x:f>
      </x:c>
      <x:c r="R590" s="54" t="str">
        <x:f>IF('Deal_Master_Wide'!$CD$87="","",'Deal_Master_Wide'!$CD$87)</x:f>
      </x:c>
      <x:c r="S590" s="54" t="str">
        <x:f>IF('Deal_Master_Wide'!$CK$87="","",'Deal_Master_Wide'!$CK$87)</x:f>
      </x:c>
      <x:c r="T590" s="54" t="str">
        <x:f>IF('Deal_Master_Wide'!$CR$87="","",'Deal_Master_Wide'!$CR$87)</x:f>
      </x:c>
      <x:c r="U590" s="54" t="str">
        <x:f>IF('Deal_Master_Wide'!$CY$87="","",'Deal_Master_Wide'!$CY$87)</x:f>
      </x:c>
      <x:c r="V590" s="56" t="str">
        <x:f>IF('Deal_Master_Wide'!$DF$87="","",'Deal_Master_Wide'!$DF$87)</x:f>
      </x:c>
      <x:c r="W590" s="56" t="str">
        <x:f>IF('Deal_Master_Wide'!$DM$87="","",'Deal_Master_Wide'!$DM$87)</x:f>
      </x:c>
      <x:c r="X590" s="56" t="str">
        <x:f>IF('Deal_Master_Wide'!$DT$87="","",'Deal_Master_Wide'!$DT$87)</x:f>
      </x:c>
      <x:c r="Y590" s="118" t="str">
        <x:f>IF('Deal_Master_Wide'!$EA$87="","",'Deal_Master_Wide'!$EA$87)</x:f>
      </x:c>
      <x:c r="Z590" s="118" t="str">
        <x:f>IF('Deal_Master_Wide'!$EH$87="","",'Deal_Master_Wide'!$EH$87)</x:f>
      </x:c>
      <x:c r="AA590" s="52" t="str">
        <x:f>IF('Deal_Master_Wide'!$AL$87="","",'Deal_Master_Wide'!$AL$87)</x:f>
        <x:v>Unknown</x:v>
      </x:c>
      <x:c r="AB590" s="54" t="str">
        <x:f>IF('Deal_Master_Wide'!$AF$87="","",'Deal_Master_Wide'!$AF$87)</x:f>
      </x:c>
      <x:c r="AC590" s="52" t="str">
        <x:f>IF(COUNT($P590,$Q590,$R590,$S590,$T590,$U590,$V590,$W590,$X590)=9,"Yes","No")</x:f>
        <x:v>No</x:v>
      </x:c>
      <x:c r="AD590" s="52" t="str">
        <x:f>IF(COUNT($Y590,$Z590)=2,"Yes","No")</x:f>
        <x:v>No</x:v>
      </x:c>
      <x:c r="AE590" s="50" t="str"/>
      <x:c r="AF590" t="str"/>
    </x:row>
    <x:row r="591" ht="20" customHeight="1">
      <x:c r="A591" s="50" t="str">
        <x:v>CTL-0085</x:v>
      </x:c>
      <x:c r="B591" s="50" t="str">
        <x:v>Candidate alternative-rationale group</x:v>
      </x:c>
      <x:c r="C591" s="52" t="str">
        <x:f>IF('Deal_Master_Wide'!$AU$87="","",'Deal_Master_Wide'!$AU$87)</x:f>
        <x:v>Not reviewed</x:v>
      </x:c>
      <x:c r="D591" s="52" t="str">
        <x:f>IF('Deal_Master_Wide'!$AV$87="","",'Deal_Master_Wide'!$AV$87)</x:f>
        <x:v>Not assessed</x:v>
      </x:c>
      <x:c r="E591" s="50" t="n">
        <x:v>0</x:v>
      </x:c>
      <x:c r="F591" s="52" t="str">
        <x:f>IF(OR($C591="High-confidence innovation-driven",$C591="Medium-confidence innovation-driven"),1,IF($C591="Clear alternative-rationale",0,""))</x:f>
      </x:c>
      <x:c r="G591" s="52" t="str">
        <x:f>IF('Deal_Master_Wide'!$M$87="","",'Deal_Master_Wide'!$M$87)</x:f>
        <x:v>Review</x:v>
      </x:c>
      <x:c r="H591" s="50" t="str">
        <x:v>GammaDelta Therapeutics Ltd</x:v>
      </x:c>
      <x:c r="I591" s="50" t="str">
        <x:v>Lymphocyte Activation Technologies SA</x:v>
      </x:c>
      <x:c r="J591" s="50" t="n">
        <x:v>2018</x:v>
      </x:c>
      <x:c r="K591" s="50" t="n">
        <x:v>-2</x:v>
      </x:c>
      <x:c r="L591" s="50" t="n">
        <x:v>2016</x:v>
      </x:c>
      <x:c r="M591" s="50" t="n">
        <x:v>0</x:v>
      </x:c>
      <x:c r="N591" s="50" t="n">
        <x:v>0</x:v>
      </x:c>
      <x:c r="O591" s="52" t="str">
        <x:f>IF($F591="","",$F591*$M591)</x:f>
      </x:c>
      <x:c r="P591" s="54" t="str">
        <x:f>IF('Deal_Master_Wide'!$BQ$87="","",'Deal_Master_Wide'!$BQ$87)</x:f>
      </x:c>
      <x:c r="Q591" s="54" t="str">
        <x:f>IF('Deal_Master_Wide'!$BX$87="","",'Deal_Master_Wide'!$BX$87)</x:f>
      </x:c>
      <x:c r="R591" s="54" t="str">
        <x:f>IF('Deal_Master_Wide'!$CE$87="","",'Deal_Master_Wide'!$CE$87)</x:f>
      </x:c>
      <x:c r="S591" s="54" t="str">
        <x:f>IF('Deal_Master_Wide'!$CL$87="","",'Deal_Master_Wide'!$CL$87)</x:f>
      </x:c>
      <x:c r="T591" s="54" t="str">
        <x:f>IF('Deal_Master_Wide'!$CS$87="","",'Deal_Master_Wide'!$CS$87)</x:f>
      </x:c>
      <x:c r="U591" s="54" t="str">
        <x:f>IF('Deal_Master_Wide'!$CZ$87="","",'Deal_Master_Wide'!$CZ$87)</x:f>
      </x:c>
      <x:c r="V591" s="56" t="str">
        <x:f>IF('Deal_Master_Wide'!$DG$87="","",'Deal_Master_Wide'!$DG$87)</x:f>
      </x:c>
      <x:c r="W591" s="56" t="str">
        <x:f>IF('Deal_Master_Wide'!$DN$87="","",'Deal_Master_Wide'!$DN$87)</x:f>
      </x:c>
      <x:c r="X591" s="56" t="str">
        <x:f>IF('Deal_Master_Wide'!$DU$87="","",'Deal_Master_Wide'!$DU$87)</x:f>
      </x:c>
      <x:c r="Y591" s="118" t="str">
        <x:f>IF('Deal_Master_Wide'!$EB$87="","",'Deal_Master_Wide'!$EB$87)</x:f>
      </x:c>
      <x:c r="Z591" s="118" t="str">
        <x:f>IF('Deal_Master_Wide'!$EI$87="","",'Deal_Master_Wide'!$EI$87)</x:f>
      </x:c>
      <x:c r="AA591" s="52" t="str">
        <x:f>IF('Deal_Master_Wide'!$AL$87="","",'Deal_Master_Wide'!$AL$87)</x:f>
        <x:v>Unknown</x:v>
      </x:c>
      <x:c r="AB591" s="54" t="str">
        <x:f>IF('Deal_Master_Wide'!$AF$87="","",'Deal_Master_Wide'!$AF$87)</x:f>
      </x:c>
      <x:c r="AC591" s="52" t="str">
        <x:f>IF(COUNT($P591,$Q591,$R591,$S591,$T591,$U591,$V591,$W591,$X591)=9,"Yes","No")</x:f>
        <x:v>No</x:v>
      </x:c>
      <x:c r="AD591" s="52" t="str">
        <x:f>IF(COUNT($Y591,$Z591)=2,"Yes","No")</x:f>
        <x:v>No</x:v>
      </x:c>
      <x:c r="AE591" s="50" t="str"/>
      <x:c r="AF591" t="str"/>
    </x:row>
    <x:row r="592" ht="20" customHeight="1">
      <x:c r="A592" s="50" t="str">
        <x:v>CTL-0085</x:v>
      </x:c>
      <x:c r="B592" s="50" t="str">
        <x:v>Candidate alternative-rationale group</x:v>
      </x:c>
      <x:c r="C592" s="52" t="str">
        <x:f>IF('Deal_Master_Wide'!$AU$87="","",'Deal_Master_Wide'!$AU$87)</x:f>
        <x:v>Not reviewed</x:v>
      </x:c>
      <x:c r="D592" s="52" t="str">
        <x:f>IF('Deal_Master_Wide'!$AV$87="","",'Deal_Master_Wide'!$AV$87)</x:f>
        <x:v>Not assessed</x:v>
      </x:c>
      <x:c r="E592" s="50" t="n">
        <x:v>0</x:v>
      </x:c>
      <x:c r="F592" s="52" t="str">
        <x:f>IF(OR($C592="High-confidence innovation-driven",$C592="Medium-confidence innovation-driven"),1,IF($C592="Clear alternative-rationale",0,""))</x:f>
      </x:c>
      <x:c r="G592" s="52" t="str">
        <x:f>IF('Deal_Master_Wide'!$M$87="","",'Deal_Master_Wide'!$M$87)</x:f>
        <x:v>Review</x:v>
      </x:c>
      <x:c r="H592" s="50" t="str">
        <x:v>GammaDelta Therapeutics Ltd</x:v>
      </x:c>
      <x:c r="I592" s="50" t="str">
        <x:v>Lymphocyte Activation Technologies SA</x:v>
      </x:c>
      <x:c r="J592" s="50" t="n">
        <x:v>2018</x:v>
      </x:c>
      <x:c r="K592" s="50" t="n">
        <x:v>-1</x:v>
      </x:c>
      <x:c r="L592" s="50" t="n">
        <x:v>2017</x:v>
      </x:c>
      <x:c r="M592" s="50" t="n">
        <x:v>0</x:v>
      </x:c>
      <x:c r="N592" s="50" t="n">
        <x:v>0</x:v>
      </x:c>
      <x:c r="O592" s="52" t="str">
        <x:f>IF($F592="","",$F592*$M592)</x:f>
      </x:c>
      <x:c r="P592" s="54" t="str">
        <x:f>IF('Deal_Master_Wide'!$BR$87="","",'Deal_Master_Wide'!$BR$87)</x:f>
      </x:c>
      <x:c r="Q592" s="54" t="str">
        <x:f>IF('Deal_Master_Wide'!$BY$87="","",'Deal_Master_Wide'!$BY$87)</x:f>
      </x:c>
      <x:c r="R592" s="54" t="str">
        <x:f>IF('Deal_Master_Wide'!$CF$87="","",'Deal_Master_Wide'!$CF$87)</x:f>
      </x:c>
      <x:c r="S592" s="54" t="str">
        <x:f>IF('Deal_Master_Wide'!$CM$87="","",'Deal_Master_Wide'!$CM$87)</x:f>
      </x:c>
      <x:c r="T592" s="54" t="str">
        <x:f>IF('Deal_Master_Wide'!$CT$87="","",'Deal_Master_Wide'!$CT$87)</x:f>
      </x:c>
      <x:c r="U592" s="54" t="str">
        <x:f>IF('Deal_Master_Wide'!$DA$87="","",'Deal_Master_Wide'!$DA$87)</x:f>
      </x:c>
      <x:c r="V592" s="56" t="str">
        <x:f>IF('Deal_Master_Wide'!$DH$87="","",'Deal_Master_Wide'!$DH$87)</x:f>
      </x:c>
      <x:c r="W592" s="56" t="str">
        <x:f>IF('Deal_Master_Wide'!$DO$87="","",'Deal_Master_Wide'!$DO$87)</x:f>
      </x:c>
      <x:c r="X592" s="56" t="str">
        <x:f>IF('Deal_Master_Wide'!$DV$87="","",'Deal_Master_Wide'!$DV$87)</x:f>
      </x:c>
      <x:c r="Y592" s="118" t="str">
        <x:f>IF('Deal_Master_Wide'!$EC$87="","",'Deal_Master_Wide'!$EC$87)</x:f>
      </x:c>
      <x:c r="Z592" s="118" t="str">
        <x:f>IF('Deal_Master_Wide'!$EJ$87="","",'Deal_Master_Wide'!$EJ$87)</x:f>
      </x:c>
      <x:c r="AA592" s="52" t="str">
        <x:f>IF('Deal_Master_Wide'!$AL$87="","",'Deal_Master_Wide'!$AL$87)</x:f>
        <x:v>Unknown</x:v>
      </x:c>
      <x:c r="AB592" s="54" t="str">
        <x:f>IF('Deal_Master_Wide'!$AF$87="","",'Deal_Master_Wide'!$AF$87)</x:f>
      </x:c>
      <x:c r="AC592" s="52" t="str">
        <x:f>IF(COUNT($P592,$Q592,$R592,$S592,$T592,$U592,$V592,$W592,$X592)=9,"Yes","No")</x:f>
        <x:v>No</x:v>
      </x:c>
      <x:c r="AD592" s="52" t="str">
        <x:f>IF(COUNT($Y592,$Z592)=2,"Yes","No")</x:f>
        <x:v>No</x:v>
      </x:c>
      <x:c r="AE592" s="50" t="str"/>
      <x:c r="AF592" t="str"/>
    </x:row>
    <x:row r="593" ht="20" customHeight="1">
      <x:c r="A593" s="50" t="str">
        <x:v>CTL-0085</x:v>
      </x:c>
      <x:c r="B593" s="50" t="str">
        <x:v>Candidate alternative-rationale group</x:v>
      </x:c>
      <x:c r="C593" s="52" t="str">
        <x:f>IF('Deal_Master_Wide'!$AU$87="","",'Deal_Master_Wide'!$AU$87)</x:f>
        <x:v>Not reviewed</x:v>
      </x:c>
      <x:c r="D593" s="52" t="str">
        <x:f>IF('Deal_Master_Wide'!$AV$87="","",'Deal_Master_Wide'!$AV$87)</x:f>
        <x:v>Not assessed</x:v>
      </x:c>
      <x:c r="E593" s="50" t="n">
        <x:v>0</x:v>
      </x:c>
      <x:c r="F593" s="52" t="str">
        <x:f>IF(OR($C593="High-confidence innovation-driven",$C593="Medium-confidence innovation-driven"),1,IF($C593="Clear alternative-rationale",0,""))</x:f>
      </x:c>
      <x:c r="G593" s="52" t="str">
        <x:f>IF('Deal_Master_Wide'!$M$87="","",'Deal_Master_Wide'!$M$87)</x:f>
        <x:v>Review</x:v>
      </x:c>
      <x:c r="H593" s="50" t="str">
        <x:v>GammaDelta Therapeutics Ltd</x:v>
      </x:c>
      <x:c r="I593" s="50" t="str">
        <x:v>Lymphocyte Activation Technologies SA</x:v>
      </x:c>
      <x:c r="J593" s="50" t="n">
        <x:v>2018</x:v>
      </x:c>
      <x:c r="K593" s="50" t="n">
        <x:v>0</x:v>
      </x:c>
      <x:c r="L593" s="50" t="n">
        <x:v>2018</x:v>
      </x:c>
      <x:c r="M593" s="50" t="n">
        <x:v>0</x:v>
      </x:c>
      <x:c r="N593" s="50" t="n">
        <x:v>1</x:v>
      </x:c>
      <x:c r="O593" s="52" t="str">
        <x:f>IF($F593="","",$F593*$M593)</x:f>
      </x:c>
      <x:c r="P593" s="54" t="str">
        <x:f>IF('Deal_Master_Wide'!$BS$87="","",'Deal_Master_Wide'!$BS$87)</x:f>
      </x:c>
      <x:c r="Q593" s="54" t="str">
        <x:f>IF('Deal_Master_Wide'!$BZ$87="","",'Deal_Master_Wide'!$BZ$87)</x:f>
      </x:c>
      <x:c r="R593" s="54" t="str">
        <x:f>IF('Deal_Master_Wide'!$CG$87="","",'Deal_Master_Wide'!$CG$87)</x:f>
      </x:c>
      <x:c r="S593" s="54" t="str">
        <x:f>IF('Deal_Master_Wide'!$CN$87="","",'Deal_Master_Wide'!$CN$87)</x:f>
      </x:c>
      <x:c r="T593" s="54" t="str">
        <x:f>IF('Deal_Master_Wide'!$CU$87="","",'Deal_Master_Wide'!$CU$87)</x:f>
      </x:c>
      <x:c r="U593" s="54" t="str">
        <x:f>IF('Deal_Master_Wide'!$DB$87="","",'Deal_Master_Wide'!$DB$87)</x:f>
      </x:c>
      <x:c r="V593" s="56" t="str">
        <x:f>IF('Deal_Master_Wide'!$DI$87="","",'Deal_Master_Wide'!$DI$87)</x:f>
      </x:c>
      <x:c r="W593" s="56" t="str">
        <x:f>IF('Deal_Master_Wide'!$DP$87="","",'Deal_Master_Wide'!$DP$87)</x:f>
      </x:c>
      <x:c r="X593" s="56" t="str">
        <x:f>IF('Deal_Master_Wide'!$DW$87="","",'Deal_Master_Wide'!$DW$87)</x:f>
      </x:c>
      <x:c r="Y593" s="118" t="str">
        <x:f>IF('Deal_Master_Wide'!$ED$87="","",'Deal_Master_Wide'!$ED$87)</x:f>
      </x:c>
      <x:c r="Z593" s="118" t="str">
        <x:f>IF('Deal_Master_Wide'!$EK$87="","",'Deal_Master_Wide'!$EK$87)</x:f>
      </x:c>
      <x:c r="AA593" s="52" t="str">
        <x:f>IF('Deal_Master_Wide'!$AL$87="","",'Deal_Master_Wide'!$AL$87)</x:f>
        <x:v>Unknown</x:v>
      </x:c>
      <x:c r="AB593" s="54" t="str">
        <x:f>IF('Deal_Master_Wide'!$AF$87="","",'Deal_Master_Wide'!$AF$87)</x:f>
      </x:c>
      <x:c r="AC593" s="52" t="str">
        <x:f>IF(COUNT($P593,$Q593,$R593,$S593,$T593,$U593,$V593,$W593,$X593)=9,"Yes","No")</x:f>
        <x:v>No</x:v>
      </x:c>
      <x:c r="AD593" s="52" t="str">
        <x:f>IF(COUNT($Y593,$Z593)=2,"Yes","No")</x:f>
        <x:v>No</x:v>
      </x:c>
      <x:c r="AE593" s="50" t="str"/>
      <x:c r="AF593" t="str"/>
    </x:row>
    <x:row r="594" ht="20" customHeight="1">
      <x:c r="A594" s="50" t="str">
        <x:v>CTL-0085</x:v>
      </x:c>
      <x:c r="B594" s="50" t="str">
        <x:v>Candidate alternative-rationale group</x:v>
      </x:c>
      <x:c r="C594" s="52" t="str">
        <x:f>IF('Deal_Master_Wide'!$AU$87="","",'Deal_Master_Wide'!$AU$87)</x:f>
        <x:v>Not reviewed</x:v>
      </x:c>
      <x:c r="D594" s="52" t="str">
        <x:f>IF('Deal_Master_Wide'!$AV$87="","",'Deal_Master_Wide'!$AV$87)</x:f>
        <x:v>Not assessed</x:v>
      </x:c>
      <x:c r="E594" s="50" t="n">
        <x:v>0</x:v>
      </x:c>
      <x:c r="F594" s="52" t="str">
        <x:f>IF(OR($C594="High-confidence innovation-driven",$C594="Medium-confidence innovation-driven"),1,IF($C594="Clear alternative-rationale",0,""))</x:f>
      </x:c>
      <x:c r="G594" s="52" t="str">
        <x:f>IF('Deal_Master_Wide'!$M$87="","",'Deal_Master_Wide'!$M$87)</x:f>
        <x:v>Review</x:v>
      </x:c>
      <x:c r="H594" s="50" t="str">
        <x:v>GammaDelta Therapeutics Ltd</x:v>
      </x:c>
      <x:c r="I594" s="50" t="str">
        <x:v>Lymphocyte Activation Technologies SA</x:v>
      </x:c>
      <x:c r="J594" s="50" t="n">
        <x:v>2018</x:v>
      </x:c>
      <x:c r="K594" s="50" t="n">
        <x:v>1</x:v>
      </x:c>
      <x:c r="L594" s="50" t="n">
        <x:v>2019</x:v>
      </x:c>
      <x:c r="M594" s="50" t="n">
        <x:v>1</x:v>
      </x:c>
      <x:c r="N594" s="50" t="n">
        <x:v>1</x:v>
      </x:c>
      <x:c r="O594" s="52" t="str">
        <x:f>IF($F594="","",$F594*$M594)</x:f>
      </x:c>
      <x:c r="P594" s="54" t="str">
        <x:f>IF('Deal_Master_Wide'!$BT$87="","",'Deal_Master_Wide'!$BT$87)</x:f>
      </x:c>
      <x:c r="Q594" s="54" t="str">
        <x:f>IF('Deal_Master_Wide'!$CA$87="","",'Deal_Master_Wide'!$CA$87)</x:f>
      </x:c>
      <x:c r="R594" s="54" t="str">
        <x:f>IF('Deal_Master_Wide'!$CH$87="","",'Deal_Master_Wide'!$CH$87)</x:f>
      </x:c>
      <x:c r="S594" s="54" t="str">
        <x:f>IF('Deal_Master_Wide'!$CO$87="","",'Deal_Master_Wide'!$CO$87)</x:f>
      </x:c>
      <x:c r="T594" s="54" t="str">
        <x:f>IF('Deal_Master_Wide'!$CV$87="","",'Deal_Master_Wide'!$CV$87)</x:f>
      </x:c>
      <x:c r="U594" s="54" t="str">
        <x:f>IF('Deal_Master_Wide'!$DC$87="","",'Deal_Master_Wide'!$DC$87)</x:f>
      </x:c>
      <x:c r="V594" s="56" t="str">
        <x:f>IF('Deal_Master_Wide'!$DJ$87="","",'Deal_Master_Wide'!$DJ$87)</x:f>
      </x:c>
      <x:c r="W594" s="56" t="str">
        <x:f>IF('Deal_Master_Wide'!$DQ$87="","",'Deal_Master_Wide'!$DQ$87)</x:f>
      </x:c>
      <x:c r="X594" s="56" t="str">
        <x:f>IF('Deal_Master_Wide'!$DX$87="","",'Deal_Master_Wide'!$DX$87)</x:f>
      </x:c>
      <x:c r="Y594" s="118" t="str">
        <x:f>IF('Deal_Master_Wide'!$EE$87="","",'Deal_Master_Wide'!$EE$87)</x:f>
      </x:c>
      <x:c r="Z594" s="118" t="str">
        <x:f>IF('Deal_Master_Wide'!$EL$87="","",'Deal_Master_Wide'!$EL$87)</x:f>
      </x:c>
      <x:c r="AA594" s="52" t="str">
        <x:f>IF('Deal_Master_Wide'!$AL$87="","",'Deal_Master_Wide'!$AL$87)</x:f>
        <x:v>Unknown</x:v>
      </x:c>
      <x:c r="AB594" s="54" t="str">
        <x:f>IF('Deal_Master_Wide'!$AF$87="","",'Deal_Master_Wide'!$AF$87)</x:f>
      </x:c>
      <x:c r="AC594" s="52" t="str">
        <x:f>IF(COUNT($P594,$Q594,$R594,$S594,$T594,$U594,$V594,$W594,$X594)=9,"Yes","No")</x:f>
        <x:v>No</x:v>
      </x:c>
      <x:c r="AD594" s="52" t="str">
        <x:f>IF(COUNT($Y594,$Z594)=2,"Yes","No")</x:f>
        <x:v>No</x:v>
      </x:c>
      <x:c r="AE594" s="50" t="str"/>
      <x:c r="AF594" t="str"/>
    </x:row>
    <x:row r="595" ht="20" customHeight="1">
      <x:c r="A595" s="50" t="str">
        <x:v>CTL-0085</x:v>
      </x:c>
      <x:c r="B595" s="50" t="str">
        <x:v>Candidate alternative-rationale group</x:v>
      </x:c>
      <x:c r="C595" s="52" t="str">
        <x:f>IF('Deal_Master_Wide'!$AU$87="","",'Deal_Master_Wide'!$AU$87)</x:f>
        <x:v>Not reviewed</x:v>
      </x:c>
      <x:c r="D595" s="52" t="str">
        <x:f>IF('Deal_Master_Wide'!$AV$87="","",'Deal_Master_Wide'!$AV$87)</x:f>
        <x:v>Not assessed</x:v>
      </x:c>
      <x:c r="E595" s="50" t="n">
        <x:v>0</x:v>
      </x:c>
      <x:c r="F595" s="52" t="str">
        <x:f>IF(OR($C595="High-confidence innovation-driven",$C595="Medium-confidence innovation-driven"),1,IF($C595="Clear alternative-rationale",0,""))</x:f>
      </x:c>
      <x:c r="G595" s="52" t="str">
        <x:f>IF('Deal_Master_Wide'!$M$87="","",'Deal_Master_Wide'!$M$87)</x:f>
        <x:v>Review</x:v>
      </x:c>
      <x:c r="H595" s="50" t="str">
        <x:v>GammaDelta Therapeutics Ltd</x:v>
      </x:c>
      <x:c r="I595" s="50" t="str">
        <x:v>Lymphocyte Activation Technologies SA</x:v>
      </x:c>
      <x:c r="J595" s="50" t="n">
        <x:v>2018</x:v>
      </x:c>
      <x:c r="K595" s="50" t="n">
        <x:v>2</x:v>
      </x:c>
      <x:c r="L595" s="50" t="n">
        <x:v>2020</x:v>
      </x:c>
      <x:c r="M595" s="50" t="n">
        <x:v>1</x:v>
      </x:c>
      <x:c r="N595" s="50" t="n">
        <x:v>1</x:v>
      </x:c>
      <x:c r="O595" s="52" t="str">
        <x:f>IF($F595="","",$F595*$M595)</x:f>
      </x:c>
      <x:c r="P595" s="54" t="str">
        <x:f>IF('Deal_Master_Wide'!$BU$87="","",'Deal_Master_Wide'!$BU$87)</x:f>
      </x:c>
      <x:c r="Q595" s="54" t="str">
        <x:f>IF('Deal_Master_Wide'!$CB$87="","",'Deal_Master_Wide'!$CB$87)</x:f>
      </x:c>
      <x:c r="R595" s="54" t="str">
        <x:f>IF('Deal_Master_Wide'!$CI$87="","",'Deal_Master_Wide'!$CI$87)</x:f>
      </x:c>
      <x:c r="S595" s="54" t="str">
        <x:f>IF('Deal_Master_Wide'!$CP$87="","",'Deal_Master_Wide'!$CP$87)</x:f>
      </x:c>
      <x:c r="T595" s="54" t="str">
        <x:f>IF('Deal_Master_Wide'!$CW$87="","",'Deal_Master_Wide'!$CW$87)</x:f>
      </x:c>
      <x:c r="U595" s="54" t="str">
        <x:f>IF('Deal_Master_Wide'!$DD$87="","",'Deal_Master_Wide'!$DD$87)</x:f>
      </x:c>
      <x:c r="V595" s="56" t="str">
        <x:f>IF('Deal_Master_Wide'!$DK$87="","",'Deal_Master_Wide'!$DK$87)</x:f>
      </x:c>
      <x:c r="W595" s="56" t="str">
        <x:f>IF('Deal_Master_Wide'!$DR$87="","",'Deal_Master_Wide'!$DR$87)</x:f>
      </x:c>
      <x:c r="X595" s="56" t="str">
        <x:f>IF('Deal_Master_Wide'!$DY$87="","",'Deal_Master_Wide'!$DY$87)</x:f>
      </x:c>
      <x:c r="Y595" s="118" t="str">
        <x:f>IF('Deal_Master_Wide'!$EF$87="","",'Deal_Master_Wide'!$EF$87)</x:f>
      </x:c>
      <x:c r="Z595" s="118" t="str">
        <x:f>IF('Deal_Master_Wide'!$EM$87="","",'Deal_Master_Wide'!$EM$87)</x:f>
      </x:c>
      <x:c r="AA595" s="52" t="str">
        <x:f>IF('Deal_Master_Wide'!$AL$87="","",'Deal_Master_Wide'!$AL$87)</x:f>
        <x:v>Unknown</x:v>
      </x:c>
      <x:c r="AB595" s="54" t="str">
        <x:f>IF('Deal_Master_Wide'!$AF$87="","",'Deal_Master_Wide'!$AF$87)</x:f>
      </x:c>
      <x:c r="AC595" s="52" t="str">
        <x:f>IF(COUNT($P595,$Q595,$R595,$S595,$T595,$U595,$V595,$W595,$X595)=9,"Yes","No")</x:f>
        <x:v>No</x:v>
      </x:c>
      <x:c r="AD595" s="52" t="str">
        <x:f>IF(COUNT($Y595,$Z595)=2,"Yes","No")</x:f>
        <x:v>No</x:v>
      </x:c>
      <x:c r="AE595" s="50" t="str"/>
      <x:c r="AF595" t="str"/>
    </x:row>
    <x:row r="596" ht="20" customHeight="1">
      <x:c r="A596" s="50" t="str">
        <x:v>CTL-0085</x:v>
      </x:c>
      <x:c r="B596" s="50" t="str">
        <x:v>Candidate alternative-rationale group</x:v>
      </x:c>
      <x:c r="C596" s="52" t="str">
        <x:f>IF('Deal_Master_Wide'!$AU$87="","",'Deal_Master_Wide'!$AU$87)</x:f>
        <x:v>Not reviewed</x:v>
      </x:c>
      <x:c r="D596" s="52" t="str">
        <x:f>IF('Deal_Master_Wide'!$AV$87="","",'Deal_Master_Wide'!$AV$87)</x:f>
        <x:v>Not assessed</x:v>
      </x:c>
      <x:c r="E596" s="50" t="n">
        <x:v>0</x:v>
      </x:c>
      <x:c r="F596" s="52" t="str">
        <x:f>IF(OR($C596="High-confidence innovation-driven",$C596="Medium-confidence innovation-driven"),1,IF($C596="Clear alternative-rationale",0,""))</x:f>
      </x:c>
      <x:c r="G596" s="52" t="str">
        <x:f>IF('Deal_Master_Wide'!$M$87="","",'Deal_Master_Wide'!$M$87)</x:f>
        <x:v>Review</x:v>
      </x:c>
      <x:c r="H596" s="50" t="str">
        <x:v>GammaDelta Therapeutics Ltd</x:v>
      </x:c>
      <x:c r="I596" s="50" t="str">
        <x:v>Lymphocyte Activation Technologies SA</x:v>
      </x:c>
      <x:c r="J596" s="50" t="n">
        <x:v>2018</x:v>
      </x:c>
      <x:c r="K596" s="50" t="n">
        <x:v>3</x:v>
      </x:c>
      <x:c r="L596" s="50" t="n">
        <x:v>2021</x:v>
      </x:c>
      <x:c r="M596" s="50" t="n">
        <x:v>1</x:v>
      </x:c>
      <x:c r="N596" s="50" t="n">
        <x:v>1</x:v>
      </x:c>
      <x:c r="O596" s="52" t="str">
        <x:f>IF($F596="","",$F596*$M596)</x:f>
      </x:c>
      <x:c r="P596" s="54" t="str">
        <x:f>IF('Deal_Master_Wide'!$BV$87="","",'Deal_Master_Wide'!$BV$87)</x:f>
      </x:c>
      <x:c r="Q596" s="54" t="str">
        <x:f>IF('Deal_Master_Wide'!$CC$87="","",'Deal_Master_Wide'!$CC$87)</x:f>
      </x:c>
      <x:c r="R596" s="54" t="str">
        <x:f>IF('Deal_Master_Wide'!$CJ$87="","",'Deal_Master_Wide'!$CJ$87)</x:f>
      </x:c>
      <x:c r="S596" s="54" t="str">
        <x:f>IF('Deal_Master_Wide'!$CQ$87="","",'Deal_Master_Wide'!$CQ$87)</x:f>
      </x:c>
      <x:c r="T596" s="54" t="str">
        <x:f>IF('Deal_Master_Wide'!$CX$87="","",'Deal_Master_Wide'!$CX$87)</x:f>
      </x:c>
      <x:c r="U596" s="54" t="str">
        <x:f>IF('Deal_Master_Wide'!$DE$87="","",'Deal_Master_Wide'!$DE$87)</x:f>
      </x:c>
      <x:c r="V596" s="56" t="str">
        <x:f>IF('Deal_Master_Wide'!$DL$87="","",'Deal_Master_Wide'!$DL$87)</x:f>
      </x:c>
      <x:c r="W596" s="56" t="str">
        <x:f>IF('Deal_Master_Wide'!$DS$87="","",'Deal_Master_Wide'!$DS$87)</x:f>
      </x:c>
      <x:c r="X596" s="56" t="str">
        <x:f>IF('Deal_Master_Wide'!$DZ$87="","",'Deal_Master_Wide'!$DZ$87)</x:f>
      </x:c>
      <x:c r="Y596" s="118" t="str">
        <x:f>IF('Deal_Master_Wide'!$EG$87="","",'Deal_Master_Wide'!$EG$87)</x:f>
      </x:c>
      <x:c r="Z596" s="118" t="str">
        <x:f>IF('Deal_Master_Wide'!$EN$87="","",'Deal_Master_Wide'!$EN$87)</x:f>
      </x:c>
      <x:c r="AA596" s="52" t="str">
        <x:f>IF('Deal_Master_Wide'!$AL$87="","",'Deal_Master_Wide'!$AL$87)</x:f>
        <x:v>Unknown</x:v>
      </x:c>
      <x:c r="AB596" s="54" t="str">
        <x:f>IF('Deal_Master_Wide'!$AF$87="","",'Deal_Master_Wide'!$AF$87)</x:f>
      </x:c>
      <x:c r="AC596" s="52" t="str">
        <x:f>IF(COUNT($P596,$Q596,$R596,$S596,$T596,$U596,$V596,$W596,$X596)=9,"Yes","No")</x:f>
        <x:v>No</x:v>
      </x:c>
      <x:c r="AD596" s="52" t="str">
        <x:f>IF(COUNT($Y596,$Z596)=2,"Yes","No")</x:f>
        <x:v>No</x:v>
      </x:c>
      <x:c r="AE596" s="50" t="str"/>
      <x:c r="AF596" t="str"/>
    </x:row>
    <x:row r="597" ht="20" customHeight="1">
      <x:c r="A597" s="50" t="str">
        <x:v>CTL-0086</x:v>
      </x:c>
      <x:c r="B597" s="50" t="str">
        <x:v>Candidate alternative-rationale group</x:v>
      </x:c>
      <x:c r="C597" s="52" t="str">
        <x:f>IF('Deal_Master_Wide'!$AU$88="","",'Deal_Master_Wide'!$AU$88)</x:f>
        <x:v>Not reviewed</x:v>
      </x:c>
      <x:c r="D597" s="52" t="str">
        <x:f>IF('Deal_Master_Wide'!$AV$88="","",'Deal_Master_Wide'!$AV$88)</x:f>
        <x:v>Not assessed</x:v>
      </x:c>
      <x:c r="E597" s="50" t="n">
        <x:v>0</x:v>
      </x:c>
      <x:c r="F597" s="52" t="str">
        <x:f>IF(OR($C597="High-confidence innovation-driven",$C597="Medium-confidence innovation-driven"),1,IF($C597="Clear alternative-rationale",0,""))</x:f>
      </x:c>
      <x:c r="G597" s="52" t="str">
        <x:f>IF('Deal_Master_Wide'!$M$88="","",'Deal_Master_Wide'!$M$88)</x:f>
        <x:v>Review</x:v>
      </x:c>
      <x:c r="H597" s="50" t="str">
        <x:v>Flash Therapeutics SAS</x:v>
      </x:c>
      <x:c r="I597" s="50" t="str">
        <x:v>Vectalys SAS (Inactive); FlashCell SAS (Inactive)</x:v>
      </x:c>
      <x:c r="J597" s="50" t="n">
        <x:v>2018</x:v>
      </x:c>
      <x:c r="K597" s="50" t="n">
        <x:v>-3</x:v>
      </x:c>
      <x:c r="L597" s="50" t="n">
        <x:v>2015</x:v>
      </x:c>
      <x:c r="M597" s="50" t="n">
        <x:v>0</x:v>
      </x:c>
      <x:c r="N597" s="50" t="n">
        <x:v>0</x:v>
      </x:c>
      <x:c r="O597" s="52" t="str">
        <x:f>IF($F597="","",$F597*$M597)</x:f>
      </x:c>
      <x:c r="P597" s="54" t="str">
        <x:f>IF('Deal_Master_Wide'!$BP$88="","",'Deal_Master_Wide'!$BP$88)</x:f>
      </x:c>
      <x:c r="Q597" s="54" t="str">
        <x:f>IF('Deal_Master_Wide'!$BW$88="","",'Deal_Master_Wide'!$BW$88)</x:f>
      </x:c>
      <x:c r="R597" s="54" t="str">
        <x:f>IF('Deal_Master_Wide'!$CD$88="","",'Deal_Master_Wide'!$CD$88)</x:f>
      </x:c>
      <x:c r="S597" s="54" t="str">
        <x:f>IF('Deal_Master_Wide'!$CK$88="","",'Deal_Master_Wide'!$CK$88)</x:f>
      </x:c>
      <x:c r="T597" s="54" t="str">
        <x:f>IF('Deal_Master_Wide'!$CR$88="","",'Deal_Master_Wide'!$CR$88)</x:f>
      </x:c>
      <x:c r="U597" s="54" t="str">
        <x:f>IF('Deal_Master_Wide'!$CY$88="","",'Deal_Master_Wide'!$CY$88)</x:f>
      </x:c>
      <x:c r="V597" s="56" t="str">
        <x:f>IF('Deal_Master_Wide'!$DF$88="","",'Deal_Master_Wide'!$DF$88)</x:f>
      </x:c>
      <x:c r="W597" s="56" t="str">
        <x:f>IF('Deal_Master_Wide'!$DM$88="","",'Deal_Master_Wide'!$DM$88)</x:f>
      </x:c>
      <x:c r="X597" s="56" t="str">
        <x:f>IF('Deal_Master_Wide'!$DT$88="","",'Deal_Master_Wide'!$DT$88)</x:f>
      </x:c>
      <x:c r="Y597" s="118" t="str">
        <x:f>IF('Deal_Master_Wide'!$EA$88="","",'Deal_Master_Wide'!$EA$88)</x:f>
      </x:c>
      <x:c r="Z597" s="118" t="str">
        <x:f>IF('Deal_Master_Wide'!$EH$88="","",'Deal_Master_Wide'!$EH$88)</x:f>
      </x:c>
      <x:c r="AA597" s="52" t="str">
        <x:f>IF('Deal_Master_Wide'!$AL$88="","",'Deal_Master_Wide'!$AL$88)</x:f>
        <x:v>Unknown</x:v>
      </x:c>
      <x:c r="AB597" s="54" t="n">
        <x:f>IF('Deal_Master_Wide'!$AF$88="","",'Deal_Master_Wide'!$AF$88)</x:f>
        <x:v>4</x:v>
      </x:c>
      <x:c r="AC597" s="52" t="str">
        <x:f>IF(COUNT($P597,$Q597,$R597,$S597,$T597,$U597,$V597,$W597,$X597)=9,"Yes","No")</x:f>
        <x:v>No</x:v>
      </x:c>
      <x:c r="AD597" s="52" t="str">
        <x:f>IF(COUNT($Y597,$Z597)=2,"Yes","No")</x:f>
        <x:v>No</x:v>
      </x:c>
      <x:c r="AE597" s="50" t="str"/>
      <x:c r="AF597" t="str"/>
    </x:row>
    <x:row r="598" ht="20" customHeight="1">
      <x:c r="A598" s="50" t="str">
        <x:v>CTL-0086</x:v>
      </x:c>
      <x:c r="B598" s="50" t="str">
        <x:v>Candidate alternative-rationale group</x:v>
      </x:c>
      <x:c r="C598" s="52" t="str">
        <x:f>IF('Deal_Master_Wide'!$AU$88="","",'Deal_Master_Wide'!$AU$88)</x:f>
        <x:v>Not reviewed</x:v>
      </x:c>
      <x:c r="D598" s="52" t="str">
        <x:f>IF('Deal_Master_Wide'!$AV$88="","",'Deal_Master_Wide'!$AV$88)</x:f>
        <x:v>Not assessed</x:v>
      </x:c>
      <x:c r="E598" s="50" t="n">
        <x:v>0</x:v>
      </x:c>
      <x:c r="F598" s="52" t="str">
        <x:f>IF(OR($C598="High-confidence innovation-driven",$C598="Medium-confidence innovation-driven"),1,IF($C598="Clear alternative-rationale",0,""))</x:f>
      </x:c>
      <x:c r="G598" s="52" t="str">
        <x:f>IF('Deal_Master_Wide'!$M$88="","",'Deal_Master_Wide'!$M$88)</x:f>
        <x:v>Review</x:v>
      </x:c>
      <x:c r="H598" s="50" t="str">
        <x:v>Flash Therapeutics SAS</x:v>
      </x:c>
      <x:c r="I598" s="50" t="str">
        <x:v>Vectalys SAS (Inactive); FlashCell SAS (Inactive)</x:v>
      </x:c>
      <x:c r="J598" s="50" t="n">
        <x:v>2018</x:v>
      </x:c>
      <x:c r="K598" s="50" t="n">
        <x:v>-2</x:v>
      </x:c>
      <x:c r="L598" s="50" t="n">
        <x:v>2016</x:v>
      </x:c>
      <x:c r="M598" s="50" t="n">
        <x:v>0</x:v>
      </x:c>
      <x:c r="N598" s="50" t="n">
        <x:v>0</x:v>
      </x:c>
      <x:c r="O598" s="52" t="str">
        <x:f>IF($F598="","",$F598*$M598)</x:f>
      </x:c>
      <x:c r="P598" s="54" t="str">
        <x:f>IF('Deal_Master_Wide'!$BQ$88="","",'Deal_Master_Wide'!$BQ$88)</x:f>
      </x:c>
      <x:c r="Q598" s="54" t="str">
        <x:f>IF('Deal_Master_Wide'!$BX$88="","",'Deal_Master_Wide'!$BX$88)</x:f>
      </x:c>
      <x:c r="R598" s="54" t="str">
        <x:f>IF('Deal_Master_Wide'!$CE$88="","",'Deal_Master_Wide'!$CE$88)</x:f>
      </x:c>
      <x:c r="S598" s="54" t="str">
        <x:f>IF('Deal_Master_Wide'!$CL$88="","",'Deal_Master_Wide'!$CL$88)</x:f>
      </x:c>
      <x:c r="T598" s="54" t="str">
        <x:f>IF('Deal_Master_Wide'!$CS$88="","",'Deal_Master_Wide'!$CS$88)</x:f>
      </x:c>
      <x:c r="U598" s="54" t="str">
        <x:f>IF('Deal_Master_Wide'!$CZ$88="","",'Deal_Master_Wide'!$CZ$88)</x:f>
      </x:c>
      <x:c r="V598" s="56" t="str">
        <x:f>IF('Deal_Master_Wide'!$DG$88="","",'Deal_Master_Wide'!$DG$88)</x:f>
      </x:c>
      <x:c r="W598" s="56" t="str">
        <x:f>IF('Deal_Master_Wide'!$DN$88="","",'Deal_Master_Wide'!$DN$88)</x:f>
      </x:c>
      <x:c r="X598" s="56" t="str">
        <x:f>IF('Deal_Master_Wide'!$DU$88="","",'Deal_Master_Wide'!$DU$88)</x:f>
      </x:c>
      <x:c r="Y598" s="118" t="str">
        <x:f>IF('Deal_Master_Wide'!$EB$88="","",'Deal_Master_Wide'!$EB$88)</x:f>
      </x:c>
      <x:c r="Z598" s="118" t="str">
        <x:f>IF('Deal_Master_Wide'!$EI$88="","",'Deal_Master_Wide'!$EI$88)</x:f>
      </x:c>
      <x:c r="AA598" s="52" t="str">
        <x:f>IF('Deal_Master_Wide'!$AL$88="","",'Deal_Master_Wide'!$AL$88)</x:f>
        <x:v>Unknown</x:v>
      </x:c>
      <x:c r="AB598" s="54" t="n">
        <x:f>IF('Deal_Master_Wide'!$AF$88="","",'Deal_Master_Wide'!$AF$88)</x:f>
        <x:v>4</x:v>
      </x:c>
      <x:c r="AC598" s="52" t="str">
        <x:f>IF(COUNT($P598,$Q598,$R598,$S598,$T598,$U598,$V598,$W598,$X598)=9,"Yes","No")</x:f>
        <x:v>No</x:v>
      </x:c>
      <x:c r="AD598" s="52" t="str">
        <x:f>IF(COUNT($Y598,$Z598)=2,"Yes","No")</x:f>
        <x:v>No</x:v>
      </x:c>
      <x:c r="AE598" s="50" t="str"/>
      <x:c r="AF598" t="str"/>
    </x:row>
    <x:row r="599" ht="20" customHeight="1">
      <x:c r="A599" s="50" t="str">
        <x:v>CTL-0086</x:v>
      </x:c>
      <x:c r="B599" s="50" t="str">
        <x:v>Candidate alternative-rationale group</x:v>
      </x:c>
      <x:c r="C599" s="52" t="str">
        <x:f>IF('Deal_Master_Wide'!$AU$88="","",'Deal_Master_Wide'!$AU$88)</x:f>
        <x:v>Not reviewed</x:v>
      </x:c>
      <x:c r="D599" s="52" t="str">
        <x:f>IF('Deal_Master_Wide'!$AV$88="","",'Deal_Master_Wide'!$AV$88)</x:f>
        <x:v>Not assessed</x:v>
      </x:c>
      <x:c r="E599" s="50" t="n">
        <x:v>0</x:v>
      </x:c>
      <x:c r="F599" s="52" t="str">
        <x:f>IF(OR($C599="High-confidence innovation-driven",$C599="Medium-confidence innovation-driven"),1,IF($C599="Clear alternative-rationale",0,""))</x:f>
      </x:c>
      <x:c r="G599" s="52" t="str">
        <x:f>IF('Deal_Master_Wide'!$M$88="","",'Deal_Master_Wide'!$M$88)</x:f>
        <x:v>Review</x:v>
      </x:c>
      <x:c r="H599" s="50" t="str">
        <x:v>Flash Therapeutics SAS</x:v>
      </x:c>
      <x:c r="I599" s="50" t="str">
        <x:v>Vectalys SAS (Inactive); FlashCell SAS (Inactive)</x:v>
      </x:c>
      <x:c r="J599" s="50" t="n">
        <x:v>2018</x:v>
      </x:c>
      <x:c r="K599" s="50" t="n">
        <x:v>-1</x:v>
      </x:c>
      <x:c r="L599" s="50" t="n">
        <x:v>2017</x:v>
      </x:c>
      <x:c r="M599" s="50" t="n">
        <x:v>0</x:v>
      </x:c>
      <x:c r="N599" s="50" t="n">
        <x:v>0</x:v>
      </x:c>
      <x:c r="O599" s="52" t="str">
        <x:f>IF($F599="","",$F599*$M599)</x:f>
      </x:c>
      <x:c r="P599" s="54" t="str">
        <x:f>IF('Deal_Master_Wide'!$BR$88="","",'Deal_Master_Wide'!$BR$88)</x:f>
      </x:c>
      <x:c r="Q599" s="54" t="str">
        <x:f>IF('Deal_Master_Wide'!$BY$88="","",'Deal_Master_Wide'!$BY$88)</x:f>
      </x:c>
      <x:c r="R599" s="54" t="str">
        <x:f>IF('Deal_Master_Wide'!$CF$88="","",'Deal_Master_Wide'!$CF$88)</x:f>
      </x:c>
      <x:c r="S599" s="54" t="str">
        <x:f>IF('Deal_Master_Wide'!$CM$88="","",'Deal_Master_Wide'!$CM$88)</x:f>
      </x:c>
      <x:c r="T599" s="54" t="str">
        <x:f>IF('Deal_Master_Wide'!$CT$88="","",'Deal_Master_Wide'!$CT$88)</x:f>
      </x:c>
      <x:c r="U599" s="54" t="str">
        <x:f>IF('Deal_Master_Wide'!$DA$88="","",'Deal_Master_Wide'!$DA$88)</x:f>
      </x:c>
      <x:c r="V599" s="56" t="str">
        <x:f>IF('Deal_Master_Wide'!$DH$88="","",'Deal_Master_Wide'!$DH$88)</x:f>
      </x:c>
      <x:c r="W599" s="56" t="str">
        <x:f>IF('Deal_Master_Wide'!$DO$88="","",'Deal_Master_Wide'!$DO$88)</x:f>
      </x:c>
      <x:c r="X599" s="56" t="str">
        <x:f>IF('Deal_Master_Wide'!$DV$88="","",'Deal_Master_Wide'!$DV$88)</x:f>
      </x:c>
      <x:c r="Y599" s="118" t="str">
        <x:f>IF('Deal_Master_Wide'!$EC$88="","",'Deal_Master_Wide'!$EC$88)</x:f>
      </x:c>
      <x:c r="Z599" s="118" t="str">
        <x:f>IF('Deal_Master_Wide'!$EJ$88="","",'Deal_Master_Wide'!$EJ$88)</x:f>
      </x:c>
      <x:c r="AA599" s="52" t="str">
        <x:f>IF('Deal_Master_Wide'!$AL$88="","",'Deal_Master_Wide'!$AL$88)</x:f>
        <x:v>Unknown</x:v>
      </x:c>
      <x:c r="AB599" s="54" t="n">
        <x:f>IF('Deal_Master_Wide'!$AF$88="","",'Deal_Master_Wide'!$AF$88)</x:f>
        <x:v>4</x:v>
      </x:c>
      <x:c r="AC599" s="52" t="str">
        <x:f>IF(COUNT($P599,$Q599,$R599,$S599,$T599,$U599,$V599,$W599,$X599)=9,"Yes","No")</x:f>
        <x:v>No</x:v>
      </x:c>
      <x:c r="AD599" s="52" t="str">
        <x:f>IF(COUNT($Y599,$Z599)=2,"Yes","No")</x:f>
        <x:v>No</x:v>
      </x:c>
      <x:c r="AE599" s="50" t="str"/>
      <x:c r="AF599" t="str"/>
    </x:row>
    <x:row r="600" ht="20" customHeight="1">
      <x:c r="A600" s="50" t="str">
        <x:v>CTL-0086</x:v>
      </x:c>
      <x:c r="B600" s="50" t="str">
        <x:v>Candidate alternative-rationale group</x:v>
      </x:c>
      <x:c r="C600" s="52" t="str">
        <x:f>IF('Deal_Master_Wide'!$AU$88="","",'Deal_Master_Wide'!$AU$88)</x:f>
        <x:v>Not reviewed</x:v>
      </x:c>
      <x:c r="D600" s="52" t="str">
        <x:f>IF('Deal_Master_Wide'!$AV$88="","",'Deal_Master_Wide'!$AV$88)</x:f>
        <x:v>Not assessed</x:v>
      </x:c>
      <x:c r="E600" s="50" t="n">
        <x:v>0</x:v>
      </x:c>
      <x:c r="F600" s="52" t="str">
        <x:f>IF(OR($C600="High-confidence innovation-driven",$C600="Medium-confidence innovation-driven"),1,IF($C600="Clear alternative-rationale",0,""))</x:f>
      </x:c>
      <x:c r="G600" s="52" t="str">
        <x:f>IF('Deal_Master_Wide'!$M$88="","",'Deal_Master_Wide'!$M$88)</x:f>
        <x:v>Review</x:v>
      </x:c>
      <x:c r="H600" s="50" t="str">
        <x:v>Flash Therapeutics SAS</x:v>
      </x:c>
      <x:c r="I600" s="50" t="str">
        <x:v>Vectalys SAS (Inactive); FlashCell SAS (Inactive)</x:v>
      </x:c>
      <x:c r="J600" s="50" t="n">
        <x:v>2018</x:v>
      </x:c>
      <x:c r="K600" s="50" t="n">
        <x:v>0</x:v>
      </x:c>
      <x:c r="L600" s="50" t="n">
        <x:v>2018</x:v>
      </x:c>
      <x:c r="M600" s="50" t="n">
        <x:v>0</x:v>
      </x:c>
      <x:c r="N600" s="50" t="n">
        <x:v>1</x:v>
      </x:c>
      <x:c r="O600" s="52" t="str">
        <x:f>IF($F600="","",$F600*$M600)</x:f>
      </x:c>
      <x:c r="P600" s="54" t="str">
        <x:f>IF('Deal_Master_Wide'!$BS$88="","",'Deal_Master_Wide'!$BS$88)</x:f>
      </x:c>
      <x:c r="Q600" s="54" t="str">
        <x:f>IF('Deal_Master_Wide'!$BZ$88="","",'Deal_Master_Wide'!$BZ$88)</x:f>
      </x:c>
      <x:c r="R600" s="54" t="str">
        <x:f>IF('Deal_Master_Wide'!$CG$88="","",'Deal_Master_Wide'!$CG$88)</x:f>
      </x:c>
      <x:c r="S600" s="54" t="str">
        <x:f>IF('Deal_Master_Wide'!$CN$88="","",'Deal_Master_Wide'!$CN$88)</x:f>
      </x:c>
      <x:c r="T600" s="54" t="str">
        <x:f>IF('Deal_Master_Wide'!$CU$88="","",'Deal_Master_Wide'!$CU$88)</x:f>
      </x:c>
      <x:c r="U600" s="54" t="str">
        <x:f>IF('Deal_Master_Wide'!$DB$88="","",'Deal_Master_Wide'!$DB$88)</x:f>
      </x:c>
      <x:c r="V600" s="56" t="str">
        <x:f>IF('Deal_Master_Wide'!$DI$88="","",'Deal_Master_Wide'!$DI$88)</x:f>
      </x:c>
      <x:c r="W600" s="56" t="str">
        <x:f>IF('Deal_Master_Wide'!$DP$88="","",'Deal_Master_Wide'!$DP$88)</x:f>
      </x:c>
      <x:c r="X600" s="56" t="str">
        <x:f>IF('Deal_Master_Wide'!$DW$88="","",'Deal_Master_Wide'!$DW$88)</x:f>
      </x:c>
      <x:c r="Y600" s="118" t="str">
        <x:f>IF('Deal_Master_Wide'!$ED$88="","",'Deal_Master_Wide'!$ED$88)</x:f>
      </x:c>
      <x:c r="Z600" s="118" t="str">
        <x:f>IF('Deal_Master_Wide'!$EK$88="","",'Deal_Master_Wide'!$EK$88)</x:f>
      </x:c>
      <x:c r="AA600" s="52" t="str">
        <x:f>IF('Deal_Master_Wide'!$AL$88="","",'Deal_Master_Wide'!$AL$88)</x:f>
        <x:v>Unknown</x:v>
      </x:c>
      <x:c r="AB600" s="54" t="n">
        <x:f>IF('Deal_Master_Wide'!$AF$88="","",'Deal_Master_Wide'!$AF$88)</x:f>
        <x:v>4</x:v>
      </x:c>
      <x:c r="AC600" s="52" t="str">
        <x:f>IF(COUNT($P600,$Q600,$R600,$S600,$T600,$U600,$V600,$W600,$X600)=9,"Yes","No")</x:f>
        <x:v>No</x:v>
      </x:c>
      <x:c r="AD600" s="52" t="str">
        <x:f>IF(COUNT($Y600,$Z600)=2,"Yes","No")</x:f>
        <x:v>No</x:v>
      </x:c>
      <x:c r="AE600" s="50" t="str"/>
      <x:c r="AF600" t="str"/>
    </x:row>
    <x:row r="601" ht="20" customHeight="1">
      <x:c r="A601" s="50" t="str">
        <x:v>CTL-0086</x:v>
      </x:c>
      <x:c r="B601" s="50" t="str">
        <x:v>Candidate alternative-rationale group</x:v>
      </x:c>
      <x:c r="C601" s="52" t="str">
        <x:f>IF('Deal_Master_Wide'!$AU$88="","",'Deal_Master_Wide'!$AU$88)</x:f>
        <x:v>Not reviewed</x:v>
      </x:c>
      <x:c r="D601" s="52" t="str">
        <x:f>IF('Deal_Master_Wide'!$AV$88="","",'Deal_Master_Wide'!$AV$88)</x:f>
        <x:v>Not assessed</x:v>
      </x:c>
      <x:c r="E601" s="50" t="n">
        <x:v>0</x:v>
      </x:c>
      <x:c r="F601" s="52" t="str">
        <x:f>IF(OR($C601="High-confidence innovation-driven",$C601="Medium-confidence innovation-driven"),1,IF($C601="Clear alternative-rationale",0,""))</x:f>
      </x:c>
      <x:c r="G601" s="52" t="str">
        <x:f>IF('Deal_Master_Wide'!$M$88="","",'Deal_Master_Wide'!$M$88)</x:f>
        <x:v>Review</x:v>
      </x:c>
      <x:c r="H601" s="50" t="str">
        <x:v>Flash Therapeutics SAS</x:v>
      </x:c>
      <x:c r="I601" s="50" t="str">
        <x:v>Vectalys SAS (Inactive); FlashCell SAS (Inactive)</x:v>
      </x:c>
      <x:c r="J601" s="50" t="n">
        <x:v>2018</x:v>
      </x:c>
      <x:c r="K601" s="50" t="n">
        <x:v>1</x:v>
      </x:c>
      <x:c r="L601" s="50" t="n">
        <x:v>2019</x:v>
      </x:c>
      <x:c r="M601" s="50" t="n">
        <x:v>1</x:v>
      </x:c>
      <x:c r="N601" s="50" t="n">
        <x:v>1</x:v>
      </x:c>
      <x:c r="O601" s="52" t="str">
        <x:f>IF($F601="","",$F601*$M601)</x:f>
      </x:c>
      <x:c r="P601" s="54" t="str">
        <x:f>IF('Deal_Master_Wide'!$BT$88="","",'Deal_Master_Wide'!$BT$88)</x:f>
      </x:c>
      <x:c r="Q601" s="54" t="str">
        <x:f>IF('Deal_Master_Wide'!$CA$88="","",'Deal_Master_Wide'!$CA$88)</x:f>
      </x:c>
      <x:c r="R601" s="54" t="str">
        <x:f>IF('Deal_Master_Wide'!$CH$88="","",'Deal_Master_Wide'!$CH$88)</x:f>
      </x:c>
      <x:c r="S601" s="54" t="str">
        <x:f>IF('Deal_Master_Wide'!$CO$88="","",'Deal_Master_Wide'!$CO$88)</x:f>
      </x:c>
      <x:c r="T601" s="54" t="str">
        <x:f>IF('Deal_Master_Wide'!$CV$88="","",'Deal_Master_Wide'!$CV$88)</x:f>
      </x:c>
      <x:c r="U601" s="54" t="str">
        <x:f>IF('Deal_Master_Wide'!$DC$88="","",'Deal_Master_Wide'!$DC$88)</x:f>
      </x:c>
      <x:c r="V601" s="56" t="str">
        <x:f>IF('Deal_Master_Wide'!$DJ$88="","",'Deal_Master_Wide'!$DJ$88)</x:f>
      </x:c>
      <x:c r="W601" s="56" t="str">
        <x:f>IF('Deal_Master_Wide'!$DQ$88="","",'Deal_Master_Wide'!$DQ$88)</x:f>
      </x:c>
      <x:c r="X601" s="56" t="str">
        <x:f>IF('Deal_Master_Wide'!$DX$88="","",'Deal_Master_Wide'!$DX$88)</x:f>
      </x:c>
      <x:c r="Y601" s="118" t="str">
        <x:f>IF('Deal_Master_Wide'!$EE$88="","",'Deal_Master_Wide'!$EE$88)</x:f>
      </x:c>
      <x:c r="Z601" s="118" t="str">
        <x:f>IF('Deal_Master_Wide'!$EL$88="","",'Deal_Master_Wide'!$EL$88)</x:f>
      </x:c>
      <x:c r="AA601" s="52" t="str">
        <x:f>IF('Deal_Master_Wide'!$AL$88="","",'Deal_Master_Wide'!$AL$88)</x:f>
        <x:v>Unknown</x:v>
      </x:c>
      <x:c r="AB601" s="54" t="n">
        <x:f>IF('Deal_Master_Wide'!$AF$88="","",'Deal_Master_Wide'!$AF$88)</x:f>
        <x:v>4</x:v>
      </x:c>
      <x:c r="AC601" s="52" t="str">
        <x:f>IF(COUNT($P601,$Q601,$R601,$S601,$T601,$U601,$V601,$W601,$X601)=9,"Yes","No")</x:f>
        <x:v>No</x:v>
      </x:c>
      <x:c r="AD601" s="52" t="str">
        <x:f>IF(COUNT($Y601,$Z601)=2,"Yes","No")</x:f>
        <x:v>No</x:v>
      </x:c>
      <x:c r="AE601" s="50" t="str"/>
      <x:c r="AF601" t="str"/>
    </x:row>
    <x:row r="602" ht="20" customHeight="1">
      <x:c r="A602" s="50" t="str">
        <x:v>CTL-0086</x:v>
      </x:c>
      <x:c r="B602" s="50" t="str">
        <x:v>Candidate alternative-rationale group</x:v>
      </x:c>
      <x:c r="C602" s="52" t="str">
        <x:f>IF('Deal_Master_Wide'!$AU$88="","",'Deal_Master_Wide'!$AU$88)</x:f>
        <x:v>Not reviewed</x:v>
      </x:c>
      <x:c r="D602" s="52" t="str">
        <x:f>IF('Deal_Master_Wide'!$AV$88="","",'Deal_Master_Wide'!$AV$88)</x:f>
        <x:v>Not assessed</x:v>
      </x:c>
      <x:c r="E602" s="50" t="n">
        <x:v>0</x:v>
      </x:c>
      <x:c r="F602" s="52" t="str">
        <x:f>IF(OR($C602="High-confidence innovation-driven",$C602="Medium-confidence innovation-driven"),1,IF($C602="Clear alternative-rationale",0,""))</x:f>
      </x:c>
      <x:c r="G602" s="52" t="str">
        <x:f>IF('Deal_Master_Wide'!$M$88="","",'Deal_Master_Wide'!$M$88)</x:f>
        <x:v>Review</x:v>
      </x:c>
      <x:c r="H602" s="50" t="str">
        <x:v>Flash Therapeutics SAS</x:v>
      </x:c>
      <x:c r="I602" s="50" t="str">
        <x:v>Vectalys SAS (Inactive); FlashCell SAS (Inactive)</x:v>
      </x:c>
      <x:c r="J602" s="50" t="n">
        <x:v>2018</x:v>
      </x:c>
      <x:c r="K602" s="50" t="n">
        <x:v>2</x:v>
      </x:c>
      <x:c r="L602" s="50" t="n">
        <x:v>2020</x:v>
      </x:c>
      <x:c r="M602" s="50" t="n">
        <x:v>1</x:v>
      </x:c>
      <x:c r="N602" s="50" t="n">
        <x:v>1</x:v>
      </x:c>
      <x:c r="O602" s="52" t="str">
        <x:f>IF($F602="","",$F602*$M602)</x:f>
      </x:c>
      <x:c r="P602" s="54" t="str">
        <x:f>IF('Deal_Master_Wide'!$BU$88="","",'Deal_Master_Wide'!$BU$88)</x:f>
      </x:c>
      <x:c r="Q602" s="54" t="str">
        <x:f>IF('Deal_Master_Wide'!$CB$88="","",'Deal_Master_Wide'!$CB$88)</x:f>
      </x:c>
      <x:c r="R602" s="54" t="str">
        <x:f>IF('Deal_Master_Wide'!$CI$88="","",'Deal_Master_Wide'!$CI$88)</x:f>
      </x:c>
      <x:c r="S602" s="54" t="str">
        <x:f>IF('Deal_Master_Wide'!$CP$88="","",'Deal_Master_Wide'!$CP$88)</x:f>
      </x:c>
      <x:c r="T602" s="54" t="str">
        <x:f>IF('Deal_Master_Wide'!$CW$88="","",'Deal_Master_Wide'!$CW$88)</x:f>
      </x:c>
      <x:c r="U602" s="54" t="str">
        <x:f>IF('Deal_Master_Wide'!$DD$88="","",'Deal_Master_Wide'!$DD$88)</x:f>
      </x:c>
      <x:c r="V602" s="56" t="str">
        <x:f>IF('Deal_Master_Wide'!$DK$88="","",'Deal_Master_Wide'!$DK$88)</x:f>
      </x:c>
      <x:c r="W602" s="56" t="str">
        <x:f>IF('Deal_Master_Wide'!$DR$88="","",'Deal_Master_Wide'!$DR$88)</x:f>
      </x:c>
      <x:c r="X602" s="56" t="str">
        <x:f>IF('Deal_Master_Wide'!$DY$88="","",'Deal_Master_Wide'!$DY$88)</x:f>
      </x:c>
      <x:c r="Y602" s="118" t="str">
        <x:f>IF('Deal_Master_Wide'!$EF$88="","",'Deal_Master_Wide'!$EF$88)</x:f>
      </x:c>
      <x:c r="Z602" s="118" t="str">
        <x:f>IF('Deal_Master_Wide'!$EM$88="","",'Deal_Master_Wide'!$EM$88)</x:f>
      </x:c>
      <x:c r="AA602" s="52" t="str">
        <x:f>IF('Deal_Master_Wide'!$AL$88="","",'Deal_Master_Wide'!$AL$88)</x:f>
        <x:v>Unknown</x:v>
      </x:c>
      <x:c r="AB602" s="54" t="n">
        <x:f>IF('Deal_Master_Wide'!$AF$88="","",'Deal_Master_Wide'!$AF$88)</x:f>
        <x:v>4</x:v>
      </x:c>
      <x:c r="AC602" s="52" t="str">
        <x:f>IF(COUNT($P602,$Q602,$R602,$S602,$T602,$U602,$V602,$W602,$X602)=9,"Yes","No")</x:f>
        <x:v>No</x:v>
      </x:c>
      <x:c r="AD602" s="52" t="str">
        <x:f>IF(COUNT($Y602,$Z602)=2,"Yes","No")</x:f>
        <x:v>No</x:v>
      </x:c>
      <x:c r="AE602" s="50" t="str"/>
      <x:c r="AF602" t="str"/>
    </x:row>
    <x:row r="603" ht="20" customHeight="1">
      <x:c r="A603" s="50" t="str">
        <x:v>CTL-0086</x:v>
      </x:c>
      <x:c r="B603" s="50" t="str">
        <x:v>Candidate alternative-rationale group</x:v>
      </x:c>
      <x:c r="C603" s="52" t="str">
        <x:f>IF('Deal_Master_Wide'!$AU$88="","",'Deal_Master_Wide'!$AU$88)</x:f>
        <x:v>Not reviewed</x:v>
      </x:c>
      <x:c r="D603" s="52" t="str">
        <x:f>IF('Deal_Master_Wide'!$AV$88="","",'Deal_Master_Wide'!$AV$88)</x:f>
        <x:v>Not assessed</x:v>
      </x:c>
      <x:c r="E603" s="50" t="n">
        <x:v>0</x:v>
      </x:c>
      <x:c r="F603" s="52" t="str">
        <x:f>IF(OR($C603="High-confidence innovation-driven",$C603="Medium-confidence innovation-driven"),1,IF($C603="Clear alternative-rationale",0,""))</x:f>
      </x:c>
      <x:c r="G603" s="52" t="str">
        <x:f>IF('Deal_Master_Wide'!$M$88="","",'Deal_Master_Wide'!$M$88)</x:f>
        <x:v>Review</x:v>
      </x:c>
      <x:c r="H603" s="50" t="str">
        <x:v>Flash Therapeutics SAS</x:v>
      </x:c>
      <x:c r="I603" s="50" t="str">
        <x:v>Vectalys SAS (Inactive); FlashCell SAS (Inactive)</x:v>
      </x:c>
      <x:c r="J603" s="50" t="n">
        <x:v>2018</x:v>
      </x:c>
      <x:c r="K603" s="50" t="n">
        <x:v>3</x:v>
      </x:c>
      <x:c r="L603" s="50" t="n">
        <x:v>2021</x:v>
      </x:c>
      <x:c r="M603" s="50" t="n">
        <x:v>1</x:v>
      </x:c>
      <x:c r="N603" s="50" t="n">
        <x:v>1</x:v>
      </x:c>
      <x:c r="O603" s="52" t="str">
        <x:f>IF($F603="","",$F603*$M603)</x:f>
      </x:c>
      <x:c r="P603" s="54" t="str">
        <x:f>IF('Deal_Master_Wide'!$BV$88="","",'Deal_Master_Wide'!$BV$88)</x:f>
      </x:c>
      <x:c r="Q603" s="54" t="str">
        <x:f>IF('Deal_Master_Wide'!$CC$88="","",'Deal_Master_Wide'!$CC$88)</x:f>
      </x:c>
      <x:c r="R603" s="54" t="str">
        <x:f>IF('Deal_Master_Wide'!$CJ$88="","",'Deal_Master_Wide'!$CJ$88)</x:f>
      </x:c>
      <x:c r="S603" s="54" t="str">
        <x:f>IF('Deal_Master_Wide'!$CQ$88="","",'Deal_Master_Wide'!$CQ$88)</x:f>
      </x:c>
      <x:c r="T603" s="54" t="str">
        <x:f>IF('Deal_Master_Wide'!$CX$88="","",'Deal_Master_Wide'!$CX$88)</x:f>
      </x:c>
      <x:c r="U603" s="54" t="str">
        <x:f>IF('Deal_Master_Wide'!$DE$88="","",'Deal_Master_Wide'!$DE$88)</x:f>
      </x:c>
      <x:c r="V603" s="56" t="str">
        <x:f>IF('Deal_Master_Wide'!$DL$88="","",'Deal_Master_Wide'!$DL$88)</x:f>
      </x:c>
      <x:c r="W603" s="56" t="str">
        <x:f>IF('Deal_Master_Wide'!$DS$88="","",'Deal_Master_Wide'!$DS$88)</x:f>
      </x:c>
      <x:c r="X603" s="56" t="str">
        <x:f>IF('Deal_Master_Wide'!$DZ$88="","",'Deal_Master_Wide'!$DZ$88)</x:f>
      </x:c>
      <x:c r="Y603" s="118" t="str">
        <x:f>IF('Deal_Master_Wide'!$EG$88="","",'Deal_Master_Wide'!$EG$88)</x:f>
      </x:c>
      <x:c r="Z603" s="118" t="str">
        <x:f>IF('Deal_Master_Wide'!$EN$88="","",'Deal_Master_Wide'!$EN$88)</x:f>
      </x:c>
      <x:c r="AA603" s="52" t="str">
        <x:f>IF('Deal_Master_Wide'!$AL$88="","",'Deal_Master_Wide'!$AL$88)</x:f>
        <x:v>Unknown</x:v>
      </x:c>
      <x:c r="AB603" s="54" t="n">
        <x:f>IF('Deal_Master_Wide'!$AF$88="","",'Deal_Master_Wide'!$AF$88)</x:f>
        <x:v>4</x:v>
      </x:c>
      <x:c r="AC603" s="52" t="str">
        <x:f>IF(COUNT($P603,$Q603,$R603,$S603,$T603,$U603,$V603,$W603,$X603)=9,"Yes","No")</x:f>
        <x:v>No</x:v>
      </x:c>
      <x:c r="AD603" s="52" t="str">
        <x:f>IF(COUNT($Y603,$Z603)=2,"Yes","No")</x:f>
        <x:v>No</x:v>
      </x:c>
      <x:c r="AE603" s="50" t="str"/>
      <x:c r="AF603" t="str"/>
    </x:row>
    <x:row r="604" ht="20" customHeight="1">
      <x:c r="A604" s="50" t="str">
        <x:v>CTL-0087</x:v>
      </x:c>
      <x:c r="B604" s="50" t="str">
        <x:v>Candidate alternative-rationale group</x:v>
      </x:c>
      <x:c r="C604" s="52" t="str">
        <x:f>IF('Deal_Master_Wide'!$AU$89="","",'Deal_Master_Wide'!$AU$89)</x:f>
        <x:v>Not reviewed</x:v>
      </x:c>
      <x:c r="D604" s="52" t="str">
        <x:f>IF('Deal_Master_Wide'!$AV$89="","",'Deal_Master_Wide'!$AV$89)</x:f>
        <x:v>Not assessed</x:v>
      </x:c>
      <x:c r="E604" s="50" t="n">
        <x:v>0</x:v>
      </x:c>
      <x:c r="F604" s="52" t="str">
        <x:f>IF(OR($C604="High-confidence innovation-driven",$C604="Medium-confidence innovation-driven"),1,IF($C604="Clear alternative-rationale",0,""))</x:f>
      </x:c>
      <x:c r="G604" s="52" t="str">
        <x:f>IF('Deal_Master_Wide'!$M$89="","",'Deal_Master_Wide'!$M$89)</x:f>
        <x:v>Review</x:v>
      </x:c>
      <x:c r="H604" s="50" t="str">
        <x:v>Takeda Pharmaceutical Co Ltd</x:v>
      </x:c>
      <x:c r="I604" s="50" t="str">
        <x:v>Shire Pharmaceuticals International UC</x:v>
      </x:c>
      <x:c r="J604" s="50" t="n">
        <x:v>2019</x:v>
      </x:c>
      <x:c r="K604" s="50" t="n">
        <x:v>-3</x:v>
      </x:c>
      <x:c r="L604" s="50" t="n">
        <x:v>2016</x:v>
      </x:c>
      <x:c r="M604" s="50" t="n">
        <x:v>0</x:v>
      </x:c>
      <x:c r="N604" s="50" t="n">
        <x:v>0</x:v>
      </x:c>
      <x:c r="O604" s="52" t="str">
        <x:f>IF($F604="","",$F604*$M604)</x:f>
      </x:c>
      <x:c r="P604" s="54" t="str">
        <x:f>IF('Deal_Master_Wide'!$BP$89="","",'Deal_Master_Wide'!$BP$89)</x:f>
      </x:c>
      <x:c r="Q604" s="54" t="str">
        <x:f>IF('Deal_Master_Wide'!$BW$89="","",'Deal_Master_Wide'!$BW$89)</x:f>
      </x:c>
      <x:c r="R604" s="54" t="str">
        <x:f>IF('Deal_Master_Wide'!$CD$89="","",'Deal_Master_Wide'!$CD$89)</x:f>
      </x:c>
      <x:c r="S604" s="54" t="str">
        <x:f>IF('Deal_Master_Wide'!$CK$89="","",'Deal_Master_Wide'!$CK$89)</x:f>
      </x:c>
      <x:c r="T604" s="54" t="str">
        <x:f>IF('Deal_Master_Wide'!$CR$89="","",'Deal_Master_Wide'!$CR$89)</x:f>
      </x:c>
      <x:c r="U604" s="54" t="str">
        <x:f>IF('Deal_Master_Wide'!$CY$89="","",'Deal_Master_Wide'!$CY$89)</x:f>
      </x:c>
      <x:c r="V604" s="56" t="str">
        <x:f>IF('Deal_Master_Wide'!$DF$89="","",'Deal_Master_Wide'!$DF$89)</x:f>
      </x:c>
      <x:c r="W604" s="56" t="str">
        <x:f>IF('Deal_Master_Wide'!$DM$89="","",'Deal_Master_Wide'!$DM$89)</x:f>
      </x:c>
      <x:c r="X604" s="56" t="str">
        <x:f>IF('Deal_Master_Wide'!$DT$89="","",'Deal_Master_Wide'!$DT$89)</x:f>
      </x:c>
      <x:c r="Y604" s="118" t="str">
        <x:f>IF('Deal_Master_Wide'!$EA$89="","",'Deal_Master_Wide'!$EA$89)</x:f>
      </x:c>
      <x:c r="Z604" s="118" t="str">
        <x:f>IF('Deal_Master_Wide'!$EH$89="","",'Deal_Master_Wide'!$EH$89)</x:f>
      </x:c>
      <x:c r="AA604" s="52" t="str">
        <x:f>IF('Deal_Master_Wide'!$AL$89="","",'Deal_Master_Wide'!$AL$89)</x:f>
        <x:v>Unknown</x:v>
      </x:c>
      <x:c r="AB604" s="54" t="n">
        <x:f>IF('Deal_Master_Wide'!$AF$89="","",'Deal_Master_Wide'!$AF$89)</x:f>
        <x:v>62200</x:v>
      </x:c>
      <x:c r="AC604" s="52" t="str">
        <x:f>IF(COUNT($P604,$Q604,$R604,$S604,$T604,$U604,$V604,$W604,$X604)=9,"Yes","No")</x:f>
        <x:v>No</x:v>
      </x:c>
      <x:c r="AD604" s="52" t="str">
        <x:f>IF(COUNT($Y604,$Z604)=2,"Yes","No")</x:f>
        <x:v>No</x:v>
      </x:c>
      <x:c r="AE604" s="50" t="str"/>
      <x:c r="AF604" t="str"/>
    </x:row>
    <x:row r="605" ht="20" customHeight="1">
      <x:c r="A605" s="50" t="str">
        <x:v>CTL-0087</x:v>
      </x:c>
      <x:c r="B605" s="50" t="str">
        <x:v>Candidate alternative-rationale group</x:v>
      </x:c>
      <x:c r="C605" s="52" t="str">
        <x:f>IF('Deal_Master_Wide'!$AU$89="","",'Deal_Master_Wide'!$AU$89)</x:f>
        <x:v>Not reviewed</x:v>
      </x:c>
      <x:c r="D605" s="52" t="str">
        <x:f>IF('Deal_Master_Wide'!$AV$89="","",'Deal_Master_Wide'!$AV$89)</x:f>
        <x:v>Not assessed</x:v>
      </x:c>
      <x:c r="E605" s="50" t="n">
        <x:v>0</x:v>
      </x:c>
      <x:c r="F605" s="52" t="str">
        <x:f>IF(OR($C605="High-confidence innovation-driven",$C605="Medium-confidence innovation-driven"),1,IF($C605="Clear alternative-rationale",0,""))</x:f>
      </x:c>
      <x:c r="G605" s="52" t="str">
        <x:f>IF('Deal_Master_Wide'!$M$89="","",'Deal_Master_Wide'!$M$89)</x:f>
        <x:v>Review</x:v>
      </x:c>
      <x:c r="H605" s="50" t="str">
        <x:v>Takeda Pharmaceutical Co Ltd</x:v>
      </x:c>
      <x:c r="I605" s="50" t="str">
        <x:v>Shire Pharmaceuticals International UC</x:v>
      </x:c>
      <x:c r="J605" s="50" t="n">
        <x:v>2019</x:v>
      </x:c>
      <x:c r="K605" s="50" t="n">
        <x:v>-2</x:v>
      </x:c>
      <x:c r="L605" s="50" t="n">
        <x:v>2017</x:v>
      </x:c>
      <x:c r="M605" s="50" t="n">
        <x:v>0</x:v>
      </x:c>
      <x:c r="N605" s="50" t="n">
        <x:v>0</x:v>
      </x:c>
      <x:c r="O605" s="52" t="str">
        <x:f>IF($F605="","",$F605*$M605)</x:f>
      </x:c>
      <x:c r="P605" s="54" t="str">
        <x:f>IF('Deal_Master_Wide'!$BQ$89="","",'Deal_Master_Wide'!$BQ$89)</x:f>
      </x:c>
      <x:c r="Q605" s="54" t="str">
        <x:f>IF('Deal_Master_Wide'!$BX$89="","",'Deal_Master_Wide'!$BX$89)</x:f>
      </x:c>
      <x:c r="R605" s="54" t="str">
        <x:f>IF('Deal_Master_Wide'!$CE$89="","",'Deal_Master_Wide'!$CE$89)</x:f>
      </x:c>
      <x:c r="S605" s="54" t="str">
        <x:f>IF('Deal_Master_Wide'!$CL$89="","",'Deal_Master_Wide'!$CL$89)</x:f>
      </x:c>
      <x:c r="T605" s="54" t="str">
        <x:f>IF('Deal_Master_Wide'!$CS$89="","",'Deal_Master_Wide'!$CS$89)</x:f>
      </x:c>
      <x:c r="U605" s="54" t="str">
        <x:f>IF('Deal_Master_Wide'!$CZ$89="","",'Deal_Master_Wide'!$CZ$89)</x:f>
      </x:c>
      <x:c r="V605" s="56" t="str">
        <x:f>IF('Deal_Master_Wide'!$DG$89="","",'Deal_Master_Wide'!$DG$89)</x:f>
      </x:c>
      <x:c r="W605" s="56" t="str">
        <x:f>IF('Deal_Master_Wide'!$DN$89="","",'Deal_Master_Wide'!$DN$89)</x:f>
      </x:c>
      <x:c r="X605" s="56" t="str">
        <x:f>IF('Deal_Master_Wide'!$DU$89="","",'Deal_Master_Wide'!$DU$89)</x:f>
      </x:c>
      <x:c r="Y605" s="118" t="str">
        <x:f>IF('Deal_Master_Wide'!$EB$89="","",'Deal_Master_Wide'!$EB$89)</x:f>
      </x:c>
      <x:c r="Z605" s="118" t="str">
        <x:f>IF('Deal_Master_Wide'!$EI$89="","",'Deal_Master_Wide'!$EI$89)</x:f>
      </x:c>
      <x:c r="AA605" s="52" t="str">
        <x:f>IF('Deal_Master_Wide'!$AL$89="","",'Deal_Master_Wide'!$AL$89)</x:f>
        <x:v>Unknown</x:v>
      </x:c>
      <x:c r="AB605" s="54" t="n">
        <x:f>IF('Deal_Master_Wide'!$AF$89="","",'Deal_Master_Wide'!$AF$89)</x:f>
        <x:v>62200</x:v>
      </x:c>
      <x:c r="AC605" s="52" t="str">
        <x:f>IF(COUNT($P605,$Q605,$R605,$S605,$T605,$U605,$V605,$W605,$X605)=9,"Yes","No")</x:f>
        <x:v>No</x:v>
      </x:c>
      <x:c r="AD605" s="52" t="str">
        <x:f>IF(COUNT($Y605,$Z605)=2,"Yes","No")</x:f>
        <x:v>No</x:v>
      </x:c>
      <x:c r="AE605" s="50" t="str"/>
      <x:c r="AF605" t="str"/>
    </x:row>
    <x:row r="606" ht="20" customHeight="1">
      <x:c r="A606" s="50" t="str">
        <x:v>CTL-0087</x:v>
      </x:c>
      <x:c r="B606" s="50" t="str">
        <x:v>Candidate alternative-rationale group</x:v>
      </x:c>
      <x:c r="C606" s="52" t="str">
        <x:f>IF('Deal_Master_Wide'!$AU$89="","",'Deal_Master_Wide'!$AU$89)</x:f>
        <x:v>Not reviewed</x:v>
      </x:c>
      <x:c r="D606" s="52" t="str">
        <x:f>IF('Deal_Master_Wide'!$AV$89="","",'Deal_Master_Wide'!$AV$89)</x:f>
        <x:v>Not assessed</x:v>
      </x:c>
      <x:c r="E606" s="50" t="n">
        <x:v>0</x:v>
      </x:c>
      <x:c r="F606" s="52" t="str">
        <x:f>IF(OR($C606="High-confidence innovation-driven",$C606="Medium-confidence innovation-driven"),1,IF($C606="Clear alternative-rationale",0,""))</x:f>
      </x:c>
      <x:c r="G606" s="52" t="str">
        <x:f>IF('Deal_Master_Wide'!$M$89="","",'Deal_Master_Wide'!$M$89)</x:f>
        <x:v>Review</x:v>
      </x:c>
      <x:c r="H606" s="50" t="str">
        <x:v>Takeda Pharmaceutical Co Ltd</x:v>
      </x:c>
      <x:c r="I606" s="50" t="str">
        <x:v>Shire Pharmaceuticals International UC</x:v>
      </x:c>
      <x:c r="J606" s="50" t="n">
        <x:v>2019</x:v>
      </x:c>
      <x:c r="K606" s="50" t="n">
        <x:v>-1</x:v>
      </x:c>
      <x:c r="L606" s="50" t="n">
        <x:v>2018</x:v>
      </x:c>
      <x:c r="M606" s="50" t="n">
        <x:v>0</x:v>
      </x:c>
      <x:c r="N606" s="50" t="n">
        <x:v>0</x:v>
      </x:c>
      <x:c r="O606" s="52" t="str">
        <x:f>IF($F606="","",$F606*$M606)</x:f>
      </x:c>
      <x:c r="P606" s="54" t="str">
        <x:f>IF('Deal_Master_Wide'!$BR$89="","",'Deal_Master_Wide'!$BR$89)</x:f>
      </x:c>
      <x:c r="Q606" s="54" t="str">
        <x:f>IF('Deal_Master_Wide'!$BY$89="","",'Deal_Master_Wide'!$BY$89)</x:f>
      </x:c>
      <x:c r="R606" s="54" t="str">
        <x:f>IF('Deal_Master_Wide'!$CF$89="","",'Deal_Master_Wide'!$CF$89)</x:f>
      </x:c>
      <x:c r="S606" s="54" t="str">
        <x:f>IF('Deal_Master_Wide'!$CM$89="","",'Deal_Master_Wide'!$CM$89)</x:f>
      </x:c>
      <x:c r="T606" s="54" t="str">
        <x:f>IF('Deal_Master_Wide'!$CT$89="","",'Deal_Master_Wide'!$CT$89)</x:f>
      </x:c>
      <x:c r="U606" s="54" t="str">
        <x:f>IF('Deal_Master_Wide'!$DA$89="","",'Deal_Master_Wide'!$DA$89)</x:f>
      </x:c>
      <x:c r="V606" s="56" t="str">
        <x:f>IF('Deal_Master_Wide'!$DH$89="","",'Deal_Master_Wide'!$DH$89)</x:f>
      </x:c>
      <x:c r="W606" s="56" t="str">
        <x:f>IF('Deal_Master_Wide'!$DO$89="","",'Deal_Master_Wide'!$DO$89)</x:f>
      </x:c>
      <x:c r="X606" s="56" t="str">
        <x:f>IF('Deal_Master_Wide'!$DV$89="","",'Deal_Master_Wide'!$DV$89)</x:f>
      </x:c>
      <x:c r="Y606" s="118" t="str">
        <x:f>IF('Deal_Master_Wide'!$EC$89="","",'Deal_Master_Wide'!$EC$89)</x:f>
      </x:c>
      <x:c r="Z606" s="118" t="str">
        <x:f>IF('Deal_Master_Wide'!$EJ$89="","",'Deal_Master_Wide'!$EJ$89)</x:f>
      </x:c>
      <x:c r="AA606" s="52" t="str">
        <x:f>IF('Deal_Master_Wide'!$AL$89="","",'Deal_Master_Wide'!$AL$89)</x:f>
        <x:v>Unknown</x:v>
      </x:c>
      <x:c r="AB606" s="54" t="n">
        <x:f>IF('Deal_Master_Wide'!$AF$89="","",'Deal_Master_Wide'!$AF$89)</x:f>
        <x:v>62200</x:v>
      </x:c>
      <x:c r="AC606" s="52" t="str">
        <x:f>IF(COUNT($P606,$Q606,$R606,$S606,$T606,$U606,$V606,$W606,$X606)=9,"Yes","No")</x:f>
        <x:v>No</x:v>
      </x:c>
      <x:c r="AD606" s="52" t="str">
        <x:f>IF(COUNT($Y606,$Z606)=2,"Yes","No")</x:f>
        <x:v>No</x:v>
      </x:c>
      <x:c r="AE606" s="50" t="str"/>
      <x:c r="AF606" t="str"/>
    </x:row>
    <x:row r="607" ht="20" customHeight="1">
      <x:c r="A607" s="50" t="str">
        <x:v>CTL-0087</x:v>
      </x:c>
      <x:c r="B607" s="50" t="str">
        <x:v>Candidate alternative-rationale group</x:v>
      </x:c>
      <x:c r="C607" s="52" t="str">
        <x:f>IF('Deal_Master_Wide'!$AU$89="","",'Deal_Master_Wide'!$AU$89)</x:f>
        <x:v>Not reviewed</x:v>
      </x:c>
      <x:c r="D607" s="52" t="str">
        <x:f>IF('Deal_Master_Wide'!$AV$89="","",'Deal_Master_Wide'!$AV$89)</x:f>
        <x:v>Not assessed</x:v>
      </x:c>
      <x:c r="E607" s="50" t="n">
        <x:v>0</x:v>
      </x:c>
      <x:c r="F607" s="52" t="str">
        <x:f>IF(OR($C607="High-confidence innovation-driven",$C607="Medium-confidence innovation-driven"),1,IF($C607="Clear alternative-rationale",0,""))</x:f>
      </x:c>
      <x:c r="G607" s="52" t="str">
        <x:f>IF('Deal_Master_Wide'!$M$89="","",'Deal_Master_Wide'!$M$89)</x:f>
        <x:v>Review</x:v>
      </x:c>
      <x:c r="H607" s="50" t="str">
        <x:v>Takeda Pharmaceutical Co Ltd</x:v>
      </x:c>
      <x:c r="I607" s="50" t="str">
        <x:v>Shire Pharmaceuticals International UC</x:v>
      </x:c>
      <x:c r="J607" s="50" t="n">
        <x:v>2019</x:v>
      </x:c>
      <x:c r="K607" s="50" t="n">
        <x:v>0</x:v>
      </x:c>
      <x:c r="L607" s="50" t="n">
        <x:v>2019</x:v>
      </x:c>
      <x:c r="M607" s="50" t="n">
        <x:v>0</x:v>
      </x:c>
      <x:c r="N607" s="50" t="n">
        <x:v>1</x:v>
      </x:c>
      <x:c r="O607" s="52" t="str">
        <x:f>IF($F607="","",$F607*$M607)</x:f>
      </x:c>
      <x:c r="P607" s="54" t="str">
        <x:f>IF('Deal_Master_Wide'!$BS$89="","",'Deal_Master_Wide'!$BS$89)</x:f>
      </x:c>
      <x:c r="Q607" s="54" t="str">
        <x:f>IF('Deal_Master_Wide'!$BZ$89="","",'Deal_Master_Wide'!$BZ$89)</x:f>
      </x:c>
      <x:c r="R607" s="54" t="str">
        <x:f>IF('Deal_Master_Wide'!$CG$89="","",'Deal_Master_Wide'!$CG$89)</x:f>
      </x:c>
      <x:c r="S607" s="54" t="str">
        <x:f>IF('Deal_Master_Wide'!$CN$89="","",'Deal_Master_Wide'!$CN$89)</x:f>
      </x:c>
      <x:c r="T607" s="54" t="str">
        <x:f>IF('Deal_Master_Wide'!$CU$89="","",'Deal_Master_Wide'!$CU$89)</x:f>
      </x:c>
      <x:c r="U607" s="54" t="str">
        <x:f>IF('Deal_Master_Wide'!$DB$89="","",'Deal_Master_Wide'!$DB$89)</x:f>
      </x:c>
      <x:c r="V607" s="56" t="str">
        <x:f>IF('Deal_Master_Wide'!$DI$89="","",'Deal_Master_Wide'!$DI$89)</x:f>
      </x:c>
      <x:c r="W607" s="56" t="str">
        <x:f>IF('Deal_Master_Wide'!$DP$89="","",'Deal_Master_Wide'!$DP$89)</x:f>
      </x:c>
      <x:c r="X607" s="56" t="str">
        <x:f>IF('Deal_Master_Wide'!$DW$89="","",'Deal_Master_Wide'!$DW$89)</x:f>
      </x:c>
      <x:c r="Y607" s="118" t="str">
        <x:f>IF('Deal_Master_Wide'!$ED$89="","",'Deal_Master_Wide'!$ED$89)</x:f>
      </x:c>
      <x:c r="Z607" s="118" t="str">
        <x:f>IF('Deal_Master_Wide'!$EK$89="","",'Deal_Master_Wide'!$EK$89)</x:f>
      </x:c>
      <x:c r="AA607" s="52" t="str">
        <x:f>IF('Deal_Master_Wide'!$AL$89="","",'Deal_Master_Wide'!$AL$89)</x:f>
        <x:v>Unknown</x:v>
      </x:c>
      <x:c r="AB607" s="54" t="n">
        <x:f>IF('Deal_Master_Wide'!$AF$89="","",'Deal_Master_Wide'!$AF$89)</x:f>
        <x:v>62200</x:v>
      </x:c>
      <x:c r="AC607" s="52" t="str">
        <x:f>IF(COUNT($P607,$Q607,$R607,$S607,$T607,$U607,$V607,$W607,$X607)=9,"Yes","No")</x:f>
        <x:v>No</x:v>
      </x:c>
      <x:c r="AD607" s="52" t="str">
        <x:f>IF(COUNT($Y607,$Z607)=2,"Yes","No")</x:f>
        <x:v>No</x:v>
      </x:c>
      <x:c r="AE607" s="50" t="str"/>
      <x:c r="AF607" t="str"/>
    </x:row>
    <x:row r="608" ht="20" customHeight="1">
      <x:c r="A608" s="50" t="str">
        <x:v>CTL-0087</x:v>
      </x:c>
      <x:c r="B608" s="50" t="str">
        <x:v>Candidate alternative-rationale group</x:v>
      </x:c>
      <x:c r="C608" s="52" t="str">
        <x:f>IF('Deal_Master_Wide'!$AU$89="","",'Deal_Master_Wide'!$AU$89)</x:f>
        <x:v>Not reviewed</x:v>
      </x:c>
      <x:c r="D608" s="52" t="str">
        <x:f>IF('Deal_Master_Wide'!$AV$89="","",'Deal_Master_Wide'!$AV$89)</x:f>
        <x:v>Not assessed</x:v>
      </x:c>
      <x:c r="E608" s="50" t="n">
        <x:v>0</x:v>
      </x:c>
      <x:c r="F608" s="52" t="str">
        <x:f>IF(OR($C608="High-confidence innovation-driven",$C608="Medium-confidence innovation-driven"),1,IF($C608="Clear alternative-rationale",0,""))</x:f>
      </x:c>
      <x:c r="G608" s="52" t="str">
        <x:f>IF('Deal_Master_Wide'!$M$89="","",'Deal_Master_Wide'!$M$89)</x:f>
        <x:v>Review</x:v>
      </x:c>
      <x:c r="H608" s="50" t="str">
        <x:v>Takeda Pharmaceutical Co Ltd</x:v>
      </x:c>
      <x:c r="I608" s="50" t="str">
        <x:v>Shire Pharmaceuticals International UC</x:v>
      </x:c>
      <x:c r="J608" s="50" t="n">
        <x:v>2019</x:v>
      </x:c>
      <x:c r="K608" s="50" t="n">
        <x:v>1</x:v>
      </x:c>
      <x:c r="L608" s="50" t="n">
        <x:v>2020</x:v>
      </x:c>
      <x:c r="M608" s="50" t="n">
        <x:v>1</x:v>
      </x:c>
      <x:c r="N608" s="50" t="n">
        <x:v>1</x:v>
      </x:c>
      <x:c r="O608" s="52" t="str">
        <x:f>IF($F608="","",$F608*$M608)</x:f>
      </x:c>
      <x:c r="P608" s="54" t="str">
        <x:f>IF('Deal_Master_Wide'!$BT$89="","",'Deal_Master_Wide'!$BT$89)</x:f>
      </x:c>
      <x:c r="Q608" s="54" t="str">
        <x:f>IF('Deal_Master_Wide'!$CA$89="","",'Deal_Master_Wide'!$CA$89)</x:f>
      </x:c>
      <x:c r="R608" s="54" t="str">
        <x:f>IF('Deal_Master_Wide'!$CH$89="","",'Deal_Master_Wide'!$CH$89)</x:f>
      </x:c>
      <x:c r="S608" s="54" t="str">
        <x:f>IF('Deal_Master_Wide'!$CO$89="","",'Deal_Master_Wide'!$CO$89)</x:f>
      </x:c>
      <x:c r="T608" s="54" t="str">
        <x:f>IF('Deal_Master_Wide'!$CV$89="","",'Deal_Master_Wide'!$CV$89)</x:f>
      </x:c>
      <x:c r="U608" s="54" t="str">
        <x:f>IF('Deal_Master_Wide'!$DC$89="","",'Deal_Master_Wide'!$DC$89)</x:f>
      </x:c>
      <x:c r="V608" s="56" t="str">
        <x:f>IF('Deal_Master_Wide'!$DJ$89="","",'Deal_Master_Wide'!$DJ$89)</x:f>
      </x:c>
      <x:c r="W608" s="56" t="str">
        <x:f>IF('Deal_Master_Wide'!$DQ$89="","",'Deal_Master_Wide'!$DQ$89)</x:f>
      </x:c>
      <x:c r="X608" s="56" t="str">
        <x:f>IF('Deal_Master_Wide'!$DX$89="","",'Deal_Master_Wide'!$DX$89)</x:f>
      </x:c>
      <x:c r="Y608" s="118" t="str">
        <x:f>IF('Deal_Master_Wide'!$EE$89="","",'Deal_Master_Wide'!$EE$89)</x:f>
      </x:c>
      <x:c r="Z608" s="118" t="str">
        <x:f>IF('Deal_Master_Wide'!$EL$89="","",'Deal_Master_Wide'!$EL$89)</x:f>
      </x:c>
      <x:c r="AA608" s="52" t="str">
        <x:f>IF('Deal_Master_Wide'!$AL$89="","",'Deal_Master_Wide'!$AL$89)</x:f>
        <x:v>Unknown</x:v>
      </x:c>
      <x:c r="AB608" s="54" t="n">
        <x:f>IF('Deal_Master_Wide'!$AF$89="","",'Deal_Master_Wide'!$AF$89)</x:f>
        <x:v>62200</x:v>
      </x:c>
      <x:c r="AC608" s="52" t="str">
        <x:f>IF(COUNT($P608,$Q608,$R608,$S608,$T608,$U608,$V608,$W608,$X608)=9,"Yes","No")</x:f>
        <x:v>No</x:v>
      </x:c>
      <x:c r="AD608" s="52" t="str">
        <x:f>IF(COUNT($Y608,$Z608)=2,"Yes","No")</x:f>
        <x:v>No</x:v>
      </x:c>
      <x:c r="AE608" s="50" t="str"/>
      <x:c r="AF608" t="str"/>
    </x:row>
    <x:row r="609" ht="20" customHeight="1">
      <x:c r="A609" s="50" t="str">
        <x:v>CTL-0087</x:v>
      </x:c>
      <x:c r="B609" s="50" t="str">
        <x:v>Candidate alternative-rationale group</x:v>
      </x:c>
      <x:c r="C609" s="52" t="str">
        <x:f>IF('Deal_Master_Wide'!$AU$89="","",'Deal_Master_Wide'!$AU$89)</x:f>
        <x:v>Not reviewed</x:v>
      </x:c>
      <x:c r="D609" s="52" t="str">
        <x:f>IF('Deal_Master_Wide'!$AV$89="","",'Deal_Master_Wide'!$AV$89)</x:f>
        <x:v>Not assessed</x:v>
      </x:c>
      <x:c r="E609" s="50" t="n">
        <x:v>0</x:v>
      </x:c>
      <x:c r="F609" s="52" t="str">
        <x:f>IF(OR($C609="High-confidence innovation-driven",$C609="Medium-confidence innovation-driven"),1,IF($C609="Clear alternative-rationale",0,""))</x:f>
      </x:c>
      <x:c r="G609" s="52" t="str">
        <x:f>IF('Deal_Master_Wide'!$M$89="","",'Deal_Master_Wide'!$M$89)</x:f>
        <x:v>Review</x:v>
      </x:c>
      <x:c r="H609" s="50" t="str">
        <x:v>Takeda Pharmaceutical Co Ltd</x:v>
      </x:c>
      <x:c r="I609" s="50" t="str">
        <x:v>Shire Pharmaceuticals International UC</x:v>
      </x:c>
      <x:c r="J609" s="50" t="n">
        <x:v>2019</x:v>
      </x:c>
      <x:c r="K609" s="50" t="n">
        <x:v>2</x:v>
      </x:c>
      <x:c r="L609" s="50" t="n">
        <x:v>2021</x:v>
      </x:c>
      <x:c r="M609" s="50" t="n">
        <x:v>1</x:v>
      </x:c>
      <x:c r="N609" s="50" t="n">
        <x:v>1</x:v>
      </x:c>
      <x:c r="O609" s="52" t="str">
        <x:f>IF($F609="","",$F609*$M609)</x:f>
      </x:c>
      <x:c r="P609" s="54" t="str">
        <x:f>IF('Deal_Master_Wide'!$BU$89="","",'Deal_Master_Wide'!$BU$89)</x:f>
      </x:c>
      <x:c r="Q609" s="54" t="str">
        <x:f>IF('Deal_Master_Wide'!$CB$89="","",'Deal_Master_Wide'!$CB$89)</x:f>
      </x:c>
      <x:c r="R609" s="54" t="str">
        <x:f>IF('Deal_Master_Wide'!$CI$89="","",'Deal_Master_Wide'!$CI$89)</x:f>
      </x:c>
      <x:c r="S609" s="54" t="str">
        <x:f>IF('Deal_Master_Wide'!$CP$89="","",'Deal_Master_Wide'!$CP$89)</x:f>
      </x:c>
      <x:c r="T609" s="54" t="str">
        <x:f>IF('Deal_Master_Wide'!$CW$89="","",'Deal_Master_Wide'!$CW$89)</x:f>
      </x:c>
      <x:c r="U609" s="54" t="str">
        <x:f>IF('Deal_Master_Wide'!$DD$89="","",'Deal_Master_Wide'!$DD$89)</x:f>
      </x:c>
      <x:c r="V609" s="56" t="str">
        <x:f>IF('Deal_Master_Wide'!$DK$89="","",'Deal_Master_Wide'!$DK$89)</x:f>
      </x:c>
      <x:c r="W609" s="56" t="str">
        <x:f>IF('Deal_Master_Wide'!$DR$89="","",'Deal_Master_Wide'!$DR$89)</x:f>
      </x:c>
      <x:c r="X609" s="56" t="str">
        <x:f>IF('Deal_Master_Wide'!$DY$89="","",'Deal_Master_Wide'!$DY$89)</x:f>
      </x:c>
      <x:c r="Y609" s="118" t="str">
        <x:f>IF('Deal_Master_Wide'!$EF$89="","",'Deal_Master_Wide'!$EF$89)</x:f>
      </x:c>
      <x:c r="Z609" s="118" t="str">
        <x:f>IF('Deal_Master_Wide'!$EM$89="","",'Deal_Master_Wide'!$EM$89)</x:f>
      </x:c>
      <x:c r="AA609" s="52" t="str">
        <x:f>IF('Deal_Master_Wide'!$AL$89="","",'Deal_Master_Wide'!$AL$89)</x:f>
        <x:v>Unknown</x:v>
      </x:c>
      <x:c r="AB609" s="54" t="n">
        <x:f>IF('Deal_Master_Wide'!$AF$89="","",'Deal_Master_Wide'!$AF$89)</x:f>
        <x:v>62200</x:v>
      </x:c>
      <x:c r="AC609" s="52" t="str">
        <x:f>IF(COUNT($P609,$Q609,$R609,$S609,$T609,$U609,$V609,$W609,$X609)=9,"Yes","No")</x:f>
        <x:v>No</x:v>
      </x:c>
      <x:c r="AD609" s="52" t="str">
        <x:f>IF(COUNT($Y609,$Z609)=2,"Yes","No")</x:f>
        <x:v>No</x:v>
      </x:c>
      <x:c r="AE609" s="50" t="str"/>
      <x:c r="AF609" t="str"/>
    </x:row>
    <x:row r="610" ht="20" customHeight="1">
      <x:c r="A610" s="50" t="str">
        <x:v>CTL-0087</x:v>
      </x:c>
      <x:c r="B610" s="50" t="str">
        <x:v>Candidate alternative-rationale group</x:v>
      </x:c>
      <x:c r="C610" s="52" t="str">
        <x:f>IF('Deal_Master_Wide'!$AU$89="","",'Deal_Master_Wide'!$AU$89)</x:f>
        <x:v>Not reviewed</x:v>
      </x:c>
      <x:c r="D610" s="52" t="str">
        <x:f>IF('Deal_Master_Wide'!$AV$89="","",'Deal_Master_Wide'!$AV$89)</x:f>
        <x:v>Not assessed</x:v>
      </x:c>
      <x:c r="E610" s="50" t="n">
        <x:v>0</x:v>
      </x:c>
      <x:c r="F610" s="52" t="str">
        <x:f>IF(OR($C610="High-confidence innovation-driven",$C610="Medium-confidence innovation-driven"),1,IF($C610="Clear alternative-rationale",0,""))</x:f>
      </x:c>
      <x:c r="G610" s="52" t="str">
        <x:f>IF('Deal_Master_Wide'!$M$89="","",'Deal_Master_Wide'!$M$89)</x:f>
        <x:v>Review</x:v>
      </x:c>
      <x:c r="H610" s="50" t="str">
        <x:v>Takeda Pharmaceutical Co Ltd</x:v>
      </x:c>
      <x:c r="I610" s="50" t="str">
        <x:v>Shire Pharmaceuticals International UC</x:v>
      </x:c>
      <x:c r="J610" s="50" t="n">
        <x:v>2019</x:v>
      </x:c>
      <x:c r="K610" s="50" t="n">
        <x:v>3</x:v>
      </x:c>
      <x:c r="L610" s="50" t="n">
        <x:v>2022</x:v>
      </x:c>
      <x:c r="M610" s="50" t="n">
        <x:v>1</x:v>
      </x:c>
      <x:c r="N610" s="50" t="n">
        <x:v>1</x:v>
      </x:c>
      <x:c r="O610" s="52" t="str">
        <x:f>IF($F610="","",$F610*$M610)</x:f>
      </x:c>
      <x:c r="P610" s="54" t="str">
        <x:f>IF('Deal_Master_Wide'!$BV$89="","",'Deal_Master_Wide'!$BV$89)</x:f>
      </x:c>
      <x:c r="Q610" s="54" t="str">
        <x:f>IF('Deal_Master_Wide'!$CC$89="","",'Deal_Master_Wide'!$CC$89)</x:f>
      </x:c>
      <x:c r="R610" s="54" t="str">
        <x:f>IF('Deal_Master_Wide'!$CJ$89="","",'Deal_Master_Wide'!$CJ$89)</x:f>
      </x:c>
      <x:c r="S610" s="54" t="str">
        <x:f>IF('Deal_Master_Wide'!$CQ$89="","",'Deal_Master_Wide'!$CQ$89)</x:f>
      </x:c>
      <x:c r="T610" s="54" t="str">
        <x:f>IF('Deal_Master_Wide'!$CX$89="","",'Deal_Master_Wide'!$CX$89)</x:f>
      </x:c>
      <x:c r="U610" s="54" t="str">
        <x:f>IF('Deal_Master_Wide'!$DE$89="","",'Deal_Master_Wide'!$DE$89)</x:f>
      </x:c>
      <x:c r="V610" s="56" t="str">
        <x:f>IF('Deal_Master_Wide'!$DL$89="","",'Deal_Master_Wide'!$DL$89)</x:f>
      </x:c>
      <x:c r="W610" s="56" t="str">
        <x:f>IF('Deal_Master_Wide'!$DS$89="","",'Deal_Master_Wide'!$DS$89)</x:f>
      </x:c>
      <x:c r="X610" s="56" t="str">
        <x:f>IF('Deal_Master_Wide'!$DZ$89="","",'Deal_Master_Wide'!$DZ$89)</x:f>
      </x:c>
      <x:c r="Y610" s="118" t="str">
        <x:f>IF('Deal_Master_Wide'!$EG$89="","",'Deal_Master_Wide'!$EG$89)</x:f>
      </x:c>
      <x:c r="Z610" s="118" t="str">
        <x:f>IF('Deal_Master_Wide'!$EN$89="","",'Deal_Master_Wide'!$EN$89)</x:f>
      </x:c>
      <x:c r="AA610" s="52" t="str">
        <x:f>IF('Deal_Master_Wide'!$AL$89="","",'Deal_Master_Wide'!$AL$89)</x:f>
        <x:v>Unknown</x:v>
      </x:c>
      <x:c r="AB610" s="54" t="n">
        <x:f>IF('Deal_Master_Wide'!$AF$89="","",'Deal_Master_Wide'!$AF$89)</x:f>
        <x:v>62200</x:v>
      </x:c>
      <x:c r="AC610" s="52" t="str">
        <x:f>IF(COUNT($P610,$Q610,$R610,$S610,$T610,$U610,$V610,$W610,$X610)=9,"Yes","No")</x:f>
        <x:v>No</x:v>
      </x:c>
      <x:c r="AD610" s="52" t="str">
        <x:f>IF(COUNT($Y610,$Z610)=2,"Yes","No")</x:f>
        <x:v>No</x:v>
      </x:c>
      <x:c r="AE610" s="50" t="str"/>
      <x:c r="AF610" t="str"/>
    </x:row>
    <x:row r="611" ht="20" customHeight="1">
      <x:c r="A611" s="50" t="str">
        <x:v>CTL-0088</x:v>
      </x:c>
      <x:c r="B611" s="50" t="str">
        <x:v>Candidate alternative-rationale group</x:v>
      </x:c>
      <x:c r="C611" s="52" t="str">
        <x:f>IF('Deal_Master_Wide'!$AU$90="","",'Deal_Master_Wide'!$AU$90)</x:f>
        <x:v>Not reviewed</x:v>
      </x:c>
      <x:c r="D611" s="52" t="str">
        <x:f>IF('Deal_Master_Wide'!$AV$90="","",'Deal_Master_Wide'!$AV$90)</x:f>
        <x:v>Not assessed</x:v>
      </x:c>
      <x:c r="E611" s="50" t="n">
        <x:v>0</x:v>
      </x:c>
      <x:c r="F611" s="52" t="str">
        <x:f>IF(OR($C611="High-confidence innovation-driven",$C611="Medium-confidence innovation-driven"),1,IF($C611="Clear alternative-rationale",0,""))</x:f>
      </x:c>
      <x:c r="G611" s="52" t="str">
        <x:f>IF('Deal_Master_Wide'!$M$90="","",'Deal_Master_Wide'!$M$90)</x:f>
        <x:v>Review</x:v>
      </x:c>
      <x:c r="H611" s="50" t="str">
        <x:v>Deinove SAS</x:v>
      </x:c>
      <x:c r="I611" s="50" t="str">
        <x:v>Morphochem AG; Biovertis AG</x:v>
      </x:c>
      <x:c r="J611" s="50" t="n">
        <x:v>2018</x:v>
      </x:c>
      <x:c r="K611" s="50" t="n">
        <x:v>-3</x:v>
      </x:c>
      <x:c r="L611" s="50" t="n">
        <x:v>2015</x:v>
      </x:c>
      <x:c r="M611" s="50" t="n">
        <x:v>0</x:v>
      </x:c>
      <x:c r="N611" s="50" t="n">
        <x:v>0</x:v>
      </x:c>
      <x:c r="O611" s="52" t="str">
        <x:f>IF($F611="","",$F611*$M611)</x:f>
      </x:c>
      <x:c r="P611" s="54" t="str">
        <x:f>IF('Deal_Master_Wide'!$BP$90="","",'Deal_Master_Wide'!$BP$90)</x:f>
      </x:c>
      <x:c r="Q611" s="54" t="str">
        <x:f>IF('Deal_Master_Wide'!$BW$90="","",'Deal_Master_Wide'!$BW$90)</x:f>
      </x:c>
      <x:c r="R611" s="54" t="str">
        <x:f>IF('Deal_Master_Wide'!$CD$90="","",'Deal_Master_Wide'!$CD$90)</x:f>
      </x:c>
      <x:c r="S611" s="54" t="str">
        <x:f>IF('Deal_Master_Wide'!$CK$90="","",'Deal_Master_Wide'!$CK$90)</x:f>
      </x:c>
      <x:c r="T611" s="54" t="str">
        <x:f>IF('Deal_Master_Wide'!$CR$90="","",'Deal_Master_Wide'!$CR$90)</x:f>
      </x:c>
      <x:c r="U611" s="54" t="str">
        <x:f>IF('Deal_Master_Wide'!$CY$90="","",'Deal_Master_Wide'!$CY$90)</x:f>
      </x:c>
      <x:c r="V611" s="56" t="str">
        <x:f>IF('Deal_Master_Wide'!$DF$90="","",'Deal_Master_Wide'!$DF$90)</x:f>
      </x:c>
      <x:c r="W611" s="56" t="str">
        <x:f>IF('Deal_Master_Wide'!$DM$90="","",'Deal_Master_Wide'!$DM$90)</x:f>
      </x:c>
      <x:c r="X611" s="56" t="str">
        <x:f>IF('Deal_Master_Wide'!$DT$90="","",'Deal_Master_Wide'!$DT$90)</x:f>
      </x:c>
      <x:c r="Y611" s="118" t="str">
        <x:f>IF('Deal_Master_Wide'!$EA$90="","",'Deal_Master_Wide'!$EA$90)</x:f>
      </x:c>
      <x:c r="Z611" s="118" t="str">
        <x:f>IF('Deal_Master_Wide'!$EH$90="","",'Deal_Master_Wide'!$EH$90)</x:f>
      </x:c>
      <x:c r="AA611" s="52" t="str">
        <x:f>IF('Deal_Master_Wide'!$AL$90="","",'Deal_Master_Wide'!$AL$90)</x:f>
        <x:v>Unknown</x:v>
      </x:c>
      <x:c r="AB611" s="54" t="n">
        <x:f>IF('Deal_Master_Wide'!$AF$90="","",'Deal_Master_Wide'!$AF$90)</x:f>
        <x:v>1</x:v>
      </x:c>
      <x:c r="AC611" s="52" t="str">
        <x:f>IF(COUNT($P611,$Q611,$R611,$S611,$T611,$U611,$V611,$W611,$X611)=9,"Yes","No")</x:f>
        <x:v>No</x:v>
      </x:c>
      <x:c r="AD611" s="52" t="str">
        <x:f>IF(COUNT($Y611,$Z611)=2,"Yes","No")</x:f>
        <x:v>No</x:v>
      </x:c>
      <x:c r="AE611" s="50" t="str"/>
      <x:c r="AF611" t="str"/>
    </x:row>
    <x:row r="612" ht="20" customHeight="1">
      <x:c r="A612" s="50" t="str">
        <x:v>CTL-0088</x:v>
      </x:c>
      <x:c r="B612" s="50" t="str">
        <x:v>Candidate alternative-rationale group</x:v>
      </x:c>
      <x:c r="C612" s="52" t="str">
        <x:f>IF('Deal_Master_Wide'!$AU$90="","",'Deal_Master_Wide'!$AU$90)</x:f>
        <x:v>Not reviewed</x:v>
      </x:c>
      <x:c r="D612" s="52" t="str">
        <x:f>IF('Deal_Master_Wide'!$AV$90="","",'Deal_Master_Wide'!$AV$90)</x:f>
        <x:v>Not assessed</x:v>
      </x:c>
      <x:c r="E612" s="50" t="n">
        <x:v>0</x:v>
      </x:c>
      <x:c r="F612" s="52" t="str">
        <x:f>IF(OR($C612="High-confidence innovation-driven",$C612="Medium-confidence innovation-driven"),1,IF($C612="Clear alternative-rationale",0,""))</x:f>
      </x:c>
      <x:c r="G612" s="52" t="str">
        <x:f>IF('Deal_Master_Wide'!$M$90="","",'Deal_Master_Wide'!$M$90)</x:f>
        <x:v>Review</x:v>
      </x:c>
      <x:c r="H612" s="50" t="str">
        <x:v>Deinove SAS</x:v>
      </x:c>
      <x:c r="I612" s="50" t="str">
        <x:v>Morphochem AG; Biovertis AG</x:v>
      </x:c>
      <x:c r="J612" s="50" t="n">
        <x:v>2018</x:v>
      </x:c>
      <x:c r="K612" s="50" t="n">
        <x:v>-2</x:v>
      </x:c>
      <x:c r="L612" s="50" t="n">
        <x:v>2016</x:v>
      </x:c>
      <x:c r="M612" s="50" t="n">
        <x:v>0</x:v>
      </x:c>
      <x:c r="N612" s="50" t="n">
        <x:v>0</x:v>
      </x:c>
      <x:c r="O612" s="52" t="str">
        <x:f>IF($F612="","",$F612*$M612)</x:f>
      </x:c>
      <x:c r="P612" s="54" t="str">
        <x:f>IF('Deal_Master_Wide'!$BQ$90="","",'Deal_Master_Wide'!$BQ$90)</x:f>
      </x:c>
      <x:c r="Q612" s="54" t="str">
        <x:f>IF('Deal_Master_Wide'!$BX$90="","",'Deal_Master_Wide'!$BX$90)</x:f>
      </x:c>
      <x:c r="R612" s="54" t="str">
        <x:f>IF('Deal_Master_Wide'!$CE$90="","",'Deal_Master_Wide'!$CE$90)</x:f>
      </x:c>
      <x:c r="S612" s="54" t="str">
        <x:f>IF('Deal_Master_Wide'!$CL$90="","",'Deal_Master_Wide'!$CL$90)</x:f>
      </x:c>
      <x:c r="T612" s="54" t="str">
        <x:f>IF('Deal_Master_Wide'!$CS$90="","",'Deal_Master_Wide'!$CS$90)</x:f>
      </x:c>
      <x:c r="U612" s="54" t="str">
        <x:f>IF('Deal_Master_Wide'!$CZ$90="","",'Deal_Master_Wide'!$CZ$90)</x:f>
      </x:c>
      <x:c r="V612" s="56" t="str">
        <x:f>IF('Deal_Master_Wide'!$DG$90="","",'Deal_Master_Wide'!$DG$90)</x:f>
      </x:c>
      <x:c r="W612" s="56" t="str">
        <x:f>IF('Deal_Master_Wide'!$DN$90="","",'Deal_Master_Wide'!$DN$90)</x:f>
      </x:c>
      <x:c r="X612" s="56" t="str">
        <x:f>IF('Deal_Master_Wide'!$DU$90="","",'Deal_Master_Wide'!$DU$90)</x:f>
      </x:c>
      <x:c r="Y612" s="118" t="str">
        <x:f>IF('Deal_Master_Wide'!$EB$90="","",'Deal_Master_Wide'!$EB$90)</x:f>
      </x:c>
      <x:c r="Z612" s="118" t="str">
        <x:f>IF('Deal_Master_Wide'!$EI$90="","",'Deal_Master_Wide'!$EI$90)</x:f>
      </x:c>
      <x:c r="AA612" s="52" t="str">
        <x:f>IF('Deal_Master_Wide'!$AL$90="","",'Deal_Master_Wide'!$AL$90)</x:f>
        <x:v>Unknown</x:v>
      </x:c>
      <x:c r="AB612" s="54" t="n">
        <x:f>IF('Deal_Master_Wide'!$AF$90="","",'Deal_Master_Wide'!$AF$90)</x:f>
        <x:v>1</x:v>
      </x:c>
      <x:c r="AC612" s="52" t="str">
        <x:f>IF(COUNT($P612,$Q612,$R612,$S612,$T612,$U612,$V612,$W612,$X612)=9,"Yes","No")</x:f>
        <x:v>No</x:v>
      </x:c>
      <x:c r="AD612" s="52" t="str">
        <x:f>IF(COUNT($Y612,$Z612)=2,"Yes","No")</x:f>
        <x:v>No</x:v>
      </x:c>
      <x:c r="AE612" s="50" t="str"/>
      <x:c r="AF612" t="str"/>
    </x:row>
    <x:row r="613" ht="20" customHeight="1">
      <x:c r="A613" s="50" t="str">
        <x:v>CTL-0088</x:v>
      </x:c>
      <x:c r="B613" s="50" t="str">
        <x:v>Candidate alternative-rationale group</x:v>
      </x:c>
      <x:c r="C613" s="52" t="str">
        <x:f>IF('Deal_Master_Wide'!$AU$90="","",'Deal_Master_Wide'!$AU$90)</x:f>
        <x:v>Not reviewed</x:v>
      </x:c>
      <x:c r="D613" s="52" t="str">
        <x:f>IF('Deal_Master_Wide'!$AV$90="","",'Deal_Master_Wide'!$AV$90)</x:f>
        <x:v>Not assessed</x:v>
      </x:c>
      <x:c r="E613" s="50" t="n">
        <x:v>0</x:v>
      </x:c>
      <x:c r="F613" s="52" t="str">
        <x:f>IF(OR($C613="High-confidence innovation-driven",$C613="Medium-confidence innovation-driven"),1,IF($C613="Clear alternative-rationale",0,""))</x:f>
      </x:c>
      <x:c r="G613" s="52" t="str">
        <x:f>IF('Deal_Master_Wide'!$M$90="","",'Deal_Master_Wide'!$M$90)</x:f>
        <x:v>Review</x:v>
      </x:c>
      <x:c r="H613" s="50" t="str">
        <x:v>Deinove SAS</x:v>
      </x:c>
      <x:c r="I613" s="50" t="str">
        <x:v>Morphochem AG; Biovertis AG</x:v>
      </x:c>
      <x:c r="J613" s="50" t="n">
        <x:v>2018</x:v>
      </x:c>
      <x:c r="K613" s="50" t="n">
        <x:v>-1</x:v>
      </x:c>
      <x:c r="L613" s="50" t="n">
        <x:v>2017</x:v>
      </x:c>
      <x:c r="M613" s="50" t="n">
        <x:v>0</x:v>
      </x:c>
      <x:c r="N613" s="50" t="n">
        <x:v>0</x:v>
      </x:c>
      <x:c r="O613" s="52" t="str">
        <x:f>IF($F613="","",$F613*$M613)</x:f>
      </x:c>
      <x:c r="P613" s="54" t="str">
        <x:f>IF('Deal_Master_Wide'!$BR$90="","",'Deal_Master_Wide'!$BR$90)</x:f>
      </x:c>
      <x:c r="Q613" s="54" t="str">
        <x:f>IF('Deal_Master_Wide'!$BY$90="","",'Deal_Master_Wide'!$BY$90)</x:f>
      </x:c>
      <x:c r="R613" s="54" t="str">
        <x:f>IF('Deal_Master_Wide'!$CF$90="","",'Deal_Master_Wide'!$CF$90)</x:f>
      </x:c>
      <x:c r="S613" s="54" t="str">
        <x:f>IF('Deal_Master_Wide'!$CM$90="","",'Deal_Master_Wide'!$CM$90)</x:f>
      </x:c>
      <x:c r="T613" s="54" t="str">
        <x:f>IF('Deal_Master_Wide'!$CT$90="","",'Deal_Master_Wide'!$CT$90)</x:f>
      </x:c>
      <x:c r="U613" s="54" t="str">
        <x:f>IF('Deal_Master_Wide'!$DA$90="","",'Deal_Master_Wide'!$DA$90)</x:f>
      </x:c>
      <x:c r="V613" s="56" t="str">
        <x:f>IF('Deal_Master_Wide'!$DH$90="","",'Deal_Master_Wide'!$DH$90)</x:f>
      </x:c>
      <x:c r="W613" s="56" t="str">
        <x:f>IF('Deal_Master_Wide'!$DO$90="","",'Deal_Master_Wide'!$DO$90)</x:f>
      </x:c>
      <x:c r="X613" s="56" t="str">
        <x:f>IF('Deal_Master_Wide'!$DV$90="","",'Deal_Master_Wide'!$DV$90)</x:f>
      </x:c>
      <x:c r="Y613" s="118" t="str">
        <x:f>IF('Deal_Master_Wide'!$EC$90="","",'Deal_Master_Wide'!$EC$90)</x:f>
      </x:c>
      <x:c r="Z613" s="118" t="str">
        <x:f>IF('Deal_Master_Wide'!$EJ$90="","",'Deal_Master_Wide'!$EJ$90)</x:f>
      </x:c>
      <x:c r="AA613" s="52" t="str">
        <x:f>IF('Deal_Master_Wide'!$AL$90="","",'Deal_Master_Wide'!$AL$90)</x:f>
        <x:v>Unknown</x:v>
      </x:c>
      <x:c r="AB613" s="54" t="n">
        <x:f>IF('Deal_Master_Wide'!$AF$90="","",'Deal_Master_Wide'!$AF$90)</x:f>
        <x:v>1</x:v>
      </x:c>
      <x:c r="AC613" s="52" t="str">
        <x:f>IF(COUNT($P613,$Q613,$R613,$S613,$T613,$U613,$V613,$W613,$X613)=9,"Yes","No")</x:f>
        <x:v>No</x:v>
      </x:c>
      <x:c r="AD613" s="52" t="str">
        <x:f>IF(COUNT($Y613,$Z613)=2,"Yes","No")</x:f>
        <x:v>No</x:v>
      </x:c>
      <x:c r="AE613" s="50" t="str"/>
      <x:c r="AF613" t="str"/>
    </x:row>
    <x:row r="614" ht="20" customHeight="1">
      <x:c r="A614" s="50" t="str">
        <x:v>CTL-0088</x:v>
      </x:c>
      <x:c r="B614" s="50" t="str">
        <x:v>Candidate alternative-rationale group</x:v>
      </x:c>
      <x:c r="C614" s="52" t="str">
        <x:f>IF('Deal_Master_Wide'!$AU$90="","",'Deal_Master_Wide'!$AU$90)</x:f>
        <x:v>Not reviewed</x:v>
      </x:c>
      <x:c r="D614" s="52" t="str">
        <x:f>IF('Deal_Master_Wide'!$AV$90="","",'Deal_Master_Wide'!$AV$90)</x:f>
        <x:v>Not assessed</x:v>
      </x:c>
      <x:c r="E614" s="50" t="n">
        <x:v>0</x:v>
      </x:c>
      <x:c r="F614" s="52" t="str">
        <x:f>IF(OR($C614="High-confidence innovation-driven",$C614="Medium-confidence innovation-driven"),1,IF($C614="Clear alternative-rationale",0,""))</x:f>
      </x:c>
      <x:c r="G614" s="52" t="str">
        <x:f>IF('Deal_Master_Wide'!$M$90="","",'Deal_Master_Wide'!$M$90)</x:f>
        <x:v>Review</x:v>
      </x:c>
      <x:c r="H614" s="50" t="str">
        <x:v>Deinove SAS</x:v>
      </x:c>
      <x:c r="I614" s="50" t="str">
        <x:v>Morphochem AG; Biovertis AG</x:v>
      </x:c>
      <x:c r="J614" s="50" t="n">
        <x:v>2018</x:v>
      </x:c>
      <x:c r="K614" s="50" t="n">
        <x:v>0</x:v>
      </x:c>
      <x:c r="L614" s="50" t="n">
        <x:v>2018</x:v>
      </x:c>
      <x:c r="M614" s="50" t="n">
        <x:v>0</x:v>
      </x:c>
      <x:c r="N614" s="50" t="n">
        <x:v>1</x:v>
      </x:c>
      <x:c r="O614" s="52" t="str">
        <x:f>IF($F614="","",$F614*$M614)</x:f>
      </x:c>
      <x:c r="P614" s="54" t="str">
        <x:f>IF('Deal_Master_Wide'!$BS$90="","",'Deal_Master_Wide'!$BS$90)</x:f>
      </x:c>
      <x:c r="Q614" s="54" t="str">
        <x:f>IF('Deal_Master_Wide'!$BZ$90="","",'Deal_Master_Wide'!$BZ$90)</x:f>
      </x:c>
      <x:c r="R614" s="54" t="str">
        <x:f>IF('Deal_Master_Wide'!$CG$90="","",'Deal_Master_Wide'!$CG$90)</x:f>
      </x:c>
      <x:c r="S614" s="54" t="str">
        <x:f>IF('Deal_Master_Wide'!$CN$90="","",'Deal_Master_Wide'!$CN$90)</x:f>
      </x:c>
      <x:c r="T614" s="54" t="str">
        <x:f>IF('Deal_Master_Wide'!$CU$90="","",'Deal_Master_Wide'!$CU$90)</x:f>
      </x:c>
      <x:c r="U614" s="54" t="str">
        <x:f>IF('Deal_Master_Wide'!$DB$90="","",'Deal_Master_Wide'!$DB$90)</x:f>
      </x:c>
      <x:c r="V614" s="56" t="str">
        <x:f>IF('Deal_Master_Wide'!$DI$90="","",'Deal_Master_Wide'!$DI$90)</x:f>
      </x:c>
      <x:c r="W614" s="56" t="str">
        <x:f>IF('Deal_Master_Wide'!$DP$90="","",'Deal_Master_Wide'!$DP$90)</x:f>
      </x:c>
      <x:c r="X614" s="56" t="str">
        <x:f>IF('Deal_Master_Wide'!$DW$90="","",'Deal_Master_Wide'!$DW$90)</x:f>
      </x:c>
      <x:c r="Y614" s="118" t="str">
        <x:f>IF('Deal_Master_Wide'!$ED$90="","",'Deal_Master_Wide'!$ED$90)</x:f>
      </x:c>
      <x:c r="Z614" s="118" t="str">
        <x:f>IF('Deal_Master_Wide'!$EK$90="","",'Deal_Master_Wide'!$EK$90)</x:f>
      </x:c>
      <x:c r="AA614" s="52" t="str">
        <x:f>IF('Deal_Master_Wide'!$AL$90="","",'Deal_Master_Wide'!$AL$90)</x:f>
        <x:v>Unknown</x:v>
      </x:c>
      <x:c r="AB614" s="54" t="n">
        <x:f>IF('Deal_Master_Wide'!$AF$90="","",'Deal_Master_Wide'!$AF$90)</x:f>
        <x:v>1</x:v>
      </x:c>
      <x:c r="AC614" s="52" t="str">
        <x:f>IF(COUNT($P614,$Q614,$R614,$S614,$T614,$U614,$V614,$W614,$X614)=9,"Yes","No")</x:f>
        <x:v>No</x:v>
      </x:c>
      <x:c r="AD614" s="52" t="str">
        <x:f>IF(COUNT($Y614,$Z614)=2,"Yes","No")</x:f>
        <x:v>No</x:v>
      </x:c>
      <x:c r="AE614" s="50" t="str"/>
      <x:c r="AF614" t="str"/>
    </x:row>
    <x:row r="615" ht="20" customHeight="1">
      <x:c r="A615" s="50" t="str">
        <x:v>CTL-0088</x:v>
      </x:c>
      <x:c r="B615" s="50" t="str">
        <x:v>Candidate alternative-rationale group</x:v>
      </x:c>
      <x:c r="C615" s="52" t="str">
        <x:f>IF('Deal_Master_Wide'!$AU$90="","",'Deal_Master_Wide'!$AU$90)</x:f>
        <x:v>Not reviewed</x:v>
      </x:c>
      <x:c r="D615" s="52" t="str">
        <x:f>IF('Deal_Master_Wide'!$AV$90="","",'Deal_Master_Wide'!$AV$90)</x:f>
        <x:v>Not assessed</x:v>
      </x:c>
      <x:c r="E615" s="50" t="n">
        <x:v>0</x:v>
      </x:c>
      <x:c r="F615" s="52" t="str">
        <x:f>IF(OR($C615="High-confidence innovation-driven",$C615="Medium-confidence innovation-driven"),1,IF($C615="Clear alternative-rationale",0,""))</x:f>
      </x:c>
      <x:c r="G615" s="52" t="str">
        <x:f>IF('Deal_Master_Wide'!$M$90="","",'Deal_Master_Wide'!$M$90)</x:f>
        <x:v>Review</x:v>
      </x:c>
      <x:c r="H615" s="50" t="str">
        <x:v>Deinove SAS</x:v>
      </x:c>
      <x:c r="I615" s="50" t="str">
        <x:v>Morphochem AG; Biovertis AG</x:v>
      </x:c>
      <x:c r="J615" s="50" t="n">
        <x:v>2018</x:v>
      </x:c>
      <x:c r="K615" s="50" t="n">
        <x:v>1</x:v>
      </x:c>
      <x:c r="L615" s="50" t="n">
        <x:v>2019</x:v>
      </x:c>
      <x:c r="M615" s="50" t="n">
        <x:v>1</x:v>
      </x:c>
      <x:c r="N615" s="50" t="n">
        <x:v>1</x:v>
      </x:c>
      <x:c r="O615" s="52" t="str">
        <x:f>IF($F615="","",$F615*$M615)</x:f>
      </x:c>
      <x:c r="P615" s="54" t="str">
        <x:f>IF('Deal_Master_Wide'!$BT$90="","",'Deal_Master_Wide'!$BT$90)</x:f>
      </x:c>
      <x:c r="Q615" s="54" t="str">
        <x:f>IF('Deal_Master_Wide'!$CA$90="","",'Deal_Master_Wide'!$CA$90)</x:f>
      </x:c>
      <x:c r="R615" s="54" t="str">
        <x:f>IF('Deal_Master_Wide'!$CH$90="","",'Deal_Master_Wide'!$CH$90)</x:f>
      </x:c>
      <x:c r="S615" s="54" t="str">
        <x:f>IF('Deal_Master_Wide'!$CO$90="","",'Deal_Master_Wide'!$CO$90)</x:f>
      </x:c>
      <x:c r="T615" s="54" t="str">
        <x:f>IF('Deal_Master_Wide'!$CV$90="","",'Deal_Master_Wide'!$CV$90)</x:f>
      </x:c>
      <x:c r="U615" s="54" t="str">
        <x:f>IF('Deal_Master_Wide'!$DC$90="","",'Deal_Master_Wide'!$DC$90)</x:f>
      </x:c>
      <x:c r="V615" s="56" t="str">
        <x:f>IF('Deal_Master_Wide'!$DJ$90="","",'Deal_Master_Wide'!$DJ$90)</x:f>
      </x:c>
      <x:c r="W615" s="56" t="str">
        <x:f>IF('Deal_Master_Wide'!$DQ$90="","",'Deal_Master_Wide'!$DQ$90)</x:f>
      </x:c>
      <x:c r="X615" s="56" t="str">
        <x:f>IF('Deal_Master_Wide'!$DX$90="","",'Deal_Master_Wide'!$DX$90)</x:f>
      </x:c>
      <x:c r="Y615" s="118" t="str">
        <x:f>IF('Deal_Master_Wide'!$EE$90="","",'Deal_Master_Wide'!$EE$90)</x:f>
      </x:c>
      <x:c r="Z615" s="118" t="str">
        <x:f>IF('Deal_Master_Wide'!$EL$90="","",'Deal_Master_Wide'!$EL$90)</x:f>
      </x:c>
      <x:c r="AA615" s="52" t="str">
        <x:f>IF('Deal_Master_Wide'!$AL$90="","",'Deal_Master_Wide'!$AL$90)</x:f>
        <x:v>Unknown</x:v>
      </x:c>
      <x:c r="AB615" s="54" t="n">
        <x:f>IF('Deal_Master_Wide'!$AF$90="","",'Deal_Master_Wide'!$AF$90)</x:f>
        <x:v>1</x:v>
      </x:c>
      <x:c r="AC615" s="52" t="str">
        <x:f>IF(COUNT($P615,$Q615,$R615,$S615,$T615,$U615,$V615,$W615,$X615)=9,"Yes","No")</x:f>
        <x:v>No</x:v>
      </x:c>
      <x:c r="AD615" s="52" t="str">
        <x:f>IF(COUNT($Y615,$Z615)=2,"Yes","No")</x:f>
        <x:v>No</x:v>
      </x:c>
      <x:c r="AE615" s="50" t="str"/>
      <x:c r="AF615" t="str"/>
    </x:row>
    <x:row r="616" ht="20" customHeight="1">
      <x:c r="A616" s="50" t="str">
        <x:v>CTL-0088</x:v>
      </x:c>
      <x:c r="B616" s="50" t="str">
        <x:v>Candidate alternative-rationale group</x:v>
      </x:c>
      <x:c r="C616" s="52" t="str">
        <x:f>IF('Deal_Master_Wide'!$AU$90="","",'Deal_Master_Wide'!$AU$90)</x:f>
        <x:v>Not reviewed</x:v>
      </x:c>
      <x:c r="D616" s="52" t="str">
        <x:f>IF('Deal_Master_Wide'!$AV$90="","",'Deal_Master_Wide'!$AV$90)</x:f>
        <x:v>Not assessed</x:v>
      </x:c>
      <x:c r="E616" s="50" t="n">
        <x:v>0</x:v>
      </x:c>
      <x:c r="F616" s="52" t="str">
        <x:f>IF(OR($C616="High-confidence innovation-driven",$C616="Medium-confidence innovation-driven"),1,IF($C616="Clear alternative-rationale",0,""))</x:f>
      </x:c>
      <x:c r="G616" s="52" t="str">
        <x:f>IF('Deal_Master_Wide'!$M$90="","",'Deal_Master_Wide'!$M$90)</x:f>
        <x:v>Review</x:v>
      </x:c>
      <x:c r="H616" s="50" t="str">
        <x:v>Deinove SAS</x:v>
      </x:c>
      <x:c r="I616" s="50" t="str">
        <x:v>Morphochem AG; Biovertis AG</x:v>
      </x:c>
      <x:c r="J616" s="50" t="n">
        <x:v>2018</x:v>
      </x:c>
      <x:c r="K616" s="50" t="n">
        <x:v>2</x:v>
      </x:c>
      <x:c r="L616" s="50" t="n">
        <x:v>2020</x:v>
      </x:c>
      <x:c r="M616" s="50" t="n">
        <x:v>1</x:v>
      </x:c>
      <x:c r="N616" s="50" t="n">
        <x:v>1</x:v>
      </x:c>
      <x:c r="O616" s="52" t="str">
        <x:f>IF($F616="","",$F616*$M616)</x:f>
      </x:c>
      <x:c r="P616" s="54" t="str">
        <x:f>IF('Deal_Master_Wide'!$BU$90="","",'Deal_Master_Wide'!$BU$90)</x:f>
      </x:c>
      <x:c r="Q616" s="54" t="str">
        <x:f>IF('Deal_Master_Wide'!$CB$90="","",'Deal_Master_Wide'!$CB$90)</x:f>
      </x:c>
      <x:c r="R616" s="54" t="str">
        <x:f>IF('Deal_Master_Wide'!$CI$90="","",'Deal_Master_Wide'!$CI$90)</x:f>
      </x:c>
      <x:c r="S616" s="54" t="str">
        <x:f>IF('Deal_Master_Wide'!$CP$90="","",'Deal_Master_Wide'!$CP$90)</x:f>
      </x:c>
      <x:c r="T616" s="54" t="str">
        <x:f>IF('Deal_Master_Wide'!$CW$90="","",'Deal_Master_Wide'!$CW$90)</x:f>
      </x:c>
      <x:c r="U616" s="54" t="str">
        <x:f>IF('Deal_Master_Wide'!$DD$90="","",'Deal_Master_Wide'!$DD$90)</x:f>
      </x:c>
      <x:c r="V616" s="56" t="str">
        <x:f>IF('Deal_Master_Wide'!$DK$90="","",'Deal_Master_Wide'!$DK$90)</x:f>
      </x:c>
      <x:c r="W616" s="56" t="str">
        <x:f>IF('Deal_Master_Wide'!$DR$90="","",'Deal_Master_Wide'!$DR$90)</x:f>
      </x:c>
      <x:c r="X616" s="56" t="str">
        <x:f>IF('Deal_Master_Wide'!$DY$90="","",'Deal_Master_Wide'!$DY$90)</x:f>
      </x:c>
      <x:c r="Y616" s="118" t="str">
        <x:f>IF('Deal_Master_Wide'!$EF$90="","",'Deal_Master_Wide'!$EF$90)</x:f>
      </x:c>
      <x:c r="Z616" s="118" t="str">
        <x:f>IF('Deal_Master_Wide'!$EM$90="","",'Deal_Master_Wide'!$EM$90)</x:f>
      </x:c>
      <x:c r="AA616" s="52" t="str">
        <x:f>IF('Deal_Master_Wide'!$AL$90="","",'Deal_Master_Wide'!$AL$90)</x:f>
        <x:v>Unknown</x:v>
      </x:c>
      <x:c r="AB616" s="54" t="n">
        <x:f>IF('Deal_Master_Wide'!$AF$90="","",'Deal_Master_Wide'!$AF$90)</x:f>
        <x:v>1</x:v>
      </x:c>
      <x:c r="AC616" s="52" t="str">
        <x:f>IF(COUNT($P616,$Q616,$R616,$S616,$T616,$U616,$V616,$W616,$X616)=9,"Yes","No")</x:f>
        <x:v>No</x:v>
      </x:c>
      <x:c r="AD616" s="52" t="str">
        <x:f>IF(COUNT($Y616,$Z616)=2,"Yes","No")</x:f>
        <x:v>No</x:v>
      </x:c>
      <x:c r="AE616" s="50" t="str"/>
      <x:c r="AF616" t="str"/>
    </x:row>
    <x:row r="617" ht="20" customHeight="1">
      <x:c r="A617" s="50" t="str">
        <x:v>CTL-0088</x:v>
      </x:c>
      <x:c r="B617" s="50" t="str">
        <x:v>Candidate alternative-rationale group</x:v>
      </x:c>
      <x:c r="C617" s="52" t="str">
        <x:f>IF('Deal_Master_Wide'!$AU$90="","",'Deal_Master_Wide'!$AU$90)</x:f>
        <x:v>Not reviewed</x:v>
      </x:c>
      <x:c r="D617" s="52" t="str">
        <x:f>IF('Deal_Master_Wide'!$AV$90="","",'Deal_Master_Wide'!$AV$90)</x:f>
        <x:v>Not assessed</x:v>
      </x:c>
      <x:c r="E617" s="50" t="n">
        <x:v>0</x:v>
      </x:c>
      <x:c r="F617" s="52" t="str">
        <x:f>IF(OR($C617="High-confidence innovation-driven",$C617="Medium-confidence innovation-driven"),1,IF($C617="Clear alternative-rationale",0,""))</x:f>
      </x:c>
      <x:c r="G617" s="52" t="str">
        <x:f>IF('Deal_Master_Wide'!$M$90="","",'Deal_Master_Wide'!$M$90)</x:f>
        <x:v>Review</x:v>
      </x:c>
      <x:c r="H617" s="50" t="str">
        <x:v>Deinove SAS</x:v>
      </x:c>
      <x:c r="I617" s="50" t="str">
        <x:v>Morphochem AG; Biovertis AG</x:v>
      </x:c>
      <x:c r="J617" s="50" t="n">
        <x:v>2018</x:v>
      </x:c>
      <x:c r="K617" s="50" t="n">
        <x:v>3</x:v>
      </x:c>
      <x:c r="L617" s="50" t="n">
        <x:v>2021</x:v>
      </x:c>
      <x:c r="M617" s="50" t="n">
        <x:v>1</x:v>
      </x:c>
      <x:c r="N617" s="50" t="n">
        <x:v>1</x:v>
      </x:c>
      <x:c r="O617" s="52" t="str">
        <x:f>IF($F617="","",$F617*$M617)</x:f>
      </x:c>
      <x:c r="P617" s="54" t="str">
        <x:f>IF('Deal_Master_Wide'!$BV$90="","",'Deal_Master_Wide'!$BV$90)</x:f>
      </x:c>
      <x:c r="Q617" s="54" t="str">
        <x:f>IF('Deal_Master_Wide'!$CC$90="","",'Deal_Master_Wide'!$CC$90)</x:f>
      </x:c>
      <x:c r="R617" s="54" t="str">
        <x:f>IF('Deal_Master_Wide'!$CJ$90="","",'Deal_Master_Wide'!$CJ$90)</x:f>
      </x:c>
      <x:c r="S617" s="54" t="str">
        <x:f>IF('Deal_Master_Wide'!$CQ$90="","",'Deal_Master_Wide'!$CQ$90)</x:f>
      </x:c>
      <x:c r="T617" s="54" t="str">
        <x:f>IF('Deal_Master_Wide'!$CX$90="","",'Deal_Master_Wide'!$CX$90)</x:f>
      </x:c>
      <x:c r="U617" s="54" t="str">
        <x:f>IF('Deal_Master_Wide'!$DE$90="","",'Deal_Master_Wide'!$DE$90)</x:f>
      </x:c>
      <x:c r="V617" s="56" t="str">
        <x:f>IF('Deal_Master_Wide'!$DL$90="","",'Deal_Master_Wide'!$DL$90)</x:f>
      </x:c>
      <x:c r="W617" s="56" t="str">
        <x:f>IF('Deal_Master_Wide'!$DS$90="","",'Deal_Master_Wide'!$DS$90)</x:f>
      </x:c>
      <x:c r="X617" s="56" t="str">
        <x:f>IF('Deal_Master_Wide'!$DZ$90="","",'Deal_Master_Wide'!$DZ$90)</x:f>
      </x:c>
      <x:c r="Y617" s="118" t="str">
        <x:f>IF('Deal_Master_Wide'!$EG$90="","",'Deal_Master_Wide'!$EG$90)</x:f>
      </x:c>
      <x:c r="Z617" s="118" t="str">
        <x:f>IF('Deal_Master_Wide'!$EN$90="","",'Deal_Master_Wide'!$EN$90)</x:f>
      </x:c>
      <x:c r="AA617" s="52" t="str">
        <x:f>IF('Deal_Master_Wide'!$AL$90="","",'Deal_Master_Wide'!$AL$90)</x:f>
        <x:v>Unknown</x:v>
      </x:c>
      <x:c r="AB617" s="54" t="n">
        <x:f>IF('Deal_Master_Wide'!$AF$90="","",'Deal_Master_Wide'!$AF$90)</x:f>
        <x:v>1</x:v>
      </x:c>
      <x:c r="AC617" s="52" t="str">
        <x:f>IF(COUNT($P617,$Q617,$R617,$S617,$T617,$U617,$V617,$W617,$X617)=9,"Yes","No")</x:f>
        <x:v>No</x:v>
      </x:c>
      <x:c r="AD617" s="52" t="str">
        <x:f>IF(COUNT($Y617,$Z617)=2,"Yes","No")</x:f>
        <x:v>No</x:v>
      </x:c>
      <x:c r="AE617" s="50" t="str"/>
      <x:c r="AF617" t="str"/>
    </x:row>
    <x:row r="618" ht="20" customHeight="1">
      <x:c r="A618" s="50" t="str">
        <x:v>CTL-0089</x:v>
      </x:c>
      <x:c r="B618" s="50" t="str">
        <x:v>Candidate alternative-rationale group</x:v>
      </x:c>
      <x:c r="C618" s="52" t="str">
        <x:f>IF('Deal_Master_Wide'!$AU$91="","",'Deal_Master_Wide'!$AU$91)</x:f>
        <x:v>Not reviewed</x:v>
      </x:c>
      <x:c r="D618" s="52" t="str">
        <x:f>IF('Deal_Master_Wide'!$AV$91="","",'Deal_Master_Wide'!$AV$91)</x:f>
        <x:v>Not assessed</x:v>
      </x:c>
      <x:c r="E618" s="50" t="n">
        <x:v>0</x:v>
      </x:c>
      <x:c r="F618" s="52" t="str">
        <x:f>IF(OR($C618="High-confidence innovation-driven",$C618="Medium-confidence innovation-driven"),1,IF($C618="Clear alternative-rationale",0,""))</x:f>
      </x:c>
      <x:c r="G618" s="52" t="str">
        <x:f>IF('Deal_Master_Wide'!$M$91="","",'Deal_Master_Wide'!$M$91)</x:f>
        <x:v>Review</x:v>
      </x:c>
      <x:c r="H618" s="50" t="str">
        <x:v>Alexion Pharma Nordics AB</x:v>
      </x:c>
      <x:c r="I618" s="50" t="str">
        <x:v>Wilson Therapeutics AB</x:v>
      </x:c>
      <x:c r="J618" s="50" t="n">
        <x:v>2018</x:v>
      </x:c>
      <x:c r="K618" s="50" t="n">
        <x:v>-3</x:v>
      </x:c>
      <x:c r="L618" s="50" t="n">
        <x:v>2015</x:v>
      </x:c>
      <x:c r="M618" s="50" t="n">
        <x:v>0</x:v>
      </x:c>
      <x:c r="N618" s="50" t="n">
        <x:v>0</x:v>
      </x:c>
      <x:c r="O618" s="52" t="str">
        <x:f>IF($F618="","",$F618*$M618)</x:f>
      </x:c>
      <x:c r="P618" s="54" t="str">
        <x:f>IF('Deal_Master_Wide'!$BP$91="","",'Deal_Master_Wide'!$BP$91)</x:f>
      </x:c>
      <x:c r="Q618" s="54" t="str">
        <x:f>IF('Deal_Master_Wide'!$BW$91="","",'Deal_Master_Wide'!$BW$91)</x:f>
      </x:c>
      <x:c r="R618" s="54" t="str">
        <x:f>IF('Deal_Master_Wide'!$CD$91="","",'Deal_Master_Wide'!$CD$91)</x:f>
      </x:c>
      <x:c r="S618" s="54" t="str">
        <x:f>IF('Deal_Master_Wide'!$CK$91="","",'Deal_Master_Wide'!$CK$91)</x:f>
      </x:c>
      <x:c r="T618" s="54" t="str">
        <x:f>IF('Deal_Master_Wide'!$CR$91="","",'Deal_Master_Wide'!$CR$91)</x:f>
      </x:c>
      <x:c r="U618" s="54" t="str">
        <x:f>IF('Deal_Master_Wide'!$CY$91="","",'Deal_Master_Wide'!$CY$91)</x:f>
      </x:c>
      <x:c r="V618" s="56" t="str">
        <x:f>IF('Deal_Master_Wide'!$DF$91="","",'Deal_Master_Wide'!$DF$91)</x:f>
      </x:c>
      <x:c r="W618" s="56" t="str">
        <x:f>IF('Deal_Master_Wide'!$DM$91="","",'Deal_Master_Wide'!$DM$91)</x:f>
      </x:c>
      <x:c r="X618" s="56" t="str">
        <x:f>IF('Deal_Master_Wide'!$DT$91="","",'Deal_Master_Wide'!$DT$91)</x:f>
      </x:c>
      <x:c r="Y618" s="118" t="str">
        <x:f>IF('Deal_Master_Wide'!$EA$91="","",'Deal_Master_Wide'!$EA$91)</x:f>
      </x:c>
      <x:c r="Z618" s="118" t="str">
        <x:f>IF('Deal_Master_Wide'!$EH$91="","",'Deal_Master_Wide'!$EH$91)</x:f>
      </x:c>
      <x:c r="AA618" s="52" t="str">
        <x:f>IF('Deal_Master_Wide'!$AL$91="","",'Deal_Master_Wide'!$AL$91)</x:f>
        <x:v>Unknown</x:v>
      </x:c>
      <x:c r="AB618" s="54" t="n">
        <x:f>IF('Deal_Master_Wide'!$AF$91="","",'Deal_Master_Wide'!$AF$91)</x:f>
        <x:v>852</x:v>
      </x:c>
      <x:c r="AC618" s="52" t="str">
        <x:f>IF(COUNT($P618,$Q618,$R618,$S618,$T618,$U618,$V618,$W618,$X618)=9,"Yes","No")</x:f>
        <x:v>No</x:v>
      </x:c>
      <x:c r="AD618" s="52" t="str">
        <x:f>IF(COUNT($Y618,$Z618)=2,"Yes","No")</x:f>
        <x:v>No</x:v>
      </x:c>
      <x:c r="AE618" s="50" t="str"/>
      <x:c r="AF618" t="str"/>
    </x:row>
    <x:row r="619" ht="20" customHeight="1">
      <x:c r="A619" s="50" t="str">
        <x:v>CTL-0089</x:v>
      </x:c>
      <x:c r="B619" s="50" t="str">
        <x:v>Candidate alternative-rationale group</x:v>
      </x:c>
      <x:c r="C619" s="52" t="str">
        <x:f>IF('Deal_Master_Wide'!$AU$91="","",'Deal_Master_Wide'!$AU$91)</x:f>
        <x:v>Not reviewed</x:v>
      </x:c>
      <x:c r="D619" s="52" t="str">
        <x:f>IF('Deal_Master_Wide'!$AV$91="","",'Deal_Master_Wide'!$AV$91)</x:f>
        <x:v>Not assessed</x:v>
      </x:c>
      <x:c r="E619" s="50" t="n">
        <x:v>0</x:v>
      </x:c>
      <x:c r="F619" s="52" t="str">
        <x:f>IF(OR($C619="High-confidence innovation-driven",$C619="Medium-confidence innovation-driven"),1,IF($C619="Clear alternative-rationale",0,""))</x:f>
      </x:c>
      <x:c r="G619" s="52" t="str">
        <x:f>IF('Deal_Master_Wide'!$M$91="","",'Deal_Master_Wide'!$M$91)</x:f>
        <x:v>Review</x:v>
      </x:c>
      <x:c r="H619" s="50" t="str">
        <x:v>Alexion Pharma Nordics AB</x:v>
      </x:c>
      <x:c r="I619" s="50" t="str">
        <x:v>Wilson Therapeutics AB</x:v>
      </x:c>
      <x:c r="J619" s="50" t="n">
        <x:v>2018</x:v>
      </x:c>
      <x:c r="K619" s="50" t="n">
        <x:v>-2</x:v>
      </x:c>
      <x:c r="L619" s="50" t="n">
        <x:v>2016</x:v>
      </x:c>
      <x:c r="M619" s="50" t="n">
        <x:v>0</x:v>
      </x:c>
      <x:c r="N619" s="50" t="n">
        <x:v>0</x:v>
      </x:c>
      <x:c r="O619" s="52" t="str">
        <x:f>IF($F619="","",$F619*$M619)</x:f>
      </x:c>
      <x:c r="P619" s="54" t="str">
        <x:f>IF('Deal_Master_Wide'!$BQ$91="","",'Deal_Master_Wide'!$BQ$91)</x:f>
      </x:c>
      <x:c r="Q619" s="54" t="str">
        <x:f>IF('Deal_Master_Wide'!$BX$91="","",'Deal_Master_Wide'!$BX$91)</x:f>
      </x:c>
      <x:c r="R619" s="54" t="str">
        <x:f>IF('Deal_Master_Wide'!$CE$91="","",'Deal_Master_Wide'!$CE$91)</x:f>
      </x:c>
      <x:c r="S619" s="54" t="str">
        <x:f>IF('Deal_Master_Wide'!$CL$91="","",'Deal_Master_Wide'!$CL$91)</x:f>
      </x:c>
      <x:c r="T619" s="54" t="str">
        <x:f>IF('Deal_Master_Wide'!$CS$91="","",'Deal_Master_Wide'!$CS$91)</x:f>
      </x:c>
      <x:c r="U619" s="54" t="str">
        <x:f>IF('Deal_Master_Wide'!$CZ$91="","",'Deal_Master_Wide'!$CZ$91)</x:f>
      </x:c>
      <x:c r="V619" s="56" t="str">
        <x:f>IF('Deal_Master_Wide'!$DG$91="","",'Deal_Master_Wide'!$DG$91)</x:f>
      </x:c>
      <x:c r="W619" s="56" t="str">
        <x:f>IF('Deal_Master_Wide'!$DN$91="","",'Deal_Master_Wide'!$DN$91)</x:f>
      </x:c>
      <x:c r="X619" s="56" t="str">
        <x:f>IF('Deal_Master_Wide'!$DU$91="","",'Deal_Master_Wide'!$DU$91)</x:f>
      </x:c>
      <x:c r="Y619" s="118" t="str">
        <x:f>IF('Deal_Master_Wide'!$EB$91="","",'Deal_Master_Wide'!$EB$91)</x:f>
      </x:c>
      <x:c r="Z619" s="118" t="str">
        <x:f>IF('Deal_Master_Wide'!$EI$91="","",'Deal_Master_Wide'!$EI$91)</x:f>
      </x:c>
      <x:c r="AA619" s="52" t="str">
        <x:f>IF('Deal_Master_Wide'!$AL$91="","",'Deal_Master_Wide'!$AL$91)</x:f>
        <x:v>Unknown</x:v>
      </x:c>
      <x:c r="AB619" s="54" t="n">
        <x:f>IF('Deal_Master_Wide'!$AF$91="","",'Deal_Master_Wide'!$AF$91)</x:f>
        <x:v>852</x:v>
      </x:c>
      <x:c r="AC619" s="52" t="str">
        <x:f>IF(COUNT($P619,$Q619,$R619,$S619,$T619,$U619,$V619,$W619,$X619)=9,"Yes","No")</x:f>
        <x:v>No</x:v>
      </x:c>
      <x:c r="AD619" s="52" t="str">
        <x:f>IF(COUNT($Y619,$Z619)=2,"Yes","No")</x:f>
        <x:v>No</x:v>
      </x:c>
      <x:c r="AE619" s="50" t="str"/>
      <x:c r="AF619" t="str"/>
    </x:row>
    <x:row r="620" ht="20" customHeight="1">
      <x:c r="A620" s="50" t="str">
        <x:v>CTL-0089</x:v>
      </x:c>
      <x:c r="B620" s="50" t="str">
        <x:v>Candidate alternative-rationale group</x:v>
      </x:c>
      <x:c r="C620" s="52" t="str">
        <x:f>IF('Deal_Master_Wide'!$AU$91="","",'Deal_Master_Wide'!$AU$91)</x:f>
        <x:v>Not reviewed</x:v>
      </x:c>
      <x:c r="D620" s="52" t="str">
        <x:f>IF('Deal_Master_Wide'!$AV$91="","",'Deal_Master_Wide'!$AV$91)</x:f>
        <x:v>Not assessed</x:v>
      </x:c>
      <x:c r="E620" s="50" t="n">
        <x:v>0</x:v>
      </x:c>
      <x:c r="F620" s="52" t="str">
        <x:f>IF(OR($C620="High-confidence innovation-driven",$C620="Medium-confidence innovation-driven"),1,IF($C620="Clear alternative-rationale",0,""))</x:f>
      </x:c>
      <x:c r="G620" s="52" t="str">
        <x:f>IF('Deal_Master_Wide'!$M$91="","",'Deal_Master_Wide'!$M$91)</x:f>
        <x:v>Review</x:v>
      </x:c>
      <x:c r="H620" s="50" t="str">
        <x:v>Alexion Pharma Nordics AB</x:v>
      </x:c>
      <x:c r="I620" s="50" t="str">
        <x:v>Wilson Therapeutics AB</x:v>
      </x:c>
      <x:c r="J620" s="50" t="n">
        <x:v>2018</x:v>
      </x:c>
      <x:c r="K620" s="50" t="n">
        <x:v>-1</x:v>
      </x:c>
      <x:c r="L620" s="50" t="n">
        <x:v>2017</x:v>
      </x:c>
      <x:c r="M620" s="50" t="n">
        <x:v>0</x:v>
      </x:c>
      <x:c r="N620" s="50" t="n">
        <x:v>0</x:v>
      </x:c>
      <x:c r="O620" s="52" t="str">
        <x:f>IF($F620="","",$F620*$M620)</x:f>
      </x:c>
      <x:c r="P620" s="54" t="str">
        <x:f>IF('Deal_Master_Wide'!$BR$91="","",'Deal_Master_Wide'!$BR$91)</x:f>
      </x:c>
      <x:c r="Q620" s="54" t="str">
        <x:f>IF('Deal_Master_Wide'!$BY$91="","",'Deal_Master_Wide'!$BY$91)</x:f>
      </x:c>
      <x:c r="R620" s="54" t="str">
        <x:f>IF('Deal_Master_Wide'!$CF$91="","",'Deal_Master_Wide'!$CF$91)</x:f>
      </x:c>
      <x:c r="S620" s="54" t="str">
        <x:f>IF('Deal_Master_Wide'!$CM$91="","",'Deal_Master_Wide'!$CM$91)</x:f>
      </x:c>
      <x:c r="T620" s="54" t="str">
        <x:f>IF('Deal_Master_Wide'!$CT$91="","",'Deal_Master_Wide'!$CT$91)</x:f>
      </x:c>
      <x:c r="U620" s="54" t="str">
        <x:f>IF('Deal_Master_Wide'!$DA$91="","",'Deal_Master_Wide'!$DA$91)</x:f>
      </x:c>
      <x:c r="V620" s="56" t="str">
        <x:f>IF('Deal_Master_Wide'!$DH$91="","",'Deal_Master_Wide'!$DH$91)</x:f>
      </x:c>
      <x:c r="W620" s="56" t="str">
        <x:f>IF('Deal_Master_Wide'!$DO$91="","",'Deal_Master_Wide'!$DO$91)</x:f>
      </x:c>
      <x:c r="X620" s="56" t="str">
        <x:f>IF('Deal_Master_Wide'!$DV$91="","",'Deal_Master_Wide'!$DV$91)</x:f>
      </x:c>
      <x:c r="Y620" s="118" t="str">
        <x:f>IF('Deal_Master_Wide'!$EC$91="","",'Deal_Master_Wide'!$EC$91)</x:f>
      </x:c>
      <x:c r="Z620" s="118" t="str">
        <x:f>IF('Deal_Master_Wide'!$EJ$91="","",'Deal_Master_Wide'!$EJ$91)</x:f>
      </x:c>
      <x:c r="AA620" s="52" t="str">
        <x:f>IF('Deal_Master_Wide'!$AL$91="","",'Deal_Master_Wide'!$AL$91)</x:f>
        <x:v>Unknown</x:v>
      </x:c>
      <x:c r="AB620" s="54" t="n">
        <x:f>IF('Deal_Master_Wide'!$AF$91="","",'Deal_Master_Wide'!$AF$91)</x:f>
        <x:v>852</x:v>
      </x:c>
      <x:c r="AC620" s="52" t="str">
        <x:f>IF(COUNT($P620,$Q620,$R620,$S620,$T620,$U620,$V620,$W620,$X620)=9,"Yes","No")</x:f>
        <x:v>No</x:v>
      </x:c>
      <x:c r="AD620" s="52" t="str">
        <x:f>IF(COUNT($Y620,$Z620)=2,"Yes","No")</x:f>
        <x:v>No</x:v>
      </x:c>
      <x:c r="AE620" s="50" t="str"/>
      <x:c r="AF620" t="str"/>
    </x:row>
    <x:row r="621" ht="20" customHeight="1">
      <x:c r="A621" s="50" t="str">
        <x:v>CTL-0089</x:v>
      </x:c>
      <x:c r="B621" s="50" t="str">
        <x:v>Candidate alternative-rationale group</x:v>
      </x:c>
      <x:c r="C621" s="52" t="str">
        <x:f>IF('Deal_Master_Wide'!$AU$91="","",'Deal_Master_Wide'!$AU$91)</x:f>
        <x:v>Not reviewed</x:v>
      </x:c>
      <x:c r="D621" s="52" t="str">
        <x:f>IF('Deal_Master_Wide'!$AV$91="","",'Deal_Master_Wide'!$AV$91)</x:f>
        <x:v>Not assessed</x:v>
      </x:c>
      <x:c r="E621" s="50" t="n">
        <x:v>0</x:v>
      </x:c>
      <x:c r="F621" s="52" t="str">
        <x:f>IF(OR($C621="High-confidence innovation-driven",$C621="Medium-confidence innovation-driven"),1,IF($C621="Clear alternative-rationale",0,""))</x:f>
      </x:c>
      <x:c r="G621" s="52" t="str">
        <x:f>IF('Deal_Master_Wide'!$M$91="","",'Deal_Master_Wide'!$M$91)</x:f>
        <x:v>Review</x:v>
      </x:c>
      <x:c r="H621" s="50" t="str">
        <x:v>Alexion Pharma Nordics AB</x:v>
      </x:c>
      <x:c r="I621" s="50" t="str">
        <x:v>Wilson Therapeutics AB</x:v>
      </x:c>
      <x:c r="J621" s="50" t="n">
        <x:v>2018</x:v>
      </x:c>
      <x:c r="K621" s="50" t="n">
        <x:v>0</x:v>
      </x:c>
      <x:c r="L621" s="50" t="n">
        <x:v>2018</x:v>
      </x:c>
      <x:c r="M621" s="50" t="n">
        <x:v>0</x:v>
      </x:c>
      <x:c r="N621" s="50" t="n">
        <x:v>1</x:v>
      </x:c>
      <x:c r="O621" s="52" t="str">
        <x:f>IF($F621="","",$F621*$M621)</x:f>
      </x:c>
      <x:c r="P621" s="54" t="str">
        <x:f>IF('Deal_Master_Wide'!$BS$91="","",'Deal_Master_Wide'!$BS$91)</x:f>
      </x:c>
      <x:c r="Q621" s="54" t="str">
        <x:f>IF('Deal_Master_Wide'!$BZ$91="","",'Deal_Master_Wide'!$BZ$91)</x:f>
      </x:c>
      <x:c r="R621" s="54" t="str">
        <x:f>IF('Deal_Master_Wide'!$CG$91="","",'Deal_Master_Wide'!$CG$91)</x:f>
      </x:c>
      <x:c r="S621" s="54" t="str">
        <x:f>IF('Deal_Master_Wide'!$CN$91="","",'Deal_Master_Wide'!$CN$91)</x:f>
      </x:c>
      <x:c r="T621" s="54" t="str">
        <x:f>IF('Deal_Master_Wide'!$CU$91="","",'Deal_Master_Wide'!$CU$91)</x:f>
      </x:c>
      <x:c r="U621" s="54" t="str">
        <x:f>IF('Deal_Master_Wide'!$DB$91="","",'Deal_Master_Wide'!$DB$91)</x:f>
      </x:c>
      <x:c r="V621" s="56" t="str">
        <x:f>IF('Deal_Master_Wide'!$DI$91="","",'Deal_Master_Wide'!$DI$91)</x:f>
      </x:c>
      <x:c r="W621" s="56" t="str">
        <x:f>IF('Deal_Master_Wide'!$DP$91="","",'Deal_Master_Wide'!$DP$91)</x:f>
      </x:c>
      <x:c r="X621" s="56" t="str">
        <x:f>IF('Deal_Master_Wide'!$DW$91="","",'Deal_Master_Wide'!$DW$91)</x:f>
      </x:c>
      <x:c r="Y621" s="118" t="str">
        <x:f>IF('Deal_Master_Wide'!$ED$91="","",'Deal_Master_Wide'!$ED$91)</x:f>
      </x:c>
      <x:c r="Z621" s="118" t="str">
        <x:f>IF('Deal_Master_Wide'!$EK$91="","",'Deal_Master_Wide'!$EK$91)</x:f>
      </x:c>
      <x:c r="AA621" s="52" t="str">
        <x:f>IF('Deal_Master_Wide'!$AL$91="","",'Deal_Master_Wide'!$AL$91)</x:f>
        <x:v>Unknown</x:v>
      </x:c>
      <x:c r="AB621" s="54" t="n">
        <x:f>IF('Deal_Master_Wide'!$AF$91="","",'Deal_Master_Wide'!$AF$91)</x:f>
        <x:v>852</x:v>
      </x:c>
      <x:c r="AC621" s="52" t="str">
        <x:f>IF(COUNT($P621,$Q621,$R621,$S621,$T621,$U621,$V621,$W621,$X621)=9,"Yes","No")</x:f>
        <x:v>No</x:v>
      </x:c>
      <x:c r="AD621" s="52" t="str">
        <x:f>IF(COUNT($Y621,$Z621)=2,"Yes","No")</x:f>
        <x:v>No</x:v>
      </x:c>
      <x:c r="AE621" s="50" t="str"/>
      <x:c r="AF621" t="str"/>
    </x:row>
    <x:row r="622" ht="20" customHeight="1">
      <x:c r="A622" s="50" t="str">
        <x:v>CTL-0089</x:v>
      </x:c>
      <x:c r="B622" s="50" t="str">
        <x:v>Candidate alternative-rationale group</x:v>
      </x:c>
      <x:c r="C622" s="52" t="str">
        <x:f>IF('Deal_Master_Wide'!$AU$91="","",'Deal_Master_Wide'!$AU$91)</x:f>
        <x:v>Not reviewed</x:v>
      </x:c>
      <x:c r="D622" s="52" t="str">
        <x:f>IF('Deal_Master_Wide'!$AV$91="","",'Deal_Master_Wide'!$AV$91)</x:f>
        <x:v>Not assessed</x:v>
      </x:c>
      <x:c r="E622" s="50" t="n">
        <x:v>0</x:v>
      </x:c>
      <x:c r="F622" s="52" t="str">
        <x:f>IF(OR($C622="High-confidence innovation-driven",$C622="Medium-confidence innovation-driven"),1,IF($C622="Clear alternative-rationale",0,""))</x:f>
      </x:c>
      <x:c r="G622" s="52" t="str">
        <x:f>IF('Deal_Master_Wide'!$M$91="","",'Deal_Master_Wide'!$M$91)</x:f>
        <x:v>Review</x:v>
      </x:c>
      <x:c r="H622" s="50" t="str">
        <x:v>Alexion Pharma Nordics AB</x:v>
      </x:c>
      <x:c r="I622" s="50" t="str">
        <x:v>Wilson Therapeutics AB</x:v>
      </x:c>
      <x:c r="J622" s="50" t="n">
        <x:v>2018</x:v>
      </x:c>
      <x:c r="K622" s="50" t="n">
        <x:v>1</x:v>
      </x:c>
      <x:c r="L622" s="50" t="n">
        <x:v>2019</x:v>
      </x:c>
      <x:c r="M622" s="50" t="n">
        <x:v>1</x:v>
      </x:c>
      <x:c r="N622" s="50" t="n">
        <x:v>1</x:v>
      </x:c>
      <x:c r="O622" s="52" t="str">
        <x:f>IF($F622="","",$F622*$M622)</x:f>
      </x:c>
      <x:c r="P622" s="54" t="str">
        <x:f>IF('Deal_Master_Wide'!$BT$91="","",'Deal_Master_Wide'!$BT$91)</x:f>
      </x:c>
      <x:c r="Q622" s="54" t="str">
        <x:f>IF('Deal_Master_Wide'!$CA$91="","",'Deal_Master_Wide'!$CA$91)</x:f>
      </x:c>
      <x:c r="R622" s="54" t="str">
        <x:f>IF('Deal_Master_Wide'!$CH$91="","",'Deal_Master_Wide'!$CH$91)</x:f>
      </x:c>
      <x:c r="S622" s="54" t="str">
        <x:f>IF('Deal_Master_Wide'!$CO$91="","",'Deal_Master_Wide'!$CO$91)</x:f>
      </x:c>
      <x:c r="T622" s="54" t="str">
        <x:f>IF('Deal_Master_Wide'!$CV$91="","",'Deal_Master_Wide'!$CV$91)</x:f>
      </x:c>
      <x:c r="U622" s="54" t="str">
        <x:f>IF('Deal_Master_Wide'!$DC$91="","",'Deal_Master_Wide'!$DC$91)</x:f>
      </x:c>
      <x:c r="V622" s="56" t="str">
        <x:f>IF('Deal_Master_Wide'!$DJ$91="","",'Deal_Master_Wide'!$DJ$91)</x:f>
      </x:c>
      <x:c r="W622" s="56" t="str">
        <x:f>IF('Deal_Master_Wide'!$DQ$91="","",'Deal_Master_Wide'!$DQ$91)</x:f>
      </x:c>
      <x:c r="X622" s="56" t="str">
        <x:f>IF('Deal_Master_Wide'!$DX$91="","",'Deal_Master_Wide'!$DX$91)</x:f>
      </x:c>
      <x:c r="Y622" s="118" t="str">
        <x:f>IF('Deal_Master_Wide'!$EE$91="","",'Deal_Master_Wide'!$EE$91)</x:f>
      </x:c>
      <x:c r="Z622" s="118" t="str">
        <x:f>IF('Deal_Master_Wide'!$EL$91="","",'Deal_Master_Wide'!$EL$91)</x:f>
      </x:c>
      <x:c r="AA622" s="52" t="str">
        <x:f>IF('Deal_Master_Wide'!$AL$91="","",'Deal_Master_Wide'!$AL$91)</x:f>
        <x:v>Unknown</x:v>
      </x:c>
      <x:c r="AB622" s="54" t="n">
        <x:f>IF('Deal_Master_Wide'!$AF$91="","",'Deal_Master_Wide'!$AF$91)</x:f>
        <x:v>852</x:v>
      </x:c>
      <x:c r="AC622" s="52" t="str">
        <x:f>IF(COUNT($P622,$Q622,$R622,$S622,$T622,$U622,$V622,$W622,$X622)=9,"Yes","No")</x:f>
        <x:v>No</x:v>
      </x:c>
      <x:c r="AD622" s="52" t="str">
        <x:f>IF(COUNT($Y622,$Z622)=2,"Yes","No")</x:f>
        <x:v>No</x:v>
      </x:c>
      <x:c r="AE622" s="50" t="str"/>
      <x:c r="AF622" t="str"/>
    </x:row>
    <x:row r="623" ht="20" customHeight="1">
      <x:c r="A623" s="50" t="str">
        <x:v>CTL-0089</x:v>
      </x:c>
      <x:c r="B623" s="50" t="str">
        <x:v>Candidate alternative-rationale group</x:v>
      </x:c>
      <x:c r="C623" s="52" t="str">
        <x:f>IF('Deal_Master_Wide'!$AU$91="","",'Deal_Master_Wide'!$AU$91)</x:f>
        <x:v>Not reviewed</x:v>
      </x:c>
      <x:c r="D623" s="52" t="str">
        <x:f>IF('Deal_Master_Wide'!$AV$91="","",'Deal_Master_Wide'!$AV$91)</x:f>
        <x:v>Not assessed</x:v>
      </x:c>
      <x:c r="E623" s="50" t="n">
        <x:v>0</x:v>
      </x:c>
      <x:c r="F623" s="52" t="str">
        <x:f>IF(OR($C623="High-confidence innovation-driven",$C623="Medium-confidence innovation-driven"),1,IF($C623="Clear alternative-rationale",0,""))</x:f>
      </x:c>
      <x:c r="G623" s="52" t="str">
        <x:f>IF('Deal_Master_Wide'!$M$91="","",'Deal_Master_Wide'!$M$91)</x:f>
        <x:v>Review</x:v>
      </x:c>
      <x:c r="H623" s="50" t="str">
        <x:v>Alexion Pharma Nordics AB</x:v>
      </x:c>
      <x:c r="I623" s="50" t="str">
        <x:v>Wilson Therapeutics AB</x:v>
      </x:c>
      <x:c r="J623" s="50" t="n">
        <x:v>2018</x:v>
      </x:c>
      <x:c r="K623" s="50" t="n">
        <x:v>2</x:v>
      </x:c>
      <x:c r="L623" s="50" t="n">
        <x:v>2020</x:v>
      </x:c>
      <x:c r="M623" s="50" t="n">
        <x:v>1</x:v>
      </x:c>
      <x:c r="N623" s="50" t="n">
        <x:v>1</x:v>
      </x:c>
      <x:c r="O623" s="52" t="str">
        <x:f>IF($F623="","",$F623*$M623)</x:f>
      </x:c>
      <x:c r="P623" s="54" t="str">
        <x:f>IF('Deal_Master_Wide'!$BU$91="","",'Deal_Master_Wide'!$BU$91)</x:f>
      </x:c>
      <x:c r="Q623" s="54" t="str">
        <x:f>IF('Deal_Master_Wide'!$CB$91="","",'Deal_Master_Wide'!$CB$91)</x:f>
      </x:c>
      <x:c r="R623" s="54" t="str">
        <x:f>IF('Deal_Master_Wide'!$CI$91="","",'Deal_Master_Wide'!$CI$91)</x:f>
      </x:c>
      <x:c r="S623" s="54" t="str">
        <x:f>IF('Deal_Master_Wide'!$CP$91="","",'Deal_Master_Wide'!$CP$91)</x:f>
      </x:c>
      <x:c r="T623" s="54" t="str">
        <x:f>IF('Deal_Master_Wide'!$CW$91="","",'Deal_Master_Wide'!$CW$91)</x:f>
      </x:c>
      <x:c r="U623" s="54" t="str">
        <x:f>IF('Deal_Master_Wide'!$DD$91="","",'Deal_Master_Wide'!$DD$91)</x:f>
      </x:c>
      <x:c r="V623" s="56" t="str">
        <x:f>IF('Deal_Master_Wide'!$DK$91="","",'Deal_Master_Wide'!$DK$91)</x:f>
      </x:c>
      <x:c r="W623" s="56" t="str">
        <x:f>IF('Deal_Master_Wide'!$DR$91="","",'Deal_Master_Wide'!$DR$91)</x:f>
      </x:c>
      <x:c r="X623" s="56" t="str">
        <x:f>IF('Deal_Master_Wide'!$DY$91="","",'Deal_Master_Wide'!$DY$91)</x:f>
      </x:c>
      <x:c r="Y623" s="118" t="str">
        <x:f>IF('Deal_Master_Wide'!$EF$91="","",'Deal_Master_Wide'!$EF$91)</x:f>
      </x:c>
      <x:c r="Z623" s="118" t="str">
        <x:f>IF('Deal_Master_Wide'!$EM$91="","",'Deal_Master_Wide'!$EM$91)</x:f>
      </x:c>
      <x:c r="AA623" s="52" t="str">
        <x:f>IF('Deal_Master_Wide'!$AL$91="","",'Deal_Master_Wide'!$AL$91)</x:f>
        <x:v>Unknown</x:v>
      </x:c>
      <x:c r="AB623" s="54" t="n">
        <x:f>IF('Deal_Master_Wide'!$AF$91="","",'Deal_Master_Wide'!$AF$91)</x:f>
        <x:v>852</x:v>
      </x:c>
      <x:c r="AC623" s="52" t="str">
        <x:f>IF(COUNT($P623,$Q623,$R623,$S623,$T623,$U623,$V623,$W623,$X623)=9,"Yes","No")</x:f>
        <x:v>No</x:v>
      </x:c>
      <x:c r="AD623" s="52" t="str">
        <x:f>IF(COUNT($Y623,$Z623)=2,"Yes","No")</x:f>
        <x:v>No</x:v>
      </x:c>
      <x:c r="AE623" s="50" t="str"/>
      <x:c r="AF623" t="str"/>
    </x:row>
    <x:row r="624" ht="20" customHeight="1">
      <x:c r="A624" s="50" t="str">
        <x:v>CTL-0089</x:v>
      </x:c>
      <x:c r="B624" s="50" t="str">
        <x:v>Candidate alternative-rationale group</x:v>
      </x:c>
      <x:c r="C624" s="52" t="str">
        <x:f>IF('Deal_Master_Wide'!$AU$91="","",'Deal_Master_Wide'!$AU$91)</x:f>
        <x:v>Not reviewed</x:v>
      </x:c>
      <x:c r="D624" s="52" t="str">
        <x:f>IF('Deal_Master_Wide'!$AV$91="","",'Deal_Master_Wide'!$AV$91)</x:f>
        <x:v>Not assessed</x:v>
      </x:c>
      <x:c r="E624" s="50" t="n">
        <x:v>0</x:v>
      </x:c>
      <x:c r="F624" s="52" t="str">
        <x:f>IF(OR($C624="High-confidence innovation-driven",$C624="Medium-confidence innovation-driven"),1,IF($C624="Clear alternative-rationale",0,""))</x:f>
      </x:c>
      <x:c r="G624" s="52" t="str">
        <x:f>IF('Deal_Master_Wide'!$M$91="","",'Deal_Master_Wide'!$M$91)</x:f>
        <x:v>Review</x:v>
      </x:c>
      <x:c r="H624" s="50" t="str">
        <x:v>Alexion Pharma Nordics AB</x:v>
      </x:c>
      <x:c r="I624" s="50" t="str">
        <x:v>Wilson Therapeutics AB</x:v>
      </x:c>
      <x:c r="J624" s="50" t="n">
        <x:v>2018</x:v>
      </x:c>
      <x:c r="K624" s="50" t="n">
        <x:v>3</x:v>
      </x:c>
      <x:c r="L624" s="50" t="n">
        <x:v>2021</x:v>
      </x:c>
      <x:c r="M624" s="50" t="n">
        <x:v>1</x:v>
      </x:c>
      <x:c r="N624" s="50" t="n">
        <x:v>1</x:v>
      </x:c>
      <x:c r="O624" s="52" t="str">
        <x:f>IF($F624="","",$F624*$M624)</x:f>
      </x:c>
      <x:c r="P624" s="54" t="str">
        <x:f>IF('Deal_Master_Wide'!$BV$91="","",'Deal_Master_Wide'!$BV$91)</x:f>
      </x:c>
      <x:c r="Q624" s="54" t="str">
        <x:f>IF('Deal_Master_Wide'!$CC$91="","",'Deal_Master_Wide'!$CC$91)</x:f>
      </x:c>
      <x:c r="R624" s="54" t="str">
        <x:f>IF('Deal_Master_Wide'!$CJ$91="","",'Deal_Master_Wide'!$CJ$91)</x:f>
      </x:c>
      <x:c r="S624" s="54" t="str">
        <x:f>IF('Deal_Master_Wide'!$CQ$91="","",'Deal_Master_Wide'!$CQ$91)</x:f>
      </x:c>
      <x:c r="T624" s="54" t="str">
        <x:f>IF('Deal_Master_Wide'!$CX$91="","",'Deal_Master_Wide'!$CX$91)</x:f>
      </x:c>
      <x:c r="U624" s="54" t="str">
        <x:f>IF('Deal_Master_Wide'!$DE$91="","",'Deal_Master_Wide'!$DE$91)</x:f>
      </x:c>
      <x:c r="V624" s="56" t="str">
        <x:f>IF('Deal_Master_Wide'!$DL$91="","",'Deal_Master_Wide'!$DL$91)</x:f>
      </x:c>
      <x:c r="W624" s="56" t="str">
        <x:f>IF('Deal_Master_Wide'!$DS$91="","",'Deal_Master_Wide'!$DS$91)</x:f>
      </x:c>
      <x:c r="X624" s="56" t="str">
        <x:f>IF('Deal_Master_Wide'!$DZ$91="","",'Deal_Master_Wide'!$DZ$91)</x:f>
      </x:c>
      <x:c r="Y624" s="118" t="str">
        <x:f>IF('Deal_Master_Wide'!$EG$91="","",'Deal_Master_Wide'!$EG$91)</x:f>
      </x:c>
      <x:c r="Z624" s="118" t="str">
        <x:f>IF('Deal_Master_Wide'!$EN$91="","",'Deal_Master_Wide'!$EN$91)</x:f>
      </x:c>
      <x:c r="AA624" s="52" t="str">
        <x:f>IF('Deal_Master_Wide'!$AL$91="","",'Deal_Master_Wide'!$AL$91)</x:f>
        <x:v>Unknown</x:v>
      </x:c>
      <x:c r="AB624" s="54" t="n">
        <x:f>IF('Deal_Master_Wide'!$AF$91="","",'Deal_Master_Wide'!$AF$91)</x:f>
        <x:v>852</x:v>
      </x:c>
      <x:c r="AC624" s="52" t="str">
        <x:f>IF(COUNT($P624,$Q624,$R624,$S624,$T624,$U624,$V624,$W624,$X624)=9,"Yes","No")</x:f>
        <x:v>No</x:v>
      </x:c>
      <x:c r="AD624" s="52" t="str">
        <x:f>IF(COUNT($Y624,$Z624)=2,"Yes","No")</x:f>
        <x:v>No</x:v>
      </x:c>
      <x:c r="AE624" s="50" t="str"/>
      <x:c r="AF624" t="str"/>
    </x:row>
    <x:row r="625" ht="20" customHeight="1">
      <x:c r="A625" s="50" t="str">
        <x:v>CTL-0090</x:v>
      </x:c>
      <x:c r="B625" s="50" t="str">
        <x:v>Candidate alternative-rationale group</x:v>
      </x:c>
      <x:c r="C625" s="52" t="str">
        <x:f>IF('Deal_Master_Wide'!$AU$92="","",'Deal_Master_Wide'!$AU$92)</x:f>
        <x:v>Not reviewed</x:v>
      </x:c>
      <x:c r="D625" s="52" t="str">
        <x:f>IF('Deal_Master_Wide'!$AV$92="","",'Deal_Master_Wide'!$AV$92)</x:f>
        <x:v>Not assessed</x:v>
      </x:c>
      <x:c r="E625" s="50" t="n">
        <x:v>0</x:v>
      </x:c>
      <x:c r="F625" s="52" t="str">
        <x:f>IF(OR($C625="High-confidence innovation-driven",$C625="Medium-confidence innovation-driven"),1,IF($C625="Clear alternative-rationale",0,""))</x:f>
      </x:c>
      <x:c r="G625" s="52" t="str">
        <x:f>IF('Deal_Master_Wide'!$M$92="","",'Deal_Master_Wide'!$M$92)</x:f>
        <x:v>Review</x:v>
      </x:c>
      <x:c r="H625" s="50" t="str">
        <x:v>Promethera Biosciences SA</x:v>
      </x:c>
      <x:c r="I625" s="50" t="str">
        <x:v>Baliopharm AG</x:v>
      </x:c>
      <x:c r="J625" s="50" t="n">
        <x:v>2018</x:v>
      </x:c>
      <x:c r="K625" s="50" t="n">
        <x:v>-3</x:v>
      </x:c>
      <x:c r="L625" s="50" t="n">
        <x:v>2015</x:v>
      </x:c>
      <x:c r="M625" s="50" t="n">
        <x:v>0</x:v>
      </x:c>
      <x:c r="N625" s="50" t="n">
        <x:v>0</x:v>
      </x:c>
      <x:c r="O625" s="52" t="str">
        <x:f>IF($F625="","",$F625*$M625)</x:f>
      </x:c>
      <x:c r="P625" s="54" t="str">
        <x:f>IF('Deal_Master_Wide'!$BP$92="","",'Deal_Master_Wide'!$BP$92)</x:f>
      </x:c>
      <x:c r="Q625" s="54" t="str">
        <x:f>IF('Deal_Master_Wide'!$BW$92="","",'Deal_Master_Wide'!$BW$92)</x:f>
      </x:c>
      <x:c r="R625" s="54" t="str">
        <x:f>IF('Deal_Master_Wide'!$CD$92="","",'Deal_Master_Wide'!$CD$92)</x:f>
      </x:c>
      <x:c r="S625" s="54" t="str">
        <x:f>IF('Deal_Master_Wide'!$CK$92="","",'Deal_Master_Wide'!$CK$92)</x:f>
      </x:c>
      <x:c r="T625" s="54" t="str">
        <x:f>IF('Deal_Master_Wide'!$CR$92="","",'Deal_Master_Wide'!$CR$92)</x:f>
      </x:c>
      <x:c r="U625" s="54" t="str">
        <x:f>IF('Deal_Master_Wide'!$CY$92="","",'Deal_Master_Wide'!$CY$92)</x:f>
      </x:c>
      <x:c r="V625" s="56" t="str">
        <x:f>IF('Deal_Master_Wide'!$DF$92="","",'Deal_Master_Wide'!$DF$92)</x:f>
      </x:c>
      <x:c r="W625" s="56" t="str">
        <x:f>IF('Deal_Master_Wide'!$DM$92="","",'Deal_Master_Wide'!$DM$92)</x:f>
      </x:c>
      <x:c r="X625" s="56" t="str">
        <x:f>IF('Deal_Master_Wide'!$DT$92="","",'Deal_Master_Wide'!$DT$92)</x:f>
      </x:c>
      <x:c r="Y625" s="118" t="str">
        <x:f>IF('Deal_Master_Wide'!$EA$92="","",'Deal_Master_Wide'!$EA$92)</x:f>
      </x:c>
      <x:c r="Z625" s="118" t="str">
        <x:f>IF('Deal_Master_Wide'!$EH$92="","",'Deal_Master_Wide'!$EH$92)</x:f>
      </x:c>
      <x:c r="AA625" s="52" t="str">
        <x:f>IF('Deal_Master_Wide'!$AL$92="","",'Deal_Master_Wide'!$AL$92)</x:f>
        <x:v>Unknown</x:v>
      </x:c>
      <x:c r="AB625" s="54" t="str">
        <x:f>IF('Deal_Master_Wide'!$AF$92="","",'Deal_Master_Wide'!$AF$92)</x:f>
      </x:c>
      <x:c r="AC625" s="52" t="str">
        <x:f>IF(COUNT($P625,$Q625,$R625,$S625,$T625,$U625,$V625,$W625,$X625)=9,"Yes","No")</x:f>
        <x:v>No</x:v>
      </x:c>
      <x:c r="AD625" s="52" t="str">
        <x:f>IF(COUNT($Y625,$Z625)=2,"Yes","No")</x:f>
        <x:v>No</x:v>
      </x:c>
      <x:c r="AE625" s="50" t="str"/>
      <x:c r="AF625" t="str"/>
    </x:row>
    <x:row r="626" ht="20" customHeight="1">
      <x:c r="A626" s="50" t="str">
        <x:v>CTL-0090</x:v>
      </x:c>
      <x:c r="B626" s="50" t="str">
        <x:v>Candidate alternative-rationale group</x:v>
      </x:c>
      <x:c r="C626" s="52" t="str">
        <x:f>IF('Deal_Master_Wide'!$AU$92="","",'Deal_Master_Wide'!$AU$92)</x:f>
        <x:v>Not reviewed</x:v>
      </x:c>
      <x:c r="D626" s="52" t="str">
        <x:f>IF('Deal_Master_Wide'!$AV$92="","",'Deal_Master_Wide'!$AV$92)</x:f>
        <x:v>Not assessed</x:v>
      </x:c>
      <x:c r="E626" s="50" t="n">
        <x:v>0</x:v>
      </x:c>
      <x:c r="F626" s="52" t="str">
        <x:f>IF(OR($C626="High-confidence innovation-driven",$C626="Medium-confidence innovation-driven"),1,IF($C626="Clear alternative-rationale",0,""))</x:f>
      </x:c>
      <x:c r="G626" s="52" t="str">
        <x:f>IF('Deal_Master_Wide'!$M$92="","",'Deal_Master_Wide'!$M$92)</x:f>
        <x:v>Review</x:v>
      </x:c>
      <x:c r="H626" s="50" t="str">
        <x:v>Promethera Biosciences SA</x:v>
      </x:c>
      <x:c r="I626" s="50" t="str">
        <x:v>Baliopharm AG</x:v>
      </x:c>
      <x:c r="J626" s="50" t="n">
        <x:v>2018</x:v>
      </x:c>
      <x:c r="K626" s="50" t="n">
        <x:v>-2</x:v>
      </x:c>
      <x:c r="L626" s="50" t="n">
        <x:v>2016</x:v>
      </x:c>
      <x:c r="M626" s="50" t="n">
        <x:v>0</x:v>
      </x:c>
      <x:c r="N626" s="50" t="n">
        <x:v>0</x:v>
      </x:c>
      <x:c r="O626" s="52" t="str">
        <x:f>IF($F626="","",$F626*$M626)</x:f>
      </x:c>
      <x:c r="P626" s="54" t="str">
        <x:f>IF('Deal_Master_Wide'!$BQ$92="","",'Deal_Master_Wide'!$BQ$92)</x:f>
      </x:c>
      <x:c r="Q626" s="54" t="str">
        <x:f>IF('Deal_Master_Wide'!$BX$92="","",'Deal_Master_Wide'!$BX$92)</x:f>
      </x:c>
      <x:c r="R626" s="54" t="str">
        <x:f>IF('Deal_Master_Wide'!$CE$92="","",'Deal_Master_Wide'!$CE$92)</x:f>
      </x:c>
      <x:c r="S626" s="54" t="str">
        <x:f>IF('Deal_Master_Wide'!$CL$92="","",'Deal_Master_Wide'!$CL$92)</x:f>
      </x:c>
      <x:c r="T626" s="54" t="str">
        <x:f>IF('Deal_Master_Wide'!$CS$92="","",'Deal_Master_Wide'!$CS$92)</x:f>
      </x:c>
      <x:c r="U626" s="54" t="str">
        <x:f>IF('Deal_Master_Wide'!$CZ$92="","",'Deal_Master_Wide'!$CZ$92)</x:f>
      </x:c>
      <x:c r="V626" s="56" t="str">
        <x:f>IF('Deal_Master_Wide'!$DG$92="","",'Deal_Master_Wide'!$DG$92)</x:f>
      </x:c>
      <x:c r="W626" s="56" t="str">
        <x:f>IF('Deal_Master_Wide'!$DN$92="","",'Deal_Master_Wide'!$DN$92)</x:f>
      </x:c>
      <x:c r="X626" s="56" t="str">
        <x:f>IF('Deal_Master_Wide'!$DU$92="","",'Deal_Master_Wide'!$DU$92)</x:f>
      </x:c>
      <x:c r="Y626" s="118" t="str">
        <x:f>IF('Deal_Master_Wide'!$EB$92="","",'Deal_Master_Wide'!$EB$92)</x:f>
      </x:c>
      <x:c r="Z626" s="118" t="str">
        <x:f>IF('Deal_Master_Wide'!$EI$92="","",'Deal_Master_Wide'!$EI$92)</x:f>
      </x:c>
      <x:c r="AA626" s="52" t="str">
        <x:f>IF('Deal_Master_Wide'!$AL$92="","",'Deal_Master_Wide'!$AL$92)</x:f>
        <x:v>Unknown</x:v>
      </x:c>
      <x:c r="AB626" s="54" t="str">
        <x:f>IF('Deal_Master_Wide'!$AF$92="","",'Deal_Master_Wide'!$AF$92)</x:f>
      </x:c>
      <x:c r="AC626" s="52" t="str">
        <x:f>IF(COUNT($P626,$Q626,$R626,$S626,$T626,$U626,$V626,$W626,$X626)=9,"Yes","No")</x:f>
        <x:v>No</x:v>
      </x:c>
      <x:c r="AD626" s="52" t="str">
        <x:f>IF(COUNT($Y626,$Z626)=2,"Yes","No")</x:f>
        <x:v>No</x:v>
      </x:c>
      <x:c r="AE626" s="50" t="str"/>
      <x:c r="AF626" t="str"/>
    </x:row>
    <x:row r="627" ht="20" customHeight="1">
      <x:c r="A627" s="50" t="str">
        <x:v>CTL-0090</x:v>
      </x:c>
      <x:c r="B627" s="50" t="str">
        <x:v>Candidate alternative-rationale group</x:v>
      </x:c>
      <x:c r="C627" s="52" t="str">
        <x:f>IF('Deal_Master_Wide'!$AU$92="","",'Deal_Master_Wide'!$AU$92)</x:f>
        <x:v>Not reviewed</x:v>
      </x:c>
      <x:c r="D627" s="52" t="str">
        <x:f>IF('Deal_Master_Wide'!$AV$92="","",'Deal_Master_Wide'!$AV$92)</x:f>
        <x:v>Not assessed</x:v>
      </x:c>
      <x:c r="E627" s="50" t="n">
        <x:v>0</x:v>
      </x:c>
      <x:c r="F627" s="52" t="str">
        <x:f>IF(OR($C627="High-confidence innovation-driven",$C627="Medium-confidence innovation-driven"),1,IF($C627="Clear alternative-rationale",0,""))</x:f>
      </x:c>
      <x:c r="G627" s="52" t="str">
        <x:f>IF('Deal_Master_Wide'!$M$92="","",'Deal_Master_Wide'!$M$92)</x:f>
        <x:v>Review</x:v>
      </x:c>
      <x:c r="H627" s="50" t="str">
        <x:v>Promethera Biosciences SA</x:v>
      </x:c>
      <x:c r="I627" s="50" t="str">
        <x:v>Baliopharm AG</x:v>
      </x:c>
      <x:c r="J627" s="50" t="n">
        <x:v>2018</x:v>
      </x:c>
      <x:c r="K627" s="50" t="n">
        <x:v>-1</x:v>
      </x:c>
      <x:c r="L627" s="50" t="n">
        <x:v>2017</x:v>
      </x:c>
      <x:c r="M627" s="50" t="n">
        <x:v>0</x:v>
      </x:c>
      <x:c r="N627" s="50" t="n">
        <x:v>0</x:v>
      </x:c>
      <x:c r="O627" s="52" t="str">
        <x:f>IF($F627="","",$F627*$M627)</x:f>
      </x:c>
      <x:c r="P627" s="54" t="str">
        <x:f>IF('Deal_Master_Wide'!$BR$92="","",'Deal_Master_Wide'!$BR$92)</x:f>
      </x:c>
      <x:c r="Q627" s="54" t="str">
        <x:f>IF('Deal_Master_Wide'!$BY$92="","",'Deal_Master_Wide'!$BY$92)</x:f>
      </x:c>
      <x:c r="R627" s="54" t="str">
        <x:f>IF('Deal_Master_Wide'!$CF$92="","",'Deal_Master_Wide'!$CF$92)</x:f>
      </x:c>
      <x:c r="S627" s="54" t="str">
        <x:f>IF('Deal_Master_Wide'!$CM$92="","",'Deal_Master_Wide'!$CM$92)</x:f>
      </x:c>
      <x:c r="T627" s="54" t="str">
        <x:f>IF('Deal_Master_Wide'!$CT$92="","",'Deal_Master_Wide'!$CT$92)</x:f>
      </x:c>
      <x:c r="U627" s="54" t="str">
        <x:f>IF('Deal_Master_Wide'!$DA$92="","",'Deal_Master_Wide'!$DA$92)</x:f>
      </x:c>
      <x:c r="V627" s="56" t="str">
        <x:f>IF('Deal_Master_Wide'!$DH$92="","",'Deal_Master_Wide'!$DH$92)</x:f>
      </x:c>
      <x:c r="W627" s="56" t="str">
        <x:f>IF('Deal_Master_Wide'!$DO$92="","",'Deal_Master_Wide'!$DO$92)</x:f>
      </x:c>
      <x:c r="X627" s="56" t="str">
        <x:f>IF('Deal_Master_Wide'!$DV$92="","",'Deal_Master_Wide'!$DV$92)</x:f>
      </x:c>
      <x:c r="Y627" s="118" t="str">
        <x:f>IF('Deal_Master_Wide'!$EC$92="","",'Deal_Master_Wide'!$EC$92)</x:f>
      </x:c>
      <x:c r="Z627" s="118" t="str">
        <x:f>IF('Deal_Master_Wide'!$EJ$92="","",'Deal_Master_Wide'!$EJ$92)</x:f>
      </x:c>
      <x:c r="AA627" s="52" t="str">
        <x:f>IF('Deal_Master_Wide'!$AL$92="","",'Deal_Master_Wide'!$AL$92)</x:f>
        <x:v>Unknown</x:v>
      </x:c>
      <x:c r="AB627" s="54" t="str">
        <x:f>IF('Deal_Master_Wide'!$AF$92="","",'Deal_Master_Wide'!$AF$92)</x:f>
      </x:c>
      <x:c r="AC627" s="52" t="str">
        <x:f>IF(COUNT($P627,$Q627,$R627,$S627,$T627,$U627,$V627,$W627,$X627)=9,"Yes","No")</x:f>
        <x:v>No</x:v>
      </x:c>
      <x:c r="AD627" s="52" t="str">
        <x:f>IF(COUNT($Y627,$Z627)=2,"Yes","No")</x:f>
        <x:v>No</x:v>
      </x:c>
      <x:c r="AE627" s="50" t="str"/>
      <x:c r="AF627" t="str"/>
    </x:row>
    <x:row r="628" ht="20" customHeight="1">
      <x:c r="A628" s="50" t="str">
        <x:v>CTL-0090</x:v>
      </x:c>
      <x:c r="B628" s="50" t="str">
        <x:v>Candidate alternative-rationale group</x:v>
      </x:c>
      <x:c r="C628" s="52" t="str">
        <x:f>IF('Deal_Master_Wide'!$AU$92="","",'Deal_Master_Wide'!$AU$92)</x:f>
        <x:v>Not reviewed</x:v>
      </x:c>
      <x:c r="D628" s="52" t="str">
        <x:f>IF('Deal_Master_Wide'!$AV$92="","",'Deal_Master_Wide'!$AV$92)</x:f>
        <x:v>Not assessed</x:v>
      </x:c>
      <x:c r="E628" s="50" t="n">
        <x:v>0</x:v>
      </x:c>
      <x:c r="F628" s="52" t="str">
        <x:f>IF(OR($C628="High-confidence innovation-driven",$C628="Medium-confidence innovation-driven"),1,IF($C628="Clear alternative-rationale",0,""))</x:f>
      </x:c>
      <x:c r="G628" s="52" t="str">
        <x:f>IF('Deal_Master_Wide'!$M$92="","",'Deal_Master_Wide'!$M$92)</x:f>
        <x:v>Review</x:v>
      </x:c>
      <x:c r="H628" s="50" t="str">
        <x:v>Promethera Biosciences SA</x:v>
      </x:c>
      <x:c r="I628" s="50" t="str">
        <x:v>Baliopharm AG</x:v>
      </x:c>
      <x:c r="J628" s="50" t="n">
        <x:v>2018</x:v>
      </x:c>
      <x:c r="K628" s="50" t="n">
        <x:v>0</x:v>
      </x:c>
      <x:c r="L628" s="50" t="n">
        <x:v>2018</x:v>
      </x:c>
      <x:c r="M628" s="50" t="n">
        <x:v>0</x:v>
      </x:c>
      <x:c r="N628" s="50" t="n">
        <x:v>1</x:v>
      </x:c>
      <x:c r="O628" s="52" t="str">
        <x:f>IF($F628="","",$F628*$M628)</x:f>
      </x:c>
      <x:c r="P628" s="54" t="str">
        <x:f>IF('Deal_Master_Wide'!$BS$92="","",'Deal_Master_Wide'!$BS$92)</x:f>
      </x:c>
      <x:c r="Q628" s="54" t="str">
        <x:f>IF('Deal_Master_Wide'!$BZ$92="","",'Deal_Master_Wide'!$BZ$92)</x:f>
      </x:c>
      <x:c r="R628" s="54" t="str">
        <x:f>IF('Deal_Master_Wide'!$CG$92="","",'Deal_Master_Wide'!$CG$92)</x:f>
      </x:c>
      <x:c r="S628" s="54" t="str">
        <x:f>IF('Deal_Master_Wide'!$CN$92="","",'Deal_Master_Wide'!$CN$92)</x:f>
      </x:c>
      <x:c r="T628" s="54" t="str">
        <x:f>IF('Deal_Master_Wide'!$CU$92="","",'Deal_Master_Wide'!$CU$92)</x:f>
      </x:c>
      <x:c r="U628" s="54" t="str">
        <x:f>IF('Deal_Master_Wide'!$DB$92="","",'Deal_Master_Wide'!$DB$92)</x:f>
      </x:c>
      <x:c r="V628" s="56" t="str">
        <x:f>IF('Deal_Master_Wide'!$DI$92="","",'Deal_Master_Wide'!$DI$92)</x:f>
      </x:c>
      <x:c r="W628" s="56" t="str">
        <x:f>IF('Deal_Master_Wide'!$DP$92="","",'Deal_Master_Wide'!$DP$92)</x:f>
      </x:c>
      <x:c r="X628" s="56" t="str">
        <x:f>IF('Deal_Master_Wide'!$DW$92="","",'Deal_Master_Wide'!$DW$92)</x:f>
      </x:c>
      <x:c r="Y628" s="118" t="str">
        <x:f>IF('Deal_Master_Wide'!$ED$92="","",'Deal_Master_Wide'!$ED$92)</x:f>
      </x:c>
      <x:c r="Z628" s="118" t="str">
        <x:f>IF('Deal_Master_Wide'!$EK$92="","",'Deal_Master_Wide'!$EK$92)</x:f>
      </x:c>
      <x:c r="AA628" s="52" t="str">
        <x:f>IF('Deal_Master_Wide'!$AL$92="","",'Deal_Master_Wide'!$AL$92)</x:f>
        <x:v>Unknown</x:v>
      </x:c>
      <x:c r="AB628" s="54" t="str">
        <x:f>IF('Deal_Master_Wide'!$AF$92="","",'Deal_Master_Wide'!$AF$92)</x:f>
      </x:c>
      <x:c r="AC628" s="52" t="str">
        <x:f>IF(COUNT($P628,$Q628,$R628,$S628,$T628,$U628,$V628,$W628,$X628)=9,"Yes","No")</x:f>
        <x:v>No</x:v>
      </x:c>
      <x:c r="AD628" s="52" t="str">
        <x:f>IF(COUNT($Y628,$Z628)=2,"Yes","No")</x:f>
        <x:v>No</x:v>
      </x:c>
      <x:c r="AE628" s="50" t="str"/>
      <x:c r="AF628" t="str"/>
    </x:row>
    <x:row r="629" ht="20" customHeight="1">
      <x:c r="A629" s="50" t="str">
        <x:v>CTL-0090</x:v>
      </x:c>
      <x:c r="B629" s="50" t="str">
        <x:v>Candidate alternative-rationale group</x:v>
      </x:c>
      <x:c r="C629" s="52" t="str">
        <x:f>IF('Deal_Master_Wide'!$AU$92="","",'Deal_Master_Wide'!$AU$92)</x:f>
        <x:v>Not reviewed</x:v>
      </x:c>
      <x:c r="D629" s="52" t="str">
        <x:f>IF('Deal_Master_Wide'!$AV$92="","",'Deal_Master_Wide'!$AV$92)</x:f>
        <x:v>Not assessed</x:v>
      </x:c>
      <x:c r="E629" s="50" t="n">
        <x:v>0</x:v>
      </x:c>
      <x:c r="F629" s="52" t="str">
        <x:f>IF(OR($C629="High-confidence innovation-driven",$C629="Medium-confidence innovation-driven"),1,IF($C629="Clear alternative-rationale",0,""))</x:f>
      </x:c>
      <x:c r="G629" s="52" t="str">
        <x:f>IF('Deal_Master_Wide'!$M$92="","",'Deal_Master_Wide'!$M$92)</x:f>
        <x:v>Review</x:v>
      </x:c>
      <x:c r="H629" s="50" t="str">
        <x:v>Promethera Biosciences SA</x:v>
      </x:c>
      <x:c r="I629" s="50" t="str">
        <x:v>Baliopharm AG</x:v>
      </x:c>
      <x:c r="J629" s="50" t="n">
        <x:v>2018</x:v>
      </x:c>
      <x:c r="K629" s="50" t="n">
        <x:v>1</x:v>
      </x:c>
      <x:c r="L629" s="50" t="n">
        <x:v>2019</x:v>
      </x:c>
      <x:c r="M629" s="50" t="n">
        <x:v>1</x:v>
      </x:c>
      <x:c r="N629" s="50" t="n">
        <x:v>1</x:v>
      </x:c>
      <x:c r="O629" s="52" t="str">
        <x:f>IF($F629="","",$F629*$M629)</x:f>
      </x:c>
      <x:c r="P629" s="54" t="str">
        <x:f>IF('Deal_Master_Wide'!$BT$92="","",'Deal_Master_Wide'!$BT$92)</x:f>
      </x:c>
      <x:c r="Q629" s="54" t="str">
        <x:f>IF('Deal_Master_Wide'!$CA$92="","",'Deal_Master_Wide'!$CA$92)</x:f>
      </x:c>
      <x:c r="R629" s="54" t="str">
        <x:f>IF('Deal_Master_Wide'!$CH$92="","",'Deal_Master_Wide'!$CH$92)</x:f>
      </x:c>
      <x:c r="S629" s="54" t="str">
        <x:f>IF('Deal_Master_Wide'!$CO$92="","",'Deal_Master_Wide'!$CO$92)</x:f>
      </x:c>
      <x:c r="T629" s="54" t="str">
        <x:f>IF('Deal_Master_Wide'!$CV$92="","",'Deal_Master_Wide'!$CV$92)</x:f>
      </x:c>
      <x:c r="U629" s="54" t="str">
        <x:f>IF('Deal_Master_Wide'!$DC$92="","",'Deal_Master_Wide'!$DC$92)</x:f>
      </x:c>
      <x:c r="V629" s="56" t="str">
        <x:f>IF('Deal_Master_Wide'!$DJ$92="","",'Deal_Master_Wide'!$DJ$92)</x:f>
      </x:c>
      <x:c r="W629" s="56" t="str">
        <x:f>IF('Deal_Master_Wide'!$DQ$92="","",'Deal_Master_Wide'!$DQ$92)</x:f>
      </x:c>
      <x:c r="X629" s="56" t="str">
        <x:f>IF('Deal_Master_Wide'!$DX$92="","",'Deal_Master_Wide'!$DX$92)</x:f>
      </x:c>
      <x:c r="Y629" s="118" t="str">
        <x:f>IF('Deal_Master_Wide'!$EE$92="","",'Deal_Master_Wide'!$EE$92)</x:f>
      </x:c>
      <x:c r="Z629" s="118" t="str">
        <x:f>IF('Deal_Master_Wide'!$EL$92="","",'Deal_Master_Wide'!$EL$92)</x:f>
      </x:c>
      <x:c r="AA629" s="52" t="str">
        <x:f>IF('Deal_Master_Wide'!$AL$92="","",'Deal_Master_Wide'!$AL$92)</x:f>
        <x:v>Unknown</x:v>
      </x:c>
      <x:c r="AB629" s="54" t="str">
        <x:f>IF('Deal_Master_Wide'!$AF$92="","",'Deal_Master_Wide'!$AF$92)</x:f>
      </x:c>
      <x:c r="AC629" s="52" t="str">
        <x:f>IF(COUNT($P629,$Q629,$R629,$S629,$T629,$U629,$V629,$W629,$X629)=9,"Yes","No")</x:f>
        <x:v>No</x:v>
      </x:c>
      <x:c r="AD629" s="52" t="str">
        <x:f>IF(COUNT($Y629,$Z629)=2,"Yes","No")</x:f>
        <x:v>No</x:v>
      </x:c>
      <x:c r="AE629" s="50" t="str"/>
      <x:c r="AF629" t="str"/>
    </x:row>
    <x:row r="630" ht="20" customHeight="1">
      <x:c r="A630" s="50" t="str">
        <x:v>CTL-0090</x:v>
      </x:c>
      <x:c r="B630" s="50" t="str">
        <x:v>Candidate alternative-rationale group</x:v>
      </x:c>
      <x:c r="C630" s="52" t="str">
        <x:f>IF('Deal_Master_Wide'!$AU$92="","",'Deal_Master_Wide'!$AU$92)</x:f>
        <x:v>Not reviewed</x:v>
      </x:c>
      <x:c r="D630" s="52" t="str">
        <x:f>IF('Deal_Master_Wide'!$AV$92="","",'Deal_Master_Wide'!$AV$92)</x:f>
        <x:v>Not assessed</x:v>
      </x:c>
      <x:c r="E630" s="50" t="n">
        <x:v>0</x:v>
      </x:c>
      <x:c r="F630" s="52" t="str">
        <x:f>IF(OR($C630="High-confidence innovation-driven",$C630="Medium-confidence innovation-driven"),1,IF($C630="Clear alternative-rationale",0,""))</x:f>
      </x:c>
      <x:c r="G630" s="52" t="str">
        <x:f>IF('Deal_Master_Wide'!$M$92="","",'Deal_Master_Wide'!$M$92)</x:f>
        <x:v>Review</x:v>
      </x:c>
      <x:c r="H630" s="50" t="str">
        <x:v>Promethera Biosciences SA</x:v>
      </x:c>
      <x:c r="I630" s="50" t="str">
        <x:v>Baliopharm AG</x:v>
      </x:c>
      <x:c r="J630" s="50" t="n">
        <x:v>2018</x:v>
      </x:c>
      <x:c r="K630" s="50" t="n">
        <x:v>2</x:v>
      </x:c>
      <x:c r="L630" s="50" t="n">
        <x:v>2020</x:v>
      </x:c>
      <x:c r="M630" s="50" t="n">
        <x:v>1</x:v>
      </x:c>
      <x:c r="N630" s="50" t="n">
        <x:v>1</x:v>
      </x:c>
      <x:c r="O630" s="52" t="str">
        <x:f>IF($F630="","",$F630*$M630)</x:f>
      </x:c>
      <x:c r="P630" s="54" t="str">
        <x:f>IF('Deal_Master_Wide'!$BU$92="","",'Deal_Master_Wide'!$BU$92)</x:f>
      </x:c>
      <x:c r="Q630" s="54" t="str">
        <x:f>IF('Deal_Master_Wide'!$CB$92="","",'Deal_Master_Wide'!$CB$92)</x:f>
      </x:c>
      <x:c r="R630" s="54" t="str">
        <x:f>IF('Deal_Master_Wide'!$CI$92="","",'Deal_Master_Wide'!$CI$92)</x:f>
      </x:c>
      <x:c r="S630" s="54" t="str">
        <x:f>IF('Deal_Master_Wide'!$CP$92="","",'Deal_Master_Wide'!$CP$92)</x:f>
      </x:c>
      <x:c r="T630" s="54" t="str">
        <x:f>IF('Deal_Master_Wide'!$CW$92="","",'Deal_Master_Wide'!$CW$92)</x:f>
      </x:c>
      <x:c r="U630" s="54" t="str">
        <x:f>IF('Deal_Master_Wide'!$DD$92="","",'Deal_Master_Wide'!$DD$92)</x:f>
      </x:c>
      <x:c r="V630" s="56" t="str">
        <x:f>IF('Deal_Master_Wide'!$DK$92="","",'Deal_Master_Wide'!$DK$92)</x:f>
      </x:c>
      <x:c r="W630" s="56" t="str">
        <x:f>IF('Deal_Master_Wide'!$DR$92="","",'Deal_Master_Wide'!$DR$92)</x:f>
      </x:c>
      <x:c r="X630" s="56" t="str">
        <x:f>IF('Deal_Master_Wide'!$DY$92="","",'Deal_Master_Wide'!$DY$92)</x:f>
      </x:c>
      <x:c r="Y630" s="118" t="str">
        <x:f>IF('Deal_Master_Wide'!$EF$92="","",'Deal_Master_Wide'!$EF$92)</x:f>
      </x:c>
      <x:c r="Z630" s="118" t="str">
        <x:f>IF('Deal_Master_Wide'!$EM$92="","",'Deal_Master_Wide'!$EM$92)</x:f>
      </x:c>
      <x:c r="AA630" s="52" t="str">
        <x:f>IF('Deal_Master_Wide'!$AL$92="","",'Deal_Master_Wide'!$AL$92)</x:f>
        <x:v>Unknown</x:v>
      </x:c>
      <x:c r="AB630" s="54" t="str">
        <x:f>IF('Deal_Master_Wide'!$AF$92="","",'Deal_Master_Wide'!$AF$92)</x:f>
      </x:c>
      <x:c r="AC630" s="52" t="str">
        <x:f>IF(COUNT($P630,$Q630,$R630,$S630,$T630,$U630,$V630,$W630,$X630)=9,"Yes","No")</x:f>
        <x:v>No</x:v>
      </x:c>
      <x:c r="AD630" s="52" t="str">
        <x:f>IF(COUNT($Y630,$Z630)=2,"Yes","No")</x:f>
        <x:v>No</x:v>
      </x:c>
      <x:c r="AE630" s="50" t="str"/>
      <x:c r="AF630" t="str"/>
    </x:row>
    <x:row r="631" ht="20" customHeight="1">
      <x:c r="A631" s="50" t="str">
        <x:v>CTL-0090</x:v>
      </x:c>
      <x:c r="B631" s="50" t="str">
        <x:v>Candidate alternative-rationale group</x:v>
      </x:c>
      <x:c r="C631" s="52" t="str">
        <x:f>IF('Deal_Master_Wide'!$AU$92="","",'Deal_Master_Wide'!$AU$92)</x:f>
        <x:v>Not reviewed</x:v>
      </x:c>
      <x:c r="D631" s="52" t="str">
        <x:f>IF('Deal_Master_Wide'!$AV$92="","",'Deal_Master_Wide'!$AV$92)</x:f>
        <x:v>Not assessed</x:v>
      </x:c>
      <x:c r="E631" s="50" t="n">
        <x:v>0</x:v>
      </x:c>
      <x:c r="F631" s="52" t="str">
        <x:f>IF(OR($C631="High-confidence innovation-driven",$C631="Medium-confidence innovation-driven"),1,IF($C631="Clear alternative-rationale",0,""))</x:f>
      </x:c>
      <x:c r="G631" s="52" t="str">
        <x:f>IF('Deal_Master_Wide'!$M$92="","",'Deal_Master_Wide'!$M$92)</x:f>
        <x:v>Review</x:v>
      </x:c>
      <x:c r="H631" s="50" t="str">
        <x:v>Promethera Biosciences SA</x:v>
      </x:c>
      <x:c r="I631" s="50" t="str">
        <x:v>Baliopharm AG</x:v>
      </x:c>
      <x:c r="J631" s="50" t="n">
        <x:v>2018</x:v>
      </x:c>
      <x:c r="K631" s="50" t="n">
        <x:v>3</x:v>
      </x:c>
      <x:c r="L631" s="50" t="n">
        <x:v>2021</x:v>
      </x:c>
      <x:c r="M631" s="50" t="n">
        <x:v>1</x:v>
      </x:c>
      <x:c r="N631" s="50" t="n">
        <x:v>1</x:v>
      </x:c>
      <x:c r="O631" s="52" t="str">
        <x:f>IF($F631="","",$F631*$M631)</x:f>
      </x:c>
      <x:c r="P631" s="54" t="str">
        <x:f>IF('Deal_Master_Wide'!$BV$92="","",'Deal_Master_Wide'!$BV$92)</x:f>
      </x:c>
      <x:c r="Q631" s="54" t="str">
        <x:f>IF('Deal_Master_Wide'!$CC$92="","",'Deal_Master_Wide'!$CC$92)</x:f>
      </x:c>
      <x:c r="R631" s="54" t="str">
        <x:f>IF('Deal_Master_Wide'!$CJ$92="","",'Deal_Master_Wide'!$CJ$92)</x:f>
      </x:c>
      <x:c r="S631" s="54" t="str">
        <x:f>IF('Deal_Master_Wide'!$CQ$92="","",'Deal_Master_Wide'!$CQ$92)</x:f>
      </x:c>
      <x:c r="T631" s="54" t="str">
        <x:f>IF('Deal_Master_Wide'!$CX$92="","",'Deal_Master_Wide'!$CX$92)</x:f>
      </x:c>
      <x:c r="U631" s="54" t="str">
        <x:f>IF('Deal_Master_Wide'!$DE$92="","",'Deal_Master_Wide'!$DE$92)</x:f>
      </x:c>
      <x:c r="V631" s="56" t="str">
        <x:f>IF('Deal_Master_Wide'!$DL$92="","",'Deal_Master_Wide'!$DL$92)</x:f>
      </x:c>
      <x:c r="W631" s="56" t="str">
        <x:f>IF('Deal_Master_Wide'!$DS$92="","",'Deal_Master_Wide'!$DS$92)</x:f>
      </x:c>
      <x:c r="X631" s="56" t="str">
        <x:f>IF('Deal_Master_Wide'!$DZ$92="","",'Deal_Master_Wide'!$DZ$92)</x:f>
      </x:c>
      <x:c r="Y631" s="118" t="str">
        <x:f>IF('Deal_Master_Wide'!$EG$92="","",'Deal_Master_Wide'!$EG$92)</x:f>
      </x:c>
      <x:c r="Z631" s="118" t="str">
        <x:f>IF('Deal_Master_Wide'!$EN$92="","",'Deal_Master_Wide'!$EN$92)</x:f>
      </x:c>
      <x:c r="AA631" s="52" t="str">
        <x:f>IF('Deal_Master_Wide'!$AL$92="","",'Deal_Master_Wide'!$AL$92)</x:f>
        <x:v>Unknown</x:v>
      </x:c>
      <x:c r="AB631" s="54" t="str">
        <x:f>IF('Deal_Master_Wide'!$AF$92="","",'Deal_Master_Wide'!$AF$92)</x:f>
      </x:c>
      <x:c r="AC631" s="52" t="str">
        <x:f>IF(COUNT($P631,$Q631,$R631,$S631,$T631,$U631,$V631,$W631,$X631)=9,"Yes","No")</x:f>
        <x:v>No</x:v>
      </x:c>
      <x:c r="AD631" s="52" t="str">
        <x:f>IF(COUNT($Y631,$Z631)=2,"Yes","No")</x:f>
        <x:v>No</x:v>
      </x:c>
      <x:c r="AE631" s="50" t="str"/>
      <x:c r="AF631" t="str"/>
    </x:row>
    <x:row r="632" ht="20" customHeight="1">
      <x:c r="A632" s="50" t="str">
        <x:v>CTL-0091</x:v>
      </x:c>
      <x:c r="B632" s="50" t="str">
        <x:v>Candidate alternative-rationale group</x:v>
      </x:c>
      <x:c r="C632" s="52" t="str">
        <x:f>IF('Deal_Master_Wide'!$AU$93="","",'Deal_Master_Wide'!$AU$93)</x:f>
        <x:v>Not reviewed</x:v>
      </x:c>
      <x:c r="D632" s="52" t="str">
        <x:f>IF('Deal_Master_Wide'!$AV$93="","",'Deal_Master_Wide'!$AV$93)</x:f>
        <x:v>Not assessed</x:v>
      </x:c>
      <x:c r="E632" s="50" t="n">
        <x:v>0</x:v>
      </x:c>
      <x:c r="F632" s="52" t="str">
        <x:f>IF(OR($C632="High-confidence innovation-driven",$C632="Medium-confidence innovation-driven"),1,IF($C632="Clear alternative-rationale",0,""))</x:f>
      </x:c>
      <x:c r="G632" s="52" t="str">
        <x:f>IF('Deal_Master_Wide'!$M$93="","",'Deal_Master_Wide'!$M$93)</x:f>
        <x:v>Review</x:v>
      </x:c>
      <x:c r="H632" s="50" t="str">
        <x:v>Perfect Concept Holdings Ltd</x:v>
      </x:c>
      <x:c r="I632" s="50" t="str">
        <x:v>China Oncology Focus Ltd</x:v>
      </x:c>
      <x:c r="J632" s="50" t="n">
        <x:v>2018</x:v>
      </x:c>
      <x:c r="K632" s="50" t="n">
        <x:v>-3</x:v>
      </x:c>
      <x:c r="L632" s="50" t="n">
        <x:v>2015</x:v>
      </x:c>
      <x:c r="M632" s="50" t="n">
        <x:v>0</x:v>
      </x:c>
      <x:c r="N632" s="50" t="n">
        <x:v>0</x:v>
      </x:c>
      <x:c r="O632" s="52" t="str">
        <x:f>IF($F632="","",$F632*$M632)</x:f>
      </x:c>
      <x:c r="P632" s="54" t="str">
        <x:f>IF('Deal_Master_Wide'!$BP$93="","",'Deal_Master_Wide'!$BP$93)</x:f>
      </x:c>
      <x:c r="Q632" s="54" t="str">
        <x:f>IF('Deal_Master_Wide'!$BW$93="","",'Deal_Master_Wide'!$BW$93)</x:f>
      </x:c>
      <x:c r="R632" s="54" t="str">
        <x:f>IF('Deal_Master_Wide'!$CD$93="","",'Deal_Master_Wide'!$CD$93)</x:f>
      </x:c>
      <x:c r="S632" s="54" t="str">
        <x:f>IF('Deal_Master_Wide'!$CK$93="","",'Deal_Master_Wide'!$CK$93)</x:f>
      </x:c>
      <x:c r="T632" s="54" t="str">
        <x:f>IF('Deal_Master_Wide'!$CR$93="","",'Deal_Master_Wide'!$CR$93)</x:f>
      </x:c>
      <x:c r="U632" s="54" t="str">
        <x:f>IF('Deal_Master_Wide'!$CY$93="","",'Deal_Master_Wide'!$CY$93)</x:f>
      </x:c>
      <x:c r="V632" s="56" t="str">
        <x:f>IF('Deal_Master_Wide'!$DF$93="","",'Deal_Master_Wide'!$DF$93)</x:f>
      </x:c>
      <x:c r="W632" s="56" t="str">
        <x:f>IF('Deal_Master_Wide'!$DM$93="","",'Deal_Master_Wide'!$DM$93)</x:f>
      </x:c>
      <x:c r="X632" s="56" t="str">
        <x:f>IF('Deal_Master_Wide'!$DT$93="","",'Deal_Master_Wide'!$DT$93)</x:f>
      </x:c>
      <x:c r="Y632" s="118" t="str">
        <x:f>IF('Deal_Master_Wide'!$EA$93="","",'Deal_Master_Wide'!$EA$93)</x:f>
      </x:c>
      <x:c r="Z632" s="118" t="str">
        <x:f>IF('Deal_Master_Wide'!$EH$93="","",'Deal_Master_Wide'!$EH$93)</x:f>
      </x:c>
      <x:c r="AA632" s="52" t="str">
        <x:f>IF('Deal_Master_Wide'!$AL$93="","",'Deal_Master_Wide'!$AL$93)</x:f>
        <x:v>Unknown</x:v>
      </x:c>
      <x:c r="AB632" s="54" t="str">
        <x:f>IF('Deal_Master_Wide'!$AF$93="","",'Deal_Master_Wide'!$AF$93)</x:f>
      </x:c>
      <x:c r="AC632" s="52" t="str">
        <x:f>IF(COUNT($P632,$Q632,$R632,$S632,$T632,$U632,$V632,$W632,$X632)=9,"Yes","No")</x:f>
        <x:v>No</x:v>
      </x:c>
      <x:c r="AD632" s="52" t="str">
        <x:f>IF(COUNT($Y632,$Z632)=2,"Yes","No")</x:f>
        <x:v>No</x:v>
      </x:c>
      <x:c r="AE632" s="50" t="str"/>
      <x:c r="AF632" t="str"/>
    </x:row>
    <x:row r="633" ht="20" customHeight="1">
      <x:c r="A633" s="50" t="str">
        <x:v>CTL-0091</x:v>
      </x:c>
      <x:c r="B633" s="50" t="str">
        <x:v>Candidate alternative-rationale group</x:v>
      </x:c>
      <x:c r="C633" s="52" t="str">
        <x:f>IF('Deal_Master_Wide'!$AU$93="","",'Deal_Master_Wide'!$AU$93)</x:f>
        <x:v>Not reviewed</x:v>
      </x:c>
      <x:c r="D633" s="52" t="str">
        <x:f>IF('Deal_Master_Wide'!$AV$93="","",'Deal_Master_Wide'!$AV$93)</x:f>
        <x:v>Not assessed</x:v>
      </x:c>
      <x:c r="E633" s="50" t="n">
        <x:v>0</x:v>
      </x:c>
      <x:c r="F633" s="52" t="str">
        <x:f>IF(OR($C633="High-confidence innovation-driven",$C633="Medium-confidence innovation-driven"),1,IF($C633="Clear alternative-rationale",0,""))</x:f>
      </x:c>
      <x:c r="G633" s="52" t="str">
        <x:f>IF('Deal_Master_Wide'!$M$93="","",'Deal_Master_Wide'!$M$93)</x:f>
        <x:v>Review</x:v>
      </x:c>
      <x:c r="H633" s="50" t="str">
        <x:v>Perfect Concept Holdings Ltd</x:v>
      </x:c>
      <x:c r="I633" s="50" t="str">
        <x:v>China Oncology Focus Ltd</x:v>
      </x:c>
      <x:c r="J633" s="50" t="n">
        <x:v>2018</x:v>
      </x:c>
      <x:c r="K633" s="50" t="n">
        <x:v>-2</x:v>
      </x:c>
      <x:c r="L633" s="50" t="n">
        <x:v>2016</x:v>
      </x:c>
      <x:c r="M633" s="50" t="n">
        <x:v>0</x:v>
      </x:c>
      <x:c r="N633" s="50" t="n">
        <x:v>0</x:v>
      </x:c>
      <x:c r="O633" s="52" t="str">
        <x:f>IF($F633="","",$F633*$M633)</x:f>
      </x:c>
      <x:c r="P633" s="54" t="str">
        <x:f>IF('Deal_Master_Wide'!$BQ$93="","",'Deal_Master_Wide'!$BQ$93)</x:f>
      </x:c>
      <x:c r="Q633" s="54" t="str">
        <x:f>IF('Deal_Master_Wide'!$BX$93="","",'Deal_Master_Wide'!$BX$93)</x:f>
      </x:c>
      <x:c r="R633" s="54" t="str">
        <x:f>IF('Deal_Master_Wide'!$CE$93="","",'Deal_Master_Wide'!$CE$93)</x:f>
      </x:c>
      <x:c r="S633" s="54" t="str">
        <x:f>IF('Deal_Master_Wide'!$CL$93="","",'Deal_Master_Wide'!$CL$93)</x:f>
      </x:c>
      <x:c r="T633" s="54" t="str">
        <x:f>IF('Deal_Master_Wide'!$CS$93="","",'Deal_Master_Wide'!$CS$93)</x:f>
      </x:c>
      <x:c r="U633" s="54" t="str">
        <x:f>IF('Deal_Master_Wide'!$CZ$93="","",'Deal_Master_Wide'!$CZ$93)</x:f>
      </x:c>
      <x:c r="V633" s="56" t="str">
        <x:f>IF('Deal_Master_Wide'!$DG$93="","",'Deal_Master_Wide'!$DG$93)</x:f>
      </x:c>
      <x:c r="W633" s="56" t="str">
        <x:f>IF('Deal_Master_Wide'!$DN$93="","",'Deal_Master_Wide'!$DN$93)</x:f>
      </x:c>
      <x:c r="X633" s="56" t="str">
        <x:f>IF('Deal_Master_Wide'!$DU$93="","",'Deal_Master_Wide'!$DU$93)</x:f>
      </x:c>
      <x:c r="Y633" s="118" t="str">
        <x:f>IF('Deal_Master_Wide'!$EB$93="","",'Deal_Master_Wide'!$EB$93)</x:f>
      </x:c>
      <x:c r="Z633" s="118" t="str">
        <x:f>IF('Deal_Master_Wide'!$EI$93="","",'Deal_Master_Wide'!$EI$93)</x:f>
      </x:c>
      <x:c r="AA633" s="52" t="str">
        <x:f>IF('Deal_Master_Wide'!$AL$93="","",'Deal_Master_Wide'!$AL$93)</x:f>
        <x:v>Unknown</x:v>
      </x:c>
      <x:c r="AB633" s="54" t="str">
        <x:f>IF('Deal_Master_Wide'!$AF$93="","",'Deal_Master_Wide'!$AF$93)</x:f>
      </x:c>
      <x:c r="AC633" s="52" t="str">
        <x:f>IF(COUNT($P633,$Q633,$R633,$S633,$T633,$U633,$V633,$W633,$X633)=9,"Yes","No")</x:f>
        <x:v>No</x:v>
      </x:c>
      <x:c r="AD633" s="52" t="str">
        <x:f>IF(COUNT($Y633,$Z633)=2,"Yes","No")</x:f>
        <x:v>No</x:v>
      </x:c>
      <x:c r="AE633" s="50" t="str"/>
      <x:c r="AF633" t="str"/>
    </x:row>
    <x:row r="634" ht="20" customHeight="1">
      <x:c r="A634" s="50" t="str">
        <x:v>CTL-0091</x:v>
      </x:c>
      <x:c r="B634" s="50" t="str">
        <x:v>Candidate alternative-rationale group</x:v>
      </x:c>
      <x:c r="C634" s="52" t="str">
        <x:f>IF('Deal_Master_Wide'!$AU$93="","",'Deal_Master_Wide'!$AU$93)</x:f>
        <x:v>Not reviewed</x:v>
      </x:c>
      <x:c r="D634" s="52" t="str">
        <x:f>IF('Deal_Master_Wide'!$AV$93="","",'Deal_Master_Wide'!$AV$93)</x:f>
        <x:v>Not assessed</x:v>
      </x:c>
      <x:c r="E634" s="50" t="n">
        <x:v>0</x:v>
      </x:c>
      <x:c r="F634" s="52" t="str">
        <x:f>IF(OR($C634="High-confidence innovation-driven",$C634="Medium-confidence innovation-driven"),1,IF($C634="Clear alternative-rationale",0,""))</x:f>
      </x:c>
      <x:c r="G634" s="52" t="str">
        <x:f>IF('Deal_Master_Wide'!$M$93="","",'Deal_Master_Wide'!$M$93)</x:f>
        <x:v>Review</x:v>
      </x:c>
      <x:c r="H634" s="50" t="str">
        <x:v>Perfect Concept Holdings Ltd</x:v>
      </x:c>
      <x:c r="I634" s="50" t="str">
        <x:v>China Oncology Focus Ltd</x:v>
      </x:c>
      <x:c r="J634" s="50" t="n">
        <x:v>2018</x:v>
      </x:c>
      <x:c r="K634" s="50" t="n">
        <x:v>-1</x:v>
      </x:c>
      <x:c r="L634" s="50" t="n">
        <x:v>2017</x:v>
      </x:c>
      <x:c r="M634" s="50" t="n">
        <x:v>0</x:v>
      </x:c>
      <x:c r="N634" s="50" t="n">
        <x:v>0</x:v>
      </x:c>
      <x:c r="O634" s="52" t="str">
        <x:f>IF($F634="","",$F634*$M634)</x:f>
      </x:c>
      <x:c r="P634" s="54" t="str">
        <x:f>IF('Deal_Master_Wide'!$BR$93="","",'Deal_Master_Wide'!$BR$93)</x:f>
      </x:c>
      <x:c r="Q634" s="54" t="str">
        <x:f>IF('Deal_Master_Wide'!$BY$93="","",'Deal_Master_Wide'!$BY$93)</x:f>
      </x:c>
      <x:c r="R634" s="54" t="str">
        <x:f>IF('Deal_Master_Wide'!$CF$93="","",'Deal_Master_Wide'!$CF$93)</x:f>
      </x:c>
      <x:c r="S634" s="54" t="str">
        <x:f>IF('Deal_Master_Wide'!$CM$93="","",'Deal_Master_Wide'!$CM$93)</x:f>
      </x:c>
      <x:c r="T634" s="54" t="str">
        <x:f>IF('Deal_Master_Wide'!$CT$93="","",'Deal_Master_Wide'!$CT$93)</x:f>
      </x:c>
      <x:c r="U634" s="54" t="str">
        <x:f>IF('Deal_Master_Wide'!$DA$93="","",'Deal_Master_Wide'!$DA$93)</x:f>
      </x:c>
      <x:c r="V634" s="56" t="str">
        <x:f>IF('Deal_Master_Wide'!$DH$93="","",'Deal_Master_Wide'!$DH$93)</x:f>
      </x:c>
      <x:c r="W634" s="56" t="str">
        <x:f>IF('Deal_Master_Wide'!$DO$93="","",'Deal_Master_Wide'!$DO$93)</x:f>
      </x:c>
      <x:c r="X634" s="56" t="str">
        <x:f>IF('Deal_Master_Wide'!$DV$93="","",'Deal_Master_Wide'!$DV$93)</x:f>
      </x:c>
      <x:c r="Y634" s="118" t="str">
        <x:f>IF('Deal_Master_Wide'!$EC$93="","",'Deal_Master_Wide'!$EC$93)</x:f>
      </x:c>
      <x:c r="Z634" s="118" t="str">
        <x:f>IF('Deal_Master_Wide'!$EJ$93="","",'Deal_Master_Wide'!$EJ$93)</x:f>
      </x:c>
      <x:c r="AA634" s="52" t="str">
        <x:f>IF('Deal_Master_Wide'!$AL$93="","",'Deal_Master_Wide'!$AL$93)</x:f>
        <x:v>Unknown</x:v>
      </x:c>
      <x:c r="AB634" s="54" t="str">
        <x:f>IF('Deal_Master_Wide'!$AF$93="","",'Deal_Master_Wide'!$AF$93)</x:f>
      </x:c>
      <x:c r="AC634" s="52" t="str">
        <x:f>IF(COUNT($P634,$Q634,$R634,$S634,$T634,$U634,$V634,$W634,$X634)=9,"Yes","No")</x:f>
        <x:v>No</x:v>
      </x:c>
      <x:c r="AD634" s="52" t="str">
        <x:f>IF(COUNT($Y634,$Z634)=2,"Yes","No")</x:f>
        <x:v>No</x:v>
      </x:c>
      <x:c r="AE634" s="50" t="str"/>
      <x:c r="AF634" t="str"/>
    </x:row>
    <x:row r="635" ht="20" customHeight="1">
      <x:c r="A635" s="50" t="str">
        <x:v>CTL-0091</x:v>
      </x:c>
      <x:c r="B635" s="50" t="str">
        <x:v>Candidate alternative-rationale group</x:v>
      </x:c>
      <x:c r="C635" s="52" t="str">
        <x:f>IF('Deal_Master_Wide'!$AU$93="","",'Deal_Master_Wide'!$AU$93)</x:f>
        <x:v>Not reviewed</x:v>
      </x:c>
      <x:c r="D635" s="52" t="str">
        <x:f>IF('Deal_Master_Wide'!$AV$93="","",'Deal_Master_Wide'!$AV$93)</x:f>
        <x:v>Not assessed</x:v>
      </x:c>
      <x:c r="E635" s="50" t="n">
        <x:v>0</x:v>
      </x:c>
      <x:c r="F635" s="52" t="str">
        <x:f>IF(OR($C635="High-confidence innovation-driven",$C635="Medium-confidence innovation-driven"),1,IF($C635="Clear alternative-rationale",0,""))</x:f>
      </x:c>
      <x:c r="G635" s="52" t="str">
        <x:f>IF('Deal_Master_Wide'!$M$93="","",'Deal_Master_Wide'!$M$93)</x:f>
        <x:v>Review</x:v>
      </x:c>
      <x:c r="H635" s="50" t="str">
        <x:v>Perfect Concept Holdings Ltd</x:v>
      </x:c>
      <x:c r="I635" s="50" t="str">
        <x:v>China Oncology Focus Ltd</x:v>
      </x:c>
      <x:c r="J635" s="50" t="n">
        <x:v>2018</x:v>
      </x:c>
      <x:c r="K635" s="50" t="n">
        <x:v>0</x:v>
      </x:c>
      <x:c r="L635" s="50" t="n">
        <x:v>2018</x:v>
      </x:c>
      <x:c r="M635" s="50" t="n">
        <x:v>0</x:v>
      </x:c>
      <x:c r="N635" s="50" t="n">
        <x:v>1</x:v>
      </x:c>
      <x:c r="O635" s="52" t="str">
        <x:f>IF($F635="","",$F635*$M635)</x:f>
      </x:c>
      <x:c r="P635" s="54" t="str">
        <x:f>IF('Deal_Master_Wide'!$BS$93="","",'Deal_Master_Wide'!$BS$93)</x:f>
      </x:c>
      <x:c r="Q635" s="54" t="str">
        <x:f>IF('Deal_Master_Wide'!$BZ$93="","",'Deal_Master_Wide'!$BZ$93)</x:f>
      </x:c>
      <x:c r="R635" s="54" t="str">
        <x:f>IF('Deal_Master_Wide'!$CG$93="","",'Deal_Master_Wide'!$CG$93)</x:f>
      </x:c>
      <x:c r="S635" s="54" t="str">
        <x:f>IF('Deal_Master_Wide'!$CN$93="","",'Deal_Master_Wide'!$CN$93)</x:f>
      </x:c>
      <x:c r="T635" s="54" t="str">
        <x:f>IF('Deal_Master_Wide'!$CU$93="","",'Deal_Master_Wide'!$CU$93)</x:f>
      </x:c>
      <x:c r="U635" s="54" t="str">
        <x:f>IF('Deal_Master_Wide'!$DB$93="","",'Deal_Master_Wide'!$DB$93)</x:f>
      </x:c>
      <x:c r="V635" s="56" t="str">
        <x:f>IF('Deal_Master_Wide'!$DI$93="","",'Deal_Master_Wide'!$DI$93)</x:f>
      </x:c>
      <x:c r="W635" s="56" t="str">
        <x:f>IF('Deal_Master_Wide'!$DP$93="","",'Deal_Master_Wide'!$DP$93)</x:f>
      </x:c>
      <x:c r="X635" s="56" t="str">
        <x:f>IF('Deal_Master_Wide'!$DW$93="","",'Deal_Master_Wide'!$DW$93)</x:f>
      </x:c>
      <x:c r="Y635" s="118" t="str">
        <x:f>IF('Deal_Master_Wide'!$ED$93="","",'Deal_Master_Wide'!$ED$93)</x:f>
      </x:c>
      <x:c r="Z635" s="118" t="str">
        <x:f>IF('Deal_Master_Wide'!$EK$93="","",'Deal_Master_Wide'!$EK$93)</x:f>
      </x:c>
      <x:c r="AA635" s="52" t="str">
        <x:f>IF('Deal_Master_Wide'!$AL$93="","",'Deal_Master_Wide'!$AL$93)</x:f>
        <x:v>Unknown</x:v>
      </x:c>
      <x:c r="AB635" s="54" t="str">
        <x:f>IF('Deal_Master_Wide'!$AF$93="","",'Deal_Master_Wide'!$AF$93)</x:f>
      </x:c>
      <x:c r="AC635" s="52" t="str">
        <x:f>IF(COUNT($P635,$Q635,$R635,$S635,$T635,$U635,$V635,$W635,$X635)=9,"Yes","No")</x:f>
        <x:v>No</x:v>
      </x:c>
      <x:c r="AD635" s="52" t="str">
        <x:f>IF(COUNT($Y635,$Z635)=2,"Yes","No")</x:f>
        <x:v>No</x:v>
      </x:c>
      <x:c r="AE635" s="50" t="str"/>
      <x:c r="AF635" t="str"/>
    </x:row>
    <x:row r="636" ht="20" customHeight="1">
      <x:c r="A636" s="50" t="str">
        <x:v>CTL-0091</x:v>
      </x:c>
      <x:c r="B636" s="50" t="str">
        <x:v>Candidate alternative-rationale group</x:v>
      </x:c>
      <x:c r="C636" s="52" t="str">
        <x:f>IF('Deal_Master_Wide'!$AU$93="","",'Deal_Master_Wide'!$AU$93)</x:f>
        <x:v>Not reviewed</x:v>
      </x:c>
      <x:c r="D636" s="52" t="str">
        <x:f>IF('Deal_Master_Wide'!$AV$93="","",'Deal_Master_Wide'!$AV$93)</x:f>
        <x:v>Not assessed</x:v>
      </x:c>
      <x:c r="E636" s="50" t="n">
        <x:v>0</x:v>
      </x:c>
      <x:c r="F636" s="52" t="str">
        <x:f>IF(OR($C636="High-confidence innovation-driven",$C636="Medium-confidence innovation-driven"),1,IF($C636="Clear alternative-rationale",0,""))</x:f>
      </x:c>
      <x:c r="G636" s="52" t="str">
        <x:f>IF('Deal_Master_Wide'!$M$93="","",'Deal_Master_Wide'!$M$93)</x:f>
        <x:v>Review</x:v>
      </x:c>
      <x:c r="H636" s="50" t="str">
        <x:v>Perfect Concept Holdings Ltd</x:v>
      </x:c>
      <x:c r="I636" s="50" t="str">
        <x:v>China Oncology Focus Ltd</x:v>
      </x:c>
      <x:c r="J636" s="50" t="n">
        <x:v>2018</x:v>
      </x:c>
      <x:c r="K636" s="50" t="n">
        <x:v>1</x:v>
      </x:c>
      <x:c r="L636" s="50" t="n">
        <x:v>2019</x:v>
      </x:c>
      <x:c r="M636" s="50" t="n">
        <x:v>1</x:v>
      </x:c>
      <x:c r="N636" s="50" t="n">
        <x:v>1</x:v>
      </x:c>
      <x:c r="O636" s="52" t="str">
        <x:f>IF($F636="","",$F636*$M636)</x:f>
      </x:c>
      <x:c r="P636" s="54" t="str">
        <x:f>IF('Deal_Master_Wide'!$BT$93="","",'Deal_Master_Wide'!$BT$93)</x:f>
      </x:c>
      <x:c r="Q636" s="54" t="str">
        <x:f>IF('Deal_Master_Wide'!$CA$93="","",'Deal_Master_Wide'!$CA$93)</x:f>
      </x:c>
      <x:c r="R636" s="54" t="str">
        <x:f>IF('Deal_Master_Wide'!$CH$93="","",'Deal_Master_Wide'!$CH$93)</x:f>
      </x:c>
      <x:c r="S636" s="54" t="str">
        <x:f>IF('Deal_Master_Wide'!$CO$93="","",'Deal_Master_Wide'!$CO$93)</x:f>
      </x:c>
      <x:c r="T636" s="54" t="str">
        <x:f>IF('Deal_Master_Wide'!$CV$93="","",'Deal_Master_Wide'!$CV$93)</x:f>
      </x:c>
      <x:c r="U636" s="54" t="str">
        <x:f>IF('Deal_Master_Wide'!$DC$93="","",'Deal_Master_Wide'!$DC$93)</x:f>
      </x:c>
      <x:c r="V636" s="56" t="str">
        <x:f>IF('Deal_Master_Wide'!$DJ$93="","",'Deal_Master_Wide'!$DJ$93)</x:f>
      </x:c>
      <x:c r="W636" s="56" t="str">
        <x:f>IF('Deal_Master_Wide'!$DQ$93="","",'Deal_Master_Wide'!$DQ$93)</x:f>
      </x:c>
      <x:c r="X636" s="56" t="str">
        <x:f>IF('Deal_Master_Wide'!$DX$93="","",'Deal_Master_Wide'!$DX$93)</x:f>
      </x:c>
      <x:c r="Y636" s="118" t="str">
        <x:f>IF('Deal_Master_Wide'!$EE$93="","",'Deal_Master_Wide'!$EE$93)</x:f>
      </x:c>
      <x:c r="Z636" s="118" t="str">
        <x:f>IF('Deal_Master_Wide'!$EL$93="","",'Deal_Master_Wide'!$EL$93)</x:f>
      </x:c>
      <x:c r="AA636" s="52" t="str">
        <x:f>IF('Deal_Master_Wide'!$AL$93="","",'Deal_Master_Wide'!$AL$93)</x:f>
        <x:v>Unknown</x:v>
      </x:c>
      <x:c r="AB636" s="54" t="str">
        <x:f>IF('Deal_Master_Wide'!$AF$93="","",'Deal_Master_Wide'!$AF$93)</x:f>
      </x:c>
      <x:c r="AC636" s="52" t="str">
        <x:f>IF(COUNT($P636,$Q636,$R636,$S636,$T636,$U636,$V636,$W636,$X636)=9,"Yes","No")</x:f>
        <x:v>No</x:v>
      </x:c>
      <x:c r="AD636" s="52" t="str">
        <x:f>IF(COUNT($Y636,$Z636)=2,"Yes","No")</x:f>
        <x:v>No</x:v>
      </x:c>
      <x:c r="AE636" s="50" t="str"/>
      <x:c r="AF636" t="str"/>
    </x:row>
    <x:row r="637" ht="20" customHeight="1">
      <x:c r="A637" s="50" t="str">
        <x:v>CTL-0091</x:v>
      </x:c>
      <x:c r="B637" s="50" t="str">
        <x:v>Candidate alternative-rationale group</x:v>
      </x:c>
      <x:c r="C637" s="52" t="str">
        <x:f>IF('Deal_Master_Wide'!$AU$93="","",'Deal_Master_Wide'!$AU$93)</x:f>
        <x:v>Not reviewed</x:v>
      </x:c>
      <x:c r="D637" s="52" t="str">
        <x:f>IF('Deal_Master_Wide'!$AV$93="","",'Deal_Master_Wide'!$AV$93)</x:f>
        <x:v>Not assessed</x:v>
      </x:c>
      <x:c r="E637" s="50" t="n">
        <x:v>0</x:v>
      </x:c>
      <x:c r="F637" s="52" t="str">
        <x:f>IF(OR($C637="High-confidence innovation-driven",$C637="Medium-confidence innovation-driven"),1,IF($C637="Clear alternative-rationale",0,""))</x:f>
      </x:c>
      <x:c r="G637" s="52" t="str">
        <x:f>IF('Deal_Master_Wide'!$M$93="","",'Deal_Master_Wide'!$M$93)</x:f>
        <x:v>Review</x:v>
      </x:c>
      <x:c r="H637" s="50" t="str">
        <x:v>Perfect Concept Holdings Ltd</x:v>
      </x:c>
      <x:c r="I637" s="50" t="str">
        <x:v>China Oncology Focus Ltd</x:v>
      </x:c>
      <x:c r="J637" s="50" t="n">
        <x:v>2018</x:v>
      </x:c>
      <x:c r="K637" s="50" t="n">
        <x:v>2</x:v>
      </x:c>
      <x:c r="L637" s="50" t="n">
        <x:v>2020</x:v>
      </x:c>
      <x:c r="M637" s="50" t="n">
        <x:v>1</x:v>
      </x:c>
      <x:c r="N637" s="50" t="n">
        <x:v>1</x:v>
      </x:c>
      <x:c r="O637" s="52" t="str">
        <x:f>IF($F637="","",$F637*$M637)</x:f>
      </x:c>
      <x:c r="P637" s="54" t="str">
        <x:f>IF('Deal_Master_Wide'!$BU$93="","",'Deal_Master_Wide'!$BU$93)</x:f>
      </x:c>
      <x:c r="Q637" s="54" t="str">
        <x:f>IF('Deal_Master_Wide'!$CB$93="","",'Deal_Master_Wide'!$CB$93)</x:f>
      </x:c>
      <x:c r="R637" s="54" t="str">
        <x:f>IF('Deal_Master_Wide'!$CI$93="","",'Deal_Master_Wide'!$CI$93)</x:f>
      </x:c>
      <x:c r="S637" s="54" t="str">
        <x:f>IF('Deal_Master_Wide'!$CP$93="","",'Deal_Master_Wide'!$CP$93)</x:f>
      </x:c>
      <x:c r="T637" s="54" t="str">
        <x:f>IF('Deal_Master_Wide'!$CW$93="","",'Deal_Master_Wide'!$CW$93)</x:f>
      </x:c>
      <x:c r="U637" s="54" t="str">
        <x:f>IF('Deal_Master_Wide'!$DD$93="","",'Deal_Master_Wide'!$DD$93)</x:f>
      </x:c>
      <x:c r="V637" s="56" t="str">
        <x:f>IF('Deal_Master_Wide'!$DK$93="","",'Deal_Master_Wide'!$DK$93)</x:f>
      </x:c>
      <x:c r="W637" s="56" t="str">
        <x:f>IF('Deal_Master_Wide'!$DR$93="","",'Deal_Master_Wide'!$DR$93)</x:f>
      </x:c>
      <x:c r="X637" s="56" t="str">
        <x:f>IF('Deal_Master_Wide'!$DY$93="","",'Deal_Master_Wide'!$DY$93)</x:f>
      </x:c>
      <x:c r="Y637" s="118" t="str">
        <x:f>IF('Deal_Master_Wide'!$EF$93="","",'Deal_Master_Wide'!$EF$93)</x:f>
      </x:c>
      <x:c r="Z637" s="118" t="str">
        <x:f>IF('Deal_Master_Wide'!$EM$93="","",'Deal_Master_Wide'!$EM$93)</x:f>
      </x:c>
      <x:c r="AA637" s="52" t="str">
        <x:f>IF('Deal_Master_Wide'!$AL$93="","",'Deal_Master_Wide'!$AL$93)</x:f>
        <x:v>Unknown</x:v>
      </x:c>
      <x:c r="AB637" s="54" t="str">
        <x:f>IF('Deal_Master_Wide'!$AF$93="","",'Deal_Master_Wide'!$AF$93)</x:f>
      </x:c>
      <x:c r="AC637" s="52" t="str">
        <x:f>IF(COUNT($P637,$Q637,$R637,$S637,$T637,$U637,$V637,$W637,$X637)=9,"Yes","No")</x:f>
        <x:v>No</x:v>
      </x:c>
      <x:c r="AD637" s="52" t="str">
        <x:f>IF(COUNT($Y637,$Z637)=2,"Yes","No")</x:f>
        <x:v>No</x:v>
      </x:c>
      <x:c r="AE637" s="50" t="str"/>
      <x:c r="AF637" t="str"/>
    </x:row>
    <x:row r="638" ht="20" customHeight="1">
      <x:c r="A638" s="50" t="str">
        <x:v>CTL-0091</x:v>
      </x:c>
      <x:c r="B638" s="50" t="str">
        <x:v>Candidate alternative-rationale group</x:v>
      </x:c>
      <x:c r="C638" s="52" t="str">
        <x:f>IF('Deal_Master_Wide'!$AU$93="","",'Deal_Master_Wide'!$AU$93)</x:f>
        <x:v>Not reviewed</x:v>
      </x:c>
      <x:c r="D638" s="52" t="str">
        <x:f>IF('Deal_Master_Wide'!$AV$93="","",'Deal_Master_Wide'!$AV$93)</x:f>
        <x:v>Not assessed</x:v>
      </x:c>
      <x:c r="E638" s="50" t="n">
        <x:v>0</x:v>
      </x:c>
      <x:c r="F638" s="52" t="str">
        <x:f>IF(OR($C638="High-confidence innovation-driven",$C638="Medium-confidence innovation-driven"),1,IF($C638="Clear alternative-rationale",0,""))</x:f>
      </x:c>
      <x:c r="G638" s="52" t="str">
        <x:f>IF('Deal_Master_Wide'!$M$93="","",'Deal_Master_Wide'!$M$93)</x:f>
        <x:v>Review</x:v>
      </x:c>
      <x:c r="H638" s="50" t="str">
        <x:v>Perfect Concept Holdings Ltd</x:v>
      </x:c>
      <x:c r="I638" s="50" t="str">
        <x:v>China Oncology Focus Ltd</x:v>
      </x:c>
      <x:c r="J638" s="50" t="n">
        <x:v>2018</x:v>
      </x:c>
      <x:c r="K638" s="50" t="n">
        <x:v>3</x:v>
      </x:c>
      <x:c r="L638" s="50" t="n">
        <x:v>2021</x:v>
      </x:c>
      <x:c r="M638" s="50" t="n">
        <x:v>1</x:v>
      </x:c>
      <x:c r="N638" s="50" t="n">
        <x:v>1</x:v>
      </x:c>
      <x:c r="O638" s="52" t="str">
        <x:f>IF($F638="","",$F638*$M638)</x:f>
      </x:c>
      <x:c r="P638" s="54" t="str">
        <x:f>IF('Deal_Master_Wide'!$BV$93="","",'Deal_Master_Wide'!$BV$93)</x:f>
      </x:c>
      <x:c r="Q638" s="54" t="str">
        <x:f>IF('Deal_Master_Wide'!$CC$93="","",'Deal_Master_Wide'!$CC$93)</x:f>
      </x:c>
      <x:c r="R638" s="54" t="str">
        <x:f>IF('Deal_Master_Wide'!$CJ$93="","",'Deal_Master_Wide'!$CJ$93)</x:f>
      </x:c>
      <x:c r="S638" s="54" t="str">
        <x:f>IF('Deal_Master_Wide'!$CQ$93="","",'Deal_Master_Wide'!$CQ$93)</x:f>
      </x:c>
      <x:c r="T638" s="54" t="str">
        <x:f>IF('Deal_Master_Wide'!$CX$93="","",'Deal_Master_Wide'!$CX$93)</x:f>
      </x:c>
      <x:c r="U638" s="54" t="str">
        <x:f>IF('Deal_Master_Wide'!$DE$93="","",'Deal_Master_Wide'!$DE$93)</x:f>
      </x:c>
      <x:c r="V638" s="56" t="str">
        <x:f>IF('Deal_Master_Wide'!$DL$93="","",'Deal_Master_Wide'!$DL$93)</x:f>
      </x:c>
      <x:c r="W638" s="56" t="str">
        <x:f>IF('Deal_Master_Wide'!$DS$93="","",'Deal_Master_Wide'!$DS$93)</x:f>
      </x:c>
      <x:c r="X638" s="56" t="str">
        <x:f>IF('Deal_Master_Wide'!$DZ$93="","",'Deal_Master_Wide'!$DZ$93)</x:f>
      </x:c>
      <x:c r="Y638" s="118" t="str">
        <x:f>IF('Deal_Master_Wide'!$EG$93="","",'Deal_Master_Wide'!$EG$93)</x:f>
      </x:c>
      <x:c r="Z638" s="118" t="str">
        <x:f>IF('Deal_Master_Wide'!$EN$93="","",'Deal_Master_Wide'!$EN$93)</x:f>
      </x:c>
      <x:c r="AA638" s="52" t="str">
        <x:f>IF('Deal_Master_Wide'!$AL$93="","",'Deal_Master_Wide'!$AL$93)</x:f>
        <x:v>Unknown</x:v>
      </x:c>
      <x:c r="AB638" s="54" t="str">
        <x:f>IF('Deal_Master_Wide'!$AF$93="","",'Deal_Master_Wide'!$AF$93)</x:f>
      </x:c>
      <x:c r="AC638" s="52" t="str">
        <x:f>IF(COUNT($P638,$Q638,$R638,$S638,$T638,$U638,$V638,$W638,$X638)=9,"Yes","No")</x:f>
        <x:v>No</x:v>
      </x:c>
      <x:c r="AD638" s="52" t="str">
        <x:f>IF(COUNT($Y638,$Z638)=2,"Yes","No")</x:f>
        <x:v>No</x:v>
      </x:c>
      <x:c r="AE638" s="50" t="str"/>
      <x:c r="AF638" t="str"/>
    </x:row>
    <x:row r="639" ht="20" customHeight="1">
      <x:c r="A639" s="50" t="str">
        <x:v>CTL-0092</x:v>
      </x:c>
      <x:c r="B639" s="50" t="str">
        <x:v>Candidate alternative-rationale group</x:v>
      </x:c>
      <x:c r="C639" s="52" t="str">
        <x:f>IF('Deal_Master_Wide'!$AU$94="","",'Deal_Master_Wide'!$AU$94)</x:f>
        <x:v>Not reviewed</x:v>
      </x:c>
      <x:c r="D639" s="52" t="str">
        <x:f>IF('Deal_Master_Wide'!$AV$94="","",'Deal_Master_Wide'!$AV$94)</x:f>
        <x:v>Not assessed</x:v>
      </x:c>
      <x:c r="E639" s="50" t="n">
        <x:v>0</x:v>
      </x:c>
      <x:c r="F639" s="52" t="str">
        <x:f>IF(OR($C639="High-confidence innovation-driven",$C639="Medium-confidence innovation-driven"),1,IF($C639="Clear alternative-rationale",0,""))</x:f>
      </x:c>
      <x:c r="G639" s="52" t="str">
        <x:f>IF('Deal_Master_Wide'!$M$94="","",'Deal_Master_Wide'!$M$94)</x:f>
        <x:v>Review</x:v>
      </x:c>
      <x:c r="H639" s="50" t="str">
        <x:v>Boston Scientific Corp</x:v>
      </x:c>
      <x:c r="I639" s="50" t="str">
        <x:v>Emcision Ltd (Inactive)</x:v>
      </x:c>
      <x:c r="J639" s="50" t="n">
        <x:v>2018</x:v>
      </x:c>
      <x:c r="K639" s="50" t="n">
        <x:v>-3</x:v>
      </x:c>
      <x:c r="L639" s="50" t="n">
        <x:v>2015</x:v>
      </x:c>
      <x:c r="M639" s="50" t="n">
        <x:v>0</x:v>
      </x:c>
      <x:c r="N639" s="50" t="n">
        <x:v>0</x:v>
      </x:c>
      <x:c r="O639" s="52" t="str">
        <x:f>IF($F639="","",$F639*$M639)</x:f>
      </x:c>
      <x:c r="P639" s="54" t="str">
        <x:f>IF('Deal_Master_Wide'!$BP$94="","",'Deal_Master_Wide'!$BP$94)</x:f>
      </x:c>
      <x:c r="Q639" s="54" t="str">
        <x:f>IF('Deal_Master_Wide'!$BW$94="","",'Deal_Master_Wide'!$BW$94)</x:f>
      </x:c>
      <x:c r="R639" s="54" t="str">
        <x:f>IF('Deal_Master_Wide'!$CD$94="","",'Deal_Master_Wide'!$CD$94)</x:f>
      </x:c>
      <x:c r="S639" s="54" t="str">
        <x:f>IF('Deal_Master_Wide'!$CK$94="","",'Deal_Master_Wide'!$CK$94)</x:f>
      </x:c>
      <x:c r="T639" s="54" t="str">
        <x:f>IF('Deal_Master_Wide'!$CR$94="","",'Deal_Master_Wide'!$CR$94)</x:f>
      </x:c>
      <x:c r="U639" s="54" t="str">
        <x:f>IF('Deal_Master_Wide'!$CY$94="","",'Deal_Master_Wide'!$CY$94)</x:f>
      </x:c>
      <x:c r="V639" s="56" t="str">
        <x:f>IF('Deal_Master_Wide'!$DF$94="","",'Deal_Master_Wide'!$DF$94)</x:f>
      </x:c>
      <x:c r="W639" s="56" t="str">
        <x:f>IF('Deal_Master_Wide'!$DM$94="","",'Deal_Master_Wide'!$DM$94)</x:f>
      </x:c>
      <x:c r="X639" s="56" t="str">
        <x:f>IF('Deal_Master_Wide'!$DT$94="","",'Deal_Master_Wide'!$DT$94)</x:f>
      </x:c>
      <x:c r="Y639" s="118" t="str">
        <x:f>IF('Deal_Master_Wide'!$EA$94="","",'Deal_Master_Wide'!$EA$94)</x:f>
      </x:c>
      <x:c r="Z639" s="118" t="str">
        <x:f>IF('Deal_Master_Wide'!$EH$94="","",'Deal_Master_Wide'!$EH$94)</x:f>
      </x:c>
      <x:c r="AA639" s="52" t="str">
        <x:f>IF('Deal_Master_Wide'!$AL$94="","",'Deal_Master_Wide'!$AL$94)</x:f>
        <x:v>Unknown</x:v>
      </x:c>
      <x:c r="AB639" s="54" t="str">
        <x:f>IF('Deal_Master_Wide'!$AF$94="","",'Deal_Master_Wide'!$AF$94)</x:f>
      </x:c>
      <x:c r="AC639" s="52" t="str">
        <x:f>IF(COUNT($P639,$Q639,$R639,$S639,$T639,$U639,$V639,$W639,$X639)=9,"Yes","No")</x:f>
        <x:v>No</x:v>
      </x:c>
      <x:c r="AD639" s="52" t="str">
        <x:f>IF(COUNT($Y639,$Z639)=2,"Yes","No")</x:f>
        <x:v>No</x:v>
      </x:c>
      <x:c r="AE639" s="50" t="str"/>
      <x:c r="AF639" t="str"/>
    </x:row>
    <x:row r="640" ht="20" customHeight="1">
      <x:c r="A640" s="50" t="str">
        <x:v>CTL-0092</x:v>
      </x:c>
      <x:c r="B640" s="50" t="str">
        <x:v>Candidate alternative-rationale group</x:v>
      </x:c>
      <x:c r="C640" s="52" t="str">
        <x:f>IF('Deal_Master_Wide'!$AU$94="","",'Deal_Master_Wide'!$AU$94)</x:f>
        <x:v>Not reviewed</x:v>
      </x:c>
      <x:c r="D640" s="52" t="str">
        <x:f>IF('Deal_Master_Wide'!$AV$94="","",'Deal_Master_Wide'!$AV$94)</x:f>
        <x:v>Not assessed</x:v>
      </x:c>
      <x:c r="E640" s="50" t="n">
        <x:v>0</x:v>
      </x:c>
      <x:c r="F640" s="52" t="str">
        <x:f>IF(OR($C640="High-confidence innovation-driven",$C640="Medium-confidence innovation-driven"),1,IF($C640="Clear alternative-rationale",0,""))</x:f>
      </x:c>
      <x:c r="G640" s="52" t="str">
        <x:f>IF('Deal_Master_Wide'!$M$94="","",'Deal_Master_Wide'!$M$94)</x:f>
        <x:v>Review</x:v>
      </x:c>
      <x:c r="H640" s="50" t="str">
        <x:v>Boston Scientific Corp</x:v>
      </x:c>
      <x:c r="I640" s="50" t="str">
        <x:v>Emcision Ltd (Inactive)</x:v>
      </x:c>
      <x:c r="J640" s="50" t="n">
        <x:v>2018</x:v>
      </x:c>
      <x:c r="K640" s="50" t="n">
        <x:v>-2</x:v>
      </x:c>
      <x:c r="L640" s="50" t="n">
        <x:v>2016</x:v>
      </x:c>
      <x:c r="M640" s="50" t="n">
        <x:v>0</x:v>
      </x:c>
      <x:c r="N640" s="50" t="n">
        <x:v>0</x:v>
      </x:c>
      <x:c r="O640" s="52" t="str">
        <x:f>IF($F640="","",$F640*$M640)</x:f>
      </x:c>
      <x:c r="P640" s="54" t="str">
        <x:f>IF('Deal_Master_Wide'!$BQ$94="","",'Deal_Master_Wide'!$BQ$94)</x:f>
      </x:c>
      <x:c r="Q640" s="54" t="str">
        <x:f>IF('Deal_Master_Wide'!$BX$94="","",'Deal_Master_Wide'!$BX$94)</x:f>
      </x:c>
      <x:c r="R640" s="54" t="str">
        <x:f>IF('Deal_Master_Wide'!$CE$94="","",'Deal_Master_Wide'!$CE$94)</x:f>
      </x:c>
      <x:c r="S640" s="54" t="str">
        <x:f>IF('Deal_Master_Wide'!$CL$94="","",'Deal_Master_Wide'!$CL$94)</x:f>
      </x:c>
      <x:c r="T640" s="54" t="str">
        <x:f>IF('Deal_Master_Wide'!$CS$94="","",'Deal_Master_Wide'!$CS$94)</x:f>
      </x:c>
      <x:c r="U640" s="54" t="str">
        <x:f>IF('Deal_Master_Wide'!$CZ$94="","",'Deal_Master_Wide'!$CZ$94)</x:f>
      </x:c>
      <x:c r="V640" s="56" t="str">
        <x:f>IF('Deal_Master_Wide'!$DG$94="","",'Deal_Master_Wide'!$DG$94)</x:f>
      </x:c>
      <x:c r="W640" s="56" t="str">
        <x:f>IF('Deal_Master_Wide'!$DN$94="","",'Deal_Master_Wide'!$DN$94)</x:f>
      </x:c>
      <x:c r="X640" s="56" t="str">
        <x:f>IF('Deal_Master_Wide'!$DU$94="","",'Deal_Master_Wide'!$DU$94)</x:f>
      </x:c>
      <x:c r="Y640" s="118" t="str">
        <x:f>IF('Deal_Master_Wide'!$EB$94="","",'Deal_Master_Wide'!$EB$94)</x:f>
      </x:c>
      <x:c r="Z640" s="118" t="str">
        <x:f>IF('Deal_Master_Wide'!$EI$94="","",'Deal_Master_Wide'!$EI$94)</x:f>
      </x:c>
      <x:c r="AA640" s="52" t="str">
        <x:f>IF('Deal_Master_Wide'!$AL$94="","",'Deal_Master_Wide'!$AL$94)</x:f>
        <x:v>Unknown</x:v>
      </x:c>
      <x:c r="AB640" s="54" t="str">
        <x:f>IF('Deal_Master_Wide'!$AF$94="","",'Deal_Master_Wide'!$AF$94)</x:f>
      </x:c>
      <x:c r="AC640" s="52" t="str">
        <x:f>IF(COUNT($P640,$Q640,$R640,$S640,$T640,$U640,$V640,$W640,$X640)=9,"Yes","No")</x:f>
        <x:v>No</x:v>
      </x:c>
      <x:c r="AD640" s="52" t="str">
        <x:f>IF(COUNT($Y640,$Z640)=2,"Yes","No")</x:f>
        <x:v>No</x:v>
      </x:c>
      <x:c r="AE640" s="50" t="str"/>
      <x:c r="AF640" t="str"/>
    </x:row>
    <x:row r="641" ht="20" customHeight="1">
      <x:c r="A641" s="50" t="str">
        <x:v>CTL-0092</x:v>
      </x:c>
      <x:c r="B641" s="50" t="str">
        <x:v>Candidate alternative-rationale group</x:v>
      </x:c>
      <x:c r="C641" s="52" t="str">
        <x:f>IF('Deal_Master_Wide'!$AU$94="","",'Deal_Master_Wide'!$AU$94)</x:f>
        <x:v>Not reviewed</x:v>
      </x:c>
      <x:c r="D641" s="52" t="str">
        <x:f>IF('Deal_Master_Wide'!$AV$94="","",'Deal_Master_Wide'!$AV$94)</x:f>
        <x:v>Not assessed</x:v>
      </x:c>
      <x:c r="E641" s="50" t="n">
        <x:v>0</x:v>
      </x:c>
      <x:c r="F641" s="52" t="str">
        <x:f>IF(OR($C641="High-confidence innovation-driven",$C641="Medium-confidence innovation-driven"),1,IF($C641="Clear alternative-rationale",0,""))</x:f>
      </x:c>
      <x:c r="G641" s="52" t="str">
        <x:f>IF('Deal_Master_Wide'!$M$94="","",'Deal_Master_Wide'!$M$94)</x:f>
        <x:v>Review</x:v>
      </x:c>
      <x:c r="H641" s="50" t="str">
        <x:v>Boston Scientific Corp</x:v>
      </x:c>
      <x:c r="I641" s="50" t="str">
        <x:v>Emcision Ltd (Inactive)</x:v>
      </x:c>
      <x:c r="J641" s="50" t="n">
        <x:v>2018</x:v>
      </x:c>
      <x:c r="K641" s="50" t="n">
        <x:v>-1</x:v>
      </x:c>
      <x:c r="L641" s="50" t="n">
        <x:v>2017</x:v>
      </x:c>
      <x:c r="M641" s="50" t="n">
        <x:v>0</x:v>
      </x:c>
      <x:c r="N641" s="50" t="n">
        <x:v>0</x:v>
      </x:c>
      <x:c r="O641" s="52" t="str">
        <x:f>IF($F641="","",$F641*$M641)</x:f>
      </x:c>
      <x:c r="P641" s="54" t="str">
        <x:f>IF('Deal_Master_Wide'!$BR$94="","",'Deal_Master_Wide'!$BR$94)</x:f>
      </x:c>
      <x:c r="Q641" s="54" t="str">
        <x:f>IF('Deal_Master_Wide'!$BY$94="","",'Deal_Master_Wide'!$BY$94)</x:f>
      </x:c>
      <x:c r="R641" s="54" t="str">
        <x:f>IF('Deal_Master_Wide'!$CF$94="","",'Deal_Master_Wide'!$CF$94)</x:f>
      </x:c>
      <x:c r="S641" s="54" t="str">
        <x:f>IF('Deal_Master_Wide'!$CM$94="","",'Deal_Master_Wide'!$CM$94)</x:f>
      </x:c>
      <x:c r="T641" s="54" t="str">
        <x:f>IF('Deal_Master_Wide'!$CT$94="","",'Deal_Master_Wide'!$CT$94)</x:f>
      </x:c>
      <x:c r="U641" s="54" t="str">
        <x:f>IF('Deal_Master_Wide'!$DA$94="","",'Deal_Master_Wide'!$DA$94)</x:f>
      </x:c>
      <x:c r="V641" s="56" t="str">
        <x:f>IF('Deal_Master_Wide'!$DH$94="","",'Deal_Master_Wide'!$DH$94)</x:f>
      </x:c>
      <x:c r="W641" s="56" t="str">
        <x:f>IF('Deal_Master_Wide'!$DO$94="","",'Deal_Master_Wide'!$DO$94)</x:f>
      </x:c>
      <x:c r="X641" s="56" t="str">
        <x:f>IF('Deal_Master_Wide'!$DV$94="","",'Deal_Master_Wide'!$DV$94)</x:f>
      </x:c>
      <x:c r="Y641" s="118" t="str">
        <x:f>IF('Deal_Master_Wide'!$EC$94="","",'Deal_Master_Wide'!$EC$94)</x:f>
      </x:c>
      <x:c r="Z641" s="118" t="str">
        <x:f>IF('Deal_Master_Wide'!$EJ$94="","",'Deal_Master_Wide'!$EJ$94)</x:f>
      </x:c>
      <x:c r="AA641" s="52" t="str">
        <x:f>IF('Deal_Master_Wide'!$AL$94="","",'Deal_Master_Wide'!$AL$94)</x:f>
        <x:v>Unknown</x:v>
      </x:c>
      <x:c r="AB641" s="54" t="str">
        <x:f>IF('Deal_Master_Wide'!$AF$94="","",'Deal_Master_Wide'!$AF$94)</x:f>
      </x:c>
      <x:c r="AC641" s="52" t="str">
        <x:f>IF(COUNT($P641,$Q641,$R641,$S641,$T641,$U641,$V641,$W641,$X641)=9,"Yes","No")</x:f>
        <x:v>No</x:v>
      </x:c>
      <x:c r="AD641" s="52" t="str">
        <x:f>IF(COUNT($Y641,$Z641)=2,"Yes","No")</x:f>
        <x:v>No</x:v>
      </x:c>
      <x:c r="AE641" s="50" t="str"/>
      <x:c r="AF641" t="str"/>
    </x:row>
    <x:row r="642" ht="20" customHeight="1">
      <x:c r="A642" s="50" t="str">
        <x:v>CTL-0092</x:v>
      </x:c>
      <x:c r="B642" s="50" t="str">
        <x:v>Candidate alternative-rationale group</x:v>
      </x:c>
      <x:c r="C642" s="52" t="str">
        <x:f>IF('Deal_Master_Wide'!$AU$94="","",'Deal_Master_Wide'!$AU$94)</x:f>
        <x:v>Not reviewed</x:v>
      </x:c>
      <x:c r="D642" s="52" t="str">
        <x:f>IF('Deal_Master_Wide'!$AV$94="","",'Deal_Master_Wide'!$AV$94)</x:f>
        <x:v>Not assessed</x:v>
      </x:c>
      <x:c r="E642" s="50" t="n">
        <x:v>0</x:v>
      </x:c>
      <x:c r="F642" s="52" t="str">
        <x:f>IF(OR($C642="High-confidence innovation-driven",$C642="Medium-confidence innovation-driven"),1,IF($C642="Clear alternative-rationale",0,""))</x:f>
      </x:c>
      <x:c r="G642" s="52" t="str">
        <x:f>IF('Deal_Master_Wide'!$M$94="","",'Deal_Master_Wide'!$M$94)</x:f>
        <x:v>Review</x:v>
      </x:c>
      <x:c r="H642" s="50" t="str">
        <x:v>Boston Scientific Corp</x:v>
      </x:c>
      <x:c r="I642" s="50" t="str">
        <x:v>Emcision Ltd (Inactive)</x:v>
      </x:c>
      <x:c r="J642" s="50" t="n">
        <x:v>2018</x:v>
      </x:c>
      <x:c r="K642" s="50" t="n">
        <x:v>0</x:v>
      </x:c>
      <x:c r="L642" s="50" t="n">
        <x:v>2018</x:v>
      </x:c>
      <x:c r="M642" s="50" t="n">
        <x:v>0</x:v>
      </x:c>
      <x:c r="N642" s="50" t="n">
        <x:v>1</x:v>
      </x:c>
      <x:c r="O642" s="52" t="str">
        <x:f>IF($F642="","",$F642*$M642)</x:f>
      </x:c>
      <x:c r="P642" s="54" t="str">
        <x:f>IF('Deal_Master_Wide'!$BS$94="","",'Deal_Master_Wide'!$BS$94)</x:f>
      </x:c>
      <x:c r="Q642" s="54" t="str">
        <x:f>IF('Deal_Master_Wide'!$BZ$94="","",'Deal_Master_Wide'!$BZ$94)</x:f>
      </x:c>
      <x:c r="R642" s="54" t="str">
        <x:f>IF('Deal_Master_Wide'!$CG$94="","",'Deal_Master_Wide'!$CG$94)</x:f>
      </x:c>
      <x:c r="S642" s="54" t="str">
        <x:f>IF('Deal_Master_Wide'!$CN$94="","",'Deal_Master_Wide'!$CN$94)</x:f>
      </x:c>
      <x:c r="T642" s="54" t="str">
        <x:f>IF('Deal_Master_Wide'!$CU$94="","",'Deal_Master_Wide'!$CU$94)</x:f>
      </x:c>
      <x:c r="U642" s="54" t="str">
        <x:f>IF('Deal_Master_Wide'!$DB$94="","",'Deal_Master_Wide'!$DB$94)</x:f>
      </x:c>
      <x:c r="V642" s="56" t="str">
        <x:f>IF('Deal_Master_Wide'!$DI$94="","",'Deal_Master_Wide'!$DI$94)</x:f>
      </x:c>
      <x:c r="W642" s="56" t="str">
        <x:f>IF('Deal_Master_Wide'!$DP$94="","",'Deal_Master_Wide'!$DP$94)</x:f>
      </x:c>
      <x:c r="X642" s="56" t="str">
        <x:f>IF('Deal_Master_Wide'!$DW$94="","",'Deal_Master_Wide'!$DW$94)</x:f>
      </x:c>
      <x:c r="Y642" s="118" t="str">
        <x:f>IF('Deal_Master_Wide'!$ED$94="","",'Deal_Master_Wide'!$ED$94)</x:f>
      </x:c>
      <x:c r="Z642" s="118" t="str">
        <x:f>IF('Deal_Master_Wide'!$EK$94="","",'Deal_Master_Wide'!$EK$94)</x:f>
      </x:c>
      <x:c r="AA642" s="52" t="str">
        <x:f>IF('Deal_Master_Wide'!$AL$94="","",'Deal_Master_Wide'!$AL$94)</x:f>
        <x:v>Unknown</x:v>
      </x:c>
      <x:c r="AB642" s="54" t="str">
        <x:f>IF('Deal_Master_Wide'!$AF$94="","",'Deal_Master_Wide'!$AF$94)</x:f>
      </x:c>
      <x:c r="AC642" s="52" t="str">
        <x:f>IF(COUNT($P642,$Q642,$R642,$S642,$T642,$U642,$V642,$W642,$X642)=9,"Yes","No")</x:f>
        <x:v>No</x:v>
      </x:c>
      <x:c r="AD642" s="52" t="str">
        <x:f>IF(COUNT($Y642,$Z642)=2,"Yes","No")</x:f>
        <x:v>No</x:v>
      </x:c>
      <x:c r="AE642" s="50" t="str"/>
      <x:c r="AF642" t="str"/>
    </x:row>
    <x:row r="643" ht="20" customHeight="1">
      <x:c r="A643" s="50" t="str">
        <x:v>CTL-0092</x:v>
      </x:c>
      <x:c r="B643" s="50" t="str">
        <x:v>Candidate alternative-rationale group</x:v>
      </x:c>
      <x:c r="C643" s="52" t="str">
        <x:f>IF('Deal_Master_Wide'!$AU$94="","",'Deal_Master_Wide'!$AU$94)</x:f>
        <x:v>Not reviewed</x:v>
      </x:c>
      <x:c r="D643" s="52" t="str">
        <x:f>IF('Deal_Master_Wide'!$AV$94="","",'Deal_Master_Wide'!$AV$94)</x:f>
        <x:v>Not assessed</x:v>
      </x:c>
      <x:c r="E643" s="50" t="n">
        <x:v>0</x:v>
      </x:c>
      <x:c r="F643" s="52" t="str">
        <x:f>IF(OR($C643="High-confidence innovation-driven",$C643="Medium-confidence innovation-driven"),1,IF($C643="Clear alternative-rationale",0,""))</x:f>
      </x:c>
      <x:c r="G643" s="52" t="str">
        <x:f>IF('Deal_Master_Wide'!$M$94="","",'Deal_Master_Wide'!$M$94)</x:f>
        <x:v>Review</x:v>
      </x:c>
      <x:c r="H643" s="50" t="str">
        <x:v>Boston Scientific Corp</x:v>
      </x:c>
      <x:c r="I643" s="50" t="str">
        <x:v>Emcision Ltd (Inactive)</x:v>
      </x:c>
      <x:c r="J643" s="50" t="n">
        <x:v>2018</x:v>
      </x:c>
      <x:c r="K643" s="50" t="n">
        <x:v>1</x:v>
      </x:c>
      <x:c r="L643" s="50" t="n">
        <x:v>2019</x:v>
      </x:c>
      <x:c r="M643" s="50" t="n">
        <x:v>1</x:v>
      </x:c>
      <x:c r="N643" s="50" t="n">
        <x:v>1</x:v>
      </x:c>
      <x:c r="O643" s="52" t="str">
        <x:f>IF($F643="","",$F643*$M643)</x:f>
      </x:c>
      <x:c r="P643" s="54" t="str">
        <x:f>IF('Deal_Master_Wide'!$BT$94="","",'Deal_Master_Wide'!$BT$94)</x:f>
      </x:c>
      <x:c r="Q643" s="54" t="str">
        <x:f>IF('Deal_Master_Wide'!$CA$94="","",'Deal_Master_Wide'!$CA$94)</x:f>
      </x:c>
      <x:c r="R643" s="54" t="str">
        <x:f>IF('Deal_Master_Wide'!$CH$94="","",'Deal_Master_Wide'!$CH$94)</x:f>
      </x:c>
      <x:c r="S643" s="54" t="str">
        <x:f>IF('Deal_Master_Wide'!$CO$94="","",'Deal_Master_Wide'!$CO$94)</x:f>
      </x:c>
      <x:c r="T643" s="54" t="str">
        <x:f>IF('Deal_Master_Wide'!$CV$94="","",'Deal_Master_Wide'!$CV$94)</x:f>
      </x:c>
      <x:c r="U643" s="54" t="str">
        <x:f>IF('Deal_Master_Wide'!$DC$94="","",'Deal_Master_Wide'!$DC$94)</x:f>
      </x:c>
      <x:c r="V643" s="56" t="str">
        <x:f>IF('Deal_Master_Wide'!$DJ$94="","",'Deal_Master_Wide'!$DJ$94)</x:f>
      </x:c>
      <x:c r="W643" s="56" t="str">
        <x:f>IF('Deal_Master_Wide'!$DQ$94="","",'Deal_Master_Wide'!$DQ$94)</x:f>
      </x:c>
      <x:c r="X643" s="56" t="str">
        <x:f>IF('Deal_Master_Wide'!$DX$94="","",'Deal_Master_Wide'!$DX$94)</x:f>
      </x:c>
      <x:c r="Y643" s="118" t="str">
        <x:f>IF('Deal_Master_Wide'!$EE$94="","",'Deal_Master_Wide'!$EE$94)</x:f>
      </x:c>
      <x:c r="Z643" s="118" t="str">
        <x:f>IF('Deal_Master_Wide'!$EL$94="","",'Deal_Master_Wide'!$EL$94)</x:f>
      </x:c>
      <x:c r="AA643" s="52" t="str">
        <x:f>IF('Deal_Master_Wide'!$AL$94="","",'Deal_Master_Wide'!$AL$94)</x:f>
        <x:v>Unknown</x:v>
      </x:c>
      <x:c r="AB643" s="54" t="str">
        <x:f>IF('Deal_Master_Wide'!$AF$94="","",'Deal_Master_Wide'!$AF$94)</x:f>
      </x:c>
      <x:c r="AC643" s="52" t="str">
        <x:f>IF(COUNT($P643,$Q643,$R643,$S643,$T643,$U643,$V643,$W643,$X643)=9,"Yes","No")</x:f>
        <x:v>No</x:v>
      </x:c>
      <x:c r="AD643" s="52" t="str">
        <x:f>IF(COUNT($Y643,$Z643)=2,"Yes","No")</x:f>
        <x:v>No</x:v>
      </x:c>
      <x:c r="AE643" s="50" t="str"/>
      <x:c r="AF643" t="str"/>
    </x:row>
    <x:row r="644" ht="20" customHeight="1">
      <x:c r="A644" s="50" t="str">
        <x:v>CTL-0092</x:v>
      </x:c>
      <x:c r="B644" s="50" t="str">
        <x:v>Candidate alternative-rationale group</x:v>
      </x:c>
      <x:c r="C644" s="52" t="str">
        <x:f>IF('Deal_Master_Wide'!$AU$94="","",'Deal_Master_Wide'!$AU$94)</x:f>
        <x:v>Not reviewed</x:v>
      </x:c>
      <x:c r="D644" s="52" t="str">
        <x:f>IF('Deal_Master_Wide'!$AV$94="","",'Deal_Master_Wide'!$AV$94)</x:f>
        <x:v>Not assessed</x:v>
      </x:c>
      <x:c r="E644" s="50" t="n">
        <x:v>0</x:v>
      </x:c>
      <x:c r="F644" s="52" t="str">
        <x:f>IF(OR($C644="High-confidence innovation-driven",$C644="Medium-confidence innovation-driven"),1,IF($C644="Clear alternative-rationale",0,""))</x:f>
      </x:c>
      <x:c r="G644" s="52" t="str">
        <x:f>IF('Deal_Master_Wide'!$M$94="","",'Deal_Master_Wide'!$M$94)</x:f>
        <x:v>Review</x:v>
      </x:c>
      <x:c r="H644" s="50" t="str">
        <x:v>Boston Scientific Corp</x:v>
      </x:c>
      <x:c r="I644" s="50" t="str">
        <x:v>Emcision Ltd (Inactive)</x:v>
      </x:c>
      <x:c r="J644" s="50" t="n">
        <x:v>2018</x:v>
      </x:c>
      <x:c r="K644" s="50" t="n">
        <x:v>2</x:v>
      </x:c>
      <x:c r="L644" s="50" t="n">
        <x:v>2020</x:v>
      </x:c>
      <x:c r="M644" s="50" t="n">
        <x:v>1</x:v>
      </x:c>
      <x:c r="N644" s="50" t="n">
        <x:v>1</x:v>
      </x:c>
      <x:c r="O644" s="52" t="str">
        <x:f>IF($F644="","",$F644*$M644)</x:f>
      </x:c>
      <x:c r="P644" s="54" t="str">
        <x:f>IF('Deal_Master_Wide'!$BU$94="","",'Deal_Master_Wide'!$BU$94)</x:f>
      </x:c>
      <x:c r="Q644" s="54" t="str">
        <x:f>IF('Deal_Master_Wide'!$CB$94="","",'Deal_Master_Wide'!$CB$94)</x:f>
      </x:c>
      <x:c r="R644" s="54" t="str">
        <x:f>IF('Deal_Master_Wide'!$CI$94="","",'Deal_Master_Wide'!$CI$94)</x:f>
      </x:c>
      <x:c r="S644" s="54" t="str">
        <x:f>IF('Deal_Master_Wide'!$CP$94="","",'Deal_Master_Wide'!$CP$94)</x:f>
      </x:c>
      <x:c r="T644" s="54" t="str">
        <x:f>IF('Deal_Master_Wide'!$CW$94="","",'Deal_Master_Wide'!$CW$94)</x:f>
      </x:c>
      <x:c r="U644" s="54" t="str">
        <x:f>IF('Deal_Master_Wide'!$DD$94="","",'Deal_Master_Wide'!$DD$94)</x:f>
      </x:c>
      <x:c r="V644" s="56" t="str">
        <x:f>IF('Deal_Master_Wide'!$DK$94="","",'Deal_Master_Wide'!$DK$94)</x:f>
      </x:c>
      <x:c r="W644" s="56" t="str">
        <x:f>IF('Deal_Master_Wide'!$DR$94="","",'Deal_Master_Wide'!$DR$94)</x:f>
      </x:c>
      <x:c r="X644" s="56" t="str">
        <x:f>IF('Deal_Master_Wide'!$DY$94="","",'Deal_Master_Wide'!$DY$94)</x:f>
      </x:c>
      <x:c r="Y644" s="118" t="str">
        <x:f>IF('Deal_Master_Wide'!$EF$94="","",'Deal_Master_Wide'!$EF$94)</x:f>
      </x:c>
      <x:c r="Z644" s="118" t="str">
        <x:f>IF('Deal_Master_Wide'!$EM$94="","",'Deal_Master_Wide'!$EM$94)</x:f>
      </x:c>
      <x:c r="AA644" s="52" t="str">
        <x:f>IF('Deal_Master_Wide'!$AL$94="","",'Deal_Master_Wide'!$AL$94)</x:f>
        <x:v>Unknown</x:v>
      </x:c>
      <x:c r="AB644" s="54" t="str">
        <x:f>IF('Deal_Master_Wide'!$AF$94="","",'Deal_Master_Wide'!$AF$94)</x:f>
      </x:c>
      <x:c r="AC644" s="52" t="str">
        <x:f>IF(COUNT($P644,$Q644,$R644,$S644,$T644,$U644,$V644,$W644,$X644)=9,"Yes","No")</x:f>
        <x:v>No</x:v>
      </x:c>
      <x:c r="AD644" s="52" t="str">
        <x:f>IF(COUNT($Y644,$Z644)=2,"Yes","No")</x:f>
        <x:v>No</x:v>
      </x:c>
      <x:c r="AE644" s="50" t="str"/>
      <x:c r="AF644" t="str"/>
    </x:row>
    <x:row r="645" ht="20" customHeight="1">
      <x:c r="A645" s="50" t="str">
        <x:v>CTL-0092</x:v>
      </x:c>
      <x:c r="B645" s="50" t="str">
        <x:v>Candidate alternative-rationale group</x:v>
      </x:c>
      <x:c r="C645" s="52" t="str">
        <x:f>IF('Deal_Master_Wide'!$AU$94="","",'Deal_Master_Wide'!$AU$94)</x:f>
        <x:v>Not reviewed</x:v>
      </x:c>
      <x:c r="D645" s="52" t="str">
        <x:f>IF('Deal_Master_Wide'!$AV$94="","",'Deal_Master_Wide'!$AV$94)</x:f>
        <x:v>Not assessed</x:v>
      </x:c>
      <x:c r="E645" s="50" t="n">
        <x:v>0</x:v>
      </x:c>
      <x:c r="F645" s="52" t="str">
        <x:f>IF(OR($C645="High-confidence innovation-driven",$C645="Medium-confidence innovation-driven"),1,IF($C645="Clear alternative-rationale",0,""))</x:f>
      </x:c>
      <x:c r="G645" s="52" t="str">
        <x:f>IF('Deal_Master_Wide'!$M$94="","",'Deal_Master_Wide'!$M$94)</x:f>
        <x:v>Review</x:v>
      </x:c>
      <x:c r="H645" s="50" t="str">
        <x:v>Boston Scientific Corp</x:v>
      </x:c>
      <x:c r="I645" s="50" t="str">
        <x:v>Emcision Ltd (Inactive)</x:v>
      </x:c>
      <x:c r="J645" s="50" t="n">
        <x:v>2018</x:v>
      </x:c>
      <x:c r="K645" s="50" t="n">
        <x:v>3</x:v>
      </x:c>
      <x:c r="L645" s="50" t="n">
        <x:v>2021</x:v>
      </x:c>
      <x:c r="M645" s="50" t="n">
        <x:v>1</x:v>
      </x:c>
      <x:c r="N645" s="50" t="n">
        <x:v>1</x:v>
      </x:c>
      <x:c r="O645" s="52" t="str">
        <x:f>IF($F645="","",$F645*$M645)</x:f>
      </x:c>
      <x:c r="P645" s="54" t="str">
        <x:f>IF('Deal_Master_Wide'!$BV$94="","",'Deal_Master_Wide'!$BV$94)</x:f>
      </x:c>
      <x:c r="Q645" s="54" t="str">
        <x:f>IF('Deal_Master_Wide'!$CC$94="","",'Deal_Master_Wide'!$CC$94)</x:f>
      </x:c>
      <x:c r="R645" s="54" t="str">
        <x:f>IF('Deal_Master_Wide'!$CJ$94="","",'Deal_Master_Wide'!$CJ$94)</x:f>
      </x:c>
      <x:c r="S645" s="54" t="str">
        <x:f>IF('Deal_Master_Wide'!$CQ$94="","",'Deal_Master_Wide'!$CQ$94)</x:f>
      </x:c>
      <x:c r="T645" s="54" t="str">
        <x:f>IF('Deal_Master_Wide'!$CX$94="","",'Deal_Master_Wide'!$CX$94)</x:f>
      </x:c>
      <x:c r="U645" s="54" t="str">
        <x:f>IF('Deal_Master_Wide'!$DE$94="","",'Deal_Master_Wide'!$DE$94)</x:f>
      </x:c>
      <x:c r="V645" s="56" t="str">
        <x:f>IF('Deal_Master_Wide'!$DL$94="","",'Deal_Master_Wide'!$DL$94)</x:f>
      </x:c>
      <x:c r="W645" s="56" t="str">
        <x:f>IF('Deal_Master_Wide'!$DS$94="","",'Deal_Master_Wide'!$DS$94)</x:f>
      </x:c>
      <x:c r="X645" s="56" t="str">
        <x:f>IF('Deal_Master_Wide'!$DZ$94="","",'Deal_Master_Wide'!$DZ$94)</x:f>
      </x:c>
      <x:c r="Y645" s="118" t="str">
        <x:f>IF('Deal_Master_Wide'!$EG$94="","",'Deal_Master_Wide'!$EG$94)</x:f>
      </x:c>
      <x:c r="Z645" s="118" t="str">
        <x:f>IF('Deal_Master_Wide'!$EN$94="","",'Deal_Master_Wide'!$EN$94)</x:f>
      </x:c>
      <x:c r="AA645" s="52" t="str">
        <x:f>IF('Deal_Master_Wide'!$AL$94="","",'Deal_Master_Wide'!$AL$94)</x:f>
        <x:v>Unknown</x:v>
      </x:c>
      <x:c r="AB645" s="54" t="str">
        <x:f>IF('Deal_Master_Wide'!$AF$94="","",'Deal_Master_Wide'!$AF$94)</x:f>
      </x:c>
      <x:c r="AC645" s="52" t="str">
        <x:f>IF(COUNT($P645,$Q645,$R645,$S645,$T645,$U645,$V645,$W645,$X645)=9,"Yes","No")</x:f>
        <x:v>No</x:v>
      </x:c>
      <x:c r="AD645" s="52" t="str">
        <x:f>IF(COUNT($Y645,$Z645)=2,"Yes","No")</x:f>
        <x:v>No</x:v>
      </x:c>
      <x:c r="AE645" s="50" t="str"/>
      <x:c r="AF645" t="str"/>
    </x:row>
    <x:row r="646" ht="20" customHeight="1">
      <x:c r="A646" s="50" t="str">
        <x:v>CTL-0093</x:v>
      </x:c>
      <x:c r="B646" s="50" t="str">
        <x:v>Candidate alternative-rationale group</x:v>
      </x:c>
      <x:c r="C646" s="52" t="str">
        <x:f>IF('Deal_Master_Wide'!$AU$95="","",'Deal_Master_Wide'!$AU$95)</x:f>
        <x:v>Not reviewed</x:v>
      </x:c>
      <x:c r="D646" s="52" t="str">
        <x:f>IF('Deal_Master_Wide'!$AV$95="","",'Deal_Master_Wide'!$AV$95)</x:f>
        <x:v>Not assessed</x:v>
      </x:c>
      <x:c r="E646" s="50" t="n">
        <x:v>0</x:v>
      </x:c>
      <x:c r="F646" s="52" t="str">
        <x:f>IF(OR($C646="High-confidence innovation-driven",$C646="Medium-confidence innovation-driven"),1,IF($C646="Clear alternative-rationale",0,""))</x:f>
      </x:c>
      <x:c r="G646" s="52" t="str">
        <x:f>IF('Deal_Master_Wide'!$M$95="","",'Deal_Master_Wide'!$M$95)</x:f>
        <x:v>Review</x:v>
      </x:c>
      <x:c r="H646" s="50" t="str">
        <x:v>Sanofi</x:v>
      </x:c>
      <x:c r="I646" s="50" t="str">
        <x:v>Ablynx NV</x:v>
      </x:c>
      <x:c r="J646" s="50" t="n">
        <x:v>2018</x:v>
      </x:c>
      <x:c r="K646" s="50" t="n">
        <x:v>-3</x:v>
      </x:c>
      <x:c r="L646" s="50" t="n">
        <x:v>2015</x:v>
      </x:c>
      <x:c r="M646" s="50" t="n">
        <x:v>0</x:v>
      </x:c>
      <x:c r="N646" s="50" t="n">
        <x:v>0</x:v>
      </x:c>
      <x:c r="O646" s="52" t="str">
        <x:f>IF($F646="","",$F646*$M646)</x:f>
      </x:c>
      <x:c r="P646" s="54" t="str">
        <x:f>IF('Deal_Master_Wide'!$BP$95="","",'Deal_Master_Wide'!$BP$95)</x:f>
      </x:c>
      <x:c r="Q646" s="54" t="str">
        <x:f>IF('Deal_Master_Wide'!$BW$95="","",'Deal_Master_Wide'!$BW$95)</x:f>
      </x:c>
      <x:c r="R646" s="54" t="str">
        <x:f>IF('Deal_Master_Wide'!$CD$95="","",'Deal_Master_Wide'!$CD$95)</x:f>
      </x:c>
      <x:c r="S646" s="54" t="str">
        <x:f>IF('Deal_Master_Wide'!$CK$95="","",'Deal_Master_Wide'!$CK$95)</x:f>
      </x:c>
      <x:c r="T646" s="54" t="str">
        <x:f>IF('Deal_Master_Wide'!$CR$95="","",'Deal_Master_Wide'!$CR$95)</x:f>
      </x:c>
      <x:c r="U646" s="54" t="str">
        <x:f>IF('Deal_Master_Wide'!$CY$95="","",'Deal_Master_Wide'!$CY$95)</x:f>
      </x:c>
      <x:c r="V646" s="56" t="str">
        <x:f>IF('Deal_Master_Wide'!$DF$95="","",'Deal_Master_Wide'!$DF$95)</x:f>
      </x:c>
      <x:c r="W646" s="56" t="str">
        <x:f>IF('Deal_Master_Wide'!$DM$95="","",'Deal_Master_Wide'!$DM$95)</x:f>
      </x:c>
      <x:c r="X646" s="56" t="str">
        <x:f>IF('Deal_Master_Wide'!$DT$95="","",'Deal_Master_Wide'!$DT$95)</x:f>
      </x:c>
      <x:c r="Y646" s="118" t="str">
        <x:f>IF('Deal_Master_Wide'!$EA$95="","",'Deal_Master_Wide'!$EA$95)</x:f>
      </x:c>
      <x:c r="Z646" s="118" t="str">
        <x:f>IF('Deal_Master_Wide'!$EH$95="","",'Deal_Master_Wide'!$EH$95)</x:f>
      </x:c>
      <x:c r="AA646" s="52" t="str">
        <x:f>IF('Deal_Master_Wide'!$AL$95="","",'Deal_Master_Wide'!$AL$95)</x:f>
        <x:v>Unknown</x:v>
      </x:c>
      <x:c r="AB646" s="54" t="n">
        <x:f>IF('Deal_Master_Wide'!$AF$95="","",'Deal_Master_Wide'!$AF$95)</x:f>
        <x:v>4847</x:v>
      </x:c>
      <x:c r="AC646" s="52" t="str">
        <x:f>IF(COUNT($P646,$Q646,$R646,$S646,$T646,$U646,$V646,$W646,$X646)=9,"Yes","No")</x:f>
        <x:v>No</x:v>
      </x:c>
      <x:c r="AD646" s="52" t="str">
        <x:f>IF(COUNT($Y646,$Z646)=2,"Yes","No")</x:f>
        <x:v>No</x:v>
      </x:c>
      <x:c r="AE646" s="50" t="str"/>
      <x:c r="AF646" t="str"/>
    </x:row>
    <x:row r="647" ht="20" customHeight="1">
      <x:c r="A647" s="50" t="str">
        <x:v>CTL-0093</x:v>
      </x:c>
      <x:c r="B647" s="50" t="str">
        <x:v>Candidate alternative-rationale group</x:v>
      </x:c>
      <x:c r="C647" s="52" t="str">
        <x:f>IF('Deal_Master_Wide'!$AU$95="","",'Deal_Master_Wide'!$AU$95)</x:f>
        <x:v>Not reviewed</x:v>
      </x:c>
      <x:c r="D647" s="52" t="str">
        <x:f>IF('Deal_Master_Wide'!$AV$95="","",'Deal_Master_Wide'!$AV$95)</x:f>
        <x:v>Not assessed</x:v>
      </x:c>
      <x:c r="E647" s="50" t="n">
        <x:v>0</x:v>
      </x:c>
      <x:c r="F647" s="52" t="str">
        <x:f>IF(OR($C647="High-confidence innovation-driven",$C647="Medium-confidence innovation-driven"),1,IF($C647="Clear alternative-rationale",0,""))</x:f>
      </x:c>
      <x:c r="G647" s="52" t="str">
        <x:f>IF('Deal_Master_Wide'!$M$95="","",'Deal_Master_Wide'!$M$95)</x:f>
        <x:v>Review</x:v>
      </x:c>
      <x:c r="H647" s="50" t="str">
        <x:v>Sanofi</x:v>
      </x:c>
      <x:c r="I647" s="50" t="str">
        <x:v>Ablynx NV</x:v>
      </x:c>
      <x:c r="J647" s="50" t="n">
        <x:v>2018</x:v>
      </x:c>
      <x:c r="K647" s="50" t="n">
        <x:v>-2</x:v>
      </x:c>
      <x:c r="L647" s="50" t="n">
        <x:v>2016</x:v>
      </x:c>
      <x:c r="M647" s="50" t="n">
        <x:v>0</x:v>
      </x:c>
      <x:c r="N647" s="50" t="n">
        <x:v>0</x:v>
      </x:c>
      <x:c r="O647" s="52" t="str">
        <x:f>IF($F647="","",$F647*$M647)</x:f>
      </x:c>
      <x:c r="P647" s="54" t="str">
        <x:f>IF('Deal_Master_Wide'!$BQ$95="","",'Deal_Master_Wide'!$BQ$95)</x:f>
      </x:c>
      <x:c r="Q647" s="54" t="str">
        <x:f>IF('Deal_Master_Wide'!$BX$95="","",'Deal_Master_Wide'!$BX$95)</x:f>
      </x:c>
      <x:c r="R647" s="54" t="str">
        <x:f>IF('Deal_Master_Wide'!$CE$95="","",'Deal_Master_Wide'!$CE$95)</x:f>
      </x:c>
      <x:c r="S647" s="54" t="str">
        <x:f>IF('Deal_Master_Wide'!$CL$95="","",'Deal_Master_Wide'!$CL$95)</x:f>
      </x:c>
      <x:c r="T647" s="54" t="str">
        <x:f>IF('Deal_Master_Wide'!$CS$95="","",'Deal_Master_Wide'!$CS$95)</x:f>
      </x:c>
      <x:c r="U647" s="54" t="str">
        <x:f>IF('Deal_Master_Wide'!$CZ$95="","",'Deal_Master_Wide'!$CZ$95)</x:f>
      </x:c>
      <x:c r="V647" s="56" t="str">
        <x:f>IF('Deal_Master_Wide'!$DG$95="","",'Deal_Master_Wide'!$DG$95)</x:f>
      </x:c>
      <x:c r="W647" s="56" t="str">
        <x:f>IF('Deal_Master_Wide'!$DN$95="","",'Deal_Master_Wide'!$DN$95)</x:f>
      </x:c>
      <x:c r="X647" s="56" t="str">
        <x:f>IF('Deal_Master_Wide'!$DU$95="","",'Deal_Master_Wide'!$DU$95)</x:f>
      </x:c>
      <x:c r="Y647" s="118" t="str">
        <x:f>IF('Deal_Master_Wide'!$EB$95="","",'Deal_Master_Wide'!$EB$95)</x:f>
      </x:c>
      <x:c r="Z647" s="118" t="str">
        <x:f>IF('Deal_Master_Wide'!$EI$95="","",'Deal_Master_Wide'!$EI$95)</x:f>
      </x:c>
      <x:c r="AA647" s="52" t="str">
        <x:f>IF('Deal_Master_Wide'!$AL$95="","",'Deal_Master_Wide'!$AL$95)</x:f>
        <x:v>Unknown</x:v>
      </x:c>
      <x:c r="AB647" s="54" t="n">
        <x:f>IF('Deal_Master_Wide'!$AF$95="","",'Deal_Master_Wide'!$AF$95)</x:f>
        <x:v>4847</x:v>
      </x:c>
      <x:c r="AC647" s="52" t="str">
        <x:f>IF(COUNT($P647,$Q647,$R647,$S647,$T647,$U647,$V647,$W647,$X647)=9,"Yes","No")</x:f>
        <x:v>No</x:v>
      </x:c>
      <x:c r="AD647" s="52" t="str">
        <x:f>IF(COUNT($Y647,$Z647)=2,"Yes","No")</x:f>
        <x:v>No</x:v>
      </x:c>
      <x:c r="AE647" s="50" t="str"/>
      <x:c r="AF647" t="str"/>
    </x:row>
    <x:row r="648" ht="20" customHeight="1">
      <x:c r="A648" s="50" t="str">
        <x:v>CTL-0093</x:v>
      </x:c>
      <x:c r="B648" s="50" t="str">
        <x:v>Candidate alternative-rationale group</x:v>
      </x:c>
      <x:c r="C648" s="52" t="str">
        <x:f>IF('Deal_Master_Wide'!$AU$95="","",'Deal_Master_Wide'!$AU$95)</x:f>
        <x:v>Not reviewed</x:v>
      </x:c>
      <x:c r="D648" s="52" t="str">
        <x:f>IF('Deal_Master_Wide'!$AV$95="","",'Deal_Master_Wide'!$AV$95)</x:f>
        <x:v>Not assessed</x:v>
      </x:c>
      <x:c r="E648" s="50" t="n">
        <x:v>0</x:v>
      </x:c>
      <x:c r="F648" s="52" t="str">
        <x:f>IF(OR($C648="High-confidence innovation-driven",$C648="Medium-confidence innovation-driven"),1,IF($C648="Clear alternative-rationale",0,""))</x:f>
      </x:c>
      <x:c r="G648" s="52" t="str">
        <x:f>IF('Deal_Master_Wide'!$M$95="","",'Deal_Master_Wide'!$M$95)</x:f>
        <x:v>Review</x:v>
      </x:c>
      <x:c r="H648" s="50" t="str">
        <x:v>Sanofi</x:v>
      </x:c>
      <x:c r="I648" s="50" t="str">
        <x:v>Ablynx NV</x:v>
      </x:c>
      <x:c r="J648" s="50" t="n">
        <x:v>2018</x:v>
      </x:c>
      <x:c r="K648" s="50" t="n">
        <x:v>-1</x:v>
      </x:c>
      <x:c r="L648" s="50" t="n">
        <x:v>2017</x:v>
      </x:c>
      <x:c r="M648" s="50" t="n">
        <x:v>0</x:v>
      </x:c>
      <x:c r="N648" s="50" t="n">
        <x:v>0</x:v>
      </x:c>
      <x:c r="O648" s="52" t="str">
        <x:f>IF($F648="","",$F648*$M648)</x:f>
      </x:c>
      <x:c r="P648" s="54" t="str">
        <x:f>IF('Deal_Master_Wide'!$BR$95="","",'Deal_Master_Wide'!$BR$95)</x:f>
      </x:c>
      <x:c r="Q648" s="54" t="str">
        <x:f>IF('Deal_Master_Wide'!$BY$95="","",'Deal_Master_Wide'!$BY$95)</x:f>
      </x:c>
      <x:c r="R648" s="54" t="str">
        <x:f>IF('Deal_Master_Wide'!$CF$95="","",'Deal_Master_Wide'!$CF$95)</x:f>
      </x:c>
      <x:c r="S648" s="54" t="str">
        <x:f>IF('Deal_Master_Wide'!$CM$95="","",'Deal_Master_Wide'!$CM$95)</x:f>
      </x:c>
      <x:c r="T648" s="54" t="str">
        <x:f>IF('Deal_Master_Wide'!$CT$95="","",'Deal_Master_Wide'!$CT$95)</x:f>
      </x:c>
      <x:c r="U648" s="54" t="str">
        <x:f>IF('Deal_Master_Wide'!$DA$95="","",'Deal_Master_Wide'!$DA$95)</x:f>
      </x:c>
      <x:c r="V648" s="56" t="str">
        <x:f>IF('Deal_Master_Wide'!$DH$95="","",'Deal_Master_Wide'!$DH$95)</x:f>
      </x:c>
      <x:c r="W648" s="56" t="str">
        <x:f>IF('Deal_Master_Wide'!$DO$95="","",'Deal_Master_Wide'!$DO$95)</x:f>
      </x:c>
      <x:c r="X648" s="56" t="str">
        <x:f>IF('Deal_Master_Wide'!$DV$95="","",'Deal_Master_Wide'!$DV$95)</x:f>
      </x:c>
      <x:c r="Y648" s="118" t="str">
        <x:f>IF('Deal_Master_Wide'!$EC$95="","",'Deal_Master_Wide'!$EC$95)</x:f>
      </x:c>
      <x:c r="Z648" s="118" t="str">
        <x:f>IF('Deal_Master_Wide'!$EJ$95="","",'Deal_Master_Wide'!$EJ$95)</x:f>
      </x:c>
      <x:c r="AA648" s="52" t="str">
        <x:f>IF('Deal_Master_Wide'!$AL$95="","",'Deal_Master_Wide'!$AL$95)</x:f>
        <x:v>Unknown</x:v>
      </x:c>
      <x:c r="AB648" s="54" t="n">
        <x:f>IF('Deal_Master_Wide'!$AF$95="","",'Deal_Master_Wide'!$AF$95)</x:f>
        <x:v>4847</x:v>
      </x:c>
      <x:c r="AC648" s="52" t="str">
        <x:f>IF(COUNT($P648,$Q648,$R648,$S648,$T648,$U648,$V648,$W648,$X648)=9,"Yes","No")</x:f>
        <x:v>No</x:v>
      </x:c>
      <x:c r="AD648" s="52" t="str">
        <x:f>IF(COUNT($Y648,$Z648)=2,"Yes","No")</x:f>
        <x:v>No</x:v>
      </x:c>
      <x:c r="AE648" s="50" t="str"/>
      <x:c r="AF648" t="str"/>
    </x:row>
    <x:row r="649" ht="20" customHeight="1">
      <x:c r="A649" s="50" t="str">
        <x:v>CTL-0093</x:v>
      </x:c>
      <x:c r="B649" s="50" t="str">
        <x:v>Candidate alternative-rationale group</x:v>
      </x:c>
      <x:c r="C649" s="52" t="str">
        <x:f>IF('Deal_Master_Wide'!$AU$95="","",'Deal_Master_Wide'!$AU$95)</x:f>
        <x:v>Not reviewed</x:v>
      </x:c>
      <x:c r="D649" s="52" t="str">
        <x:f>IF('Deal_Master_Wide'!$AV$95="","",'Deal_Master_Wide'!$AV$95)</x:f>
        <x:v>Not assessed</x:v>
      </x:c>
      <x:c r="E649" s="50" t="n">
        <x:v>0</x:v>
      </x:c>
      <x:c r="F649" s="52" t="str">
        <x:f>IF(OR($C649="High-confidence innovation-driven",$C649="Medium-confidence innovation-driven"),1,IF($C649="Clear alternative-rationale",0,""))</x:f>
      </x:c>
      <x:c r="G649" s="52" t="str">
        <x:f>IF('Deal_Master_Wide'!$M$95="","",'Deal_Master_Wide'!$M$95)</x:f>
        <x:v>Review</x:v>
      </x:c>
      <x:c r="H649" s="50" t="str">
        <x:v>Sanofi</x:v>
      </x:c>
      <x:c r="I649" s="50" t="str">
        <x:v>Ablynx NV</x:v>
      </x:c>
      <x:c r="J649" s="50" t="n">
        <x:v>2018</x:v>
      </x:c>
      <x:c r="K649" s="50" t="n">
        <x:v>0</x:v>
      </x:c>
      <x:c r="L649" s="50" t="n">
        <x:v>2018</x:v>
      </x:c>
      <x:c r="M649" s="50" t="n">
        <x:v>0</x:v>
      </x:c>
      <x:c r="N649" s="50" t="n">
        <x:v>1</x:v>
      </x:c>
      <x:c r="O649" s="52" t="str">
        <x:f>IF($F649="","",$F649*$M649)</x:f>
      </x:c>
      <x:c r="P649" s="54" t="str">
        <x:f>IF('Deal_Master_Wide'!$BS$95="","",'Deal_Master_Wide'!$BS$95)</x:f>
      </x:c>
      <x:c r="Q649" s="54" t="str">
        <x:f>IF('Deal_Master_Wide'!$BZ$95="","",'Deal_Master_Wide'!$BZ$95)</x:f>
      </x:c>
      <x:c r="R649" s="54" t="str">
        <x:f>IF('Deal_Master_Wide'!$CG$95="","",'Deal_Master_Wide'!$CG$95)</x:f>
      </x:c>
      <x:c r="S649" s="54" t="str">
        <x:f>IF('Deal_Master_Wide'!$CN$95="","",'Deal_Master_Wide'!$CN$95)</x:f>
      </x:c>
      <x:c r="T649" s="54" t="str">
        <x:f>IF('Deal_Master_Wide'!$CU$95="","",'Deal_Master_Wide'!$CU$95)</x:f>
      </x:c>
      <x:c r="U649" s="54" t="str">
        <x:f>IF('Deal_Master_Wide'!$DB$95="","",'Deal_Master_Wide'!$DB$95)</x:f>
      </x:c>
      <x:c r="V649" s="56" t="str">
        <x:f>IF('Deal_Master_Wide'!$DI$95="","",'Deal_Master_Wide'!$DI$95)</x:f>
      </x:c>
      <x:c r="W649" s="56" t="str">
        <x:f>IF('Deal_Master_Wide'!$DP$95="","",'Deal_Master_Wide'!$DP$95)</x:f>
      </x:c>
      <x:c r="X649" s="56" t="str">
        <x:f>IF('Deal_Master_Wide'!$DW$95="","",'Deal_Master_Wide'!$DW$95)</x:f>
      </x:c>
      <x:c r="Y649" s="118" t="str">
        <x:f>IF('Deal_Master_Wide'!$ED$95="","",'Deal_Master_Wide'!$ED$95)</x:f>
      </x:c>
      <x:c r="Z649" s="118" t="str">
        <x:f>IF('Deal_Master_Wide'!$EK$95="","",'Deal_Master_Wide'!$EK$95)</x:f>
      </x:c>
      <x:c r="AA649" s="52" t="str">
        <x:f>IF('Deal_Master_Wide'!$AL$95="","",'Deal_Master_Wide'!$AL$95)</x:f>
        <x:v>Unknown</x:v>
      </x:c>
      <x:c r="AB649" s="54" t="n">
        <x:f>IF('Deal_Master_Wide'!$AF$95="","",'Deal_Master_Wide'!$AF$95)</x:f>
        <x:v>4847</x:v>
      </x:c>
      <x:c r="AC649" s="52" t="str">
        <x:f>IF(COUNT($P649,$Q649,$R649,$S649,$T649,$U649,$V649,$W649,$X649)=9,"Yes","No")</x:f>
        <x:v>No</x:v>
      </x:c>
      <x:c r="AD649" s="52" t="str">
        <x:f>IF(COUNT($Y649,$Z649)=2,"Yes","No")</x:f>
        <x:v>No</x:v>
      </x:c>
      <x:c r="AE649" s="50" t="str"/>
      <x:c r="AF649" t="str"/>
    </x:row>
    <x:row r="650" ht="20" customHeight="1">
      <x:c r="A650" s="50" t="str">
        <x:v>CTL-0093</x:v>
      </x:c>
      <x:c r="B650" s="50" t="str">
        <x:v>Candidate alternative-rationale group</x:v>
      </x:c>
      <x:c r="C650" s="52" t="str">
        <x:f>IF('Deal_Master_Wide'!$AU$95="","",'Deal_Master_Wide'!$AU$95)</x:f>
        <x:v>Not reviewed</x:v>
      </x:c>
      <x:c r="D650" s="52" t="str">
        <x:f>IF('Deal_Master_Wide'!$AV$95="","",'Deal_Master_Wide'!$AV$95)</x:f>
        <x:v>Not assessed</x:v>
      </x:c>
      <x:c r="E650" s="50" t="n">
        <x:v>0</x:v>
      </x:c>
      <x:c r="F650" s="52" t="str">
        <x:f>IF(OR($C650="High-confidence innovation-driven",$C650="Medium-confidence innovation-driven"),1,IF($C650="Clear alternative-rationale",0,""))</x:f>
      </x:c>
      <x:c r="G650" s="52" t="str">
        <x:f>IF('Deal_Master_Wide'!$M$95="","",'Deal_Master_Wide'!$M$95)</x:f>
        <x:v>Review</x:v>
      </x:c>
      <x:c r="H650" s="50" t="str">
        <x:v>Sanofi</x:v>
      </x:c>
      <x:c r="I650" s="50" t="str">
        <x:v>Ablynx NV</x:v>
      </x:c>
      <x:c r="J650" s="50" t="n">
        <x:v>2018</x:v>
      </x:c>
      <x:c r="K650" s="50" t="n">
        <x:v>1</x:v>
      </x:c>
      <x:c r="L650" s="50" t="n">
        <x:v>2019</x:v>
      </x:c>
      <x:c r="M650" s="50" t="n">
        <x:v>1</x:v>
      </x:c>
      <x:c r="N650" s="50" t="n">
        <x:v>1</x:v>
      </x:c>
      <x:c r="O650" s="52" t="str">
        <x:f>IF($F650="","",$F650*$M650)</x:f>
      </x:c>
      <x:c r="P650" s="54" t="str">
        <x:f>IF('Deal_Master_Wide'!$BT$95="","",'Deal_Master_Wide'!$BT$95)</x:f>
      </x:c>
      <x:c r="Q650" s="54" t="str">
        <x:f>IF('Deal_Master_Wide'!$CA$95="","",'Deal_Master_Wide'!$CA$95)</x:f>
      </x:c>
      <x:c r="R650" s="54" t="str">
        <x:f>IF('Deal_Master_Wide'!$CH$95="","",'Deal_Master_Wide'!$CH$95)</x:f>
      </x:c>
      <x:c r="S650" s="54" t="str">
        <x:f>IF('Deal_Master_Wide'!$CO$95="","",'Deal_Master_Wide'!$CO$95)</x:f>
      </x:c>
      <x:c r="T650" s="54" t="str">
        <x:f>IF('Deal_Master_Wide'!$CV$95="","",'Deal_Master_Wide'!$CV$95)</x:f>
      </x:c>
      <x:c r="U650" s="54" t="str">
        <x:f>IF('Deal_Master_Wide'!$DC$95="","",'Deal_Master_Wide'!$DC$95)</x:f>
      </x:c>
      <x:c r="V650" s="56" t="str">
        <x:f>IF('Deal_Master_Wide'!$DJ$95="","",'Deal_Master_Wide'!$DJ$95)</x:f>
      </x:c>
      <x:c r="W650" s="56" t="str">
        <x:f>IF('Deal_Master_Wide'!$DQ$95="","",'Deal_Master_Wide'!$DQ$95)</x:f>
      </x:c>
      <x:c r="X650" s="56" t="str">
        <x:f>IF('Deal_Master_Wide'!$DX$95="","",'Deal_Master_Wide'!$DX$95)</x:f>
      </x:c>
      <x:c r="Y650" s="118" t="str">
        <x:f>IF('Deal_Master_Wide'!$EE$95="","",'Deal_Master_Wide'!$EE$95)</x:f>
      </x:c>
      <x:c r="Z650" s="118" t="str">
        <x:f>IF('Deal_Master_Wide'!$EL$95="","",'Deal_Master_Wide'!$EL$95)</x:f>
      </x:c>
      <x:c r="AA650" s="52" t="str">
        <x:f>IF('Deal_Master_Wide'!$AL$95="","",'Deal_Master_Wide'!$AL$95)</x:f>
        <x:v>Unknown</x:v>
      </x:c>
      <x:c r="AB650" s="54" t="n">
        <x:f>IF('Deal_Master_Wide'!$AF$95="","",'Deal_Master_Wide'!$AF$95)</x:f>
        <x:v>4847</x:v>
      </x:c>
      <x:c r="AC650" s="52" t="str">
        <x:f>IF(COUNT($P650,$Q650,$R650,$S650,$T650,$U650,$V650,$W650,$X650)=9,"Yes","No")</x:f>
        <x:v>No</x:v>
      </x:c>
      <x:c r="AD650" s="52" t="str">
        <x:f>IF(COUNT($Y650,$Z650)=2,"Yes","No")</x:f>
        <x:v>No</x:v>
      </x:c>
      <x:c r="AE650" s="50" t="str"/>
      <x:c r="AF650" t="str"/>
    </x:row>
    <x:row r="651" ht="20" customHeight="1">
      <x:c r="A651" s="50" t="str">
        <x:v>CTL-0093</x:v>
      </x:c>
      <x:c r="B651" s="50" t="str">
        <x:v>Candidate alternative-rationale group</x:v>
      </x:c>
      <x:c r="C651" s="52" t="str">
        <x:f>IF('Deal_Master_Wide'!$AU$95="","",'Deal_Master_Wide'!$AU$95)</x:f>
        <x:v>Not reviewed</x:v>
      </x:c>
      <x:c r="D651" s="52" t="str">
        <x:f>IF('Deal_Master_Wide'!$AV$95="","",'Deal_Master_Wide'!$AV$95)</x:f>
        <x:v>Not assessed</x:v>
      </x:c>
      <x:c r="E651" s="50" t="n">
        <x:v>0</x:v>
      </x:c>
      <x:c r="F651" s="52" t="str">
        <x:f>IF(OR($C651="High-confidence innovation-driven",$C651="Medium-confidence innovation-driven"),1,IF($C651="Clear alternative-rationale",0,""))</x:f>
      </x:c>
      <x:c r="G651" s="52" t="str">
        <x:f>IF('Deal_Master_Wide'!$M$95="","",'Deal_Master_Wide'!$M$95)</x:f>
        <x:v>Review</x:v>
      </x:c>
      <x:c r="H651" s="50" t="str">
        <x:v>Sanofi</x:v>
      </x:c>
      <x:c r="I651" s="50" t="str">
        <x:v>Ablynx NV</x:v>
      </x:c>
      <x:c r="J651" s="50" t="n">
        <x:v>2018</x:v>
      </x:c>
      <x:c r="K651" s="50" t="n">
        <x:v>2</x:v>
      </x:c>
      <x:c r="L651" s="50" t="n">
        <x:v>2020</x:v>
      </x:c>
      <x:c r="M651" s="50" t="n">
        <x:v>1</x:v>
      </x:c>
      <x:c r="N651" s="50" t="n">
        <x:v>1</x:v>
      </x:c>
      <x:c r="O651" s="52" t="str">
        <x:f>IF($F651="","",$F651*$M651)</x:f>
      </x:c>
      <x:c r="P651" s="54" t="str">
        <x:f>IF('Deal_Master_Wide'!$BU$95="","",'Deal_Master_Wide'!$BU$95)</x:f>
      </x:c>
      <x:c r="Q651" s="54" t="str">
        <x:f>IF('Deal_Master_Wide'!$CB$95="","",'Deal_Master_Wide'!$CB$95)</x:f>
      </x:c>
      <x:c r="R651" s="54" t="str">
        <x:f>IF('Deal_Master_Wide'!$CI$95="","",'Deal_Master_Wide'!$CI$95)</x:f>
      </x:c>
      <x:c r="S651" s="54" t="str">
        <x:f>IF('Deal_Master_Wide'!$CP$95="","",'Deal_Master_Wide'!$CP$95)</x:f>
      </x:c>
      <x:c r="T651" s="54" t="str">
        <x:f>IF('Deal_Master_Wide'!$CW$95="","",'Deal_Master_Wide'!$CW$95)</x:f>
      </x:c>
      <x:c r="U651" s="54" t="str">
        <x:f>IF('Deal_Master_Wide'!$DD$95="","",'Deal_Master_Wide'!$DD$95)</x:f>
      </x:c>
      <x:c r="V651" s="56" t="str">
        <x:f>IF('Deal_Master_Wide'!$DK$95="","",'Deal_Master_Wide'!$DK$95)</x:f>
      </x:c>
      <x:c r="W651" s="56" t="str">
        <x:f>IF('Deal_Master_Wide'!$DR$95="","",'Deal_Master_Wide'!$DR$95)</x:f>
      </x:c>
      <x:c r="X651" s="56" t="str">
        <x:f>IF('Deal_Master_Wide'!$DY$95="","",'Deal_Master_Wide'!$DY$95)</x:f>
      </x:c>
      <x:c r="Y651" s="118" t="str">
        <x:f>IF('Deal_Master_Wide'!$EF$95="","",'Deal_Master_Wide'!$EF$95)</x:f>
      </x:c>
      <x:c r="Z651" s="118" t="str">
        <x:f>IF('Deal_Master_Wide'!$EM$95="","",'Deal_Master_Wide'!$EM$95)</x:f>
      </x:c>
      <x:c r="AA651" s="52" t="str">
        <x:f>IF('Deal_Master_Wide'!$AL$95="","",'Deal_Master_Wide'!$AL$95)</x:f>
        <x:v>Unknown</x:v>
      </x:c>
      <x:c r="AB651" s="54" t="n">
        <x:f>IF('Deal_Master_Wide'!$AF$95="","",'Deal_Master_Wide'!$AF$95)</x:f>
        <x:v>4847</x:v>
      </x:c>
      <x:c r="AC651" s="52" t="str">
        <x:f>IF(COUNT($P651,$Q651,$R651,$S651,$T651,$U651,$V651,$W651,$X651)=9,"Yes","No")</x:f>
        <x:v>No</x:v>
      </x:c>
      <x:c r="AD651" s="52" t="str">
        <x:f>IF(COUNT($Y651,$Z651)=2,"Yes","No")</x:f>
        <x:v>No</x:v>
      </x:c>
      <x:c r="AE651" s="50" t="str"/>
      <x:c r="AF651" t="str"/>
    </x:row>
    <x:row r="652" ht="20" customHeight="1">
      <x:c r="A652" s="50" t="str">
        <x:v>CTL-0093</x:v>
      </x:c>
      <x:c r="B652" s="50" t="str">
        <x:v>Candidate alternative-rationale group</x:v>
      </x:c>
      <x:c r="C652" s="52" t="str">
        <x:f>IF('Deal_Master_Wide'!$AU$95="","",'Deal_Master_Wide'!$AU$95)</x:f>
        <x:v>Not reviewed</x:v>
      </x:c>
      <x:c r="D652" s="52" t="str">
        <x:f>IF('Deal_Master_Wide'!$AV$95="","",'Deal_Master_Wide'!$AV$95)</x:f>
        <x:v>Not assessed</x:v>
      </x:c>
      <x:c r="E652" s="50" t="n">
        <x:v>0</x:v>
      </x:c>
      <x:c r="F652" s="52" t="str">
        <x:f>IF(OR($C652="High-confidence innovation-driven",$C652="Medium-confidence innovation-driven"),1,IF($C652="Clear alternative-rationale",0,""))</x:f>
      </x:c>
      <x:c r="G652" s="52" t="str">
        <x:f>IF('Deal_Master_Wide'!$M$95="","",'Deal_Master_Wide'!$M$95)</x:f>
        <x:v>Review</x:v>
      </x:c>
      <x:c r="H652" s="50" t="str">
        <x:v>Sanofi</x:v>
      </x:c>
      <x:c r="I652" s="50" t="str">
        <x:v>Ablynx NV</x:v>
      </x:c>
      <x:c r="J652" s="50" t="n">
        <x:v>2018</x:v>
      </x:c>
      <x:c r="K652" s="50" t="n">
        <x:v>3</x:v>
      </x:c>
      <x:c r="L652" s="50" t="n">
        <x:v>2021</x:v>
      </x:c>
      <x:c r="M652" s="50" t="n">
        <x:v>1</x:v>
      </x:c>
      <x:c r="N652" s="50" t="n">
        <x:v>1</x:v>
      </x:c>
      <x:c r="O652" s="52" t="str">
        <x:f>IF($F652="","",$F652*$M652)</x:f>
      </x:c>
      <x:c r="P652" s="54" t="str">
        <x:f>IF('Deal_Master_Wide'!$BV$95="","",'Deal_Master_Wide'!$BV$95)</x:f>
      </x:c>
      <x:c r="Q652" s="54" t="str">
        <x:f>IF('Deal_Master_Wide'!$CC$95="","",'Deal_Master_Wide'!$CC$95)</x:f>
      </x:c>
      <x:c r="R652" s="54" t="str">
        <x:f>IF('Deal_Master_Wide'!$CJ$95="","",'Deal_Master_Wide'!$CJ$95)</x:f>
      </x:c>
      <x:c r="S652" s="54" t="str">
        <x:f>IF('Deal_Master_Wide'!$CQ$95="","",'Deal_Master_Wide'!$CQ$95)</x:f>
      </x:c>
      <x:c r="T652" s="54" t="str">
        <x:f>IF('Deal_Master_Wide'!$CX$95="","",'Deal_Master_Wide'!$CX$95)</x:f>
      </x:c>
      <x:c r="U652" s="54" t="str">
        <x:f>IF('Deal_Master_Wide'!$DE$95="","",'Deal_Master_Wide'!$DE$95)</x:f>
      </x:c>
      <x:c r="V652" s="56" t="str">
        <x:f>IF('Deal_Master_Wide'!$DL$95="","",'Deal_Master_Wide'!$DL$95)</x:f>
      </x:c>
      <x:c r="W652" s="56" t="str">
        <x:f>IF('Deal_Master_Wide'!$DS$95="","",'Deal_Master_Wide'!$DS$95)</x:f>
      </x:c>
      <x:c r="X652" s="56" t="str">
        <x:f>IF('Deal_Master_Wide'!$DZ$95="","",'Deal_Master_Wide'!$DZ$95)</x:f>
      </x:c>
      <x:c r="Y652" s="118" t="str">
        <x:f>IF('Deal_Master_Wide'!$EG$95="","",'Deal_Master_Wide'!$EG$95)</x:f>
      </x:c>
      <x:c r="Z652" s="118" t="str">
        <x:f>IF('Deal_Master_Wide'!$EN$95="","",'Deal_Master_Wide'!$EN$95)</x:f>
      </x:c>
      <x:c r="AA652" s="52" t="str">
        <x:f>IF('Deal_Master_Wide'!$AL$95="","",'Deal_Master_Wide'!$AL$95)</x:f>
        <x:v>Unknown</x:v>
      </x:c>
      <x:c r="AB652" s="54" t="n">
        <x:f>IF('Deal_Master_Wide'!$AF$95="","",'Deal_Master_Wide'!$AF$95)</x:f>
        <x:v>4847</x:v>
      </x:c>
      <x:c r="AC652" s="52" t="str">
        <x:f>IF(COUNT($P652,$Q652,$R652,$S652,$T652,$U652,$V652,$W652,$X652)=9,"Yes","No")</x:f>
        <x:v>No</x:v>
      </x:c>
      <x:c r="AD652" s="52" t="str">
        <x:f>IF(COUNT($Y652,$Z652)=2,"Yes","No")</x:f>
        <x:v>No</x:v>
      </x:c>
      <x:c r="AE652" s="50" t="str"/>
      <x:c r="AF652" t="str"/>
    </x:row>
    <x:row r="653" ht="20" customHeight="1">
      <x:c r="A653" s="50" t="str">
        <x:v>CTL-0094</x:v>
      </x:c>
      <x:c r="B653" s="50" t="str">
        <x:v>Candidate alternative-rationale group</x:v>
      </x:c>
      <x:c r="C653" s="52" t="str">
        <x:f>IF('Deal_Master_Wide'!$AU$96="","",'Deal_Master_Wide'!$AU$96)</x:f>
        <x:v>Not reviewed</x:v>
      </x:c>
      <x:c r="D653" s="52" t="str">
        <x:f>IF('Deal_Master_Wide'!$AV$96="","",'Deal_Master_Wide'!$AV$96)</x:f>
        <x:v>Not assessed</x:v>
      </x:c>
      <x:c r="E653" s="50" t="n">
        <x:v>0</x:v>
      </x:c>
      <x:c r="F653" s="52" t="str">
        <x:f>IF(OR($C653="High-confidence innovation-driven",$C653="Medium-confidence innovation-driven"),1,IF($C653="Clear alternative-rationale",0,""))</x:f>
      </x:c>
      <x:c r="G653" s="52" t="str">
        <x:f>IF('Deal_Master_Wide'!$M$96="","",'Deal_Master_Wide'!$M$96)</x:f>
        <x:v>Review</x:v>
      </x:c>
      <x:c r="H653" s="50" t="str">
        <x:v>Spectris Plc</x:v>
      </x:c>
      <x:c r="I653" s="50" t="str">
        <x:v>Concept Life Sciences Ltd</x:v>
      </x:c>
      <x:c r="J653" s="50" t="n">
        <x:v>2018</x:v>
      </x:c>
      <x:c r="K653" s="50" t="n">
        <x:v>-3</x:v>
      </x:c>
      <x:c r="L653" s="50" t="n">
        <x:v>2015</x:v>
      </x:c>
      <x:c r="M653" s="50" t="n">
        <x:v>0</x:v>
      </x:c>
      <x:c r="N653" s="50" t="n">
        <x:v>0</x:v>
      </x:c>
      <x:c r="O653" s="52" t="str">
        <x:f>IF($F653="","",$F653*$M653)</x:f>
      </x:c>
      <x:c r="P653" s="54" t="str">
        <x:f>IF('Deal_Master_Wide'!$BP$96="","",'Deal_Master_Wide'!$BP$96)</x:f>
      </x:c>
      <x:c r="Q653" s="54" t="str">
        <x:f>IF('Deal_Master_Wide'!$BW$96="","",'Deal_Master_Wide'!$BW$96)</x:f>
      </x:c>
      <x:c r="R653" s="54" t="str">
        <x:f>IF('Deal_Master_Wide'!$CD$96="","",'Deal_Master_Wide'!$CD$96)</x:f>
      </x:c>
      <x:c r="S653" s="54" t="str">
        <x:f>IF('Deal_Master_Wide'!$CK$96="","",'Deal_Master_Wide'!$CK$96)</x:f>
      </x:c>
      <x:c r="T653" s="54" t="str">
        <x:f>IF('Deal_Master_Wide'!$CR$96="","",'Deal_Master_Wide'!$CR$96)</x:f>
      </x:c>
      <x:c r="U653" s="54" t="str">
        <x:f>IF('Deal_Master_Wide'!$CY$96="","",'Deal_Master_Wide'!$CY$96)</x:f>
      </x:c>
      <x:c r="V653" s="56" t="str">
        <x:f>IF('Deal_Master_Wide'!$DF$96="","",'Deal_Master_Wide'!$DF$96)</x:f>
      </x:c>
      <x:c r="W653" s="56" t="str">
        <x:f>IF('Deal_Master_Wide'!$DM$96="","",'Deal_Master_Wide'!$DM$96)</x:f>
      </x:c>
      <x:c r="X653" s="56" t="str">
        <x:f>IF('Deal_Master_Wide'!$DT$96="","",'Deal_Master_Wide'!$DT$96)</x:f>
      </x:c>
      <x:c r="Y653" s="118" t="str">
        <x:f>IF('Deal_Master_Wide'!$EA$96="","",'Deal_Master_Wide'!$EA$96)</x:f>
      </x:c>
      <x:c r="Z653" s="118" t="str">
        <x:f>IF('Deal_Master_Wide'!$EH$96="","",'Deal_Master_Wide'!$EH$96)</x:f>
      </x:c>
      <x:c r="AA653" s="52" t="str">
        <x:f>IF('Deal_Master_Wide'!$AL$96="","",'Deal_Master_Wide'!$AL$96)</x:f>
        <x:v>Unknown</x:v>
      </x:c>
      <x:c r="AB653" s="54" t="n">
        <x:f>IF('Deal_Master_Wide'!$AF$96="","",'Deal_Master_Wide'!$AF$96)</x:f>
        <x:v>232</x:v>
      </x:c>
      <x:c r="AC653" s="52" t="str">
        <x:f>IF(COUNT($P653,$Q653,$R653,$S653,$T653,$U653,$V653,$W653,$X653)=9,"Yes","No")</x:f>
        <x:v>No</x:v>
      </x:c>
      <x:c r="AD653" s="52" t="str">
        <x:f>IF(COUNT($Y653,$Z653)=2,"Yes","No")</x:f>
        <x:v>No</x:v>
      </x:c>
      <x:c r="AE653" s="50" t="str"/>
      <x:c r="AF653" t="str"/>
    </x:row>
    <x:row r="654" ht="20" customHeight="1">
      <x:c r="A654" s="50" t="str">
        <x:v>CTL-0094</x:v>
      </x:c>
      <x:c r="B654" s="50" t="str">
        <x:v>Candidate alternative-rationale group</x:v>
      </x:c>
      <x:c r="C654" s="52" t="str">
        <x:f>IF('Deal_Master_Wide'!$AU$96="","",'Deal_Master_Wide'!$AU$96)</x:f>
        <x:v>Not reviewed</x:v>
      </x:c>
      <x:c r="D654" s="52" t="str">
        <x:f>IF('Deal_Master_Wide'!$AV$96="","",'Deal_Master_Wide'!$AV$96)</x:f>
        <x:v>Not assessed</x:v>
      </x:c>
      <x:c r="E654" s="50" t="n">
        <x:v>0</x:v>
      </x:c>
      <x:c r="F654" s="52" t="str">
        <x:f>IF(OR($C654="High-confidence innovation-driven",$C654="Medium-confidence innovation-driven"),1,IF($C654="Clear alternative-rationale",0,""))</x:f>
      </x:c>
      <x:c r="G654" s="52" t="str">
        <x:f>IF('Deal_Master_Wide'!$M$96="","",'Deal_Master_Wide'!$M$96)</x:f>
        <x:v>Review</x:v>
      </x:c>
      <x:c r="H654" s="50" t="str">
        <x:v>Spectris Plc</x:v>
      </x:c>
      <x:c r="I654" s="50" t="str">
        <x:v>Concept Life Sciences Ltd</x:v>
      </x:c>
      <x:c r="J654" s="50" t="n">
        <x:v>2018</x:v>
      </x:c>
      <x:c r="K654" s="50" t="n">
        <x:v>-2</x:v>
      </x:c>
      <x:c r="L654" s="50" t="n">
        <x:v>2016</x:v>
      </x:c>
      <x:c r="M654" s="50" t="n">
        <x:v>0</x:v>
      </x:c>
      <x:c r="N654" s="50" t="n">
        <x:v>0</x:v>
      </x:c>
      <x:c r="O654" s="52" t="str">
        <x:f>IF($F654="","",$F654*$M654)</x:f>
      </x:c>
      <x:c r="P654" s="54" t="str">
        <x:f>IF('Deal_Master_Wide'!$BQ$96="","",'Deal_Master_Wide'!$BQ$96)</x:f>
      </x:c>
      <x:c r="Q654" s="54" t="str">
        <x:f>IF('Deal_Master_Wide'!$BX$96="","",'Deal_Master_Wide'!$BX$96)</x:f>
      </x:c>
      <x:c r="R654" s="54" t="str">
        <x:f>IF('Deal_Master_Wide'!$CE$96="","",'Deal_Master_Wide'!$CE$96)</x:f>
      </x:c>
      <x:c r="S654" s="54" t="str">
        <x:f>IF('Deal_Master_Wide'!$CL$96="","",'Deal_Master_Wide'!$CL$96)</x:f>
      </x:c>
      <x:c r="T654" s="54" t="str">
        <x:f>IF('Deal_Master_Wide'!$CS$96="","",'Deal_Master_Wide'!$CS$96)</x:f>
      </x:c>
      <x:c r="U654" s="54" t="str">
        <x:f>IF('Deal_Master_Wide'!$CZ$96="","",'Deal_Master_Wide'!$CZ$96)</x:f>
      </x:c>
      <x:c r="V654" s="56" t="str">
        <x:f>IF('Deal_Master_Wide'!$DG$96="","",'Deal_Master_Wide'!$DG$96)</x:f>
      </x:c>
      <x:c r="W654" s="56" t="str">
        <x:f>IF('Deal_Master_Wide'!$DN$96="","",'Deal_Master_Wide'!$DN$96)</x:f>
      </x:c>
      <x:c r="X654" s="56" t="str">
        <x:f>IF('Deal_Master_Wide'!$DU$96="","",'Deal_Master_Wide'!$DU$96)</x:f>
      </x:c>
      <x:c r="Y654" s="118" t="str">
        <x:f>IF('Deal_Master_Wide'!$EB$96="","",'Deal_Master_Wide'!$EB$96)</x:f>
      </x:c>
      <x:c r="Z654" s="118" t="str">
        <x:f>IF('Deal_Master_Wide'!$EI$96="","",'Deal_Master_Wide'!$EI$96)</x:f>
      </x:c>
      <x:c r="AA654" s="52" t="str">
        <x:f>IF('Deal_Master_Wide'!$AL$96="","",'Deal_Master_Wide'!$AL$96)</x:f>
        <x:v>Unknown</x:v>
      </x:c>
      <x:c r="AB654" s="54" t="n">
        <x:f>IF('Deal_Master_Wide'!$AF$96="","",'Deal_Master_Wide'!$AF$96)</x:f>
        <x:v>232</x:v>
      </x:c>
      <x:c r="AC654" s="52" t="str">
        <x:f>IF(COUNT($P654,$Q654,$R654,$S654,$T654,$U654,$V654,$W654,$X654)=9,"Yes","No")</x:f>
        <x:v>No</x:v>
      </x:c>
      <x:c r="AD654" s="52" t="str">
        <x:f>IF(COUNT($Y654,$Z654)=2,"Yes","No")</x:f>
        <x:v>No</x:v>
      </x:c>
      <x:c r="AE654" s="50" t="str"/>
      <x:c r="AF654" t="str"/>
    </x:row>
    <x:row r="655" ht="20" customHeight="1">
      <x:c r="A655" s="50" t="str">
        <x:v>CTL-0094</x:v>
      </x:c>
      <x:c r="B655" s="50" t="str">
        <x:v>Candidate alternative-rationale group</x:v>
      </x:c>
      <x:c r="C655" s="52" t="str">
        <x:f>IF('Deal_Master_Wide'!$AU$96="","",'Deal_Master_Wide'!$AU$96)</x:f>
        <x:v>Not reviewed</x:v>
      </x:c>
      <x:c r="D655" s="52" t="str">
        <x:f>IF('Deal_Master_Wide'!$AV$96="","",'Deal_Master_Wide'!$AV$96)</x:f>
        <x:v>Not assessed</x:v>
      </x:c>
      <x:c r="E655" s="50" t="n">
        <x:v>0</x:v>
      </x:c>
      <x:c r="F655" s="52" t="str">
        <x:f>IF(OR($C655="High-confidence innovation-driven",$C655="Medium-confidence innovation-driven"),1,IF($C655="Clear alternative-rationale",0,""))</x:f>
      </x:c>
      <x:c r="G655" s="52" t="str">
        <x:f>IF('Deal_Master_Wide'!$M$96="","",'Deal_Master_Wide'!$M$96)</x:f>
        <x:v>Review</x:v>
      </x:c>
      <x:c r="H655" s="50" t="str">
        <x:v>Spectris Plc</x:v>
      </x:c>
      <x:c r="I655" s="50" t="str">
        <x:v>Concept Life Sciences Ltd</x:v>
      </x:c>
      <x:c r="J655" s="50" t="n">
        <x:v>2018</x:v>
      </x:c>
      <x:c r="K655" s="50" t="n">
        <x:v>-1</x:v>
      </x:c>
      <x:c r="L655" s="50" t="n">
        <x:v>2017</x:v>
      </x:c>
      <x:c r="M655" s="50" t="n">
        <x:v>0</x:v>
      </x:c>
      <x:c r="N655" s="50" t="n">
        <x:v>0</x:v>
      </x:c>
      <x:c r="O655" s="52" t="str">
        <x:f>IF($F655="","",$F655*$M655)</x:f>
      </x:c>
      <x:c r="P655" s="54" t="str">
        <x:f>IF('Deal_Master_Wide'!$BR$96="","",'Deal_Master_Wide'!$BR$96)</x:f>
      </x:c>
      <x:c r="Q655" s="54" t="str">
        <x:f>IF('Deal_Master_Wide'!$BY$96="","",'Deal_Master_Wide'!$BY$96)</x:f>
      </x:c>
      <x:c r="R655" s="54" t="str">
        <x:f>IF('Deal_Master_Wide'!$CF$96="","",'Deal_Master_Wide'!$CF$96)</x:f>
      </x:c>
      <x:c r="S655" s="54" t="str">
        <x:f>IF('Deal_Master_Wide'!$CM$96="","",'Deal_Master_Wide'!$CM$96)</x:f>
      </x:c>
      <x:c r="T655" s="54" t="str">
        <x:f>IF('Deal_Master_Wide'!$CT$96="","",'Deal_Master_Wide'!$CT$96)</x:f>
      </x:c>
      <x:c r="U655" s="54" t="str">
        <x:f>IF('Deal_Master_Wide'!$DA$96="","",'Deal_Master_Wide'!$DA$96)</x:f>
      </x:c>
      <x:c r="V655" s="56" t="str">
        <x:f>IF('Deal_Master_Wide'!$DH$96="","",'Deal_Master_Wide'!$DH$96)</x:f>
      </x:c>
      <x:c r="W655" s="56" t="str">
        <x:f>IF('Deal_Master_Wide'!$DO$96="","",'Deal_Master_Wide'!$DO$96)</x:f>
      </x:c>
      <x:c r="X655" s="56" t="str">
        <x:f>IF('Deal_Master_Wide'!$DV$96="","",'Deal_Master_Wide'!$DV$96)</x:f>
      </x:c>
      <x:c r="Y655" s="118" t="str">
        <x:f>IF('Deal_Master_Wide'!$EC$96="","",'Deal_Master_Wide'!$EC$96)</x:f>
      </x:c>
      <x:c r="Z655" s="118" t="str">
        <x:f>IF('Deal_Master_Wide'!$EJ$96="","",'Deal_Master_Wide'!$EJ$96)</x:f>
      </x:c>
      <x:c r="AA655" s="52" t="str">
        <x:f>IF('Deal_Master_Wide'!$AL$96="","",'Deal_Master_Wide'!$AL$96)</x:f>
        <x:v>Unknown</x:v>
      </x:c>
      <x:c r="AB655" s="54" t="n">
        <x:f>IF('Deal_Master_Wide'!$AF$96="","",'Deal_Master_Wide'!$AF$96)</x:f>
        <x:v>232</x:v>
      </x:c>
      <x:c r="AC655" s="52" t="str">
        <x:f>IF(COUNT($P655,$Q655,$R655,$S655,$T655,$U655,$V655,$W655,$X655)=9,"Yes","No")</x:f>
        <x:v>No</x:v>
      </x:c>
      <x:c r="AD655" s="52" t="str">
        <x:f>IF(COUNT($Y655,$Z655)=2,"Yes","No")</x:f>
        <x:v>No</x:v>
      </x:c>
      <x:c r="AE655" s="50" t="str"/>
      <x:c r="AF655" t="str"/>
    </x:row>
    <x:row r="656" ht="20" customHeight="1">
      <x:c r="A656" s="50" t="str">
        <x:v>CTL-0094</x:v>
      </x:c>
      <x:c r="B656" s="50" t="str">
        <x:v>Candidate alternative-rationale group</x:v>
      </x:c>
      <x:c r="C656" s="52" t="str">
        <x:f>IF('Deal_Master_Wide'!$AU$96="","",'Deal_Master_Wide'!$AU$96)</x:f>
        <x:v>Not reviewed</x:v>
      </x:c>
      <x:c r="D656" s="52" t="str">
        <x:f>IF('Deal_Master_Wide'!$AV$96="","",'Deal_Master_Wide'!$AV$96)</x:f>
        <x:v>Not assessed</x:v>
      </x:c>
      <x:c r="E656" s="50" t="n">
        <x:v>0</x:v>
      </x:c>
      <x:c r="F656" s="52" t="str">
        <x:f>IF(OR($C656="High-confidence innovation-driven",$C656="Medium-confidence innovation-driven"),1,IF($C656="Clear alternative-rationale",0,""))</x:f>
      </x:c>
      <x:c r="G656" s="52" t="str">
        <x:f>IF('Deal_Master_Wide'!$M$96="","",'Deal_Master_Wide'!$M$96)</x:f>
        <x:v>Review</x:v>
      </x:c>
      <x:c r="H656" s="50" t="str">
        <x:v>Spectris Plc</x:v>
      </x:c>
      <x:c r="I656" s="50" t="str">
        <x:v>Concept Life Sciences Ltd</x:v>
      </x:c>
      <x:c r="J656" s="50" t="n">
        <x:v>2018</x:v>
      </x:c>
      <x:c r="K656" s="50" t="n">
        <x:v>0</x:v>
      </x:c>
      <x:c r="L656" s="50" t="n">
        <x:v>2018</x:v>
      </x:c>
      <x:c r="M656" s="50" t="n">
        <x:v>0</x:v>
      </x:c>
      <x:c r="N656" s="50" t="n">
        <x:v>1</x:v>
      </x:c>
      <x:c r="O656" s="52" t="str">
        <x:f>IF($F656="","",$F656*$M656)</x:f>
      </x:c>
      <x:c r="P656" s="54" t="str">
        <x:f>IF('Deal_Master_Wide'!$BS$96="","",'Deal_Master_Wide'!$BS$96)</x:f>
      </x:c>
      <x:c r="Q656" s="54" t="str">
        <x:f>IF('Deal_Master_Wide'!$BZ$96="","",'Deal_Master_Wide'!$BZ$96)</x:f>
      </x:c>
      <x:c r="R656" s="54" t="str">
        <x:f>IF('Deal_Master_Wide'!$CG$96="","",'Deal_Master_Wide'!$CG$96)</x:f>
      </x:c>
      <x:c r="S656" s="54" t="str">
        <x:f>IF('Deal_Master_Wide'!$CN$96="","",'Deal_Master_Wide'!$CN$96)</x:f>
      </x:c>
      <x:c r="T656" s="54" t="str">
        <x:f>IF('Deal_Master_Wide'!$CU$96="","",'Deal_Master_Wide'!$CU$96)</x:f>
      </x:c>
      <x:c r="U656" s="54" t="str">
        <x:f>IF('Deal_Master_Wide'!$DB$96="","",'Deal_Master_Wide'!$DB$96)</x:f>
      </x:c>
      <x:c r="V656" s="56" t="str">
        <x:f>IF('Deal_Master_Wide'!$DI$96="","",'Deal_Master_Wide'!$DI$96)</x:f>
      </x:c>
      <x:c r="W656" s="56" t="str">
        <x:f>IF('Deal_Master_Wide'!$DP$96="","",'Deal_Master_Wide'!$DP$96)</x:f>
      </x:c>
      <x:c r="X656" s="56" t="str">
        <x:f>IF('Deal_Master_Wide'!$DW$96="","",'Deal_Master_Wide'!$DW$96)</x:f>
      </x:c>
      <x:c r="Y656" s="118" t="str">
        <x:f>IF('Deal_Master_Wide'!$ED$96="","",'Deal_Master_Wide'!$ED$96)</x:f>
      </x:c>
      <x:c r="Z656" s="118" t="str">
        <x:f>IF('Deal_Master_Wide'!$EK$96="","",'Deal_Master_Wide'!$EK$96)</x:f>
      </x:c>
      <x:c r="AA656" s="52" t="str">
        <x:f>IF('Deal_Master_Wide'!$AL$96="","",'Deal_Master_Wide'!$AL$96)</x:f>
        <x:v>Unknown</x:v>
      </x:c>
      <x:c r="AB656" s="54" t="n">
        <x:f>IF('Deal_Master_Wide'!$AF$96="","",'Deal_Master_Wide'!$AF$96)</x:f>
        <x:v>232</x:v>
      </x:c>
      <x:c r="AC656" s="52" t="str">
        <x:f>IF(COUNT($P656,$Q656,$R656,$S656,$T656,$U656,$V656,$W656,$X656)=9,"Yes","No")</x:f>
        <x:v>No</x:v>
      </x:c>
      <x:c r="AD656" s="52" t="str">
        <x:f>IF(COUNT($Y656,$Z656)=2,"Yes","No")</x:f>
        <x:v>No</x:v>
      </x:c>
      <x:c r="AE656" s="50" t="str"/>
      <x:c r="AF656" t="str"/>
    </x:row>
    <x:row r="657" ht="20" customHeight="1">
      <x:c r="A657" s="50" t="str">
        <x:v>CTL-0094</x:v>
      </x:c>
      <x:c r="B657" s="50" t="str">
        <x:v>Candidate alternative-rationale group</x:v>
      </x:c>
      <x:c r="C657" s="52" t="str">
        <x:f>IF('Deal_Master_Wide'!$AU$96="","",'Deal_Master_Wide'!$AU$96)</x:f>
        <x:v>Not reviewed</x:v>
      </x:c>
      <x:c r="D657" s="52" t="str">
        <x:f>IF('Deal_Master_Wide'!$AV$96="","",'Deal_Master_Wide'!$AV$96)</x:f>
        <x:v>Not assessed</x:v>
      </x:c>
      <x:c r="E657" s="50" t="n">
        <x:v>0</x:v>
      </x:c>
      <x:c r="F657" s="52" t="str">
        <x:f>IF(OR($C657="High-confidence innovation-driven",$C657="Medium-confidence innovation-driven"),1,IF($C657="Clear alternative-rationale",0,""))</x:f>
      </x:c>
      <x:c r="G657" s="52" t="str">
        <x:f>IF('Deal_Master_Wide'!$M$96="","",'Deal_Master_Wide'!$M$96)</x:f>
        <x:v>Review</x:v>
      </x:c>
      <x:c r="H657" s="50" t="str">
        <x:v>Spectris Plc</x:v>
      </x:c>
      <x:c r="I657" s="50" t="str">
        <x:v>Concept Life Sciences Ltd</x:v>
      </x:c>
      <x:c r="J657" s="50" t="n">
        <x:v>2018</x:v>
      </x:c>
      <x:c r="K657" s="50" t="n">
        <x:v>1</x:v>
      </x:c>
      <x:c r="L657" s="50" t="n">
        <x:v>2019</x:v>
      </x:c>
      <x:c r="M657" s="50" t="n">
        <x:v>1</x:v>
      </x:c>
      <x:c r="N657" s="50" t="n">
        <x:v>1</x:v>
      </x:c>
      <x:c r="O657" s="52" t="str">
        <x:f>IF($F657="","",$F657*$M657)</x:f>
      </x:c>
      <x:c r="P657" s="54" t="str">
        <x:f>IF('Deal_Master_Wide'!$BT$96="","",'Deal_Master_Wide'!$BT$96)</x:f>
      </x:c>
      <x:c r="Q657" s="54" t="str">
        <x:f>IF('Deal_Master_Wide'!$CA$96="","",'Deal_Master_Wide'!$CA$96)</x:f>
      </x:c>
      <x:c r="R657" s="54" t="str">
        <x:f>IF('Deal_Master_Wide'!$CH$96="","",'Deal_Master_Wide'!$CH$96)</x:f>
      </x:c>
      <x:c r="S657" s="54" t="str">
        <x:f>IF('Deal_Master_Wide'!$CO$96="","",'Deal_Master_Wide'!$CO$96)</x:f>
      </x:c>
      <x:c r="T657" s="54" t="str">
        <x:f>IF('Deal_Master_Wide'!$CV$96="","",'Deal_Master_Wide'!$CV$96)</x:f>
      </x:c>
      <x:c r="U657" s="54" t="str">
        <x:f>IF('Deal_Master_Wide'!$DC$96="","",'Deal_Master_Wide'!$DC$96)</x:f>
      </x:c>
      <x:c r="V657" s="56" t="str">
        <x:f>IF('Deal_Master_Wide'!$DJ$96="","",'Deal_Master_Wide'!$DJ$96)</x:f>
      </x:c>
      <x:c r="W657" s="56" t="str">
        <x:f>IF('Deal_Master_Wide'!$DQ$96="","",'Deal_Master_Wide'!$DQ$96)</x:f>
      </x:c>
      <x:c r="X657" s="56" t="str">
        <x:f>IF('Deal_Master_Wide'!$DX$96="","",'Deal_Master_Wide'!$DX$96)</x:f>
      </x:c>
      <x:c r="Y657" s="118" t="str">
        <x:f>IF('Deal_Master_Wide'!$EE$96="","",'Deal_Master_Wide'!$EE$96)</x:f>
      </x:c>
      <x:c r="Z657" s="118" t="str">
        <x:f>IF('Deal_Master_Wide'!$EL$96="","",'Deal_Master_Wide'!$EL$96)</x:f>
      </x:c>
      <x:c r="AA657" s="52" t="str">
        <x:f>IF('Deal_Master_Wide'!$AL$96="","",'Deal_Master_Wide'!$AL$96)</x:f>
        <x:v>Unknown</x:v>
      </x:c>
      <x:c r="AB657" s="54" t="n">
        <x:f>IF('Deal_Master_Wide'!$AF$96="","",'Deal_Master_Wide'!$AF$96)</x:f>
        <x:v>232</x:v>
      </x:c>
      <x:c r="AC657" s="52" t="str">
        <x:f>IF(COUNT($P657,$Q657,$R657,$S657,$T657,$U657,$V657,$W657,$X657)=9,"Yes","No")</x:f>
        <x:v>No</x:v>
      </x:c>
      <x:c r="AD657" s="52" t="str">
        <x:f>IF(COUNT($Y657,$Z657)=2,"Yes","No")</x:f>
        <x:v>No</x:v>
      </x:c>
      <x:c r="AE657" s="50" t="str"/>
      <x:c r="AF657" t="str"/>
    </x:row>
    <x:row r="658" ht="20" customHeight="1">
      <x:c r="A658" s="50" t="str">
        <x:v>CTL-0094</x:v>
      </x:c>
      <x:c r="B658" s="50" t="str">
        <x:v>Candidate alternative-rationale group</x:v>
      </x:c>
      <x:c r="C658" s="52" t="str">
        <x:f>IF('Deal_Master_Wide'!$AU$96="","",'Deal_Master_Wide'!$AU$96)</x:f>
        <x:v>Not reviewed</x:v>
      </x:c>
      <x:c r="D658" s="52" t="str">
        <x:f>IF('Deal_Master_Wide'!$AV$96="","",'Deal_Master_Wide'!$AV$96)</x:f>
        <x:v>Not assessed</x:v>
      </x:c>
      <x:c r="E658" s="50" t="n">
        <x:v>0</x:v>
      </x:c>
      <x:c r="F658" s="52" t="str">
        <x:f>IF(OR($C658="High-confidence innovation-driven",$C658="Medium-confidence innovation-driven"),1,IF($C658="Clear alternative-rationale",0,""))</x:f>
      </x:c>
      <x:c r="G658" s="52" t="str">
        <x:f>IF('Deal_Master_Wide'!$M$96="","",'Deal_Master_Wide'!$M$96)</x:f>
        <x:v>Review</x:v>
      </x:c>
      <x:c r="H658" s="50" t="str">
        <x:v>Spectris Plc</x:v>
      </x:c>
      <x:c r="I658" s="50" t="str">
        <x:v>Concept Life Sciences Ltd</x:v>
      </x:c>
      <x:c r="J658" s="50" t="n">
        <x:v>2018</x:v>
      </x:c>
      <x:c r="K658" s="50" t="n">
        <x:v>2</x:v>
      </x:c>
      <x:c r="L658" s="50" t="n">
        <x:v>2020</x:v>
      </x:c>
      <x:c r="M658" s="50" t="n">
        <x:v>1</x:v>
      </x:c>
      <x:c r="N658" s="50" t="n">
        <x:v>1</x:v>
      </x:c>
      <x:c r="O658" s="52" t="str">
        <x:f>IF($F658="","",$F658*$M658)</x:f>
      </x:c>
      <x:c r="P658" s="54" t="str">
        <x:f>IF('Deal_Master_Wide'!$BU$96="","",'Deal_Master_Wide'!$BU$96)</x:f>
      </x:c>
      <x:c r="Q658" s="54" t="str">
        <x:f>IF('Deal_Master_Wide'!$CB$96="","",'Deal_Master_Wide'!$CB$96)</x:f>
      </x:c>
      <x:c r="R658" s="54" t="str">
        <x:f>IF('Deal_Master_Wide'!$CI$96="","",'Deal_Master_Wide'!$CI$96)</x:f>
      </x:c>
      <x:c r="S658" s="54" t="str">
        <x:f>IF('Deal_Master_Wide'!$CP$96="","",'Deal_Master_Wide'!$CP$96)</x:f>
      </x:c>
      <x:c r="T658" s="54" t="str">
        <x:f>IF('Deal_Master_Wide'!$CW$96="","",'Deal_Master_Wide'!$CW$96)</x:f>
      </x:c>
      <x:c r="U658" s="54" t="str">
        <x:f>IF('Deal_Master_Wide'!$DD$96="","",'Deal_Master_Wide'!$DD$96)</x:f>
      </x:c>
      <x:c r="V658" s="56" t="str">
        <x:f>IF('Deal_Master_Wide'!$DK$96="","",'Deal_Master_Wide'!$DK$96)</x:f>
      </x:c>
      <x:c r="W658" s="56" t="str">
        <x:f>IF('Deal_Master_Wide'!$DR$96="","",'Deal_Master_Wide'!$DR$96)</x:f>
      </x:c>
      <x:c r="X658" s="56" t="str">
        <x:f>IF('Deal_Master_Wide'!$DY$96="","",'Deal_Master_Wide'!$DY$96)</x:f>
      </x:c>
      <x:c r="Y658" s="118" t="str">
        <x:f>IF('Deal_Master_Wide'!$EF$96="","",'Deal_Master_Wide'!$EF$96)</x:f>
      </x:c>
      <x:c r="Z658" s="118" t="str">
        <x:f>IF('Deal_Master_Wide'!$EM$96="","",'Deal_Master_Wide'!$EM$96)</x:f>
      </x:c>
      <x:c r="AA658" s="52" t="str">
        <x:f>IF('Deal_Master_Wide'!$AL$96="","",'Deal_Master_Wide'!$AL$96)</x:f>
        <x:v>Unknown</x:v>
      </x:c>
      <x:c r="AB658" s="54" t="n">
        <x:f>IF('Deal_Master_Wide'!$AF$96="","",'Deal_Master_Wide'!$AF$96)</x:f>
        <x:v>232</x:v>
      </x:c>
      <x:c r="AC658" s="52" t="str">
        <x:f>IF(COUNT($P658,$Q658,$R658,$S658,$T658,$U658,$V658,$W658,$X658)=9,"Yes","No")</x:f>
        <x:v>No</x:v>
      </x:c>
      <x:c r="AD658" s="52" t="str">
        <x:f>IF(COUNT($Y658,$Z658)=2,"Yes","No")</x:f>
        <x:v>No</x:v>
      </x:c>
      <x:c r="AE658" s="50" t="str"/>
      <x:c r="AF658" t="str"/>
    </x:row>
    <x:row r="659" ht="20" customHeight="1">
      <x:c r="A659" s="50" t="str">
        <x:v>CTL-0094</x:v>
      </x:c>
      <x:c r="B659" s="50" t="str">
        <x:v>Candidate alternative-rationale group</x:v>
      </x:c>
      <x:c r="C659" s="52" t="str">
        <x:f>IF('Deal_Master_Wide'!$AU$96="","",'Deal_Master_Wide'!$AU$96)</x:f>
        <x:v>Not reviewed</x:v>
      </x:c>
      <x:c r="D659" s="52" t="str">
        <x:f>IF('Deal_Master_Wide'!$AV$96="","",'Deal_Master_Wide'!$AV$96)</x:f>
        <x:v>Not assessed</x:v>
      </x:c>
      <x:c r="E659" s="50" t="n">
        <x:v>0</x:v>
      </x:c>
      <x:c r="F659" s="52" t="str">
        <x:f>IF(OR($C659="High-confidence innovation-driven",$C659="Medium-confidence innovation-driven"),1,IF($C659="Clear alternative-rationale",0,""))</x:f>
      </x:c>
      <x:c r="G659" s="52" t="str">
        <x:f>IF('Deal_Master_Wide'!$M$96="","",'Deal_Master_Wide'!$M$96)</x:f>
        <x:v>Review</x:v>
      </x:c>
      <x:c r="H659" s="50" t="str">
        <x:v>Spectris Plc</x:v>
      </x:c>
      <x:c r="I659" s="50" t="str">
        <x:v>Concept Life Sciences Ltd</x:v>
      </x:c>
      <x:c r="J659" s="50" t="n">
        <x:v>2018</x:v>
      </x:c>
      <x:c r="K659" s="50" t="n">
        <x:v>3</x:v>
      </x:c>
      <x:c r="L659" s="50" t="n">
        <x:v>2021</x:v>
      </x:c>
      <x:c r="M659" s="50" t="n">
        <x:v>1</x:v>
      </x:c>
      <x:c r="N659" s="50" t="n">
        <x:v>1</x:v>
      </x:c>
      <x:c r="O659" s="52" t="str">
        <x:f>IF($F659="","",$F659*$M659)</x:f>
      </x:c>
      <x:c r="P659" s="54" t="str">
        <x:f>IF('Deal_Master_Wide'!$BV$96="","",'Deal_Master_Wide'!$BV$96)</x:f>
      </x:c>
      <x:c r="Q659" s="54" t="str">
        <x:f>IF('Deal_Master_Wide'!$CC$96="","",'Deal_Master_Wide'!$CC$96)</x:f>
      </x:c>
      <x:c r="R659" s="54" t="str">
        <x:f>IF('Deal_Master_Wide'!$CJ$96="","",'Deal_Master_Wide'!$CJ$96)</x:f>
      </x:c>
      <x:c r="S659" s="54" t="str">
        <x:f>IF('Deal_Master_Wide'!$CQ$96="","",'Deal_Master_Wide'!$CQ$96)</x:f>
      </x:c>
      <x:c r="T659" s="54" t="str">
        <x:f>IF('Deal_Master_Wide'!$CX$96="","",'Deal_Master_Wide'!$CX$96)</x:f>
      </x:c>
      <x:c r="U659" s="54" t="str">
        <x:f>IF('Deal_Master_Wide'!$DE$96="","",'Deal_Master_Wide'!$DE$96)</x:f>
      </x:c>
      <x:c r="V659" s="56" t="str">
        <x:f>IF('Deal_Master_Wide'!$DL$96="","",'Deal_Master_Wide'!$DL$96)</x:f>
      </x:c>
      <x:c r="W659" s="56" t="str">
        <x:f>IF('Deal_Master_Wide'!$DS$96="","",'Deal_Master_Wide'!$DS$96)</x:f>
      </x:c>
      <x:c r="X659" s="56" t="str">
        <x:f>IF('Deal_Master_Wide'!$DZ$96="","",'Deal_Master_Wide'!$DZ$96)</x:f>
      </x:c>
      <x:c r="Y659" s="118" t="str">
        <x:f>IF('Deal_Master_Wide'!$EG$96="","",'Deal_Master_Wide'!$EG$96)</x:f>
      </x:c>
      <x:c r="Z659" s="118" t="str">
        <x:f>IF('Deal_Master_Wide'!$EN$96="","",'Deal_Master_Wide'!$EN$96)</x:f>
      </x:c>
      <x:c r="AA659" s="52" t="str">
        <x:f>IF('Deal_Master_Wide'!$AL$96="","",'Deal_Master_Wide'!$AL$96)</x:f>
        <x:v>Unknown</x:v>
      </x:c>
      <x:c r="AB659" s="54" t="n">
        <x:f>IF('Deal_Master_Wide'!$AF$96="","",'Deal_Master_Wide'!$AF$96)</x:f>
        <x:v>232</x:v>
      </x:c>
      <x:c r="AC659" s="52" t="str">
        <x:f>IF(COUNT($P659,$Q659,$R659,$S659,$T659,$U659,$V659,$W659,$X659)=9,"Yes","No")</x:f>
        <x:v>No</x:v>
      </x:c>
      <x:c r="AD659" s="52" t="str">
        <x:f>IF(COUNT($Y659,$Z659)=2,"Yes","No")</x:f>
        <x:v>No</x:v>
      </x:c>
      <x:c r="AE659" s="50" t="str"/>
      <x:c r="AF659" t="str"/>
    </x:row>
    <x:row r="660" ht="20" customHeight="1">
      <x:c r="A660" s="50" t="str">
        <x:v>CTL-0095</x:v>
      </x:c>
      <x:c r="B660" s="50" t="str">
        <x:v>Candidate alternative-rationale group</x:v>
      </x:c>
      <x:c r="C660" s="52" t="str">
        <x:f>IF('Deal_Master_Wide'!$AU$97="","",'Deal_Master_Wide'!$AU$97)</x:f>
        <x:v>Not reviewed</x:v>
      </x:c>
      <x:c r="D660" s="52" t="str">
        <x:f>IF('Deal_Master_Wide'!$AV$97="","",'Deal_Master_Wide'!$AV$97)</x:f>
        <x:v>Not assessed</x:v>
      </x:c>
      <x:c r="E660" s="50" t="n">
        <x:v>0</x:v>
      </x:c>
      <x:c r="F660" s="52" t="str">
        <x:f>IF(OR($C660="High-confidence innovation-driven",$C660="Medium-confidence innovation-driven"),1,IF($C660="Clear alternative-rationale",0,""))</x:f>
      </x:c>
      <x:c r="G660" s="52" t="str">
        <x:f>IF('Deal_Master_Wide'!$M$97="","",'Deal_Master_Wide'!$M$97)</x:f>
        <x:v>Review</x:v>
      </x:c>
      <x:c r="H660" s="50" t="str">
        <x:v>Eurofins Scientific SE</x:v>
      </x:c>
      <x:c r="I660" s="50" t="str">
        <x:v>Eurofins Selcia Ltd</x:v>
      </x:c>
      <x:c r="J660" s="50" t="n">
        <x:v>2018</x:v>
      </x:c>
      <x:c r="K660" s="50" t="n">
        <x:v>-3</x:v>
      </x:c>
      <x:c r="L660" s="50" t="n">
        <x:v>2015</x:v>
      </x:c>
      <x:c r="M660" s="50" t="n">
        <x:v>0</x:v>
      </x:c>
      <x:c r="N660" s="50" t="n">
        <x:v>0</x:v>
      </x:c>
      <x:c r="O660" s="52" t="str">
        <x:f>IF($F660="","",$F660*$M660)</x:f>
      </x:c>
      <x:c r="P660" s="54" t="str">
        <x:f>IF('Deal_Master_Wide'!$BP$97="","",'Deal_Master_Wide'!$BP$97)</x:f>
      </x:c>
      <x:c r="Q660" s="54" t="str">
        <x:f>IF('Deal_Master_Wide'!$BW$97="","",'Deal_Master_Wide'!$BW$97)</x:f>
      </x:c>
      <x:c r="R660" s="54" t="str">
        <x:f>IF('Deal_Master_Wide'!$CD$97="","",'Deal_Master_Wide'!$CD$97)</x:f>
      </x:c>
      <x:c r="S660" s="54" t="str">
        <x:f>IF('Deal_Master_Wide'!$CK$97="","",'Deal_Master_Wide'!$CK$97)</x:f>
      </x:c>
      <x:c r="T660" s="54" t="str">
        <x:f>IF('Deal_Master_Wide'!$CR$97="","",'Deal_Master_Wide'!$CR$97)</x:f>
      </x:c>
      <x:c r="U660" s="54" t="str">
        <x:f>IF('Deal_Master_Wide'!$CY$97="","",'Deal_Master_Wide'!$CY$97)</x:f>
      </x:c>
      <x:c r="V660" s="56" t="str">
        <x:f>IF('Deal_Master_Wide'!$DF$97="","",'Deal_Master_Wide'!$DF$97)</x:f>
      </x:c>
      <x:c r="W660" s="56" t="str">
        <x:f>IF('Deal_Master_Wide'!$DM$97="","",'Deal_Master_Wide'!$DM$97)</x:f>
      </x:c>
      <x:c r="X660" s="56" t="str">
        <x:f>IF('Deal_Master_Wide'!$DT$97="","",'Deal_Master_Wide'!$DT$97)</x:f>
      </x:c>
      <x:c r="Y660" s="118" t="str">
        <x:f>IF('Deal_Master_Wide'!$EA$97="","",'Deal_Master_Wide'!$EA$97)</x:f>
      </x:c>
      <x:c r="Z660" s="118" t="str">
        <x:f>IF('Deal_Master_Wide'!$EH$97="","",'Deal_Master_Wide'!$EH$97)</x:f>
      </x:c>
      <x:c r="AA660" s="52" t="str">
        <x:f>IF('Deal_Master_Wide'!$AL$97="","",'Deal_Master_Wide'!$AL$97)</x:f>
        <x:v>Unknown</x:v>
      </x:c>
      <x:c r="AB660" s="54" t="str">
        <x:f>IF('Deal_Master_Wide'!$AF$97="","",'Deal_Master_Wide'!$AF$97)</x:f>
      </x:c>
      <x:c r="AC660" s="52" t="str">
        <x:f>IF(COUNT($P660,$Q660,$R660,$S660,$T660,$U660,$V660,$W660,$X660)=9,"Yes","No")</x:f>
        <x:v>No</x:v>
      </x:c>
      <x:c r="AD660" s="52" t="str">
        <x:f>IF(COUNT($Y660,$Z660)=2,"Yes","No")</x:f>
        <x:v>No</x:v>
      </x:c>
      <x:c r="AE660" s="50" t="str"/>
      <x:c r="AF660" t="str"/>
    </x:row>
    <x:row r="661" ht="20" customHeight="1">
      <x:c r="A661" s="50" t="str">
        <x:v>CTL-0095</x:v>
      </x:c>
      <x:c r="B661" s="50" t="str">
        <x:v>Candidate alternative-rationale group</x:v>
      </x:c>
      <x:c r="C661" s="52" t="str">
        <x:f>IF('Deal_Master_Wide'!$AU$97="","",'Deal_Master_Wide'!$AU$97)</x:f>
        <x:v>Not reviewed</x:v>
      </x:c>
      <x:c r="D661" s="52" t="str">
        <x:f>IF('Deal_Master_Wide'!$AV$97="","",'Deal_Master_Wide'!$AV$97)</x:f>
        <x:v>Not assessed</x:v>
      </x:c>
      <x:c r="E661" s="50" t="n">
        <x:v>0</x:v>
      </x:c>
      <x:c r="F661" s="52" t="str">
        <x:f>IF(OR($C661="High-confidence innovation-driven",$C661="Medium-confidence innovation-driven"),1,IF($C661="Clear alternative-rationale",0,""))</x:f>
      </x:c>
      <x:c r="G661" s="52" t="str">
        <x:f>IF('Deal_Master_Wide'!$M$97="","",'Deal_Master_Wide'!$M$97)</x:f>
        <x:v>Review</x:v>
      </x:c>
      <x:c r="H661" s="50" t="str">
        <x:v>Eurofins Scientific SE</x:v>
      </x:c>
      <x:c r="I661" s="50" t="str">
        <x:v>Eurofins Selcia Ltd</x:v>
      </x:c>
      <x:c r="J661" s="50" t="n">
        <x:v>2018</x:v>
      </x:c>
      <x:c r="K661" s="50" t="n">
        <x:v>-2</x:v>
      </x:c>
      <x:c r="L661" s="50" t="n">
        <x:v>2016</x:v>
      </x:c>
      <x:c r="M661" s="50" t="n">
        <x:v>0</x:v>
      </x:c>
      <x:c r="N661" s="50" t="n">
        <x:v>0</x:v>
      </x:c>
      <x:c r="O661" s="52" t="str">
        <x:f>IF($F661="","",$F661*$M661)</x:f>
      </x:c>
      <x:c r="P661" s="54" t="str">
        <x:f>IF('Deal_Master_Wide'!$BQ$97="","",'Deal_Master_Wide'!$BQ$97)</x:f>
      </x:c>
      <x:c r="Q661" s="54" t="str">
        <x:f>IF('Deal_Master_Wide'!$BX$97="","",'Deal_Master_Wide'!$BX$97)</x:f>
      </x:c>
      <x:c r="R661" s="54" t="str">
        <x:f>IF('Deal_Master_Wide'!$CE$97="","",'Deal_Master_Wide'!$CE$97)</x:f>
      </x:c>
      <x:c r="S661" s="54" t="str">
        <x:f>IF('Deal_Master_Wide'!$CL$97="","",'Deal_Master_Wide'!$CL$97)</x:f>
      </x:c>
      <x:c r="T661" s="54" t="str">
        <x:f>IF('Deal_Master_Wide'!$CS$97="","",'Deal_Master_Wide'!$CS$97)</x:f>
      </x:c>
      <x:c r="U661" s="54" t="str">
        <x:f>IF('Deal_Master_Wide'!$CZ$97="","",'Deal_Master_Wide'!$CZ$97)</x:f>
      </x:c>
      <x:c r="V661" s="56" t="str">
        <x:f>IF('Deal_Master_Wide'!$DG$97="","",'Deal_Master_Wide'!$DG$97)</x:f>
      </x:c>
      <x:c r="W661" s="56" t="str">
        <x:f>IF('Deal_Master_Wide'!$DN$97="","",'Deal_Master_Wide'!$DN$97)</x:f>
      </x:c>
      <x:c r="X661" s="56" t="str">
        <x:f>IF('Deal_Master_Wide'!$DU$97="","",'Deal_Master_Wide'!$DU$97)</x:f>
      </x:c>
      <x:c r="Y661" s="118" t="str">
        <x:f>IF('Deal_Master_Wide'!$EB$97="","",'Deal_Master_Wide'!$EB$97)</x:f>
      </x:c>
      <x:c r="Z661" s="118" t="str">
        <x:f>IF('Deal_Master_Wide'!$EI$97="","",'Deal_Master_Wide'!$EI$97)</x:f>
      </x:c>
      <x:c r="AA661" s="52" t="str">
        <x:f>IF('Deal_Master_Wide'!$AL$97="","",'Deal_Master_Wide'!$AL$97)</x:f>
        <x:v>Unknown</x:v>
      </x:c>
      <x:c r="AB661" s="54" t="str">
        <x:f>IF('Deal_Master_Wide'!$AF$97="","",'Deal_Master_Wide'!$AF$97)</x:f>
      </x:c>
      <x:c r="AC661" s="52" t="str">
        <x:f>IF(COUNT($P661,$Q661,$R661,$S661,$T661,$U661,$V661,$W661,$X661)=9,"Yes","No")</x:f>
        <x:v>No</x:v>
      </x:c>
      <x:c r="AD661" s="52" t="str">
        <x:f>IF(COUNT($Y661,$Z661)=2,"Yes","No")</x:f>
        <x:v>No</x:v>
      </x:c>
      <x:c r="AE661" s="50" t="str"/>
      <x:c r="AF661" t="str"/>
    </x:row>
    <x:row r="662" ht="20" customHeight="1">
      <x:c r="A662" s="50" t="str">
        <x:v>CTL-0095</x:v>
      </x:c>
      <x:c r="B662" s="50" t="str">
        <x:v>Candidate alternative-rationale group</x:v>
      </x:c>
      <x:c r="C662" s="52" t="str">
        <x:f>IF('Deal_Master_Wide'!$AU$97="","",'Deal_Master_Wide'!$AU$97)</x:f>
        <x:v>Not reviewed</x:v>
      </x:c>
      <x:c r="D662" s="52" t="str">
        <x:f>IF('Deal_Master_Wide'!$AV$97="","",'Deal_Master_Wide'!$AV$97)</x:f>
        <x:v>Not assessed</x:v>
      </x:c>
      <x:c r="E662" s="50" t="n">
        <x:v>0</x:v>
      </x:c>
      <x:c r="F662" s="52" t="str">
        <x:f>IF(OR($C662="High-confidence innovation-driven",$C662="Medium-confidence innovation-driven"),1,IF($C662="Clear alternative-rationale",0,""))</x:f>
      </x:c>
      <x:c r="G662" s="52" t="str">
        <x:f>IF('Deal_Master_Wide'!$M$97="","",'Deal_Master_Wide'!$M$97)</x:f>
        <x:v>Review</x:v>
      </x:c>
      <x:c r="H662" s="50" t="str">
        <x:v>Eurofins Scientific SE</x:v>
      </x:c>
      <x:c r="I662" s="50" t="str">
        <x:v>Eurofins Selcia Ltd</x:v>
      </x:c>
      <x:c r="J662" s="50" t="n">
        <x:v>2018</x:v>
      </x:c>
      <x:c r="K662" s="50" t="n">
        <x:v>-1</x:v>
      </x:c>
      <x:c r="L662" s="50" t="n">
        <x:v>2017</x:v>
      </x:c>
      <x:c r="M662" s="50" t="n">
        <x:v>0</x:v>
      </x:c>
      <x:c r="N662" s="50" t="n">
        <x:v>0</x:v>
      </x:c>
      <x:c r="O662" s="52" t="str">
        <x:f>IF($F662="","",$F662*$M662)</x:f>
      </x:c>
      <x:c r="P662" s="54" t="str">
        <x:f>IF('Deal_Master_Wide'!$BR$97="","",'Deal_Master_Wide'!$BR$97)</x:f>
      </x:c>
      <x:c r="Q662" s="54" t="str">
        <x:f>IF('Deal_Master_Wide'!$BY$97="","",'Deal_Master_Wide'!$BY$97)</x:f>
      </x:c>
      <x:c r="R662" s="54" t="str">
        <x:f>IF('Deal_Master_Wide'!$CF$97="","",'Deal_Master_Wide'!$CF$97)</x:f>
      </x:c>
      <x:c r="S662" s="54" t="str">
        <x:f>IF('Deal_Master_Wide'!$CM$97="","",'Deal_Master_Wide'!$CM$97)</x:f>
      </x:c>
      <x:c r="T662" s="54" t="str">
        <x:f>IF('Deal_Master_Wide'!$CT$97="","",'Deal_Master_Wide'!$CT$97)</x:f>
      </x:c>
      <x:c r="U662" s="54" t="str">
        <x:f>IF('Deal_Master_Wide'!$DA$97="","",'Deal_Master_Wide'!$DA$97)</x:f>
      </x:c>
      <x:c r="V662" s="56" t="str">
        <x:f>IF('Deal_Master_Wide'!$DH$97="","",'Deal_Master_Wide'!$DH$97)</x:f>
      </x:c>
      <x:c r="W662" s="56" t="str">
        <x:f>IF('Deal_Master_Wide'!$DO$97="","",'Deal_Master_Wide'!$DO$97)</x:f>
      </x:c>
      <x:c r="X662" s="56" t="str">
        <x:f>IF('Deal_Master_Wide'!$DV$97="","",'Deal_Master_Wide'!$DV$97)</x:f>
      </x:c>
      <x:c r="Y662" s="118" t="str">
        <x:f>IF('Deal_Master_Wide'!$EC$97="","",'Deal_Master_Wide'!$EC$97)</x:f>
      </x:c>
      <x:c r="Z662" s="118" t="str">
        <x:f>IF('Deal_Master_Wide'!$EJ$97="","",'Deal_Master_Wide'!$EJ$97)</x:f>
      </x:c>
      <x:c r="AA662" s="52" t="str">
        <x:f>IF('Deal_Master_Wide'!$AL$97="","",'Deal_Master_Wide'!$AL$97)</x:f>
        <x:v>Unknown</x:v>
      </x:c>
      <x:c r="AB662" s="54" t="str">
        <x:f>IF('Deal_Master_Wide'!$AF$97="","",'Deal_Master_Wide'!$AF$97)</x:f>
      </x:c>
      <x:c r="AC662" s="52" t="str">
        <x:f>IF(COUNT($P662,$Q662,$R662,$S662,$T662,$U662,$V662,$W662,$X662)=9,"Yes","No")</x:f>
        <x:v>No</x:v>
      </x:c>
      <x:c r="AD662" s="52" t="str">
        <x:f>IF(COUNT($Y662,$Z662)=2,"Yes","No")</x:f>
        <x:v>No</x:v>
      </x:c>
      <x:c r="AE662" s="50" t="str"/>
      <x:c r="AF662" t="str"/>
    </x:row>
    <x:row r="663" ht="20" customHeight="1">
      <x:c r="A663" s="50" t="str">
        <x:v>CTL-0095</x:v>
      </x:c>
      <x:c r="B663" s="50" t="str">
        <x:v>Candidate alternative-rationale group</x:v>
      </x:c>
      <x:c r="C663" s="52" t="str">
        <x:f>IF('Deal_Master_Wide'!$AU$97="","",'Deal_Master_Wide'!$AU$97)</x:f>
        <x:v>Not reviewed</x:v>
      </x:c>
      <x:c r="D663" s="52" t="str">
        <x:f>IF('Deal_Master_Wide'!$AV$97="","",'Deal_Master_Wide'!$AV$97)</x:f>
        <x:v>Not assessed</x:v>
      </x:c>
      <x:c r="E663" s="50" t="n">
        <x:v>0</x:v>
      </x:c>
      <x:c r="F663" s="52" t="str">
        <x:f>IF(OR($C663="High-confidence innovation-driven",$C663="Medium-confidence innovation-driven"),1,IF($C663="Clear alternative-rationale",0,""))</x:f>
      </x:c>
      <x:c r="G663" s="52" t="str">
        <x:f>IF('Deal_Master_Wide'!$M$97="","",'Deal_Master_Wide'!$M$97)</x:f>
        <x:v>Review</x:v>
      </x:c>
      <x:c r="H663" s="50" t="str">
        <x:v>Eurofins Scientific SE</x:v>
      </x:c>
      <x:c r="I663" s="50" t="str">
        <x:v>Eurofins Selcia Ltd</x:v>
      </x:c>
      <x:c r="J663" s="50" t="n">
        <x:v>2018</x:v>
      </x:c>
      <x:c r="K663" s="50" t="n">
        <x:v>0</x:v>
      </x:c>
      <x:c r="L663" s="50" t="n">
        <x:v>2018</x:v>
      </x:c>
      <x:c r="M663" s="50" t="n">
        <x:v>0</x:v>
      </x:c>
      <x:c r="N663" s="50" t="n">
        <x:v>1</x:v>
      </x:c>
      <x:c r="O663" s="52" t="str">
        <x:f>IF($F663="","",$F663*$M663)</x:f>
      </x:c>
      <x:c r="P663" s="54" t="str">
        <x:f>IF('Deal_Master_Wide'!$BS$97="","",'Deal_Master_Wide'!$BS$97)</x:f>
      </x:c>
      <x:c r="Q663" s="54" t="str">
        <x:f>IF('Deal_Master_Wide'!$BZ$97="","",'Deal_Master_Wide'!$BZ$97)</x:f>
      </x:c>
      <x:c r="R663" s="54" t="str">
        <x:f>IF('Deal_Master_Wide'!$CG$97="","",'Deal_Master_Wide'!$CG$97)</x:f>
      </x:c>
      <x:c r="S663" s="54" t="str">
        <x:f>IF('Deal_Master_Wide'!$CN$97="","",'Deal_Master_Wide'!$CN$97)</x:f>
      </x:c>
      <x:c r="T663" s="54" t="str">
        <x:f>IF('Deal_Master_Wide'!$CU$97="","",'Deal_Master_Wide'!$CU$97)</x:f>
      </x:c>
      <x:c r="U663" s="54" t="str">
        <x:f>IF('Deal_Master_Wide'!$DB$97="","",'Deal_Master_Wide'!$DB$97)</x:f>
      </x:c>
      <x:c r="V663" s="56" t="str">
        <x:f>IF('Deal_Master_Wide'!$DI$97="","",'Deal_Master_Wide'!$DI$97)</x:f>
      </x:c>
      <x:c r="W663" s="56" t="str">
        <x:f>IF('Deal_Master_Wide'!$DP$97="","",'Deal_Master_Wide'!$DP$97)</x:f>
      </x:c>
      <x:c r="X663" s="56" t="str">
        <x:f>IF('Deal_Master_Wide'!$DW$97="","",'Deal_Master_Wide'!$DW$97)</x:f>
      </x:c>
      <x:c r="Y663" s="118" t="str">
        <x:f>IF('Deal_Master_Wide'!$ED$97="","",'Deal_Master_Wide'!$ED$97)</x:f>
      </x:c>
      <x:c r="Z663" s="118" t="str">
        <x:f>IF('Deal_Master_Wide'!$EK$97="","",'Deal_Master_Wide'!$EK$97)</x:f>
      </x:c>
      <x:c r="AA663" s="52" t="str">
        <x:f>IF('Deal_Master_Wide'!$AL$97="","",'Deal_Master_Wide'!$AL$97)</x:f>
        <x:v>Unknown</x:v>
      </x:c>
      <x:c r="AB663" s="54" t="str">
        <x:f>IF('Deal_Master_Wide'!$AF$97="","",'Deal_Master_Wide'!$AF$97)</x:f>
      </x:c>
      <x:c r="AC663" s="52" t="str">
        <x:f>IF(COUNT($P663,$Q663,$R663,$S663,$T663,$U663,$V663,$W663,$X663)=9,"Yes","No")</x:f>
        <x:v>No</x:v>
      </x:c>
      <x:c r="AD663" s="52" t="str">
        <x:f>IF(COUNT($Y663,$Z663)=2,"Yes","No")</x:f>
        <x:v>No</x:v>
      </x:c>
      <x:c r="AE663" s="50" t="str"/>
      <x:c r="AF663" t="str"/>
    </x:row>
    <x:row r="664" ht="20" customHeight="1">
      <x:c r="A664" s="50" t="str">
        <x:v>CTL-0095</x:v>
      </x:c>
      <x:c r="B664" s="50" t="str">
        <x:v>Candidate alternative-rationale group</x:v>
      </x:c>
      <x:c r="C664" s="52" t="str">
        <x:f>IF('Deal_Master_Wide'!$AU$97="","",'Deal_Master_Wide'!$AU$97)</x:f>
        <x:v>Not reviewed</x:v>
      </x:c>
      <x:c r="D664" s="52" t="str">
        <x:f>IF('Deal_Master_Wide'!$AV$97="","",'Deal_Master_Wide'!$AV$97)</x:f>
        <x:v>Not assessed</x:v>
      </x:c>
      <x:c r="E664" s="50" t="n">
        <x:v>0</x:v>
      </x:c>
      <x:c r="F664" s="52" t="str">
        <x:f>IF(OR($C664="High-confidence innovation-driven",$C664="Medium-confidence innovation-driven"),1,IF($C664="Clear alternative-rationale",0,""))</x:f>
      </x:c>
      <x:c r="G664" s="52" t="str">
        <x:f>IF('Deal_Master_Wide'!$M$97="","",'Deal_Master_Wide'!$M$97)</x:f>
        <x:v>Review</x:v>
      </x:c>
      <x:c r="H664" s="50" t="str">
        <x:v>Eurofins Scientific SE</x:v>
      </x:c>
      <x:c r="I664" s="50" t="str">
        <x:v>Eurofins Selcia Ltd</x:v>
      </x:c>
      <x:c r="J664" s="50" t="n">
        <x:v>2018</x:v>
      </x:c>
      <x:c r="K664" s="50" t="n">
        <x:v>1</x:v>
      </x:c>
      <x:c r="L664" s="50" t="n">
        <x:v>2019</x:v>
      </x:c>
      <x:c r="M664" s="50" t="n">
        <x:v>1</x:v>
      </x:c>
      <x:c r="N664" s="50" t="n">
        <x:v>1</x:v>
      </x:c>
      <x:c r="O664" s="52" t="str">
        <x:f>IF($F664="","",$F664*$M664)</x:f>
      </x:c>
      <x:c r="P664" s="54" t="str">
        <x:f>IF('Deal_Master_Wide'!$BT$97="","",'Deal_Master_Wide'!$BT$97)</x:f>
      </x:c>
      <x:c r="Q664" s="54" t="str">
        <x:f>IF('Deal_Master_Wide'!$CA$97="","",'Deal_Master_Wide'!$CA$97)</x:f>
      </x:c>
      <x:c r="R664" s="54" t="str">
        <x:f>IF('Deal_Master_Wide'!$CH$97="","",'Deal_Master_Wide'!$CH$97)</x:f>
      </x:c>
      <x:c r="S664" s="54" t="str">
        <x:f>IF('Deal_Master_Wide'!$CO$97="","",'Deal_Master_Wide'!$CO$97)</x:f>
      </x:c>
      <x:c r="T664" s="54" t="str">
        <x:f>IF('Deal_Master_Wide'!$CV$97="","",'Deal_Master_Wide'!$CV$97)</x:f>
      </x:c>
      <x:c r="U664" s="54" t="str">
        <x:f>IF('Deal_Master_Wide'!$DC$97="","",'Deal_Master_Wide'!$DC$97)</x:f>
      </x:c>
      <x:c r="V664" s="56" t="str">
        <x:f>IF('Deal_Master_Wide'!$DJ$97="","",'Deal_Master_Wide'!$DJ$97)</x:f>
      </x:c>
      <x:c r="W664" s="56" t="str">
        <x:f>IF('Deal_Master_Wide'!$DQ$97="","",'Deal_Master_Wide'!$DQ$97)</x:f>
      </x:c>
      <x:c r="X664" s="56" t="str">
        <x:f>IF('Deal_Master_Wide'!$DX$97="","",'Deal_Master_Wide'!$DX$97)</x:f>
      </x:c>
      <x:c r="Y664" s="118" t="str">
        <x:f>IF('Deal_Master_Wide'!$EE$97="","",'Deal_Master_Wide'!$EE$97)</x:f>
      </x:c>
      <x:c r="Z664" s="118" t="str">
        <x:f>IF('Deal_Master_Wide'!$EL$97="","",'Deal_Master_Wide'!$EL$97)</x:f>
      </x:c>
      <x:c r="AA664" s="52" t="str">
        <x:f>IF('Deal_Master_Wide'!$AL$97="","",'Deal_Master_Wide'!$AL$97)</x:f>
        <x:v>Unknown</x:v>
      </x:c>
      <x:c r="AB664" s="54" t="str">
        <x:f>IF('Deal_Master_Wide'!$AF$97="","",'Deal_Master_Wide'!$AF$97)</x:f>
      </x:c>
      <x:c r="AC664" s="52" t="str">
        <x:f>IF(COUNT($P664,$Q664,$R664,$S664,$T664,$U664,$V664,$W664,$X664)=9,"Yes","No")</x:f>
        <x:v>No</x:v>
      </x:c>
      <x:c r="AD664" s="52" t="str">
        <x:f>IF(COUNT($Y664,$Z664)=2,"Yes","No")</x:f>
        <x:v>No</x:v>
      </x:c>
      <x:c r="AE664" s="50" t="str"/>
      <x:c r="AF664" t="str"/>
    </x:row>
    <x:row r="665" ht="20" customHeight="1">
      <x:c r="A665" s="50" t="str">
        <x:v>CTL-0095</x:v>
      </x:c>
      <x:c r="B665" s="50" t="str">
        <x:v>Candidate alternative-rationale group</x:v>
      </x:c>
      <x:c r="C665" s="52" t="str">
        <x:f>IF('Deal_Master_Wide'!$AU$97="","",'Deal_Master_Wide'!$AU$97)</x:f>
        <x:v>Not reviewed</x:v>
      </x:c>
      <x:c r="D665" s="52" t="str">
        <x:f>IF('Deal_Master_Wide'!$AV$97="","",'Deal_Master_Wide'!$AV$97)</x:f>
        <x:v>Not assessed</x:v>
      </x:c>
      <x:c r="E665" s="50" t="n">
        <x:v>0</x:v>
      </x:c>
      <x:c r="F665" s="52" t="str">
        <x:f>IF(OR($C665="High-confidence innovation-driven",$C665="Medium-confidence innovation-driven"),1,IF($C665="Clear alternative-rationale",0,""))</x:f>
      </x:c>
      <x:c r="G665" s="52" t="str">
        <x:f>IF('Deal_Master_Wide'!$M$97="","",'Deal_Master_Wide'!$M$97)</x:f>
        <x:v>Review</x:v>
      </x:c>
      <x:c r="H665" s="50" t="str">
        <x:v>Eurofins Scientific SE</x:v>
      </x:c>
      <x:c r="I665" s="50" t="str">
        <x:v>Eurofins Selcia Ltd</x:v>
      </x:c>
      <x:c r="J665" s="50" t="n">
        <x:v>2018</x:v>
      </x:c>
      <x:c r="K665" s="50" t="n">
        <x:v>2</x:v>
      </x:c>
      <x:c r="L665" s="50" t="n">
        <x:v>2020</x:v>
      </x:c>
      <x:c r="M665" s="50" t="n">
        <x:v>1</x:v>
      </x:c>
      <x:c r="N665" s="50" t="n">
        <x:v>1</x:v>
      </x:c>
      <x:c r="O665" s="52" t="str">
        <x:f>IF($F665="","",$F665*$M665)</x:f>
      </x:c>
      <x:c r="P665" s="54" t="str">
        <x:f>IF('Deal_Master_Wide'!$BU$97="","",'Deal_Master_Wide'!$BU$97)</x:f>
      </x:c>
      <x:c r="Q665" s="54" t="str">
        <x:f>IF('Deal_Master_Wide'!$CB$97="","",'Deal_Master_Wide'!$CB$97)</x:f>
      </x:c>
      <x:c r="R665" s="54" t="str">
        <x:f>IF('Deal_Master_Wide'!$CI$97="","",'Deal_Master_Wide'!$CI$97)</x:f>
      </x:c>
      <x:c r="S665" s="54" t="str">
        <x:f>IF('Deal_Master_Wide'!$CP$97="","",'Deal_Master_Wide'!$CP$97)</x:f>
      </x:c>
      <x:c r="T665" s="54" t="str">
        <x:f>IF('Deal_Master_Wide'!$CW$97="","",'Deal_Master_Wide'!$CW$97)</x:f>
      </x:c>
      <x:c r="U665" s="54" t="str">
        <x:f>IF('Deal_Master_Wide'!$DD$97="","",'Deal_Master_Wide'!$DD$97)</x:f>
      </x:c>
      <x:c r="V665" s="56" t="str">
        <x:f>IF('Deal_Master_Wide'!$DK$97="","",'Deal_Master_Wide'!$DK$97)</x:f>
      </x:c>
      <x:c r="W665" s="56" t="str">
        <x:f>IF('Deal_Master_Wide'!$DR$97="","",'Deal_Master_Wide'!$DR$97)</x:f>
      </x:c>
      <x:c r="X665" s="56" t="str">
        <x:f>IF('Deal_Master_Wide'!$DY$97="","",'Deal_Master_Wide'!$DY$97)</x:f>
      </x:c>
      <x:c r="Y665" s="118" t="str">
        <x:f>IF('Deal_Master_Wide'!$EF$97="","",'Deal_Master_Wide'!$EF$97)</x:f>
      </x:c>
      <x:c r="Z665" s="118" t="str">
        <x:f>IF('Deal_Master_Wide'!$EM$97="","",'Deal_Master_Wide'!$EM$97)</x:f>
      </x:c>
      <x:c r="AA665" s="52" t="str">
        <x:f>IF('Deal_Master_Wide'!$AL$97="","",'Deal_Master_Wide'!$AL$97)</x:f>
        <x:v>Unknown</x:v>
      </x:c>
      <x:c r="AB665" s="54" t="str">
        <x:f>IF('Deal_Master_Wide'!$AF$97="","",'Deal_Master_Wide'!$AF$97)</x:f>
      </x:c>
      <x:c r="AC665" s="52" t="str">
        <x:f>IF(COUNT($P665,$Q665,$R665,$S665,$T665,$U665,$V665,$W665,$X665)=9,"Yes","No")</x:f>
        <x:v>No</x:v>
      </x:c>
      <x:c r="AD665" s="52" t="str">
        <x:f>IF(COUNT($Y665,$Z665)=2,"Yes","No")</x:f>
        <x:v>No</x:v>
      </x:c>
      <x:c r="AE665" s="50" t="str"/>
      <x:c r="AF665" t="str"/>
    </x:row>
    <x:row r="666" ht="20" customHeight="1">
      <x:c r="A666" s="50" t="str">
        <x:v>CTL-0095</x:v>
      </x:c>
      <x:c r="B666" s="50" t="str">
        <x:v>Candidate alternative-rationale group</x:v>
      </x:c>
      <x:c r="C666" s="52" t="str">
        <x:f>IF('Deal_Master_Wide'!$AU$97="","",'Deal_Master_Wide'!$AU$97)</x:f>
        <x:v>Not reviewed</x:v>
      </x:c>
      <x:c r="D666" s="52" t="str">
        <x:f>IF('Deal_Master_Wide'!$AV$97="","",'Deal_Master_Wide'!$AV$97)</x:f>
        <x:v>Not assessed</x:v>
      </x:c>
      <x:c r="E666" s="50" t="n">
        <x:v>0</x:v>
      </x:c>
      <x:c r="F666" s="52" t="str">
        <x:f>IF(OR($C666="High-confidence innovation-driven",$C666="Medium-confidence innovation-driven"),1,IF($C666="Clear alternative-rationale",0,""))</x:f>
      </x:c>
      <x:c r="G666" s="52" t="str">
        <x:f>IF('Deal_Master_Wide'!$M$97="","",'Deal_Master_Wide'!$M$97)</x:f>
        <x:v>Review</x:v>
      </x:c>
      <x:c r="H666" s="50" t="str">
        <x:v>Eurofins Scientific SE</x:v>
      </x:c>
      <x:c r="I666" s="50" t="str">
        <x:v>Eurofins Selcia Ltd</x:v>
      </x:c>
      <x:c r="J666" s="50" t="n">
        <x:v>2018</x:v>
      </x:c>
      <x:c r="K666" s="50" t="n">
        <x:v>3</x:v>
      </x:c>
      <x:c r="L666" s="50" t="n">
        <x:v>2021</x:v>
      </x:c>
      <x:c r="M666" s="50" t="n">
        <x:v>1</x:v>
      </x:c>
      <x:c r="N666" s="50" t="n">
        <x:v>1</x:v>
      </x:c>
      <x:c r="O666" s="52" t="str">
        <x:f>IF($F666="","",$F666*$M666)</x:f>
      </x:c>
      <x:c r="P666" s="54" t="str">
        <x:f>IF('Deal_Master_Wide'!$BV$97="","",'Deal_Master_Wide'!$BV$97)</x:f>
      </x:c>
      <x:c r="Q666" s="54" t="str">
        <x:f>IF('Deal_Master_Wide'!$CC$97="","",'Deal_Master_Wide'!$CC$97)</x:f>
      </x:c>
      <x:c r="R666" s="54" t="str">
        <x:f>IF('Deal_Master_Wide'!$CJ$97="","",'Deal_Master_Wide'!$CJ$97)</x:f>
      </x:c>
      <x:c r="S666" s="54" t="str">
        <x:f>IF('Deal_Master_Wide'!$CQ$97="","",'Deal_Master_Wide'!$CQ$97)</x:f>
      </x:c>
      <x:c r="T666" s="54" t="str">
        <x:f>IF('Deal_Master_Wide'!$CX$97="","",'Deal_Master_Wide'!$CX$97)</x:f>
      </x:c>
      <x:c r="U666" s="54" t="str">
        <x:f>IF('Deal_Master_Wide'!$DE$97="","",'Deal_Master_Wide'!$DE$97)</x:f>
      </x:c>
      <x:c r="V666" s="56" t="str">
        <x:f>IF('Deal_Master_Wide'!$DL$97="","",'Deal_Master_Wide'!$DL$97)</x:f>
      </x:c>
      <x:c r="W666" s="56" t="str">
        <x:f>IF('Deal_Master_Wide'!$DS$97="","",'Deal_Master_Wide'!$DS$97)</x:f>
      </x:c>
      <x:c r="X666" s="56" t="str">
        <x:f>IF('Deal_Master_Wide'!$DZ$97="","",'Deal_Master_Wide'!$DZ$97)</x:f>
      </x:c>
      <x:c r="Y666" s="118" t="str">
        <x:f>IF('Deal_Master_Wide'!$EG$97="","",'Deal_Master_Wide'!$EG$97)</x:f>
      </x:c>
      <x:c r="Z666" s="118" t="str">
        <x:f>IF('Deal_Master_Wide'!$EN$97="","",'Deal_Master_Wide'!$EN$97)</x:f>
      </x:c>
      <x:c r="AA666" s="52" t="str">
        <x:f>IF('Deal_Master_Wide'!$AL$97="","",'Deal_Master_Wide'!$AL$97)</x:f>
        <x:v>Unknown</x:v>
      </x:c>
      <x:c r="AB666" s="54" t="str">
        <x:f>IF('Deal_Master_Wide'!$AF$97="","",'Deal_Master_Wide'!$AF$97)</x:f>
      </x:c>
      <x:c r="AC666" s="52" t="str">
        <x:f>IF(COUNT($P666,$Q666,$R666,$S666,$T666,$U666,$V666,$W666,$X666)=9,"Yes","No")</x:f>
        <x:v>No</x:v>
      </x:c>
      <x:c r="AD666" s="52" t="str">
        <x:f>IF(COUNT($Y666,$Z666)=2,"Yes","No")</x:f>
        <x:v>No</x:v>
      </x:c>
      <x:c r="AE666" s="50" t="str"/>
      <x:c r="AF666" t="str"/>
    </x:row>
    <x:row r="667" ht="20" customHeight="1">
      <x:c r="A667" s="50" t="str">
        <x:v>CTL-0096</x:v>
      </x:c>
      <x:c r="B667" s="50" t="str">
        <x:v>Candidate alternative-rationale group</x:v>
      </x:c>
      <x:c r="C667" s="52" t="str">
        <x:f>IF('Deal_Master_Wide'!$AU$98="","",'Deal_Master_Wide'!$AU$98)</x:f>
        <x:v>Not reviewed</x:v>
      </x:c>
      <x:c r="D667" s="52" t="str">
        <x:f>IF('Deal_Master_Wide'!$AV$98="","",'Deal_Master_Wide'!$AV$98)</x:f>
        <x:v>Not assessed</x:v>
      </x:c>
      <x:c r="E667" s="50" t="n">
        <x:v>0</x:v>
      </x:c>
      <x:c r="F667" s="52" t="str">
        <x:f>IF(OR($C667="High-confidence innovation-driven",$C667="Medium-confidence innovation-driven"),1,IF($C667="Clear alternative-rationale",0,""))</x:f>
      </x:c>
      <x:c r="G667" s="52" t="str">
        <x:f>IF('Deal_Master_Wide'!$M$98="","",'Deal_Master_Wide'!$M$98)</x:f>
        <x:v>Review</x:v>
      </x:c>
      <x:c r="H667" s="50" t="str">
        <x:v>USV Pvt Ltd</x:v>
      </x:c>
      <x:c r="I667" s="50" t="str">
        <x:v>Juta Pharma GmbH</x:v>
      </x:c>
      <x:c r="J667" s="50" t="n">
        <x:v>2018</x:v>
      </x:c>
      <x:c r="K667" s="50" t="n">
        <x:v>-3</x:v>
      </x:c>
      <x:c r="L667" s="50" t="n">
        <x:v>2015</x:v>
      </x:c>
      <x:c r="M667" s="50" t="n">
        <x:v>0</x:v>
      </x:c>
      <x:c r="N667" s="50" t="n">
        <x:v>0</x:v>
      </x:c>
      <x:c r="O667" s="52" t="str">
        <x:f>IF($F667="","",$F667*$M667)</x:f>
      </x:c>
      <x:c r="P667" s="54" t="str">
        <x:f>IF('Deal_Master_Wide'!$BP$98="","",'Deal_Master_Wide'!$BP$98)</x:f>
      </x:c>
      <x:c r="Q667" s="54" t="str">
        <x:f>IF('Deal_Master_Wide'!$BW$98="","",'Deal_Master_Wide'!$BW$98)</x:f>
      </x:c>
      <x:c r="R667" s="54" t="str">
        <x:f>IF('Deal_Master_Wide'!$CD$98="","",'Deal_Master_Wide'!$CD$98)</x:f>
      </x:c>
      <x:c r="S667" s="54" t="str">
        <x:f>IF('Deal_Master_Wide'!$CK$98="","",'Deal_Master_Wide'!$CK$98)</x:f>
      </x:c>
      <x:c r="T667" s="54" t="str">
        <x:f>IF('Deal_Master_Wide'!$CR$98="","",'Deal_Master_Wide'!$CR$98)</x:f>
      </x:c>
      <x:c r="U667" s="54" t="str">
        <x:f>IF('Deal_Master_Wide'!$CY$98="","",'Deal_Master_Wide'!$CY$98)</x:f>
      </x:c>
      <x:c r="V667" s="56" t="str">
        <x:f>IF('Deal_Master_Wide'!$DF$98="","",'Deal_Master_Wide'!$DF$98)</x:f>
      </x:c>
      <x:c r="W667" s="56" t="str">
        <x:f>IF('Deal_Master_Wide'!$DM$98="","",'Deal_Master_Wide'!$DM$98)</x:f>
      </x:c>
      <x:c r="X667" s="56" t="str">
        <x:f>IF('Deal_Master_Wide'!$DT$98="","",'Deal_Master_Wide'!$DT$98)</x:f>
      </x:c>
      <x:c r="Y667" s="118" t="str">
        <x:f>IF('Deal_Master_Wide'!$EA$98="","",'Deal_Master_Wide'!$EA$98)</x:f>
      </x:c>
      <x:c r="Z667" s="118" t="str">
        <x:f>IF('Deal_Master_Wide'!$EH$98="","",'Deal_Master_Wide'!$EH$98)</x:f>
      </x:c>
      <x:c r="AA667" s="52" t="str">
        <x:f>IF('Deal_Master_Wide'!$AL$98="","",'Deal_Master_Wide'!$AL$98)</x:f>
        <x:v>Unknown</x:v>
      </x:c>
      <x:c r="AB667" s="54" t="str">
        <x:f>IF('Deal_Master_Wide'!$AF$98="","",'Deal_Master_Wide'!$AF$98)</x:f>
      </x:c>
      <x:c r="AC667" s="52" t="str">
        <x:f>IF(COUNT($P667,$Q667,$R667,$S667,$T667,$U667,$V667,$W667,$X667)=9,"Yes","No")</x:f>
        <x:v>No</x:v>
      </x:c>
      <x:c r="AD667" s="52" t="str">
        <x:f>IF(COUNT($Y667,$Z667)=2,"Yes","No")</x:f>
        <x:v>No</x:v>
      </x:c>
      <x:c r="AE667" s="50" t="str"/>
      <x:c r="AF667" t="str"/>
    </x:row>
    <x:row r="668" ht="20" customHeight="1">
      <x:c r="A668" s="50" t="str">
        <x:v>CTL-0096</x:v>
      </x:c>
      <x:c r="B668" s="50" t="str">
        <x:v>Candidate alternative-rationale group</x:v>
      </x:c>
      <x:c r="C668" s="52" t="str">
        <x:f>IF('Deal_Master_Wide'!$AU$98="","",'Deal_Master_Wide'!$AU$98)</x:f>
        <x:v>Not reviewed</x:v>
      </x:c>
      <x:c r="D668" s="52" t="str">
        <x:f>IF('Deal_Master_Wide'!$AV$98="","",'Deal_Master_Wide'!$AV$98)</x:f>
        <x:v>Not assessed</x:v>
      </x:c>
      <x:c r="E668" s="50" t="n">
        <x:v>0</x:v>
      </x:c>
      <x:c r="F668" s="52" t="str">
        <x:f>IF(OR($C668="High-confidence innovation-driven",$C668="Medium-confidence innovation-driven"),1,IF($C668="Clear alternative-rationale",0,""))</x:f>
      </x:c>
      <x:c r="G668" s="52" t="str">
        <x:f>IF('Deal_Master_Wide'!$M$98="","",'Deal_Master_Wide'!$M$98)</x:f>
        <x:v>Review</x:v>
      </x:c>
      <x:c r="H668" s="50" t="str">
        <x:v>USV Pvt Ltd</x:v>
      </x:c>
      <x:c r="I668" s="50" t="str">
        <x:v>Juta Pharma GmbH</x:v>
      </x:c>
      <x:c r="J668" s="50" t="n">
        <x:v>2018</x:v>
      </x:c>
      <x:c r="K668" s="50" t="n">
        <x:v>-2</x:v>
      </x:c>
      <x:c r="L668" s="50" t="n">
        <x:v>2016</x:v>
      </x:c>
      <x:c r="M668" s="50" t="n">
        <x:v>0</x:v>
      </x:c>
      <x:c r="N668" s="50" t="n">
        <x:v>0</x:v>
      </x:c>
      <x:c r="O668" s="52" t="str">
        <x:f>IF($F668="","",$F668*$M668)</x:f>
      </x:c>
      <x:c r="P668" s="54" t="n">
        <x:f>IF('Deal_Master_Wide'!$BQ$98="","",'Deal_Master_Wide'!$BQ$98)</x:f>
        <x:v>332.7144</x:v>
      </x:c>
      <x:c r="Q668" s="54" t="n">
        <x:f>IF('Deal_Master_Wide'!$BX$98="","",'Deal_Master_Wide'!$BX$98)</x:f>
        <x:v>84.4003</x:v>
      </x:c>
      <x:c r="R668" s="54" t="n">
        <x:f>IF('Deal_Master_Wide'!$CE$98="","",'Deal_Master_Wide'!$CE$98)</x:f>
        <x:v>79.5283</x:v>
      </x:c>
      <x:c r="S668" s="54" t="str">
        <x:f>IF('Deal_Master_Wide'!$CL$98="","",'Deal_Master_Wide'!$CL$98)</x:f>
      </x:c>
      <x:c r="T668" s="54" t="str">
        <x:f>IF('Deal_Master_Wide'!$CS$98="","",'Deal_Master_Wide'!$CS$98)</x:f>
      </x:c>
      <x:c r="U668" s="54" t="str">
        <x:f>IF('Deal_Master_Wide'!$CZ$98="","",'Deal_Master_Wide'!$CZ$98)</x:f>
      </x:c>
      <x:c r="V668" s="56" t="str">
        <x:f>IF('Deal_Master_Wide'!$DG$98="","",'Deal_Master_Wide'!$DG$98)</x:f>
      </x:c>
      <x:c r="W668" s="56" t="n">
        <x:f>IF('Deal_Master_Wide'!$DN$98="","",'Deal_Master_Wide'!$DN$98)</x:f>
        <x:v>25.3672</x:v>
      </x:c>
      <x:c r="X668" s="56" t="str">
        <x:f>IF('Deal_Master_Wide'!$DU$98="","",'Deal_Master_Wide'!$DU$98)</x:f>
      </x:c>
      <x:c r="Y668" s="118" t="str">
        <x:f>IF('Deal_Master_Wide'!$EB$98="","",'Deal_Master_Wide'!$EB$98)</x:f>
      </x:c>
      <x:c r="Z668" s="118" t="str">
        <x:f>IF('Deal_Master_Wide'!$EI$98="","",'Deal_Master_Wide'!$EI$98)</x:f>
      </x:c>
      <x:c r="AA668" s="52" t="str">
        <x:f>IF('Deal_Master_Wide'!$AL$98="","",'Deal_Master_Wide'!$AL$98)</x:f>
        <x:v>Unknown</x:v>
      </x:c>
      <x:c r="AB668" s="54" t="str">
        <x:f>IF('Deal_Master_Wide'!$AF$98="","",'Deal_Master_Wide'!$AF$98)</x:f>
      </x:c>
      <x:c r="AC668" s="52" t="str">
        <x:f>IF(COUNT($P668,$Q668,$R668,$S668,$T668,$U668,$V668,$W668,$X668)=9,"Yes","No")</x:f>
        <x:v>No</x:v>
      </x:c>
      <x:c r="AD668" s="52" t="str">
        <x:f>IF(COUNT($Y668,$Z668)=2,"Yes","No")</x:f>
        <x:v>No</x:v>
      </x:c>
      <x:c r="AE668" s="50" t="str"/>
      <x:c r="AF668" t="str"/>
    </x:row>
    <x:row r="669" ht="20" customHeight="1">
      <x:c r="A669" s="50" t="str">
        <x:v>CTL-0096</x:v>
      </x:c>
      <x:c r="B669" s="50" t="str">
        <x:v>Candidate alternative-rationale group</x:v>
      </x:c>
      <x:c r="C669" s="52" t="str">
        <x:f>IF('Deal_Master_Wide'!$AU$98="","",'Deal_Master_Wide'!$AU$98)</x:f>
        <x:v>Not reviewed</x:v>
      </x:c>
      <x:c r="D669" s="52" t="str">
        <x:f>IF('Deal_Master_Wide'!$AV$98="","",'Deal_Master_Wide'!$AV$98)</x:f>
        <x:v>Not assessed</x:v>
      </x:c>
      <x:c r="E669" s="50" t="n">
        <x:v>0</x:v>
      </x:c>
      <x:c r="F669" s="52" t="str">
        <x:f>IF(OR($C669="High-confidence innovation-driven",$C669="Medium-confidence innovation-driven"),1,IF($C669="Clear alternative-rationale",0,""))</x:f>
      </x:c>
      <x:c r="G669" s="52" t="str">
        <x:f>IF('Deal_Master_Wide'!$M$98="","",'Deal_Master_Wide'!$M$98)</x:f>
        <x:v>Review</x:v>
      </x:c>
      <x:c r="H669" s="50" t="str">
        <x:v>USV Pvt Ltd</x:v>
      </x:c>
      <x:c r="I669" s="50" t="str">
        <x:v>Juta Pharma GmbH</x:v>
      </x:c>
      <x:c r="J669" s="50" t="n">
        <x:v>2018</x:v>
      </x:c>
      <x:c r="K669" s="50" t="n">
        <x:v>-1</x:v>
      </x:c>
      <x:c r="L669" s="50" t="n">
        <x:v>2017</x:v>
      </x:c>
      <x:c r="M669" s="50" t="n">
        <x:v>0</x:v>
      </x:c>
      <x:c r="N669" s="50" t="n">
        <x:v>0</x:v>
      </x:c>
      <x:c r="O669" s="52" t="str">
        <x:f>IF($F669="","",$F669*$M669)</x:f>
      </x:c>
      <x:c r="P669" s="54" t="n">
        <x:f>IF('Deal_Master_Wide'!$BR$98="","",'Deal_Master_Wide'!$BR$98)</x:f>
        <x:v>363.1763</x:v>
      </x:c>
      <x:c r="Q669" s="54" t="n">
        <x:f>IF('Deal_Master_Wide'!$BY$98="","",'Deal_Master_Wide'!$BY$98)</x:f>
        <x:v>93.4991</x:v>
      </x:c>
      <x:c r="R669" s="54" t="n">
        <x:f>IF('Deal_Master_Wide'!$CF$98="","",'Deal_Master_Wide'!$CF$98)</x:f>
        <x:v>85.9573</x:v>
      </x:c>
      <x:c r="S669" s="54" t="str">
        <x:f>IF('Deal_Master_Wide'!$CM$98="","",'Deal_Master_Wide'!$CM$98)</x:f>
      </x:c>
      <x:c r="T669" s="54" t="str">
        <x:f>IF('Deal_Master_Wide'!$CT$98="","",'Deal_Master_Wide'!$CT$98)</x:f>
      </x:c>
      <x:c r="U669" s="54" t="str">
        <x:f>IF('Deal_Master_Wide'!$DA$98="","",'Deal_Master_Wide'!$DA$98)</x:f>
      </x:c>
      <x:c r="V669" s="56" t="n">
        <x:f>IF('Deal_Master_Wide'!$DH$98="","",'Deal_Master_Wide'!$DH$98)</x:f>
        <x:v>25.9608</x:v>
      </x:c>
      <x:c r="W669" s="56" t="n">
        <x:f>IF('Deal_Master_Wide'!$DO$98="","",'Deal_Master_Wide'!$DO$98)</x:f>
        <x:v>25.7448</x:v>
      </x:c>
      <x:c r="X669" s="56" t="str">
        <x:f>IF('Deal_Master_Wide'!$DV$98="","",'Deal_Master_Wide'!$DV$98)</x:f>
      </x:c>
      <x:c r="Y669" s="118" t="str">
        <x:f>IF('Deal_Master_Wide'!$EC$98="","",'Deal_Master_Wide'!$EC$98)</x:f>
      </x:c>
      <x:c r="Z669" s="118" t="str">
        <x:f>IF('Deal_Master_Wide'!$EJ$98="","",'Deal_Master_Wide'!$EJ$98)</x:f>
      </x:c>
      <x:c r="AA669" s="52" t="str">
        <x:f>IF('Deal_Master_Wide'!$AL$98="","",'Deal_Master_Wide'!$AL$98)</x:f>
        <x:v>Unknown</x:v>
      </x:c>
      <x:c r="AB669" s="54" t="str">
        <x:f>IF('Deal_Master_Wide'!$AF$98="","",'Deal_Master_Wide'!$AF$98)</x:f>
      </x:c>
      <x:c r="AC669" s="52" t="str">
        <x:f>IF(COUNT($P669,$Q669,$R669,$S669,$T669,$U669,$V669,$W669,$X669)=9,"Yes","No")</x:f>
        <x:v>No</x:v>
      </x:c>
      <x:c r="AD669" s="52" t="str">
        <x:f>IF(COUNT($Y669,$Z669)=2,"Yes","No")</x:f>
        <x:v>No</x:v>
      </x:c>
      <x:c r="AE669" s="50" t="str"/>
      <x:c r="AF669" t="str"/>
    </x:row>
    <x:row r="670" ht="20" customHeight="1">
      <x:c r="A670" s="50" t="str">
        <x:v>CTL-0096</x:v>
      </x:c>
      <x:c r="B670" s="50" t="str">
        <x:v>Candidate alternative-rationale group</x:v>
      </x:c>
      <x:c r="C670" s="52" t="str">
        <x:f>IF('Deal_Master_Wide'!$AU$98="","",'Deal_Master_Wide'!$AU$98)</x:f>
        <x:v>Not reviewed</x:v>
      </x:c>
      <x:c r="D670" s="52" t="str">
        <x:f>IF('Deal_Master_Wide'!$AV$98="","",'Deal_Master_Wide'!$AV$98)</x:f>
        <x:v>Not assessed</x:v>
      </x:c>
      <x:c r="E670" s="50" t="n">
        <x:v>0</x:v>
      </x:c>
      <x:c r="F670" s="52" t="str">
        <x:f>IF(OR($C670="High-confidence innovation-driven",$C670="Medium-confidence innovation-driven"),1,IF($C670="Clear alternative-rationale",0,""))</x:f>
      </x:c>
      <x:c r="G670" s="52" t="str">
        <x:f>IF('Deal_Master_Wide'!$M$98="","",'Deal_Master_Wide'!$M$98)</x:f>
        <x:v>Review</x:v>
      </x:c>
      <x:c r="H670" s="50" t="str">
        <x:v>USV Pvt Ltd</x:v>
      </x:c>
      <x:c r="I670" s="50" t="str">
        <x:v>Juta Pharma GmbH</x:v>
      </x:c>
      <x:c r="J670" s="50" t="n">
        <x:v>2018</x:v>
      </x:c>
      <x:c r="K670" s="50" t="n">
        <x:v>0</x:v>
      </x:c>
      <x:c r="L670" s="50" t="n">
        <x:v>2018</x:v>
      </x:c>
      <x:c r="M670" s="50" t="n">
        <x:v>0</x:v>
      </x:c>
      <x:c r="N670" s="50" t="n">
        <x:v>1</x:v>
      </x:c>
      <x:c r="O670" s="52" t="str">
        <x:f>IF($F670="","",$F670*$M670)</x:f>
      </x:c>
      <x:c r="P670" s="54" t="n">
        <x:f>IF('Deal_Master_Wide'!$BS$98="","",'Deal_Master_Wide'!$BS$98)</x:f>
        <x:v>367.0376</x:v>
      </x:c>
      <x:c r="Q670" s="54" t="n">
        <x:f>IF('Deal_Master_Wide'!$BZ$98="","",'Deal_Master_Wide'!$BZ$98)</x:f>
        <x:v>101.2644</x:v>
      </x:c>
      <x:c r="R670" s="54" t="n">
        <x:f>IF('Deal_Master_Wide'!$CG$98="","",'Deal_Master_Wide'!$CG$98)</x:f>
        <x:v>70.4876</x:v>
      </x:c>
      <x:c r="S670" s="54" t="str">
        <x:f>IF('Deal_Master_Wide'!$CN$98="","",'Deal_Master_Wide'!$CN$98)</x:f>
      </x:c>
      <x:c r="T670" s="54" t="str">
        <x:f>IF('Deal_Master_Wide'!$CU$98="","",'Deal_Master_Wide'!$CU$98)</x:f>
      </x:c>
      <x:c r="U670" s="54" t="str">
        <x:f>IF('Deal_Master_Wide'!$DB$98="","",'Deal_Master_Wide'!$DB$98)</x:f>
      </x:c>
      <x:c r="V670" s="56" t="n">
        <x:f>IF('Deal_Master_Wide'!$DI$98="","",'Deal_Master_Wide'!$DI$98)</x:f>
        <x:v>18.4401</x:v>
      </x:c>
      <x:c r="W670" s="56" t="n">
        <x:f>IF('Deal_Master_Wide'!$DP$98="","",'Deal_Master_Wide'!$DP$98)</x:f>
        <x:v>27.5896</x:v>
      </x:c>
      <x:c r="X670" s="56" t="str">
        <x:f>IF('Deal_Master_Wide'!$DW$98="","",'Deal_Master_Wide'!$DW$98)</x:f>
      </x:c>
      <x:c r="Y670" s="118" t="n">
        <x:f>IF('Deal_Master_Wide'!$ED$98="","",'Deal_Master_Wide'!$ED$98)</x:f>
        <x:v>1</x:v>
      </x:c>
      <x:c r="Z670" s="118" t="str">
        <x:f>IF('Deal_Master_Wide'!$EK$98="","",'Deal_Master_Wide'!$EK$98)</x:f>
      </x:c>
      <x:c r="AA670" s="52" t="str">
        <x:f>IF('Deal_Master_Wide'!$AL$98="","",'Deal_Master_Wide'!$AL$98)</x:f>
        <x:v>Unknown</x:v>
      </x:c>
      <x:c r="AB670" s="54" t="str">
        <x:f>IF('Deal_Master_Wide'!$AF$98="","",'Deal_Master_Wide'!$AF$98)</x:f>
      </x:c>
      <x:c r="AC670" s="52" t="str">
        <x:f>IF(COUNT($P670,$Q670,$R670,$S670,$T670,$U670,$V670,$W670,$X670)=9,"Yes","No")</x:f>
        <x:v>No</x:v>
      </x:c>
      <x:c r="AD670" s="52" t="str">
        <x:f>IF(COUNT($Y670,$Z670)=2,"Yes","No")</x:f>
        <x:v>No</x:v>
      </x:c>
      <x:c r="AE670" s="50" t="str"/>
      <x:c r="AF670" t="str"/>
    </x:row>
    <x:row r="671" ht="20" customHeight="1">
      <x:c r="A671" s="50" t="str">
        <x:v>CTL-0096</x:v>
      </x:c>
      <x:c r="B671" s="50" t="str">
        <x:v>Candidate alternative-rationale group</x:v>
      </x:c>
      <x:c r="C671" s="52" t="str">
        <x:f>IF('Deal_Master_Wide'!$AU$98="","",'Deal_Master_Wide'!$AU$98)</x:f>
        <x:v>Not reviewed</x:v>
      </x:c>
      <x:c r="D671" s="52" t="str">
        <x:f>IF('Deal_Master_Wide'!$AV$98="","",'Deal_Master_Wide'!$AV$98)</x:f>
        <x:v>Not assessed</x:v>
      </x:c>
      <x:c r="E671" s="50" t="n">
        <x:v>0</x:v>
      </x:c>
      <x:c r="F671" s="52" t="str">
        <x:f>IF(OR($C671="High-confidence innovation-driven",$C671="Medium-confidence innovation-driven"),1,IF($C671="Clear alternative-rationale",0,""))</x:f>
      </x:c>
      <x:c r="G671" s="52" t="str">
        <x:f>IF('Deal_Master_Wide'!$M$98="","",'Deal_Master_Wide'!$M$98)</x:f>
        <x:v>Review</x:v>
      </x:c>
      <x:c r="H671" s="50" t="str">
        <x:v>USV Pvt Ltd</x:v>
      </x:c>
      <x:c r="I671" s="50" t="str">
        <x:v>Juta Pharma GmbH</x:v>
      </x:c>
      <x:c r="J671" s="50" t="n">
        <x:v>2018</x:v>
      </x:c>
      <x:c r="K671" s="50" t="n">
        <x:v>1</x:v>
      </x:c>
      <x:c r="L671" s="50" t="n">
        <x:v>2019</x:v>
      </x:c>
      <x:c r="M671" s="50" t="n">
        <x:v>1</x:v>
      </x:c>
      <x:c r="N671" s="50" t="n">
        <x:v>1</x:v>
      </x:c>
      <x:c r="O671" s="52" t="str">
        <x:f>IF($F671="","",$F671*$M671)</x:f>
      </x:c>
      <x:c r="P671" s="54" t="n">
        <x:f>IF('Deal_Master_Wide'!$BT$98="","",'Deal_Master_Wide'!$BT$98)</x:f>
        <x:v>371.55</x:v>
      </x:c>
      <x:c r="Q671" s="54" t="n">
        <x:f>IF('Deal_Master_Wide'!$CA$98="","",'Deal_Master_Wide'!$CA$98)</x:f>
        <x:v>118.205</x:v>
      </x:c>
      <x:c r="R671" s="54" t="n">
        <x:f>IF('Deal_Master_Wide'!$CH$98="","",'Deal_Master_Wide'!$CH$98)</x:f>
        <x:v>97.0484</x:v>
      </x:c>
      <x:c r="S671" s="54" t="str">
        <x:f>IF('Deal_Master_Wide'!$CO$98="","",'Deal_Master_Wide'!$CO$98)</x:f>
      </x:c>
      <x:c r="T671" s="54" t="str">
        <x:f>IF('Deal_Master_Wide'!$CV$98="","",'Deal_Master_Wide'!$CV$98)</x:f>
      </x:c>
      <x:c r="U671" s="54" t="str">
        <x:f>IF('Deal_Master_Wide'!$DC$98="","",'Deal_Master_Wide'!$DC$98)</x:f>
      </x:c>
      <x:c r="V671" s="56" t="n">
        <x:f>IF('Deal_Master_Wide'!$DJ$98="","",'Deal_Master_Wide'!$DJ$98)</x:f>
        <x:v>23.8453</x:v>
      </x:c>
      <x:c r="W671" s="56" t="n">
        <x:f>IF('Deal_Master_Wide'!$DQ$98="","",'Deal_Master_Wide'!$DQ$98)</x:f>
        <x:v>31.814</x:v>
      </x:c>
      <x:c r="X671" s="56" t="str">
        <x:f>IF('Deal_Master_Wide'!$DX$98="","",'Deal_Master_Wide'!$DX$98)</x:f>
      </x:c>
      <x:c r="Y671" s="118" t="str">
        <x:f>IF('Deal_Master_Wide'!$EE$98="","",'Deal_Master_Wide'!$EE$98)</x:f>
      </x:c>
      <x:c r="Z671" s="118" t="str">
        <x:f>IF('Deal_Master_Wide'!$EL$98="","",'Deal_Master_Wide'!$EL$98)</x:f>
      </x:c>
      <x:c r="AA671" s="52" t="str">
        <x:f>IF('Deal_Master_Wide'!$AL$98="","",'Deal_Master_Wide'!$AL$98)</x:f>
        <x:v>Unknown</x:v>
      </x:c>
      <x:c r="AB671" s="54" t="str">
        <x:f>IF('Deal_Master_Wide'!$AF$98="","",'Deal_Master_Wide'!$AF$98)</x:f>
      </x:c>
      <x:c r="AC671" s="52" t="str">
        <x:f>IF(COUNT($P671,$Q671,$R671,$S671,$T671,$U671,$V671,$W671,$X671)=9,"Yes","No")</x:f>
        <x:v>No</x:v>
      </x:c>
      <x:c r="AD671" s="52" t="str">
        <x:f>IF(COUNT($Y671,$Z671)=2,"Yes","No")</x:f>
        <x:v>No</x:v>
      </x:c>
      <x:c r="AE671" s="50" t="str"/>
      <x:c r="AF671" t="str"/>
    </x:row>
    <x:row r="672" ht="20" customHeight="1">
      <x:c r="A672" s="50" t="str">
        <x:v>CTL-0096</x:v>
      </x:c>
      <x:c r="B672" s="50" t="str">
        <x:v>Candidate alternative-rationale group</x:v>
      </x:c>
      <x:c r="C672" s="52" t="str">
        <x:f>IF('Deal_Master_Wide'!$AU$98="","",'Deal_Master_Wide'!$AU$98)</x:f>
        <x:v>Not reviewed</x:v>
      </x:c>
      <x:c r="D672" s="52" t="str">
        <x:f>IF('Deal_Master_Wide'!$AV$98="","",'Deal_Master_Wide'!$AV$98)</x:f>
        <x:v>Not assessed</x:v>
      </x:c>
      <x:c r="E672" s="50" t="n">
        <x:v>0</x:v>
      </x:c>
      <x:c r="F672" s="52" t="str">
        <x:f>IF(OR($C672="High-confidence innovation-driven",$C672="Medium-confidence innovation-driven"),1,IF($C672="Clear alternative-rationale",0,""))</x:f>
      </x:c>
      <x:c r="G672" s="52" t="str">
        <x:f>IF('Deal_Master_Wide'!$M$98="","",'Deal_Master_Wide'!$M$98)</x:f>
        <x:v>Review</x:v>
      </x:c>
      <x:c r="H672" s="50" t="str">
        <x:v>USV Pvt Ltd</x:v>
      </x:c>
      <x:c r="I672" s="50" t="str">
        <x:v>Juta Pharma GmbH</x:v>
      </x:c>
      <x:c r="J672" s="50" t="n">
        <x:v>2018</x:v>
      </x:c>
      <x:c r="K672" s="50" t="n">
        <x:v>2</x:v>
      </x:c>
      <x:c r="L672" s="50" t="n">
        <x:v>2020</x:v>
      </x:c>
      <x:c r="M672" s="50" t="n">
        <x:v>1</x:v>
      </x:c>
      <x:c r="N672" s="50" t="n">
        <x:v>1</x:v>
      </x:c>
      <x:c r="O672" s="52" t="str">
        <x:f>IF($F672="","",$F672*$M672)</x:f>
      </x:c>
      <x:c r="P672" s="54" t="n">
        <x:f>IF('Deal_Master_Wide'!$BU$98="","",'Deal_Master_Wide'!$BU$98)</x:f>
        <x:v>400.7847</x:v>
      </x:c>
      <x:c r="Q672" s="54" t="n">
        <x:f>IF('Deal_Master_Wide'!$CB$98="","",'Deal_Master_Wide'!$CB$98)</x:f>
        <x:v>117.4164</x:v>
      </x:c>
      <x:c r="R672" s="54" t="n">
        <x:f>IF('Deal_Master_Wide'!$CI$98="","",'Deal_Master_Wide'!$CI$98)</x:f>
        <x:v>103.7007</x:v>
      </x:c>
      <x:c r="S672" s="54" t="str">
        <x:f>IF('Deal_Master_Wide'!$CP$98="","",'Deal_Master_Wide'!$CP$98)</x:f>
      </x:c>
      <x:c r="T672" s="54" t="str">
        <x:f>IF('Deal_Master_Wide'!$CW$98="","",'Deal_Master_Wide'!$CW$98)</x:f>
      </x:c>
      <x:c r="U672" s="54" t="str">
        <x:f>IF('Deal_Master_Wide'!$DD$98="","",'Deal_Master_Wide'!$DD$98)</x:f>
      </x:c>
      <x:c r="V672" s="56" t="n">
        <x:f>IF('Deal_Master_Wide'!$DK$98="","",'Deal_Master_Wide'!$DK$98)</x:f>
        <x:v>23.6109</x:v>
      </x:c>
      <x:c r="W672" s="56" t="n">
        <x:f>IF('Deal_Master_Wide'!$DR$98="","",'Deal_Master_Wide'!$DR$98)</x:f>
        <x:v>29.2966</x:v>
      </x:c>
      <x:c r="X672" s="56" t="str">
        <x:f>IF('Deal_Master_Wide'!$DY$98="","",'Deal_Master_Wide'!$DY$98)</x:f>
      </x:c>
      <x:c r="Y672" s="118" t="n">
        <x:f>IF('Deal_Master_Wide'!$EF$98="","",'Deal_Master_Wide'!$EF$98)</x:f>
        <x:v>1</x:v>
      </x:c>
      <x:c r="Z672" s="118" t="n">
        <x:f>IF('Deal_Master_Wide'!$EM$98="","",'Deal_Master_Wide'!$EM$98)</x:f>
        <x:v>1</x:v>
      </x:c>
      <x:c r="AA672" s="52" t="str">
        <x:f>IF('Deal_Master_Wide'!$AL$98="","",'Deal_Master_Wide'!$AL$98)</x:f>
        <x:v>Unknown</x:v>
      </x:c>
      <x:c r="AB672" s="54" t="str">
        <x:f>IF('Deal_Master_Wide'!$AF$98="","",'Deal_Master_Wide'!$AF$98)</x:f>
      </x:c>
      <x:c r="AC672" s="52" t="str">
        <x:f>IF(COUNT($P672,$Q672,$R672,$S672,$T672,$U672,$V672,$W672,$X672)=9,"Yes","No")</x:f>
        <x:v>No</x:v>
      </x:c>
      <x:c r="AD672" s="52" t="str">
        <x:f>IF(COUNT($Y672,$Z672)=2,"Yes","No")</x:f>
        <x:v>Yes</x:v>
      </x:c>
      <x:c r="AE672" s="50" t="str"/>
      <x:c r="AF672" t="str"/>
    </x:row>
    <x:row r="673" ht="20" customHeight="1">
      <x:c r="A673" s="50" t="str">
        <x:v>CTL-0096</x:v>
      </x:c>
      <x:c r="B673" s="50" t="str">
        <x:v>Candidate alternative-rationale group</x:v>
      </x:c>
      <x:c r="C673" s="52" t="str">
        <x:f>IF('Deal_Master_Wide'!$AU$98="","",'Deal_Master_Wide'!$AU$98)</x:f>
        <x:v>Not reviewed</x:v>
      </x:c>
      <x:c r="D673" s="52" t="str">
        <x:f>IF('Deal_Master_Wide'!$AV$98="","",'Deal_Master_Wide'!$AV$98)</x:f>
        <x:v>Not assessed</x:v>
      </x:c>
      <x:c r="E673" s="50" t="n">
        <x:v>0</x:v>
      </x:c>
      <x:c r="F673" s="52" t="str">
        <x:f>IF(OR($C673="High-confidence innovation-driven",$C673="Medium-confidence innovation-driven"),1,IF($C673="Clear alternative-rationale",0,""))</x:f>
      </x:c>
      <x:c r="G673" s="52" t="str">
        <x:f>IF('Deal_Master_Wide'!$M$98="","",'Deal_Master_Wide'!$M$98)</x:f>
        <x:v>Review</x:v>
      </x:c>
      <x:c r="H673" s="50" t="str">
        <x:v>USV Pvt Ltd</x:v>
      </x:c>
      <x:c r="I673" s="50" t="str">
        <x:v>Juta Pharma GmbH</x:v>
      </x:c>
      <x:c r="J673" s="50" t="n">
        <x:v>2018</x:v>
      </x:c>
      <x:c r="K673" s="50" t="n">
        <x:v>3</x:v>
      </x:c>
      <x:c r="L673" s="50" t="n">
        <x:v>2021</x:v>
      </x:c>
      <x:c r="M673" s="50" t="n">
        <x:v>1</x:v>
      </x:c>
      <x:c r="N673" s="50" t="n">
        <x:v>1</x:v>
      </x:c>
      <x:c r="O673" s="52" t="str">
        <x:f>IF($F673="","",$F673*$M673)</x:f>
      </x:c>
      <x:c r="P673" s="54" t="n">
        <x:f>IF('Deal_Master_Wide'!$BV$98="","",'Deal_Master_Wide'!$BV$98)</x:f>
        <x:v>417.1055</x:v>
      </x:c>
      <x:c r="Q673" s="54" t="n">
        <x:f>IF('Deal_Master_Wide'!$CC$98="","",'Deal_Master_Wide'!$CC$98)</x:f>
        <x:v>144.9192</x:v>
      </x:c>
      <x:c r="R673" s="54" t="n">
        <x:f>IF('Deal_Master_Wide'!$CJ$98="","",'Deal_Master_Wide'!$CJ$98)</x:f>
        <x:v>119.6915</x:v>
      </x:c>
      <x:c r="S673" s="54" t="str">
        <x:f>IF('Deal_Master_Wide'!$CQ$98="","",'Deal_Master_Wide'!$CQ$98)</x:f>
      </x:c>
      <x:c r="T673" s="54" t="str">
        <x:f>IF('Deal_Master_Wide'!$CX$98="","",'Deal_Master_Wide'!$CX$98)</x:f>
      </x:c>
      <x:c r="U673" s="54" t="str">
        <x:f>IF('Deal_Master_Wide'!$DE$98="","",'Deal_Master_Wide'!$DE$98)</x:f>
      </x:c>
      <x:c r="V673" s="56" t="n">
        <x:f>IF('Deal_Master_Wide'!$DL$98="","",'Deal_Master_Wide'!$DL$98)</x:f>
        <x:v>26.0922</x:v>
      </x:c>
      <x:c r="W673" s="56" t="n">
        <x:f>IF('Deal_Master_Wide'!$DS$98="","",'Deal_Master_Wide'!$DS$98)</x:f>
        <x:v>34.744</x:v>
      </x:c>
      <x:c r="X673" s="56" t="str">
        <x:f>IF('Deal_Master_Wide'!$DZ$98="","",'Deal_Master_Wide'!$DZ$98)</x:f>
      </x:c>
      <x:c r="Y673" s="118" t="str">
        <x:f>IF('Deal_Master_Wide'!$EG$98="","",'Deal_Master_Wide'!$EG$98)</x:f>
      </x:c>
      <x:c r="Z673" s="118" t="str">
        <x:f>IF('Deal_Master_Wide'!$EN$98="","",'Deal_Master_Wide'!$EN$98)</x:f>
      </x:c>
      <x:c r="AA673" s="52" t="str">
        <x:f>IF('Deal_Master_Wide'!$AL$98="","",'Deal_Master_Wide'!$AL$98)</x:f>
        <x:v>Unknown</x:v>
      </x:c>
      <x:c r="AB673" s="54" t="str">
        <x:f>IF('Deal_Master_Wide'!$AF$98="","",'Deal_Master_Wide'!$AF$98)</x:f>
      </x:c>
      <x:c r="AC673" s="52" t="str">
        <x:f>IF(COUNT($P673,$Q673,$R673,$S673,$T673,$U673,$V673,$W673,$X673)=9,"Yes","No")</x:f>
        <x:v>No</x:v>
      </x:c>
      <x:c r="AD673" s="52" t="str">
        <x:f>IF(COUNT($Y673,$Z673)=2,"Yes","No")</x:f>
        <x:v>No</x:v>
      </x:c>
      <x:c r="AE673" s="50" t="str"/>
      <x:c r="AF673" t="str"/>
    </x:row>
    <x:row r="674" ht="20" customHeight="1">
      <x:c r="A674" s="50" t="str">
        <x:v>CTL-0097</x:v>
      </x:c>
      <x:c r="B674" s="50" t="str">
        <x:v>Candidate alternative-rationale group</x:v>
      </x:c>
      <x:c r="C674" s="52" t="str">
        <x:f>IF('Deal_Master_Wide'!$AU$99="","",'Deal_Master_Wide'!$AU$99)</x:f>
        <x:v>Not reviewed</x:v>
      </x:c>
      <x:c r="D674" s="52" t="str">
        <x:f>IF('Deal_Master_Wide'!$AV$99="","",'Deal_Master_Wide'!$AV$99)</x:f>
        <x:v>Not assessed</x:v>
      </x:c>
      <x:c r="E674" s="50" t="n">
        <x:v>0</x:v>
      </x:c>
      <x:c r="F674" s="52" t="str">
        <x:f>IF(OR($C674="High-confidence innovation-driven",$C674="Medium-confidence innovation-driven"),1,IF($C674="Clear alternative-rationale",0,""))</x:f>
      </x:c>
      <x:c r="G674" s="52" t="str">
        <x:f>IF('Deal_Master_Wide'!$M$99="","",'Deal_Master_Wide'!$M$99)</x:f>
        <x:v>Review</x:v>
      </x:c>
      <x:c r="H674" s="50" t="str">
        <x:v>Charles River Laboratories International Inc</x:v>
      </x:c>
      <x:c r="I674" s="50" t="str">
        <x:v>KWS BioTest Ltd</x:v>
      </x:c>
      <x:c r="J674" s="50" t="n">
        <x:v>2018</x:v>
      </x:c>
      <x:c r="K674" s="50" t="n">
        <x:v>-3</x:v>
      </x:c>
      <x:c r="L674" s="50" t="n">
        <x:v>2015</x:v>
      </x:c>
      <x:c r="M674" s="50" t="n">
        <x:v>0</x:v>
      </x:c>
      <x:c r="N674" s="50" t="n">
        <x:v>0</x:v>
      </x:c>
      <x:c r="O674" s="52" t="str">
        <x:f>IF($F674="","",$F674*$M674)</x:f>
      </x:c>
      <x:c r="P674" s="54" t="str">
        <x:f>IF('Deal_Master_Wide'!$BP$99="","",'Deal_Master_Wide'!$BP$99)</x:f>
      </x:c>
      <x:c r="Q674" s="54" t="str">
        <x:f>IF('Deal_Master_Wide'!$BW$99="","",'Deal_Master_Wide'!$BW$99)</x:f>
      </x:c>
      <x:c r="R674" s="54" t="str">
        <x:f>IF('Deal_Master_Wide'!$CD$99="","",'Deal_Master_Wide'!$CD$99)</x:f>
      </x:c>
      <x:c r="S674" s="54" t="str">
        <x:f>IF('Deal_Master_Wide'!$CK$99="","",'Deal_Master_Wide'!$CK$99)</x:f>
      </x:c>
      <x:c r="T674" s="54" t="str">
        <x:f>IF('Deal_Master_Wide'!$CR$99="","",'Deal_Master_Wide'!$CR$99)</x:f>
      </x:c>
      <x:c r="U674" s="54" t="str">
        <x:f>IF('Deal_Master_Wide'!$CY$99="","",'Deal_Master_Wide'!$CY$99)</x:f>
      </x:c>
      <x:c r="V674" s="56" t="str">
        <x:f>IF('Deal_Master_Wide'!$DF$99="","",'Deal_Master_Wide'!$DF$99)</x:f>
      </x:c>
      <x:c r="W674" s="56" t="str">
        <x:f>IF('Deal_Master_Wide'!$DM$99="","",'Deal_Master_Wide'!$DM$99)</x:f>
      </x:c>
      <x:c r="X674" s="56" t="str">
        <x:f>IF('Deal_Master_Wide'!$DT$99="","",'Deal_Master_Wide'!$DT$99)</x:f>
      </x:c>
      <x:c r="Y674" s="118" t="str">
        <x:f>IF('Deal_Master_Wide'!$EA$99="","",'Deal_Master_Wide'!$EA$99)</x:f>
      </x:c>
      <x:c r="Z674" s="118" t="str">
        <x:f>IF('Deal_Master_Wide'!$EH$99="","",'Deal_Master_Wide'!$EH$99)</x:f>
      </x:c>
      <x:c r="AA674" s="52" t="str">
        <x:f>IF('Deal_Master_Wide'!$AL$99="","",'Deal_Master_Wide'!$AL$99)</x:f>
        <x:v>Unknown</x:v>
      </x:c>
      <x:c r="AB674" s="54" t="n">
        <x:f>IF('Deal_Master_Wide'!$AF$99="","",'Deal_Master_Wide'!$AF$99)</x:f>
        <x:v>24</x:v>
      </x:c>
      <x:c r="AC674" s="52" t="str">
        <x:f>IF(COUNT($P674,$Q674,$R674,$S674,$T674,$U674,$V674,$W674,$X674)=9,"Yes","No")</x:f>
        <x:v>No</x:v>
      </x:c>
      <x:c r="AD674" s="52" t="str">
        <x:f>IF(COUNT($Y674,$Z674)=2,"Yes","No")</x:f>
        <x:v>No</x:v>
      </x:c>
      <x:c r="AE674" s="50" t="str"/>
      <x:c r="AF674" t="str"/>
    </x:row>
    <x:row r="675" ht="20" customHeight="1">
      <x:c r="A675" s="50" t="str">
        <x:v>CTL-0097</x:v>
      </x:c>
      <x:c r="B675" s="50" t="str">
        <x:v>Candidate alternative-rationale group</x:v>
      </x:c>
      <x:c r="C675" s="52" t="str">
        <x:f>IF('Deal_Master_Wide'!$AU$99="","",'Deal_Master_Wide'!$AU$99)</x:f>
        <x:v>Not reviewed</x:v>
      </x:c>
      <x:c r="D675" s="52" t="str">
        <x:f>IF('Deal_Master_Wide'!$AV$99="","",'Deal_Master_Wide'!$AV$99)</x:f>
        <x:v>Not assessed</x:v>
      </x:c>
      <x:c r="E675" s="50" t="n">
        <x:v>0</x:v>
      </x:c>
      <x:c r="F675" s="52" t="str">
        <x:f>IF(OR($C675="High-confidence innovation-driven",$C675="Medium-confidence innovation-driven"),1,IF($C675="Clear alternative-rationale",0,""))</x:f>
      </x:c>
      <x:c r="G675" s="52" t="str">
        <x:f>IF('Deal_Master_Wide'!$M$99="","",'Deal_Master_Wide'!$M$99)</x:f>
        <x:v>Review</x:v>
      </x:c>
      <x:c r="H675" s="50" t="str">
        <x:v>Charles River Laboratories International Inc</x:v>
      </x:c>
      <x:c r="I675" s="50" t="str">
        <x:v>KWS BioTest Ltd</x:v>
      </x:c>
      <x:c r="J675" s="50" t="n">
        <x:v>2018</x:v>
      </x:c>
      <x:c r="K675" s="50" t="n">
        <x:v>-2</x:v>
      </x:c>
      <x:c r="L675" s="50" t="n">
        <x:v>2016</x:v>
      </x:c>
      <x:c r="M675" s="50" t="n">
        <x:v>0</x:v>
      </x:c>
      <x:c r="N675" s="50" t="n">
        <x:v>0</x:v>
      </x:c>
      <x:c r="O675" s="52" t="str">
        <x:f>IF($F675="","",$F675*$M675)</x:f>
      </x:c>
      <x:c r="P675" s="54" t="str">
        <x:f>IF('Deal_Master_Wide'!$BQ$99="","",'Deal_Master_Wide'!$BQ$99)</x:f>
      </x:c>
      <x:c r="Q675" s="54" t="str">
        <x:f>IF('Deal_Master_Wide'!$BX$99="","",'Deal_Master_Wide'!$BX$99)</x:f>
      </x:c>
      <x:c r="R675" s="54" t="str">
        <x:f>IF('Deal_Master_Wide'!$CE$99="","",'Deal_Master_Wide'!$CE$99)</x:f>
      </x:c>
      <x:c r="S675" s="54" t="str">
        <x:f>IF('Deal_Master_Wide'!$CL$99="","",'Deal_Master_Wide'!$CL$99)</x:f>
      </x:c>
      <x:c r="T675" s="54" t="str">
        <x:f>IF('Deal_Master_Wide'!$CS$99="","",'Deal_Master_Wide'!$CS$99)</x:f>
      </x:c>
      <x:c r="U675" s="54" t="str">
        <x:f>IF('Deal_Master_Wide'!$CZ$99="","",'Deal_Master_Wide'!$CZ$99)</x:f>
      </x:c>
      <x:c r="V675" s="56" t="str">
        <x:f>IF('Deal_Master_Wide'!$DG$99="","",'Deal_Master_Wide'!$DG$99)</x:f>
      </x:c>
      <x:c r="W675" s="56" t="str">
        <x:f>IF('Deal_Master_Wide'!$DN$99="","",'Deal_Master_Wide'!$DN$99)</x:f>
      </x:c>
      <x:c r="X675" s="56" t="str">
        <x:f>IF('Deal_Master_Wide'!$DU$99="","",'Deal_Master_Wide'!$DU$99)</x:f>
      </x:c>
      <x:c r="Y675" s="118" t="str">
        <x:f>IF('Deal_Master_Wide'!$EB$99="","",'Deal_Master_Wide'!$EB$99)</x:f>
      </x:c>
      <x:c r="Z675" s="118" t="str">
        <x:f>IF('Deal_Master_Wide'!$EI$99="","",'Deal_Master_Wide'!$EI$99)</x:f>
      </x:c>
      <x:c r="AA675" s="52" t="str">
        <x:f>IF('Deal_Master_Wide'!$AL$99="","",'Deal_Master_Wide'!$AL$99)</x:f>
        <x:v>Unknown</x:v>
      </x:c>
      <x:c r="AB675" s="54" t="n">
        <x:f>IF('Deal_Master_Wide'!$AF$99="","",'Deal_Master_Wide'!$AF$99)</x:f>
        <x:v>24</x:v>
      </x:c>
      <x:c r="AC675" s="52" t="str">
        <x:f>IF(COUNT($P675,$Q675,$R675,$S675,$T675,$U675,$V675,$W675,$X675)=9,"Yes","No")</x:f>
        <x:v>No</x:v>
      </x:c>
      <x:c r="AD675" s="52" t="str">
        <x:f>IF(COUNT($Y675,$Z675)=2,"Yes","No")</x:f>
        <x:v>No</x:v>
      </x:c>
      <x:c r="AE675" s="50" t="str"/>
      <x:c r="AF675" t="str"/>
    </x:row>
    <x:row r="676" ht="20" customHeight="1">
      <x:c r="A676" s="50" t="str">
        <x:v>CTL-0097</x:v>
      </x:c>
      <x:c r="B676" s="50" t="str">
        <x:v>Candidate alternative-rationale group</x:v>
      </x:c>
      <x:c r="C676" s="52" t="str">
        <x:f>IF('Deal_Master_Wide'!$AU$99="","",'Deal_Master_Wide'!$AU$99)</x:f>
        <x:v>Not reviewed</x:v>
      </x:c>
      <x:c r="D676" s="52" t="str">
        <x:f>IF('Deal_Master_Wide'!$AV$99="","",'Deal_Master_Wide'!$AV$99)</x:f>
        <x:v>Not assessed</x:v>
      </x:c>
      <x:c r="E676" s="50" t="n">
        <x:v>0</x:v>
      </x:c>
      <x:c r="F676" s="52" t="str">
        <x:f>IF(OR($C676="High-confidence innovation-driven",$C676="Medium-confidence innovation-driven"),1,IF($C676="Clear alternative-rationale",0,""))</x:f>
      </x:c>
      <x:c r="G676" s="52" t="str">
        <x:f>IF('Deal_Master_Wide'!$M$99="","",'Deal_Master_Wide'!$M$99)</x:f>
        <x:v>Review</x:v>
      </x:c>
      <x:c r="H676" s="50" t="str">
        <x:v>Charles River Laboratories International Inc</x:v>
      </x:c>
      <x:c r="I676" s="50" t="str">
        <x:v>KWS BioTest Ltd</x:v>
      </x:c>
      <x:c r="J676" s="50" t="n">
        <x:v>2018</x:v>
      </x:c>
      <x:c r="K676" s="50" t="n">
        <x:v>-1</x:v>
      </x:c>
      <x:c r="L676" s="50" t="n">
        <x:v>2017</x:v>
      </x:c>
      <x:c r="M676" s="50" t="n">
        <x:v>0</x:v>
      </x:c>
      <x:c r="N676" s="50" t="n">
        <x:v>0</x:v>
      </x:c>
      <x:c r="O676" s="52" t="str">
        <x:f>IF($F676="","",$F676*$M676)</x:f>
      </x:c>
      <x:c r="P676" s="54" t="str">
        <x:f>IF('Deal_Master_Wide'!$BR$99="","",'Deal_Master_Wide'!$BR$99)</x:f>
      </x:c>
      <x:c r="Q676" s="54" t="str">
        <x:f>IF('Deal_Master_Wide'!$BY$99="","",'Deal_Master_Wide'!$BY$99)</x:f>
      </x:c>
      <x:c r="R676" s="54" t="str">
        <x:f>IF('Deal_Master_Wide'!$CF$99="","",'Deal_Master_Wide'!$CF$99)</x:f>
      </x:c>
      <x:c r="S676" s="54" t="str">
        <x:f>IF('Deal_Master_Wide'!$CM$99="","",'Deal_Master_Wide'!$CM$99)</x:f>
      </x:c>
      <x:c r="T676" s="54" t="str">
        <x:f>IF('Deal_Master_Wide'!$CT$99="","",'Deal_Master_Wide'!$CT$99)</x:f>
      </x:c>
      <x:c r="U676" s="54" t="str">
        <x:f>IF('Deal_Master_Wide'!$DA$99="","",'Deal_Master_Wide'!$DA$99)</x:f>
      </x:c>
      <x:c r="V676" s="56" t="str">
        <x:f>IF('Deal_Master_Wide'!$DH$99="","",'Deal_Master_Wide'!$DH$99)</x:f>
      </x:c>
      <x:c r="W676" s="56" t="str">
        <x:f>IF('Deal_Master_Wide'!$DO$99="","",'Deal_Master_Wide'!$DO$99)</x:f>
      </x:c>
      <x:c r="X676" s="56" t="str">
        <x:f>IF('Deal_Master_Wide'!$DV$99="","",'Deal_Master_Wide'!$DV$99)</x:f>
      </x:c>
      <x:c r="Y676" s="118" t="str">
        <x:f>IF('Deal_Master_Wide'!$EC$99="","",'Deal_Master_Wide'!$EC$99)</x:f>
      </x:c>
      <x:c r="Z676" s="118" t="str">
        <x:f>IF('Deal_Master_Wide'!$EJ$99="","",'Deal_Master_Wide'!$EJ$99)</x:f>
      </x:c>
      <x:c r="AA676" s="52" t="str">
        <x:f>IF('Deal_Master_Wide'!$AL$99="","",'Deal_Master_Wide'!$AL$99)</x:f>
        <x:v>Unknown</x:v>
      </x:c>
      <x:c r="AB676" s="54" t="n">
        <x:f>IF('Deal_Master_Wide'!$AF$99="","",'Deal_Master_Wide'!$AF$99)</x:f>
        <x:v>24</x:v>
      </x:c>
      <x:c r="AC676" s="52" t="str">
        <x:f>IF(COUNT($P676,$Q676,$R676,$S676,$T676,$U676,$V676,$W676,$X676)=9,"Yes","No")</x:f>
        <x:v>No</x:v>
      </x:c>
      <x:c r="AD676" s="52" t="str">
        <x:f>IF(COUNT($Y676,$Z676)=2,"Yes","No")</x:f>
        <x:v>No</x:v>
      </x:c>
      <x:c r="AE676" s="50" t="str"/>
      <x:c r="AF676" t="str"/>
    </x:row>
    <x:row r="677" ht="20" customHeight="1">
      <x:c r="A677" s="50" t="str">
        <x:v>CTL-0097</x:v>
      </x:c>
      <x:c r="B677" s="50" t="str">
        <x:v>Candidate alternative-rationale group</x:v>
      </x:c>
      <x:c r="C677" s="52" t="str">
        <x:f>IF('Deal_Master_Wide'!$AU$99="","",'Deal_Master_Wide'!$AU$99)</x:f>
        <x:v>Not reviewed</x:v>
      </x:c>
      <x:c r="D677" s="52" t="str">
        <x:f>IF('Deal_Master_Wide'!$AV$99="","",'Deal_Master_Wide'!$AV$99)</x:f>
        <x:v>Not assessed</x:v>
      </x:c>
      <x:c r="E677" s="50" t="n">
        <x:v>0</x:v>
      </x:c>
      <x:c r="F677" s="52" t="str">
        <x:f>IF(OR($C677="High-confidence innovation-driven",$C677="Medium-confidence innovation-driven"),1,IF($C677="Clear alternative-rationale",0,""))</x:f>
      </x:c>
      <x:c r="G677" s="52" t="str">
        <x:f>IF('Deal_Master_Wide'!$M$99="","",'Deal_Master_Wide'!$M$99)</x:f>
        <x:v>Review</x:v>
      </x:c>
      <x:c r="H677" s="50" t="str">
        <x:v>Charles River Laboratories International Inc</x:v>
      </x:c>
      <x:c r="I677" s="50" t="str">
        <x:v>KWS BioTest Ltd</x:v>
      </x:c>
      <x:c r="J677" s="50" t="n">
        <x:v>2018</x:v>
      </x:c>
      <x:c r="K677" s="50" t="n">
        <x:v>0</x:v>
      </x:c>
      <x:c r="L677" s="50" t="n">
        <x:v>2018</x:v>
      </x:c>
      <x:c r="M677" s="50" t="n">
        <x:v>0</x:v>
      </x:c>
      <x:c r="N677" s="50" t="n">
        <x:v>1</x:v>
      </x:c>
      <x:c r="O677" s="52" t="str">
        <x:f>IF($F677="","",$F677*$M677)</x:f>
      </x:c>
      <x:c r="P677" s="54" t="str">
        <x:f>IF('Deal_Master_Wide'!$BS$99="","",'Deal_Master_Wide'!$BS$99)</x:f>
      </x:c>
      <x:c r="Q677" s="54" t="str">
        <x:f>IF('Deal_Master_Wide'!$BZ$99="","",'Deal_Master_Wide'!$BZ$99)</x:f>
      </x:c>
      <x:c r="R677" s="54" t="str">
        <x:f>IF('Deal_Master_Wide'!$CG$99="","",'Deal_Master_Wide'!$CG$99)</x:f>
      </x:c>
      <x:c r="S677" s="54" t="str">
        <x:f>IF('Deal_Master_Wide'!$CN$99="","",'Deal_Master_Wide'!$CN$99)</x:f>
      </x:c>
      <x:c r="T677" s="54" t="str">
        <x:f>IF('Deal_Master_Wide'!$CU$99="","",'Deal_Master_Wide'!$CU$99)</x:f>
      </x:c>
      <x:c r="U677" s="54" t="str">
        <x:f>IF('Deal_Master_Wide'!$DB$99="","",'Deal_Master_Wide'!$DB$99)</x:f>
      </x:c>
      <x:c r="V677" s="56" t="str">
        <x:f>IF('Deal_Master_Wide'!$DI$99="","",'Deal_Master_Wide'!$DI$99)</x:f>
      </x:c>
      <x:c r="W677" s="56" t="str">
        <x:f>IF('Deal_Master_Wide'!$DP$99="","",'Deal_Master_Wide'!$DP$99)</x:f>
      </x:c>
      <x:c r="X677" s="56" t="str">
        <x:f>IF('Deal_Master_Wide'!$DW$99="","",'Deal_Master_Wide'!$DW$99)</x:f>
      </x:c>
      <x:c r="Y677" s="118" t="str">
        <x:f>IF('Deal_Master_Wide'!$ED$99="","",'Deal_Master_Wide'!$ED$99)</x:f>
      </x:c>
      <x:c r="Z677" s="118" t="str">
        <x:f>IF('Deal_Master_Wide'!$EK$99="","",'Deal_Master_Wide'!$EK$99)</x:f>
      </x:c>
      <x:c r="AA677" s="52" t="str">
        <x:f>IF('Deal_Master_Wide'!$AL$99="","",'Deal_Master_Wide'!$AL$99)</x:f>
        <x:v>Unknown</x:v>
      </x:c>
      <x:c r="AB677" s="54" t="n">
        <x:f>IF('Deal_Master_Wide'!$AF$99="","",'Deal_Master_Wide'!$AF$99)</x:f>
        <x:v>24</x:v>
      </x:c>
      <x:c r="AC677" s="52" t="str">
        <x:f>IF(COUNT($P677,$Q677,$R677,$S677,$T677,$U677,$V677,$W677,$X677)=9,"Yes","No")</x:f>
        <x:v>No</x:v>
      </x:c>
      <x:c r="AD677" s="52" t="str">
        <x:f>IF(COUNT($Y677,$Z677)=2,"Yes","No")</x:f>
        <x:v>No</x:v>
      </x:c>
      <x:c r="AE677" s="50" t="str"/>
      <x:c r="AF677" t="str"/>
    </x:row>
    <x:row r="678" ht="20" customHeight="1">
      <x:c r="A678" s="50" t="str">
        <x:v>CTL-0097</x:v>
      </x:c>
      <x:c r="B678" s="50" t="str">
        <x:v>Candidate alternative-rationale group</x:v>
      </x:c>
      <x:c r="C678" s="52" t="str">
        <x:f>IF('Deal_Master_Wide'!$AU$99="","",'Deal_Master_Wide'!$AU$99)</x:f>
        <x:v>Not reviewed</x:v>
      </x:c>
      <x:c r="D678" s="52" t="str">
        <x:f>IF('Deal_Master_Wide'!$AV$99="","",'Deal_Master_Wide'!$AV$99)</x:f>
        <x:v>Not assessed</x:v>
      </x:c>
      <x:c r="E678" s="50" t="n">
        <x:v>0</x:v>
      </x:c>
      <x:c r="F678" s="52" t="str">
        <x:f>IF(OR($C678="High-confidence innovation-driven",$C678="Medium-confidence innovation-driven"),1,IF($C678="Clear alternative-rationale",0,""))</x:f>
      </x:c>
      <x:c r="G678" s="52" t="str">
        <x:f>IF('Deal_Master_Wide'!$M$99="","",'Deal_Master_Wide'!$M$99)</x:f>
        <x:v>Review</x:v>
      </x:c>
      <x:c r="H678" s="50" t="str">
        <x:v>Charles River Laboratories International Inc</x:v>
      </x:c>
      <x:c r="I678" s="50" t="str">
        <x:v>KWS BioTest Ltd</x:v>
      </x:c>
      <x:c r="J678" s="50" t="n">
        <x:v>2018</x:v>
      </x:c>
      <x:c r="K678" s="50" t="n">
        <x:v>1</x:v>
      </x:c>
      <x:c r="L678" s="50" t="n">
        <x:v>2019</x:v>
      </x:c>
      <x:c r="M678" s="50" t="n">
        <x:v>1</x:v>
      </x:c>
      <x:c r="N678" s="50" t="n">
        <x:v>1</x:v>
      </x:c>
      <x:c r="O678" s="52" t="str">
        <x:f>IF($F678="","",$F678*$M678)</x:f>
      </x:c>
      <x:c r="P678" s="54" t="str">
        <x:f>IF('Deal_Master_Wide'!$BT$99="","",'Deal_Master_Wide'!$BT$99)</x:f>
      </x:c>
      <x:c r="Q678" s="54" t="str">
        <x:f>IF('Deal_Master_Wide'!$CA$99="","",'Deal_Master_Wide'!$CA$99)</x:f>
      </x:c>
      <x:c r="R678" s="54" t="str">
        <x:f>IF('Deal_Master_Wide'!$CH$99="","",'Deal_Master_Wide'!$CH$99)</x:f>
      </x:c>
      <x:c r="S678" s="54" t="str">
        <x:f>IF('Deal_Master_Wide'!$CO$99="","",'Deal_Master_Wide'!$CO$99)</x:f>
      </x:c>
      <x:c r="T678" s="54" t="str">
        <x:f>IF('Deal_Master_Wide'!$CV$99="","",'Deal_Master_Wide'!$CV$99)</x:f>
      </x:c>
      <x:c r="U678" s="54" t="str">
        <x:f>IF('Deal_Master_Wide'!$DC$99="","",'Deal_Master_Wide'!$DC$99)</x:f>
      </x:c>
      <x:c r="V678" s="56" t="str">
        <x:f>IF('Deal_Master_Wide'!$DJ$99="","",'Deal_Master_Wide'!$DJ$99)</x:f>
      </x:c>
      <x:c r="W678" s="56" t="str">
        <x:f>IF('Deal_Master_Wide'!$DQ$99="","",'Deal_Master_Wide'!$DQ$99)</x:f>
      </x:c>
      <x:c r="X678" s="56" t="str">
        <x:f>IF('Deal_Master_Wide'!$DX$99="","",'Deal_Master_Wide'!$DX$99)</x:f>
      </x:c>
      <x:c r="Y678" s="118" t="str">
        <x:f>IF('Deal_Master_Wide'!$EE$99="","",'Deal_Master_Wide'!$EE$99)</x:f>
      </x:c>
      <x:c r="Z678" s="118" t="str">
        <x:f>IF('Deal_Master_Wide'!$EL$99="","",'Deal_Master_Wide'!$EL$99)</x:f>
      </x:c>
      <x:c r="AA678" s="52" t="str">
        <x:f>IF('Deal_Master_Wide'!$AL$99="","",'Deal_Master_Wide'!$AL$99)</x:f>
        <x:v>Unknown</x:v>
      </x:c>
      <x:c r="AB678" s="54" t="n">
        <x:f>IF('Deal_Master_Wide'!$AF$99="","",'Deal_Master_Wide'!$AF$99)</x:f>
        <x:v>24</x:v>
      </x:c>
      <x:c r="AC678" s="52" t="str">
        <x:f>IF(COUNT($P678,$Q678,$R678,$S678,$T678,$U678,$V678,$W678,$X678)=9,"Yes","No")</x:f>
        <x:v>No</x:v>
      </x:c>
      <x:c r="AD678" s="52" t="str">
        <x:f>IF(COUNT($Y678,$Z678)=2,"Yes","No")</x:f>
        <x:v>No</x:v>
      </x:c>
      <x:c r="AE678" s="50" t="str"/>
      <x:c r="AF678" t="str"/>
    </x:row>
    <x:row r="679" ht="20" customHeight="1">
      <x:c r="A679" s="50" t="str">
        <x:v>CTL-0097</x:v>
      </x:c>
      <x:c r="B679" s="50" t="str">
        <x:v>Candidate alternative-rationale group</x:v>
      </x:c>
      <x:c r="C679" s="52" t="str">
        <x:f>IF('Deal_Master_Wide'!$AU$99="","",'Deal_Master_Wide'!$AU$99)</x:f>
        <x:v>Not reviewed</x:v>
      </x:c>
      <x:c r="D679" s="52" t="str">
        <x:f>IF('Deal_Master_Wide'!$AV$99="","",'Deal_Master_Wide'!$AV$99)</x:f>
        <x:v>Not assessed</x:v>
      </x:c>
      <x:c r="E679" s="50" t="n">
        <x:v>0</x:v>
      </x:c>
      <x:c r="F679" s="52" t="str">
        <x:f>IF(OR($C679="High-confidence innovation-driven",$C679="Medium-confidence innovation-driven"),1,IF($C679="Clear alternative-rationale",0,""))</x:f>
      </x:c>
      <x:c r="G679" s="52" t="str">
        <x:f>IF('Deal_Master_Wide'!$M$99="","",'Deal_Master_Wide'!$M$99)</x:f>
        <x:v>Review</x:v>
      </x:c>
      <x:c r="H679" s="50" t="str">
        <x:v>Charles River Laboratories International Inc</x:v>
      </x:c>
      <x:c r="I679" s="50" t="str">
        <x:v>KWS BioTest Ltd</x:v>
      </x:c>
      <x:c r="J679" s="50" t="n">
        <x:v>2018</x:v>
      </x:c>
      <x:c r="K679" s="50" t="n">
        <x:v>2</x:v>
      </x:c>
      <x:c r="L679" s="50" t="n">
        <x:v>2020</x:v>
      </x:c>
      <x:c r="M679" s="50" t="n">
        <x:v>1</x:v>
      </x:c>
      <x:c r="N679" s="50" t="n">
        <x:v>1</x:v>
      </x:c>
      <x:c r="O679" s="52" t="str">
        <x:f>IF($F679="","",$F679*$M679)</x:f>
      </x:c>
      <x:c r="P679" s="54" t="str">
        <x:f>IF('Deal_Master_Wide'!$BU$99="","",'Deal_Master_Wide'!$BU$99)</x:f>
      </x:c>
      <x:c r="Q679" s="54" t="str">
        <x:f>IF('Deal_Master_Wide'!$CB$99="","",'Deal_Master_Wide'!$CB$99)</x:f>
      </x:c>
      <x:c r="R679" s="54" t="str">
        <x:f>IF('Deal_Master_Wide'!$CI$99="","",'Deal_Master_Wide'!$CI$99)</x:f>
      </x:c>
      <x:c r="S679" s="54" t="str">
        <x:f>IF('Deal_Master_Wide'!$CP$99="","",'Deal_Master_Wide'!$CP$99)</x:f>
      </x:c>
      <x:c r="T679" s="54" t="str">
        <x:f>IF('Deal_Master_Wide'!$CW$99="","",'Deal_Master_Wide'!$CW$99)</x:f>
      </x:c>
      <x:c r="U679" s="54" t="str">
        <x:f>IF('Deal_Master_Wide'!$DD$99="","",'Deal_Master_Wide'!$DD$99)</x:f>
      </x:c>
      <x:c r="V679" s="56" t="str">
        <x:f>IF('Deal_Master_Wide'!$DK$99="","",'Deal_Master_Wide'!$DK$99)</x:f>
      </x:c>
      <x:c r="W679" s="56" t="str">
        <x:f>IF('Deal_Master_Wide'!$DR$99="","",'Deal_Master_Wide'!$DR$99)</x:f>
      </x:c>
      <x:c r="X679" s="56" t="str">
        <x:f>IF('Deal_Master_Wide'!$DY$99="","",'Deal_Master_Wide'!$DY$99)</x:f>
      </x:c>
      <x:c r="Y679" s="118" t="str">
        <x:f>IF('Deal_Master_Wide'!$EF$99="","",'Deal_Master_Wide'!$EF$99)</x:f>
      </x:c>
      <x:c r="Z679" s="118" t="str">
        <x:f>IF('Deal_Master_Wide'!$EM$99="","",'Deal_Master_Wide'!$EM$99)</x:f>
      </x:c>
      <x:c r="AA679" s="52" t="str">
        <x:f>IF('Deal_Master_Wide'!$AL$99="","",'Deal_Master_Wide'!$AL$99)</x:f>
        <x:v>Unknown</x:v>
      </x:c>
      <x:c r="AB679" s="54" t="n">
        <x:f>IF('Deal_Master_Wide'!$AF$99="","",'Deal_Master_Wide'!$AF$99)</x:f>
        <x:v>24</x:v>
      </x:c>
      <x:c r="AC679" s="52" t="str">
        <x:f>IF(COUNT($P679,$Q679,$R679,$S679,$T679,$U679,$V679,$W679,$X679)=9,"Yes","No")</x:f>
        <x:v>No</x:v>
      </x:c>
      <x:c r="AD679" s="52" t="str">
        <x:f>IF(COUNT($Y679,$Z679)=2,"Yes","No")</x:f>
        <x:v>No</x:v>
      </x:c>
      <x:c r="AE679" s="50" t="str"/>
      <x:c r="AF679" t="str"/>
    </x:row>
    <x:row r="680" ht="20" customHeight="1">
      <x:c r="A680" s="50" t="str">
        <x:v>CTL-0097</x:v>
      </x:c>
      <x:c r="B680" s="50" t="str">
        <x:v>Candidate alternative-rationale group</x:v>
      </x:c>
      <x:c r="C680" s="52" t="str">
        <x:f>IF('Deal_Master_Wide'!$AU$99="","",'Deal_Master_Wide'!$AU$99)</x:f>
        <x:v>Not reviewed</x:v>
      </x:c>
      <x:c r="D680" s="52" t="str">
        <x:f>IF('Deal_Master_Wide'!$AV$99="","",'Deal_Master_Wide'!$AV$99)</x:f>
        <x:v>Not assessed</x:v>
      </x:c>
      <x:c r="E680" s="50" t="n">
        <x:v>0</x:v>
      </x:c>
      <x:c r="F680" s="52" t="str">
        <x:f>IF(OR($C680="High-confidence innovation-driven",$C680="Medium-confidence innovation-driven"),1,IF($C680="Clear alternative-rationale",0,""))</x:f>
      </x:c>
      <x:c r="G680" s="52" t="str">
        <x:f>IF('Deal_Master_Wide'!$M$99="","",'Deal_Master_Wide'!$M$99)</x:f>
        <x:v>Review</x:v>
      </x:c>
      <x:c r="H680" s="50" t="str">
        <x:v>Charles River Laboratories International Inc</x:v>
      </x:c>
      <x:c r="I680" s="50" t="str">
        <x:v>KWS BioTest Ltd</x:v>
      </x:c>
      <x:c r="J680" s="50" t="n">
        <x:v>2018</x:v>
      </x:c>
      <x:c r="K680" s="50" t="n">
        <x:v>3</x:v>
      </x:c>
      <x:c r="L680" s="50" t="n">
        <x:v>2021</x:v>
      </x:c>
      <x:c r="M680" s="50" t="n">
        <x:v>1</x:v>
      </x:c>
      <x:c r="N680" s="50" t="n">
        <x:v>1</x:v>
      </x:c>
      <x:c r="O680" s="52" t="str">
        <x:f>IF($F680="","",$F680*$M680)</x:f>
      </x:c>
      <x:c r="P680" s="54" t="str">
        <x:f>IF('Deal_Master_Wide'!$BV$99="","",'Deal_Master_Wide'!$BV$99)</x:f>
      </x:c>
      <x:c r="Q680" s="54" t="str">
        <x:f>IF('Deal_Master_Wide'!$CC$99="","",'Deal_Master_Wide'!$CC$99)</x:f>
      </x:c>
      <x:c r="R680" s="54" t="str">
        <x:f>IF('Deal_Master_Wide'!$CJ$99="","",'Deal_Master_Wide'!$CJ$99)</x:f>
      </x:c>
      <x:c r="S680" s="54" t="str">
        <x:f>IF('Deal_Master_Wide'!$CQ$99="","",'Deal_Master_Wide'!$CQ$99)</x:f>
      </x:c>
      <x:c r="T680" s="54" t="str">
        <x:f>IF('Deal_Master_Wide'!$CX$99="","",'Deal_Master_Wide'!$CX$99)</x:f>
      </x:c>
      <x:c r="U680" s="54" t="str">
        <x:f>IF('Deal_Master_Wide'!$DE$99="","",'Deal_Master_Wide'!$DE$99)</x:f>
      </x:c>
      <x:c r="V680" s="56" t="str">
        <x:f>IF('Deal_Master_Wide'!$DL$99="","",'Deal_Master_Wide'!$DL$99)</x:f>
      </x:c>
      <x:c r="W680" s="56" t="str">
        <x:f>IF('Deal_Master_Wide'!$DS$99="","",'Deal_Master_Wide'!$DS$99)</x:f>
      </x:c>
      <x:c r="X680" s="56" t="str">
        <x:f>IF('Deal_Master_Wide'!$DZ$99="","",'Deal_Master_Wide'!$DZ$99)</x:f>
      </x:c>
      <x:c r="Y680" s="118" t="str">
        <x:f>IF('Deal_Master_Wide'!$EG$99="","",'Deal_Master_Wide'!$EG$99)</x:f>
      </x:c>
      <x:c r="Z680" s="118" t="str">
        <x:f>IF('Deal_Master_Wide'!$EN$99="","",'Deal_Master_Wide'!$EN$99)</x:f>
      </x:c>
      <x:c r="AA680" s="52" t="str">
        <x:f>IF('Deal_Master_Wide'!$AL$99="","",'Deal_Master_Wide'!$AL$99)</x:f>
        <x:v>Unknown</x:v>
      </x:c>
      <x:c r="AB680" s="54" t="n">
        <x:f>IF('Deal_Master_Wide'!$AF$99="","",'Deal_Master_Wide'!$AF$99)</x:f>
        <x:v>24</x:v>
      </x:c>
      <x:c r="AC680" s="52" t="str">
        <x:f>IF(COUNT($P680,$Q680,$R680,$S680,$T680,$U680,$V680,$W680,$X680)=9,"Yes","No")</x:f>
        <x:v>No</x:v>
      </x:c>
      <x:c r="AD680" s="52" t="str">
        <x:f>IF(COUNT($Y680,$Z680)=2,"Yes","No")</x:f>
        <x:v>No</x:v>
      </x:c>
      <x:c r="AE680" s="50" t="str"/>
      <x:c r="AF680" t="str"/>
    </x:row>
    <x:row r="681" ht="20" customHeight="1">
      <x:c r="A681" s="50" t="str">
        <x:v>CTL-0098</x:v>
      </x:c>
      <x:c r="B681" s="50" t="str">
        <x:v>Candidate alternative-rationale group</x:v>
      </x:c>
      <x:c r="C681" s="52" t="str">
        <x:f>IF('Deal_Master_Wide'!$AU$100="","",'Deal_Master_Wide'!$AU$100)</x:f>
        <x:v>Not reviewed</x:v>
      </x:c>
      <x:c r="D681" s="52" t="str">
        <x:f>IF('Deal_Master_Wide'!$AV$100="","",'Deal_Master_Wide'!$AV$100)</x:f>
        <x:v>Not assessed</x:v>
      </x:c>
      <x:c r="E681" s="50" t="n">
        <x:v>0</x:v>
      </x:c>
      <x:c r="F681" s="52" t="str">
        <x:f>IF(OR($C681="High-confidence innovation-driven",$C681="Medium-confidence innovation-driven"),1,IF($C681="Clear alternative-rationale",0,""))</x:f>
      </x:c>
      <x:c r="G681" s="52" t="str">
        <x:f>IF('Deal_Master_Wide'!$M$100="","",'Deal_Master_Wide'!$M$100)</x:f>
        <x:v>Review</x:v>
      </x:c>
      <x:c r="H681" s="50" t="str">
        <x:v>Takeda Pharmaceutical Co Ltd</x:v>
      </x:c>
      <x:c r="I681" s="50" t="str">
        <x:v>TiGenix NV</x:v>
      </x:c>
      <x:c r="J681" s="50" t="n">
        <x:v>2018</x:v>
      </x:c>
      <x:c r="K681" s="50" t="n">
        <x:v>-3</x:v>
      </x:c>
      <x:c r="L681" s="50" t="n">
        <x:v>2015</x:v>
      </x:c>
      <x:c r="M681" s="50" t="n">
        <x:v>0</x:v>
      </x:c>
      <x:c r="N681" s="50" t="n">
        <x:v>0</x:v>
      </x:c>
      <x:c r="O681" s="52" t="str">
        <x:f>IF($F681="","",$F681*$M681)</x:f>
      </x:c>
      <x:c r="P681" s="54" t="str">
        <x:f>IF('Deal_Master_Wide'!$BP$100="","",'Deal_Master_Wide'!$BP$100)</x:f>
      </x:c>
      <x:c r="Q681" s="54" t="str">
        <x:f>IF('Deal_Master_Wide'!$BW$100="","",'Deal_Master_Wide'!$BW$100)</x:f>
      </x:c>
      <x:c r="R681" s="54" t="str">
        <x:f>IF('Deal_Master_Wide'!$CD$100="","",'Deal_Master_Wide'!$CD$100)</x:f>
      </x:c>
      <x:c r="S681" s="54" t="str">
        <x:f>IF('Deal_Master_Wide'!$CK$100="","",'Deal_Master_Wide'!$CK$100)</x:f>
      </x:c>
      <x:c r="T681" s="54" t="str">
        <x:f>IF('Deal_Master_Wide'!$CR$100="","",'Deal_Master_Wide'!$CR$100)</x:f>
      </x:c>
      <x:c r="U681" s="54" t="str">
        <x:f>IF('Deal_Master_Wide'!$CY$100="","",'Deal_Master_Wide'!$CY$100)</x:f>
      </x:c>
      <x:c r="V681" s="56" t="str">
        <x:f>IF('Deal_Master_Wide'!$DF$100="","",'Deal_Master_Wide'!$DF$100)</x:f>
      </x:c>
      <x:c r="W681" s="56" t="str">
        <x:f>IF('Deal_Master_Wide'!$DM$100="","",'Deal_Master_Wide'!$DM$100)</x:f>
      </x:c>
      <x:c r="X681" s="56" t="str">
        <x:f>IF('Deal_Master_Wide'!$DT$100="","",'Deal_Master_Wide'!$DT$100)</x:f>
      </x:c>
      <x:c r="Y681" s="118" t="str">
        <x:f>IF('Deal_Master_Wide'!$EA$100="","",'Deal_Master_Wide'!$EA$100)</x:f>
      </x:c>
      <x:c r="Z681" s="118" t="str">
        <x:f>IF('Deal_Master_Wide'!$EH$100="","",'Deal_Master_Wide'!$EH$100)</x:f>
      </x:c>
      <x:c r="AA681" s="52" t="str">
        <x:f>IF('Deal_Master_Wide'!$AL$100="","",'Deal_Master_Wide'!$AL$100)</x:f>
        <x:v>Unknown</x:v>
      </x:c>
      <x:c r="AB681" s="54" t="n">
        <x:f>IF('Deal_Master_Wide'!$AF$100="","",'Deal_Master_Wide'!$AF$100)</x:f>
        <x:v>626</x:v>
      </x:c>
      <x:c r="AC681" s="52" t="str">
        <x:f>IF(COUNT($P681,$Q681,$R681,$S681,$T681,$U681,$V681,$W681,$X681)=9,"Yes","No")</x:f>
        <x:v>No</x:v>
      </x:c>
      <x:c r="AD681" s="52" t="str">
        <x:f>IF(COUNT($Y681,$Z681)=2,"Yes","No")</x:f>
        <x:v>No</x:v>
      </x:c>
      <x:c r="AE681" s="50" t="str"/>
      <x:c r="AF681" t="str"/>
    </x:row>
    <x:row r="682" ht="20" customHeight="1">
      <x:c r="A682" s="50" t="str">
        <x:v>CTL-0098</x:v>
      </x:c>
      <x:c r="B682" s="50" t="str">
        <x:v>Candidate alternative-rationale group</x:v>
      </x:c>
      <x:c r="C682" s="52" t="str">
        <x:f>IF('Deal_Master_Wide'!$AU$100="","",'Deal_Master_Wide'!$AU$100)</x:f>
        <x:v>Not reviewed</x:v>
      </x:c>
      <x:c r="D682" s="52" t="str">
        <x:f>IF('Deal_Master_Wide'!$AV$100="","",'Deal_Master_Wide'!$AV$100)</x:f>
        <x:v>Not assessed</x:v>
      </x:c>
      <x:c r="E682" s="50" t="n">
        <x:v>0</x:v>
      </x:c>
      <x:c r="F682" s="52" t="str">
        <x:f>IF(OR($C682="High-confidence innovation-driven",$C682="Medium-confidence innovation-driven"),1,IF($C682="Clear alternative-rationale",0,""))</x:f>
      </x:c>
      <x:c r="G682" s="52" t="str">
        <x:f>IF('Deal_Master_Wide'!$M$100="","",'Deal_Master_Wide'!$M$100)</x:f>
        <x:v>Review</x:v>
      </x:c>
      <x:c r="H682" s="50" t="str">
        <x:v>Takeda Pharmaceutical Co Ltd</x:v>
      </x:c>
      <x:c r="I682" s="50" t="str">
        <x:v>TiGenix NV</x:v>
      </x:c>
      <x:c r="J682" s="50" t="n">
        <x:v>2018</x:v>
      </x:c>
      <x:c r="K682" s="50" t="n">
        <x:v>-2</x:v>
      </x:c>
      <x:c r="L682" s="50" t="n">
        <x:v>2016</x:v>
      </x:c>
      <x:c r="M682" s="50" t="n">
        <x:v>0</x:v>
      </x:c>
      <x:c r="N682" s="50" t="n">
        <x:v>0</x:v>
      </x:c>
      <x:c r="O682" s="52" t="str">
        <x:f>IF($F682="","",$F682*$M682)</x:f>
      </x:c>
      <x:c r="P682" s="54" t="str">
        <x:f>IF('Deal_Master_Wide'!$BQ$100="","",'Deal_Master_Wide'!$BQ$100)</x:f>
      </x:c>
      <x:c r="Q682" s="54" t="str">
        <x:f>IF('Deal_Master_Wide'!$BX$100="","",'Deal_Master_Wide'!$BX$100)</x:f>
      </x:c>
      <x:c r="R682" s="54" t="str">
        <x:f>IF('Deal_Master_Wide'!$CE$100="","",'Deal_Master_Wide'!$CE$100)</x:f>
      </x:c>
      <x:c r="S682" s="54" t="str">
        <x:f>IF('Deal_Master_Wide'!$CL$100="","",'Deal_Master_Wide'!$CL$100)</x:f>
      </x:c>
      <x:c r="T682" s="54" t="str">
        <x:f>IF('Deal_Master_Wide'!$CS$100="","",'Deal_Master_Wide'!$CS$100)</x:f>
      </x:c>
      <x:c r="U682" s="54" t="str">
        <x:f>IF('Deal_Master_Wide'!$CZ$100="","",'Deal_Master_Wide'!$CZ$100)</x:f>
      </x:c>
      <x:c r="V682" s="56" t="str">
        <x:f>IF('Deal_Master_Wide'!$DG$100="","",'Deal_Master_Wide'!$DG$100)</x:f>
      </x:c>
      <x:c r="W682" s="56" t="str">
        <x:f>IF('Deal_Master_Wide'!$DN$100="","",'Deal_Master_Wide'!$DN$100)</x:f>
      </x:c>
      <x:c r="X682" s="56" t="str">
        <x:f>IF('Deal_Master_Wide'!$DU$100="","",'Deal_Master_Wide'!$DU$100)</x:f>
      </x:c>
      <x:c r="Y682" s="118" t="str">
        <x:f>IF('Deal_Master_Wide'!$EB$100="","",'Deal_Master_Wide'!$EB$100)</x:f>
      </x:c>
      <x:c r="Z682" s="118" t="str">
        <x:f>IF('Deal_Master_Wide'!$EI$100="","",'Deal_Master_Wide'!$EI$100)</x:f>
      </x:c>
      <x:c r="AA682" s="52" t="str">
        <x:f>IF('Deal_Master_Wide'!$AL$100="","",'Deal_Master_Wide'!$AL$100)</x:f>
        <x:v>Unknown</x:v>
      </x:c>
      <x:c r="AB682" s="54" t="n">
        <x:f>IF('Deal_Master_Wide'!$AF$100="","",'Deal_Master_Wide'!$AF$100)</x:f>
        <x:v>626</x:v>
      </x:c>
      <x:c r="AC682" s="52" t="str">
        <x:f>IF(COUNT($P682,$Q682,$R682,$S682,$T682,$U682,$V682,$W682,$X682)=9,"Yes","No")</x:f>
        <x:v>No</x:v>
      </x:c>
      <x:c r="AD682" s="52" t="str">
        <x:f>IF(COUNT($Y682,$Z682)=2,"Yes","No")</x:f>
        <x:v>No</x:v>
      </x:c>
      <x:c r="AE682" s="50" t="str"/>
      <x:c r="AF682" t="str"/>
    </x:row>
    <x:row r="683" ht="20" customHeight="1">
      <x:c r="A683" s="50" t="str">
        <x:v>CTL-0098</x:v>
      </x:c>
      <x:c r="B683" s="50" t="str">
        <x:v>Candidate alternative-rationale group</x:v>
      </x:c>
      <x:c r="C683" s="52" t="str">
        <x:f>IF('Deal_Master_Wide'!$AU$100="","",'Deal_Master_Wide'!$AU$100)</x:f>
        <x:v>Not reviewed</x:v>
      </x:c>
      <x:c r="D683" s="52" t="str">
        <x:f>IF('Deal_Master_Wide'!$AV$100="","",'Deal_Master_Wide'!$AV$100)</x:f>
        <x:v>Not assessed</x:v>
      </x:c>
      <x:c r="E683" s="50" t="n">
        <x:v>0</x:v>
      </x:c>
      <x:c r="F683" s="52" t="str">
        <x:f>IF(OR($C683="High-confidence innovation-driven",$C683="Medium-confidence innovation-driven"),1,IF($C683="Clear alternative-rationale",0,""))</x:f>
      </x:c>
      <x:c r="G683" s="52" t="str">
        <x:f>IF('Deal_Master_Wide'!$M$100="","",'Deal_Master_Wide'!$M$100)</x:f>
        <x:v>Review</x:v>
      </x:c>
      <x:c r="H683" s="50" t="str">
        <x:v>Takeda Pharmaceutical Co Ltd</x:v>
      </x:c>
      <x:c r="I683" s="50" t="str">
        <x:v>TiGenix NV</x:v>
      </x:c>
      <x:c r="J683" s="50" t="n">
        <x:v>2018</x:v>
      </x:c>
      <x:c r="K683" s="50" t="n">
        <x:v>-1</x:v>
      </x:c>
      <x:c r="L683" s="50" t="n">
        <x:v>2017</x:v>
      </x:c>
      <x:c r="M683" s="50" t="n">
        <x:v>0</x:v>
      </x:c>
      <x:c r="N683" s="50" t="n">
        <x:v>0</x:v>
      </x:c>
      <x:c r="O683" s="52" t="str">
        <x:f>IF($F683="","",$F683*$M683)</x:f>
      </x:c>
      <x:c r="P683" s="54" t="str">
        <x:f>IF('Deal_Master_Wide'!$BR$100="","",'Deal_Master_Wide'!$BR$100)</x:f>
      </x:c>
      <x:c r="Q683" s="54" t="str">
        <x:f>IF('Deal_Master_Wide'!$BY$100="","",'Deal_Master_Wide'!$BY$100)</x:f>
      </x:c>
      <x:c r="R683" s="54" t="str">
        <x:f>IF('Deal_Master_Wide'!$CF$100="","",'Deal_Master_Wide'!$CF$100)</x:f>
      </x:c>
      <x:c r="S683" s="54" t="str">
        <x:f>IF('Deal_Master_Wide'!$CM$100="","",'Deal_Master_Wide'!$CM$100)</x:f>
      </x:c>
      <x:c r="T683" s="54" t="str">
        <x:f>IF('Deal_Master_Wide'!$CT$100="","",'Deal_Master_Wide'!$CT$100)</x:f>
      </x:c>
      <x:c r="U683" s="54" t="str">
        <x:f>IF('Deal_Master_Wide'!$DA$100="","",'Deal_Master_Wide'!$DA$100)</x:f>
      </x:c>
      <x:c r="V683" s="56" t="str">
        <x:f>IF('Deal_Master_Wide'!$DH$100="","",'Deal_Master_Wide'!$DH$100)</x:f>
      </x:c>
      <x:c r="W683" s="56" t="str">
        <x:f>IF('Deal_Master_Wide'!$DO$100="","",'Deal_Master_Wide'!$DO$100)</x:f>
      </x:c>
      <x:c r="X683" s="56" t="str">
        <x:f>IF('Deal_Master_Wide'!$DV$100="","",'Deal_Master_Wide'!$DV$100)</x:f>
      </x:c>
      <x:c r="Y683" s="118" t="str">
        <x:f>IF('Deal_Master_Wide'!$EC$100="","",'Deal_Master_Wide'!$EC$100)</x:f>
      </x:c>
      <x:c r="Z683" s="118" t="str">
        <x:f>IF('Deal_Master_Wide'!$EJ$100="","",'Deal_Master_Wide'!$EJ$100)</x:f>
      </x:c>
      <x:c r="AA683" s="52" t="str">
        <x:f>IF('Deal_Master_Wide'!$AL$100="","",'Deal_Master_Wide'!$AL$100)</x:f>
        <x:v>Unknown</x:v>
      </x:c>
      <x:c r="AB683" s="54" t="n">
        <x:f>IF('Deal_Master_Wide'!$AF$100="","",'Deal_Master_Wide'!$AF$100)</x:f>
        <x:v>626</x:v>
      </x:c>
      <x:c r="AC683" s="52" t="str">
        <x:f>IF(COUNT($P683,$Q683,$R683,$S683,$T683,$U683,$V683,$W683,$X683)=9,"Yes","No")</x:f>
        <x:v>No</x:v>
      </x:c>
      <x:c r="AD683" s="52" t="str">
        <x:f>IF(COUNT($Y683,$Z683)=2,"Yes","No")</x:f>
        <x:v>No</x:v>
      </x:c>
      <x:c r="AE683" s="50" t="str"/>
      <x:c r="AF683" t="str"/>
    </x:row>
    <x:row r="684" ht="20" customHeight="1">
      <x:c r="A684" s="50" t="str">
        <x:v>CTL-0098</x:v>
      </x:c>
      <x:c r="B684" s="50" t="str">
        <x:v>Candidate alternative-rationale group</x:v>
      </x:c>
      <x:c r="C684" s="52" t="str">
        <x:f>IF('Deal_Master_Wide'!$AU$100="","",'Deal_Master_Wide'!$AU$100)</x:f>
        <x:v>Not reviewed</x:v>
      </x:c>
      <x:c r="D684" s="52" t="str">
        <x:f>IF('Deal_Master_Wide'!$AV$100="","",'Deal_Master_Wide'!$AV$100)</x:f>
        <x:v>Not assessed</x:v>
      </x:c>
      <x:c r="E684" s="50" t="n">
        <x:v>0</x:v>
      </x:c>
      <x:c r="F684" s="52" t="str">
        <x:f>IF(OR($C684="High-confidence innovation-driven",$C684="Medium-confidence innovation-driven"),1,IF($C684="Clear alternative-rationale",0,""))</x:f>
      </x:c>
      <x:c r="G684" s="52" t="str">
        <x:f>IF('Deal_Master_Wide'!$M$100="","",'Deal_Master_Wide'!$M$100)</x:f>
        <x:v>Review</x:v>
      </x:c>
      <x:c r="H684" s="50" t="str">
        <x:v>Takeda Pharmaceutical Co Ltd</x:v>
      </x:c>
      <x:c r="I684" s="50" t="str">
        <x:v>TiGenix NV</x:v>
      </x:c>
      <x:c r="J684" s="50" t="n">
        <x:v>2018</x:v>
      </x:c>
      <x:c r="K684" s="50" t="n">
        <x:v>0</x:v>
      </x:c>
      <x:c r="L684" s="50" t="n">
        <x:v>2018</x:v>
      </x:c>
      <x:c r="M684" s="50" t="n">
        <x:v>0</x:v>
      </x:c>
      <x:c r="N684" s="50" t="n">
        <x:v>1</x:v>
      </x:c>
      <x:c r="O684" s="52" t="str">
        <x:f>IF($F684="","",$F684*$M684)</x:f>
      </x:c>
      <x:c r="P684" s="54" t="str">
        <x:f>IF('Deal_Master_Wide'!$BS$100="","",'Deal_Master_Wide'!$BS$100)</x:f>
      </x:c>
      <x:c r="Q684" s="54" t="str">
        <x:f>IF('Deal_Master_Wide'!$BZ$100="","",'Deal_Master_Wide'!$BZ$100)</x:f>
      </x:c>
      <x:c r="R684" s="54" t="str">
        <x:f>IF('Deal_Master_Wide'!$CG$100="","",'Deal_Master_Wide'!$CG$100)</x:f>
      </x:c>
      <x:c r="S684" s="54" t="str">
        <x:f>IF('Deal_Master_Wide'!$CN$100="","",'Deal_Master_Wide'!$CN$100)</x:f>
      </x:c>
      <x:c r="T684" s="54" t="str">
        <x:f>IF('Deal_Master_Wide'!$CU$100="","",'Deal_Master_Wide'!$CU$100)</x:f>
      </x:c>
      <x:c r="U684" s="54" t="str">
        <x:f>IF('Deal_Master_Wide'!$DB$100="","",'Deal_Master_Wide'!$DB$100)</x:f>
      </x:c>
      <x:c r="V684" s="56" t="str">
        <x:f>IF('Deal_Master_Wide'!$DI$100="","",'Deal_Master_Wide'!$DI$100)</x:f>
      </x:c>
      <x:c r="W684" s="56" t="str">
        <x:f>IF('Deal_Master_Wide'!$DP$100="","",'Deal_Master_Wide'!$DP$100)</x:f>
      </x:c>
      <x:c r="X684" s="56" t="str">
        <x:f>IF('Deal_Master_Wide'!$DW$100="","",'Deal_Master_Wide'!$DW$100)</x:f>
      </x:c>
      <x:c r="Y684" s="118" t="str">
        <x:f>IF('Deal_Master_Wide'!$ED$100="","",'Deal_Master_Wide'!$ED$100)</x:f>
      </x:c>
      <x:c r="Z684" s="118" t="str">
        <x:f>IF('Deal_Master_Wide'!$EK$100="","",'Deal_Master_Wide'!$EK$100)</x:f>
      </x:c>
      <x:c r="AA684" s="52" t="str">
        <x:f>IF('Deal_Master_Wide'!$AL$100="","",'Deal_Master_Wide'!$AL$100)</x:f>
        <x:v>Unknown</x:v>
      </x:c>
      <x:c r="AB684" s="54" t="n">
        <x:f>IF('Deal_Master_Wide'!$AF$100="","",'Deal_Master_Wide'!$AF$100)</x:f>
        <x:v>626</x:v>
      </x:c>
      <x:c r="AC684" s="52" t="str">
        <x:f>IF(COUNT($P684,$Q684,$R684,$S684,$T684,$U684,$V684,$W684,$X684)=9,"Yes","No")</x:f>
        <x:v>No</x:v>
      </x:c>
      <x:c r="AD684" s="52" t="str">
        <x:f>IF(COUNT($Y684,$Z684)=2,"Yes","No")</x:f>
        <x:v>No</x:v>
      </x:c>
      <x:c r="AE684" s="50" t="str"/>
      <x:c r="AF684" t="str"/>
    </x:row>
    <x:row r="685" ht="20" customHeight="1">
      <x:c r="A685" s="50" t="str">
        <x:v>CTL-0098</x:v>
      </x:c>
      <x:c r="B685" s="50" t="str">
        <x:v>Candidate alternative-rationale group</x:v>
      </x:c>
      <x:c r="C685" s="52" t="str">
        <x:f>IF('Deal_Master_Wide'!$AU$100="","",'Deal_Master_Wide'!$AU$100)</x:f>
        <x:v>Not reviewed</x:v>
      </x:c>
      <x:c r="D685" s="52" t="str">
        <x:f>IF('Deal_Master_Wide'!$AV$100="","",'Deal_Master_Wide'!$AV$100)</x:f>
        <x:v>Not assessed</x:v>
      </x:c>
      <x:c r="E685" s="50" t="n">
        <x:v>0</x:v>
      </x:c>
      <x:c r="F685" s="52" t="str">
        <x:f>IF(OR($C685="High-confidence innovation-driven",$C685="Medium-confidence innovation-driven"),1,IF($C685="Clear alternative-rationale",0,""))</x:f>
      </x:c>
      <x:c r="G685" s="52" t="str">
        <x:f>IF('Deal_Master_Wide'!$M$100="","",'Deal_Master_Wide'!$M$100)</x:f>
        <x:v>Review</x:v>
      </x:c>
      <x:c r="H685" s="50" t="str">
        <x:v>Takeda Pharmaceutical Co Ltd</x:v>
      </x:c>
      <x:c r="I685" s="50" t="str">
        <x:v>TiGenix NV</x:v>
      </x:c>
      <x:c r="J685" s="50" t="n">
        <x:v>2018</x:v>
      </x:c>
      <x:c r="K685" s="50" t="n">
        <x:v>1</x:v>
      </x:c>
      <x:c r="L685" s="50" t="n">
        <x:v>2019</x:v>
      </x:c>
      <x:c r="M685" s="50" t="n">
        <x:v>1</x:v>
      </x:c>
      <x:c r="N685" s="50" t="n">
        <x:v>1</x:v>
      </x:c>
      <x:c r="O685" s="52" t="str">
        <x:f>IF($F685="","",$F685*$M685)</x:f>
      </x:c>
      <x:c r="P685" s="54" t="str">
        <x:f>IF('Deal_Master_Wide'!$BT$100="","",'Deal_Master_Wide'!$BT$100)</x:f>
      </x:c>
      <x:c r="Q685" s="54" t="str">
        <x:f>IF('Deal_Master_Wide'!$CA$100="","",'Deal_Master_Wide'!$CA$100)</x:f>
      </x:c>
      <x:c r="R685" s="54" t="str">
        <x:f>IF('Deal_Master_Wide'!$CH$100="","",'Deal_Master_Wide'!$CH$100)</x:f>
      </x:c>
      <x:c r="S685" s="54" t="str">
        <x:f>IF('Deal_Master_Wide'!$CO$100="","",'Deal_Master_Wide'!$CO$100)</x:f>
      </x:c>
      <x:c r="T685" s="54" t="str">
        <x:f>IF('Deal_Master_Wide'!$CV$100="","",'Deal_Master_Wide'!$CV$100)</x:f>
      </x:c>
      <x:c r="U685" s="54" t="str">
        <x:f>IF('Deal_Master_Wide'!$DC$100="","",'Deal_Master_Wide'!$DC$100)</x:f>
      </x:c>
      <x:c r="V685" s="56" t="str">
        <x:f>IF('Deal_Master_Wide'!$DJ$100="","",'Deal_Master_Wide'!$DJ$100)</x:f>
      </x:c>
      <x:c r="W685" s="56" t="str">
        <x:f>IF('Deal_Master_Wide'!$DQ$100="","",'Deal_Master_Wide'!$DQ$100)</x:f>
      </x:c>
      <x:c r="X685" s="56" t="str">
        <x:f>IF('Deal_Master_Wide'!$DX$100="","",'Deal_Master_Wide'!$DX$100)</x:f>
      </x:c>
      <x:c r="Y685" s="118" t="str">
        <x:f>IF('Deal_Master_Wide'!$EE$100="","",'Deal_Master_Wide'!$EE$100)</x:f>
      </x:c>
      <x:c r="Z685" s="118" t="str">
        <x:f>IF('Deal_Master_Wide'!$EL$100="","",'Deal_Master_Wide'!$EL$100)</x:f>
      </x:c>
      <x:c r="AA685" s="52" t="str">
        <x:f>IF('Deal_Master_Wide'!$AL$100="","",'Deal_Master_Wide'!$AL$100)</x:f>
        <x:v>Unknown</x:v>
      </x:c>
      <x:c r="AB685" s="54" t="n">
        <x:f>IF('Deal_Master_Wide'!$AF$100="","",'Deal_Master_Wide'!$AF$100)</x:f>
        <x:v>626</x:v>
      </x:c>
      <x:c r="AC685" s="52" t="str">
        <x:f>IF(COUNT($P685,$Q685,$R685,$S685,$T685,$U685,$V685,$W685,$X685)=9,"Yes","No")</x:f>
        <x:v>No</x:v>
      </x:c>
      <x:c r="AD685" s="52" t="str">
        <x:f>IF(COUNT($Y685,$Z685)=2,"Yes","No")</x:f>
        <x:v>No</x:v>
      </x:c>
      <x:c r="AE685" s="50" t="str"/>
      <x:c r="AF685" t="str"/>
    </x:row>
    <x:row r="686" ht="20" customHeight="1">
      <x:c r="A686" s="50" t="str">
        <x:v>CTL-0098</x:v>
      </x:c>
      <x:c r="B686" s="50" t="str">
        <x:v>Candidate alternative-rationale group</x:v>
      </x:c>
      <x:c r="C686" s="52" t="str">
        <x:f>IF('Deal_Master_Wide'!$AU$100="","",'Deal_Master_Wide'!$AU$100)</x:f>
        <x:v>Not reviewed</x:v>
      </x:c>
      <x:c r="D686" s="52" t="str">
        <x:f>IF('Deal_Master_Wide'!$AV$100="","",'Deal_Master_Wide'!$AV$100)</x:f>
        <x:v>Not assessed</x:v>
      </x:c>
      <x:c r="E686" s="50" t="n">
        <x:v>0</x:v>
      </x:c>
      <x:c r="F686" s="52" t="str">
        <x:f>IF(OR($C686="High-confidence innovation-driven",$C686="Medium-confidence innovation-driven"),1,IF($C686="Clear alternative-rationale",0,""))</x:f>
      </x:c>
      <x:c r="G686" s="52" t="str">
        <x:f>IF('Deal_Master_Wide'!$M$100="","",'Deal_Master_Wide'!$M$100)</x:f>
        <x:v>Review</x:v>
      </x:c>
      <x:c r="H686" s="50" t="str">
        <x:v>Takeda Pharmaceutical Co Ltd</x:v>
      </x:c>
      <x:c r="I686" s="50" t="str">
        <x:v>TiGenix NV</x:v>
      </x:c>
      <x:c r="J686" s="50" t="n">
        <x:v>2018</x:v>
      </x:c>
      <x:c r="K686" s="50" t="n">
        <x:v>2</x:v>
      </x:c>
      <x:c r="L686" s="50" t="n">
        <x:v>2020</x:v>
      </x:c>
      <x:c r="M686" s="50" t="n">
        <x:v>1</x:v>
      </x:c>
      <x:c r="N686" s="50" t="n">
        <x:v>1</x:v>
      </x:c>
      <x:c r="O686" s="52" t="str">
        <x:f>IF($F686="","",$F686*$M686)</x:f>
      </x:c>
      <x:c r="P686" s="54" t="str">
        <x:f>IF('Deal_Master_Wide'!$BU$100="","",'Deal_Master_Wide'!$BU$100)</x:f>
      </x:c>
      <x:c r="Q686" s="54" t="str">
        <x:f>IF('Deal_Master_Wide'!$CB$100="","",'Deal_Master_Wide'!$CB$100)</x:f>
      </x:c>
      <x:c r="R686" s="54" t="str">
        <x:f>IF('Deal_Master_Wide'!$CI$100="","",'Deal_Master_Wide'!$CI$100)</x:f>
      </x:c>
      <x:c r="S686" s="54" t="str">
        <x:f>IF('Deal_Master_Wide'!$CP$100="","",'Deal_Master_Wide'!$CP$100)</x:f>
      </x:c>
      <x:c r="T686" s="54" t="str">
        <x:f>IF('Deal_Master_Wide'!$CW$100="","",'Deal_Master_Wide'!$CW$100)</x:f>
      </x:c>
      <x:c r="U686" s="54" t="str">
        <x:f>IF('Deal_Master_Wide'!$DD$100="","",'Deal_Master_Wide'!$DD$100)</x:f>
      </x:c>
      <x:c r="V686" s="56" t="str">
        <x:f>IF('Deal_Master_Wide'!$DK$100="","",'Deal_Master_Wide'!$DK$100)</x:f>
      </x:c>
      <x:c r="W686" s="56" t="str">
        <x:f>IF('Deal_Master_Wide'!$DR$100="","",'Deal_Master_Wide'!$DR$100)</x:f>
      </x:c>
      <x:c r="X686" s="56" t="str">
        <x:f>IF('Deal_Master_Wide'!$DY$100="","",'Deal_Master_Wide'!$DY$100)</x:f>
      </x:c>
      <x:c r="Y686" s="118" t="str">
        <x:f>IF('Deal_Master_Wide'!$EF$100="","",'Deal_Master_Wide'!$EF$100)</x:f>
      </x:c>
      <x:c r="Z686" s="118" t="str">
        <x:f>IF('Deal_Master_Wide'!$EM$100="","",'Deal_Master_Wide'!$EM$100)</x:f>
      </x:c>
      <x:c r="AA686" s="52" t="str">
        <x:f>IF('Deal_Master_Wide'!$AL$100="","",'Deal_Master_Wide'!$AL$100)</x:f>
        <x:v>Unknown</x:v>
      </x:c>
      <x:c r="AB686" s="54" t="n">
        <x:f>IF('Deal_Master_Wide'!$AF$100="","",'Deal_Master_Wide'!$AF$100)</x:f>
        <x:v>626</x:v>
      </x:c>
      <x:c r="AC686" s="52" t="str">
        <x:f>IF(COUNT($P686,$Q686,$R686,$S686,$T686,$U686,$V686,$W686,$X686)=9,"Yes","No")</x:f>
        <x:v>No</x:v>
      </x:c>
      <x:c r="AD686" s="52" t="str">
        <x:f>IF(COUNT($Y686,$Z686)=2,"Yes","No")</x:f>
        <x:v>No</x:v>
      </x:c>
      <x:c r="AE686" s="50" t="str"/>
      <x:c r="AF686" t="str"/>
    </x:row>
    <x:row r="687" ht="20" customHeight="1">
      <x:c r="A687" s="50" t="str">
        <x:v>CTL-0098</x:v>
      </x:c>
      <x:c r="B687" s="50" t="str">
        <x:v>Candidate alternative-rationale group</x:v>
      </x:c>
      <x:c r="C687" s="52" t="str">
        <x:f>IF('Deal_Master_Wide'!$AU$100="","",'Deal_Master_Wide'!$AU$100)</x:f>
        <x:v>Not reviewed</x:v>
      </x:c>
      <x:c r="D687" s="52" t="str">
        <x:f>IF('Deal_Master_Wide'!$AV$100="","",'Deal_Master_Wide'!$AV$100)</x:f>
        <x:v>Not assessed</x:v>
      </x:c>
      <x:c r="E687" s="50" t="n">
        <x:v>0</x:v>
      </x:c>
      <x:c r="F687" s="52" t="str">
        <x:f>IF(OR($C687="High-confidence innovation-driven",$C687="Medium-confidence innovation-driven"),1,IF($C687="Clear alternative-rationale",0,""))</x:f>
      </x:c>
      <x:c r="G687" s="52" t="str">
        <x:f>IF('Deal_Master_Wide'!$M$100="","",'Deal_Master_Wide'!$M$100)</x:f>
        <x:v>Review</x:v>
      </x:c>
      <x:c r="H687" s="50" t="str">
        <x:v>Takeda Pharmaceutical Co Ltd</x:v>
      </x:c>
      <x:c r="I687" s="50" t="str">
        <x:v>TiGenix NV</x:v>
      </x:c>
      <x:c r="J687" s="50" t="n">
        <x:v>2018</x:v>
      </x:c>
      <x:c r="K687" s="50" t="n">
        <x:v>3</x:v>
      </x:c>
      <x:c r="L687" s="50" t="n">
        <x:v>2021</x:v>
      </x:c>
      <x:c r="M687" s="50" t="n">
        <x:v>1</x:v>
      </x:c>
      <x:c r="N687" s="50" t="n">
        <x:v>1</x:v>
      </x:c>
      <x:c r="O687" s="52" t="str">
        <x:f>IF($F687="","",$F687*$M687)</x:f>
      </x:c>
      <x:c r="P687" s="54" t="str">
        <x:f>IF('Deal_Master_Wide'!$BV$100="","",'Deal_Master_Wide'!$BV$100)</x:f>
      </x:c>
      <x:c r="Q687" s="54" t="str">
        <x:f>IF('Deal_Master_Wide'!$CC$100="","",'Deal_Master_Wide'!$CC$100)</x:f>
      </x:c>
      <x:c r="R687" s="54" t="str">
        <x:f>IF('Deal_Master_Wide'!$CJ$100="","",'Deal_Master_Wide'!$CJ$100)</x:f>
      </x:c>
      <x:c r="S687" s="54" t="str">
        <x:f>IF('Deal_Master_Wide'!$CQ$100="","",'Deal_Master_Wide'!$CQ$100)</x:f>
      </x:c>
      <x:c r="T687" s="54" t="str">
        <x:f>IF('Deal_Master_Wide'!$CX$100="","",'Deal_Master_Wide'!$CX$100)</x:f>
      </x:c>
      <x:c r="U687" s="54" t="str">
        <x:f>IF('Deal_Master_Wide'!$DE$100="","",'Deal_Master_Wide'!$DE$100)</x:f>
      </x:c>
      <x:c r="V687" s="56" t="str">
        <x:f>IF('Deal_Master_Wide'!$DL$100="","",'Deal_Master_Wide'!$DL$100)</x:f>
      </x:c>
      <x:c r="W687" s="56" t="str">
        <x:f>IF('Deal_Master_Wide'!$DS$100="","",'Deal_Master_Wide'!$DS$100)</x:f>
      </x:c>
      <x:c r="X687" s="56" t="str">
        <x:f>IF('Deal_Master_Wide'!$DZ$100="","",'Deal_Master_Wide'!$DZ$100)</x:f>
      </x:c>
      <x:c r="Y687" s="118" t="str">
        <x:f>IF('Deal_Master_Wide'!$EG$100="","",'Deal_Master_Wide'!$EG$100)</x:f>
      </x:c>
      <x:c r="Z687" s="118" t="str">
        <x:f>IF('Deal_Master_Wide'!$EN$100="","",'Deal_Master_Wide'!$EN$100)</x:f>
      </x:c>
      <x:c r="AA687" s="52" t="str">
        <x:f>IF('Deal_Master_Wide'!$AL$100="","",'Deal_Master_Wide'!$AL$100)</x:f>
        <x:v>Unknown</x:v>
      </x:c>
      <x:c r="AB687" s="54" t="n">
        <x:f>IF('Deal_Master_Wide'!$AF$100="","",'Deal_Master_Wide'!$AF$100)</x:f>
        <x:v>626</x:v>
      </x:c>
      <x:c r="AC687" s="52" t="str">
        <x:f>IF(COUNT($P687,$Q687,$R687,$S687,$T687,$U687,$V687,$W687,$X687)=9,"Yes","No")</x:f>
        <x:v>No</x:v>
      </x:c>
      <x:c r="AD687" s="52" t="str">
        <x:f>IF(COUNT($Y687,$Z687)=2,"Yes","No")</x:f>
        <x:v>No</x:v>
      </x:c>
      <x:c r="AE687" s="50" t="str"/>
      <x:c r="AF687" t="str"/>
    </x:row>
    <x:row r="688" ht="20" customHeight="1">
      <x:c r="A688" s="50" t="str">
        <x:v>CTL-0099</x:v>
      </x:c>
      <x:c r="B688" s="50" t="str">
        <x:v>Candidate alternative-rationale group</x:v>
      </x:c>
      <x:c r="C688" s="52" t="str">
        <x:f>IF('Deal_Master_Wide'!$AU$101="","",'Deal_Master_Wide'!$AU$101)</x:f>
        <x:v>Not reviewed</x:v>
      </x:c>
      <x:c r="D688" s="52" t="str">
        <x:f>IF('Deal_Master_Wide'!$AV$101="","",'Deal_Master_Wide'!$AV$101)</x:f>
        <x:v>Not assessed</x:v>
      </x:c>
      <x:c r="E688" s="50" t="n">
        <x:v>0</x:v>
      </x:c>
      <x:c r="F688" s="52" t="str">
        <x:f>IF(OR($C688="High-confidence innovation-driven",$C688="Medium-confidence innovation-driven"),1,IF($C688="Clear alternative-rationale",0,""))</x:f>
      </x:c>
      <x:c r="G688" s="52" t="str">
        <x:f>IF('Deal_Master_Wide'!$M$101="","",'Deal_Master_Wide'!$M$101)</x:f>
        <x:v>Review</x:v>
      </x:c>
      <x:c r="H688" s="50" t="str">
        <x:v>Dermapharm AG</x:v>
      </x:c>
      <x:c r="I688" s="50" t="str">
        <x:v>Strathmann GmbH &amp; Co KG</x:v>
      </x:c>
      <x:c r="J688" s="50" t="n">
        <x:v>2018</x:v>
      </x:c>
      <x:c r="K688" s="50" t="n">
        <x:v>-3</x:v>
      </x:c>
      <x:c r="L688" s="50" t="n">
        <x:v>2015</x:v>
      </x:c>
      <x:c r="M688" s="50" t="n">
        <x:v>0</x:v>
      </x:c>
      <x:c r="N688" s="50" t="n">
        <x:v>0</x:v>
      </x:c>
      <x:c r="O688" s="52" t="str">
        <x:f>IF($F688="","",$F688*$M688)</x:f>
      </x:c>
      <x:c r="P688" s="54" t="str">
        <x:f>IF('Deal_Master_Wide'!$BP$101="","",'Deal_Master_Wide'!$BP$101)</x:f>
      </x:c>
      <x:c r="Q688" s="54" t="str">
        <x:f>IF('Deal_Master_Wide'!$BW$101="","",'Deal_Master_Wide'!$BW$101)</x:f>
      </x:c>
      <x:c r="R688" s="54" t="str">
        <x:f>IF('Deal_Master_Wide'!$CD$101="","",'Deal_Master_Wide'!$CD$101)</x:f>
      </x:c>
      <x:c r="S688" s="54" t="str">
        <x:f>IF('Deal_Master_Wide'!$CK$101="","",'Deal_Master_Wide'!$CK$101)</x:f>
      </x:c>
      <x:c r="T688" s="54" t="str">
        <x:f>IF('Deal_Master_Wide'!$CR$101="","",'Deal_Master_Wide'!$CR$101)</x:f>
      </x:c>
      <x:c r="U688" s="54" t="str">
        <x:f>IF('Deal_Master_Wide'!$CY$101="","",'Deal_Master_Wide'!$CY$101)</x:f>
      </x:c>
      <x:c r="V688" s="56" t="str">
        <x:f>IF('Deal_Master_Wide'!$DF$101="","",'Deal_Master_Wide'!$DF$101)</x:f>
      </x:c>
      <x:c r="W688" s="56" t="str">
        <x:f>IF('Deal_Master_Wide'!$DM$101="","",'Deal_Master_Wide'!$DM$101)</x:f>
      </x:c>
      <x:c r="X688" s="56" t="str">
        <x:f>IF('Deal_Master_Wide'!$DT$101="","",'Deal_Master_Wide'!$DT$101)</x:f>
      </x:c>
      <x:c r="Y688" s="118" t="str">
        <x:f>IF('Deal_Master_Wide'!$EA$101="","",'Deal_Master_Wide'!$EA$101)</x:f>
      </x:c>
      <x:c r="Z688" s="118" t="str">
        <x:f>IF('Deal_Master_Wide'!$EH$101="","",'Deal_Master_Wide'!$EH$101)</x:f>
      </x:c>
      <x:c r="AA688" s="52" t="str">
        <x:f>IF('Deal_Master_Wide'!$AL$101="","",'Deal_Master_Wide'!$AL$101)</x:f>
        <x:v>Unknown</x:v>
      </x:c>
      <x:c r="AB688" s="54" t="str">
        <x:f>IF('Deal_Master_Wide'!$AF$101="","",'Deal_Master_Wide'!$AF$101)</x:f>
      </x:c>
      <x:c r="AC688" s="52" t="str">
        <x:f>IF(COUNT($P688,$Q688,$R688,$S688,$T688,$U688,$V688,$W688,$X688)=9,"Yes","No")</x:f>
        <x:v>No</x:v>
      </x:c>
      <x:c r="AD688" s="52" t="str">
        <x:f>IF(COUNT($Y688,$Z688)=2,"Yes","No")</x:f>
        <x:v>No</x:v>
      </x:c>
      <x:c r="AE688" s="50" t="str"/>
      <x:c r="AF688" t="str"/>
    </x:row>
    <x:row r="689" ht="20" customHeight="1">
      <x:c r="A689" s="50" t="str">
        <x:v>CTL-0099</x:v>
      </x:c>
      <x:c r="B689" s="50" t="str">
        <x:v>Candidate alternative-rationale group</x:v>
      </x:c>
      <x:c r="C689" s="52" t="str">
        <x:f>IF('Deal_Master_Wide'!$AU$101="","",'Deal_Master_Wide'!$AU$101)</x:f>
        <x:v>Not reviewed</x:v>
      </x:c>
      <x:c r="D689" s="52" t="str">
        <x:f>IF('Deal_Master_Wide'!$AV$101="","",'Deal_Master_Wide'!$AV$101)</x:f>
        <x:v>Not assessed</x:v>
      </x:c>
      <x:c r="E689" s="50" t="n">
        <x:v>0</x:v>
      </x:c>
      <x:c r="F689" s="52" t="str">
        <x:f>IF(OR($C689="High-confidence innovation-driven",$C689="Medium-confidence innovation-driven"),1,IF($C689="Clear alternative-rationale",0,""))</x:f>
      </x:c>
      <x:c r="G689" s="52" t="str">
        <x:f>IF('Deal_Master_Wide'!$M$101="","",'Deal_Master_Wide'!$M$101)</x:f>
        <x:v>Review</x:v>
      </x:c>
      <x:c r="H689" s="50" t="str">
        <x:v>Dermapharm AG</x:v>
      </x:c>
      <x:c r="I689" s="50" t="str">
        <x:v>Strathmann GmbH &amp; Co KG</x:v>
      </x:c>
      <x:c r="J689" s="50" t="n">
        <x:v>2018</x:v>
      </x:c>
      <x:c r="K689" s="50" t="n">
        <x:v>-2</x:v>
      </x:c>
      <x:c r="L689" s="50" t="n">
        <x:v>2016</x:v>
      </x:c>
      <x:c r="M689" s="50" t="n">
        <x:v>0</x:v>
      </x:c>
      <x:c r="N689" s="50" t="n">
        <x:v>0</x:v>
      </x:c>
      <x:c r="O689" s="52" t="str">
        <x:f>IF($F689="","",$F689*$M689)</x:f>
      </x:c>
      <x:c r="P689" s="54" t="str">
        <x:f>IF('Deal_Master_Wide'!$BQ$101="","",'Deal_Master_Wide'!$BQ$101)</x:f>
      </x:c>
      <x:c r="Q689" s="54" t="str">
        <x:f>IF('Deal_Master_Wide'!$BX$101="","",'Deal_Master_Wide'!$BX$101)</x:f>
      </x:c>
      <x:c r="R689" s="54" t="str">
        <x:f>IF('Deal_Master_Wide'!$CE$101="","",'Deal_Master_Wide'!$CE$101)</x:f>
      </x:c>
      <x:c r="S689" s="54" t="str">
        <x:f>IF('Deal_Master_Wide'!$CL$101="","",'Deal_Master_Wide'!$CL$101)</x:f>
      </x:c>
      <x:c r="T689" s="54" t="str">
        <x:f>IF('Deal_Master_Wide'!$CS$101="","",'Deal_Master_Wide'!$CS$101)</x:f>
      </x:c>
      <x:c r="U689" s="54" t="str">
        <x:f>IF('Deal_Master_Wide'!$CZ$101="","",'Deal_Master_Wide'!$CZ$101)</x:f>
      </x:c>
      <x:c r="V689" s="56" t="str">
        <x:f>IF('Deal_Master_Wide'!$DG$101="","",'Deal_Master_Wide'!$DG$101)</x:f>
      </x:c>
      <x:c r="W689" s="56" t="str">
        <x:f>IF('Deal_Master_Wide'!$DN$101="","",'Deal_Master_Wide'!$DN$101)</x:f>
      </x:c>
      <x:c r="X689" s="56" t="str">
        <x:f>IF('Deal_Master_Wide'!$DU$101="","",'Deal_Master_Wide'!$DU$101)</x:f>
      </x:c>
      <x:c r="Y689" s="118" t="str">
        <x:f>IF('Deal_Master_Wide'!$EB$101="","",'Deal_Master_Wide'!$EB$101)</x:f>
      </x:c>
      <x:c r="Z689" s="118" t="str">
        <x:f>IF('Deal_Master_Wide'!$EI$101="","",'Deal_Master_Wide'!$EI$101)</x:f>
      </x:c>
      <x:c r="AA689" s="52" t="str">
        <x:f>IF('Deal_Master_Wide'!$AL$101="","",'Deal_Master_Wide'!$AL$101)</x:f>
        <x:v>Unknown</x:v>
      </x:c>
      <x:c r="AB689" s="54" t="str">
        <x:f>IF('Deal_Master_Wide'!$AF$101="","",'Deal_Master_Wide'!$AF$101)</x:f>
      </x:c>
      <x:c r="AC689" s="52" t="str">
        <x:f>IF(COUNT($P689,$Q689,$R689,$S689,$T689,$U689,$V689,$W689,$X689)=9,"Yes","No")</x:f>
        <x:v>No</x:v>
      </x:c>
      <x:c r="AD689" s="52" t="str">
        <x:f>IF(COUNT($Y689,$Z689)=2,"Yes","No")</x:f>
        <x:v>No</x:v>
      </x:c>
      <x:c r="AE689" s="50" t="str"/>
      <x:c r="AF689" t="str"/>
    </x:row>
    <x:row r="690" ht="20" customHeight="1">
      <x:c r="A690" s="50" t="str">
        <x:v>CTL-0099</x:v>
      </x:c>
      <x:c r="B690" s="50" t="str">
        <x:v>Candidate alternative-rationale group</x:v>
      </x:c>
      <x:c r="C690" s="52" t="str">
        <x:f>IF('Deal_Master_Wide'!$AU$101="","",'Deal_Master_Wide'!$AU$101)</x:f>
        <x:v>Not reviewed</x:v>
      </x:c>
      <x:c r="D690" s="52" t="str">
        <x:f>IF('Deal_Master_Wide'!$AV$101="","",'Deal_Master_Wide'!$AV$101)</x:f>
        <x:v>Not assessed</x:v>
      </x:c>
      <x:c r="E690" s="50" t="n">
        <x:v>0</x:v>
      </x:c>
      <x:c r="F690" s="52" t="str">
        <x:f>IF(OR($C690="High-confidence innovation-driven",$C690="Medium-confidence innovation-driven"),1,IF($C690="Clear alternative-rationale",0,""))</x:f>
      </x:c>
      <x:c r="G690" s="52" t="str">
        <x:f>IF('Deal_Master_Wide'!$M$101="","",'Deal_Master_Wide'!$M$101)</x:f>
        <x:v>Review</x:v>
      </x:c>
      <x:c r="H690" s="50" t="str">
        <x:v>Dermapharm AG</x:v>
      </x:c>
      <x:c r="I690" s="50" t="str">
        <x:v>Strathmann GmbH &amp; Co KG</x:v>
      </x:c>
      <x:c r="J690" s="50" t="n">
        <x:v>2018</x:v>
      </x:c>
      <x:c r="K690" s="50" t="n">
        <x:v>-1</x:v>
      </x:c>
      <x:c r="L690" s="50" t="n">
        <x:v>2017</x:v>
      </x:c>
      <x:c r="M690" s="50" t="n">
        <x:v>0</x:v>
      </x:c>
      <x:c r="N690" s="50" t="n">
        <x:v>0</x:v>
      </x:c>
      <x:c r="O690" s="52" t="str">
        <x:f>IF($F690="","",$F690*$M690)</x:f>
      </x:c>
      <x:c r="P690" s="54" t="str">
        <x:f>IF('Deal_Master_Wide'!$BR$101="","",'Deal_Master_Wide'!$BR$101)</x:f>
      </x:c>
      <x:c r="Q690" s="54" t="str">
        <x:f>IF('Deal_Master_Wide'!$BY$101="","",'Deal_Master_Wide'!$BY$101)</x:f>
      </x:c>
      <x:c r="R690" s="54" t="str">
        <x:f>IF('Deal_Master_Wide'!$CF$101="","",'Deal_Master_Wide'!$CF$101)</x:f>
      </x:c>
      <x:c r="S690" s="54" t="str">
        <x:f>IF('Deal_Master_Wide'!$CM$101="","",'Deal_Master_Wide'!$CM$101)</x:f>
      </x:c>
      <x:c r="T690" s="54" t="str">
        <x:f>IF('Deal_Master_Wide'!$CT$101="","",'Deal_Master_Wide'!$CT$101)</x:f>
      </x:c>
      <x:c r="U690" s="54" t="str">
        <x:f>IF('Deal_Master_Wide'!$DA$101="","",'Deal_Master_Wide'!$DA$101)</x:f>
      </x:c>
      <x:c r="V690" s="56" t="str">
        <x:f>IF('Deal_Master_Wide'!$DH$101="","",'Deal_Master_Wide'!$DH$101)</x:f>
      </x:c>
      <x:c r="W690" s="56" t="str">
        <x:f>IF('Deal_Master_Wide'!$DO$101="","",'Deal_Master_Wide'!$DO$101)</x:f>
      </x:c>
      <x:c r="X690" s="56" t="str">
        <x:f>IF('Deal_Master_Wide'!$DV$101="","",'Deal_Master_Wide'!$DV$101)</x:f>
      </x:c>
      <x:c r="Y690" s="118" t="str">
        <x:f>IF('Deal_Master_Wide'!$EC$101="","",'Deal_Master_Wide'!$EC$101)</x:f>
      </x:c>
      <x:c r="Z690" s="118" t="str">
        <x:f>IF('Deal_Master_Wide'!$EJ$101="","",'Deal_Master_Wide'!$EJ$101)</x:f>
      </x:c>
      <x:c r="AA690" s="52" t="str">
        <x:f>IF('Deal_Master_Wide'!$AL$101="","",'Deal_Master_Wide'!$AL$101)</x:f>
        <x:v>Unknown</x:v>
      </x:c>
      <x:c r="AB690" s="54" t="str">
        <x:f>IF('Deal_Master_Wide'!$AF$101="","",'Deal_Master_Wide'!$AF$101)</x:f>
      </x:c>
      <x:c r="AC690" s="52" t="str">
        <x:f>IF(COUNT($P690,$Q690,$R690,$S690,$T690,$U690,$V690,$W690,$X690)=9,"Yes","No")</x:f>
        <x:v>No</x:v>
      </x:c>
      <x:c r="AD690" s="52" t="str">
        <x:f>IF(COUNT($Y690,$Z690)=2,"Yes","No")</x:f>
        <x:v>No</x:v>
      </x:c>
      <x:c r="AE690" s="50" t="str"/>
      <x:c r="AF690" t="str"/>
    </x:row>
    <x:row r="691" ht="20" customHeight="1">
      <x:c r="A691" s="50" t="str">
        <x:v>CTL-0099</x:v>
      </x:c>
      <x:c r="B691" s="50" t="str">
        <x:v>Candidate alternative-rationale group</x:v>
      </x:c>
      <x:c r="C691" s="52" t="str">
        <x:f>IF('Deal_Master_Wide'!$AU$101="","",'Deal_Master_Wide'!$AU$101)</x:f>
        <x:v>Not reviewed</x:v>
      </x:c>
      <x:c r="D691" s="52" t="str">
        <x:f>IF('Deal_Master_Wide'!$AV$101="","",'Deal_Master_Wide'!$AV$101)</x:f>
        <x:v>Not assessed</x:v>
      </x:c>
      <x:c r="E691" s="50" t="n">
        <x:v>0</x:v>
      </x:c>
      <x:c r="F691" s="52" t="str">
        <x:f>IF(OR($C691="High-confidence innovation-driven",$C691="Medium-confidence innovation-driven"),1,IF($C691="Clear alternative-rationale",0,""))</x:f>
      </x:c>
      <x:c r="G691" s="52" t="str">
        <x:f>IF('Deal_Master_Wide'!$M$101="","",'Deal_Master_Wide'!$M$101)</x:f>
        <x:v>Review</x:v>
      </x:c>
      <x:c r="H691" s="50" t="str">
        <x:v>Dermapharm AG</x:v>
      </x:c>
      <x:c r="I691" s="50" t="str">
        <x:v>Strathmann GmbH &amp; Co KG</x:v>
      </x:c>
      <x:c r="J691" s="50" t="n">
        <x:v>2018</x:v>
      </x:c>
      <x:c r="K691" s="50" t="n">
        <x:v>0</x:v>
      </x:c>
      <x:c r="L691" s="50" t="n">
        <x:v>2018</x:v>
      </x:c>
      <x:c r="M691" s="50" t="n">
        <x:v>0</x:v>
      </x:c>
      <x:c r="N691" s="50" t="n">
        <x:v>1</x:v>
      </x:c>
      <x:c r="O691" s="52" t="str">
        <x:f>IF($F691="","",$F691*$M691)</x:f>
      </x:c>
      <x:c r="P691" s="54" t="str">
        <x:f>IF('Deal_Master_Wide'!$BS$101="","",'Deal_Master_Wide'!$BS$101)</x:f>
      </x:c>
      <x:c r="Q691" s="54" t="str">
        <x:f>IF('Deal_Master_Wide'!$BZ$101="","",'Deal_Master_Wide'!$BZ$101)</x:f>
      </x:c>
      <x:c r="R691" s="54" t="str">
        <x:f>IF('Deal_Master_Wide'!$CG$101="","",'Deal_Master_Wide'!$CG$101)</x:f>
      </x:c>
      <x:c r="S691" s="54" t="str">
        <x:f>IF('Deal_Master_Wide'!$CN$101="","",'Deal_Master_Wide'!$CN$101)</x:f>
      </x:c>
      <x:c r="T691" s="54" t="str">
        <x:f>IF('Deal_Master_Wide'!$CU$101="","",'Deal_Master_Wide'!$CU$101)</x:f>
      </x:c>
      <x:c r="U691" s="54" t="str">
        <x:f>IF('Deal_Master_Wide'!$DB$101="","",'Deal_Master_Wide'!$DB$101)</x:f>
      </x:c>
      <x:c r="V691" s="56" t="str">
        <x:f>IF('Deal_Master_Wide'!$DI$101="","",'Deal_Master_Wide'!$DI$101)</x:f>
      </x:c>
      <x:c r="W691" s="56" t="str">
        <x:f>IF('Deal_Master_Wide'!$DP$101="","",'Deal_Master_Wide'!$DP$101)</x:f>
      </x:c>
      <x:c r="X691" s="56" t="str">
        <x:f>IF('Deal_Master_Wide'!$DW$101="","",'Deal_Master_Wide'!$DW$101)</x:f>
      </x:c>
      <x:c r="Y691" s="118" t="str">
        <x:f>IF('Deal_Master_Wide'!$ED$101="","",'Deal_Master_Wide'!$ED$101)</x:f>
      </x:c>
      <x:c r="Z691" s="118" t="str">
        <x:f>IF('Deal_Master_Wide'!$EK$101="","",'Deal_Master_Wide'!$EK$101)</x:f>
      </x:c>
      <x:c r="AA691" s="52" t="str">
        <x:f>IF('Deal_Master_Wide'!$AL$101="","",'Deal_Master_Wide'!$AL$101)</x:f>
        <x:v>Unknown</x:v>
      </x:c>
      <x:c r="AB691" s="54" t="str">
        <x:f>IF('Deal_Master_Wide'!$AF$101="","",'Deal_Master_Wide'!$AF$101)</x:f>
      </x:c>
      <x:c r="AC691" s="52" t="str">
        <x:f>IF(COUNT($P691,$Q691,$R691,$S691,$T691,$U691,$V691,$W691,$X691)=9,"Yes","No")</x:f>
        <x:v>No</x:v>
      </x:c>
      <x:c r="AD691" s="52" t="str">
        <x:f>IF(COUNT($Y691,$Z691)=2,"Yes","No")</x:f>
        <x:v>No</x:v>
      </x:c>
      <x:c r="AE691" s="50" t="str"/>
      <x:c r="AF691" t="str"/>
    </x:row>
    <x:row r="692" ht="20" customHeight="1">
      <x:c r="A692" s="50" t="str">
        <x:v>CTL-0099</x:v>
      </x:c>
      <x:c r="B692" s="50" t="str">
        <x:v>Candidate alternative-rationale group</x:v>
      </x:c>
      <x:c r="C692" s="52" t="str">
        <x:f>IF('Deal_Master_Wide'!$AU$101="","",'Deal_Master_Wide'!$AU$101)</x:f>
        <x:v>Not reviewed</x:v>
      </x:c>
      <x:c r="D692" s="52" t="str">
        <x:f>IF('Deal_Master_Wide'!$AV$101="","",'Deal_Master_Wide'!$AV$101)</x:f>
        <x:v>Not assessed</x:v>
      </x:c>
      <x:c r="E692" s="50" t="n">
        <x:v>0</x:v>
      </x:c>
      <x:c r="F692" s="52" t="str">
        <x:f>IF(OR($C692="High-confidence innovation-driven",$C692="Medium-confidence innovation-driven"),1,IF($C692="Clear alternative-rationale",0,""))</x:f>
      </x:c>
      <x:c r="G692" s="52" t="str">
        <x:f>IF('Deal_Master_Wide'!$M$101="","",'Deal_Master_Wide'!$M$101)</x:f>
        <x:v>Review</x:v>
      </x:c>
      <x:c r="H692" s="50" t="str">
        <x:v>Dermapharm AG</x:v>
      </x:c>
      <x:c r="I692" s="50" t="str">
        <x:v>Strathmann GmbH &amp; Co KG</x:v>
      </x:c>
      <x:c r="J692" s="50" t="n">
        <x:v>2018</x:v>
      </x:c>
      <x:c r="K692" s="50" t="n">
        <x:v>1</x:v>
      </x:c>
      <x:c r="L692" s="50" t="n">
        <x:v>2019</x:v>
      </x:c>
      <x:c r="M692" s="50" t="n">
        <x:v>1</x:v>
      </x:c>
      <x:c r="N692" s="50" t="n">
        <x:v>1</x:v>
      </x:c>
      <x:c r="O692" s="52" t="str">
        <x:f>IF($F692="","",$F692*$M692)</x:f>
      </x:c>
      <x:c r="P692" s="54" t="str">
        <x:f>IF('Deal_Master_Wide'!$BT$101="","",'Deal_Master_Wide'!$BT$101)</x:f>
      </x:c>
      <x:c r="Q692" s="54" t="str">
        <x:f>IF('Deal_Master_Wide'!$CA$101="","",'Deal_Master_Wide'!$CA$101)</x:f>
      </x:c>
      <x:c r="R692" s="54" t="str">
        <x:f>IF('Deal_Master_Wide'!$CH$101="","",'Deal_Master_Wide'!$CH$101)</x:f>
      </x:c>
      <x:c r="S692" s="54" t="str">
        <x:f>IF('Deal_Master_Wide'!$CO$101="","",'Deal_Master_Wide'!$CO$101)</x:f>
      </x:c>
      <x:c r="T692" s="54" t="str">
        <x:f>IF('Deal_Master_Wide'!$CV$101="","",'Deal_Master_Wide'!$CV$101)</x:f>
      </x:c>
      <x:c r="U692" s="54" t="str">
        <x:f>IF('Deal_Master_Wide'!$DC$101="","",'Deal_Master_Wide'!$DC$101)</x:f>
      </x:c>
      <x:c r="V692" s="56" t="str">
        <x:f>IF('Deal_Master_Wide'!$DJ$101="","",'Deal_Master_Wide'!$DJ$101)</x:f>
      </x:c>
      <x:c r="W692" s="56" t="str">
        <x:f>IF('Deal_Master_Wide'!$DQ$101="","",'Deal_Master_Wide'!$DQ$101)</x:f>
      </x:c>
      <x:c r="X692" s="56" t="str">
        <x:f>IF('Deal_Master_Wide'!$DX$101="","",'Deal_Master_Wide'!$DX$101)</x:f>
      </x:c>
      <x:c r="Y692" s="118" t="str">
        <x:f>IF('Deal_Master_Wide'!$EE$101="","",'Deal_Master_Wide'!$EE$101)</x:f>
      </x:c>
      <x:c r="Z692" s="118" t="str">
        <x:f>IF('Deal_Master_Wide'!$EL$101="","",'Deal_Master_Wide'!$EL$101)</x:f>
      </x:c>
      <x:c r="AA692" s="52" t="str">
        <x:f>IF('Deal_Master_Wide'!$AL$101="","",'Deal_Master_Wide'!$AL$101)</x:f>
        <x:v>Unknown</x:v>
      </x:c>
      <x:c r="AB692" s="54" t="str">
        <x:f>IF('Deal_Master_Wide'!$AF$101="","",'Deal_Master_Wide'!$AF$101)</x:f>
      </x:c>
      <x:c r="AC692" s="52" t="str">
        <x:f>IF(COUNT($P692,$Q692,$R692,$S692,$T692,$U692,$V692,$W692,$X692)=9,"Yes","No")</x:f>
        <x:v>No</x:v>
      </x:c>
      <x:c r="AD692" s="52" t="str">
        <x:f>IF(COUNT($Y692,$Z692)=2,"Yes","No")</x:f>
        <x:v>No</x:v>
      </x:c>
      <x:c r="AE692" s="50" t="str"/>
      <x:c r="AF692" t="str"/>
    </x:row>
    <x:row r="693" ht="20" customHeight="1">
      <x:c r="A693" s="50" t="str">
        <x:v>CTL-0099</x:v>
      </x:c>
      <x:c r="B693" s="50" t="str">
        <x:v>Candidate alternative-rationale group</x:v>
      </x:c>
      <x:c r="C693" s="52" t="str">
        <x:f>IF('Deal_Master_Wide'!$AU$101="","",'Deal_Master_Wide'!$AU$101)</x:f>
        <x:v>Not reviewed</x:v>
      </x:c>
      <x:c r="D693" s="52" t="str">
        <x:f>IF('Deal_Master_Wide'!$AV$101="","",'Deal_Master_Wide'!$AV$101)</x:f>
        <x:v>Not assessed</x:v>
      </x:c>
      <x:c r="E693" s="50" t="n">
        <x:v>0</x:v>
      </x:c>
      <x:c r="F693" s="52" t="str">
        <x:f>IF(OR($C693="High-confidence innovation-driven",$C693="Medium-confidence innovation-driven"),1,IF($C693="Clear alternative-rationale",0,""))</x:f>
      </x:c>
      <x:c r="G693" s="52" t="str">
        <x:f>IF('Deal_Master_Wide'!$M$101="","",'Deal_Master_Wide'!$M$101)</x:f>
        <x:v>Review</x:v>
      </x:c>
      <x:c r="H693" s="50" t="str">
        <x:v>Dermapharm AG</x:v>
      </x:c>
      <x:c r="I693" s="50" t="str">
        <x:v>Strathmann GmbH &amp; Co KG</x:v>
      </x:c>
      <x:c r="J693" s="50" t="n">
        <x:v>2018</x:v>
      </x:c>
      <x:c r="K693" s="50" t="n">
        <x:v>2</x:v>
      </x:c>
      <x:c r="L693" s="50" t="n">
        <x:v>2020</x:v>
      </x:c>
      <x:c r="M693" s="50" t="n">
        <x:v>1</x:v>
      </x:c>
      <x:c r="N693" s="50" t="n">
        <x:v>1</x:v>
      </x:c>
      <x:c r="O693" s="52" t="str">
        <x:f>IF($F693="","",$F693*$M693)</x:f>
      </x:c>
      <x:c r="P693" s="54" t="str">
        <x:f>IF('Deal_Master_Wide'!$BU$101="","",'Deal_Master_Wide'!$BU$101)</x:f>
      </x:c>
      <x:c r="Q693" s="54" t="str">
        <x:f>IF('Deal_Master_Wide'!$CB$101="","",'Deal_Master_Wide'!$CB$101)</x:f>
      </x:c>
      <x:c r="R693" s="54" t="str">
        <x:f>IF('Deal_Master_Wide'!$CI$101="","",'Deal_Master_Wide'!$CI$101)</x:f>
      </x:c>
      <x:c r="S693" s="54" t="str">
        <x:f>IF('Deal_Master_Wide'!$CP$101="","",'Deal_Master_Wide'!$CP$101)</x:f>
      </x:c>
      <x:c r="T693" s="54" t="str">
        <x:f>IF('Deal_Master_Wide'!$CW$101="","",'Deal_Master_Wide'!$CW$101)</x:f>
      </x:c>
      <x:c r="U693" s="54" t="str">
        <x:f>IF('Deal_Master_Wide'!$DD$101="","",'Deal_Master_Wide'!$DD$101)</x:f>
      </x:c>
      <x:c r="V693" s="56" t="str">
        <x:f>IF('Deal_Master_Wide'!$DK$101="","",'Deal_Master_Wide'!$DK$101)</x:f>
      </x:c>
      <x:c r="W693" s="56" t="str">
        <x:f>IF('Deal_Master_Wide'!$DR$101="","",'Deal_Master_Wide'!$DR$101)</x:f>
      </x:c>
      <x:c r="X693" s="56" t="str">
        <x:f>IF('Deal_Master_Wide'!$DY$101="","",'Deal_Master_Wide'!$DY$101)</x:f>
      </x:c>
      <x:c r="Y693" s="118" t="str">
        <x:f>IF('Deal_Master_Wide'!$EF$101="","",'Deal_Master_Wide'!$EF$101)</x:f>
      </x:c>
      <x:c r="Z693" s="118" t="str">
        <x:f>IF('Deal_Master_Wide'!$EM$101="","",'Deal_Master_Wide'!$EM$101)</x:f>
      </x:c>
      <x:c r="AA693" s="52" t="str">
        <x:f>IF('Deal_Master_Wide'!$AL$101="","",'Deal_Master_Wide'!$AL$101)</x:f>
        <x:v>Unknown</x:v>
      </x:c>
      <x:c r="AB693" s="54" t="str">
        <x:f>IF('Deal_Master_Wide'!$AF$101="","",'Deal_Master_Wide'!$AF$101)</x:f>
      </x:c>
      <x:c r="AC693" s="52" t="str">
        <x:f>IF(COUNT($P693,$Q693,$R693,$S693,$T693,$U693,$V693,$W693,$X693)=9,"Yes","No")</x:f>
        <x:v>No</x:v>
      </x:c>
      <x:c r="AD693" s="52" t="str">
        <x:f>IF(COUNT($Y693,$Z693)=2,"Yes","No")</x:f>
        <x:v>No</x:v>
      </x:c>
      <x:c r="AE693" s="50" t="str"/>
      <x:c r="AF693" t="str"/>
    </x:row>
    <x:row r="694" ht="20" customHeight="1">
      <x:c r="A694" s="50" t="str">
        <x:v>CTL-0099</x:v>
      </x:c>
      <x:c r="B694" s="50" t="str">
        <x:v>Candidate alternative-rationale group</x:v>
      </x:c>
      <x:c r="C694" s="52" t="str">
        <x:f>IF('Deal_Master_Wide'!$AU$101="","",'Deal_Master_Wide'!$AU$101)</x:f>
        <x:v>Not reviewed</x:v>
      </x:c>
      <x:c r="D694" s="52" t="str">
        <x:f>IF('Deal_Master_Wide'!$AV$101="","",'Deal_Master_Wide'!$AV$101)</x:f>
        <x:v>Not assessed</x:v>
      </x:c>
      <x:c r="E694" s="50" t="n">
        <x:v>0</x:v>
      </x:c>
      <x:c r="F694" s="52" t="str">
        <x:f>IF(OR($C694="High-confidence innovation-driven",$C694="Medium-confidence innovation-driven"),1,IF($C694="Clear alternative-rationale",0,""))</x:f>
      </x:c>
      <x:c r="G694" s="52" t="str">
        <x:f>IF('Deal_Master_Wide'!$M$101="","",'Deal_Master_Wide'!$M$101)</x:f>
        <x:v>Review</x:v>
      </x:c>
      <x:c r="H694" s="50" t="str">
        <x:v>Dermapharm AG</x:v>
      </x:c>
      <x:c r="I694" s="50" t="str">
        <x:v>Strathmann GmbH &amp; Co KG</x:v>
      </x:c>
      <x:c r="J694" s="50" t="n">
        <x:v>2018</x:v>
      </x:c>
      <x:c r="K694" s="50" t="n">
        <x:v>3</x:v>
      </x:c>
      <x:c r="L694" s="50" t="n">
        <x:v>2021</x:v>
      </x:c>
      <x:c r="M694" s="50" t="n">
        <x:v>1</x:v>
      </x:c>
      <x:c r="N694" s="50" t="n">
        <x:v>1</x:v>
      </x:c>
      <x:c r="O694" s="52" t="str">
        <x:f>IF($F694="","",$F694*$M694)</x:f>
      </x:c>
      <x:c r="P694" s="54" t="str">
        <x:f>IF('Deal_Master_Wide'!$BV$101="","",'Deal_Master_Wide'!$BV$101)</x:f>
      </x:c>
      <x:c r="Q694" s="54" t="str">
        <x:f>IF('Deal_Master_Wide'!$CC$101="","",'Deal_Master_Wide'!$CC$101)</x:f>
      </x:c>
      <x:c r="R694" s="54" t="str">
        <x:f>IF('Deal_Master_Wide'!$CJ$101="","",'Deal_Master_Wide'!$CJ$101)</x:f>
      </x:c>
      <x:c r="S694" s="54" t="str">
        <x:f>IF('Deal_Master_Wide'!$CQ$101="","",'Deal_Master_Wide'!$CQ$101)</x:f>
      </x:c>
      <x:c r="T694" s="54" t="str">
        <x:f>IF('Deal_Master_Wide'!$CX$101="","",'Deal_Master_Wide'!$CX$101)</x:f>
      </x:c>
      <x:c r="U694" s="54" t="str">
        <x:f>IF('Deal_Master_Wide'!$DE$101="","",'Deal_Master_Wide'!$DE$101)</x:f>
      </x:c>
      <x:c r="V694" s="56" t="str">
        <x:f>IF('Deal_Master_Wide'!$DL$101="","",'Deal_Master_Wide'!$DL$101)</x:f>
      </x:c>
      <x:c r="W694" s="56" t="str">
        <x:f>IF('Deal_Master_Wide'!$DS$101="","",'Deal_Master_Wide'!$DS$101)</x:f>
      </x:c>
      <x:c r="X694" s="56" t="str">
        <x:f>IF('Deal_Master_Wide'!$DZ$101="","",'Deal_Master_Wide'!$DZ$101)</x:f>
      </x:c>
      <x:c r="Y694" s="118" t="str">
        <x:f>IF('Deal_Master_Wide'!$EG$101="","",'Deal_Master_Wide'!$EG$101)</x:f>
      </x:c>
      <x:c r="Z694" s="118" t="str">
        <x:f>IF('Deal_Master_Wide'!$EN$101="","",'Deal_Master_Wide'!$EN$101)</x:f>
      </x:c>
      <x:c r="AA694" s="52" t="str">
        <x:f>IF('Deal_Master_Wide'!$AL$101="","",'Deal_Master_Wide'!$AL$101)</x:f>
        <x:v>Unknown</x:v>
      </x:c>
      <x:c r="AB694" s="54" t="str">
        <x:f>IF('Deal_Master_Wide'!$AF$101="","",'Deal_Master_Wide'!$AF$101)</x:f>
      </x:c>
      <x:c r="AC694" s="52" t="str">
        <x:f>IF(COUNT($P694,$Q694,$R694,$S694,$T694,$U694,$V694,$W694,$X694)=9,"Yes","No")</x:f>
        <x:v>No</x:v>
      </x:c>
      <x:c r="AD694" s="52" t="str">
        <x:f>IF(COUNT($Y694,$Z694)=2,"Yes","No")</x:f>
        <x:v>No</x:v>
      </x:c>
      <x:c r="AE694" s="50" t="str"/>
      <x:c r="AF694" t="str"/>
    </x:row>
    <x:row r="695" ht="20" customHeight="1">
      <x:c r="A695" s="50" t="str">
        <x:v>CTL-0100</x:v>
      </x:c>
      <x:c r="B695" s="50" t="str">
        <x:v>Candidate alternative-rationale group</x:v>
      </x:c>
      <x:c r="C695" s="52" t="str">
        <x:f>IF('Deal_Master_Wide'!$AU$102="","",'Deal_Master_Wide'!$AU$102)</x:f>
        <x:v>Not reviewed</x:v>
      </x:c>
      <x:c r="D695" s="52" t="str">
        <x:f>IF('Deal_Master_Wide'!$AV$102="","",'Deal_Master_Wide'!$AV$102)</x:f>
        <x:v>Not assessed</x:v>
      </x:c>
      <x:c r="E695" s="50" t="n">
        <x:v>0</x:v>
      </x:c>
      <x:c r="F695" s="52" t="str">
        <x:f>IF(OR($C695="High-confidence innovation-driven",$C695="Medium-confidence innovation-driven"),1,IF($C695="Clear alternative-rationale",0,""))</x:f>
      </x:c>
      <x:c r="G695" s="52" t="str">
        <x:f>IF('Deal_Master_Wide'!$M$102="","",'Deal_Master_Wide'!$M$102)</x:f>
        <x:v>Review</x:v>
      </x:c>
      <x:c r="H695" s="50" t="str">
        <x:v>Curida AS</x:v>
      </x:c>
      <x:c r="I695" s="50" t="str">
        <x:v>As Produksjonslab AS</x:v>
      </x:c>
      <x:c r="J695" s="50" t="n">
        <x:v>2018</x:v>
      </x:c>
      <x:c r="K695" s="50" t="n">
        <x:v>-3</x:v>
      </x:c>
      <x:c r="L695" s="50" t="n">
        <x:v>2015</x:v>
      </x:c>
      <x:c r="M695" s="50" t="n">
        <x:v>0</x:v>
      </x:c>
      <x:c r="N695" s="50" t="n">
        <x:v>0</x:v>
      </x:c>
      <x:c r="O695" s="52" t="str">
        <x:f>IF($F695="","",$F695*$M695)</x:f>
      </x:c>
      <x:c r="P695" s="54" t="str">
        <x:f>IF('Deal_Master_Wide'!$BP$102="","",'Deal_Master_Wide'!$BP$102)</x:f>
      </x:c>
      <x:c r="Q695" s="54" t="str">
        <x:f>IF('Deal_Master_Wide'!$BW$102="","",'Deal_Master_Wide'!$BW$102)</x:f>
      </x:c>
      <x:c r="R695" s="54" t="str">
        <x:f>IF('Deal_Master_Wide'!$CD$102="","",'Deal_Master_Wide'!$CD$102)</x:f>
      </x:c>
      <x:c r="S695" s="54" t="str">
        <x:f>IF('Deal_Master_Wide'!$CK$102="","",'Deal_Master_Wide'!$CK$102)</x:f>
      </x:c>
      <x:c r="T695" s="54" t="str">
        <x:f>IF('Deal_Master_Wide'!$CR$102="","",'Deal_Master_Wide'!$CR$102)</x:f>
      </x:c>
      <x:c r="U695" s="54" t="str">
        <x:f>IF('Deal_Master_Wide'!$CY$102="","",'Deal_Master_Wide'!$CY$102)</x:f>
      </x:c>
      <x:c r="V695" s="56" t="str">
        <x:f>IF('Deal_Master_Wide'!$DF$102="","",'Deal_Master_Wide'!$DF$102)</x:f>
      </x:c>
      <x:c r="W695" s="56" t="str">
        <x:f>IF('Deal_Master_Wide'!$DM$102="","",'Deal_Master_Wide'!$DM$102)</x:f>
      </x:c>
      <x:c r="X695" s="56" t="str">
        <x:f>IF('Deal_Master_Wide'!$DT$102="","",'Deal_Master_Wide'!$DT$102)</x:f>
      </x:c>
      <x:c r="Y695" s="118" t="str">
        <x:f>IF('Deal_Master_Wide'!$EA$102="","",'Deal_Master_Wide'!$EA$102)</x:f>
      </x:c>
      <x:c r="Z695" s="118" t="str">
        <x:f>IF('Deal_Master_Wide'!$EH$102="","",'Deal_Master_Wide'!$EH$102)</x:f>
      </x:c>
      <x:c r="AA695" s="52" t="str">
        <x:f>IF('Deal_Master_Wide'!$AL$102="","",'Deal_Master_Wide'!$AL$102)</x:f>
        <x:v>Unknown</x:v>
      </x:c>
      <x:c r="AB695" s="54" t="str">
        <x:f>IF('Deal_Master_Wide'!$AF$102="","",'Deal_Master_Wide'!$AF$102)</x:f>
      </x:c>
      <x:c r="AC695" s="52" t="str">
        <x:f>IF(COUNT($P695,$Q695,$R695,$S695,$T695,$U695,$V695,$W695,$X695)=9,"Yes","No")</x:f>
        <x:v>No</x:v>
      </x:c>
      <x:c r="AD695" s="52" t="str">
        <x:f>IF(COUNT($Y695,$Z695)=2,"Yes","No")</x:f>
        <x:v>No</x:v>
      </x:c>
      <x:c r="AE695" s="50" t="str"/>
      <x:c r="AF695" t="str"/>
    </x:row>
    <x:row r="696" ht="20" customHeight="1">
      <x:c r="A696" s="50" t="str">
        <x:v>CTL-0100</x:v>
      </x:c>
      <x:c r="B696" s="50" t="str">
        <x:v>Candidate alternative-rationale group</x:v>
      </x:c>
      <x:c r="C696" s="52" t="str">
        <x:f>IF('Deal_Master_Wide'!$AU$102="","",'Deal_Master_Wide'!$AU$102)</x:f>
        <x:v>Not reviewed</x:v>
      </x:c>
      <x:c r="D696" s="52" t="str">
        <x:f>IF('Deal_Master_Wide'!$AV$102="","",'Deal_Master_Wide'!$AV$102)</x:f>
        <x:v>Not assessed</x:v>
      </x:c>
      <x:c r="E696" s="50" t="n">
        <x:v>0</x:v>
      </x:c>
      <x:c r="F696" s="52" t="str">
        <x:f>IF(OR($C696="High-confidence innovation-driven",$C696="Medium-confidence innovation-driven"),1,IF($C696="Clear alternative-rationale",0,""))</x:f>
      </x:c>
      <x:c r="G696" s="52" t="str">
        <x:f>IF('Deal_Master_Wide'!$M$102="","",'Deal_Master_Wide'!$M$102)</x:f>
        <x:v>Review</x:v>
      </x:c>
      <x:c r="H696" s="50" t="str">
        <x:v>Curida AS</x:v>
      </x:c>
      <x:c r="I696" s="50" t="str">
        <x:v>As Produksjonslab AS</x:v>
      </x:c>
      <x:c r="J696" s="50" t="n">
        <x:v>2018</x:v>
      </x:c>
      <x:c r="K696" s="50" t="n">
        <x:v>-2</x:v>
      </x:c>
      <x:c r="L696" s="50" t="n">
        <x:v>2016</x:v>
      </x:c>
      <x:c r="M696" s="50" t="n">
        <x:v>0</x:v>
      </x:c>
      <x:c r="N696" s="50" t="n">
        <x:v>0</x:v>
      </x:c>
      <x:c r="O696" s="52" t="str">
        <x:f>IF($F696="","",$F696*$M696)</x:f>
      </x:c>
      <x:c r="P696" s="54" t="str">
        <x:f>IF('Deal_Master_Wide'!$BQ$102="","",'Deal_Master_Wide'!$BQ$102)</x:f>
      </x:c>
      <x:c r="Q696" s="54" t="str">
        <x:f>IF('Deal_Master_Wide'!$BX$102="","",'Deal_Master_Wide'!$BX$102)</x:f>
      </x:c>
      <x:c r="R696" s="54" t="str">
        <x:f>IF('Deal_Master_Wide'!$CE$102="","",'Deal_Master_Wide'!$CE$102)</x:f>
      </x:c>
      <x:c r="S696" s="54" t="str">
        <x:f>IF('Deal_Master_Wide'!$CL$102="","",'Deal_Master_Wide'!$CL$102)</x:f>
      </x:c>
      <x:c r="T696" s="54" t="str">
        <x:f>IF('Deal_Master_Wide'!$CS$102="","",'Deal_Master_Wide'!$CS$102)</x:f>
      </x:c>
      <x:c r="U696" s="54" t="str">
        <x:f>IF('Deal_Master_Wide'!$CZ$102="","",'Deal_Master_Wide'!$CZ$102)</x:f>
      </x:c>
      <x:c r="V696" s="56" t="str">
        <x:f>IF('Deal_Master_Wide'!$DG$102="","",'Deal_Master_Wide'!$DG$102)</x:f>
      </x:c>
      <x:c r="W696" s="56" t="str">
        <x:f>IF('Deal_Master_Wide'!$DN$102="","",'Deal_Master_Wide'!$DN$102)</x:f>
      </x:c>
      <x:c r="X696" s="56" t="str">
        <x:f>IF('Deal_Master_Wide'!$DU$102="","",'Deal_Master_Wide'!$DU$102)</x:f>
      </x:c>
      <x:c r="Y696" s="118" t="str">
        <x:f>IF('Deal_Master_Wide'!$EB$102="","",'Deal_Master_Wide'!$EB$102)</x:f>
      </x:c>
      <x:c r="Z696" s="118" t="str">
        <x:f>IF('Deal_Master_Wide'!$EI$102="","",'Deal_Master_Wide'!$EI$102)</x:f>
      </x:c>
      <x:c r="AA696" s="52" t="str">
        <x:f>IF('Deal_Master_Wide'!$AL$102="","",'Deal_Master_Wide'!$AL$102)</x:f>
        <x:v>Unknown</x:v>
      </x:c>
      <x:c r="AB696" s="54" t="str">
        <x:f>IF('Deal_Master_Wide'!$AF$102="","",'Deal_Master_Wide'!$AF$102)</x:f>
      </x:c>
      <x:c r="AC696" s="52" t="str">
        <x:f>IF(COUNT($P696,$Q696,$R696,$S696,$T696,$U696,$V696,$W696,$X696)=9,"Yes","No")</x:f>
        <x:v>No</x:v>
      </x:c>
      <x:c r="AD696" s="52" t="str">
        <x:f>IF(COUNT($Y696,$Z696)=2,"Yes","No")</x:f>
        <x:v>No</x:v>
      </x:c>
      <x:c r="AE696" s="50" t="str"/>
      <x:c r="AF696" t="str"/>
    </x:row>
    <x:row r="697" ht="20" customHeight="1">
      <x:c r="A697" s="50" t="str">
        <x:v>CTL-0100</x:v>
      </x:c>
      <x:c r="B697" s="50" t="str">
        <x:v>Candidate alternative-rationale group</x:v>
      </x:c>
      <x:c r="C697" s="52" t="str">
        <x:f>IF('Deal_Master_Wide'!$AU$102="","",'Deal_Master_Wide'!$AU$102)</x:f>
        <x:v>Not reviewed</x:v>
      </x:c>
      <x:c r="D697" s="52" t="str">
        <x:f>IF('Deal_Master_Wide'!$AV$102="","",'Deal_Master_Wide'!$AV$102)</x:f>
        <x:v>Not assessed</x:v>
      </x:c>
      <x:c r="E697" s="50" t="n">
        <x:v>0</x:v>
      </x:c>
      <x:c r="F697" s="52" t="str">
        <x:f>IF(OR($C697="High-confidence innovation-driven",$C697="Medium-confidence innovation-driven"),1,IF($C697="Clear alternative-rationale",0,""))</x:f>
      </x:c>
      <x:c r="G697" s="52" t="str">
        <x:f>IF('Deal_Master_Wide'!$M$102="","",'Deal_Master_Wide'!$M$102)</x:f>
        <x:v>Review</x:v>
      </x:c>
      <x:c r="H697" s="50" t="str">
        <x:v>Curida AS</x:v>
      </x:c>
      <x:c r="I697" s="50" t="str">
        <x:v>As Produksjonslab AS</x:v>
      </x:c>
      <x:c r="J697" s="50" t="n">
        <x:v>2018</x:v>
      </x:c>
      <x:c r="K697" s="50" t="n">
        <x:v>-1</x:v>
      </x:c>
      <x:c r="L697" s="50" t="n">
        <x:v>2017</x:v>
      </x:c>
      <x:c r="M697" s="50" t="n">
        <x:v>0</x:v>
      </x:c>
      <x:c r="N697" s="50" t="n">
        <x:v>0</x:v>
      </x:c>
      <x:c r="O697" s="52" t="str">
        <x:f>IF($F697="","",$F697*$M697)</x:f>
      </x:c>
      <x:c r="P697" s="54" t="str">
        <x:f>IF('Deal_Master_Wide'!$BR$102="","",'Deal_Master_Wide'!$BR$102)</x:f>
      </x:c>
      <x:c r="Q697" s="54" t="str">
        <x:f>IF('Deal_Master_Wide'!$BY$102="","",'Deal_Master_Wide'!$BY$102)</x:f>
      </x:c>
      <x:c r="R697" s="54" t="str">
        <x:f>IF('Deal_Master_Wide'!$CF$102="","",'Deal_Master_Wide'!$CF$102)</x:f>
      </x:c>
      <x:c r="S697" s="54" t="str">
        <x:f>IF('Deal_Master_Wide'!$CM$102="","",'Deal_Master_Wide'!$CM$102)</x:f>
      </x:c>
      <x:c r="T697" s="54" t="str">
        <x:f>IF('Deal_Master_Wide'!$CT$102="","",'Deal_Master_Wide'!$CT$102)</x:f>
      </x:c>
      <x:c r="U697" s="54" t="str">
        <x:f>IF('Deal_Master_Wide'!$DA$102="","",'Deal_Master_Wide'!$DA$102)</x:f>
      </x:c>
      <x:c r="V697" s="56" t="str">
        <x:f>IF('Deal_Master_Wide'!$DH$102="","",'Deal_Master_Wide'!$DH$102)</x:f>
      </x:c>
      <x:c r="W697" s="56" t="str">
        <x:f>IF('Deal_Master_Wide'!$DO$102="","",'Deal_Master_Wide'!$DO$102)</x:f>
      </x:c>
      <x:c r="X697" s="56" t="str">
        <x:f>IF('Deal_Master_Wide'!$DV$102="","",'Deal_Master_Wide'!$DV$102)</x:f>
      </x:c>
      <x:c r="Y697" s="118" t="str">
        <x:f>IF('Deal_Master_Wide'!$EC$102="","",'Deal_Master_Wide'!$EC$102)</x:f>
      </x:c>
      <x:c r="Z697" s="118" t="str">
        <x:f>IF('Deal_Master_Wide'!$EJ$102="","",'Deal_Master_Wide'!$EJ$102)</x:f>
      </x:c>
      <x:c r="AA697" s="52" t="str">
        <x:f>IF('Deal_Master_Wide'!$AL$102="","",'Deal_Master_Wide'!$AL$102)</x:f>
        <x:v>Unknown</x:v>
      </x:c>
      <x:c r="AB697" s="54" t="str">
        <x:f>IF('Deal_Master_Wide'!$AF$102="","",'Deal_Master_Wide'!$AF$102)</x:f>
      </x:c>
      <x:c r="AC697" s="52" t="str">
        <x:f>IF(COUNT($P697,$Q697,$R697,$S697,$T697,$U697,$V697,$W697,$X697)=9,"Yes","No")</x:f>
        <x:v>No</x:v>
      </x:c>
      <x:c r="AD697" s="52" t="str">
        <x:f>IF(COUNT($Y697,$Z697)=2,"Yes","No")</x:f>
        <x:v>No</x:v>
      </x:c>
      <x:c r="AE697" s="50" t="str"/>
      <x:c r="AF697" t="str"/>
    </x:row>
    <x:row r="698" ht="20" customHeight="1">
      <x:c r="A698" s="50" t="str">
        <x:v>CTL-0100</x:v>
      </x:c>
      <x:c r="B698" s="50" t="str">
        <x:v>Candidate alternative-rationale group</x:v>
      </x:c>
      <x:c r="C698" s="52" t="str">
        <x:f>IF('Deal_Master_Wide'!$AU$102="","",'Deal_Master_Wide'!$AU$102)</x:f>
        <x:v>Not reviewed</x:v>
      </x:c>
      <x:c r="D698" s="52" t="str">
        <x:f>IF('Deal_Master_Wide'!$AV$102="","",'Deal_Master_Wide'!$AV$102)</x:f>
        <x:v>Not assessed</x:v>
      </x:c>
      <x:c r="E698" s="50" t="n">
        <x:v>0</x:v>
      </x:c>
      <x:c r="F698" s="52" t="str">
        <x:f>IF(OR($C698="High-confidence innovation-driven",$C698="Medium-confidence innovation-driven"),1,IF($C698="Clear alternative-rationale",0,""))</x:f>
      </x:c>
      <x:c r="G698" s="52" t="str">
        <x:f>IF('Deal_Master_Wide'!$M$102="","",'Deal_Master_Wide'!$M$102)</x:f>
        <x:v>Review</x:v>
      </x:c>
      <x:c r="H698" s="50" t="str">
        <x:v>Curida AS</x:v>
      </x:c>
      <x:c r="I698" s="50" t="str">
        <x:v>As Produksjonslab AS</x:v>
      </x:c>
      <x:c r="J698" s="50" t="n">
        <x:v>2018</x:v>
      </x:c>
      <x:c r="K698" s="50" t="n">
        <x:v>0</x:v>
      </x:c>
      <x:c r="L698" s="50" t="n">
        <x:v>2018</x:v>
      </x:c>
      <x:c r="M698" s="50" t="n">
        <x:v>0</x:v>
      </x:c>
      <x:c r="N698" s="50" t="n">
        <x:v>1</x:v>
      </x:c>
      <x:c r="O698" s="52" t="str">
        <x:f>IF($F698="","",$F698*$M698)</x:f>
      </x:c>
      <x:c r="P698" s="54" t="str">
        <x:f>IF('Deal_Master_Wide'!$BS$102="","",'Deal_Master_Wide'!$BS$102)</x:f>
      </x:c>
      <x:c r="Q698" s="54" t="str">
        <x:f>IF('Deal_Master_Wide'!$BZ$102="","",'Deal_Master_Wide'!$BZ$102)</x:f>
      </x:c>
      <x:c r="R698" s="54" t="str">
        <x:f>IF('Deal_Master_Wide'!$CG$102="","",'Deal_Master_Wide'!$CG$102)</x:f>
      </x:c>
      <x:c r="S698" s="54" t="str">
        <x:f>IF('Deal_Master_Wide'!$CN$102="","",'Deal_Master_Wide'!$CN$102)</x:f>
      </x:c>
      <x:c r="T698" s="54" t="str">
        <x:f>IF('Deal_Master_Wide'!$CU$102="","",'Deal_Master_Wide'!$CU$102)</x:f>
      </x:c>
      <x:c r="U698" s="54" t="str">
        <x:f>IF('Deal_Master_Wide'!$DB$102="","",'Deal_Master_Wide'!$DB$102)</x:f>
      </x:c>
      <x:c r="V698" s="56" t="str">
        <x:f>IF('Deal_Master_Wide'!$DI$102="","",'Deal_Master_Wide'!$DI$102)</x:f>
      </x:c>
      <x:c r="W698" s="56" t="str">
        <x:f>IF('Deal_Master_Wide'!$DP$102="","",'Deal_Master_Wide'!$DP$102)</x:f>
      </x:c>
      <x:c r="X698" s="56" t="str">
        <x:f>IF('Deal_Master_Wide'!$DW$102="","",'Deal_Master_Wide'!$DW$102)</x:f>
      </x:c>
      <x:c r="Y698" s="118" t="str">
        <x:f>IF('Deal_Master_Wide'!$ED$102="","",'Deal_Master_Wide'!$ED$102)</x:f>
      </x:c>
      <x:c r="Z698" s="118" t="str">
        <x:f>IF('Deal_Master_Wide'!$EK$102="","",'Deal_Master_Wide'!$EK$102)</x:f>
      </x:c>
      <x:c r="AA698" s="52" t="str">
        <x:f>IF('Deal_Master_Wide'!$AL$102="","",'Deal_Master_Wide'!$AL$102)</x:f>
        <x:v>Unknown</x:v>
      </x:c>
      <x:c r="AB698" s="54" t="str">
        <x:f>IF('Deal_Master_Wide'!$AF$102="","",'Deal_Master_Wide'!$AF$102)</x:f>
      </x:c>
      <x:c r="AC698" s="52" t="str">
        <x:f>IF(COUNT($P698,$Q698,$R698,$S698,$T698,$U698,$V698,$W698,$X698)=9,"Yes","No")</x:f>
        <x:v>No</x:v>
      </x:c>
      <x:c r="AD698" s="52" t="str">
        <x:f>IF(COUNT($Y698,$Z698)=2,"Yes","No")</x:f>
        <x:v>No</x:v>
      </x:c>
      <x:c r="AE698" s="50" t="str"/>
      <x:c r="AF698" t="str"/>
    </x:row>
    <x:row r="699" ht="20" customHeight="1">
      <x:c r="A699" s="50" t="str">
        <x:v>CTL-0100</x:v>
      </x:c>
      <x:c r="B699" s="50" t="str">
        <x:v>Candidate alternative-rationale group</x:v>
      </x:c>
      <x:c r="C699" s="52" t="str">
        <x:f>IF('Deal_Master_Wide'!$AU$102="","",'Deal_Master_Wide'!$AU$102)</x:f>
        <x:v>Not reviewed</x:v>
      </x:c>
      <x:c r="D699" s="52" t="str">
        <x:f>IF('Deal_Master_Wide'!$AV$102="","",'Deal_Master_Wide'!$AV$102)</x:f>
        <x:v>Not assessed</x:v>
      </x:c>
      <x:c r="E699" s="50" t="n">
        <x:v>0</x:v>
      </x:c>
      <x:c r="F699" s="52" t="str">
        <x:f>IF(OR($C699="High-confidence innovation-driven",$C699="Medium-confidence innovation-driven"),1,IF($C699="Clear alternative-rationale",0,""))</x:f>
      </x:c>
      <x:c r="G699" s="52" t="str">
        <x:f>IF('Deal_Master_Wide'!$M$102="","",'Deal_Master_Wide'!$M$102)</x:f>
        <x:v>Review</x:v>
      </x:c>
      <x:c r="H699" s="50" t="str">
        <x:v>Curida AS</x:v>
      </x:c>
      <x:c r="I699" s="50" t="str">
        <x:v>As Produksjonslab AS</x:v>
      </x:c>
      <x:c r="J699" s="50" t="n">
        <x:v>2018</x:v>
      </x:c>
      <x:c r="K699" s="50" t="n">
        <x:v>1</x:v>
      </x:c>
      <x:c r="L699" s="50" t="n">
        <x:v>2019</x:v>
      </x:c>
      <x:c r="M699" s="50" t="n">
        <x:v>1</x:v>
      </x:c>
      <x:c r="N699" s="50" t="n">
        <x:v>1</x:v>
      </x:c>
      <x:c r="O699" s="52" t="str">
        <x:f>IF($F699="","",$F699*$M699)</x:f>
      </x:c>
      <x:c r="P699" s="54" t="str">
        <x:f>IF('Deal_Master_Wide'!$BT$102="","",'Deal_Master_Wide'!$BT$102)</x:f>
      </x:c>
      <x:c r="Q699" s="54" t="str">
        <x:f>IF('Deal_Master_Wide'!$CA$102="","",'Deal_Master_Wide'!$CA$102)</x:f>
      </x:c>
      <x:c r="R699" s="54" t="str">
        <x:f>IF('Deal_Master_Wide'!$CH$102="","",'Deal_Master_Wide'!$CH$102)</x:f>
      </x:c>
      <x:c r="S699" s="54" t="str">
        <x:f>IF('Deal_Master_Wide'!$CO$102="","",'Deal_Master_Wide'!$CO$102)</x:f>
      </x:c>
      <x:c r="T699" s="54" t="str">
        <x:f>IF('Deal_Master_Wide'!$CV$102="","",'Deal_Master_Wide'!$CV$102)</x:f>
      </x:c>
      <x:c r="U699" s="54" t="str">
        <x:f>IF('Deal_Master_Wide'!$DC$102="","",'Deal_Master_Wide'!$DC$102)</x:f>
      </x:c>
      <x:c r="V699" s="56" t="str">
        <x:f>IF('Deal_Master_Wide'!$DJ$102="","",'Deal_Master_Wide'!$DJ$102)</x:f>
      </x:c>
      <x:c r="W699" s="56" t="str">
        <x:f>IF('Deal_Master_Wide'!$DQ$102="","",'Deal_Master_Wide'!$DQ$102)</x:f>
      </x:c>
      <x:c r="X699" s="56" t="str">
        <x:f>IF('Deal_Master_Wide'!$DX$102="","",'Deal_Master_Wide'!$DX$102)</x:f>
      </x:c>
      <x:c r="Y699" s="118" t="str">
        <x:f>IF('Deal_Master_Wide'!$EE$102="","",'Deal_Master_Wide'!$EE$102)</x:f>
      </x:c>
      <x:c r="Z699" s="118" t="str">
        <x:f>IF('Deal_Master_Wide'!$EL$102="","",'Deal_Master_Wide'!$EL$102)</x:f>
      </x:c>
      <x:c r="AA699" s="52" t="str">
        <x:f>IF('Deal_Master_Wide'!$AL$102="","",'Deal_Master_Wide'!$AL$102)</x:f>
        <x:v>Unknown</x:v>
      </x:c>
      <x:c r="AB699" s="54" t="str">
        <x:f>IF('Deal_Master_Wide'!$AF$102="","",'Deal_Master_Wide'!$AF$102)</x:f>
      </x:c>
      <x:c r="AC699" s="52" t="str">
        <x:f>IF(COUNT($P699,$Q699,$R699,$S699,$T699,$U699,$V699,$W699,$X699)=9,"Yes","No")</x:f>
        <x:v>No</x:v>
      </x:c>
      <x:c r="AD699" s="52" t="str">
        <x:f>IF(COUNT($Y699,$Z699)=2,"Yes","No")</x:f>
        <x:v>No</x:v>
      </x:c>
      <x:c r="AE699" s="50" t="str"/>
      <x:c r="AF699" t="str"/>
    </x:row>
    <x:row r="700" ht="20" customHeight="1">
      <x:c r="A700" s="50" t="str">
        <x:v>CTL-0100</x:v>
      </x:c>
      <x:c r="B700" s="50" t="str">
        <x:v>Candidate alternative-rationale group</x:v>
      </x:c>
      <x:c r="C700" s="52" t="str">
        <x:f>IF('Deal_Master_Wide'!$AU$102="","",'Deal_Master_Wide'!$AU$102)</x:f>
        <x:v>Not reviewed</x:v>
      </x:c>
      <x:c r="D700" s="52" t="str">
        <x:f>IF('Deal_Master_Wide'!$AV$102="","",'Deal_Master_Wide'!$AV$102)</x:f>
        <x:v>Not assessed</x:v>
      </x:c>
      <x:c r="E700" s="50" t="n">
        <x:v>0</x:v>
      </x:c>
      <x:c r="F700" s="52" t="str">
        <x:f>IF(OR($C700="High-confidence innovation-driven",$C700="Medium-confidence innovation-driven"),1,IF($C700="Clear alternative-rationale",0,""))</x:f>
      </x:c>
      <x:c r="G700" s="52" t="str">
        <x:f>IF('Deal_Master_Wide'!$M$102="","",'Deal_Master_Wide'!$M$102)</x:f>
        <x:v>Review</x:v>
      </x:c>
      <x:c r="H700" s="50" t="str">
        <x:v>Curida AS</x:v>
      </x:c>
      <x:c r="I700" s="50" t="str">
        <x:v>As Produksjonslab AS</x:v>
      </x:c>
      <x:c r="J700" s="50" t="n">
        <x:v>2018</x:v>
      </x:c>
      <x:c r="K700" s="50" t="n">
        <x:v>2</x:v>
      </x:c>
      <x:c r="L700" s="50" t="n">
        <x:v>2020</x:v>
      </x:c>
      <x:c r="M700" s="50" t="n">
        <x:v>1</x:v>
      </x:c>
      <x:c r="N700" s="50" t="n">
        <x:v>1</x:v>
      </x:c>
      <x:c r="O700" s="52" t="str">
        <x:f>IF($F700="","",$F700*$M700)</x:f>
      </x:c>
      <x:c r="P700" s="54" t="str">
        <x:f>IF('Deal_Master_Wide'!$BU$102="","",'Deal_Master_Wide'!$BU$102)</x:f>
      </x:c>
      <x:c r="Q700" s="54" t="str">
        <x:f>IF('Deal_Master_Wide'!$CB$102="","",'Deal_Master_Wide'!$CB$102)</x:f>
      </x:c>
      <x:c r="R700" s="54" t="str">
        <x:f>IF('Deal_Master_Wide'!$CI$102="","",'Deal_Master_Wide'!$CI$102)</x:f>
      </x:c>
      <x:c r="S700" s="54" t="str">
        <x:f>IF('Deal_Master_Wide'!$CP$102="","",'Deal_Master_Wide'!$CP$102)</x:f>
      </x:c>
      <x:c r="T700" s="54" t="str">
        <x:f>IF('Deal_Master_Wide'!$CW$102="","",'Deal_Master_Wide'!$CW$102)</x:f>
      </x:c>
      <x:c r="U700" s="54" t="str">
        <x:f>IF('Deal_Master_Wide'!$DD$102="","",'Deal_Master_Wide'!$DD$102)</x:f>
      </x:c>
      <x:c r="V700" s="56" t="str">
        <x:f>IF('Deal_Master_Wide'!$DK$102="","",'Deal_Master_Wide'!$DK$102)</x:f>
      </x:c>
      <x:c r="W700" s="56" t="str">
        <x:f>IF('Deal_Master_Wide'!$DR$102="","",'Deal_Master_Wide'!$DR$102)</x:f>
      </x:c>
      <x:c r="X700" s="56" t="str">
        <x:f>IF('Deal_Master_Wide'!$DY$102="","",'Deal_Master_Wide'!$DY$102)</x:f>
      </x:c>
      <x:c r="Y700" s="118" t="str">
        <x:f>IF('Deal_Master_Wide'!$EF$102="","",'Deal_Master_Wide'!$EF$102)</x:f>
      </x:c>
      <x:c r="Z700" s="118" t="str">
        <x:f>IF('Deal_Master_Wide'!$EM$102="","",'Deal_Master_Wide'!$EM$102)</x:f>
      </x:c>
      <x:c r="AA700" s="52" t="str">
        <x:f>IF('Deal_Master_Wide'!$AL$102="","",'Deal_Master_Wide'!$AL$102)</x:f>
        <x:v>Unknown</x:v>
      </x:c>
      <x:c r="AB700" s="54" t="str">
        <x:f>IF('Deal_Master_Wide'!$AF$102="","",'Deal_Master_Wide'!$AF$102)</x:f>
      </x:c>
      <x:c r="AC700" s="52" t="str">
        <x:f>IF(COUNT($P700,$Q700,$R700,$S700,$T700,$U700,$V700,$W700,$X700)=9,"Yes","No")</x:f>
        <x:v>No</x:v>
      </x:c>
      <x:c r="AD700" s="52" t="str">
        <x:f>IF(COUNT($Y700,$Z700)=2,"Yes","No")</x:f>
        <x:v>No</x:v>
      </x:c>
      <x:c r="AE700" s="50" t="str"/>
      <x:c r="AF700" t="str"/>
    </x:row>
    <x:row r="701" ht="20" customHeight="1">
      <x:c r="A701" s="50" t="str">
        <x:v>CTL-0100</x:v>
      </x:c>
      <x:c r="B701" s="50" t="str">
        <x:v>Candidate alternative-rationale group</x:v>
      </x:c>
      <x:c r="C701" s="52" t="str">
        <x:f>IF('Deal_Master_Wide'!$AU$102="","",'Deal_Master_Wide'!$AU$102)</x:f>
        <x:v>Not reviewed</x:v>
      </x:c>
      <x:c r="D701" s="52" t="str">
        <x:f>IF('Deal_Master_Wide'!$AV$102="","",'Deal_Master_Wide'!$AV$102)</x:f>
        <x:v>Not assessed</x:v>
      </x:c>
      <x:c r="E701" s="50" t="n">
        <x:v>0</x:v>
      </x:c>
      <x:c r="F701" s="52" t="str">
        <x:f>IF(OR($C701="High-confidence innovation-driven",$C701="Medium-confidence innovation-driven"),1,IF($C701="Clear alternative-rationale",0,""))</x:f>
      </x:c>
      <x:c r="G701" s="52" t="str">
        <x:f>IF('Deal_Master_Wide'!$M$102="","",'Deal_Master_Wide'!$M$102)</x:f>
        <x:v>Review</x:v>
      </x:c>
      <x:c r="H701" s="50" t="str">
        <x:v>Curida AS</x:v>
      </x:c>
      <x:c r="I701" s="50" t="str">
        <x:v>As Produksjonslab AS</x:v>
      </x:c>
      <x:c r="J701" s="50" t="n">
        <x:v>2018</x:v>
      </x:c>
      <x:c r="K701" s="50" t="n">
        <x:v>3</x:v>
      </x:c>
      <x:c r="L701" s="50" t="n">
        <x:v>2021</x:v>
      </x:c>
      <x:c r="M701" s="50" t="n">
        <x:v>1</x:v>
      </x:c>
      <x:c r="N701" s="50" t="n">
        <x:v>1</x:v>
      </x:c>
      <x:c r="O701" s="52" t="str">
        <x:f>IF($F701="","",$F701*$M701)</x:f>
      </x:c>
      <x:c r="P701" s="54" t="str">
        <x:f>IF('Deal_Master_Wide'!$BV$102="","",'Deal_Master_Wide'!$BV$102)</x:f>
      </x:c>
      <x:c r="Q701" s="54" t="str">
        <x:f>IF('Deal_Master_Wide'!$CC$102="","",'Deal_Master_Wide'!$CC$102)</x:f>
      </x:c>
      <x:c r="R701" s="54" t="str">
        <x:f>IF('Deal_Master_Wide'!$CJ$102="","",'Deal_Master_Wide'!$CJ$102)</x:f>
      </x:c>
      <x:c r="S701" s="54" t="str">
        <x:f>IF('Deal_Master_Wide'!$CQ$102="","",'Deal_Master_Wide'!$CQ$102)</x:f>
      </x:c>
      <x:c r="T701" s="54" t="str">
        <x:f>IF('Deal_Master_Wide'!$CX$102="","",'Deal_Master_Wide'!$CX$102)</x:f>
      </x:c>
      <x:c r="U701" s="54" t="str">
        <x:f>IF('Deal_Master_Wide'!$DE$102="","",'Deal_Master_Wide'!$DE$102)</x:f>
      </x:c>
      <x:c r="V701" s="56" t="str">
        <x:f>IF('Deal_Master_Wide'!$DL$102="","",'Deal_Master_Wide'!$DL$102)</x:f>
      </x:c>
      <x:c r="W701" s="56" t="str">
        <x:f>IF('Deal_Master_Wide'!$DS$102="","",'Deal_Master_Wide'!$DS$102)</x:f>
      </x:c>
      <x:c r="X701" s="56" t="str">
        <x:f>IF('Deal_Master_Wide'!$DZ$102="","",'Deal_Master_Wide'!$DZ$102)</x:f>
      </x:c>
      <x:c r="Y701" s="118" t="str">
        <x:f>IF('Deal_Master_Wide'!$EG$102="","",'Deal_Master_Wide'!$EG$102)</x:f>
      </x:c>
      <x:c r="Z701" s="118" t="str">
        <x:f>IF('Deal_Master_Wide'!$EN$102="","",'Deal_Master_Wide'!$EN$102)</x:f>
      </x:c>
      <x:c r="AA701" s="52" t="str">
        <x:f>IF('Deal_Master_Wide'!$AL$102="","",'Deal_Master_Wide'!$AL$102)</x:f>
        <x:v>Unknown</x:v>
      </x:c>
      <x:c r="AB701" s="54" t="str">
        <x:f>IF('Deal_Master_Wide'!$AF$102="","",'Deal_Master_Wide'!$AF$102)</x:f>
      </x:c>
      <x:c r="AC701" s="52" t="str">
        <x:f>IF(COUNT($P701,$Q701,$R701,$S701,$T701,$U701,$V701,$W701,$X701)=9,"Yes","No")</x:f>
        <x:v>No</x:v>
      </x:c>
      <x:c r="AD701" s="52" t="str">
        <x:f>IF(COUNT($Y701,$Z701)=2,"Yes","No")</x:f>
        <x:v>No</x:v>
      </x:c>
      <x:c r="AE701" s="50" t="str"/>
      <x:c r="AF701" t="str"/>
    </x:row>
    <x:row r="702" ht="20" customHeight="1">
      <x:c r="A702" s="50" t="str">
        <x:v>CTL-0101</x:v>
      </x:c>
      <x:c r="B702" s="50" t="str">
        <x:v>Candidate alternative-rationale group</x:v>
      </x:c>
      <x:c r="C702" s="52" t="str">
        <x:f>IF('Deal_Master_Wide'!$AU$103="","",'Deal_Master_Wide'!$AU$103)</x:f>
        <x:v>Not reviewed</x:v>
      </x:c>
      <x:c r="D702" s="52" t="str">
        <x:f>IF('Deal_Master_Wide'!$AV$103="","",'Deal_Master_Wide'!$AV$103)</x:f>
        <x:v>Not assessed</x:v>
      </x:c>
      <x:c r="E702" s="50" t="n">
        <x:v>0</x:v>
      </x:c>
      <x:c r="F702" s="52" t="str">
        <x:f>IF(OR($C702="High-confidence innovation-driven",$C702="Medium-confidence innovation-driven"),1,IF($C702="Clear alternative-rationale",0,""))</x:f>
      </x:c>
      <x:c r="G702" s="52" t="str">
        <x:f>IF('Deal_Master_Wide'!$M$103="","",'Deal_Master_Wide'!$M$103)</x:f>
        <x:v>Review</x:v>
      </x:c>
      <x:c r="H702" s="50" t="str">
        <x:v>Summit Therapeutics Inc</x:v>
      </x:c>
      <x:c r="I702" s="50" t="str">
        <x:v>Discuva Ltd</x:v>
      </x:c>
      <x:c r="J702" s="50" t="n">
        <x:v>2017</x:v>
      </x:c>
      <x:c r="K702" s="50" t="n">
        <x:v>-3</x:v>
      </x:c>
      <x:c r="L702" s="50" t="n">
        <x:v>2014</x:v>
      </x:c>
      <x:c r="M702" s="50" t="n">
        <x:v>0</x:v>
      </x:c>
      <x:c r="N702" s="50" t="n">
        <x:v>0</x:v>
      </x:c>
      <x:c r="O702" s="52" t="str">
        <x:f>IF($F702="","",$F702*$M702)</x:f>
      </x:c>
      <x:c r="P702" s="54" t="str">
        <x:f>IF('Deal_Master_Wide'!$BP$103="","",'Deal_Master_Wide'!$BP$103)</x:f>
      </x:c>
      <x:c r="Q702" s="54" t="str">
        <x:f>IF('Deal_Master_Wide'!$BW$103="","",'Deal_Master_Wide'!$BW$103)</x:f>
      </x:c>
      <x:c r="R702" s="54" t="str">
        <x:f>IF('Deal_Master_Wide'!$CD$103="","",'Deal_Master_Wide'!$CD$103)</x:f>
      </x:c>
      <x:c r="S702" s="54" t="str">
        <x:f>IF('Deal_Master_Wide'!$CK$103="","",'Deal_Master_Wide'!$CK$103)</x:f>
      </x:c>
      <x:c r="T702" s="54" t="str">
        <x:f>IF('Deal_Master_Wide'!$CR$103="","",'Deal_Master_Wide'!$CR$103)</x:f>
      </x:c>
      <x:c r="U702" s="54" t="str">
        <x:f>IF('Deal_Master_Wide'!$CY$103="","",'Deal_Master_Wide'!$CY$103)</x:f>
      </x:c>
      <x:c r="V702" s="56" t="str">
        <x:f>IF('Deal_Master_Wide'!$DF$103="","",'Deal_Master_Wide'!$DF$103)</x:f>
      </x:c>
      <x:c r="W702" s="56" t="str">
        <x:f>IF('Deal_Master_Wide'!$DM$103="","",'Deal_Master_Wide'!$DM$103)</x:f>
      </x:c>
      <x:c r="X702" s="56" t="str">
        <x:f>IF('Deal_Master_Wide'!$DT$103="","",'Deal_Master_Wide'!$DT$103)</x:f>
      </x:c>
      <x:c r="Y702" s="118" t="str">
        <x:f>IF('Deal_Master_Wide'!$EA$103="","",'Deal_Master_Wide'!$EA$103)</x:f>
      </x:c>
      <x:c r="Z702" s="118" t="str">
        <x:f>IF('Deal_Master_Wide'!$EH$103="","",'Deal_Master_Wide'!$EH$103)</x:f>
      </x:c>
      <x:c r="AA702" s="52" t="str">
        <x:f>IF('Deal_Master_Wide'!$AL$103="","",'Deal_Master_Wide'!$AL$103)</x:f>
        <x:v>Unknown</x:v>
      </x:c>
      <x:c r="AB702" s="54" t="n">
        <x:f>IF('Deal_Master_Wide'!$AF$103="","",'Deal_Master_Wide'!$AF$103)</x:f>
        <x:v>13</x:v>
      </x:c>
      <x:c r="AC702" s="52" t="str">
        <x:f>IF(COUNT($P702,$Q702,$R702,$S702,$T702,$U702,$V702,$W702,$X702)=9,"Yes","No")</x:f>
        <x:v>No</x:v>
      </x:c>
      <x:c r="AD702" s="52" t="str">
        <x:f>IF(COUNT($Y702,$Z702)=2,"Yes","No")</x:f>
        <x:v>No</x:v>
      </x:c>
      <x:c r="AE702" s="50" t="str"/>
      <x:c r="AF702" t="str"/>
    </x:row>
    <x:row r="703" ht="20" customHeight="1">
      <x:c r="A703" s="50" t="str">
        <x:v>CTL-0101</x:v>
      </x:c>
      <x:c r="B703" s="50" t="str">
        <x:v>Candidate alternative-rationale group</x:v>
      </x:c>
      <x:c r="C703" s="52" t="str">
        <x:f>IF('Deal_Master_Wide'!$AU$103="","",'Deal_Master_Wide'!$AU$103)</x:f>
        <x:v>Not reviewed</x:v>
      </x:c>
      <x:c r="D703" s="52" t="str">
        <x:f>IF('Deal_Master_Wide'!$AV$103="","",'Deal_Master_Wide'!$AV$103)</x:f>
        <x:v>Not assessed</x:v>
      </x:c>
      <x:c r="E703" s="50" t="n">
        <x:v>0</x:v>
      </x:c>
      <x:c r="F703" s="52" t="str">
        <x:f>IF(OR($C703="High-confidence innovation-driven",$C703="Medium-confidence innovation-driven"),1,IF($C703="Clear alternative-rationale",0,""))</x:f>
      </x:c>
      <x:c r="G703" s="52" t="str">
        <x:f>IF('Deal_Master_Wide'!$M$103="","",'Deal_Master_Wide'!$M$103)</x:f>
        <x:v>Review</x:v>
      </x:c>
      <x:c r="H703" s="50" t="str">
        <x:v>Summit Therapeutics Inc</x:v>
      </x:c>
      <x:c r="I703" s="50" t="str">
        <x:v>Discuva Ltd</x:v>
      </x:c>
      <x:c r="J703" s="50" t="n">
        <x:v>2017</x:v>
      </x:c>
      <x:c r="K703" s="50" t="n">
        <x:v>-2</x:v>
      </x:c>
      <x:c r="L703" s="50" t="n">
        <x:v>2015</x:v>
      </x:c>
      <x:c r="M703" s="50" t="n">
        <x:v>0</x:v>
      </x:c>
      <x:c r="N703" s="50" t="n">
        <x:v>0</x:v>
      </x:c>
      <x:c r="O703" s="52" t="str">
        <x:f>IF($F703="","",$F703*$M703)</x:f>
      </x:c>
      <x:c r="P703" s="54" t="str">
        <x:f>IF('Deal_Master_Wide'!$BQ$103="","",'Deal_Master_Wide'!$BQ$103)</x:f>
      </x:c>
      <x:c r="Q703" s="54" t="str">
        <x:f>IF('Deal_Master_Wide'!$BX$103="","",'Deal_Master_Wide'!$BX$103)</x:f>
      </x:c>
      <x:c r="R703" s="54" t="str">
        <x:f>IF('Deal_Master_Wide'!$CE$103="","",'Deal_Master_Wide'!$CE$103)</x:f>
      </x:c>
      <x:c r="S703" s="54" t="str">
        <x:f>IF('Deal_Master_Wide'!$CL$103="","",'Deal_Master_Wide'!$CL$103)</x:f>
      </x:c>
      <x:c r="T703" s="54" t="str">
        <x:f>IF('Deal_Master_Wide'!$CS$103="","",'Deal_Master_Wide'!$CS$103)</x:f>
      </x:c>
      <x:c r="U703" s="54" t="str">
        <x:f>IF('Deal_Master_Wide'!$CZ$103="","",'Deal_Master_Wide'!$CZ$103)</x:f>
      </x:c>
      <x:c r="V703" s="56" t="str">
        <x:f>IF('Deal_Master_Wide'!$DG$103="","",'Deal_Master_Wide'!$DG$103)</x:f>
      </x:c>
      <x:c r="W703" s="56" t="str">
        <x:f>IF('Deal_Master_Wide'!$DN$103="","",'Deal_Master_Wide'!$DN$103)</x:f>
      </x:c>
      <x:c r="X703" s="56" t="str">
        <x:f>IF('Deal_Master_Wide'!$DU$103="","",'Deal_Master_Wide'!$DU$103)</x:f>
      </x:c>
      <x:c r="Y703" s="118" t="str">
        <x:f>IF('Deal_Master_Wide'!$EB$103="","",'Deal_Master_Wide'!$EB$103)</x:f>
      </x:c>
      <x:c r="Z703" s="118" t="str">
        <x:f>IF('Deal_Master_Wide'!$EI$103="","",'Deal_Master_Wide'!$EI$103)</x:f>
      </x:c>
      <x:c r="AA703" s="52" t="str">
        <x:f>IF('Deal_Master_Wide'!$AL$103="","",'Deal_Master_Wide'!$AL$103)</x:f>
        <x:v>Unknown</x:v>
      </x:c>
      <x:c r="AB703" s="54" t="n">
        <x:f>IF('Deal_Master_Wide'!$AF$103="","",'Deal_Master_Wide'!$AF$103)</x:f>
        <x:v>13</x:v>
      </x:c>
      <x:c r="AC703" s="52" t="str">
        <x:f>IF(COUNT($P703,$Q703,$R703,$S703,$T703,$U703,$V703,$W703,$X703)=9,"Yes","No")</x:f>
        <x:v>No</x:v>
      </x:c>
      <x:c r="AD703" s="52" t="str">
        <x:f>IF(COUNT($Y703,$Z703)=2,"Yes","No")</x:f>
        <x:v>No</x:v>
      </x:c>
      <x:c r="AE703" s="50" t="str"/>
      <x:c r="AF703" t="str"/>
    </x:row>
    <x:row r="704" ht="20" customHeight="1">
      <x:c r="A704" s="50" t="str">
        <x:v>CTL-0101</x:v>
      </x:c>
      <x:c r="B704" s="50" t="str">
        <x:v>Candidate alternative-rationale group</x:v>
      </x:c>
      <x:c r="C704" s="52" t="str">
        <x:f>IF('Deal_Master_Wide'!$AU$103="","",'Deal_Master_Wide'!$AU$103)</x:f>
        <x:v>Not reviewed</x:v>
      </x:c>
      <x:c r="D704" s="52" t="str">
        <x:f>IF('Deal_Master_Wide'!$AV$103="","",'Deal_Master_Wide'!$AV$103)</x:f>
        <x:v>Not assessed</x:v>
      </x:c>
      <x:c r="E704" s="50" t="n">
        <x:v>0</x:v>
      </x:c>
      <x:c r="F704" s="52" t="str">
        <x:f>IF(OR($C704="High-confidence innovation-driven",$C704="Medium-confidence innovation-driven"),1,IF($C704="Clear alternative-rationale",0,""))</x:f>
      </x:c>
      <x:c r="G704" s="52" t="str">
        <x:f>IF('Deal_Master_Wide'!$M$103="","",'Deal_Master_Wide'!$M$103)</x:f>
        <x:v>Review</x:v>
      </x:c>
      <x:c r="H704" s="50" t="str">
        <x:v>Summit Therapeutics Inc</x:v>
      </x:c>
      <x:c r="I704" s="50" t="str">
        <x:v>Discuva Ltd</x:v>
      </x:c>
      <x:c r="J704" s="50" t="n">
        <x:v>2017</x:v>
      </x:c>
      <x:c r="K704" s="50" t="n">
        <x:v>-1</x:v>
      </x:c>
      <x:c r="L704" s="50" t="n">
        <x:v>2016</x:v>
      </x:c>
      <x:c r="M704" s="50" t="n">
        <x:v>0</x:v>
      </x:c>
      <x:c r="N704" s="50" t="n">
        <x:v>0</x:v>
      </x:c>
      <x:c r="O704" s="52" t="str">
        <x:f>IF($F704="","",$F704*$M704)</x:f>
      </x:c>
      <x:c r="P704" s="54" t="str">
        <x:f>IF('Deal_Master_Wide'!$BR$103="","",'Deal_Master_Wide'!$BR$103)</x:f>
      </x:c>
      <x:c r="Q704" s="54" t="str">
        <x:f>IF('Deal_Master_Wide'!$BY$103="","",'Deal_Master_Wide'!$BY$103)</x:f>
      </x:c>
      <x:c r="R704" s="54" t="str">
        <x:f>IF('Deal_Master_Wide'!$CF$103="","",'Deal_Master_Wide'!$CF$103)</x:f>
      </x:c>
      <x:c r="S704" s="54" t="str">
        <x:f>IF('Deal_Master_Wide'!$CM$103="","",'Deal_Master_Wide'!$CM$103)</x:f>
      </x:c>
      <x:c r="T704" s="54" t="str">
        <x:f>IF('Deal_Master_Wide'!$CT$103="","",'Deal_Master_Wide'!$CT$103)</x:f>
      </x:c>
      <x:c r="U704" s="54" t="str">
        <x:f>IF('Deal_Master_Wide'!$DA$103="","",'Deal_Master_Wide'!$DA$103)</x:f>
      </x:c>
      <x:c r="V704" s="56" t="str">
        <x:f>IF('Deal_Master_Wide'!$DH$103="","",'Deal_Master_Wide'!$DH$103)</x:f>
      </x:c>
      <x:c r="W704" s="56" t="str">
        <x:f>IF('Deal_Master_Wide'!$DO$103="","",'Deal_Master_Wide'!$DO$103)</x:f>
      </x:c>
      <x:c r="X704" s="56" t="str">
        <x:f>IF('Deal_Master_Wide'!$DV$103="","",'Deal_Master_Wide'!$DV$103)</x:f>
      </x:c>
      <x:c r="Y704" s="118" t="str">
        <x:f>IF('Deal_Master_Wide'!$EC$103="","",'Deal_Master_Wide'!$EC$103)</x:f>
      </x:c>
      <x:c r="Z704" s="118" t="str">
        <x:f>IF('Deal_Master_Wide'!$EJ$103="","",'Deal_Master_Wide'!$EJ$103)</x:f>
      </x:c>
      <x:c r="AA704" s="52" t="str">
        <x:f>IF('Deal_Master_Wide'!$AL$103="","",'Deal_Master_Wide'!$AL$103)</x:f>
        <x:v>Unknown</x:v>
      </x:c>
      <x:c r="AB704" s="54" t="n">
        <x:f>IF('Deal_Master_Wide'!$AF$103="","",'Deal_Master_Wide'!$AF$103)</x:f>
        <x:v>13</x:v>
      </x:c>
      <x:c r="AC704" s="52" t="str">
        <x:f>IF(COUNT($P704,$Q704,$R704,$S704,$T704,$U704,$V704,$W704,$X704)=9,"Yes","No")</x:f>
        <x:v>No</x:v>
      </x:c>
      <x:c r="AD704" s="52" t="str">
        <x:f>IF(COUNT($Y704,$Z704)=2,"Yes","No")</x:f>
        <x:v>No</x:v>
      </x:c>
      <x:c r="AE704" s="50" t="str"/>
      <x:c r="AF704" t="str"/>
    </x:row>
    <x:row r="705" ht="20" customHeight="1">
      <x:c r="A705" s="50" t="str">
        <x:v>CTL-0101</x:v>
      </x:c>
      <x:c r="B705" s="50" t="str">
        <x:v>Candidate alternative-rationale group</x:v>
      </x:c>
      <x:c r="C705" s="52" t="str">
        <x:f>IF('Deal_Master_Wide'!$AU$103="","",'Deal_Master_Wide'!$AU$103)</x:f>
        <x:v>Not reviewed</x:v>
      </x:c>
      <x:c r="D705" s="52" t="str">
        <x:f>IF('Deal_Master_Wide'!$AV$103="","",'Deal_Master_Wide'!$AV$103)</x:f>
        <x:v>Not assessed</x:v>
      </x:c>
      <x:c r="E705" s="50" t="n">
        <x:v>0</x:v>
      </x:c>
      <x:c r="F705" s="52" t="str">
        <x:f>IF(OR($C705="High-confidence innovation-driven",$C705="Medium-confidence innovation-driven"),1,IF($C705="Clear alternative-rationale",0,""))</x:f>
      </x:c>
      <x:c r="G705" s="52" t="str">
        <x:f>IF('Deal_Master_Wide'!$M$103="","",'Deal_Master_Wide'!$M$103)</x:f>
        <x:v>Review</x:v>
      </x:c>
      <x:c r="H705" s="50" t="str">
        <x:v>Summit Therapeutics Inc</x:v>
      </x:c>
      <x:c r="I705" s="50" t="str">
        <x:v>Discuva Ltd</x:v>
      </x:c>
      <x:c r="J705" s="50" t="n">
        <x:v>2017</x:v>
      </x:c>
      <x:c r="K705" s="50" t="n">
        <x:v>0</x:v>
      </x:c>
      <x:c r="L705" s="50" t="n">
        <x:v>2017</x:v>
      </x:c>
      <x:c r="M705" s="50" t="n">
        <x:v>0</x:v>
      </x:c>
      <x:c r="N705" s="50" t="n">
        <x:v>1</x:v>
      </x:c>
      <x:c r="O705" s="52" t="str">
        <x:f>IF($F705="","",$F705*$M705)</x:f>
      </x:c>
      <x:c r="P705" s="54" t="str">
        <x:f>IF('Deal_Master_Wide'!$BS$103="","",'Deal_Master_Wide'!$BS$103)</x:f>
      </x:c>
      <x:c r="Q705" s="54" t="str">
        <x:f>IF('Deal_Master_Wide'!$BZ$103="","",'Deal_Master_Wide'!$BZ$103)</x:f>
      </x:c>
      <x:c r="R705" s="54" t="str">
        <x:f>IF('Deal_Master_Wide'!$CG$103="","",'Deal_Master_Wide'!$CG$103)</x:f>
      </x:c>
      <x:c r="S705" s="54" t="str">
        <x:f>IF('Deal_Master_Wide'!$CN$103="","",'Deal_Master_Wide'!$CN$103)</x:f>
      </x:c>
      <x:c r="T705" s="54" t="str">
        <x:f>IF('Deal_Master_Wide'!$CU$103="","",'Deal_Master_Wide'!$CU$103)</x:f>
      </x:c>
      <x:c r="U705" s="54" t="str">
        <x:f>IF('Deal_Master_Wide'!$DB$103="","",'Deal_Master_Wide'!$DB$103)</x:f>
      </x:c>
      <x:c r="V705" s="56" t="str">
        <x:f>IF('Deal_Master_Wide'!$DI$103="","",'Deal_Master_Wide'!$DI$103)</x:f>
      </x:c>
      <x:c r="W705" s="56" t="str">
        <x:f>IF('Deal_Master_Wide'!$DP$103="","",'Deal_Master_Wide'!$DP$103)</x:f>
      </x:c>
      <x:c r="X705" s="56" t="str">
        <x:f>IF('Deal_Master_Wide'!$DW$103="","",'Deal_Master_Wide'!$DW$103)</x:f>
      </x:c>
      <x:c r="Y705" s="118" t="str">
        <x:f>IF('Deal_Master_Wide'!$ED$103="","",'Deal_Master_Wide'!$ED$103)</x:f>
      </x:c>
      <x:c r="Z705" s="118" t="str">
        <x:f>IF('Deal_Master_Wide'!$EK$103="","",'Deal_Master_Wide'!$EK$103)</x:f>
      </x:c>
      <x:c r="AA705" s="52" t="str">
        <x:f>IF('Deal_Master_Wide'!$AL$103="","",'Deal_Master_Wide'!$AL$103)</x:f>
        <x:v>Unknown</x:v>
      </x:c>
      <x:c r="AB705" s="54" t="n">
        <x:f>IF('Deal_Master_Wide'!$AF$103="","",'Deal_Master_Wide'!$AF$103)</x:f>
        <x:v>13</x:v>
      </x:c>
      <x:c r="AC705" s="52" t="str">
        <x:f>IF(COUNT($P705,$Q705,$R705,$S705,$T705,$U705,$V705,$W705,$X705)=9,"Yes","No")</x:f>
        <x:v>No</x:v>
      </x:c>
      <x:c r="AD705" s="52" t="str">
        <x:f>IF(COUNT($Y705,$Z705)=2,"Yes","No")</x:f>
        <x:v>No</x:v>
      </x:c>
      <x:c r="AE705" s="50" t="str"/>
      <x:c r="AF705" t="str"/>
    </x:row>
    <x:row r="706" ht="20" customHeight="1">
      <x:c r="A706" s="50" t="str">
        <x:v>CTL-0101</x:v>
      </x:c>
      <x:c r="B706" s="50" t="str">
        <x:v>Candidate alternative-rationale group</x:v>
      </x:c>
      <x:c r="C706" s="52" t="str">
        <x:f>IF('Deal_Master_Wide'!$AU$103="","",'Deal_Master_Wide'!$AU$103)</x:f>
        <x:v>Not reviewed</x:v>
      </x:c>
      <x:c r="D706" s="52" t="str">
        <x:f>IF('Deal_Master_Wide'!$AV$103="","",'Deal_Master_Wide'!$AV$103)</x:f>
        <x:v>Not assessed</x:v>
      </x:c>
      <x:c r="E706" s="50" t="n">
        <x:v>0</x:v>
      </x:c>
      <x:c r="F706" s="52" t="str">
        <x:f>IF(OR($C706="High-confidence innovation-driven",$C706="Medium-confidence innovation-driven"),1,IF($C706="Clear alternative-rationale",0,""))</x:f>
      </x:c>
      <x:c r="G706" s="52" t="str">
        <x:f>IF('Deal_Master_Wide'!$M$103="","",'Deal_Master_Wide'!$M$103)</x:f>
        <x:v>Review</x:v>
      </x:c>
      <x:c r="H706" s="50" t="str">
        <x:v>Summit Therapeutics Inc</x:v>
      </x:c>
      <x:c r="I706" s="50" t="str">
        <x:v>Discuva Ltd</x:v>
      </x:c>
      <x:c r="J706" s="50" t="n">
        <x:v>2017</x:v>
      </x:c>
      <x:c r="K706" s="50" t="n">
        <x:v>1</x:v>
      </x:c>
      <x:c r="L706" s="50" t="n">
        <x:v>2018</x:v>
      </x:c>
      <x:c r="M706" s="50" t="n">
        <x:v>1</x:v>
      </x:c>
      <x:c r="N706" s="50" t="n">
        <x:v>1</x:v>
      </x:c>
      <x:c r="O706" s="52" t="str">
        <x:f>IF($F706="","",$F706*$M706)</x:f>
      </x:c>
      <x:c r="P706" s="54" t="str">
        <x:f>IF('Deal_Master_Wide'!$BT$103="","",'Deal_Master_Wide'!$BT$103)</x:f>
      </x:c>
      <x:c r="Q706" s="54" t="str">
        <x:f>IF('Deal_Master_Wide'!$CA$103="","",'Deal_Master_Wide'!$CA$103)</x:f>
      </x:c>
      <x:c r="R706" s="54" t="str">
        <x:f>IF('Deal_Master_Wide'!$CH$103="","",'Deal_Master_Wide'!$CH$103)</x:f>
      </x:c>
      <x:c r="S706" s="54" t="str">
        <x:f>IF('Deal_Master_Wide'!$CO$103="","",'Deal_Master_Wide'!$CO$103)</x:f>
      </x:c>
      <x:c r="T706" s="54" t="str">
        <x:f>IF('Deal_Master_Wide'!$CV$103="","",'Deal_Master_Wide'!$CV$103)</x:f>
      </x:c>
      <x:c r="U706" s="54" t="str">
        <x:f>IF('Deal_Master_Wide'!$DC$103="","",'Deal_Master_Wide'!$DC$103)</x:f>
      </x:c>
      <x:c r="V706" s="56" t="str">
        <x:f>IF('Deal_Master_Wide'!$DJ$103="","",'Deal_Master_Wide'!$DJ$103)</x:f>
      </x:c>
      <x:c r="W706" s="56" t="str">
        <x:f>IF('Deal_Master_Wide'!$DQ$103="","",'Deal_Master_Wide'!$DQ$103)</x:f>
      </x:c>
      <x:c r="X706" s="56" t="str">
        <x:f>IF('Deal_Master_Wide'!$DX$103="","",'Deal_Master_Wide'!$DX$103)</x:f>
      </x:c>
      <x:c r="Y706" s="118" t="str">
        <x:f>IF('Deal_Master_Wide'!$EE$103="","",'Deal_Master_Wide'!$EE$103)</x:f>
      </x:c>
      <x:c r="Z706" s="118" t="str">
        <x:f>IF('Deal_Master_Wide'!$EL$103="","",'Deal_Master_Wide'!$EL$103)</x:f>
      </x:c>
      <x:c r="AA706" s="52" t="str">
        <x:f>IF('Deal_Master_Wide'!$AL$103="","",'Deal_Master_Wide'!$AL$103)</x:f>
        <x:v>Unknown</x:v>
      </x:c>
      <x:c r="AB706" s="54" t="n">
        <x:f>IF('Deal_Master_Wide'!$AF$103="","",'Deal_Master_Wide'!$AF$103)</x:f>
        <x:v>13</x:v>
      </x:c>
      <x:c r="AC706" s="52" t="str">
        <x:f>IF(COUNT($P706,$Q706,$R706,$S706,$T706,$U706,$V706,$W706,$X706)=9,"Yes","No")</x:f>
        <x:v>No</x:v>
      </x:c>
      <x:c r="AD706" s="52" t="str">
        <x:f>IF(COUNT($Y706,$Z706)=2,"Yes","No")</x:f>
        <x:v>No</x:v>
      </x:c>
      <x:c r="AE706" s="50" t="str"/>
      <x:c r="AF706" t="str"/>
    </x:row>
    <x:row r="707" ht="20" customHeight="1">
      <x:c r="A707" s="50" t="str">
        <x:v>CTL-0101</x:v>
      </x:c>
      <x:c r="B707" s="50" t="str">
        <x:v>Candidate alternative-rationale group</x:v>
      </x:c>
      <x:c r="C707" s="52" t="str">
        <x:f>IF('Deal_Master_Wide'!$AU$103="","",'Deal_Master_Wide'!$AU$103)</x:f>
        <x:v>Not reviewed</x:v>
      </x:c>
      <x:c r="D707" s="52" t="str">
        <x:f>IF('Deal_Master_Wide'!$AV$103="","",'Deal_Master_Wide'!$AV$103)</x:f>
        <x:v>Not assessed</x:v>
      </x:c>
      <x:c r="E707" s="50" t="n">
        <x:v>0</x:v>
      </x:c>
      <x:c r="F707" s="52" t="str">
        <x:f>IF(OR($C707="High-confidence innovation-driven",$C707="Medium-confidence innovation-driven"),1,IF($C707="Clear alternative-rationale",0,""))</x:f>
      </x:c>
      <x:c r="G707" s="52" t="str">
        <x:f>IF('Deal_Master_Wide'!$M$103="","",'Deal_Master_Wide'!$M$103)</x:f>
        <x:v>Review</x:v>
      </x:c>
      <x:c r="H707" s="50" t="str">
        <x:v>Summit Therapeutics Inc</x:v>
      </x:c>
      <x:c r="I707" s="50" t="str">
        <x:v>Discuva Ltd</x:v>
      </x:c>
      <x:c r="J707" s="50" t="n">
        <x:v>2017</x:v>
      </x:c>
      <x:c r="K707" s="50" t="n">
        <x:v>2</x:v>
      </x:c>
      <x:c r="L707" s="50" t="n">
        <x:v>2019</x:v>
      </x:c>
      <x:c r="M707" s="50" t="n">
        <x:v>1</x:v>
      </x:c>
      <x:c r="N707" s="50" t="n">
        <x:v>1</x:v>
      </x:c>
      <x:c r="O707" s="52" t="str">
        <x:f>IF($F707="","",$F707*$M707)</x:f>
      </x:c>
      <x:c r="P707" s="54" t="str">
        <x:f>IF('Deal_Master_Wide'!$BU$103="","",'Deal_Master_Wide'!$BU$103)</x:f>
      </x:c>
      <x:c r="Q707" s="54" t="str">
        <x:f>IF('Deal_Master_Wide'!$CB$103="","",'Deal_Master_Wide'!$CB$103)</x:f>
      </x:c>
      <x:c r="R707" s="54" t="str">
        <x:f>IF('Deal_Master_Wide'!$CI$103="","",'Deal_Master_Wide'!$CI$103)</x:f>
      </x:c>
      <x:c r="S707" s="54" t="str">
        <x:f>IF('Deal_Master_Wide'!$CP$103="","",'Deal_Master_Wide'!$CP$103)</x:f>
      </x:c>
      <x:c r="T707" s="54" t="str">
        <x:f>IF('Deal_Master_Wide'!$CW$103="","",'Deal_Master_Wide'!$CW$103)</x:f>
      </x:c>
      <x:c r="U707" s="54" t="str">
        <x:f>IF('Deal_Master_Wide'!$DD$103="","",'Deal_Master_Wide'!$DD$103)</x:f>
      </x:c>
      <x:c r="V707" s="56" t="str">
        <x:f>IF('Deal_Master_Wide'!$DK$103="","",'Deal_Master_Wide'!$DK$103)</x:f>
      </x:c>
      <x:c r="W707" s="56" t="str">
        <x:f>IF('Deal_Master_Wide'!$DR$103="","",'Deal_Master_Wide'!$DR$103)</x:f>
      </x:c>
      <x:c r="X707" s="56" t="str">
        <x:f>IF('Deal_Master_Wide'!$DY$103="","",'Deal_Master_Wide'!$DY$103)</x:f>
      </x:c>
      <x:c r="Y707" s="118" t="str">
        <x:f>IF('Deal_Master_Wide'!$EF$103="","",'Deal_Master_Wide'!$EF$103)</x:f>
      </x:c>
      <x:c r="Z707" s="118" t="str">
        <x:f>IF('Deal_Master_Wide'!$EM$103="","",'Deal_Master_Wide'!$EM$103)</x:f>
      </x:c>
      <x:c r="AA707" s="52" t="str">
        <x:f>IF('Deal_Master_Wide'!$AL$103="","",'Deal_Master_Wide'!$AL$103)</x:f>
        <x:v>Unknown</x:v>
      </x:c>
      <x:c r="AB707" s="54" t="n">
        <x:f>IF('Deal_Master_Wide'!$AF$103="","",'Deal_Master_Wide'!$AF$103)</x:f>
        <x:v>13</x:v>
      </x:c>
      <x:c r="AC707" s="52" t="str">
        <x:f>IF(COUNT($P707,$Q707,$R707,$S707,$T707,$U707,$V707,$W707,$X707)=9,"Yes","No")</x:f>
        <x:v>No</x:v>
      </x:c>
      <x:c r="AD707" s="52" t="str">
        <x:f>IF(COUNT($Y707,$Z707)=2,"Yes","No")</x:f>
        <x:v>No</x:v>
      </x:c>
      <x:c r="AE707" s="50" t="str"/>
      <x:c r="AF707" t="str"/>
    </x:row>
    <x:row r="708" ht="20" customHeight="1">
      <x:c r="A708" s="50" t="str">
        <x:v>CTL-0101</x:v>
      </x:c>
      <x:c r="B708" s="50" t="str">
        <x:v>Candidate alternative-rationale group</x:v>
      </x:c>
      <x:c r="C708" s="52" t="str">
        <x:f>IF('Deal_Master_Wide'!$AU$103="","",'Deal_Master_Wide'!$AU$103)</x:f>
        <x:v>Not reviewed</x:v>
      </x:c>
      <x:c r="D708" s="52" t="str">
        <x:f>IF('Deal_Master_Wide'!$AV$103="","",'Deal_Master_Wide'!$AV$103)</x:f>
        <x:v>Not assessed</x:v>
      </x:c>
      <x:c r="E708" s="50" t="n">
        <x:v>0</x:v>
      </x:c>
      <x:c r="F708" s="52" t="str">
        <x:f>IF(OR($C708="High-confidence innovation-driven",$C708="Medium-confidence innovation-driven"),1,IF($C708="Clear alternative-rationale",0,""))</x:f>
      </x:c>
      <x:c r="G708" s="52" t="str">
        <x:f>IF('Deal_Master_Wide'!$M$103="","",'Deal_Master_Wide'!$M$103)</x:f>
        <x:v>Review</x:v>
      </x:c>
      <x:c r="H708" s="50" t="str">
        <x:v>Summit Therapeutics Inc</x:v>
      </x:c>
      <x:c r="I708" s="50" t="str">
        <x:v>Discuva Ltd</x:v>
      </x:c>
      <x:c r="J708" s="50" t="n">
        <x:v>2017</x:v>
      </x:c>
      <x:c r="K708" s="50" t="n">
        <x:v>3</x:v>
      </x:c>
      <x:c r="L708" s="50" t="n">
        <x:v>2020</x:v>
      </x:c>
      <x:c r="M708" s="50" t="n">
        <x:v>1</x:v>
      </x:c>
      <x:c r="N708" s="50" t="n">
        <x:v>1</x:v>
      </x:c>
      <x:c r="O708" s="52" t="str">
        <x:f>IF($F708="","",$F708*$M708)</x:f>
      </x:c>
      <x:c r="P708" s="54" t="str">
        <x:f>IF('Deal_Master_Wide'!$BV$103="","",'Deal_Master_Wide'!$BV$103)</x:f>
      </x:c>
      <x:c r="Q708" s="54" t="str">
        <x:f>IF('Deal_Master_Wide'!$CC$103="","",'Deal_Master_Wide'!$CC$103)</x:f>
      </x:c>
      <x:c r="R708" s="54" t="str">
        <x:f>IF('Deal_Master_Wide'!$CJ$103="","",'Deal_Master_Wide'!$CJ$103)</x:f>
      </x:c>
      <x:c r="S708" s="54" t="str">
        <x:f>IF('Deal_Master_Wide'!$CQ$103="","",'Deal_Master_Wide'!$CQ$103)</x:f>
      </x:c>
      <x:c r="T708" s="54" t="str">
        <x:f>IF('Deal_Master_Wide'!$CX$103="","",'Deal_Master_Wide'!$CX$103)</x:f>
      </x:c>
      <x:c r="U708" s="54" t="str">
        <x:f>IF('Deal_Master_Wide'!$DE$103="","",'Deal_Master_Wide'!$DE$103)</x:f>
      </x:c>
      <x:c r="V708" s="56" t="str">
        <x:f>IF('Deal_Master_Wide'!$DL$103="","",'Deal_Master_Wide'!$DL$103)</x:f>
      </x:c>
      <x:c r="W708" s="56" t="str">
        <x:f>IF('Deal_Master_Wide'!$DS$103="","",'Deal_Master_Wide'!$DS$103)</x:f>
      </x:c>
      <x:c r="X708" s="56" t="str">
        <x:f>IF('Deal_Master_Wide'!$DZ$103="","",'Deal_Master_Wide'!$DZ$103)</x:f>
      </x:c>
      <x:c r="Y708" s="118" t="str">
        <x:f>IF('Deal_Master_Wide'!$EG$103="","",'Deal_Master_Wide'!$EG$103)</x:f>
      </x:c>
      <x:c r="Z708" s="118" t="str">
        <x:f>IF('Deal_Master_Wide'!$EN$103="","",'Deal_Master_Wide'!$EN$103)</x:f>
      </x:c>
      <x:c r="AA708" s="52" t="str">
        <x:f>IF('Deal_Master_Wide'!$AL$103="","",'Deal_Master_Wide'!$AL$103)</x:f>
        <x:v>Unknown</x:v>
      </x:c>
      <x:c r="AB708" s="54" t="n">
        <x:f>IF('Deal_Master_Wide'!$AF$103="","",'Deal_Master_Wide'!$AF$103)</x:f>
        <x:v>13</x:v>
      </x:c>
      <x:c r="AC708" s="52" t="str">
        <x:f>IF(COUNT($P708,$Q708,$R708,$S708,$T708,$U708,$V708,$W708,$X708)=9,"Yes","No")</x:f>
        <x:v>No</x:v>
      </x:c>
      <x:c r="AD708" s="52" t="str">
        <x:f>IF(COUNT($Y708,$Z708)=2,"Yes","No")</x:f>
        <x:v>No</x:v>
      </x:c>
      <x:c r="AE708" s="50" t="str"/>
      <x:c r="AF708" t="str"/>
    </x:row>
    <x:row r="709" ht="20" customHeight="1">
      <x:c r="A709" s="50" t="str">
        <x:v>CTL-0102</x:v>
      </x:c>
      <x:c r="B709" s="50" t="str">
        <x:v>Candidate alternative-rationale group</x:v>
      </x:c>
      <x:c r="C709" s="52" t="str">
        <x:f>IF('Deal_Master_Wide'!$AU$104="","",'Deal_Master_Wide'!$AU$104)</x:f>
        <x:v>Not reviewed</x:v>
      </x:c>
      <x:c r="D709" s="52" t="str">
        <x:f>IF('Deal_Master_Wide'!$AV$104="","",'Deal_Master_Wide'!$AV$104)</x:f>
        <x:v>Not assessed</x:v>
      </x:c>
      <x:c r="E709" s="50" t="n">
        <x:v>0</x:v>
      </x:c>
      <x:c r="F709" s="52" t="str">
        <x:f>IF(OR($C709="High-confidence innovation-driven",$C709="Medium-confidence innovation-driven"),1,IF($C709="Clear alternative-rationale",0,""))</x:f>
      </x:c>
      <x:c r="G709" s="52" t="str">
        <x:f>IF('Deal_Master_Wide'!$M$104="","",'Deal_Master_Wide'!$M$104)</x:f>
        <x:v>Review</x:v>
      </x:c>
      <x:c r="H709" s="50" t="str">
        <x:v>DSM-Firmenich AG</x:v>
      </x:c>
      <x:c r="I709" s="50" t="str">
        <x:v>Biocare Copenhagen AS</x:v>
      </x:c>
      <x:c r="J709" s="50" t="n">
        <x:v>2017</x:v>
      </x:c>
      <x:c r="K709" s="50" t="n">
        <x:v>-3</x:v>
      </x:c>
      <x:c r="L709" s="50" t="n">
        <x:v>2014</x:v>
      </x:c>
      <x:c r="M709" s="50" t="n">
        <x:v>0</x:v>
      </x:c>
      <x:c r="N709" s="50" t="n">
        <x:v>0</x:v>
      </x:c>
      <x:c r="O709" s="52" t="str">
        <x:f>IF($F709="","",$F709*$M709)</x:f>
      </x:c>
      <x:c r="P709" s="54" t="str">
        <x:f>IF('Deal_Master_Wide'!$BP$104="","",'Deal_Master_Wide'!$BP$104)</x:f>
      </x:c>
      <x:c r="Q709" s="54" t="str">
        <x:f>IF('Deal_Master_Wide'!$BW$104="","",'Deal_Master_Wide'!$BW$104)</x:f>
      </x:c>
      <x:c r="R709" s="54" t="str">
        <x:f>IF('Deal_Master_Wide'!$CD$104="","",'Deal_Master_Wide'!$CD$104)</x:f>
      </x:c>
      <x:c r="S709" s="54" t="str">
        <x:f>IF('Deal_Master_Wide'!$CK$104="","",'Deal_Master_Wide'!$CK$104)</x:f>
      </x:c>
      <x:c r="T709" s="54" t="str">
        <x:f>IF('Deal_Master_Wide'!$CR$104="","",'Deal_Master_Wide'!$CR$104)</x:f>
      </x:c>
      <x:c r="U709" s="54" t="str">
        <x:f>IF('Deal_Master_Wide'!$CY$104="","",'Deal_Master_Wide'!$CY$104)</x:f>
      </x:c>
      <x:c r="V709" s="56" t="str">
        <x:f>IF('Deal_Master_Wide'!$DF$104="","",'Deal_Master_Wide'!$DF$104)</x:f>
      </x:c>
      <x:c r="W709" s="56" t="str">
        <x:f>IF('Deal_Master_Wide'!$DM$104="","",'Deal_Master_Wide'!$DM$104)</x:f>
      </x:c>
      <x:c r="X709" s="56" t="str">
        <x:f>IF('Deal_Master_Wide'!$DT$104="","",'Deal_Master_Wide'!$DT$104)</x:f>
      </x:c>
      <x:c r="Y709" s="118" t="str">
        <x:f>IF('Deal_Master_Wide'!$EA$104="","",'Deal_Master_Wide'!$EA$104)</x:f>
      </x:c>
      <x:c r="Z709" s="118" t="str">
        <x:f>IF('Deal_Master_Wide'!$EH$104="","",'Deal_Master_Wide'!$EH$104)</x:f>
      </x:c>
      <x:c r="AA709" s="52" t="str">
        <x:f>IF('Deal_Master_Wide'!$AL$104="","",'Deal_Master_Wide'!$AL$104)</x:f>
        <x:v>Unknown</x:v>
      </x:c>
      <x:c r="AB709" s="54" t="str">
        <x:f>IF('Deal_Master_Wide'!$AF$104="","",'Deal_Master_Wide'!$AF$104)</x:f>
      </x:c>
      <x:c r="AC709" s="52" t="str">
        <x:f>IF(COUNT($P709,$Q709,$R709,$S709,$T709,$U709,$V709,$W709,$X709)=9,"Yes","No")</x:f>
        <x:v>No</x:v>
      </x:c>
      <x:c r="AD709" s="52" t="str">
        <x:f>IF(COUNT($Y709,$Z709)=2,"Yes","No")</x:f>
        <x:v>No</x:v>
      </x:c>
      <x:c r="AE709" s="50" t="str"/>
      <x:c r="AF709" t="str"/>
    </x:row>
    <x:row r="710" ht="20" customHeight="1">
      <x:c r="A710" s="50" t="str">
        <x:v>CTL-0102</x:v>
      </x:c>
      <x:c r="B710" s="50" t="str">
        <x:v>Candidate alternative-rationale group</x:v>
      </x:c>
      <x:c r="C710" s="52" t="str">
        <x:f>IF('Deal_Master_Wide'!$AU$104="","",'Deal_Master_Wide'!$AU$104)</x:f>
        <x:v>Not reviewed</x:v>
      </x:c>
      <x:c r="D710" s="52" t="str">
        <x:f>IF('Deal_Master_Wide'!$AV$104="","",'Deal_Master_Wide'!$AV$104)</x:f>
        <x:v>Not assessed</x:v>
      </x:c>
      <x:c r="E710" s="50" t="n">
        <x:v>0</x:v>
      </x:c>
      <x:c r="F710" s="52" t="str">
        <x:f>IF(OR($C710="High-confidence innovation-driven",$C710="Medium-confidence innovation-driven"),1,IF($C710="Clear alternative-rationale",0,""))</x:f>
      </x:c>
      <x:c r="G710" s="52" t="str">
        <x:f>IF('Deal_Master_Wide'!$M$104="","",'Deal_Master_Wide'!$M$104)</x:f>
        <x:v>Review</x:v>
      </x:c>
      <x:c r="H710" s="50" t="str">
        <x:v>DSM-Firmenich AG</x:v>
      </x:c>
      <x:c r="I710" s="50" t="str">
        <x:v>Biocare Copenhagen AS</x:v>
      </x:c>
      <x:c r="J710" s="50" t="n">
        <x:v>2017</x:v>
      </x:c>
      <x:c r="K710" s="50" t="n">
        <x:v>-2</x:v>
      </x:c>
      <x:c r="L710" s="50" t="n">
        <x:v>2015</x:v>
      </x:c>
      <x:c r="M710" s="50" t="n">
        <x:v>0</x:v>
      </x:c>
      <x:c r="N710" s="50" t="n">
        <x:v>0</x:v>
      </x:c>
      <x:c r="O710" s="52" t="str">
        <x:f>IF($F710="","",$F710*$M710)</x:f>
      </x:c>
      <x:c r="P710" s="54" t="str">
        <x:f>IF('Deal_Master_Wide'!$BQ$104="","",'Deal_Master_Wide'!$BQ$104)</x:f>
      </x:c>
      <x:c r="Q710" s="54" t="str">
        <x:f>IF('Deal_Master_Wide'!$BX$104="","",'Deal_Master_Wide'!$BX$104)</x:f>
      </x:c>
      <x:c r="R710" s="54" t="str">
        <x:f>IF('Deal_Master_Wide'!$CE$104="","",'Deal_Master_Wide'!$CE$104)</x:f>
      </x:c>
      <x:c r="S710" s="54" t="str">
        <x:f>IF('Deal_Master_Wide'!$CL$104="","",'Deal_Master_Wide'!$CL$104)</x:f>
      </x:c>
      <x:c r="T710" s="54" t="str">
        <x:f>IF('Deal_Master_Wide'!$CS$104="","",'Deal_Master_Wide'!$CS$104)</x:f>
      </x:c>
      <x:c r="U710" s="54" t="str">
        <x:f>IF('Deal_Master_Wide'!$CZ$104="","",'Deal_Master_Wide'!$CZ$104)</x:f>
      </x:c>
      <x:c r="V710" s="56" t="str">
        <x:f>IF('Deal_Master_Wide'!$DG$104="","",'Deal_Master_Wide'!$DG$104)</x:f>
      </x:c>
      <x:c r="W710" s="56" t="str">
        <x:f>IF('Deal_Master_Wide'!$DN$104="","",'Deal_Master_Wide'!$DN$104)</x:f>
      </x:c>
      <x:c r="X710" s="56" t="str">
        <x:f>IF('Deal_Master_Wide'!$DU$104="","",'Deal_Master_Wide'!$DU$104)</x:f>
      </x:c>
      <x:c r="Y710" s="118" t="str">
        <x:f>IF('Deal_Master_Wide'!$EB$104="","",'Deal_Master_Wide'!$EB$104)</x:f>
      </x:c>
      <x:c r="Z710" s="118" t="str">
        <x:f>IF('Deal_Master_Wide'!$EI$104="","",'Deal_Master_Wide'!$EI$104)</x:f>
      </x:c>
      <x:c r="AA710" s="52" t="str">
        <x:f>IF('Deal_Master_Wide'!$AL$104="","",'Deal_Master_Wide'!$AL$104)</x:f>
        <x:v>Unknown</x:v>
      </x:c>
      <x:c r="AB710" s="54" t="str">
        <x:f>IF('Deal_Master_Wide'!$AF$104="","",'Deal_Master_Wide'!$AF$104)</x:f>
      </x:c>
      <x:c r="AC710" s="52" t="str">
        <x:f>IF(COUNT($P710,$Q710,$R710,$S710,$T710,$U710,$V710,$W710,$X710)=9,"Yes","No")</x:f>
        <x:v>No</x:v>
      </x:c>
      <x:c r="AD710" s="52" t="str">
        <x:f>IF(COUNT($Y710,$Z710)=2,"Yes","No")</x:f>
        <x:v>No</x:v>
      </x:c>
      <x:c r="AE710" s="50" t="str"/>
      <x:c r="AF710" t="str"/>
    </x:row>
    <x:row r="711" ht="20" customHeight="1">
      <x:c r="A711" s="50" t="str">
        <x:v>CTL-0102</x:v>
      </x:c>
      <x:c r="B711" s="50" t="str">
        <x:v>Candidate alternative-rationale group</x:v>
      </x:c>
      <x:c r="C711" s="52" t="str">
        <x:f>IF('Deal_Master_Wide'!$AU$104="","",'Deal_Master_Wide'!$AU$104)</x:f>
        <x:v>Not reviewed</x:v>
      </x:c>
      <x:c r="D711" s="52" t="str">
        <x:f>IF('Deal_Master_Wide'!$AV$104="","",'Deal_Master_Wide'!$AV$104)</x:f>
        <x:v>Not assessed</x:v>
      </x:c>
      <x:c r="E711" s="50" t="n">
        <x:v>0</x:v>
      </x:c>
      <x:c r="F711" s="52" t="str">
        <x:f>IF(OR($C711="High-confidence innovation-driven",$C711="Medium-confidence innovation-driven"),1,IF($C711="Clear alternative-rationale",0,""))</x:f>
      </x:c>
      <x:c r="G711" s="52" t="str">
        <x:f>IF('Deal_Master_Wide'!$M$104="","",'Deal_Master_Wide'!$M$104)</x:f>
        <x:v>Review</x:v>
      </x:c>
      <x:c r="H711" s="50" t="str">
        <x:v>DSM-Firmenich AG</x:v>
      </x:c>
      <x:c r="I711" s="50" t="str">
        <x:v>Biocare Copenhagen AS</x:v>
      </x:c>
      <x:c r="J711" s="50" t="n">
        <x:v>2017</x:v>
      </x:c>
      <x:c r="K711" s="50" t="n">
        <x:v>-1</x:v>
      </x:c>
      <x:c r="L711" s="50" t="n">
        <x:v>2016</x:v>
      </x:c>
      <x:c r="M711" s="50" t="n">
        <x:v>0</x:v>
      </x:c>
      <x:c r="N711" s="50" t="n">
        <x:v>0</x:v>
      </x:c>
      <x:c r="O711" s="52" t="str">
        <x:f>IF($F711="","",$F711*$M711)</x:f>
      </x:c>
      <x:c r="P711" s="54" t="str">
        <x:f>IF('Deal_Master_Wide'!$BR$104="","",'Deal_Master_Wide'!$BR$104)</x:f>
      </x:c>
      <x:c r="Q711" s="54" t="str">
        <x:f>IF('Deal_Master_Wide'!$BY$104="","",'Deal_Master_Wide'!$BY$104)</x:f>
      </x:c>
      <x:c r="R711" s="54" t="str">
        <x:f>IF('Deal_Master_Wide'!$CF$104="","",'Deal_Master_Wide'!$CF$104)</x:f>
      </x:c>
      <x:c r="S711" s="54" t="str">
        <x:f>IF('Deal_Master_Wide'!$CM$104="","",'Deal_Master_Wide'!$CM$104)</x:f>
      </x:c>
      <x:c r="T711" s="54" t="str">
        <x:f>IF('Deal_Master_Wide'!$CT$104="","",'Deal_Master_Wide'!$CT$104)</x:f>
      </x:c>
      <x:c r="U711" s="54" t="str">
        <x:f>IF('Deal_Master_Wide'!$DA$104="","",'Deal_Master_Wide'!$DA$104)</x:f>
      </x:c>
      <x:c r="V711" s="56" t="str">
        <x:f>IF('Deal_Master_Wide'!$DH$104="","",'Deal_Master_Wide'!$DH$104)</x:f>
      </x:c>
      <x:c r="W711" s="56" t="str">
        <x:f>IF('Deal_Master_Wide'!$DO$104="","",'Deal_Master_Wide'!$DO$104)</x:f>
      </x:c>
      <x:c r="X711" s="56" t="str">
        <x:f>IF('Deal_Master_Wide'!$DV$104="","",'Deal_Master_Wide'!$DV$104)</x:f>
      </x:c>
      <x:c r="Y711" s="118" t="str">
        <x:f>IF('Deal_Master_Wide'!$EC$104="","",'Deal_Master_Wide'!$EC$104)</x:f>
      </x:c>
      <x:c r="Z711" s="118" t="str">
        <x:f>IF('Deal_Master_Wide'!$EJ$104="","",'Deal_Master_Wide'!$EJ$104)</x:f>
      </x:c>
      <x:c r="AA711" s="52" t="str">
        <x:f>IF('Deal_Master_Wide'!$AL$104="","",'Deal_Master_Wide'!$AL$104)</x:f>
        <x:v>Unknown</x:v>
      </x:c>
      <x:c r="AB711" s="54" t="str">
        <x:f>IF('Deal_Master_Wide'!$AF$104="","",'Deal_Master_Wide'!$AF$104)</x:f>
      </x:c>
      <x:c r="AC711" s="52" t="str">
        <x:f>IF(COUNT($P711,$Q711,$R711,$S711,$T711,$U711,$V711,$W711,$X711)=9,"Yes","No")</x:f>
        <x:v>No</x:v>
      </x:c>
      <x:c r="AD711" s="52" t="str">
        <x:f>IF(COUNT($Y711,$Z711)=2,"Yes","No")</x:f>
        <x:v>No</x:v>
      </x:c>
      <x:c r="AE711" s="50" t="str"/>
      <x:c r="AF711" t="str"/>
    </x:row>
    <x:row r="712" ht="20" customHeight="1">
      <x:c r="A712" s="50" t="str">
        <x:v>CTL-0102</x:v>
      </x:c>
      <x:c r="B712" s="50" t="str">
        <x:v>Candidate alternative-rationale group</x:v>
      </x:c>
      <x:c r="C712" s="52" t="str">
        <x:f>IF('Deal_Master_Wide'!$AU$104="","",'Deal_Master_Wide'!$AU$104)</x:f>
        <x:v>Not reviewed</x:v>
      </x:c>
      <x:c r="D712" s="52" t="str">
        <x:f>IF('Deal_Master_Wide'!$AV$104="","",'Deal_Master_Wide'!$AV$104)</x:f>
        <x:v>Not assessed</x:v>
      </x:c>
      <x:c r="E712" s="50" t="n">
        <x:v>0</x:v>
      </x:c>
      <x:c r="F712" s="52" t="str">
        <x:f>IF(OR($C712="High-confidence innovation-driven",$C712="Medium-confidence innovation-driven"),1,IF($C712="Clear alternative-rationale",0,""))</x:f>
      </x:c>
      <x:c r="G712" s="52" t="str">
        <x:f>IF('Deal_Master_Wide'!$M$104="","",'Deal_Master_Wide'!$M$104)</x:f>
        <x:v>Review</x:v>
      </x:c>
      <x:c r="H712" s="50" t="str">
        <x:v>DSM-Firmenich AG</x:v>
      </x:c>
      <x:c r="I712" s="50" t="str">
        <x:v>Biocare Copenhagen AS</x:v>
      </x:c>
      <x:c r="J712" s="50" t="n">
        <x:v>2017</x:v>
      </x:c>
      <x:c r="K712" s="50" t="n">
        <x:v>0</x:v>
      </x:c>
      <x:c r="L712" s="50" t="n">
        <x:v>2017</x:v>
      </x:c>
      <x:c r="M712" s="50" t="n">
        <x:v>0</x:v>
      </x:c>
      <x:c r="N712" s="50" t="n">
        <x:v>1</x:v>
      </x:c>
      <x:c r="O712" s="52" t="str">
        <x:f>IF($F712="","",$F712*$M712)</x:f>
      </x:c>
      <x:c r="P712" s="54" t="str">
        <x:f>IF('Deal_Master_Wide'!$BS$104="","",'Deal_Master_Wide'!$BS$104)</x:f>
      </x:c>
      <x:c r="Q712" s="54" t="str">
        <x:f>IF('Deal_Master_Wide'!$BZ$104="","",'Deal_Master_Wide'!$BZ$104)</x:f>
      </x:c>
      <x:c r="R712" s="54" t="str">
        <x:f>IF('Deal_Master_Wide'!$CG$104="","",'Deal_Master_Wide'!$CG$104)</x:f>
      </x:c>
      <x:c r="S712" s="54" t="str">
        <x:f>IF('Deal_Master_Wide'!$CN$104="","",'Deal_Master_Wide'!$CN$104)</x:f>
      </x:c>
      <x:c r="T712" s="54" t="str">
        <x:f>IF('Deal_Master_Wide'!$CU$104="","",'Deal_Master_Wide'!$CU$104)</x:f>
      </x:c>
      <x:c r="U712" s="54" t="str">
        <x:f>IF('Deal_Master_Wide'!$DB$104="","",'Deal_Master_Wide'!$DB$104)</x:f>
      </x:c>
      <x:c r="V712" s="56" t="str">
        <x:f>IF('Deal_Master_Wide'!$DI$104="","",'Deal_Master_Wide'!$DI$104)</x:f>
      </x:c>
      <x:c r="W712" s="56" t="str">
        <x:f>IF('Deal_Master_Wide'!$DP$104="","",'Deal_Master_Wide'!$DP$104)</x:f>
      </x:c>
      <x:c r="X712" s="56" t="str">
        <x:f>IF('Deal_Master_Wide'!$DW$104="","",'Deal_Master_Wide'!$DW$104)</x:f>
      </x:c>
      <x:c r="Y712" s="118" t="str">
        <x:f>IF('Deal_Master_Wide'!$ED$104="","",'Deal_Master_Wide'!$ED$104)</x:f>
      </x:c>
      <x:c r="Z712" s="118" t="str">
        <x:f>IF('Deal_Master_Wide'!$EK$104="","",'Deal_Master_Wide'!$EK$104)</x:f>
      </x:c>
      <x:c r="AA712" s="52" t="str">
        <x:f>IF('Deal_Master_Wide'!$AL$104="","",'Deal_Master_Wide'!$AL$104)</x:f>
        <x:v>Unknown</x:v>
      </x:c>
      <x:c r="AB712" s="54" t="str">
        <x:f>IF('Deal_Master_Wide'!$AF$104="","",'Deal_Master_Wide'!$AF$104)</x:f>
      </x:c>
      <x:c r="AC712" s="52" t="str">
        <x:f>IF(COUNT($P712,$Q712,$R712,$S712,$T712,$U712,$V712,$W712,$X712)=9,"Yes","No")</x:f>
        <x:v>No</x:v>
      </x:c>
      <x:c r="AD712" s="52" t="str">
        <x:f>IF(COUNT($Y712,$Z712)=2,"Yes","No")</x:f>
        <x:v>No</x:v>
      </x:c>
      <x:c r="AE712" s="50" t="str"/>
      <x:c r="AF712" t="str"/>
    </x:row>
    <x:row r="713" ht="20" customHeight="1">
      <x:c r="A713" s="50" t="str">
        <x:v>CTL-0102</x:v>
      </x:c>
      <x:c r="B713" s="50" t="str">
        <x:v>Candidate alternative-rationale group</x:v>
      </x:c>
      <x:c r="C713" s="52" t="str">
        <x:f>IF('Deal_Master_Wide'!$AU$104="","",'Deal_Master_Wide'!$AU$104)</x:f>
        <x:v>Not reviewed</x:v>
      </x:c>
      <x:c r="D713" s="52" t="str">
        <x:f>IF('Deal_Master_Wide'!$AV$104="","",'Deal_Master_Wide'!$AV$104)</x:f>
        <x:v>Not assessed</x:v>
      </x:c>
      <x:c r="E713" s="50" t="n">
        <x:v>0</x:v>
      </x:c>
      <x:c r="F713" s="52" t="str">
        <x:f>IF(OR($C713="High-confidence innovation-driven",$C713="Medium-confidence innovation-driven"),1,IF($C713="Clear alternative-rationale",0,""))</x:f>
      </x:c>
      <x:c r="G713" s="52" t="str">
        <x:f>IF('Deal_Master_Wide'!$M$104="","",'Deal_Master_Wide'!$M$104)</x:f>
        <x:v>Review</x:v>
      </x:c>
      <x:c r="H713" s="50" t="str">
        <x:v>DSM-Firmenich AG</x:v>
      </x:c>
      <x:c r="I713" s="50" t="str">
        <x:v>Biocare Copenhagen AS</x:v>
      </x:c>
      <x:c r="J713" s="50" t="n">
        <x:v>2017</x:v>
      </x:c>
      <x:c r="K713" s="50" t="n">
        <x:v>1</x:v>
      </x:c>
      <x:c r="L713" s="50" t="n">
        <x:v>2018</x:v>
      </x:c>
      <x:c r="M713" s="50" t="n">
        <x:v>1</x:v>
      </x:c>
      <x:c r="N713" s="50" t="n">
        <x:v>1</x:v>
      </x:c>
      <x:c r="O713" s="52" t="str">
        <x:f>IF($F713="","",$F713*$M713)</x:f>
      </x:c>
      <x:c r="P713" s="54" t="str">
        <x:f>IF('Deal_Master_Wide'!$BT$104="","",'Deal_Master_Wide'!$BT$104)</x:f>
      </x:c>
      <x:c r="Q713" s="54" t="str">
        <x:f>IF('Deal_Master_Wide'!$CA$104="","",'Deal_Master_Wide'!$CA$104)</x:f>
      </x:c>
      <x:c r="R713" s="54" t="str">
        <x:f>IF('Deal_Master_Wide'!$CH$104="","",'Deal_Master_Wide'!$CH$104)</x:f>
      </x:c>
      <x:c r="S713" s="54" t="str">
        <x:f>IF('Deal_Master_Wide'!$CO$104="","",'Deal_Master_Wide'!$CO$104)</x:f>
      </x:c>
      <x:c r="T713" s="54" t="str">
        <x:f>IF('Deal_Master_Wide'!$CV$104="","",'Deal_Master_Wide'!$CV$104)</x:f>
      </x:c>
      <x:c r="U713" s="54" t="str">
        <x:f>IF('Deal_Master_Wide'!$DC$104="","",'Deal_Master_Wide'!$DC$104)</x:f>
      </x:c>
      <x:c r="V713" s="56" t="str">
        <x:f>IF('Deal_Master_Wide'!$DJ$104="","",'Deal_Master_Wide'!$DJ$104)</x:f>
      </x:c>
      <x:c r="W713" s="56" t="str">
        <x:f>IF('Deal_Master_Wide'!$DQ$104="","",'Deal_Master_Wide'!$DQ$104)</x:f>
      </x:c>
      <x:c r="X713" s="56" t="str">
        <x:f>IF('Deal_Master_Wide'!$DX$104="","",'Deal_Master_Wide'!$DX$104)</x:f>
      </x:c>
      <x:c r="Y713" s="118" t="str">
        <x:f>IF('Deal_Master_Wide'!$EE$104="","",'Deal_Master_Wide'!$EE$104)</x:f>
      </x:c>
      <x:c r="Z713" s="118" t="str">
        <x:f>IF('Deal_Master_Wide'!$EL$104="","",'Deal_Master_Wide'!$EL$104)</x:f>
      </x:c>
      <x:c r="AA713" s="52" t="str">
        <x:f>IF('Deal_Master_Wide'!$AL$104="","",'Deal_Master_Wide'!$AL$104)</x:f>
        <x:v>Unknown</x:v>
      </x:c>
      <x:c r="AB713" s="54" t="str">
        <x:f>IF('Deal_Master_Wide'!$AF$104="","",'Deal_Master_Wide'!$AF$104)</x:f>
      </x:c>
      <x:c r="AC713" s="52" t="str">
        <x:f>IF(COUNT($P713,$Q713,$R713,$S713,$T713,$U713,$V713,$W713,$X713)=9,"Yes","No")</x:f>
        <x:v>No</x:v>
      </x:c>
      <x:c r="AD713" s="52" t="str">
        <x:f>IF(COUNT($Y713,$Z713)=2,"Yes","No")</x:f>
        <x:v>No</x:v>
      </x:c>
      <x:c r="AE713" s="50" t="str"/>
      <x:c r="AF713" t="str"/>
    </x:row>
    <x:row r="714" ht="20" customHeight="1">
      <x:c r="A714" s="50" t="str">
        <x:v>CTL-0102</x:v>
      </x:c>
      <x:c r="B714" s="50" t="str">
        <x:v>Candidate alternative-rationale group</x:v>
      </x:c>
      <x:c r="C714" s="52" t="str">
        <x:f>IF('Deal_Master_Wide'!$AU$104="","",'Deal_Master_Wide'!$AU$104)</x:f>
        <x:v>Not reviewed</x:v>
      </x:c>
      <x:c r="D714" s="52" t="str">
        <x:f>IF('Deal_Master_Wide'!$AV$104="","",'Deal_Master_Wide'!$AV$104)</x:f>
        <x:v>Not assessed</x:v>
      </x:c>
      <x:c r="E714" s="50" t="n">
        <x:v>0</x:v>
      </x:c>
      <x:c r="F714" s="52" t="str">
        <x:f>IF(OR($C714="High-confidence innovation-driven",$C714="Medium-confidence innovation-driven"),1,IF($C714="Clear alternative-rationale",0,""))</x:f>
      </x:c>
      <x:c r="G714" s="52" t="str">
        <x:f>IF('Deal_Master_Wide'!$M$104="","",'Deal_Master_Wide'!$M$104)</x:f>
        <x:v>Review</x:v>
      </x:c>
      <x:c r="H714" s="50" t="str">
        <x:v>DSM-Firmenich AG</x:v>
      </x:c>
      <x:c r="I714" s="50" t="str">
        <x:v>Biocare Copenhagen AS</x:v>
      </x:c>
      <x:c r="J714" s="50" t="n">
        <x:v>2017</x:v>
      </x:c>
      <x:c r="K714" s="50" t="n">
        <x:v>2</x:v>
      </x:c>
      <x:c r="L714" s="50" t="n">
        <x:v>2019</x:v>
      </x:c>
      <x:c r="M714" s="50" t="n">
        <x:v>1</x:v>
      </x:c>
      <x:c r="N714" s="50" t="n">
        <x:v>1</x:v>
      </x:c>
      <x:c r="O714" s="52" t="str">
        <x:f>IF($F714="","",$F714*$M714)</x:f>
      </x:c>
      <x:c r="P714" s="54" t="str">
        <x:f>IF('Deal_Master_Wide'!$BU$104="","",'Deal_Master_Wide'!$BU$104)</x:f>
      </x:c>
      <x:c r="Q714" s="54" t="str">
        <x:f>IF('Deal_Master_Wide'!$CB$104="","",'Deal_Master_Wide'!$CB$104)</x:f>
      </x:c>
      <x:c r="R714" s="54" t="str">
        <x:f>IF('Deal_Master_Wide'!$CI$104="","",'Deal_Master_Wide'!$CI$104)</x:f>
      </x:c>
      <x:c r="S714" s="54" t="str">
        <x:f>IF('Deal_Master_Wide'!$CP$104="","",'Deal_Master_Wide'!$CP$104)</x:f>
      </x:c>
      <x:c r="T714" s="54" t="str">
        <x:f>IF('Deal_Master_Wide'!$CW$104="","",'Deal_Master_Wide'!$CW$104)</x:f>
      </x:c>
      <x:c r="U714" s="54" t="str">
        <x:f>IF('Deal_Master_Wide'!$DD$104="","",'Deal_Master_Wide'!$DD$104)</x:f>
      </x:c>
      <x:c r="V714" s="56" t="str">
        <x:f>IF('Deal_Master_Wide'!$DK$104="","",'Deal_Master_Wide'!$DK$104)</x:f>
      </x:c>
      <x:c r="W714" s="56" t="str">
        <x:f>IF('Deal_Master_Wide'!$DR$104="","",'Deal_Master_Wide'!$DR$104)</x:f>
      </x:c>
      <x:c r="X714" s="56" t="str">
        <x:f>IF('Deal_Master_Wide'!$DY$104="","",'Deal_Master_Wide'!$DY$104)</x:f>
      </x:c>
      <x:c r="Y714" s="118" t="str">
        <x:f>IF('Deal_Master_Wide'!$EF$104="","",'Deal_Master_Wide'!$EF$104)</x:f>
      </x:c>
      <x:c r="Z714" s="118" t="str">
        <x:f>IF('Deal_Master_Wide'!$EM$104="","",'Deal_Master_Wide'!$EM$104)</x:f>
      </x:c>
      <x:c r="AA714" s="52" t="str">
        <x:f>IF('Deal_Master_Wide'!$AL$104="","",'Deal_Master_Wide'!$AL$104)</x:f>
        <x:v>Unknown</x:v>
      </x:c>
      <x:c r="AB714" s="54" t="str">
        <x:f>IF('Deal_Master_Wide'!$AF$104="","",'Deal_Master_Wide'!$AF$104)</x:f>
      </x:c>
      <x:c r="AC714" s="52" t="str">
        <x:f>IF(COUNT($P714,$Q714,$R714,$S714,$T714,$U714,$V714,$W714,$X714)=9,"Yes","No")</x:f>
        <x:v>No</x:v>
      </x:c>
      <x:c r="AD714" s="52" t="str">
        <x:f>IF(COUNT($Y714,$Z714)=2,"Yes","No")</x:f>
        <x:v>No</x:v>
      </x:c>
      <x:c r="AE714" s="50" t="str"/>
      <x:c r="AF714" t="str"/>
    </x:row>
    <x:row r="715" ht="20" customHeight="1">
      <x:c r="A715" s="50" t="str">
        <x:v>CTL-0102</x:v>
      </x:c>
      <x:c r="B715" s="50" t="str">
        <x:v>Candidate alternative-rationale group</x:v>
      </x:c>
      <x:c r="C715" s="52" t="str">
        <x:f>IF('Deal_Master_Wide'!$AU$104="","",'Deal_Master_Wide'!$AU$104)</x:f>
        <x:v>Not reviewed</x:v>
      </x:c>
      <x:c r="D715" s="52" t="str">
        <x:f>IF('Deal_Master_Wide'!$AV$104="","",'Deal_Master_Wide'!$AV$104)</x:f>
        <x:v>Not assessed</x:v>
      </x:c>
      <x:c r="E715" s="50" t="n">
        <x:v>0</x:v>
      </x:c>
      <x:c r="F715" s="52" t="str">
        <x:f>IF(OR($C715="High-confidence innovation-driven",$C715="Medium-confidence innovation-driven"),1,IF($C715="Clear alternative-rationale",0,""))</x:f>
      </x:c>
      <x:c r="G715" s="52" t="str">
        <x:f>IF('Deal_Master_Wide'!$M$104="","",'Deal_Master_Wide'!$M$104)</x:f>
        <x:v>Review</x:v>
      </x:c>
      <x:c r="H715" s="50" t="str">
        <x:v>DSM-Firmenich AG</x:v>
      </x:c>
      <x:c r="I715" s="50" t="str">
        <x:v>Biocare Copenhagen AS</x:v>
      </x:c>
      <x:c r="J715" s="50" t="n">
        <x:v>2017</x:v>
      </x:c>
      <x:c r="K715" s="50" t="n">
        <x:v>3</x:v>
      </x:c>
      <x:c r="L715" s="50" t="n">
        <x:v>2020</x:v>
      </x:c>
      <x:c r="M715" s="50" t="n">
        <x:v>1</x:v>
      </x:c>
      <x:c r="N715" s="50" t="n">
        <x:v>1</x:v>
      </x:c>
      <x:c r="O715" s="52" t="str">
        <x:f>IF($F715="","",$F715*$M715)</x:f>
      </x:c>
      <x:c r="P715" s="54" t="str">
        <x:f>IF('Deal_Master_Wide'!$BV$104="","",'Deal_Master_Wide'!$BV$104)</x:f>
      </x:c>
      <x:c r="Q715" s="54" t="str">
        <x:f>IF('Deal_Master_Wide'!$CC$104="","",'Deal_Master_Wide'!$CC$104)</x:f>
      </x:c>
      <x:c r="R715" s="54" t="str">
        <x:f>IF('Deal_Master_Wide'!$CJ$104="","",'Deal_Master_Wide'!$CJ$104)</x:f>
      </x:c>
      <x:c r="S715" s="54" t="str">
        <x:f>IF('Deal_Master_Wide'!$CQ$104="","",'Deal_Master_Wide'!$CQ$104)</x:f>
      </x:c>
      <x:c r="T715" s="54" t="str">
        <x:f>IF('Deal_Master_Wide'!$CX$104="","",'Deal_Master_Wide'!$CX$104)</x:f>
      </x:c>
      <x:c r="U715" s="54" t="str">
        <x:f>IF('Deal_Master_Wide'!$DE$104="","",'Deal_Master_Wide'!$DE$104)</x:f>
      </x:c>
      <x:c r="V715" s="56" t="str">
        <x:f>IF('Deal_Master_Wide'!$DL$104="","",'Deal_Master_Wide'!$DL$104)</x:f>
      </x:c>
      <x:c r="W715" s="56" t="str">
        <x:f>IF('Deal_Master_Wide'!$DS$104="","",'Deal_Master_Wide'!$DS$104)</x:f>
      </x:c>
      <x:c r="X715" s="56" t="str">
        <x:f>IF('Deal_Master_Wide'!$DZ$104="","",'Deal_Master_Wide'!$DZ$104)</x:f>
      </x:c>
      <x:c r="Y715" s="118" t="str">
        <x:f>IF('Deal_Master_Wide'!$EG$104="","",'Deal_Master_Wide'!$EG$104)</x:f>
      </x:c>
      <x:c r="Z715" s="118" t="str">
        <x:f>IF('Deal_Master_Wide'!$EN$104="","",'Deal_Master_Wide'!$EN$104)</x:f>
      </x:c>
      <x:c r="AA715" s="52" t="str">
        <x:f>IF('Deal_Master_Wide'!$AL$104="","",'Deal_Master_Wide'!$AL$104)</x:f>
        <x:v>Unknown</x:v>
      </x:c>
      <x:c r="AB715" s="54" t="str">
        <x:f>IF('Deal_Master_Wide'!$AF$104="","",'Deal_Master_Wide'!$AF$104)</x:f>
      </x:c>
      <x:c r="AC715" s="52" t="str">
        <x:f>IF(COUNT($P715,$Q715,$R715,$S715,$T715,$U715,$V715,$W715,$X715)=9,"Yes","No")</x:f>
        <x:v>No</x:v>
      </x:c>
      <x:c r="AD715" s="52" t="str">
        <x:f>IF(COUNT($Y715,$Z715)=2,"Yes","No")</x:f>
        <x:v>No</x:v>
      </x:c>
      <x:c r="AE715" s="50" t="str"/>
      <x:c r="AF715" t="str"/>
    </x:row>
    <x:row r="716" ht="20" customHeight="1">
      <x:c r="A716" s="50" t="str">
        <x:v>CTL-0103</x:v>
      </x:c>
      <x:c r="B716" s="50" t="str">
        <x:v>Candidate alternative-rationale group</x:v>
      </x:c>
      <x:c r="C716" s="52" t="str">
        <x:f>IF('Deal_Master_Wide'!$AU$105="","",'Deal_Master_Wide'!$AU$105)</x:f>
        <x:v>Not reviewed</x:v>
      </x:c>
      <x:c r="D716" s="52" t="str">
        <x:f>IF('Deal_Master_Wide'!$AV$105="","",'Deal_Master_Wide'!$AV$105)</x:f>
        <x:v>Not assessed</x:v>
      </x:c>
      <x:c r="E716" s="50" t="n">
        <x:v>0</x:v>
      </x:c>
      <x:c r="F716" s="52" t="str">
        <x:f>IF(OR($C716="High-confidence innovation-driven",$C716="Medium-confidence innovation-driven"),1,IF($C716="Clear alternative-rationale",0,""))</x:f>
      </x:c>
      <x:c r="G716" s="52" t="str">
        <x:f>IF('Deal_Master_Wide'!$M$105="","",'Deal_Master_Wide'!$M$105)</x:f>
        <x:v>Review</x:v>
      </x:c>
      <x:c r="H716" s="50" t="str">
        <x:v>Tempest Therapeutics Inc</x:v>
      </x:c>
      <x:c r="I716" s="50" t="str">
        <x:v>Alize Pharma</x:v>
      </x:c>
      <x:c r="J716" s="50" t="n">
        <x:v>2017</x:v>
      </x:c>
      <x:c r="K716" s="50" t="n">
        <x:v>-3</x:v>
      </x:c>
      <x:c r="L716" s="50" t="n">
        <x:v>2014</x:v>
      </x:c>
      <x:c r="M716" s="50" t="n">
        <x:v>0</x:v>
      </x:c>
      <x:c r="N716" s="50" t="n">
        <x:v>0</x:v>
      </x:c>
      <x:c r="O716" s="52" t="str">
        <x:f>IF($F716="","",$F716*$M716)</x:f>
      </x:c>
      <x:c r="P716" s="54" t="str">
        <x:f>IF('Deal_Master_Wide'!$BP$105="","",'Deal_Master_Wide'!$BP$105)</x:f>
      </x:c>
      <x:c r="Q716" s="54" t="str">
        <x:f>IF('Deal_Master_Wide'!$BW$105="","",'Deal_Master_Wide'!$BW$105)</x:f>
      </x:c>
      <x:c r="R716" s="54" t="str">
        <x:f>IF('Deal_Master_Wide'!$CD$105="","",'Deal_Master_Wide'!$CD$105)</x:f>
      </x:c>
      <x:c r="S716" s="54" t="str">
        <x:f>IF('Deal_Master_Wide'!$CK$105="","",'Deal_Master_Wide'!$CK$105)</x:f>
      </x:c>
      <x:c r="T716" s="54" t="str">
        <x:f>IF('Deal_Master_Wide'!$CR$105="","",'Deal_Master_Wide'!$CR$105)</x:f>
      </x:c>
      <x:c r="U716" s="54" t="str">
        <x:f>IF('Deal_Master_Wide'!$CY$105="","",'Deal_Master_Wide'!$CY$105)</x:f>
      </x:c>
      <x:c r="V716" s="56" t="str">
        <x:f>IF('Deal_Master_Wide'!$DF$105="","",'Deal_Master_Wide'!$DF$105)</x:f>
      </x:c>
      <x:c r="W716" s="56" t="str">
        <x:f>IF('Deal_Master_Wide'!$DM$105="","",'Deal_Master_Wide'!$DM$105)</x:f>
      </x:c>
      <x:c r="X716" s="56" t="str">
        <x:f>IF('Deal_Master_Wide'!$DT$105="","",'Deal_Master_Wide'!$DT$105)</x:f>
      </x:c>
      <x:c r="Y716" s="118" t="str">
        <x:f>IF('Deal_Master_Wide'!$EA$105="","",'Deal_Master_Wide'!$EA$105)</x:f>
      </x:c>
      <x:c r="Z716" s="118" t="str">
        <x:f>IF('Deal_Master_Wide'!$EH$105="","",'Deal_Master_Wide'!$EH$105)</x:f>
      </x:c>
      <x:c r="AA716" s="52" t="str">
        <x:f>IF('Deal_Master_Wide'!$AL$105="","",'Deal_Master_Wide'!$AL$105)</x:f>
        <x:v>Unknown</x:v>
      </x:c>
      <x:c r="AB716" s="54" t="str">
        <x:f>IF('Deal_Master_Wide'!$AF$105="","",'Deal_Master_Wide'!$AF$105)</x:f>
      </x:c>
      <x:c r="AC716" s="52" t="str">
        <x:f>IF(COUNT($P716,$Q716,$R716,$S716,$T716,$U716,$V716,$W716,$X716)=9,"Yes","No")</x:f>
        <x:v>No</x:v>
      </x:c>
      <x:c r="AD716" s="52" t="str">
        <x:f>IF(COUNT($Y716,$Z716)=2,"Yes","No")</x:f>
        <x:v>No</x:v>
      </x:c>
      <x:c r="AE716" s="50" t="str"/>
      <x:c r="AF716" t="str"/>
    </x:row>
    <x:row r="717" ht="20" customHeight="1">
      <x:c r="A717" s="50" t="str">
        <x:v>CTL-0103</x:v>
      </x:c>
      <x:c r="B717" s="50" t="str">
        <x:v>Candidate alternative-rationale group</x:v>
      </x:c>
      <x:c r="C717" s="52" t="str">
        <x:f>IF('Deal_Master_Wide'!$AU$105="","",'Deal_Master_Wide'!$AU$105)</x:f>
        <x:v>Not reviewed</x:v>
      </x:c>
      <x:c r="D717" s="52" t="str">
        <x:f>IF('Deal_Master_Wide'!$AV$105="","",'Deal_Master_Wide'!$AV$105)</x:f>
        <x:v>Not assessed</x:v>
      </x:c>
      <x:c r="E717" s="50" t="n">
        <x:v>0</x:v>
      </x:c>
      <x:c r="F717" s="52" t="str">
        <x:f>IF(OR($C717="High-confidence innovation-driven",$C717="Medium-confidence innovation-driven"),1,IF($C717="Clear alternative-rationale",0,""))</x:f>
      </x:c>
      <x:c r="G717" s="52" t="str">
        <x:f>IF('Deal_Master_Wide'!$M$105="","",'Deal_Master_Wide'!$M$105)</x:f>
        <x:v>Review</x:v>
      </x:c>
      <x:c r="H717" s="50" t="str">
        <x:v>Tempest Therapeutics Inc</x:v>
      </x:c>
      <x:c r="I717" s="50" t="str">
        <x:v>Alize Pharma</x:v>
      </x:c>
      <x:c r="J717" s="50" t="n">
        <x:v>2017</x:v>
      </x:c>
      <x:c r="K717" s="50" t="n">
        <x:v>-2</x:v>
      </x:c>
      <x:c r="L717" s="50" t="n">
        <x:v>2015</x:v>
      </x:c>
      <x:c r="M717" s="50" t="n">
        <x:v>0</x:v>
      </x:c>
      <x:c r="N717" s="50" t="n">
        <x:v>0</x:v>
      </x:c>
      <x:c r="O717" s="52" t="str">
        <x:f>IF($F717="","",$F717*$M717)</x:f>
      </x:c>
      <x:c r="P717" s="54" t="str">
        <x:f>IF('Deal_Master_Wide'!$BQ$105="","",'Deal_Master_Wide'!$BQ$105)</x:f>
      </x:c>
      <x:c r="Q717" s="54" t="str">
        <x:f>IF('Deal_Master_Wide'!$BX$105="","",'Deal_Master_Wide'!$BX$105)</x:f>
      </x:c>
      <x:c r="R717" s="54" t="str">
        <x:f>IF('Deal_Master_Wide'!$CE$105="","",'Deal_Master_Wide'!$CE$105)</x:f>
      </x:c>
      <x:c r="S717" s="54" t="str">
        <x:f>IF('Deal_Master_Wide'!$CL$105="","",'Deal_Master_Wide'!$CL$105)</x:f>
      </x:c>
      <x:c r="T717" s="54" t="str">
        <x:f>IF('Deal_Master_Wide'!$CS$105="","",'Deal_Master_Wide'!$CS$105)</x:f>
      </x:c>
      <x:c r="U717" s="54" t="str">
        <x:f>IF('Deal_Master_Wide'!$CZ$105="","",'Deal_Master_Wide'!$CZ$105)</x:f>
      </x:c>
      <x:c r="V717" s="56" t="str">
        <x:f>IF('Deal_Master_Wide'!$DG$105="","",'Deal_Master_Wide'!$DG$105)</x:f>
      </x:c>
      <x:c r="W717" s="56" t="str">
        <x:f>IF('Deal_Master_Wide'!$DN$105="","",'Deal_Master_Wide'!$DN$105)</x:f>
      </x:c>
      <x:c r="X717" s="56" t="str">
        <x:f>IF('Deal_Master_Wide'!$DU$105="","",'Deal_Master_Wide'!$DU$105)</x:f>
      </x:c>
      <x:c r="Y717" s="118" t="str">
        <x:f>IF('Deal_Master_Wide'!$EB$105="","",'Deal_Master_Wide'!$EB$105)</x:f>
      </x:c>
      <x:c r="Z717" s="118" t="str">
        <x:f>IF('Deal_Master_Wide'!$EI$105="","",'Deal_Master_Wide'!$EI$105)</x:f>
      </x:c>
      <x:c r="AA717" s="52" t="str">
        <x:f>IF('Deal_Master_Wide'!$AL$105="","",'Deal_Master_Wide'!$AL$105)</x:f>
        <x:v>Unknown</x:v>
      </x:c>
      <x:c r="AB717" s="54" t="str">
        <x:f>IF('Deal_Master_Wide'!$AF$105="","",'Deal_Master_Wide'!$AF$105)</x:f>
      </x:c>
      <x:c r="AC717" s="52" t="str">
        <x:f>IF(COUNT($P717,$Q717,$R717,$S717,$T717,$U717,$V717,$W717,$X717)=9,"Yes","No")</x:f>
        <x:v>No</x:v>
      </x:c>
      <x:c r="AD717" s="52" t="str">
        <x:f>IF(COUNT($Y717,$Z717)=2,"Yes","No")</x:f>
        <x:v>No</x:v>
      </x:c>
      <x:c r="AE717" s="50" t="str"/>
      <x:c r="AF717" t="str"/>
    </x:row>
    <x:row r="718" ht="20" customHeight="1">
      <x:c r="A718" s="50" t="str">
        <x:v>CTL-0103</x:v>
      </x:c>
      <x:c r="B718" s="50" t="str">
        <x:v>Candidate alternative-rationale group</x:v>
      </x:c>
      <x:c r="C718" s="52" t="str">
        <x:f>IF('Deal_Master_Wide'!$AU$105="","",'Deal_Master_Wide'!$AU$105)</x:f>
        <x:v>Not reviewed</x:v>
      </x:c>
      <x:c r="D718" s="52" t="str">
        <x:f>IF('Deal_Master_Wide'!$AV$105="","",'Deal_Master_Wide'!$AV$105)</x:f>
        <x:v>Not assessed</x:v>
      </x:c>
      <x:c r="E718" s="50" t="n">
        <x:v>0</x:v>
      </x:c>
      <x:c r="F718" s="52" t="str">
        <x:f>IF(OR($C718="High-confidence innovation-driven",$C718="Medium-confidence innovation-driven"),1,IF($C718="Clear alternative-rationale",0,""))</x:f>
      </x:c>
      <x:c r="G718" s="52" t="str">
        <x:f>IF('Deal_Master_Wide'!$M$105="","",'Deal_Master_Wide'!$M$105)</x:f>
        <x:v>Review</x:v>
      </x:c>
      <x:c r="H718" s="50" t="str">
        <x:v>Tempest Therapeutics Inc</x:v>
      </x:c>
      <x:c r="I718" s="50" t="str">
        <x:v>Alize Pharma</x:v>
      </x:c>
      <x:c r="J718" s="50" t="n">
        <x:v>2017</x:v>
      </x:c>
      <x:c r="K718" s="50" t="n">
        <x:v>-1</x:v>
      </x:c>
      <x:c r="L718" s="50" t="n">
        <x:v>2016</x:v>
      </x:c>
      <x:c r="M718" s="50" t="n">
        <x:v>0</x:v>
      </x:c>
      <x:c r="N718" s="50" t="n">
        <x:v>0</x:v>
      </x:c>
      <x:c r="O718" s="52" t="str">
        <x:f>IF($F718="","",$F718*$M718)</x:f>
      </x:c>
      <x:c r="P718" s="54" t="str">
        <x:f>IF('Deal_Master_Wide'!$BR$105="","",'Deal_Master_Wide'!$BR$105)</x:f>
      </x:c>
      <x:c r="Q718" s="54" t="str">
        <x:f>IF('Deal_Master_Wide'!$BY$105="","",'Deal_Master_Wide'!$BY$105)</x:f>
      </x:c>
      <x:c r="R718" s="54" t="str">
        <x:f>IF('Deal_Master_Wide'!$CF$105="","",'Deal_Master_Wide'!$CF$105)</x:f>
      </x:c>
      <x:c r="S718" s="54" t="str">
        <x:f>IF('Deal_Master_Wide'!$CM$105="","",'Deal_Master_Wide'!$CM$105)</x:f>
      </x:c>
      <x:c r="T718" s="54" t="str">
        <x:f>IF('Deal_Master_Wide'!$CT$105="","",'Deal_Master_Wide'!$CT$105)</x:f>
      </x:c>
      <x:c r="U718" s="54" t="str">
        <x:f>IF('Deal_Master_Wide'!$DA$105="","",'Deal_Master_Wide'!$DA$105)</x:f>
      </x:c>
      <x:c r="V718" s="56" t="str">
        <x:f>IF('Deal_Master_Wide'!$DH$105="","",'Deal_Master_Wide'!$DH$105)</x:f>
      </x:c>
      <x:c r="W718" s="56" t="str">
        <x:f>IF('Deal_Master_Wide'!$DO$105="","",'Deal_Master_Wide'!$DO$105)</x:f>
      </x:c>
      <x:c r="X718" s="56" t="str">
        <x:f>IF('Deal_Master_Wide'!$DV$105="","",'Deal_Master_Wide'!$DV$105)</x:f>
      </x:c>
      <x:c r="Y718" s="118" t="str">
        <x:f>IF('Deal_Master_Wide'!$EC$105="","",'Deal_Master_Wide'!$EC$105)</x:f>
      </x:c>
      <x:c r="Z718" s="118" t="str">
        <x:f>IF('Deal_Master_Wide'!$EJ$105="","",'Deal_Master_Wide'!$EJ$105)</x:f>
      </x:c>
      <x:c r="AA718" s="52" t="str">
        <x:f>IF('Deal_Master_Wide'!$AL$105="","",'Deal_Master_Wide'!$AL$105)</x:f>
        <x:v>Unknown</x:v>
      </x:c>
      <x:c r="AB718" s="54" t="str">
        <x:f>IF('Deal_Master_Wide'!$AF$105="","",'Deal_Master_Wide'!$AF$105)</x:f>
      </x:c>
      <x:c r="AC718" s="52" t="str">
        <x:f>IF(COUNT($P718,$Q718,$R718,$S718,$T718,$U718,$V718,$W718,$X718)=9,"Yes","No")</x:f>
        <x:v>No</x:v>
      </x:c>
      <x:c r="AD718" s="52" t="str">
        <x:f>IF(COUNT($Y718,$Z718)=2,"Yes","No")</x:f>
        <x:v>No</x:v>
      </x:c>
      <x:c r="AE718" s="50" t="str"/>
      <x:c r="AF718" t="str"/>
    </x:row>
    <x:row r="719" ht="20" customHeight="1">
      <x:c r="A719" s="50" t="str">
        <x:v>CTL-0103</x:v>
      </x:c>
      <x:c r="B719" s="50" t="str">
        <x:v>Candidate alternative-rationale group</x:v>
      </x:c>
      <x:c r="C719" s="52" t="str">
        <x:f>IF('Deal_Master_Wide'!$AU$105="","",'Deal_Master_Wide'!$AU$105)</x:f>
        <x:v>Not reviewed</x:v>
      </x:c>
      <x:c r="D719" s="52" t="str">
        <x:f>IF('Deal_Master_Wide'!$AV$105="","",'Deal_Master_Wide'!$AV$105)</x:f>
        <x:v>Not assessed</x:v>
      </x:c>
      <x:c r="E719" s="50" t="n">
        <x:v>0</x:v>
      </x:c>
      <x:c r="F719" s="52" t="str">
        <x:f>IF(OR($C719="High-confidence innovation-driven",$C719="Medium-confidence innovation-driven"),1,IF($C719="Clear alternative-rationale",0,""))</x:f>
      </x:c>
      <x:c r="G719" s="52" t="str">
        <x:f>IF('Deal_Master_Wide'!$M$105="","",'Deal_Master_Wide'!$M$105)</x:f>
        <x:v>Review</x:v>
      </x:c>
      <x:c r="H719" s="50" t="str">
        <x:v>Tempest Therapeutics Inc</x:v>
      </x:c>
      <x:c r="I719" s="50" t="str">
        <x:v>Alize Pharma</x:v>
      </x:c>
      <x:c r="J719" s="50" t="n">
        <x:v>2017</x:v>
      </x:c>
      <x:c r="K719" s="50" t="n">
        <x:v>0</x:v>
      </x:c>
      <x:c r="L719" s="50" t="n">
        <x:v>2017</x:v>
      </x:c>
      <x:c r="M719" s="50" t="n">
        <x:v>0</x:v>
      </x:c>
      <x:c r="N719" s="50" t="n">
        <x:v>1</x:v>
      </x:c>
      <x:c r="O719" s="52" t="str">
        <x:f>IF($F719="","",$F719*$M719)</x:f>
      </x:c>
      <x:c r="P719" s="54" t="str">
        <x:f>IF('Deal_Master_Wide'!$BS$105="","",'Deal_Master_Wide'!$BS$105)</x:f>
      </x:c>
      <x:c r="Q719" s="54" t="str">
        <x:f>IF('Deal_Master_Wide'!$BZ$105="","",'Deal_Master_Wide'!$BZ$105)</x:f>
      </x:c>
      <x:c r="R719" s="54" t="str">
        <x:f>IF('Deal_Master_Wide'!$CG$105="","",'Deal_Master_Wide'!$CG$105)</x:f>
      </x:c>
      <x:c r="S719" s="54" t="str">
        <x:f>IF('Deal_Master_Wide'!$CN$105="","",'Deal_Master_Wide'!$CN$105)</x:f>
      </x:c>
      <x:c r="T719" s="54" t="str">
        <x:f>IF('Deal_Master_Wide'!$CU$105="","",'Deal_Master_Wide'!$CU$105)</x:f>
      </x:c>
      <x:c r="U719" s="54" t="str">
        <x:f>IF('Deal_Master_Wide'!$DB$105="","",'Deal_Master_Wide'!$DB$105)</x:f>
      </x:c>
      <x:c r="V719" s="56" t="str">
        <x:f>IF('Deal_Master_Wide'!$DI$105="","",'Deal_Master_Wide'!$DI$105)</x:f>
      </x:c>
      <x:c r="W719" s="56" t="str">
        <x:f>IF('Deal_Master_Wide'!$DP$105="","",'Deal_Master_Wide'!$DP$105)</x:f>
      </x:c>
      <x:c r="X719" s="56" t="str">
        <x:f>IF('Deal_Master_Wide'!$DW$105="","",'Deal_Master_Wide'!$DW$105)</x:f>
      </x:c>
      <x:c r="Y719" s="118" t="str">
        <x:f>IF('Deal_Master_Wide'!$ED$105="","",'Deal_Master_Wide'!$ED$105)</x:f>
      </x:c>
      <x:c r="Z719" s="118" t="str">
        <x:f>IF('Deal_Master_Wide'!$EK$105="","",'Deal_Master_Wide'!$EK$105)</x:f>
      </x:c>
      <x:c r="AA719" s="52" t="str">
        <x:f>IF('Deal_Master_Wide'!$AL$105="","",'Deal_Master_Wide'!$AL$105)</x:f>
        <x:v>Unknown</x:v>
      </x:c>
      <x:c r="AB719" s="54" t="str">
        <x:f>IF('Deal_Master_Wide'!$AF$105="","",'Deal_Master_Wide'!$AF$105)</x:f>
      </x:c>
      <x:c r="AC719" s="52" t="str">
        <x:f>IF(COUNT($P719,$Q719,$R719,$S719,$T719,$U719,$V719,$W719,$X719)=9,"Yes","No")</x:f>
        <x:v>No</x:v>
      </x:c>
      <x:c r="AD719" s="52" t="str">
        <x:f>IF(COUNT($Y719,$Z719)=2,"Yes","No")</x:f>
        <x:v>No</x:v>
      </x:c>
      <x:c r="AE719" s="50" t="str"/>
      <x:c r="AF719" t="str"/>
    </x:row>
    <x:row r="720" ht="20" customHeight="1">
      <x:c r="A720" s="50" t="str">
        <x:v>CTL-0103</x:v>
      </x:c>
      <x:c r="B720" s="50" t="str">
        <x:v>Candidate alternative-rationale group</x:v>
      </x:c>
      <x:c r="C720" s="52" t="str">
        <x:f>IF('Deal_Master_Wide'!$AU$105="","",'Deal_Master_Wide'!$AU$105)</x:f>
        <x:v>Not reviewed</x:v>
      </x:c>
      <x:c r="D720" s="52" t="str">
        <x:f>IF('Deal_Master_Wide'!$AV$105="","",'Deal_Master_Wide'!$AV$105)</x:f>
        <x:v>Not assessed</x:v>
      </x:c>
      <x:c r="E720" s="50" t="n">
        <x:v>0</x:v>
      </x:c>
      <x:c r="F720" s="52" t="str">
        <x:f>IF(OR($C720="High-confidence innovation-driven",$C720="Medium-confidence innovation-driven"),1,IF($C720="Clear alternative-rationale",0,""))</x:f>
      </x:c>
      <x:c r="G720" s="52" t="str">
        <x:f>IF('Deal_Master_Wide'!$M$105="","",'Deal_Master_Wide'!$M$105)</x:f>
        <x:v>Review</x:v>
      </x:c>
      <x:c r="H720" s="50" t="str">
        <x:v>Tempest Therapeutics Inc</x:v>
      </x:c>
      <x:c r="I720" s="50" t="str">
        <x:v>Alize Pharma</x:v>
      </x:c>
      <x:c r="J720" s="50" t="n">
        <x:v>2017</x:v>
      </x:c>
      <x:c r="K720" s="50" t="n">
        <x:v>1</x:v>
      </x:c>
      <x:c r="L720" s="50" t="n">
        <x:v>2018</x:v>
      </x:c>
      <x:c r="M720" s="50" t="n">
        <x:v>1</x:v>
      </x:c>
      <x:c r="N720" s="50" t="n">
        <x:v>1</x:v>
      </x:c>
      <x:c r="O720" s="52" t="str">
        <x:f>IF($F720="","",$F720*$M720)</x:f>
      </x:c>
      <x:c r="P720" s="54" t="str">
        <x:f>IF('Deal_Master_Wide'!$BT$105="","",'Deal_Master_Wide'!$BT$105)</x:f>
      </x:c>
      <x:c r="Q720" s="54" t="str">
        <x:f>IF('Deal_Master_Wide'!$CA$105="","",'Deal_Master_Wide'!$CA$105)</x:f>
      </x:c>
      <x:c r="R720" s="54" t="str">
        <x:f>IF('Deal_Master_Wide'!$CH$105="","",'Deal_Master_Wide'!$CH$105)</x:f>
      </x:c>
      <x:c r="S720" s="54" t="str">
        <x:f>IF('Deal_Master_Wide'!$CO$105="","",'Deal_Master_Wide'!$CO$105)</x:f>
      </x:c>
      <x:c r="T720" s="54" t="str">
        <x:f>IF('Deal_Master_Wide'!$CV$105="","",'Deal_Master_Wide'!$CV$105)</x:f>
      </x:c>
      <x:c r="U720" s="54" t="str">
        <x:f>IF('Deal_Master_Wide'!$DC$105="","",'Deal_Master_Wide'!$DC$105)</x:f>
      </x:c>
      <x:c r="V720" s="56" t="str">
        <x:f>IF('Deal_Master_Wide'!$DJ$105="","",'Deal_Master_Wide'!$DJ$105)</x:f>
      </x:c>
      <x:c r="W720" s="56" t="str">
        <x:f>IF('Deal_Master_Wide'!$DQ$105="","",'Deal_Master_Wide'!$DQ$105)</x:f>
      </x:c>
      <x:c r="X720" s="56" t="str">
        <x:f>IF('Deal_Master_Wide'!$DX$105="","",'Deal_Master_Wide'!$DX$105)</x:f>
      </x:c>
      <x:c r="Y720" s="118" t="str">
        <x:f>IF('Deal_Master_Wide'!$EE$105="","",'Deal_Master_Wide'!$EE$105)</x:f>
      </x:c>
      <x:c r="Z720" s="118" t="str">
        <x:f>IF('Deal_Master_Wide'!$EL$105="","",'Deal_Master_Wide'!$EL$105)</x:f>
      </x:c>
      <x:c r="AA720" s="52" t="str">
        <x:f>IF('Deal_Master_Wide'!$AL$105="","",'Deal_Master_Wide'!$AL$105)</x:f>
        <x:v>Unknown</x:v>
      </x:c>
      <x:c r="AB720" s="54" t="str">
        <x:f>IF('Deal_Master_Wide'!$AF$105="","",'Deal_Master_Wide'!$AF$105)</x:f>
      </x:c>
      <x:c r="AC720" s="52" t="str">
        <x:f>IF(COUNT($P720,$Q720,$R720,$S720,$T720,$U720,$V720,$W720,$X720)=9,"Yes","No")</x:f>
        <x:v>No</x:v>
      </x:c>
      <x:c r="AD720" s="52" t="str">
        <x:f>IF(COUNT($Y720,$Z720)=2,"Yes","No")</x:f>
        <x:v>No</x:v>
      </x:c>
      <x:c r="AE720" s="50" t="str"/>
      <x:c r="AF720" t="str"/>
    </x:row>
    <x:row r="721" ht="20" customHeight="1">
      <x:c r="A721" s="50" t="str">
        <x:v>CTL-0103</x:v>
      </x:c>
      <x:c r="B721" s="50" t="str">
        <x:v>Candidate alternative-rationale group</x:v>
      </x:c>
      <x:c r="C721" s="52" t="str">
        <x:f>IF('Deal_Master_Wide'!$AU$105="","",'Deal_Master_Wide'!$AU$105)</x:f>
        <x:v>Not reviewed</x:v>
      </x:c>
      <x:c r="D721" s="52" t="str">
        <x:f>IF('Deal_Master_Wide'!$AV$105="","",'Deal_Master_Wide'!$AV$105)</x:f>
        <x:v>Not assessed</x:v>
      </x:c>
      <x:c r="E721" s="50" t="n">
        <x:v>0</x:v>
      </x:c>
      <x:c r="F721" s="52" t="str">
        <x:f>IF(OR($C721="High-confidence innovation-driven",$C721="Medium-confidence innovation-driven"),1,IF($C721="Clear alternative-rationale",0,""))</x:f>
      </x:c>
      <x:c r="G721" s="52" t="str">
        <x:f>IF('Deal_Master_Wide'!$M$105="","",'Deal_Master_Wide'!$M$105)</x:f>
        <x:v>Review</x:v>
      </x:c>
      <x:c r="H721" s="50" t="str">
        <x:v>Tempest Therapeutics Inc</x:v>
      </x:c>
      <x:c r="I721" s="50" t="str">
        <x:v>Alize Pharma</x:v>
      </x:c>
      <x:c r="J721" s="50" t="n">
        <x:v>2017</x:v>
      </x:c>
      <x:c r="K721" s="50" t="n">
        <x:v>2</x:v>
      </x:c>
      <x:c r="L721" s="50" t="n">
        <x:v>2019</x:v>
      </x:c>
      <x:c r="M721" s="50" t="n">
        <x:v>1</x:v>
      </x:c>
      <x:c r="N721" s="50" t="n">
        <x:v>1</x:v>
      </x:c>
      <x:c r="O721" s="52" t="str">
        <x:f>IF($F721="","",$F721*$M721)</x:f>
      </x:c>
      <x:c r="P721" s="54" t="str">
        <x:f>IF('Deal_Master_Wide'!$BU$105="","",'Deal_Master_Wide'!$BU$105)</x:f>
      </x:c>
      <x:c r="Q721" s="54" t="str">
        <x:f>IF('Deal_Master_Wide'!$CB$105="","",'Deal_Master_Wide'!$CB$105)</x:f>
      </x:c>
      <x:c r="R721" s="54" t="str">
        <x:f>IF('Deal_Master_Wide'!$CI$105="","",'Deal_Master_Wide'!$CI$105)</x:f>
      </x:c>
      <x:c r="S721" s="54" t="str">
        <x:f>IF('Deal_Master_Wide'!$CP$105="","",'Deal_Master_Wide'!$CP$105)</x:f>
      </x:c>
      <x:c r="T721" s="54" t="str">
        <x:f>IF('Deal_Master_Wide'!$CW$105="","",'Deal_Master_Wide'!$CW$105)</x:f>
      </x:c>
      <x:c r="U721" s="54" t="str">
        <x:f>IF('Deal_Master_Wide'!$DD$105="","",'Deal_Master_Wide'!$DD$105)</x:f>
      </x:c>
      <x:c r="V721" s="56" t="str">
        <x:f>IF('Deal_Master_Wide'!$DK$105="","",'Deal_Master_Wide'!$DK$105)</x:f>
      </x:c>
      <x:c r="W721" s="56" t="str">
        <x:f>IF('Deal_Master_Wide'!$DR$105="","",'Deal_Master_Wide'!$DR$105)</x:f>
      </x:c>
      <x:c r="X721" s="56" t="str">
        <x:f>IF('Deal_Master_Wide'!$DY$105="","",'Deal_Master_Wide'!$DY$105)</x:f>
      </x:c>
      <x:c r="Y721" s="118" t="str">
        <x:f>IF('Deal_Master_Wide'!$EF$105="","",'Deal_Master_Wide'!$EF$105)</x:f>
      </x:c>
      <x:c r="Z721" s="118" t="str">
        <x:f>IF('Deal_Master_Wide'!$EM$105="","",'Deal_Master_Wide'!$EM$105)</x:f>
      </x:c>
      <x:c r="AA721" s="52" t="str">
        <x:f>IF('Deal_Master_Wide'!$AL$105="","",'Deal_Master_Wide'!$AL$105)</x:f>
        <x:v>Unknown</x:v>
      </x:c>
      <x:c r="AB721" s="54" t="str">
        <x:f>IF('Deal_Master_Wide'!$AF$105="","",'Deal_Master_Wide'!$AF$105)</x:f>
      </x:c>
      <x:c r="AC721" s="52" t="str">
        <x:f>IF(COUNT($P721,$Q721,$R721,$S721,$T721,$U721,$V721,$W721,$X721)=9,"Yes","No")</x:f>
        <x:v>No</x:v>
      </x:c>
      <x:c r="AD721" s="52" t="str">
        <x:f>IF(COUNT($Y721,$Z721)=2,"Yes","No")</x:f>
        <x:v>No</x:v>
      </x:c>
      <x:c r="AE721" s="50" t="str"/>
      <x:c r="AF721" t="str"/>
    </x:row>
    <x:row r="722" ht="20" customHeight="1">
      <x:c r="A722" s="50" t="str">
        <x:v>CTL-0103</x:v>
      </x:c>
      <x:c r="B722" s="50" t="str">
        <x:v>Candidate alternative-rationale group</x:v>
      </x:c>
      <x:c r="C722" s="52" t="str">
        <x:f>IF('Deal_Master_Wide'!$AU$105="","",'Deal_Master_Wide'!$AU$105)</x:f>
        <x:v>Not reviewed</x:v>
      </x:c>
      <x:c r="D722" s="52" t="str">
        <x:f>IF('Deal_Master_Wide'!$AV$105="","",'Deal_Master_Wide'!$AV$105)</x:f>
        <x:v>Not assessed</x:v>
      </x:c>
      <x:c r="E722" s="50" t="n">
        <x:v>0</x:v>
      </x:c>
      <x:c r="F722" s="52" t="str">
        <x:f>IF(OR($C722="High-confidence innovation-driven",$C722="Medium-confidence innovation-driven"),1,IF($C722="Clear alternative-rationale",0,""))</x:f>
      </x:c>
      <x:c r="G722" s="52" t="str">
        <x:f>IF('Deal_Master_Wide'!$M$105="","",'Deal_Master_Wide'!$M$105)</x:f>
        <x:v>Review</x:v>
      </x:c>
      <x:c r="H722" s="50" t="str">
        <x:v>Tempest Therapeutics Inc</x:v>
      </x:c>
      <x:c r="I722" s="50" t="str">
        <x:v>Alize Pharma</x:v>
      </x:c>
      <x:c r="J722" s="50" t="n">
        <x:v>2017</x:v>
      </x:c>
      <x:c r="K722" s="50" t="n">
        <x:v>3</x:v>
      </x:c>
      <x:c r="L722" s="50" t="n">
        <x:v>2020</x:v>
      </x:c>
      <x:c r="M722" s="50" t="n">
        <x:v>1</x:v>
      </x:c>
      <x:c r="N722" s="50" t="n">
        <x:v>1</x:v>
      </x:c>
      <x:c r="O722" s="52" t="str">
        <x:f>IF($F722="","",$F722*$M722)</x:f>
      </x:c>
      <x:c r="P722" s="54" t="str">
        <x:f>IF('Deal_Master_Wide'!$BV$105="","",'Deal_Master_Wide'!$BV$105)</x:f>
      </x:c>
      <x:c r="Q722" s="54" t="str">
        <x:f>IF('Deal_Master_Wide'!$CC$105="","",'Deal_Master_Wide'!$CC$105)</x:f>
      </x:c>
      <x:c r="R722" s="54" t="str">
        <x:f>IF('Deal_Master_Wide'!$CJ$105="","",'Deal_Master_Wide'!$CJ$105)</x:f>
      </x:c>
      <x:c r="S722" s="54" t="str">
        <x:f>IF('Deal_Master_Wide'!$CQ$105="","",'Deal_Master_Wide'!$CQ$105)</x:f>
      </x:c>
      <x:c r="T722" s="54" t="str">
        <x:f>IF('Deal_Master_Wide'!$CX$105="","",'Deal_Master_Wide'!$CX$105)</x:f>
      </x:c>
      <x:c r="U722" s="54" t="str">
        <x:f>IF('Deal_Master_Wide'!$DE$105="","",'Deal_Master_Wide'!$DE$105)</x:f>
      </x:c>
      <x:c r="V722" s="56" t="str">
        <x:f>IF('Deal_Master_Wide'!$DL$105="","",'Deal_Master_Wide'!$DL$105)</x:f>
      </x:c>
      <x:c r="W722" s="56" t="str">
        <x:f>IF('Deal_Master_Wide'!$DS$105="","",'Deal_Master_Wide'!$DS$105)</x:f>
      </x:c>
      <x:c r="X722" s="56" t="str">
        <x:f>IF('Deal_Master_Wide'!$DZ$105="","",'Deal_Master_Wide'!$DZ$105)</x:f>
      </x:c>
      <x:c r="Y722" s="118" t="str">
        <x:f>IF('Deal_Master_Wide'!$EG$105="","",'Deal_Master_Wide'!$EG$105)</x:f>
      </x:c>
      <x:c r="Z722" s="118" t="str">
        <x:f>IF('Deal_Master_Wide'!$EN$105="","",'Deal_Master_Wide'!$EN$105)</x:f>
      </x:c>
      <x:c r="AA722" s="52" t="str">
        <x:f>IF('Deal_Master_Wide'!$AL$105="","",'Deal_Master_Wide'!$AL$105)</x:f>
        <x:v>Unknown</x:v>
      </x:c>
      <x:c r="AB722" s="54" t="str">
        <x:f>IF('Deal_Master_Wide'!$AF$105="","",'Deal_Master_Wide'!$AF$105)</x:f>
      </x:c>
      <x:c r="AC722" s="52" t="str">
        <x:f>IF(COUNT($P722,$Q722,$R722,$S722,$T722,$U722,$V722,$W722,$X722)=9,"Yes","No")</x:f>
        <x:v>No</x:v>
      </x:c>
      <x:c r="AD722" s="52" t="str">
        <x:f>IF(COUNT($Y722,$Z722)=2,"Yes","No")</x:f>
        <x:v>No</x:v>
      </x:c>
      <x:c r="AE722" s="50" t="str"/>
      <x:c r="AF722" t="str"/>
    </x:row>
    <x:row r="723" ht="20" customHeight="1">
      <x:c r="A723" s="50" t="str">
        <x:v>CTL-0104</x:v>
      </x:c>
      <x:c r="B723" s="50" t="str">
        <x:v>Candidate alternative-rationale group</x:v>
      </x:c>
      <x:c r="C723" s="52" t="str">
        <x:f>IF('Deal_Master_Wide'!$AU$106="","",'Deal_Master_Wide'!$AU$106)</x:f>
        <x:v>Not reviewed</x:v>
      </x:c>
      <x:c r="D723" s="52" t="str">
        <x:f>IF('Deal_Master_Wide'!$AV$106="","",'Deal_Master_Wide'!$AV$106)</x:f>
        <x:v>Not assessed</x:v>
      </x:c>
      <x:c r="E723" s="50" t="n">
        <x:v>0</x:v>
      </x:c>
      <x:c r="F723" s="52" t="str">
        <x:f>IF(OR($C723="High-confidence innovation-driven",$C723="Medium-confidence innovation-driven"),1,IF($C723="Clear alternative-rationale",0,""))</x:f>
      </x:c>
      <x:c r="G723" s="52" t="str">
        <x:f>IF('Deal_Master_Wide'!$M$106="","",'Deal_Master_Wide'!$M$106)</x:f>
        <x:v>Review</x:v>
      </x:c>
      <x:c r="H723" s="50" t="str">
        <x:v>MindWalk Holdings Corp</x:v>
      </x:c>
      <x:c r="I723" s="50" t="str">
        <x:v>Modiquest Research BV; Immulease BV</x:v>
      </x:c>
      <x:c r="J723" s="50" t="n">
        <x:v>2018</x:v>
      </x:c>
      <x:c r="K723" s="50" t="n">
        <x:v>-3</x:v>
      </x:c>
      <x:c r="L723" s="50" t="n">
        <x:v>2015</x:v>
      </x:c>
      <x:c r="M723" s="50" t="n">
        <x:v>0</x:v>
      </x:c>
      <x:c r="N723" s="50" t="n">
        <x:v>0</x:v>
      </x:c>
      <x:c r="O723" s="52" t="str">
        <x:f>IF($F723="","",$F723*$M723)</x:f>
      </x:c>
      <x:c r="P723" s="54" t="str">
        <x:f>IF('Deal_Master_Wide'!$BP$106="","",'Deal_Master_Wide'!$BP$106)</x:f>
      </x:c>
      <x:c r="Q723" s="54" t="str">
        <x:f>IF('Deal_Master_Wide'!$BW$106="","",'Deal_Master_Wide'!$BW$106)</x:f>
      </x:c>
      <x:c r="R723" s="54" t="str">
        <x:f>IF('Deal_Master_Wide'!$CD$106="","",'Deal_Master_Wide'!$CD$106)</x:f>
      </x:c>
      <x:c r="S723" s="54" t="str">
        <x:f>IF('Deal_Master_Wide'!$CK$106="","",'Deal_Master_Wide'!$CK$106)</x:f>
      </x:c>
      <x:c r="T723" s="54" t="str">
        <x:f>IF('Deal_Master_Wide'!$CR$106="","",'Deal_Master_Wide'!$CR$106)</x:f>
      </x:c>
      <x:c r="U723" s="54" t="str">
        <x:f>IF('Deal_Master_Wide'!$CY$106="","",'Deal_Master_Wide'!$CY$106)</x:f>
      </x:c>
      <x:c r="V723" s="56" t="str">
        <x:f>IF('Deal_Master_Wide'!$DF$106="","",'Deal_Master_Wide'!$DF$106)</x:f>
      </x:c>
      <x:c r="W723" s="56" t="str">
        <x:f>IF('Deal_Master_Wide'!$DM$106="","",'Deal_Master_Wide'!$DM$106)</x:f>
      </x:c>
      <x:c r="X723" s="56" t="str">
        <x:f>IF('Deal_Master_Wide'!$DT$106="","",'Deal_Master_Wide'!$DT$106)</x:f>
      </x:c>
      <x:c r="Y723" s="118" t="str">
        <x:f>IF('Deal_Master_Wide'!$EA$106="","",'Deal_Master_Wide'!$EA$106)</x:f>
      </x:c>
      <x:c r="Z723" s="118" t="str">
        <x:f>IF('Deal_Master_Wide'!$EH$106="","",'Deal_Master_Wide'!$EH$106)</x:f>
      </x:c>
      <x:c r="AA723" s="52" t="str">
        <x:f>IF('Deal_Master_Wide'!$AL$106="","",'Deal_Master_Wide'!$AL$106)</x:f>
        <x:v>Unknown</x:v>
      </x:c>
      <x:c r="AB723" s="54" t="n">
        <x:f>IF('Deal_Master_Wide'!$AF$106="","",'Deal_Master_Wide'!$AF$106)</x:f>
        <x:v>8</x:v>
      </x:c>
      <x:c r="AC723" s="52" t="str">
        <x:f>IF(COUNT($P723,$Q723,$R723,$S723,$T723,$U723,$V723,$W723,$X723)=9,"Yes","No")</x:f>
        <x:v>No</x:v>
      </x:c>
      <x:c r="AD723" s="52" t="str">
        <x:f>IF(COUNT($Y723,$Z723)=2,"Yes","No")</x:f>
        <x:v>No</x:v>
      </x:c>
      <x:c r="AE723" s="50" t="str"/>
      <x:c r="AF723" t="str"/>
    </x:row>
    <x:row r="724" ht="20" customHeight="1">
      <x:c r="A724" s="50" t="str">
        <x:v>CTL-0104</x:v>
      </x:c>
      <x:c r="B724" s="50" t="str">
        <x:v>Candidate alternative-rationale group</x:v>
      </x:c>
      <x:c r="C724" s="52" t="str">
        <x:f>IF('Deal_Master_Wide'!$AU$106="","",'Deal_Master_Wide'!$AU$106)</x:f>
        <x:v>Not reviewed</x:v>
      </x:c>
      <x:c r="D724" s="52" t="str">
        <x:f>IF('Deal_Master_Wide'!$AV$106="","",'Deal_Master_Wide'!$AV$106)</x:f>
        <x:v>Not assessed</x:v>
      </x:c>
      <x:c r="E724" s="50" t="n">
        <x:v>0</x:v>
      </x:c>
      <x:c r="F724" s="52" t="str">
        <x:f>IF(OR($C724="High-confidence innovation-driven",$C724="Medium-confidence innovation-driven"),1,IF($C724="Clear alternative-rationale",0,""))</x:f>
      </x:c>
      <x:c r="G724" s="52" t="str">
        <x:f>IF('Deal_Master_Wide'!$M$106="","",'Deal_Master_Wide'!$M$106)</x:f>
        <x:v>Review</x:v>
      </x:c>
      <x:c r="H724" s="50" t="str">
        <x:v>MindWalk Holdings Corp</x:v>
      </x:c>
      <x:c r="I724" s="50" t="str">
        <x:v>Modiquest Research BV; Immulease BV</x:v>
      </x:c>
      <x:c r="J724" s="50" t="n">
        <x:v>2018</x:v>
      </x:c>
      <x:c r="K724" s="50" t="n">
        <x:v>-2</x:v>
      </x:c>
      <x:c r="L724" s="50" t="n">
        <x:v>2016</x:v>
      </x:c>
      <x:c r="M724" s="50" t="n">
        <x:v>0</x:v>
      </x:c>
      <x:c r="N724" s="50" t="n">
        <x:v>0</x:v>
      </x:c>
      <x:c r="O724" s="52" t="str">
        <x:f>IF($F724="","",$F724*$M724)</x:f>
      </x:c>
      <x:c r="P724" s="54" t="str">
        <x:f>IF('Deal_Master_Wide'!$BQ$106="","",'Deal_Master_Wide'!$BQ$106)</x:f>
      </x:c>
      <x:c r="Q724" s="54" t="str">
        <x:f>IF('Deal_Master_Wide'!$BX$106="","",'Deal_Master_Wide'!$BX$106)</x:f>
      </x:c>
      <x:c r="R724" s="54" t="str">
        <x:f>IF('Deal_Master_Wide'!$CE$106="","",'Deal_Master_Wide'!$CE$106)</x:f>
      </x:c>
      <x:c r="S724" s="54" t="str">
        <x:f>IF('Deal_Master_Wide'!$CL$106="","",'Deal_Master_Wide'!$CL$106)</x:f>
      </x:c>
      <x:c r="T724" s="54" t="str">
        <x:f>IF('Deal_Master_Wide'!$CS$106="","",'Deal_Master_Wide'!$CS$106)</x:f>
      </x:c>
      <x:c r="U724" s="54" t="str">
        <x:f>IF('Deal_Master_Wide'!$CZ$106="","",'Deal_Master_Wide'!$CZ$106)</x:f>
      </x:c>
      <x:c r="V724" s="56" t="str">
        <x:f>IF('Deal_Master_Wide'!$DG$106="","",'Deal_Master_Wide'!$DG$106)</x:f>
      </x:c>
      <x:c r="W724" s="56" t="str">
        <x:f>IF('Deal_Master_Wide'!$DN$106="","",'Deal_Master_Wide'!$DN$106)</x:f>
      </x:c>
      <x:c r="X724" s="56" t="str">
        <x:f>IF('Deal_Master_Wide'!$DU$106="","",'Deal_Master_Wide'!$DU$106)</x:f>
      </x:c>
      <x:c r="Y724" s="118" t="str">
        <x:f>IF('Deal_Master_Wide'!$EB$106="","",'Deal_Master_Wide'!$EB$106)</x:f>
      </x:c>
      <x:c r="Z724" s="118" t="str">
        <x:f>IF('Deal_Master_Wide'!$EI$106="","",'Deal_Master_Wide'!$EI$106)</x:f>
      </x:c>
      <x:c r="AA724" s="52" t="str">
        <x:f>IF('Deal_Master_Wide'!$AL$106="","",'Deal_Master_Wide'!$AL$106)</x:f>
        <x:v>Unknown</x:v>
      </x:c>
      <x:c r="AB724" s="54" t="n">
        <x:f>IF('Deal_Master_Wide'!$AF$106="","",'Deal_Master_Wide'!$AF$106)</x:f>
        <x:v>8</x:v>
      </x:c>
      <x:c r="AC724" s="52" t="str">
        <x:f>IF(COUNT($P724,$Q724,$R724,$S724,$T724,$U724,$V724,$W724,$X724)=9,"Yes","No")</x:f>
        <x:v>No</x:v>
      </x:c>
      <x:c r="AD724" s="52" t="str">
        <x:f>IF(COUNT($Y724,$Z724)=2,"Yes","No")</x:f>
        <x:v>No</x:v>
      </x:c>
      <x:c r="AE724" s="50" t="str"/>
      <x:c r="AF724" t="str"/>
    </x:row>
    <x:row r="725" ht="20" customHeight="1">
      <x:c r="A725" s="50" t="str">
        <x:v>CTL-0104</x:v>
      </x:c>
      <x:c r="B725" s="50" t="str">
        <x:v>Candidate alternative-rationale group</x:v>
      </x:c>
      <x:c r="C725" s="52" t="str">
        <x:f>IF('Deal_Master_Wide'!$AU$106="","",'Deal_Master_Wide'!$AU$106)</x:f>
        <x:v>Not reviewed</x:v>
      </x:c>
      <x:c r="D725" s="52" t="str">
        <x:f>IF('Deal_Master_Wide'!$AV$106="","",'Deal_Master_Wide'!$AV$106)</x:f>
        <x:v>Not assessed</x:v>
      </x:c>
      <x:c r="E725" s="50" t="n">
        <x:v>0</x:v>
      </x:c>
      <x:c r="F725" s="52" t="str">
        <x:f>IF(OR($C725="High-confidence innovation-driven",$C725="Medium-confidence innovation-driven"),1,IF($C725="Clear alternative-rationale",0,""))</x:f>
      </x:c>
      <x:c r="G725" s="52" t="str">
        <x:f>IF('Deal_Master_Wide'!$M$106="","",'Deal_Master_Wide'!$M$106)</x:f>
        <x:v>Review</x:v>
      </x:c>
      <x:c r="H725" s="50" t="str">
        <x:v>MindWalk Holdings Corp</x:v>
      </x:c>
      <x:c r="I725" s="50" t="str">
        <x:v>Modiquest Research BV; Immulease BV</x:v>
      </x:c>
      <x:c r="J725" s="50" t="n">
        <x:v>2018</x:v>
      </x:c>
      <x:c r="K725" s="50" t="n">
        <x:v>-1</x:v>
      </x:c>
      <x:c r="L725" s="50" t="n">
        <x:v>2017</x:v>
      </x:c>
      <x:c r="M725" s="50" t="n">
        <x:v>0</x:v>
      </x:c>
      <x:c r="N725" s="50" t="n">
        <x:v>0</x:v>
      </x:c>
      <x:c r="O725" s="52" t="str">
        <x:f>IF($F725="","",$F725*$M725)</x:f>
      </x:c>
      <x:c r="P725" s="54" t="str">
        <x:f>IF('Deal_Master_Wide'!$BR$106="","",'Deal_Master_Wide'!$BR$106)</x:f>
      </x:c>
      <x:c r="Q725" s="54" t="str">
        <x:f>IF('Deal_Master_Wide'!$BY$106="","",'Deal_Master_Wide'!$BY$106)</x:f>
      </x:c>
      <x:c r="R725" s="54" t="str">
        <x:f>IF('Deal_Master_Wide'!$CF$106="","",'Deal_Master_Wide'!$CF$106)</x:f>
      </x:c>
      <x:c r="S725" s="54" t="str">
        <x:f>IF('Deal_Master_Wide'!$CM$106="","",'Deal_Master_Wide'!$CM$106)</x:f>
      </x:c>
      <x:c r="T725" s="54" t="str">
        <x:f>IF('Deal_Master_Wide'!$CT$106="","",'Deal_Master_Wide'!$CT$106)</x:f>
      </x:c>
      <x:c r="U725" s="54" t="str">
        <x:f>IF('Deal_Master_Wide'!$DA$106="","",'Deal_Master_Wide'!$DA$106)</x:f>
      </x:c>
      <x:c r="V725" s="56" t="str">
        <x:f>IF('Deal_Master_Wide'!$DH$106="","",'Deal_Master_Wide'!$DH$106)</x:f>
      </x:c>
      <x:c r="W725" s="56" t="str">
        <x:f>IF('Deal_Master_Wide'!$DO$106="","",'Deal_Master_Wide'!$DO$106)</x:f>
      </x:c>
      <x:c r="X725" s="56" t="str">
        <x:f>IF('Deal_Master_Wide'!$DV$106="","",'Deal_Master_Wide'!$DV$106)</x:f>
      </x:c>
      <x:c r="Y725" s="118" t="str">
        <x:f>IF('Deal_Master_Wide'!$EC$106="","",'Deal_Master_Wide'!$EC$106)</x:f>
      </x:c>
      <x:c r="Z725" s="118" t="str">
        <x:f>IF('Deal_Master_Wide'!$EJ$106="","",'Deal_Master_Wide'!$EJ$106)</x:f>
      </x:c>
      <x:c r="AA725" s="52" t="str">
        <x:f>IF('Deal_Master_Wide'!$AL$106="","",'Deal_Master_Wide'!$AL$106)</x:f>
        <x:v>Unknown</x:v>
      </x:c>
      <x:c r="AB725" s="54" t="n">
        <x:f>IF('Deal_Master_Wide'!$AF$106="","",'Deal_Master_Wide'!$AF$106)</x:f>
        <x:v>8</x:v>
      </x:c>
      <x:c r="AC725" s="52" t="str">
        <x:f>IF(COUNT($P725,$Q725,$R725,$S725,$T725,$U725,$V725,$W725,$X725)=9,"Yes","No")</x:f>
        <x:v>No</x:v>
      </x:c>
      <x:c r="AD725" s="52" t="str">
        <x:f>IF(COUNT($Y725,$Z725)=2,"Yes","No")</x:f>
        <x:v>No</x:v>
      </x:c>
      <x:c r="AE725" s="50" t="str"/>
      <x:c r="AF725" t="str"/>
    </x:row>
    <x:row r="726" ht="20" customHeight="1">
      <x:c r="A726" s="50" t="str">
        <x:v>CTL-0104</x:v>
      </x:c>
      <x:c r="B726" s="50" t="str">
        <x:v>Candidate alternative-rationale group</x:v>
      </x:c>
      <x:c r="C726" s="52" t="str">
        <x:f>IF('Deal_Master_Wide'!$AU$106="","",'Deal_Master_Wide'!$AU$106)</x:f>
        <x:v>Not reviewed</x:v>
      </x:c>
      <x:c r="D726" s="52" t="str">
        <x:f>IF('Deal_Master_Wide'!$AV$106="","",'Deal_Master_Wide'!$AV$106)</x:f>
        <x:v>Not assessed</x:v>
      </x:c>
      <x:c r="E726" s="50" t="n">
        <x:v>0</x:v>
      </x:c>
      <x:c r="F726" s="52" t="str">
        <x:f>IF(OR($C726="High-confidence innovation-driven",$C726="Medium-confidence innovation-driven"),1,IF($C726="Clear alternative-rationale",0,""))</x:f>
      </x:c>
      <x:c r="G726" s="52" t="str">
        <x:f>IF('Deal_Master_Wide'!$M$106="","",'Deal_Master_Wide'!$M$106)</x:f>
        <x:v>Review</x:v>
      </x:c>
      <x:c r="H726" s="50" t="str">
        <x:v>MindWalk Holdings Corp</x:v>
      </x:c>
      <x:c r="I726" s="50" t="str">
        <x:v>Modiquest Research BV; Immulease BV</x:v>
      </x:c>
      <x:c r="J726" s="50" t="n">
        <x:v>2018</x:v>
      </x:c>
      <x:c r="K726" s="50" t="n">
        <x:v>0</x:v>
      </x:c>
      <x:c r="L726" s="50" t="n">
        <x:v>2018</x:v>
      </x:c>
      <x:c r="M726" s="50" t="n">
        <x:v>0</x:v>
      </x:c>
      <x:c r="N726" s="50" t="n">
        <x:v>1</x:v>
      </x:c>
      <x:c r="O726" s="52" t="str">
        <x:f>IF($F726="","",$F726*$M726)</x:f>
      </x:c>
      <x:c r="P726" s="54" t="str">
        <x:f>IF('Deal_Master_Wide'!$BS$106="","",'Deal_Master_Wide'!$BS$106)</x:f>
      </x:c>
      <x:c r="Q726" s="54" t="str">
        <x:f>IF('Deal_Master_Wide'!$BZ$106="","",'Deal_Master_Wide'!$BZ$106)</x:f>
      </x:c>
      <x:c r="R726" s="54" t="str">
        <x:f>IF('Deal_Master_Wide'!$CG$106="","",'Deal_Master_Wide'!$CG$106)</x:f>
      </x:c>
      <x:c r="S726" s="54" t="str">
        <x:f>IF('Deal_Master_Wide'!$CN$106="","",'Deal_Master_Wide'!$CN$106)</x:f>
      </x:c>
      <x:c r="T726" s="54" t="str">
        <x:f>IF('Deal_Master_Wide'!$CU$106="","",'Deal_Master_Wide'!$CU$106)</x:f>
      </x:c>
      <x:c r="U726" s="54" t="str">
        <x:f>IF('Deal_Master_Wide'!$DB$106="","",'Deal_Master_Wide'!$DB$106)</x:f>
      </x:c>
      <x:c r="V726" s="56" t="str">
        <x:f>IF('Deal_Master_Wide'!$DI$106="","",'Deal_Master_Wide'!$DI$106)</x:f>
      </x:c>
      <x:c r="W726" s="56" t="str">
        <x:f>IF('Deal_Master_Wide'!$DP$106="","",'Deal_Master_Wide'!$DP$106)</x:f>
      </x:c>
      <x:c r="X726" s="56" t="str">
        <x:f>IF('Deal_Master_Wide'!$DW$106="","",'Deal_Master_Wide'!$DW$106)</x:f>
      </x:c>
      <x:c r="Y726" s="118" t="str">
        <x:f>IF('Deal_Master_Wide'!$ED$106="","",'Deal_Master_Wide'!$ED$106)</x:f>
      </x:c>
      <x:c r="Z726" s="118" t="str">
        <x:f>IF('Deal_Master_Wide'!$EK$106="","",'Deal_Master_Wide'!$EK$106)</x:f>
      </x:c>
      <x:c r="AA726" s="52" t="str">
        <x:f>IF('Deal_Master_Wide'!$AL$106="","",'Deal_Master_Wide'!$AL$106)</x:f>
        <x:v>Unknown</x:v>
      </x:c>
      <x:c r="AB726" s="54" t="n">
        <x:f>IF('Deal_Master_Wide'!$AF$106="","",'Deal_Master_Wide'!$AF$106)</x:f>
        <x:v>8</x:v>
      </x:c>
      <x:c r="AC726" s="52" t="str">
        <x:f>IF(COUNT($P726,$Q726,$R726,$S726,$T726,$U726,$V726,$W726,$X726)=9,"Yes","No")</x:f>
        <x:v>No</x:v>
      </x:c>
      <x:c r="AD726" s="52" t="str">
        <x:f>IF(COUNT($Y726,$Z726)=2,"Yes","No")</x:f>
        <x:v>No</x:v>
      </x:c>
      <x:c r="AE726" s="50" t="str"/>
      <x:c r="AF726" t="str"/>
    </x:row>
    <x:row r="727" ht="20" customHeight="1">
      <x:c r="A727" s="50" t="str">
        <x:v>CTL-0104</x:v>
      </x:c>
      <x:c r="B727" s="50" t="str">
        <x:v>Candidate alternative-rationale group</x:v>
      </x:c>
      <x:c r="C727" s="52" t="str">
        <x:f>IF('Deal_Master_Wide'!$AU$106="","",'Deal_Master_Wide'!$AU$106)</x:f>
        <x:v>Not reviewed</x:v>
      </x:c>
      <x:c r="D727" s="52" t="str">
        <x:f>IF('Deal_Master_Wide'!$AV$106="","",'Deal_Master_Wide'!$AV$106)</x:f>
        <x:v>Not assessed</x:v>
      </x:c>
      <x:c r="E727" s="50" t="n">
        <x:v>0</x:v>
      </x:c>
      <x:c r="F727" s="52" t="str">
        <x:f>IF(OR($C727="High-confidence innovation-driven",$C727="Medium-confidence innovation-driven"),1,IF($C727="Clear alternative-rationale",0,""))</x:f>
      </x:c>
      <x:c r="G727" s="52" t="str">
        <x:f>IF('Deal_Master_Wide'!$M$106="","",'Deal_Master_Wide'!$M$106)</x:f>
        <x:v>Review</x:v>
      </x:c>
      <x:c r="H727" s="50" t="str">
        <x:v>MindWalk Holdings Corp</x:v>
      </x:c>
      <x:c r="I727" s="50" t="str">
        <x:v>Modiquest Research BV; Immulease BV</x:v>
      </x:c>
      <x:c r="J727" s="50" t="n">
        <x:v>2018</x:v>
      </x:c>
      <x:c r="K727" s="50" t="n">
        <x:v>1</x:v>
      </x:c>
      <x:c r="L727" s="50" t="n">
        <x:v>2019</x:v>
      </x:c>
      <x:c r="M727" s="50" t="n">
        <x:v>1</x:v>
      </x:c>
      <x:c r="N727" s="50" t="n">
        <x:v>1</x:v>
      </x:c>
      <x:c r="O727" s="52" t="str">
        <x:f>IF($F727="","",$F727*$M727)</x:f>
      </x:c>
      <x:c r="P727" s="54" t="str">
        <x:f>IF('Deal_Master_Wide'!$BT$106="","",'Deal_Master_Wide'!$BT$106)</x:f>
      </x:c>
      <x:c r="Q727" s="54" t="str">
        <x:f>IF('Deal_Master_Wide'!$CA$106="","",'Deal_Master_Wide'!$CA$106)</x:f>
      </x:c>
      <x:c r="R727" s="54" t="str">
        <x:f>IF('Deal_Master_Wide'!$CH$106="","",'Deal_Master_Wide'!$CH$106)</x:f>
      </x:c>
      <x:c r="S727" s="54" t="str">
        <x:f>IF('Deal_Master_Wide'!$CO$106="","",'Deal_Master_Wide'!$CO$106)</x:f>
      </x:c>
      <x:c r="T727" s="54" t="str">
        <x:f>IF('Deal_Master_Wide'!$CV$106="","",'Deal_Master_Wide'!$CV$106)</x:f>
      </x:c>
      <x:c r="U727" s="54" t="str">
        <x:f>IF('Deal_Master_Wide'!$DC$106="","",'Deal_Master_Wide'!$DC$106)</x:f>
      </x:c>
      <x:c r="V727" s="56" t="str">
        <x:f>IF('Deal_Master_Wide'!$DJ$106="","",'Deal_Master_Wide'!$DJ$106)</x:f>
      </x:c>
      <x:c r="W727" s="56" t="str">
        <x:f>IF('Deal_Master_Wide'!$DQ$106="","",'Deal_Master_Wide'!$DQ$106)</x:f>
      </x:c>
      <x:c r="X727" s="56" t="str">
        <x:f>IF('Deal_Master_Wide'!$DX$106="","",'Deal_Master_Wide'!$DX$106)</x:f>
      </x:c>
      <x:c r="Y727" s="118" t="str">
        <x:f>IF('Deal_Master_Wide'!$EE$106="","",'Deal_Master_Wide'!$EE$106)</x:f>
      </x:c>
      <x:c r="Z727" s="118" t="str">
        <x:f>IF('Deal_Master_Wide'!$EL$106="","",'Deal_Master_Wide'!$EL$106)</x:f>
      </x:c>
      <x:c r="AA727" s="52" t="str">
        <x:f>IF('Deal_Master_Wide'!$AL$106="","",'Deal_Master_Wide'!$AL$106)</x:f>
        <x:v>Unknown</x:v>
      </x:c>
      <x:c r="AB727" s="54" t="n">
        <x:f>IF('Deal_Master_Wide'!$AF$106="","",'Deal_Master_Wide'!$AF$106)</x:f>
        <x:v>8</x:v>
      </x:c>
      <x:c r="AC727" s="52" t="str">
        <x:f>IF(COUNT($P727,$Q727,$R727,$S727,$T727,$U727,$V727,$W727,$X727)=9,"Yes","No")</x:f>
        <x:v>No</x:v>
      </x:c>
      <x:c r="AD727" s="52" t="str">
        <x:f>IF(COUNT($Y727,$Z727)=2,"Yes","No")</x:f>
        <x:v>No</x:v>
      </x:c>
      <x:c r="AE727" s="50" t="str"/>
      <x:c r="AF727" t="str"/>
    </x:row>
    <x:row r="728" ht="20" customHeight="1">
      <x:c r="A728" s="50" t="str">
        <x:v>CTL-0104</x:v>
      </x:c>
      <x:c r="B728" s="50" t="str">
        <x:v>Candidate alternative-rationale group</x:v>
      </x:c>
      <x:c r="C728" s="52" t="str">
        <x:f>IF('Deal_Master_Wide'!$AU$106="","",'Deal_Master_Wide'!$AU$106)</x:f>
        <x:v>Not reviewed</x:v>
      </x:c>
      <x:c r="D728" s="52" t="str">
        <x:f>IF('Deal_Master_Wide'!$AV$106="","",'Deal_Master_Wide'!$AV$106)</x:f>
        <x:v>Not assessed</x:v>
      </x:c>
      <x:c r="E728" s="50" t="n">
        <x:v>0</x:v>
      </x:c>
      <x:c r="F728" s="52" t="str">
        <x:f>IF(OR($C728="High-confidence innovation-driven",$C728="Medium-confidence innovation-driven"),1,IF($C728="Clear alternative-rationale",0,""))</x:f>
      </x:c>
      <x:c r="G728" s="52" t="str">
        <x:f>IF('Deal_Master_Wide'!$M$106="","",'Deal_Master_Wide'!$M$106)</x:f>
        <x:v>Review</x:v>
      </x:c>
      <x:c r="H728" s="50" t="str">
        <x:v>MindWalk Holdings Corp</x:v>
      </x:c>
      <x:c r="I728" s="50" t="str">
        <x:v>Modiquest Research BV; Immulease BV</x:v>
      </x:c>
      <x:c r="J728" s="50" t="n">
        <x:v>2018</x:v>
      </x:c>
      <x:c r="K728" s="50" t="n">
        <x:v>2</x:v>
      </x:c>
      <x:c r="L728" s="50" t="n">
        <x:v>2020</x:v>
      </x:c>
      <x:c r="M728" s="50" t="n">
        <x:v>1</x:v>
      </x:c>
      <x:c r="N728" s="50" t="n">
        <x:v>1</x:v>
      </x:c>
      <x:c r="O728" s="52" t="str">
        <x:f>IF($F728="","",$F728*$M728)</x:f>
      </x:c>
      <x:c r="P728" s="54" t="str">
        <x:f>IF('Deal_Master_Wide'!$BU$106="","",'Deal_Master_Wide'!$BU$106)</x:f>
      </x:c>
      <x:c r="Q728" s="54" t="str">
        <x:f>IF('Deal_Master_Wide'!$CB$106="","",'Deal_Master_Wide'!$CB$106)</x:f>
      </x:c>
      <x:c r="R728" s="54" t="str">
        <x:f>IF('Deal_Master_Wide'!$CI$106="","",'Deal_Master_Wide'!$CI$106)</x:f>
      </x:c>
      <x:c r="S728" s="54" t="str">
        <x:f>IF('Deal_Master_Wide'!$CP$106="","",'Deal_Master_Wide'!$CP$106)</x:f>
      </x:c>
      <x:c r="T728" s="54" t="str">
        <x:f>IF('Deal_Master_Wide'!$CW$106="","",'Deal_Master_Wide'!$CW$106)</x:f>
      </x:c>
      <x:c r="U728" s="54" t="str">
        <x:f>IF('Deal_Master_Wide'!$DD$106="","",'Deal_Master_Wide'!$DD$106)</x:f>
      </x:c>
      <x:c r="V728" s="56" t="str">
        <x:f>IF('Deal_Master_Wide'!$DK$106="","",'Deal_Master_Wide'!$DK$106)</x:f>
      </x:c>
      <x:c r="W728" s="56" t="str">
        <x:f>IF('Deal_Master_Wide'!$DR$106="","",'Deal_Master_Wide'!$DR$106)</x:f>
      </x:c>
      <x:c r="X728" s="56" t="str">
        <x:f>IF('Deal_Master_Wide'!$DY$106="","",'Deal_Master_Wide'!$DY$106)</x:f>
      </x:c>
      <x:c r="Y728" s="118" t="str">
        <x:f>IF('Deal_Master_Wide'!$EF$106="","",'Deal_Master_Wide'!$EF$106)</x:f>
      </x:c>
      <x:c r="Z728" s="118" t="str">
        <x:f>IF('Deal_Master_Wide'!$EM$106="","",'Deal_Master_Wide'!$EM$106)</x:f>
      </x:c>
      <x:c r="AA728" s="52" t="str">
        <x:f>IF('Deal_Master_Wide'!$AL$106="","",'Deal_Master_Wide'!$AL$106)</x:f>
        <x:v>Unknown</x:v>
      </x:c>
      <x:c r="AB728" s="54" t="n">
        <x:f>IF('Deal_Master_Wide'!$AF$106="","",'Deal_Master_Wide'!$AF$106)</x:f>
        <x:v>8</x:v>
      </x:c>
      <x:c r="AC728" s="52" t="str">
        <x:f>IF(COUNT($P728,$Q728,$R728,$S728,$T728,$U728,$V728,$W728,$X728)=9,"Yes","No")</x:f>
        <x:v>No</x:v>
      </x:c>
      <x:c r="AD728" s="52" t="str">
        <x:f>IF(COUNT($Y728,$Z728)=2,"Yes","No")</x:f>
        <x:v>No</x:v>
      </x:c>
      <x:c r="AE728" s="50" t="str"/>
      <x:c r="AF728" t="str"/>
    </x:row>
    <x:row r="729" ht="20" customHeight="1">
      <x:c r="A729" s="50" t="str">
        <x:v>CTL-0104</x:v>
      </x:c>
      <x:c r="B729" s="50" t="str">
        <x:v>Candidate alternative-rationale group</x:v>
      </x:c>
      <x:c r="C729" s="52" t="str">
        <x:f>IF('Deal_Master_Wide'!$AU$106="","",'Deal_Master_Wide'!$AU$106)</x:f>
        <x:v>Not reviewed</x:v>
      </x:c>
      <x:c r="D729" s="52" t="str">
        <x:f>IF('Deal_Master_Wide'!$AV$106="","",'Deal_Master_Wide'!$AV$106)</x:f>
        <x:v>Not assessed</x:v>
      </x:c>
      <x:c r="E729" s="50" t="n">
        <x:v>0</x:v>
      </x:c>
      <x:c r="F729" s="52" t="str">
        <x:f>IF(OR($C729="High-confidence innovation-driven",$C729="Medium-confidence innovation-driven"),1,IF($C729="Clear alternative-rationale",0,""))</x:f>
      </x:c>
      <x:c r="G729" s="52" t="str">
        <x:f>IF('Deal_Master_Wide'!$M$106="","",'Deal_Master_Wide'!$M$106)</x:f>
        <x:v>Review</x:v>
      </x:c>
      <x:c r="H729" s="50" t="str">
        <x:v>MindWalk Holdings Corp</x:v>
      </x:c>
      <x:c r="I729" s="50" t="str">
        <x:v>Modiquest Research BV; Immulease BV</x:v>
      </x:c>
      <x:c r="J729" s="50" t="n">
        <x:v>2018</x:v>
      </x:c>
      <x:c r="K729" s="50" t="n">
        <x:v>3</x:v>
      </x:c>
      <x:c r="L729" s="50" t="n">
        <x:v>2021</x:v>
      </x:c>
      <x:c r="M729" s="50" t="n">
        <x:v>1</x:v>
      </x:c>
      <x:c r="N729" s="50" t="n">
        <x:v>1</x:v>
      </x:c>
      <x:c r="O729" s="52" t="str">
        <x:f>IF($F729="","",$F729*$M729)</x:f>
      </x:c>
      <x:c r="P729" s="54" t="str">
        <x:f>IF('Deal_Master_Wide'!$BV$106="","",'Deal_Master_Wide'!$BV$106)</x:f>
      </x:c>
      <x:c r="Q729" s="54" t="str">
        <x:f>IF('Deal_Master_Wide'!$CC$106="","",'Deal_Master_Wide'!$CC$106)</x:f>
      </x:c>
      <x:c r="R729" s="54" t="str">
        <x:f>IF('Deal_Master_Wide'!$CJ$106="","",'Deal_Master_Wide'!$CJ$106)</x:f>
      </x:c>
      <x:c r="S729" s="54" t="str">
        <x:f>IF('Deal_Master_Wide'!$CQ$106="","",'Deal_Master_Wide'!$CQ$106)</x:f>
      </x:c>
      <x:c r="T729" s="54" t="str">
        <x:f>IF('Deal_Master_Wide'!$CX$106="","",'Deal_Master_Wide'!$CX$106)</x:f>
      </x:c>
      <x:c r="U729" s="54" t="str">
        <x:f>IF('Deal_Master_Wide'!$DE$106="","",'Deal_Master_Wide'!$DE$106)</x:f>
      </x:c>
      <x:c r="V729" s="56" t="str">
        <x:f>IF('Deal_Master_Wide'!$DL$106="","",'Deal_Master_Wide'!$DL$106)</x:f>
      </x:c>
      <x:c r="W729" s="56" t="str">
        <x:f>IF('Deal_Master_Wide'!$DS$106="","",'Deal_Master_Wide'!$DS$106)</x:f>
      </x:c>
      <x:c r="X729" s="56" t="str">
        <x:f>IF('Deal_Master_Wide'!$DZ$106="","",'Deal_Master_Wide'!$DZ$106)</x:f>
      </x:c>
      <x:c r="Y729" s="118" t="str">
        <x:f>IF('Deal_Master_Wide'!$EG$106="","",'Deal_Master_Wide'!$EG$106)</x:f>
      </x:c>
      <x:c r="Z729" s="118" t="str">
        <x:f>IF('Deal_Master_Wide'!$EN$106="","",'Deal_Master_Wide'!$EN$106)</x:f>
      </x:c>
      <x:c r="AA729" s="52" t="str">
        <x:f>IF('Deal_Master_Wide'!$AL$106="","",'Deal_Master_Wide'!$AL$106)</x:f>
        <x:v>Unknown</x:v>
      </x:c>
      <x:c r="AB729" s="54" t="n">
        <x:f>IF('Deal_Master_Wide'!$AF$106="","",'Deal_Master_Wide'!$AF$106)</x:f>
        <x:v>8</x:v>
      </x:c>
      <x:c r="AC729" s="52" t="str">
        <x:f>IF(COUNT($P729,$Q729,$R729,$S729,$T729,$U729,$V729,$W729,$X729)=9,"Yes","No")</x:f>
        <x:v>No</x:v>
      </x:c>
      <x:c r="AD729" s="52" t="str">
        <x:f>IF(COUNT($Y729,$Z729)=2,"Yes","No")</x:f>
        <x:v>No</x:v>
      </x:c>
      <x:c r="AE729" s="50" t="str"/>
      <x:c r="AF729" t="str"/>
    </x:row>
    <x:row r="730" ht="20" customHeight="1">
      <x:c r="A730" s="50" t="str">
        <x:v>CTL-0105</x:v>
      </x:c>
      <x:c r="B730" s="50" t="str">
        <x:v>Candidate alternative-rationale group</x:v>
      </x:c>
      <x:c r="C730" s="52" t="str">
        <x:f>IF('Deal_Master_Wide'!$AU$107="","",'Deal_Master_Wide'!$AU$107)</x:f>
        <x:v>Not reviewed</x:v>
      </x:c>
      <x:c r="D730" s="52" t="str">
        <x:f>IF('Deal_Master_Wide'!$AV$107="","",'Deal_Master_Wide'!$AV$107)</x:f>
        <x:v>Not assessed</x:v>
      </x:c>
      <x:c r="E730" s="50" t="n">
        <x:v>0</x:v>
      </x:c>
      <x:c r="F730" s="52" t="str">
        <x:f>IF(OR($C730="High-confidence innovation-driven",$C730="Medium-confidence innovation-driven"),1,IF($C730="Clear alternative-rationale",0,""))</x:f>
      </x:c>
      <x:c r="G730" s="52" t="str">
        <x:f>IF('Deal_Master_Wide'!$M$107="","",'Deal_Master_Wide'!$M$107)</x:f>
        <x:v>Review</x:v>
      </x:c>
      <x:c r="H730" s="50" t="str">
        <x:v>Undisclosed</x:v>
      </x:c>
      <x:c r="I730" s="50" t="str">
        <x:v>BioArctic AB</x:v>
      </x:c>
      <x:c r="J730" s="50" t="n">
        <x:v>2017</x:v>
      </x:c>
      <x:c r="K730" s="50" t="n">
        <x:v>-3</x:v>
      </x:c>
      <x:c r="L730" s="50" t="n">
        <x:v>2014</x:v>
      </x:c>
      <x:c r="M730" s="50" t="n">
        <x:v>0</x:v>
      </x:c>
      <x:c r="N730" s="50" t="n">
        <x:v>0</x:v>
      </x:c>
      <x:c r="O730" s="52" t="str">
        <x:f>IF($F730="","",$F730*$M730)</x:f>
      </x:c>
      <x:c r="P730" s="54" t="str">
        <x:f>IF('Deal_Master_Wide'!$BP$107="","",'Deal_Master_Wide'!$BP$107)</x:f>
      </x:c>
      <x:c r="Q730" s="54" t="str">
        <x:f>IF('Deal_Master_Wide'!$BW$107="","",'Deal_Master_Wide'!$BW$107)</x:f>
      </x:c>
      <x:c r="R730" s="54" t="str">
        <x:f>IF('Deal_Master_Wide'!$CD$107="","",'Deal_Master_Wide'!$CD$107)</x:f>
      </x:c>
      <x:c r="S730" s="54" t="str">
        <x:f>IF('Deal_Master_Wide'!$CK$107="","",'Deal_Master_Wide'!$CK$107)</x:f>
      </x:c>
      <x:c r="T730" s="54" t="str">
        <x:f>IF('Deal_Master_Wide'!$CR$107="","",'Deal_Master_Wide'!$CR$107)</x:f>
      </x:c>
      <x:c r="U730" s="54" t="str">
        <x:f>IF('Deal_Master_Wide'!$CY$107="","",'Deal_Master_Wide'!$CY$107)</x:f>
      </x:c>
      <x:c r="V730" s="56" t="str">
        <x:f>IF('Deal_Master_Wide'!$DF$107="","",'Deal_Master_Wide'!$DF$107)</x:f>
      </x:c>
      <x:c r="W730" s="56" t="str">
        <x:f>IF('Deal_Master_Wide'!$DM$107="","",'Deal_Master_Wide'!$DM$107)</x:f>
      </x:c>
      <x:c r="X730" s="56" t="str">
        <x:f>IF('Deal_Master_Wide'!$DT$107="","",'Deal_Master_Wide'!$DT$107)</x:f>
      </x:c>
      <x:c r="Y730" s="118" t="str">
        <x:f>IF('Deal_Master_Wide'!$EA$107="","",'Deal_Master_Wide'!$EA$107)</x:f>
      </x:c>
      <x:c r="Z730" s="118" t="str">
        <x:f>IF('Deal_Master_Wide'!$EH$107="","",'Deal_Master_Wide'!$EH$107)</x:f>
      </x:c>
      <x:c r="AA730" s="52" t="str">
        <x:f>IF('Deal_Master_Wide'!$AL$107="","",'Deal_Master_Wide'!$AL$107)</x:f>
        <x:v>Unknown</x:v>
      </x:c>
      <x:c r="AB730" s="54" t="n">
        <x:f>IF('Deal_Master_Wide'!$AF$107="","",'Deal_Master_Wide'!$AF$107)</x:f>
        <x:v>4</x:v>
      </x:c>
      <x:c r="AC730" s="52" t="str">
        <x:f>IF(COUNT($P730,$Q730,$R730,$S730,$T730,$U730,$V730,$W730,$X730)=9,"Yes","No")</x:f>
        <x:v>No</x:v>
      </x:c>
      <x:c r="AD730" s="52" t="str">
        <x:f>IF(COUNT($Y730,$Z730)=2,"Yes","No")</x:f>
        <x:v>No</x:v>
      </x:c>
      <x:c r="AE730" s="50" t="str"/>
      <x:c r="AF730" t="str"/>
    </x:row>
    <x:row r="731" ht="20" customHeight="1">
      <x:c r="A731" s="50" t="str">
        <x:v>CTL-0105</x:v>
      </x:c>
      <x:c r="B731" s="50" t="str">
        <x:v>Candidate alternative-rationale group</x:v>
      </x:c>
      <x:c r="C731" s="52" t="str">
        <x:f>IF('Deal_Master_Wide'!$AU$107="","",'Deal_Master_Wide'!$AU$107)</x:f>
        <x:v>Not reviewed</x:v>
      </x:c>
      <x:c r="D731" s="52" t="str">
        <x:f>IF('Deal_Master_Wide'!$AV$107="","",'Deal_Master_Wide'!$AV$107)</x:f>
        <x:v>Not assessed</x:v>
      </x:c>
      <x:c r="E731" s="50" t="n">
        <x:v>0</x:v>
      </x:c>
      <x:c r="F731" s="52" t="str">
        <x:f>IF(OR($C731="High-confidence innovation-driven",$C731="Medium-confidence innovation-driven"),1,IF($C731="Clear alternative-rationale",0,""))</x:f>
      </x:c>
      <x:c r="G731" s="52" t="str">
        <x:f>IF('Deal_Master_Wide'!$M$107="","",'Deal_Master_Wide'!$M$107)</x:f>
        <x:v>Review</x:v>
      </x:c>
      <x:c r="H731" s="50" t="str">
        <x:v>Undisclosed</x:v>
      </x:c>
      <x:c r="I731" s="50" t="str">
        <x:v>BioArctic AB</x:v>
      </x:c>
      <x:c r="J731" s="50" t="n">
        <x:v>2017</x:v>
      </x:c>
      <x:c r="K731" s="50" t="n">
        <x:v>-2</x:v>
      </x:c>
      <x:c r="L731" s="50" t="n">
        <x:v>2015</x:v>
      </x:c>
      <x:c r="M731" s="50" t="n">
        <x:v>0</x:v>
      </x:c>
      <x:c r="N731" s="50" t="n">
        <x:v>0</x:v>
      </x:c>
      <x:c r="O731" s="52" t="str">
        <x:f>IF($F731="","",$F731*$M731)</x:f>
      </x:c>
      <x:c r="P731" s="54" t="str">
        <x:f>IF('Deal_Master_Wide'!$BQ$107="","",'Deal_Master_Wide'!$BQ$107)</x:f>
      </x:c>
      <x:c r="Q731" s="54" t="str">
        <x:f>IF('Deal_Master_Wide'!$BX$107="","",'Deal_Master_Wide'!$BX$107)</x:f>
      </x:c>
      <x:c r="R731" s="54" t="str">
        <x:f>IF('Deal_Master_Wide'!$CE$107="","",'Deal_Master_Wide'!$CE$107)</x:f>
      </x:c>
      <x:c r="S731" s="54" t="str">
        <x:f>IF('Deal_Master_Wide'!$CL$107="","",'Deal_Master_Wide'!$CL$107)</x:f>
      </x:c>
      <x:c r="T731" s="54" t="str">
        <x:f>IF('Deal_Master_Wide'!$CS$107="","",'Deal_Master_Wide'!$CS$107)</x:f>
      </x:c>
      <x:c r="U731" s="54" t="str">
        <x:f>IF('Deal_Master_Wide'!$CZ$107="","",'Deal_Master_Wide'!$CZ$107)</x:f>
      </x:c>
      <x:c r="V731" s="56" t="str">
        <x:f>IF('Deal_Master_Wide'!$DG$107="","",'Deal_Master_Wide'!$DG$107)</x:f>
      </x:c>
      <x:c r="W731" s="56" t="str">
        <x:f>IF('Deal_Master_Wide'!$DN$107="","",'Deal_Master_Wide'!$DN$107)</x:f>
      </x:c>
      <x:c r="X731" s="56" t="str">
        <x:f>IF('Deal_Master_Wide'!$DU$107="","",'Deal_Master_Wide'!$DU$107)</x:f>
      </x:c>
      <x:c r="Y731" s="118" t="str">
        <x:f>IF('Deal_Master_Wide'!$EB$107="","",'Deal_Master_Wide'!$EB$107)</x:f>
      </x:c>
      <x:c r="Z731" s="118" t="str">
        <x:f>IF('Deal_Master_Wide'!$EI$107="","",'Deal_Master_Wide'!$EI$107)</x:f>
      </x:c>
      <x:c r="AA731" s="52" t="str">
        <x:f>IF('Deal_Master_Wide'!$AL$107="","",'Deal_Master_Wide'!$AL$107)</x:f>
        <x:v>Unknown</x:v>
      </x:c>
      <x:c r="AB731" s="54" t="n">
        <x:f>IF('Deal_Master_Wide'!$AF$107="","",'Deal_Master_Wide'!$AF$107)</x:f>
        <x:v>4</x:v>
      </x:c>
      <x:c r="AC731" s="52" t="str">
        <x:f>IF(COUNT($P731,$Q731,$R731,$S731,$T731,$U731,$V731,$W731,$X731)=9,"Yes","No")</x:f>
        <x:v>No</x:v>
      </x:c>
      <x:c r="AD731" s="52" t="str">
        <x:f>IF(COUNT($Y731,$Z731)=2,"Yes","No")</x:f>
        <x:v>No</x:v>
      </x:c>
      <x:c r="AE731" s="50" t="str"/>
      <x:c r="AF731" t="str"/>
    </x:row>
    <x:row r="732" ht="20" customHeight="1">
      <x:c r="A732" s="50" t="str">
        <x:v>CTL-0105</x:v>
      </x:c>
      <x:c r="B732" s="50" t="str">
        <x:v>Candidate alternative-rationale group</x:v>
      </x:c>
      <x:c r="C732" s="52" t="str">
        <x:f>IF('Deal_Master_Wide'!$AU$107="","",'Deal_Master_Wide'!$AU$107)</x:f>
        <x:v>Not reviewed</x:v>
      </x:c>
      <x:c r="D732" s="52" t="str">
        <x:f>IF('Deal_Master_Wide'!$AV$107="","",'Deal_Master_Wide'!$AV$107)</x:f>
        <x:v>Not assessed</x:v>
      </x:c>
      <x:c r="E732" s="50" t="n">
        <x:v>0</x:v>
      </x:c>
      <x:c r="F732" s="52" t="str">
        <x:f>IF(OR($C732="High-confidence innovation-driven",$C732="Medium-confidence innovation-driven"),1,IF($C732="Clear alternative-rationale",0,""))</x:f>
      </x:c>
      <x:c r="G732" s="52" t="str">
        <x:f>IF('Deal_Master_Wide'!$M$107="","",'Deal_Master_Wide'!$M$107)</x:f>
        <x:v>Review</x:v>
      </x:c>
      <x:c r="H732" s="50" t="str">
        <x:v>Undisclosed</x:v>
      </x:c>
      <x:c r="I732" s="50" t="str">
        <x:v>BioArctic AB</x:v>
      </x:c>
      <x:c r="J732" s="50" t="n">
        <x:v>2017</x:v>
      </x:c>
      <x:c r="K732" s="50" t="n">
        <x:v>-1</x:v>
      </x:c>
      <x:c r="L732" s="50" t="n">
        <x:v>2016</x:v>
      </x:c>
      <x:c r="M732" s="50" t="n">
        <x:v>0</x:v>
      </x:c>
      <x:c r="N732" s="50" t="n">
        <x:v>0</x:v>
      </x:c>
      <x:c r="O732" s="52" t="str">
        <x:f>IF($F732="","",$F732*$M732)</x:f>
      </x:c>
      <x:c r="P732" s="54" t="str">
        <x:f>IF('Deal_Master_Wide'!$BR$107="","",'Deal_Master_Wide'!$BR$107)</x:f>
      </x:c>
      <x:c r="Q732" s="54" t="str">
        <x:f>IF('Deal_Master_Wide'!$BY$107="","",'Deal_Master_Wide'!$BY$107)</x:f>
      </x:c>
      <x:c r="R732" s="54" t="str">
        <x:f>IF('Deal_Master_Wide'!$CF$107="","",'Deal_Master_Wide'!$CF$107)</x:f>
      </x:c>
      <x:c r="S732" s="54" t="str">
        <x:f>IF('Deal_Master_Wide'!$CM$107="","",'Deal_Master_Wide'!$CM$107)</x:f>
      </x:c>
      <x:c r="T732" s="54" t="str">
        <x:f>IF('Deal_Master_Wide'!$CT$107="","",'Deal_Master_Wide'!$CT$107)</x:f>
      </x:c>
      <x:c r="U732" s="54" t="str">
        <x:f>IF('Deal_Master_Wide'!$DA$107="","",'Deal_Master_Wide'!$DA$107)</x:f>
      </x:c>
      <x:c r="V732" s="56" t="str">
        <x:f>IF('Deal_Master_Wide'!$DH$107="","",'Deal_Master_Wide'!$DH$107)</x:f>
      </x:c>
      <x:c r="W732" s="56" t="str">
        <x:f>IF('Deal_Master_Wide'!$DO$107="","",'Deal_Master_Wide'!$DO$107)</x:f>
      </x:c>
      <x:c r="X732" s="56" t="str">
        <x:f>IF('Deal_Master_Wide'!$DV$107="","",'Deal_Master_Wide'!$DV$107)</x:f>
      </x:c>
      <x:c r="Y732" s="118" t="str">
        <x:f>IF('Deal_Master_Wide'!$EC$107="","",'Deal_Master_Wide'!$EC$107)</x:f>
      </x:c>
      <x:c r="Z732" s="118" t="str">
        <x:f>IF('Deal_Master_Wide'!$EJ$107="","",'Deal_Master_Wide'!$EJ$107)</x:f>
      </x:c>
      <x:c r="AA732" s="52" t="str">
        <x:f>IF('Deal_Master_Wide'!$AL$107="","",'Deal_Master_Wide'!$AL$107)</x:f>
        <x:v>Unknown</x:v>
      </x:c>
      <x:c r="AB732" s="54" t="n">
        <x:f>IF('Deal_Master_Wide'!$AF$107="","",'Deal_Master_Wide'!$AF$107)</x:f>
        <x:v>4</x:v>
      </x:c>
      <x:c r="AC732" s="52" t="str">
        <x:f>IF(COUNT($P732,$Q732,$R732,$S732,$T732,$U732,$V732,$W732,$X732)=9,"Yes","No")</x:f>
        <x:v>No</x:v>
      </x:c>
      <x:c r="AD732" s="52" t="str">
        <x:f>IF(COUNT($Y732,$Z732)=2,"Yes","No")</x:f>
        <x:v>No</x:v>
      </x:c>
      <x:c r="AE732" s="50" t="str"/>
      <x:c r="AF732" t="str"/>
    </x:row>
    <x:row r="733" ht="20" customHeight="1">
      <x:c r="A733" s="50" t="str">
        <x:v>CTL-0105</x:v>
      </x:c>
      <x:c r="B733" s="50" t="str">
        <x:v>Candidate alternative-rationale group</x:v>
      </x:c>
      <x:c r="C733" s="52" t="str">
        <x:f>IF('Deal_Master_Wide'!$AU$107="","",'Deal_Master_Wide'!$AU$107)</x:f>
        <x:v>Not reviewed</x:v>
      </x:c>
      <x:c r="D733" s="52" t="str">
        <x:f>IF('Deal_Master_Wide'!$AV$107="","",'Deal_Master_Wide'!$AV$107)</x:f>
        <x:v>Not assessed</x:v>
      </x:c>
      <x:c r="E733" s="50" t="n">
        <x:v>0</x:v>
      </x:c>
      <x:c r="F733" s="52" t="str">
        <x:f>IF(OR($C733="High-confidence innovation-driven",$C733="Medium-confidence innovation-driven"),1,IF($C733="Clear alternative-rationale",0,""))</x:f>
      </x:c>
      <x:c r="G733" s="52" t="str">
        <x:f>IF('Deal_Master_Wide'!$M$107="","",'Deal_Master_Wide'!$M$107)</x:f>
        <x:v>Review</x:v>
      </x:c>
      <x:c r="H733" s="50" t="str">
        <x:v>Undisclosed</x:v>
      </x:c>
      <x:c r="I733" s="50" t="str">
        <x:v>BioArctic AB</x:v>
      </x:c>
      <x:c r="J733" s="50" t="n">
        <x:v>2017</x:v>
      </x:c>
      <x:c r="K733" s="50" t="n">
        <x:v>0</x:v>
      </x:c>
      <x:c r="L733" s="50" t="n">
        <x:v>2017</x:v>
      </x:c>
      <x:c r="M733" s="50" t="n">
        <x:v>0</x:v>
      </x:c>
      <x:c r="N733" s="50" t="n">
        <x:v>1</x:v>
      </x:c>
      <x:c r="O733" s="52" t="str">
        <x:f>IF($F733="","",$F733*$M733)</x:f>
      </x:c>
      <x:c r="P733" s="54" t="str">
        <x:f>IF('Deal_Master_Wide'!$BS$107="","",'Deal_Master_Wide'!$BS$107)</x:f>
      </x:c>
      <x:c r="Q733" s="54" t="str">
        <x:f>IF('Deal_Master_Wide'!$BZ$107="","",'Deal_Master_Wide'!$BZ$107)</x:f>
      </x:c>
      <x:c r="R733" s="54" t="str">
        <x:f>IF('Deal_Master_Wide'!$CG$107="","",'Deal_Master_Wide'!$CG$107)</x:f>
      </x:c>
      <x:c r="S733" s="54" t="str">
        <x:f>IF('Deal_Master_Wide'!$CN$107="","",'Deal_Master_Wide'!$CN$107)</x:f>
      </x:c>
      <x:c r="T733" s="54" t="str">
        <x:f>IF('Deal_Master_Wide'!$CU$107="","",'Deal_Master_Wide'!$CU$107)</x:f>
      </x:c>
      <x:c r="U733" s="54" t="str">
        <x:f>IF('Deal_Master_Wide'!$DB$107="","",'Deal_Master_Wide'!$DB$107)</x:f>
      </x:c>
      <x:c r="V733" s="56" t="str">
        <x:f>IF('Deal_Master_Wide'!$DI$107="","",'Deal_Master_Wide'!$DI$107)</x:f>
      </x:c>
      <x:c r="W733" s="56" t="str">
        <x:f>IF('Deal_Master_Wide'!$DP$107="","",'Deal_Master_Wide'!$DP$107)</x:f>
      </x:c>
      <x:c r="X733" s="56" t="str">
        <x:f>IF('Deal_Master_Wide'!$DW$107="","",'Deal_Master_Wide'!$DW$107)</x:f>
      </x:c>
      <x:c r="Y733" s="118" t="str">
        <x:f>IF('Deal_Master_Wide'!$ED$107="","",'Deal_Master_Wide'!$ED$107)</x:f>
      </x:c>
      <x:c r="Z733" s="118" t="str">
        <x:f>IF('Deal_Master_Wide'!$EK$107="","",'Deal_Master_Wide'!$EK$107)</x:f>
      </x:c>
      <x:c r="AA733" s="52" t="str">
        <x:f>IF('Deal_Master_Wide'!$AL$107="","",'Deal_Master_Wide'!$AL$107)</x:f>
        <x:v>Unknown</x:v>
      </x:c>
      <x:c r="AB733" s="54" t="n">
        <x:f>IF('Deal_Master_Wide'!$AF$107="","",'Deal_Master_Wide'!$AF$107)</x:f>
        <x:v>4</x:v>
      </x:c>
      <x:c r="AC733" s="52" t="str">
        <x:f>IF(COUNT($P733,$Q733,$R733,$S733,$T733,$U733,$V733,$W733,$X733)=9,"Yes","No")</x:f>
        <x:v>No</x:v>
      </x:c>
      <x:c r="AD733" s="52" t="str">
        <x:f>IF(COUNT($Y733,$Z733)=2,"Yes","No")</x:f>
        <x:v>No</x:v>
      </x:c>
      <x:c r="AE733" s="50" t="str"/>
      <x:c r="AF733" t="str"/>
    </x:row>
    <x:row r="734" ht="20" customHeight="1">
      <x:c r="A734" s="50" t="str">
        <x:v>CTL-0105</x:v>
      </x:c>
      <x:c r="B734" s="50" t="str">
        <x:v>Candidate alternative-rationale group</x:v>
      </x:c>
      <x:c r="C734" s="52" t="str">
        <x:f>IF('Deal_Master_Wide'!$AU$107="","",'Deal_Master_Wide'!$AU$107)</x:f>
        <x:v>Not reviewed</x:v>
      </x:c>
      <x:c r="D734" s="52" t="str">
        <x:f>IF('Deal_Master_Wide'!$AV$107="","",'Deal_Master_Wide'!$AV$107)</x:f>
        <x:v>Not assessed</x:v>
      </x:c>
      <x:c r="E734" s="50" t="n">
        <x:v>0</x:v>
      </x:c>
      <x:c r="F734" s="52" t="str">
        <x:f>IF(OR($C734="High-confidence innovation-driven",$C734="Medium-confidence innovation-driven"),1,IF($C734="Clear alternative-rationale",0,""))</x:f>
      </x:c>
      <x:c r="G734" s="52" t="str">
        <x:f>IF('Deal_Master_Wide'!$M$107="","",'Deal_Master_Wide'!$M$107)</x:f>
        <x:v>Review</x:v>
      </x:c>
      <x:c r="H734" s="50" t="str">
        <x:v>Undisclosed</x:v>
      </x:c>
      <x:c r="I734" s="50" t="str">
        <x:v>BioArctic AB</x:v>
      </x:c>
      <x:c r="J734" s="50" t="n">
        <x:v>2017</x:v>
      </x:c>
      <x:c r="K734" s="50" t="n">
        <x:v>1</x:v>
      </x:c>
      <x:c r="L734" s="50" t="n">
        <x:v>2018</x:v>
      </x:c>
      <x:c r="M734" s="50" t="n">
        <x:v>1</x:v>
      </x:c>
      <x:c r="N734" s="50" t="n">
        <x:v>1</x:v>
      </x:c>
      <x:c r="O734" s="52" t="str">
        <x:f>IF($F734="","",$F734*$M734)</x:f>
      </x:c>
      <x:c r="P734" s="54" t="str">
        <x:f>IF('Deal_Master_Wide'!$BT$107="","",'Deal_Master_Wide'!$BT$107)</x:f>
      </x:c>
      <x:c r="Q734" s="54" t="str">
        <x:f>IF('Deal_Master_Wide'!$CA$107="","",'Deal_Master_Wide'!$CA$107)</x:f>
      </x:c>
      <x:c r="R734" s="54" t="str">
        <x:f>IF('Deal_Master_Wide'!$CH$107="","",'Deal_Master_Wide'!$CH$107)</x:f>
      </x:c>
      <x:c r="S734" s="54" t="str">
        <x:f>IF('Deal_Master_Wide'!$CO$107="","",'Deal_Master_Wide'!$CO$107)</x:f>
      </x:c>
      <x:c r="T734" s="54" t="str">
        <x:f>IF('Deal_Master_Wide'!$CV$107="","",'Deal_Master_Wide'!$CV$107)</x:f>
      </x:c>
      <x:c r="U734" s="54" t="str">
        <x:f>IF('Deal_Master_Wide'!$DC$107="","",'Deal_Master_Wide'!$DC$107)</x:f>
      </x:c>
      <x:c r="V734" s="56" t="str">
        <x:f>IF('Deal_Master_Wide'!$DJ$107="","",'Deal_Master_Wide'!$DJ$107)</x:f>
      </x:c>
      <x:c r="W734" s="56" t="str">
        <x:f>IF('Deal_Master_Wide'!$DQ$107="","",'Deal_Master_Wide'!$DQ$107)</x:f>
      </x:c>
      <x:c r="X734" s="56" t="str">
        <x:f>IF('Deal_Master_Wide'!$DX$107="","",'Deal_Master_Wide'!$DX$107)</x:f>
      </x:c>
      <x:c r="Y734" s="118" t="str">
        <x:f>IF('Deal_Master_Wide'!$EE$107="","",'Deal_Master_Wide'!$EE$107)</x:f>
      </x:c>
      <x:c r="Z734" s="118" t="str">
        <x:f>IF('Deal_Master_Wide'!$EL$107="","",'Deal_Master_Wide'!$EL$107)</x:f>
      </x:c>
      <x:c r="AA734" s="52" t="str">
        <x:f>IF('Deal_Master_Wide'!$AL$107="","",'Deal_Master_Wide'!$AL$107)</x:f>
        <x:v>Unknown</x:v>
      </x:c>
      <x:c r="AB734" s="54" t="n">
        <x:f>IF('Deal_Master_Wide'!$AF$107="","",'Deal_Master_Wide'!$AF$107)</x:f>
        <x:v>4</x:v>
      </x:c>
      <x:c r="AC734" s="52" t="str">
        <x:f>IF(COUNT($P734,$Q734,$R734,$S734,$T734,$U734,$V734,$W734,$X734)=9,"Yes","No")</x:f>
        <x:v>No</x:v>
      </x:c>
      <x:c r="AD734" s="52" t="str">
        <x:f>IF(COUNT($Y734,$Z734)=2,"Yes","No")</x:f>
        <x:v>No</x:v>
      </x:c>
      <x:c r="AE734" s="50" t="str"/>
      <x:c r="AF734" t="str"/>
    </x:row>
    <x:row r="735" ht="20" customHeight="1">
      <x:c r="A735" s="50" t="str">
        <x:v>CTL-0105</x:v>
      </x:c>
      <x:c r="B735" s="50" t="str">
        <x:v>Candidate alternative-rationale group</x:v>
      </x:c>
      <x:c r="C735" s="52" t="str">
        <x:f>IF('Deal_Master_Wide'!$AU$107="","",'Deal_Master_Wide'!$AU$107)</x:f>
        <x:v>Not reviewed</x:v>
      </x:c>
      <x:c r="D735" s="52" t="str">
        <x:f>IF('Deal_Master_Wide'!$AV$107="","",'Deal_Master_Wide'!$AV$107)</x:f>
        <x:v>Not assessed</x:v>
      </x:c>
      <x:c r="E735" s="50" t="n">
        <x:v>0</x:v>
      </x:c>
      <x:c r="F735" s="52" t="str">
        <x:f>IF(OR($C735="High-confidence innovation-driven",$C735="Medium-confidence innovation-driven"),1,IF($C735="Clear alternative-rationale",0,""))</x:f>
      </x:c>
      <x:c r="G735" s="52" t="str">
        <x:f>IF('Deal_Master_Wide'!$M$107="","",'Deal_Master_Wide'!$M$107)</x:f>
        <x:v>Review</x:v>
      </x:c>
      <x:c r="H735" s="50" t="str">
        <x:v>Undisclosed</x:v>
      </x:c>
      <x:c r="I735" s="50" t="str">
        <x:v>BioArctic AB</x:v>
      </x:c>
      <x:c r="J735" s="50" t="n">
        <x:v>2017</x:v>
      </x:c>
      <x:c r="K735" s="50" t="n">
        <x:v>2</x:v>
      </x:c>
      <x:c r="L735" s="50" t="n">
        <x:v>2019</x:v>
      </x:c>
      <x:c r="M735" s="50" t="n">
        <x:v>1</x:v>
      </x:c>
      <x:c r="N735" s="50" t="n">
        <x:v>1</x:v>
      </x:c>
      <x:c r="O735" s="52" t="str">
        <x:f>IF($F735="","",$F735*$M735)</x:f>
      </x:c>
      <x:c r="P735" s="54" t="str">
        <x:f>IF('Deal_Master_Wide'!$BU$107="","",'Deal_Master_Wide'!$BU$107)</x:f>
      </x:c>
      <x:c r="Q735" s="54" t="str">
        <x:f>IF('Deal_Master_Wide'!$CB$107="","",'Deal_Master_Wide'!$CB$107)</x:f>
      </x:c>
      <x:c r="R735" s="54" t="str">
        <x:f>IF('Deal_Master_Wide'!$CI$107="","",'Deal_Master_Wide'!$CI$107)</x:f>
      </x:c>
      <x:c r="S735" s="54" t="str">
        <x:f>IF('Deal_Master_Wide'!$CP$107="","",'Deal_Master_Wide'!$CP$107)</x:f>
      </x:c>
      <x:c r="T735" s="54" t="str">
        <x:f>IF('Deal_Master_Wide'!$CW$107="","",'Deal_Master_Wide'!$CW$107)</x:f>
      </x:c>
      <x:c r="U735" s="54" t="str">
        <x:f>IF('Deal_Master_Wide'!$DD$107="","",'Deal_Master_Wide'!$DD$107)</x:f>
      </x:c>
      <x:c r="V735" s="56" t="str">
        <x:f>IF('Deal_Master_Wide'!$DK$107="","",'Deal_Master_Wide'!$DK$107)</x:f>
      </x:c>
      <x:c r="W735" s="56" t="str">
        <x:f>IF('Deal_Master_Wide'!$DR$107="","",'Deal_Master_Wide'!$DR$107)</x:f>
      </x:c>
      <x:c r="X735" s="56" t="str">
        <x:f>IF('Deal_Master_Wide'!$DY$107="","",'Deal_Master_Wide'!$DY$107)</x:f>
      </x:c>
      <x:c r="Y735" s="118" t="str">
        <x:f>IF('Deal_Master_Wide'!$EF$107="","",'Deal_Master_Wide'!$EF$107)</x:f>
      </x:c>
      <x:c r="Z735" s="118" t="str">
        <x:f>IF('Deal_Master_Wide'!$EM$107="","",'Deal_Master_Wide'!$EM$107)</x:f>
      </x:c>
      <x:c r="AA735" s="52" t="str">
        <x:f>IF('Deal_Master_Wide'!$AL$107="","",'Deal_Master_Wide'!$AL$107)</x:f>
        <x:v>Unknown</x:v>
      </x:c>
      <x:c r="AB735" s="54" t="n">
        <x:f>IF('Deal_Master_Wide'!$AF$107="","",'Deal_Master_Wide'!$AF$107)</x:f>
        <x:v>4</x:v>
      </x:c>
      <x:c r="AC735" s="52" t="str">
        <x:f>IF(COUNT($P735,$Q735,$R735,$S735,$T735,$U735,$V735,$W735,$X735)=9,"Yes","No")</x:f>
        <x:v>No</x:v>
      </x:c>
      <x:c r="AD735" s="52" t="str">
        <x:f>IF(COUNT($Y735,$Z735)=2,"Yes","No")</x:f>
        <x:v>No</x:v>
      </x:c>
      <x:c r="AE735" s="50" t="str"/>
      <x:c r="AF735" t="str"/>
    </x:row>
    <x:row r="736" ht="20" customHeight="1">
      <x:c r="A736" s="50" t="str">
        <x:v>CTL-0105</x:v>
      </x:c>
      <x:c r="B736" s="50" t="str">
        <x:v>Candidate alternative-rationale group</x:v>
      </x:c>
      <x:c r="C736" s="52" t="str">
        <x:f>IF('Deal_Master_Wide'!$AU$107="","",'Deal_Master_Wide'!$AU$107)</x:f>
        <x:v>Not reviewed</x:v>
      </x:c>
      <x:c r="D736" s="52" t="str">
        <x:f>IF('Deal_Master_Wide'!$AV$107="","",'Deal_Master_Wide'!$AV$107)</x:f>
        <x:v>Not assessed</x:v>
      </x:c>
      <x:c r="E736" s="50" t="n">
        <x:v>0</x:v>
      </x:c>
      <x:c r="F736" s="52" t="str">
        <x:f>IF(OR($C736="High-confidence innovation-driven",$C736="Medium-confidence innovation-driven"),1,IF($C736="Clear alternative-rationale",0,""))</x:f>
      </x:c>
      <x:c r="G736" s="52" t="str">
        <x:f>IF('Deal_Master_Wide'!$M$107="","",'Deal_Master_Wide'!$M$107)</x:f>
        <x:v>Review</x:v>
      </x:c>
      <x:c r="H736" s="50" t="str">
        <x:v>Undisclosed</x:v>
      </x:c>
      <x:c r="I736" s="50" t="str">
        <x:v>BioArctic AB</x:v>
      </x:c>
      <x:c r="J736" s="50" t="n">
        <x:v>2017</x:v>
      </x:c>
      <x:c r="K736" s="50" t="n">
        <x:v>3</x:v>
      </x:c>
      <x:c r="L736" s="50" t="n">
        <x:v>2020</x:v>
      </x:c>
      <x:c r="M736" s="50" t="n">
        <x:v>1</x:v>
      </x:c>
      <x:c r="N736" s="50" t="n">
        <x:v>1</x:v>
      </x:c>
      <x:c r="O736" s="52" t="str">
        <x:f>IF($F736="","",$F736*$M736)</x:f>
      </x:c>
      <x:c r="P736" s="54" t="str">
        <x:f>IF('Deal_Master_Wide'!$BV$107="","",'Deal_Master_Wide'!$BV$107)</x:f>
      </x:c>
      <x:c r="Q736" s="54" t="str">
        <x:f>IF('Deal_Master_Wide'!$CC$107="","",'Deal_Master_Wide'!$CC$107)</x:f>
      </x:c>
      <x:c r="R736" s="54" t="str">
        <x:f>IF('Deal_Master_Wide'!$CJ$107="","",'Deal_Master_Wide'!$CJ$107)</x:f>
      </x:c>
      <x:c r="S736" s="54" t="str">
        <x:f>IF('Deal_Master_Wide'!$CQ$107="","",'Deal_Master_Wide'!$CQ$107)</x:f>
      </x:c>
      <x:c r="T736" s="54" t="str">
        <x:f>IF('Deal_Master_Wide'!$CX$107="","",'Deal_Master_Wide'!$CX$107)</x:f>
      </x:c>
      <x:c r="U736" s="54" t="str">
        <x:f>IF('Deal_Master_Wide'!$DE$107="","",'Deal_Master_Wide'!$DE$107)</x:f>
      </x:c>
      <x:c r="V736" s="56" t="str">
        <x:f>IF('Deal_Master_Wide'!$DL$107="","",'Deal_Master_Wide'!$DL$107)</x:f>
      </x:c>
      <x:c r="W736" s="56" t="str">
        <x:f>IF('Deal_Master_Wide'!$DS$107="","",'Deal_Master_Wide'!$DS$107)</x:f>
      </x:c>
      <x:c r="X736" s="56" t="str">
        <x:f>IF('Deal_Master_Wide'!$DZ$107="","",'Deal_Master_Wide'!$DZ$107)</x:f>
      </x:c>
      <x:c r="Y736" s="118" t="str">
        <x:f>IF('Deal_Master_Wide'!$EG$107="","",'Deal_Master_Wide'!$EG$107)</x:f>
      </x:c>
      <x:c r="Z736" s="118" t="str">
        <x:f>IF('Deal_Master_Wide'!$EN$107="","",'Deal_Master_Wide'!$EN$107)</x:f>
      </x:c>
      <x:c r="AA736" s="52" t="str">
        <x:f>IF('Deal_Master_Wide'!$AL$107="","",'Deal_Master_Wide'!$AL$107)</x:f>
        <x:v>Unknown</x:v>
      </x:c>
      <x:c r="AB736" s="54" t="n">
        <x:f>IF('Deal_Master_Wide'!$AF$107="","",'Deal_Master_Wide'!$AF$107)</x:f>
        <x:v>4</x:v>
      </x:c>
      <x:c r="AC736" s="52" t="str">
        <x:f>IF(COUNT($P736,$Q736,$R736,$S736,$T736,$U736,$V736,$W736,$X736)=9,"Yes","No")</x:f>
        <x:v>No</x:v>
      </x:c>
      <x:c r="AD736" s="52" t="str">
        <x:f>IF(COUNT($Y736,$Z736)=2,"Yes","No")</x:f>
        <x:v>No</x:v>
      </x:c>
      <x:c r="AE736" s="50" t="str"/>
      <x:c r="AF736" t="str"/>
    </x:row>
    <x:row r="737" ht="20" customHeight="1">
      <x:c r="A737" s="50" t="str">
        <x:v>CTL-0106</x:v>
      </x:c>
      <x:c r="B737" s="50" t="str">
        <x:v>Candidate alternative-rationale group</x:v>
      </x:c>
      <x:c r="C737" s="52" t="str">
        <x:f>IF('Deal_Master_Wide'!$AU$108="","",'Deal_Master_Wide'!$AU$108)</x:f>
        <x:v>Not reviewed</x:v>
      </x:c>
      <x:c r="D737" s="52" t="str">
        <x:f>IF('Deal_Master_Wide'!$AV$108="","",'Deal_Master_Wide'!$AV$108)</x:f>
        <x:v>Not assessed</x:v>
      </x:c>
      <x:c r="E737" s="50" t="n">
        <x:v>0</x:v>
      </x:c>
      <x:c r="F737" s="52" t="str">
        <x:f>IF(OR($C737="High-confidence innovation-driven",$C737="Medium-confidence innovation-driven"),1,IF($C737="Clear alternative-rationale",0,""))</x:f>
      </x:c>
      <x:c r="G737" s="52" t="str">
        <x:f>IF('Deal_Master_Wide'!$M$108="","",'Deal_Master_Wide'!$M$108)</x:f>
        <x:v>Review</x:v>
      </x:c>
      <x:c r="H737" s="50" t="str">
        <x:v>Almac Group Ltd</x:v>
      </x:c>
      <x:c r="I737" s="50" t="str">
        <x:v>Bioclin Research Laboratories Ltd</x:v>
      </x:c>
      <x:c r="J737" s="50" t="n">
        <x:v>2017</x:v>
      </x:c>
      <x:c r="K737" s="50" t="n">
        <x:v>-3</x:v>
      </x:c>
      <x:c r="L737" s="50" t="n">
        <x:v>2014</x:v>
      </x:c>
      <x:c r="M737" s="50" t="n">
        <x:v>0</x:v>
      </x:c>
      <x:c r="N737" s="50" t="n">
        <x:v>0</x:v>
      </x:c>
      <x:c r="O737" s="52" t="str">
        <x:f>IF($F737="","",$F737*$M737)</x:f>
      </x:c>
      <x:c r="P737" s="54" t="str">
        <x:f>IF('Deal_Master_Wide'!$BP$108="","",'Deal_Master_Wide'!$BP$108)</x:f>
      </x:c>
      <x:c r="Q737" s="54" t="str">
        <x:f>IF('Deal_Master_Wide'!$BW$108="","",'Deal_Master_Wide'!$BW$108)</x:f>
      </x:c>
      <x:c r="R737" s="54" t="str">
        <x:f>IF('Deal_Master_Wide'!$CD$108="","",'Deal_Master_Wide'!$CD$108)</x:f>
      </x:c>
      <x:c r="S737" s="54" t="str">
        <x:f>IF('Deal_Master_Wide'!$CK$108="","",'Deal_Master_Wide'!$CK$108)</x:f>
      </x:c>
      <x:c r="T737" s="54" t="str">
        <x:f>IF('Deal_Master_Wide'!$CR$108="","",'Deal_Master_Wide'!$CR$108)</x:f>
      </x:c>
      <x:c r="U737" s="54" t="str">
        <x:f>IF('Deal_Master_Wide'!$CY$108="","",'Deal_Master_Wide'!$CY$108)</x:f>
      </x:c>
      <x:c r="V737" s="56" t="str">
        <x:f>IF('Deal_Master_Wide'!$DF$108="","",'Deal_Master_Wide'!$DF$108)</x:f>
      </x:c>
      <x:c r="W737" s="56" t="str">
        <x:f>IF('Deal_Master_Wide'!$DM$108="","",'Deal_Master_Wide'!$DM$108)</x:f>
      </x:c>
      <x:c r="X737" s="56" t="str">
        <x:f>IF('Deal_Master_Wide'!$DT$108="","",'Deal_Master_Wide'!$DT$108)</x:f>
      </x:c>
      <x:c r="Y737" s="118" t="str">
        <x:f>IF('Deal_Master_Wide'!$EA$108="","",'Deal_Master_Wide'!$EA$108)</x:f>
      </x:c>
      <x:c r="Z737" s="118" t="str">
        <x:f>IF('Deal_Master_Wide'!$EH$108="","",'Deal_Master_Wide'!$EH$108)</x:f>
      </x:c>
      <x:c r="AA737" s="52" t="str">
        <x:f>IF('Deal_Master_Wide'!$AL$108="","",'Deal_Master_Wide'!$AL$108)</x:f>
        <x:v>Unknown</x:v>
      </x:c>
      <x:c r="AB737" s="54" t="str">
        <x:f>IF('Deal_Master_Wide'!$AF$108="","",'Deal_Master_Wide'!$AF$108)</x:f>
      </x:c>
      <x:c r="AC737" s="52" t="str">
        <x:f>IF(COUNT($P737,$Q737,$R737,$S737,$T737,$U737,$V737,$W737,$X737)=9,"Yes","No")</x:f>
        <x:v>No</x:v>
      </x:c>
      <x:c r="AD737" s="52" t="str">
        <x:f>IF(COUNT($Y737,$Z737)=2,"Yes","No")</x:f>
        <x:v>No</x:v>
      </x:c>
      <x:c r="AE737" s="50" t="str"/>
      <x:c r="AF737" t="str"/>
    </x:row>
    <x:row r="738" ht="20" customHeight="1">
      <x:c r="A738" s="50" t="str">
        <x:v>CTL-0106</x:v>
      </x:c>
      <x:c r="B738" s="50" t="str">
        <x:v>Candidate alternative-rationale group</x:v>
      </x:c>
      <x:c r="C738" s="52" t="str">
        <x:f>IF('Deal_Master_Wide'!$AU$108="","",'Deal_Master_Wide'!$AU$108)</x:f>
        <x:v>Not reviewed</x:v>
      </x:c>
      <x:c r="D738" s="52" t="str">
        <x:f>IF('Deal_Master_Wide'!$AV$108="","",'Deal_Master_Wide'!$AV$108)</x:f>
        <x:v>Not assessed</x:v>
      </x:c>
      <x:c r="E738" s="50" t="n">
        <x:v>0</x:v>
      </x:c>
      <x:c r="F738" s="52" t="str">
        <x:f>IF(OR($C738="High-confidence innovation-driven",$C738="Medium-confidence innovation-driven"),1,IF($C738="Clear alternative-rationale",0,""))</x:f>
      </x:c>
      <x:c r="G738" s="52" t="str">
        <x:f>IF('Deal_Master_Wide'!$M$108="","",'Deal_Master_Wide'!$M$108)</x:f>
        <x:v>Review</x:v>
      </x:c>
      <x:c r="H738" s="50" t="str">
        <x:v>Almac Group Ltd</x:v>
      </x:c>
      <x:c r="I738" s="50" t="str">
        <x:v>Bioclin Research Laboratories Ltd</x:v>
      </x:c>
      <x:c r="J738" s="50" t="n">
        <x:v>2017</x:v>
      </x:c>
      <x:c r="K738" s="50" t="n">
        <x:v>-2</x:v>
      </x:c>
      <x:c r="L738" s="50" t="n">
        <x:v>2015</x:v>
      </x:c>
      <x:c r="M738" s="50" t="n">
        <x:v>0</x:v>
      </x:c>
      <x:c r="N738" s="50" t="n">
        <x:v>0</x:v>
      </x:c>
      <x:c r="O738" s="52" t="str">
        <x:f>IF($F738="","",$F738*$M738)</x:f>
      </x:c>
      <x:c r="P738" s="54" t="str">
        <x:f>IF('Deal_Master_Wide'!$BQ$108="","",'Deal_Master_Wide'!$BQ$108)</x:f>
      </x:c>
      <x:c r="Q738" s="54" t="str">
        <x:f>IF('Deal_Master_Wide'!$BX$108="","",'Deal_Master_Wide'!$BX$108)</x:f>
      </x:c>
      <x:c r="R738" s="54" t="str">
        <x:f>IF('Deal_Master_Wide'!$CE$108="","",'Deal_Master_Wide'!$CE$108)</x:f>
      </x:c>
      <x:c r="S738" s="54" t="str">
        <x:f>IF('Deal_Master_Wide'!$CL$108="","",'Deal_Master_Wide'!$CL$108)</x:f>
      </x:c>
      <x:c r="T738" s="54" t="str">
        <x:f>IF('Deal_Master_Wide'!$CS$108="","",'Deal_Master_Wide'!$CS$108)</x:f>
      </x:c>
      <x:c r="U738" s="54" t="str">
        <x:f>IF('Deal_Master_Wide'!$CZ$108="","",'Deal_Master_Wide'!$CZ$108)</x:f>
      </x:c>
      <x:c r="V738" s="56" t="str">
        <x:f>IF('Deal_Master_Wide'!$DG$108="","",'Deal_Master_Wide'!$DG$108)</x:f>
      </x:c>
      <x:c r="W738" s="56" t="str">
        <x:f>IF('Deal_Master_Wide'!$DN$108="","",'Deal_Master_Wide'!$DN$108)</x:f>
      </x:c>
      <x:c r="X738" s="56" t="str">
        <x:f>IF('Deal_Master_Wide'!$DU$108="","",'Deal_Master_Wide'!$DU$108)</x:f>
      </x:c>
      <x:c r="Y738" s="118" t="str">
        <x:f>IF('Deal_Master_Wide'!$EB$108="","",'Deal_Master_Wide'!$EB$108)</x:f>
      </x:c>
      <x:c r="Z738" s="118" t="str">
        <x:f>IF('Deal_Master_Wide'!$EI$108="","",'Deal_Master_Wide'!$EI$108)</x:f>
      </x:c>
      <x:c r="AA738" s="52" t="str">
        <x:f>IF('Deal_Master_Wide'!$AL$108="","",'Deal_Master_Wide'!$AL$108)</x:f>
        <x:v>Unknown</x:v>
      </x:c>
      <x:c r="AB738" s="54" t="str">
        <x:f>IF('Deal_Master_Wide'!$AF$108="","",'Deal_Master_Wide'!$AF$108)</x:f>
      </x:c>
      <x:c r="AC738" s="52" t="str">
        <x:f>IF(COUNT($P738,$Q738,$R738,$S738,$T738,$U738,$V738,$W738,$X738)=9,"Yes","No")</x:f>
        <x:v>No</x:v>
      </x:c>
      <x:c r="AD738" s="52" t="str">
        <x:f>IF(COUNT($Y738,$Z738)=2,"Yes","No")</x:f>
        <x:v>No</x:v>
      </x:c>
      <x:c r="AE738" s="50" t="str"/>
      <x:c r="AF738" t="str"/>
    </x:row>
    <x:row r="739" ht="20" customHeight="1">
      <x:c r="A739" s="50" t="str">
        <x:v>CTL-0106</x:v>
      </x:c>
      <x:c r="B739" s="50" t="str">
        <x:v>Candidate alternative-rationale group</x:v>
      </x:c>
      <x:c r="C739" s="52" t="str">
        <x:f>IF('Deal_Master_Wide'!$AU$108="","",'Deal_Master_Wide'!$AU$108)</x:f>
        <x:v>Not reviewed</x:v>
      </x:c>
      <x:c r="D739" s="52" t="str">
        <x:f>IF('Deal_Master_Wide'!$AV$108="","",'Deal_Master_Wide'!$AV$108)</x:f>
        <x:v>Not assessed</x:v>
      </x:c>
      <x:c r="E739" s="50" t="n">
        <x:v>0</x:v>
      </x:c>
      <x:c r="F739" s="52" t="str">
        <x:f>IF(OR($C739="High-confidence innovation-driven",$C739="Medium-confidence innovation-driven"),1,IF($C739="Clear alternative-rationale",0,""))</x:f>
      </x:c>
      <x:c r="G739" s="52" t="str">
        <x:f>IF('Deal_Master_Wide'!$M$108="","",'Deal_Master_Wide'!$M$108)</x:f>
        <x:v>Review</x:v>
      </x:c>
      <x:c r="H739" s="50" t="str">
        <x:v>Almac Group Ltd</x:v>
      </x:c>
      <x:c r="I739" s="50" t="str">
        <x:v>Bioclin Research Laboratories Ltd</x:v>
      </x:c>
      <x:c r="J739" s="50" t="n">
        <x:v>2017</x:v>
      </x:c>
      <x:c r="K739" s="50" t="n">
        <x:v>-1</x:v>
      </x:c>
      <x:c r="L739" s="50" t="n">
        <x:v>2016</x:v>
      </x:c>
      <x:c r="M739" s="50" t="n">
        <x:v>0</x:v>
      </x:c>
      <x:c r="N739" s="50" t="n">
        <x:v>0</x:v>
      </x:c>
      <x:c r="O739" s="52" t="str">
        <x:f>IF($F739="","",$F739*$M739)</x:f>
      </x:c>
      <x:c r="P739" s="54" t="str">
        <x:f>IF('Deal_Master_Wide'!$BR$108="","",'Deal_Master_Wide'!$BR$108)</x:f>
      </x:c>
      <x:c r="Q739" s="54" t="str">
        <x:f>IF('Deal_Master_Wide'!$BY$108="","",'Deal_Master_Wide'!$BY$108)</x:f>
      </x:c>
      <x:c r="R739" s="54" t="str">
        <x:f>IF('Deal_Master_Wide'!$CF$108="","",'Deal_Master_Wide'!$CF$108)</x:f>
      </x:c>
      <x:c r="S739" s="54" t="str">
        <x:f>IF('Deal_Master_Wide'!$CM$108="","",'Deal_Master_Wide'!$CM$108)</x:f>
      </x:c>
      <x:c r="T739" s="54" t="str">
        <x:f>IF('Deal_Master_Wide'!$CT$108="","",'Deal_Master_Wide'!$CT$108)</x:f>
      </x:c>
      <x:c r="U739" s="54" t="str">
        <x:f>IF('Deal_Master_Wide'!$DA$108="","",'Deal_Master_Wide'!$DA$108)</x:f>
      </x:c>
      <x:c r="V739" s="56" t="str">
        <x:f>IF('Deal_Master_Wide'!$DH$108="","",'Deal_Master_Wide'!$DH$108)</x:f>
      </x:c>
      <x:c r="W739" s="56" t="str">
        <x:f>IF('Deal_Master_Wide'!$DO$108="","",'Deal_Master_Wide'!$DO$108)</x:f>
      </x:c>
      <x:c r="X739" s="56" t="str">
        <x:f>IF('Deal_Master_Wide'!$DV$108="","",'Deal_Master_Wide'!$DV$108)</x:f>
      </x:c>
      <x:c r="Y739" s="118" t="str">
        <x:f>IF('Deal_Master_Wide'!$EC$108="","",'Deal_Master_Wide'!$EC$108)</x:f>
      </x:c>
      <x:c r="Z739" s="118" t="str">
        <x:f>IF('Deal_Master_Wide'!$EJ$108="","",'Deal_Master_Wide'!$EJ$108)</x:f>
      </x:c>
      <x:c r="AA739" s="52" t="str">
        <x:f>IF('Deal_Master_Wide'!$AL$108="","",'Deal_Master_Wide'!$AL$108)</x:f>
        <x:v>Unknown</x:v>
      </x:c>
      <x:c r="AB739" s="54" t="str">
        <x:f>IF('Deal_Master_Wide'!$AF$108="","",'Deal_Master_Wide'!$AF$108)</x:f>
      </x:c>
      <x:c r="AC739" s="52" t="str">
        <x:f>IF(COUNT($P739,$Q739,$R739,$S739,$T739,$U739,$V739,$W739,$X739)=9,"Yes","No")</x:f>
        <x:v>No</x:v>
      </x:c>
      <x:c r="AD739" s="52" t="str">
        <x:f>IF(COUNT($Y739,$Z739)=2,"Yes","No")</x:f>
        <x:v>No</x:v>
      </x:c>
      <x:c r="AE739" s="50" t="str"/>
      <x:c r="AF739" t="str"/>
    </x:row>
    <x:row r="740" ht="20" customHeight="1">
      <x:c r="A740" s="50" t="str">
        <x:v>CTL-0106</x:v>
      </x:c>
      <x:c r="B740" s="50" t="str">
        <x:v>Candidate alternative-rationale group</x:v>
      </x:c>
      <x:c r="C740" s="52" t="str">
        <x:f>IF('Deal_Master_Wide'!$AU$108="","",'Deal_Master_Wide'!$AU$108)</x:f>
        <x:v>Not reviewed</x:v>
      </x:c>
      <x:c r="D740" s="52" t="str">
        <x:f>IF('Deal_Master_Wide'!$AV$108="","",'Deal_Master_Wide'!$AV$108)</x:f>
        <x:v>Not assessed</x:v>
      </x:c>
      <x:c r="E740" s="50" t="n">
        <x:v>0</x:v>
      </x:c>
      <x:c r="F740" s="52" t="str">
        <x:f>IF(OR($C740="High-confidence innovation-driven",$C740="Medium-confidence innovation-driven"),1,IF($C740="Clear alternative-rationale",0,""))</x:f>
      </x:c>
      <x:c r="G740" s="52" t="str">
        <x:f>IF('Deal_Master_Wide'!$M$108="","",'Deal_Master_Wide'!$M$108)</x:f>
        <x:v>Review</x:v>
      </x:c>
      <x:c r="H740" s="50" t="str">
        <x:v>Almac Group Ltd</x:v>
      </x:c>
      <x:c r="I740" s="50" t="str">
        <x:v>Bioclin Research Laboratories Ltd</x:v>
      </x:c>
      <x:c r="J740" s="50" t="n">
        <x:v>2017</x:v>
      </x:c>
      <x:c r="K740" s="50" t="n">
        <x:v>0</x:v>
      </x:c>
      <x:c r="L740" s="50" t="n">
        <x:v>2017</x:v>
      </x:c>
      <x:c r="M740" s="50" t="n">
        <x:v>0</x:v>
      </x:c>
      <x:c r="N740" s="50" t="n">
        <x:v>1</x:v>
      </x:c>
      <x:c r="O740" s="52" t="str">
        <x:f>IF($F740="","",$F740*$M740)</x:f>
      </x:c>
      <x:c r="P740" s="54" t="str">
        <x:f>IF('Deal_Master_Wide'!$BS$108="","",'Deal_Master_Wide'!$BS$108)</x:f>
      </x:c>
      <x:c r="Q740" s="54" t="str">
        <x:f>IF('Deal_Master_Wide'!$BZ$108="","",'Deal_Master_Wide'!$BZ$108)</x:f>
      </x:c>
      <x:c r="R740" s="54" t="str">
        <x:f>IF('Deal_Master_Wide'!$CG$108="","",'Deal_Master_Wide'!$CG$108)</x:f>
      </x:c>
      <x:c r="S740" s="54" t="str">
        <x:f>IF('Deal_Master_Wide'!$CN$108="","",'Deal_Master_Wide'!$CN$108)</x:f>
      </x:c>
      <x:c r="T740" s="54" t="str">
        <x:f>IF('Deal_Master_Wide'!$CU$108="","",'Deal_Master_Wide'!$CU$108)</x:f>
      </x:c>
      <x:c r="U740" s="54" t="str">
        <x:f>IF('Deal_Master_Wide'!$DB$108="","",'Deal_Master_Wide'!$DB$108)</x:f>
      </x:c>
      <x:c r="V740" s="56" t="str">
        <x:f>IF('Deal_Master_Wide'!$DI$108="","",'Deal_Master_Wide'!$DI$108)</x:f>
      </x:c>
      <x:c r="W740" s="56" t="str">
        <x:f>IF('Deal_Master_Wide'!$DP$108="","",'Deal_Master_Wide'!$DP$108)</x:f>
      </x:c>
      <x:c r="X740" s="56" t="str">
        <x:f>IF('Deal_Master_Wide'!$DW$108="","",'Deal_Master_Wide'!$DW$108)</x:f>
      </x:c>
      <x:c r="Y740" s="118" t="str">
        <x:f>IF('Deal_Master_Wide'!$ED$108="","",'Deal_Master_Wide'!$ED$108)</x:f>
      </x:c>
      <x:c r="Z740" s="118" t="str">
        <x:f>IF('Deal_Master_Wide'!$EK$108="","",'Deal_Master_Wide'!$EK$108)</x:f>
      </x:c>
      <x:c r="AA740" s="52" t="str">
        <x:f>IF('Deal_Master_Wide'!$AL$108="","",'Deal_Master_Wide'!$AL$108)</x:f>
        <x:v>Unknown</x:v>
      </x:c>
      <x:c r="AB740" s="54" t="str">
        <x:f>IF('Deal_Master_Wide'!$AF$108="","",'Deal_Master_Wide'!$AF$108)</x:f>
      </x:c>
      <x:c r="AC740" s="52" t="str">
        <x:f>IF(COUNT($P740,$Q740,$R740,$S740,$T740,$U740,$V740,$W740,$X740)=9,"Yes","No")</x:f>
        <x:v>No</x:v>
      </x:c>
      <x:c r="AD740" s="52" t="str">
        <x:f>IF(COUNT($Y740,$Z740)=2,"Yes","No")</x:f>
        <x:v>No</x:v>
      </x:c>
      <x:c r="AE740" s="50" t="str"/>
      <x:c r="AF740" t="str"/>
    </x:row>
    <x:row r="741" ht="20" customHeight="1">
      <x:c r="A741" s="50" t="str">
        <x:v>CTL-0106</x:v>
      </x:c>
      <x:c r="B741" s="50" t="str">
        <x:v>Candidate alternative-rationale group</x:v>
      </x:c>
      <x:c r="C741" s="52" t="str">
        <x:f>IF('Deal_Master_Wide'!$AU$108="","",'Deal_Master_Wide'!$AU$108)</x:f>
        <x:v>Not reviewed</x:v>
      </x:c>
      <x:c r="D741" s="52" t="str">
        <x:f>IF('Deal_Master_Wide'!$AV$108="","",'Deal_Master_Wide'!$AV$108)</x:f>
        <x:v>Not assessed</x:v>
      </x:c>
      <x:c r="E741" s="50" t="n">
        <x:v>0</x:v>
      </x:c>
      <x:c r="F741" s="52" t="str">
        <x:f>IF(OR($C741="High-confidence innovation-driven",$C741="Medium-confidence innovation-driven"),1,IF($C741="Clear alternative-rationale",0,""))</x:f>
      </x:c>
      <x:c r="G741" s="52" t="str">
        <x:f>IF('Deal_Master_Wide'!$M$108="","",'Deal_Master_Wide'!$M$108)</x:f>
        <x:v>Review</x:v>
      </x:c>
      <x:c r="H741" s="50" t="str">
        <x:v>Almac Group Ltd</x:v>
      </x:c>
      <x:c r="I741" s="50" t="str">
        <x:v>Bioclin Research Laboratories Ltd</x:v>
      </x:c>
      <x:c r="J741" s="50" t="n">
        <x:v>2017</x:v>
      </x:c>
      <x:c r="K741" s="50" t="n">
        <x:v>1</x:v>
      </x:c>
      <x:c r="L741" s="50" t="n">
        <x:v>2018</x:v>
      </x:c>
      <x:c r="M741" s="50" t="n">
        <x:v>1</x:v>
      </x:c>
      <x:c r="N741" s="50" t="n">
        <x:v>1</x:v>
      </x:c>
      <x:c r="O741" s="52" t="str">
        <x:f>IF($F741="","",$F741*$M741)</x:f>
      </x:c>
      <x:c r="P741" s="54" t="str">
        <x:f>IF('Deal_Master_Wide'!$BT$108="","",'Deal_Master_Wide'!$BT$108)</x:f>
      </x:c>
      <x:c r="Q741" s="54" t="str">
        <x:f>IF('Deal_Master_Wide'!$CA$108="","",'Deal_Master_Wide'!$CA$108)</x:f>
      </x:c>
      <x:c r="R741" s="54" t="str">
        <x:f>IF('Deal_Master_Wide'!$CH$108="","",'Deal_Master_Wide'!$CH$108)</x:f>
      </x:c>
      <x:c r="S741" s="54" t="str">
        <x:f>IF('Deal_Master_Wide'!$CO$108="","",'Deal_Master_Wide'!$CO$108)</x:f>
      </x:c>
      <x:c r="T741" s="54" t="str">
        <x:f>IF('Deal_Master_Wide'!$CV$108="","",'Deal_Master_Wide'!$CV$108)</x:f>
      </x:c>
      <x:c r="U741" s="54" t="str">
        <x:f>IF('Deal_Master_Wide'!$DC$108="","",'Deal_Master_Wide'!$DC$108)</x:f>
      </x:c>
      <x:c r="V741" s="56" t="str">
        <x:f>IF('Deal_Master_Wide'!$DJ$108="","",'Deal_Master_Wide'!$DJ$108)</x:f>
      </x:c>
      <x:c r="W741" s="56" t="str">
        <x:f>IF('Deal_Master_Wide'!$DQ$108="","",'Deal_Master_Wide'!$DQ$108)</x:f>
      </x:c>
      <x:c r="X741" s="56" t="str">
        <x:f>IF('Deal_Master_Wide'!$DX$108="","",'Deal_Master_Wide'!$DX$108)</x:f>
      </x:c>
      <x:c r="Y741" s="118" t="str">
        <x:f>IF('Deal_Master_Wide'!$EE$108="","",'Deal_Master_Wide'!$EE$108)</x:f>
      </x:c>
      <x:c r="Z741" s="118" t="str">
        <x:f>IF('Deal_Master_Wide'!$EL$108="","",'Deal_Master_Wide'!$EL$108)</x:f>
      </x:c>
      <x:c r="AA741" s="52" t="str">
        <x:f>IF('Deal_Master_Wide'!$AL$108="","",'Deal_Master_Wide'!$AL$108)</x:f>
        <x:v>Unknown</x:v>
      </x:c>
      <x:c r="AB741" s="54" t="str">
        <x:f>IF('Deal_Master_Wide'!$AF$108="","",'Deal_Master_Wide'!$AF$108)</x:f>
      </x:c>
      <x:c r="AC741" s="52" t="str">
        <x:f>IF(COUNT($P741,$Q741,$R741,$S741,$T741,$U741,$V741,$W741,$X741)=9,"Yes","No")</x:f>
        <x:v>No</x:v>
      </x:c>
      <x:c r="AD741" s="52" t="str">
        <x:f>IF(COUNT($Y741,$Z741)=2,"Yes","No")</x:f>
        <x:v>No</x:v>
      </x:c>
      <x:c r="AE741" s="50" t="str"/>
      <x:c r="AF741" t="str"/>
    </x:row>
    <x:row r="742" ht="20" customHeight="1">
      <x:c r="A742" s="50" t="str">
        <x:v>CTL-0106</x:v>
      </x:c>
      <x:c r="B742" s="50" t="str">
        <x:v>Candidate alternative-rationale group</x:v>
      </x:c>
      <x:c r="C742" s="52" t="str">
        <x:f>IF('Deal_Master_Wide'!$AU$108="","",'Deal_Master_Wide'!$AU$108)</x:f>
        <x:v>Not reviewed</x:v>
      </x:c>
      <x:c r="D742" s="52" t="str">
        <x:f>IF('Deal_Master_Wide'!$AV$108="","",'Deal_Master_Wide'!$AV$108)</x:f>
        <x:v>Not assessed</x:v>
      </x:c>
      <x:c r="E742" s="50" t="n">
        <x:v>0</x:v>
      </x:c>
      <x:c r="F742" s="52" t="str">
        <x:f>IF(OR($C742="High-confidence innovation-driven",$C742="Medium-confidence innovation-driven"),1,IF($C742="Clear alternative-rationale",0,""))</x:f>
      </x:c>
      <x:c r="G742" s="52" t="str">
        <x:f>IF('Deal_Master_Wide'!$M$108="","",'Deal_Master_Wide'!$M$108)</x:f>
        <x:v>Review</x:v>
      </x:c>
      <x:c r="H742" s="50" t="str">
        <x:v>Almac Group Ltd</x:v>
      </x:c>
      <x:c r="I742" s="50" t="str">
        <x:v>Bioclin Research Laboratories Ltd</x:v>
      </x:c>
      <x:c r="J742" s="50" t="n">
        <x:v>2017</x:v>
      </x:c>
      <x:c r="K742" s="50" t="n">
        <x:v>2</x:v>
      </x:c>
      <x:c r="L742" s="50" t="n">
        <x:v>2019</x:v>
      </x:c>
      <x:c r="M742" s="50" t="n">
        <x:v>1</x:v>
      </x:c>
      <x:c r="N742" s="50" t="n">
        <x:v>1</x:v>
      </x:c>
      <x:c r="O742" s="52" t="str">
        <x:f>IF($F742="","",$F742*$M742)</x:f>
      </x:c>
      <x:c r="P742" s="54" t="str">
        <x:f>IF('Deal_Master_Wide'!$BU$108="","",'Deal_Master_Wide'!$BU$108)</x:f>
      </x:c>
      <x:c r="Q742" s="54" t="str">
        <x:f>IF('Deal_Master_Wide'!$CB$108="","",'Deal_Master_Wide'!$CB$108)</x:f>
      </x:c>
      <x:c r="R742" s="54" t="str">
        <x:f>IF('Deal_Master_Wide'!$CI$108="","",'Deal_Master_Wide'!$CI$108)</x:f>
      </x:c>
      <x:c r="S742" s="54" t="str">
        <x:f>IF('Deal_Master_Wide'!$CP$108="","",'Deal_Master_Wide'!$CP$108)</x:f>
      </x:c>
      <x:c r="T742" s="54" t="str">
        <x:f>IF('Deal_Master_Wide'!$CW$108="","",'Deal_Master_Wide'!$CW$108)</x:f>
      </x:c>
      <x:c r="U742" s="54" t="str">
        <x:f>IF('Deal_Master_Wide'!$DD$108="","",'Deal_Master_Wide'!$DD$108)</x:f>
      </x:c>
      <x:c r="V742" s="56" t="str">
        <x:f>IF('Deal_Master_Wide'!$DK$108="","",'Deal_Master_Wide'!$DK$108)</x:f>
      </x:c>
      <x:c r="W742" s="56" t="str">
        <x:f>IF('Deal_Master_Wide'!$DR$108="","",'Deal_Master_Wide'!$DR$108)</x:f>
      </x:c>
      <x:c r="X742" s="56" t="str">
        <x:f>IF('Deal_Master_Wide'!$DY$108="","",'Deal_Master_Wide'!$DY$108)</x:f>
      </x:c>
      <x:c r="Y742" s="118" t="str">
        <x:f>IF('Deal_Master_Wide'!$EF$108="","",'Deal_Master_Wide'!$EF$108)</x:f>
      </x:c>
      <x:c r="Z742" s="118" t="str">
        <x:f>IF('Deal_Master_Wide'!$EM$108="","",'Deal_Master_Wide'!$EM$108)</x:f>
      </x:c>
      <x:c r="AA742" s="52" t="str">
        <x:f>IF('Deal_Master_Wide'!$AL$108="","",'Deal_Master_Wide'!$AL$108)</x:f>
        <x:v>Unknown</x:v>
      </x:c>
      <x:c r="AB742" s="54" t="str">
        <x:f>IF('Deal_Master_Wide'!$AF$108="","",'Deal_Master_Wide'!$AF$108)</x:f>
      </x:c>
      <x:c r="AC742" s="52" t="str">
        <x:f>IF(COUNT($P742,$Q742,$R742,$S742,$T742,$U742,$V742,$W742,$X742)=9,"Yes","No")</x:f>
        <x:v>No</x:v>
      </x:c>
      <x:c r="AD742" s="52" t="str">
        <x:f>IF(COUNT($Y742,$Z742)=2,"Yes","No")</x:f>
        <x:v>No</x:v>
      </x:c>
      <x:c r="AE742" s="50" t="str"/>
      <x:c r="AF742" t="str"/>
    </x:row>
    <x:row r="743" ht="20" customHeight="1">
      <x:c r="A743" s="50" t="str">
        <x:v>CTL-0106</x:v>
      </x:c>
      <x:c r="B743" s="50" t="str">
        <x:v>Candidate alternative-rationale group</x:v>
      </x:c>
      <x:c r="C743" s="52" t="str">
        <x:f>IF('Deal_Master_Wide'!$AU$108="","",'Deal_Master_Wide'!$AU$108)</x:f>
        <x:v>Not reviewed</x:v>
      </x:c>
      <x:c r="D743" s="52" t="str">
        <x:f>IF('Deal_Master_Wide'!$AV$108="","",'Deal_Master_Wide'!$AV$108)</x:f>
        <x:v>Not assessed</x:v>
      </x:c>
      <x:c r="E743" s="50" t="n">
        <x:v>0</x:v>
      </x:c>
      <x:c r="F743" s="52" t="str">
        <x:f>IF(OR($C743="High-confidence innovation-driven",$C743="Medium-confidence innovation-driven"),1,IF($C743="Clear alternative-rationale",0,""))</x:f>
      </x:c>
      <x:c r="G743" s="52" t="str">
        <x:f>IF('Deal_Master_Wide'!$M$108="","",'Deal_Master_Wide'!$M$108)</x:f>
        <x:v>Review</x:v>
      </x:c>
      <x:c r="H743" s="50" t="str">
        <x:v>Almac Group Ltd</x:v>
      </x:c>
      <x:c r="I743" s="50" t="str">
        <x:v>Bioclin Research Laboratories Ltd</x:v>
      </x:c>
      <x:c r="J743" s="50" t="n">
        <x:v>2017</x:v>
      </x:c>
      <x:c r="K743" s="50" t="n">
        <x:v>3</x:v>
      </x:c>
      <x:c r="L743" s="50" t="n">
        <x:v>2020</x:v>
      </x:c>
      <x:c r="M743" s="50" t="n">
        <x:v>1</x:v>
      </x:c>
      <x:c r="N743" s="50" t="n">
        <x:v>1</x:v>
      </x:c>
      <x:c r="O743" s="52" t="str">
        <x:f>IF($F743="","",$F743*$M743)</x:f>
      </x:c>
      <x:c r="P743" s="54" t="str">
        <x:f>IF('Deal_Master_Wide'!$BV$108="","",'Deal_Master_Wide'!$BV$108)</x:f>
      </x:c>
      <x:c r="Q743" s="54" t="str">
        <x:f>IF('Deal_Master_Wide'!$CC$108="","",'Deal_Master_Wide'!$CC$108)</x:f>
      </x:c>
      <x:c r="R743" s="54" t="str">
        <x:f>IF('Deal_Master_Wide'!$CJ$108="","",'Deal_Master_Wide'!$CJ$108)</x:f>
      </x:c>
      <x:c r="S743" s="54" t="str">
        <x:f>IF('Deal_Master_Wide'!$CQ$108="","",'Deal_Master_Wide'!$CQ$108)</x:f>
      </x:c>
      <x:c r="T743" s="54" t="str">
        <x:f>IF('Deal_Master_Wide'!$CX$108="","",'Deal_Master_Wide'!$CX$108)</x:f>
      </x:c>
      <x:c r="U743" s="54" t="str">
        <x:f>IF('Deal_Master_Wide'!$DE$108="","",'Deal_Master_Wide'!$DE$108)</x:f>
      </x:c>
      <x:c r="V743" s="56" t="str">
        <x:f>IF('Deal_Master_Wide'!$DL$108="","",'Deal_Master_Wide'!$DL$108)</x:f>
      </x:c>
      <x:c r="W743" s="56" t="str">
        <x:f>IF('Deal_Master_Wide'!$DS$108="","",'Deal_Master_Wide'!$DS$108)</x:f>
      </x:c>
      <x:c r="X743" s="56" t="str">
        <x:f>IF('Deal_Master_Wide'!$DZ$108="","",'Deal_Master_Wide'!$DZ$108)</x:f>
      </x:c>
      <x:c r="Y743" s="118" t="str">
        <x:f>IF('Deal_Master_Wide'!$EG$108="","",'Deal_Master_Wide'!$EG$108)</x:f>
      </x:c>
      <x:c r="Z743" s="118" t="str">
        <x:f>IF('Deal_Master_Wide'!$EN$108="","",'Deal_Master_Wide'!$EN$108)</x:f>
      </x:c>
      <x:c r="AA743" s="52" t="str">
        <x:f>IF('Deal_Master_Wide'!$AL$108="","",'Deal_Master_Wide'!$AL$108)</x:f>
        <x:v>Unknown</x:v>
      </x:c>
      <x:c r="AB743" s="54" t="str">
        <x:f>IF('Deal_Master_Wide'!$AF$108="","",'Deal_Master_Wide'!$AF$108)</x:f>
      </x:c>
      <x:c r="AC743" s="52" t="str">
        <x:f>IF(COUNT($P743,$Q743,$R743,$S743,$T743,$U743,$V743,$W743,$X743)=9,"Yes","No")</x:f>
        <x:v>No</x:v>
      </x:c>
      <x:c r="AD743" s="52" t="str">
        <x:f>IF(COUNT($Y743,$Z743)=2,"Yes","No")</x:f>
        <x:v>No</x:v>
      </x:c>
      <x:c r="AE743" s="50" t="str"/>
      <x:c r="AF743" t="str"/>
    </x:row>
    <x:row r="744" ht="20" customHeight="1">
      <x:c r="A744" s="50" t="str">
        <x:v>CTL-0107</x:v>
      </x:c>
      <x:c r="B744" s="50" t="str">
        <x:v>Candidate alternative-rationale group</x:v>
      </x:c>
      <x:c r="C744" s="52" t="str">
        <x:f>IF('Deal_Master_Wide'!$AU$109="","",'Deal_Master_Wide'!$AU$109)</x:f>
        <x:v>Not reviewed</x:v>
      </x:c>
      <x:c r="D744" s="52" t="str">
        <x:f>IF('Deal_Master_Wide'!$AV$109="","",'Deal_Master_Wide'!$AV$109)</x:f>
        <x:v>Not assessed</x:v>
      </x:c>
      <x:c r="E744" s="50" t="n">
        <x:v>0</x:v>
      </x:c>
      <x:c r="F744" s="52" t="str">
        <x:f>IF(OR($C744="High-confidence innovation-driven",$C744="Medium-confidence innovation-driven"),1,IF($C744="Clear alternative-rationale",0,""))</x:f>
      </x:c>
      <x:c r="G744" s="52" t="str">
        <x:f>IF('Deal_Master_Wide'!$M$109="","",'Deal_Master_Wide'!$M$109)</x:f>
        <x:v>Review</x:v>
      </x:c>
      <x:c r="H744" s="50" t="str">
        <x:v>Vaxart Inc</x:v>
      </x:c>
      <x:c r="I744" s="50" t="str">
        <x:v>Vaxart Inc; Vaxart Inc</x:v>
      </x:c>
      <x:c r="J744" s="50" t="n">
        <x:v>2018</x:v>
      </x:c>
      <x:c r="K744" s="50" t="n">
        <x:v>-3</x:v>
      </x:c>
      <x:c r="L744" s="50" t="n">
        <x:v>2015</x:v>
      </x:c>
      <x:c r="M744" s="50" t="n">
        <x:v>0</x:v>
      </x:c>
      <x:c r="N744" s="50" t="n">
        <x:v>0</x:v>
      </x:c>
      <x:c r="O744" s="52" t="str">
        <x:f>IF($F744="","",$F744*$M744)</x:f>
      </x:c>
      <x:c r="P744" s="54" t="n">
        <x:f>IF('Deal_Master_Wide'!$BP$109="","",'Deal_Master_Wide'!$BP$109)</x:f>
        <x:v>20.5775</x:v>
      </x:c>
      <x:c r="Q744" s="54" t="n">
        <x:f>IF('Deal_Master_Wide'!$BW$109="","",'Deal_Master_Wide'!$BW$109)</x:f>
        <x:v>-1.422</x:v>
      </x:c>
      <x:c r="R744" s="54" t="n">
        <x:f>IF('Deal_Master_Wide'!$CD$109="","",'Deal_Master_Wide'!$CD$109)</x:f>
        <x:v>-15.9769</x:v>
      </x:c>
      <x:c r="S744" s="54" t="n">
        <x:f>IF('Deal_Master_Wide'!$CK$109="","",'Deal_Master_Wide'!$CK$109)</x:f>
        <x:v>71.1916</x:v>
      </x:c>
      <x:c r="T744" s="54" t="n">
        <x:f>IF('Deal_Master_Wide'!$CR$109="","",'Deal_Master_Wide'!$CR$109)</x:f>
        <x:v>0.8966</x:v>
      </x:c>
      <x:c r="U744" s="54" t="n">
        <x:f>IF('Deal_Master_Wide'!$CY$109="","",'Deal_Master_Wide'!$CY$109)</x:f>
        <x:v>16.5624</x:v>
      </x:c>
      <x:c r="V744" s="56" t="n">
        <x:f>IF('Deal_Master_Wide'!$DF$109="","",'Deal_Master_Wide'!$DF$109)</x:f>
        <x:v>-19.7518</x:v>
      </x:c>
      <x:c r="W744" s="56" t="n">
        <x:f>IF('Deal_Master_Wide'!$DM$109="","",'Deal_Master_Wide'!$DM$109)</x:f>
        <x:v>-6.9106</x:v>
      </x:c>
      <x:c r="X744" s="56" t="n">
        <x:f>IF('Deal_Master_Wide'!$DT$109="","",'Deal_Master_Wide'!$DT$109)</x:f>
        <x:v>1.2594</x:v>
      </x:c>
      <x:c r="Y744" s="118" t="n">
        <x:f>IF('Deal_Master_Wide'!$EA$109="","",'Deal_Master_Wide'!$EA$109)</x:f>
        <x:v>1</x:v>
      </x:c>
      <x:c r="Z744" s="118" t="str">
        <x:f>IF('Deal_Master_Wide'!$EH$109="","",'Deal_Master_Wide'!$EH$109)</x:f>
      </x:c>
      <x:c r="AA744" s="52" t="str">
        <x:f>IF('Deal_Master_Wide'!$AL$109="","",'Deal_Master_Wide'!$AL$109)</x:f>
        <x:v>Unknown</x:v>
      </x:c>
      <x:c r="AB744" s="54" t="n">
        <x:f>IF('Deal_Master_Wide'!$AF$109="","",'Deal_Master_Wide'!$AF$109)</x:f>
        <x:v>27</x:v>
      </x:c>
      <x:c r="AC744" s="52" t="str">
        <x:f>IF(COUNT($P744,$Q744,$R744,$S744,$T744,$U744,$V744,$W744,$X744)=9,"Yes","No")</x:f>
        <x:v>Yes</x:v>
      </x:c>
      <x:c r="AD744" s="52" t="str">
        <x:f>IF(COUNT($Y744,$Z744)=2,"Yes","No")</x:f>
        <x:v>No</x:v>
      </x:c>
      <x:c r="AE744" s="50" t="str"/>
      <x:c r="AF744" t="str"/>
    </x:row>
    <x:row r="745" ht="20" customHeight="1">
      <x:c r="A745" s="50" t="str">
        <x:v>CTL-0107</x:v>
      </x:c>
      <x:c r="B745" s="50" t="str">
        <x:v>Candidate alternative-rationale group</x:v>
      </x:c>
      <x:c r="C745" s="52" t="str">
        <x:f>IF('Deal_Master_Wide'!$AU$109="","",'Deal_Master_Wide'!$AU$109)</x:f>
        <x:v>Not reviewed</x:v>
      </x:c>
      <x:c r="D745" s="52" t="str">
        <x:f>IF('Deal_Master_Wide'!$AV$109="","",'Deal_Master_Wide'!$AV$109)</x:f>
        <x:v>Not assessed</x:v>
      </x:c>
      <x:c r="E745" s="50" t="n">
        <x:v>0</x:v>
      </x:c>
      <x:c r="F745" s="52" t="str">
        <x:f>IF(OR($C745="High-confidence innovation-driven",$C745="Medium-confidence innovation-driven"),1,IF($C745="Clear alternative-rationale",0,""))</x:f>
      </x:c>
      <x:c r="G745" s="52" t="str">
        <x:f>IF('Deal_Master_Wide'!$M$109="","",'Deal_Master_Wide'!$M$109)</x:f>
        <x:v>Review</x:v>
      </x:c>
      <x:c r="H745" s="50" t="str">
        <x:v>Vaxart Inc</x:v>
      </x:c>
      <x:c r="I745" s="50" t="str">
        <x:v>Vaxart Inc; Vaxart Inc</x:v>
      </x:c>
      <x:c r="J745" s="50" t="n">
        <x:v>2018</x:v>
      </x:c>
      <x:c r="K745" s="50" t="n">
        <x:v>-2</x:v>
      </x:c>
      <x:c r="L745" s="50" t="n">
        <x:v>2016</x:v>
      </x:c>
      <x:c r="M745" s="50" t="n">
        <x:v>0</x:v>
      </x:c>
      <x:c r="N745" s="50" t="n">
        <x:v>0</x:v>
      </x:c>
      <x:c r="O745" s="52" t="str">
        <x:f>IF($F745="","",$F745*$M745)</x:f>
      </x:c>
      <x:c r="P745" s="54" t="n">
        <x:f>IF('Deal_Master_Wide'!$BQ$109="","",'Deal_Master_Wide'!$BQ$109)</x:f>
        <x:v>8.3817</x:v>
      </x:c>
      <x:c r="Q745" s="54" t="n">
        <x:f>IF('Deal_Master_Wide'!$BX$109="","",'Deal_Master_Wide'!$BX$109)</x:f>
        <x:v>-22.5315</x:v>
      </x:c>
      <x:c r="R745" s="54" t="n">
        <x:f>IF('Deal_Master_Wide'!$CE$109="","",'Deal_Master_Wide'!$CE$109)</x:f>
        <x:v>-22.892</x:v>
      </x:c>
      <x:c r="S745" s="54" t="n">
        <x:f>IF('Deal_Master_Wide'!$CL$109="","",'Deal_Master_Wide'!$CL$109)</x:f>
        <x:v>65.6552</x:v>
      </x:c>
      <x:c r="T745" s="54" t="n">
        <x:f>IF('Deal_Master_Wide'!$CS$109="","",'Deal_Master_Wide'!$CS$109)</x:f>
        <x:v>0.6322</x:v>
      </x:c>
      <x:c r="U745" s="54" t="n">
        <x:f>IF('Deal_Master_Wide'!$CZ$109="","",'Deal_Master_Wide'!$CZ$109)</x:f>
        <x:v>23.7031</x:v>
      </x:c>
      <x:c r="V745" s="56" t="n">
        <x:f>IF('Deal_Master_Wide'!$DG$109="","",'Deal_Master_Wide'!$DG$109)</x:f>
        <x:v>-33.3991</x:v>
      </x:c>
      <x:c r="W745" s="56" t="n">
        <x:f>IF('Deal_Master_Wide'!$DN$109="","",'Deal_Master_Wide'!$DN$109)</x:f>
        <x:v>-268.8172</x:v>
      </x:c>
      <x:c r="X745" s="56" t="n">
        <x:f>IF('Deal_Master_Wide'!$DU$109="","",'Deal_Master_Wide'!$DU$109)</x:f>
        <x:v>0.9629</x:v>
      </x:c>
      <x:c r="Y745" s="118" t="str">
        <x:f>IF('Deal_Master_Wide'!$EB$109="","",'Deal_Master_Wide'!$EB$109)</x:f>
      </x:c>
      <x:c r="Z745" s="118" t="str">
        <x:f>IF('Deal_Master_Wide'!$EI$109="","",'Deal_Master_Wide'!$EI$109)</x:f>
      </x:c>
      <x:c r="AA745" s="52" t="str">
        <x:f>IF('Deal_Master_Wide'!$AL$109="","",'Deal_Master_Wide'!$AL$109)</x:f>
        <x:v>Unknown</x:v>
      </x:c>
      <x:c r="AB745" s="54" t="n">
        <x:f>IF('Deal_Master_Wide'!$AF$109="","",'Deal_Master_Wide'!$AF$109)</x:f>
        <x:v>27</x:v>
      </x:c>
      <x:c r="AC745" s="52" t="str">
        <x:f>IF(COUNT($P745,$Q745,$R745,$S745,$T745,$U745,$V745,$W745,$X745)=9,"Yes","No")</x:f>
        <x:v>Yes</x:v>
      </x:c>
      <x:c r="AD745" s="52" t="str">
        <x:f>IF(COUNT($Y745,$Z745)=2,"Yes","No")</x:f>
        <x:v>No</x:v>
      </x:c>
      <x:c r="AE745" s="50" t="str"/>
      <x:c r="AF745" t="str"/>
    </x:row>
    <x:row r="746" ht="20" customHeight="1">
      <x:c r="A746" s="50" t="str">
        <x:v>CTL-0107</x:v>
      </x:c>
      <x:c r="B746" s="50" t="str">
        <x:v>Candidate alternative-rationale group</x:v>
      </x:c>
      <x:c r="C746" s="52" t="str">
        <x:f>IF('Deal_Master_Wide'!$AU$109="","",'Deal_Master_Wide'!$AU$109)</x:f>
        <x:v>Not reviewed</x:v>
      </x:c>
      <x:c r="D746" s="52" t="str">
        <x:f>IF('Deal_Master_Wide'!$AV$109="","",'Deal_Master_Wide'!$AV$109)</x:f>
        <x:v>Not assessed</x:v>
      </x:c>
      <x:c r="E746" s="50" t="n">
        <x:v>0</x:v>
      </x:c>
      <x:c r="F746" s="52" t="str">
        <x:f>IF(OR($C746="High-confidence innovation-driven",$C746="Medium-confidence innovation-driven"),1,IF($C746="Clear alternative-rationale",0,""))</x:f>
      </x:c>
      <x:c r="G746" s="52" t="str">
        <x:f>IF('Deal_Master_Wide'!$M$109="","",'Deal_Master_Wide'!$M$109)</x:f>
        <x:v>Review</x:v>
      </x:c>
      <x:c r="H746" s="50" t="str">
        <x:v>Vaxart Inc</x:v>
      </x:c>
      <x:c r="I746" s="50" t="str">
        <x:v>Vaxart Inc; Vaxart Inc</x:v>
      </x:c>
      <x:c r="J746" s="50" t="n">
        <x:v>2018</x:v>
      </x:c>
      <x:c r="K746" s="50" t="n">
        <x:v>-1</x:v>
      </x:c>
      <x:c r="L746" s="50" t="n">
        <x:v>2017</x:v>
      </x:c>
      <x:c r="M746" s="50" t="n">
        <x:v>0</x:v>
      </x:c>
      <x:c r="N746" s="50" t="n">
        <x:v>0</x:v>
      </x:c>
      <x:c r="O746" s="52" t="str">
        <x:f>IF($F746="","",$F746*$M746)</x:f>
      </x:c>
      <x:c r="P746" s="54" t="n">
        <x:f>IF('Deal_Master_Wide'!$BR$109="","",'Deal_Master_Wide'!$BR$109)</x:f>
        <x:v>8.1687</x:v>
      </x:c>
      <x:c r="Q746" s="54" t="n">
        <x:f>IF('Deal_Master_Wide'!$BY$109="","",'Deal_Master_Wide'!$BY$109)</x:f>
        <x:v>-25.2404</x:v>
      </x:c>
      <x:c r="R746" s="54" t="n">
        <x:f>IF('Deal_Master_Wide'!$CF$109="","",'Deal_Master_Wide'!$CF$109)</x:f>
        <x:v>-26.9843</x:v>
      </x:c>
      <x:c r="S746" s="54" t="n">
        <x:f>IF('Deal_Master_Wide'!$CM$109="","",'Deal_Master_Wide'!$CM$109)</x:f>
        <x:v>35.1354</x:v>
      </x:c>
      <x:c r="T746" s="54" t="n">
        <x:f>IF('Deal_Master_Wide'!$CT$109="","",'Deal_Master_Wide'!$CT$109)</x:f>
        <x:v>0.2629</x:v>
      </x:c>
      <x:c r="U746" s="54" t="n">
        <x:f>IF('Deal_Master_Wide'!$DA$109="","",'Deal_Master_Wide'!$DA$109)</x:f>
        <x:v>25.9747</x:v>
      </x:c>
      <x:c r="V746" s="56" t="n">
        <x:f>IF('Deal_Master_Wide'!$DH$109="","",'Deal_Master_Wide'!$DH$109)</x:f>
        <x:v>-52.1277</x:v>
      </x:c>
      <x:c r="W746" s="56" t="n">
        <x:f>IF('Deal_Master_Wide'!$DO$109="","",'Deal_Master_Wide'!$DO$109)</x:f>
        <x:v>-308.9888</x:v>
      </x:c>
      <x:c r="X746" s="56" t="n">
        <x:f>IF('Deal_Master_Wide'!$DV$109="","",'Deal_Master_Wide'!$DV$109)</x:f>
        <x:v>0.7481</x:v>
      </x:c>
      <x:c r="Y746" s="118" t="str">
        <x:f>IF('Deal_Master_Wide'!$EC$109="","",'Deal_Master_Wide'!$EC$109)</x:f>
      </x:c>
      <x:c r="Z746" s="118" t="str">
        <x:f>IF('Deal_Master_Wide'!$EJ$109="","",'Deal_Master_Wide'!$EJ$109)</x:f>
      </x:c>
      <x:c r="AA746" s="52" t="str">
        <x:f>IF('Deal_Master_Wide'!$AL$109="","",'Deal_Master_Wide'!$AL$109)</x:f>
        <x:v>Unknown</x:v>
      </x:c>
      <x:c r="AB746" s="54" t="n">
        <x:f>IF('Deal_Master_Wide'!$AF$109="","",'Deal_Master_Wide'!$AF$109)</x:f>
        <x:v>27</x:v>
      </x:c>
      <x:c r="AC746" s="52" t="str">
        <x:f>IF(COUNT($P746,$Q746,$R746,$S746,$T746,$U746,$V746,$W746,$X746)=9,"Yes","No")</x:f>
        <x:v>Yes</x:v>
      </x:c>
      <x:c r="AD746" s="52" t="str">
        <x:f>IF(COUNT($Y746,$Z746)=2,"Yes","No")</x:f>
        <x:v>No</x:v>
      </x:c>
      <x:c r="AE746" s="50" t="str"/>
      <x:c r="AF746" t="str"/>
    </x:row>
    <x:row r="747" ht="20" customHeight="1">
      <x:c r="A747" s="50" t="str">
        <x:v>CTL-0107</x:v>
      </x:c>
      <x:c r="B747" s="50" t="str">
        <x:v>Candidate alternative-rationale group</x:v>
      </x:c>
      <x:c r="C747" s="52" t="str">
        <x:f>IF('Deal_Master_Wide'!$AU$109="","",'Deal_Master_Wide'!$AU$109)</x:f>
        <x:v>Not reviewed</x:v>
      </x:c>
      <x:c r="D747" s="52" t="str">
        <x:f>IF('Deal_Master_Wide'!$AV$109="","",'Deal_Master_Wide'!$AV$109)</x:f>
        <x:v>Not assessed</x:v>
      </x:c>
      <x:c r="E747" s="50" t="n">
        <x:v>0</x:v>
      </x:c>
      <x:c r="F747" s="52" t="str">
        <x:f>IF(OR($C747="High-confidence innovation-driven",$C747="Medium-confidence innovation-driven"),1,IF($C747="Clear alternative-rationale",0,""))</x:f>
      </x:c>
      <x:c r="G747" s="52" t="str">
        <x:f>IF('Deal_Master_Wide'!$M$109="","",'Deal_Master_Wide'!$M$109)</x:f>
        <x:v>Review</x:v>
      </x:c>
      <x:c r="H747" s="50" t="str">
        <x:v>Vaxart Inc</x:v>
      </x:c>
      <x:c r="I747" s="50" t="str">
        <x:v>Vaxart Inc; Vaxart Inc</x:v>
      </x:c>
      <x:c r="J747" s="50" t="n">
        <x:v>2018</x:v>
      </x:c>
      <x:c r="K747" s="50" t="n">
        <x:v>0</x:v>
      </x:c>
      <x:c r="L747" s="50" t="n">
        <x:v>2018</x:v>
      </x:c>
      <x:c r="M747" s="50" t="n">
        <x:v>0</x:v>
      </x:c>
      <x:c r="N747" s="50" t="n">
        <x:v>1</x:v>
      </x:c>
      <x:c r="O747" s="52" t="str">
        <x:f>IF($F747="","",$F747*$M747)</x:f>
      </x:c>
      <x:c r="P747" s="54" t="n">
        <x:f>IF('Deal_Master_Wide'!$BS$109="","",'Deal_Master_Wide'!$BS$109)</x:f>
        <x:v>3.5246</x:v>
      </x:c>
      <x:c r="Q747" s="54" t="n">
        <x:f>IF('Deal_Master_Wide'!$BZ$109="","",'Deal_Master_Wide'!$BZ$109)</x:f>
        <x:v>-16.7773</x:v>
      </x:c>
      <x:c r="R747" s="54" t="n">
        <x:f>IF('Deal_Master_Wide'!$CG$109="","",'Deal_Master_Wide'!$CG$109)</x:f>
        <x:v>-15.2604</x:v>
      </x:c>
      <x:c r="S747" s="54" t="n">
        <x:f>IF('Deal_Master_Wide'!$CN$109="","",'Deal_Master_Wide'!$CN$109)</x:f>
        <x:v>30.7606</x:v>
      </x:c>
      <x:c r="T747" s="54" t="n">
        <x:f>IF('Deal_Master_Wide'!$CU$109="","",'Deal_Master_Wide'!$CU$109)</x:f>
        <x:v>3.1532</x:v>
      </x:c>
      <x:c r="U747" s="54" t="n">
        <x:f>IF('Deal_Master_Wide'!$DB$109="","",'Deal_Master_Wide'!$DB$109)</x:f>
        <x:v>14.64</x:v>
      </x:c>
      <x:c r="V747" s="56" t="n">
        <x:f>IF('Deal_Master_Wide'!$DI$109="","",'Deal_Master_Wide'!$DI$109)</x:f>
        <x:v>-47.8102</x:v>
      </x:c>
      <x:c r="W747" s="56" t="n">
        <x:f>IF('Deal_Master_Wide'!$DP$109="","",'Deal_Master_Wide'!$DP$109)</x:f>
        <x:v>-476.0038</x:v>
      </x:c>
      <x:c r="X747" s="56" t="n">
        <x:f>IF('Deal_Master_Wide'!$DW$109="","",'Deal_Master_Wide'!$DW$109)</x:f>
        <x:v>10.2507</x:v>
      </x:c>
      <x:c r="Y747" s="118" t="str">
        <x:f>IF('Deal_Master_Wide'!$ED$109="","",'Deal_Master_Wide'!$ED$109)</x:f>
      </x:c>
      <x:c r="Z747" s="118" t="str">
        <x:f>IF('Deal_Master_Wide'!$EK$109="","",'Deal_Master_Wide'!$EK$109)</x:f>
      </x:c>
      <x:c r="AA747" s="52" t="str">
        <x:f>IF('Deal_Master_Wide'!$AL$109="","",'Deal_Master_Wide'!$AL$109)</x:f>
        <x:v>Unknown</x:v>
      </x:c>
      <x:c r="AB747" s="54" t="n">
        <x:f>IF('Deal_Master_Wide'!$AF$109="","",'Deal_Master_Wide'!$AF$109)</x:f>
        <x:v>27</x:v>
      </x:c>
      <x:c r="AC747" s="52" t="str">
        <x:f>IF(COUNT($P747,$Q747,$R747,$S747,$T747,$U747,$V747,$W747,$X747)=9,"Yes","No")</x:f>
        <x:v>Yes</x:v>
      </x:c>
      <x:c r="AD747" s="52" t="str">
        <x:f>IF(COUNT($Y747,$Z747)=2,"Yes","No")</x:f>
        <x:v>No</x:v>
      </x:c>
      <x:c r="AE747" s="50" t="str"/>
      <x:c r="AF747" t="str"/>
    </x:row>
    <x:row r="748" ht="20" customHeight="1">
      <x:c r="A748" s="50" t="str">
        <x:v>CTL-0107</x:v>
      </x:c>
      <x:c r="B748" s="50" t="str">
        <x:v>Candidate alternative-rationale group</x:v>
      </x:c>
      <x:c r="C748" s="52" t="str">
        <x:f>IF('Deal_Master_Wide'!$AU$109="","",'Deal_Master_Wide'!$AU$109)</x:f>
        <x:v>Not reviewed</x:v>
      </x:c>
      <x:c r="D748" s="52" t="str">
        <x:f>IF('Deal_Master_Wide'!$AV$109="","",'Deal_Master_Wide'!$AV$109)</x:f>
        <x:v>Not assessed</x:v>
      </x:c>
      <x:c r="E748" s="50" t="n">
        <x:v>0</x:v>
      </x:c>
      <x:c r="F748" s="52" t="str">
        <x:f>IF(OR($C748="High-confidence innovation-driven",$C748="Medium-confidence innovation-driven"),1,IF($C748="Clear alternative-rationale",0,""))</x:f>
      </x:c>
      <x:c r="G748" s="52" t="str">
        <x:f>IF('Deal_Master_Wide'!$M$109="","",'Deal_Master_Wide'!$M$109)</x:f>
        <x:v>Review</x:v>
      </x:c>
      <x:c r="H748" s="50" t="str">
        <x:v>Vaxart Inc</x:v>
      </x:c>
      <x:c r="I748" s="50" t="str">
        <x:v>Vaxart Inc; Vaxart Inc</x:v>
      </x:c>
      <x:c r="J748" s="50" t="n">
        <x:v>2018</x:v>
      </x:c>
      <x:c r="K748" s="50" t="n">
        <x:v>1</x:v>
      </x:c>
      <x:c r="L748" s="50" t="n">
        <x:v>2019</x:v>
      </x:c>
      <x:c r="M748" s="50" t="n">
        <x:v>1</x:v>
      </x:c>
      <x:c r="N748" s="50" t="n">
        <x:v>1</x:v>
      </x:c>
      <x:c r="O748" s="52" t="str">
        <x:f>IF($F748="","",$F748*$M748)</x:f>
      </x:c>
      <x:c r="P748" s="54" t="n">
        <x:f>IF('Deal_Master_Wide'!$BT$109="","",'Deal_Master_Wide'!$BT$109)</x:f>
        <x:v>8.8106</x:v>
      </x:c>
      <x:c r="Q748" s="54" t="n">
        <x:f>IF('Deal_Master_Wide'!$CA$109="","",'Deal_Master_Wide'!$CA$109)</x:f>
        <x:v>-8.5703</x:v>
      </x:c>
      <x:c r="R748" s="54" t="n">
        <x:f>IF('Deal_Master_Wide'!$CH$109="","",'Deal_Master_Wide'!$CH$109)</x:f>
        <x:v>-16.6573</x:v>
      </x:c>
      <x:c r="S748" s="54" t="n">
        <x:f>IF('Deal_Master_Wide'!$CO$109="","",'Deal_Master_Wide'!$CO$109)</x:f>
        <x:v>32.9789</x:v>
      </x:c>
      <x:c r="T748" s="54" t="n">
        <x:f>IF('Deal_Master_Wide'!$CV$109="","",'Deal_Master_Wide'!$CV$109)</x:f>
        <x:v>2.0598</x:v>
      </x:c>
      <x:c r="U748" s="54" t="n">
        <x:f>IF('Deal_Master_Wide'!$DC$109="","",'Deal_Master_Wide'!$DC$109)</x:f>
        <x:v>12.9899</x:v>
      </x:c>
      <x:c r="V748" s="56" t="n">
        <x:f>IF('Deal_Master_Wide'!$DJ$109="","",'Deal_Master_Wide'!$DJ$109)</x:f>
        <x:v>-51.606</x:v>
      </x:c>
      <x:c r="W748" s="56" t="n">
        <x:f>IF('Deal_Master_Wide'!$DQ$109="","",'Deal_Master_Wide'!$DQ$109)</x:f>
        <x:v>-97.2724</x:v>
      </x:c>
      <x:c r="X748" s="56" t="n">
        <x:f>IF('Deal_Master_Wide'!$DX$109="","",'Deal_Master_Wide'!$DX$109)</x:f>
        <x:v>6.2459</x:v>
      </x:c>
      <x:c r="Y748" s="118" t="str">
        <x:f>IF('Deal_Master_Wide'!$EE$109="","",'Deal_Master_Wide'!$EE$109)</x:f>
      </x:c>
      <x:c r="Z748" s="118" t="str">
        <x:f>IF('Deal_Master_Wide'!$EL$109="","",'Deal_Master_Wide'!$EL$109)</x:f>
      </x:c>
      <x:c r="AA748" s="52" t="str">
        <x:f>IF('Deal_Master_Wide'!$AL$109="","",'Deal_Master_Wide'!$AL$109)</x:f>
        <x:v>Unknown</x:v>
      </x:c>
      <x:c r="AB748" s="54" t="n">
        <x:f>IF('Deal_Master_Wide'!$AF$109="","",'Deal_Master_Wide'!$AF$109)</x:f>
        <x:v>27</x:v>
      </x:c>
      <x:c r="AC748" s="52" t="str">
        <x:f>IF(COUNT($P748,$Q748,$R748,$S748,$T748,$U748,$V748,$W748,$X748)=9,"Yes","No")</x:f>
        <x:v>Yes</x:v>
      </x:c>
      <x:c r="AD748" s="52" t="str">
        <x:f>IF(COUNT($Y748,$Z748)=2,"Yes","No")</x:f>
        <x:v>No</x:v>
      </x:c>
      <x:c r="AE748" s="50" t="str"/>
      <x:c r="AF748" t="str"/>
    </x:row>
    <x:row r="749" ht="20" customHeight="1">
      <x:c r="A749" s="50" t="str">
        <x:v>CTL-0107</x:v>
      </x:c>
      <x:c r="B749" s="50" t="str">
        <x:v>Candidate alternative-rationale group</x:v>
      </x:c>
      <x:c r="C749" s="52" t="str">
        <x:f>IF('Deal_Master_Wide'!$AU$109="","",'Deal_Master_Wide'!$AU$109)</x:f>
        <x:v>Not reviewed</x:v>
      </x:c>
      <x:c r="D749" s="52" t="str">
        <x:f>IF('Deal_Master_Wide'!$AV$109="","",'Deal_Master_Wide'!$AV$109)</x:f>
        <x:v>Not assessed</x:v>
      </x:c>
      <x:c r="E749" s="50" t="n">
        <x:v>0</x:v>
      </x:c>
      <x:c r="F749" s="52" t="str">
        <x:f>IF(OR($C749="High-confidence innovation-driven",$C749="Medium-confidence innovation-driven"),1,IF($C749="Clear alternative-rationale",0,""))</x:f>
      </x:c>
      <x:c r="G749" s="52" t="str">
        <x:f>IF('Deal_Master_Wide'!$M$109="","",'Deal_Master_Wide'!$M$109)</x:f>
        <x:v>Review</x:v>
      </x:c>
      <x:c r="H749" s="50" t="str">
        <x:v>Vaxart Inc</x:v>
      </x:c>
      <x:c r="I749" s="50" t="str">
        <x:v>Vaxart Inc; Vaxart Inc</x:v>
      </x:c>
      <x:c r="J749" s="50" t="n">
        <x:v>2018</x:v>
      </x:c>
      <x:c r="K749" s="50" t="n">
        <x:v>2</x:v>
      </x:c>
      <x:c r="L749" s="50" t="n">
        <x:v>2020</x:v>
      </x:c>
      <x:c r="M749" s="50" t="n">
        <x:v>1</x:v>
      </x:c>
      <x:c r="N749" s="50" t="n">
        <x:v>1</x:v>
      </x:c>
      <x:c r="O749" s="52" t="str">
        <x:f>IF($F749="","",$F749*$M749)</x:f>
      </x:c>
      <x:c r="P749" s="54" t="n">
        <x:f>IF('Deal_Master_Wide'!$BU$109="","",'Deal_Master_Wide'!$BU$109)</x:f>
        <x:v>3.5491</x:v>
      </x:c>
      <x:c r="Q749" s="54" t="n">
        <x:f>IF('Deal_Master_Wide'!$CB$109="","",'Deal_Master_Wide'!$CB$109)</x:f>
        <x:v>-27.2097</x:v>
      </x:c>
      <x:c r="R749" s="54" t="n">
        <x:f>IF('Deal_Master_Wide'!$CI$109="","",'Deal_Master_Wide'!$CI$109)</x:f>
        <x:v>-28.2633</x:v>
      </x:c>
      <x:c r="S749" s="54" t="n">
        <x:f>IF('Deal_Master_Wide'!$CP$109="","",'Deal_Master_Wide'!$CP$109)</x:f>
        <x:v>124.8115</x:v>
      </x:c>
      <x:c r="T749" s="54" t="n">
        <x:f>IF('Deal_Master_Wide'!$CW$109="","",'Deal_Master_Wide'!$CW$109)</x:f>
        <x:v>5.8961</x:v>
      </x:c>
      <x:c r="U749" s="54" t="n">
        <x:f>IF('Deal_Master_Wide'!$DD$109="","",'Deal_Master_Wide'!$DD$109)</x:f>
        <x:v>17.4237</x:v>
      </x:c>
      <x:c r="V749" s="56" t="n">
        <x:f>IF('Deal_Master_Wide'!$DK$109="","",'Deal_Master_Wide'!$DK$109)</x:f>
        <x:v>-33.9848</x:v>
      </x:c>
      <x:c r="W749" s="56" t="n">
        <x:f>IF('Deal_Master_Wide'!$DR$109="","",'Deal_Master_Wide'!$DR$109)</x:f>
        <x:v>-766.6584</x:v>
      </x:c>
      <x:c r="X749" s="56" t="n">
        <x:f>IF('Deal_Master_Wide'!$DY$109="","",'Deal_Master_Wide'!$DY$109)</x:f>
        <x:v>4.724</x:v>
      </x:c>
      <x:c r="Y749" s="118" t="n">
        <x:f>IF('Deal_Master_Wide'!$EF$109="","",'Deal_Master_Wide'!$EF$109)</x:f>
        <x:v>1</x:v>
      </x:c>
      <x:c r="Z749" s="118" t="n">
        <x:f>IF('Deal_Master_Wide'!$EM$109="","",'Deal_Master_Wide'!$EM$109)</x:f>
        <x:v>1</x:v>
      </x:c>
      <x:c r="AA749" s="52" t="str">
        <x:f>IF('Deal_Master_Wide'!$AL$109="","",'Deal_Master_Wide'!$AL$109)</x:f>
        <x:v>Unknown</x:v>
      </x:c>
      <x:c r="AB749" s="54" t="n">
        <x:f>IF('Deal_Master_Wide'!$AF$109="","",'Deal_Master_Wide'!$AF$109)</x:f>
        <x:v>27</x:v>
      </x:c>
      <x:c r="AC749" s="52" t="str">
        <x:f>IF(COUNT($P749,$Q749,$R749,$S749,$T749,$U749,$V749,$W749,$X749)=9,"Yes","No")</x:f>
        <x:v>Yes</x:v>
      </x:c>
      <x:c r="AD749" s="52" t="str">
        <x:f>IF(COUNT($Y749,$Z749)=2,"Yes","No")</x:f>
        <x:v>Yes</x:v>
      </x:c>
      <x:c r="AE749" s="50" t="str"/>
      <x:c r="AF749" t="str"/>
    </x:row>
    <x:row r="750" ht="20" customHeight="1">
      <x:c r="A750" s="50" t="str">
        <x:v>CTL-0107</x:v>
      </x:c>
      <x:c r="B750" s="50" t="str">
        <x:v>Candidate alternative-rationale group</x:v>
      </x:c>
      <x:c r="C750" s="52" t="str">
        <x:f>IF('Deal_Master_Wide'!$AU$109="","",'Deal_Master_Wide'!$AU$109)</x:f>
        <x:v>Not reviewed</x:v>
      </x:c>
      <x:c r="D750" s="52" t="str">
        <x:f>IF('Deal_Master_Wide'!$AV$109="","",'Deal_Master_Wide'!$AV$109)</x:f>
        <x:v>Not assessed</x:v>
      </x:c>
      <x:c r="E750" s="50" t="n">
        <x:v>0</x:v>
      </x:c>
      <x:c r="F750" s="52" t="str">
        <x:f>IF(OR($C750="High-confidence innovation-driven",$C750="Medium-confidence innovation-driven"),1,IF($C750="Clear alternative-rationale",0,""))</x:f>
      </x:c>
      <x:c r="G750" s="52" t="str">
        <x:f>IF('Deal_Master_Wide'!$M$109="","",'Deal_Master_Wide'!$M$109)</x:f>
        <x:v>Review</x:v>
      </x:c>
      <x:c r="H750" s="50" t="str">
        <x:v>Vaxart Inc</x:v>
      </x:c>
      <x:c r="I750" s="50" t="str">
        <x:v>Vaxart Inc; Vaxart Inc</x:v>
      </x:c>
      <x:c r="J750" s="50" t="n">
        <x:v>2018</x:v>
      </x:c>
      <x:c r="K750" s="50" t="n">
        <x:v>3</x:v>
      </x:c>
      <x:c r="L750" s="50" t="n">
        <x:v>2021</x:v>
      </x:c>
      <x:c r="M750" s="50" t="n">
        <x:v>1</x:v>
      </x:c>
      <x:c r="N750" s="50" t="n">
        <x:v>1</x:v>
      </x:c>
      <x:c r="O750" s="52" t="str">
        <x:f>IF($F750="","",$F750*$M750)</x:f>
      </x:c>
      <x:c r="P750" s="54" t="n">
        <x:f>IF('Deal_Master_Wide'!$BV$109="","",'Deal_Master_Wide'!$BV$109)</x:f>
        <x:v>0.7546</x:v>
      </x:c>
      <x:c r="Q750" s="54" t="n">
        <x:f>IF('Deal_Master_Wide'!$CC$109="","",'Deal_Master_Wide'!$CC$109)</x:f>
        <x:v>-59.0035</x:v>
      </x:c>
      <x:c r="R750" s="54" t="n">
        <x:f>IF('Deal_Master_Wide'!$CJ$109="","",'Deal_Master_Wide'!$CJ$109)</x:f>
        <x:v>-59.6152</x:v>
      </x:c>
      <x:c r="S750" s="54" t="n">
        <x:f>IF('Deal_Master_Wide'!$CQ$109="","",'Deal_Master_Wide'!$CQ$109)</x:f>
        <x:v>194.2456</x:v>
      </x:c>
      <x:c r="T750" s="54" t="n">
        <x:f>IF('Deal_Master_Wide'!$CX$109="","",'Deal_Master_Wide'!$CX$109)</x:f>
        <x:v>11.4246</x:v>
      </x:c>
      <x:c r="U750" s="54" t="n">
        <x:f>IF('Deal_Master_Wide'!$DE$109="","",'Deal_Master_Wide'!$DE$109)</x:f>
        <x:v>41.24</x:v>
      </x:c>
      <x:c r="V750" s="56" t="n">
        <x:f>IF('Deal_Master_Wide'!$DL$109="","",'Deal_Master_Wide'!$DL$109)</x:f>
        <x:v>-37.7097</x:v>
      </x:c>
      <x:c r="W750" s="56" t="n">
        <x:f>IF('Deal_Master_Wide'!$DS$109="","",'Deal_Master_Wide'!$DS$109)</x:f>
        <x:v>-7819.1704</x:v>
      </x:c>
      <x:c r="X750" s="56" t="n">
        <x:f>IF('Deal_Master_Wide'!$DZ$109="","",'Deal_Master_Wide'!$DZ$109)</x:f>
        <x:v>5.8815</x:v>
      </x:c>
      <x:c r="Y750" s="118" t="n">
        <x:f>IF('Deal_Master_Wide'!$EG$109="","",'Deal_Master_Wide'!$EG$109)</x:f>
        <x:v>1</x:v>
      </x:c>
      <x:c r="Z750" s="118" t="n">
        <x:f>IF('Deal_Master_Wide'!$EN$109="","",'Deal_Master_Wide'!$EN$109)</x:f>
        <x:v>1</x:v>
      </x:c>
      <x:c r="AA750" s="52" t="str">
        <x:f>IF('Deal_Master_Wide'!$AL$109="","",'Deal_Master_Wide'!$AL$109)</x:f>
        <x:v>Unknown</x:v>
      </x:c>
      <x:c r="AB750" s="54" t="n">
        <x:f>IF('Deal_Master_Wide'!$AF$109="","",'Deal_Master_Wide'!$AF$109)</x:f>
        <x:v>27</x:v>
      </x:c>
      <x:c r="AC750" s="52" t="str">
        <x:f>IF(COUNT($P750,$Q750,$R750,$S750,$T750,$U750,$V750,$W750,$X750)=9,"Yes","No")</x:f>
        <x:v>Yes</x:v>
      </x:c>
      <x:c r="AD750" s="52" t="str">
        <x:f>IF(COUNT($Y750,$Z750)=2,"Yes","No")</x:f>
        <x:v>Yes</x:v>
      </x:c>
      <x:c r="AE750" s="50" t="str"/>
      <x:c r="AF750" t="str"/>
    </x:row>
    <x:row r="751" ht="20" customHeight="1">
      <x:c r="A751" s="50" t="str">
        <x:v>CTL-0108</x:v>
      </x:c>
      <x:c r="B751" s="50" t="str">
        <x:v>Candidate alternative-rationale group</x:v>
      </x:c>
      <x:c r="C751" s="52" t="str">
        <x:f>IF('Deal_Master_Wide'!$AU$110="","",'Deal_Master_Wide'!$AU$110)</x:f>
        <x:v>Not reviewed</x:v>
      </x:c>
      <x:c r="D751" s="52" t="str">
        <x:f>IF('Deal_Master_Wide'!$AV$110="","",'Deal_Master_Wide'!$AV$110)</x:f>
        <x:v>Not assessed</x:v>
      </x:c>
      <x:c r="E751" s="50" t="n">
        <x:v>0</x:v>
      </x:c>
      <x:c r="F751" s="52" t="str">
        <x:f>IF(OR($C751="High-confidence innovation-driven",$C751="Medium-confidence innovation-driven"),1,IF($C751="Clear alternative-rationale",0,""))</x:f>
      </x:c>
      <x:c r="G751" s="52" t="str">
        <x:f>IF('Deal_Master_Wide'!$M$110="","",'Deal_Master_Wide'!$M$110)</x:f>
        <x:v>Review</x:v>
      </x:c>
      <x:c r="H751" s="50" t="str">
        <x:v>Concept Life Sciences Ltd</x:v>
      </x:c>
      <x:c r="I751" s="50" t="str">
        <x:v>Aquila BioMedical Ltd</x:v>
      </x:c>
      <x:c r="J751" s="50" t="n">
        <x:v>2017</x:v>
      </x:c>
      <x:c r="K751" s="50" t="n">
        <x:v>-3</x:v>
      </x:c>
      <x:c r="L751" s="50" t="n">
        <x:v>2014</x:v>
      </x:c>
      <x:c r="M751" s="50" t="n">
        <x:v>0</x:v>
      </x:c>
      <x:c r="N751" s="50" t="n">
        <x:v>0</x:v>
      </x:c>
      <x:c r="O751" s="52" t="str">
        <x:f>IF($F751="","",$F751*$M751)</x:f>
      </x:c>
      <x:c r="P751" s="54" t="str">
        <x:f>IF('Deal_Master_Wide'!$BP$110="","",'Deal_Master_Wide'!$BP$110)</x:f>
      </x:c>
      <x:c r="Q751" s="54" t="str">
        <x:f>IF('Deal_Master_Wide'!$BW$110="","",'Deal_Master_Wide'!$BW$110)</x:f>
      </x:c>
      <x:c r="R751" s="54" t="str">
        <x:f>IF('Deal_Master_Wide'!$CD$110="","",'Deal_Master_Wide'!$CD$110)</x:f>
      </x:c>
      <x:c r="S751" s="54" t="str">
        <x:f>IF('Deal_Master_Wide'!$CK$110="","",'Deal_Master_Wide'!$CK$110)</x:f>
      </x:c>
      <x:c r="T751" s="54" t="str">
        <x:f>IF('Deal_Master_Wide'!$CR$110="","",'Deal_Master_Wide'!$CR$110)</x:f>
      </x:c>
      <x:c r="U751" s="54" t="str">
        <x:f>IF('Deal_Master_Wide'!$CY$110="","",'Deal_Master_Wide'!$CY$110)</x:f>
      </x:c>
      <x:c r="V751" s="56" t="str">
        <x:f>IF('Deal_Master_Wide'!$DF$110="","",'Deal_Master_Wide'!$DF$110)</x:f>
      </x:c>
      <x:c r="W751" s="56" t="str">
        <x:f>IF('Deal_Master_Wide'!$DM$110="","",'Deal_Master_Wide'!$DM$110)</x:f>
      </x:c>
      <x:c r="X751" s="56" t="str">
        <x:f>IF('Deal_Master_Wide'!$DT$110="","",'Deal_Master_Wide'!$DT$110)</x:f>
      </x:c>
      <x:c r="Y751" s="118" t="str">
        <x:f>IF('Deal_Master_Wide'!$EA$110="","",'Deal_Master_Wide'!$EA$110)</x:f>
      </x:c>
      <x:c r="Z751" s="118" t="str">
        <x:f>IF('Deal_Master_Wide'!$EH$110="","",'Deal_Master_Wide'!$EH$110)</x:f>
      </x:c>
      <x:c r="AA751" s="52" t="str">
        <x:f>IF('Deal_Master_Wide'!$AL$110="","",'Deal_Master_Wide'!$AL$110)</x:f>
        <x:v>Unknown</x:v>
      </x:c>
      <x:c r="AB751" s="54" t="str">
        <x:f>IF('Deal_Master_Wide'!$AF$110="","",'Deal_Master_Wide'!$AF$110)</x:f>
      </x:c>
      <x:c r="AC751" s="52" t="str">
        <x:f>IF(COUNT($P751,$Q751,$R751,$S751,$T751,$U751,$V751,$W751,$X751)=9,"Yes","No")</x:f>
        <x:v>No</x:v>
      </x:c>
      <x:c r="AD751" s="52" t="str">
        <x:f>IF(COUNT($Y751,$Z751)=2,"Yes","No")</x:f>
        <x:v>No</x:v>
      </x:c>
      <x:c r="AE751" s="50" t="str"/>
      <x:c r="AF751" t="str"/>
    </x:row>
    <x:row r="752" ht="20" customHeight="1">
      <x:c r="A752" s="50" t="str">
        <x:v>CTL-0108</x:v>
      </x:c>
      <x:c r="B752" s="50" t="str">
        <x:v>Candidate alternative-rationale group</x:v>
      </x:c>
      <x:c r="C752" s="52" t="str">
        <x:f>IF('Deal_Master_Wide'!$AU$110="","",'Deal_Master_Wide'!$AU$110)</x:f>
        <x:v>Not reviewed</x:v>
      </x:c>
      <x:c r="D752" s="52" t="str">
        <x:f>IF('Deal_Master_Wide'!$AV$110="","",'Deal_Master_Wide'!$AV$110)</x:f>
        <x:v>Not assessed</x:v>
      </x:c>
      <x:c r="E752" s="50" t="n">
        <x:v>0</x:v>
      </x:c>
      <x:c r="F752" s="52" t="str">
        <x:f>IF(OR($C752="High-confidence innovation-driven",$C752="Medium-confidence innovation-driven"),1,IF($C752="Clear alternative-rationale",0,""))</x:f>
      </x:c>
      <x:c r="G752" s="52" t="str">
        <x:f>IF('Deal_Master_Wide'!$M$110="","",'Deal_Master_Wide'!$M$110)</x:f>
        <x:v>Review</x:v>
      </x:c>
      <x:c r="H752" s="50" t="str">
        <x:v>Concept Life Sciences Ltd</x:v>
      </x:c>
      <x:c r="I752" s="50" t="str">
        <x:v>Aquila BioMedical Ltd</x:v>
      </x:c>
      <x:c r="J752" s="50" t="n">
        <x:v>2017</x:v>
      </x:c>
      <x:c r="K752" s="50" t="n">
        <x:v>-2</x:v>
      </x:c>
      <x:c r="L752" s="50" t="n">
        <x:v>2015</x:v>
      </x:c>
      <x:c r="M752" s="50" t="n">
        <x:v>0</x:v>
      </x:c>
      <x:c r="N752" s="50" t="n">
        <x:v>0</x:v>
      </x:c>
      <x:c r="O752" s="52" t="str">
        <x:f>IF($F752="","",$F752*$M752)</x:f>
      </x:c>
      <x:c r="P752" s="54" t="str">
        <x:f>IF('Deal_Master_Wide'!$BQ$110="","",'Deal_Master_Wide'!$BQ$110)</x:f>
      </x:c>
      <x:c r="Q752" s="54" t="str">
        <x:f>IF('Deal_Master_Wide'!$BX$110="","",'Deal_Master_Wide'!$BX$110)</x:f>
      </x:c>
      <x:c r="R752" s="54" t="str">
        <x:f>IF('Deal_Master_Wide'!$CE$110="","",'Deal_Master_Wide'!$CE$110)</x:f>
      </x:c>
      <x:c r="S752" s="54" t="str">
        <x:f>IF('Deal_Master_Wide'!$CL$110="","",'Deal_Master_Wide'!$CL$110)</x:f>
      </x:c>
      <x:c r="T752" s="54" t="str">
        <x:f>IF('Deal_Master_Wide'!$CS$110="","",'Deal_Master_Wide'!$CS$110)</x:f>
      </x:c>
      <x:c r="U752" s="54" t="str">
        <x:f>IF('Deal_Master_Wide'!$CZ$110="","",'Deal_Master_Wide'!$CZ$110)</x:f>
      </x:c>
      <x:c r="V752" s="56" t="str">
        <x:f>IF('Deal_Master_Wide'!$DG$110="","",'Deal_Master_Wide'!$DG$110)</x:f>
      </x:c>
      <x:c r="W752" s="56" t="str">
        <x:f>IF('Deal_Master_Wide'!$DN$110="","",'Deal_Master_Wide'!$DN$110)</x:f>
      </x:c>
      <x:c r="X752" s="56" t="str">
        <x:f>IF('Deal_Master_Wide'!$DU$110="","",'Deal_Master_Wide'!$DU$110)</x:f>
      </x:c>
      <x:c r="Y752" s="118" t="str">
        <x:f>IF('Deal_Master_Wide'!$EB$110="","",'Deal_Master_Wide'!$EB$110)</x:f>
      </x:c>
      <x:c r="Z752" s="118" t="str">
        <x:f>IF('Deal_Master_Wide'!$EI$110="","",'Deal_Master_Wide'!$EI$110)</x:f>
      </x:c>
      <x:c r="AA752" s="52" t="str">
        <x:f>IF('Deal_Master_Wide'!$AL$110="","",'Deal_Master_Wide'!$AL$110)</x:f>
        <x:v>Unknown</x:v>
      </x:c>
      <x:c r="AB752" s="54" t="str">
        <x:f>IF('Deal_Master_Wide'!$AF$110="","",'Deal_Master_Wide'!$AF$110)</x:f>
      </x:c>
      <x:c r="AC752" s="52" t="str">
        <x:f>IF(COUNT($P752,$Q752,$R752,$S752,$T752,$U752,$V752,$W752,$X752)=9,"Yes","No")</x:f>
        <x:v>No</x:v>
      </x:c>
      <x:c r="AD752" s="52" t="str">
        <x:f>IF(COUNT($Y752,$Z752)=2,"Yes","No")</x:f>
        <x:v>No</x:v>
      </x:c>
      <x:c r="AE752" s="50" t="str"/>
      <x:c r="AF752" t="str"/>
    </x:row>
    <x:row r="753" ht="20" customHeight="1">
      <x:c r="A753" s="50" t="str">
        <x:v>CTL-0108</x:v>
      </x:c>
      <x:c r="B753" s="50" t="str">
        <x:v>Candidate alternative-rationale group</x:v>
      </x:c>
      <x:c r="C753" s="52" t="str">
        <x:f>IF('Deal_Master_Wide'!$AU$110="","",'Deal_Master_Wide'!$AU$110)</x:f>
        <x:v>Not reviewed</x:v>
      </x:c>
      <x:c r="D753" s="52" t="str">
        <x:f>IF('Deal_Master_Wide'!$AV$110="","",'Deal_Master_Wide'!$AV$110)</x:f>
        <x:v>Not assessed</x:v>
      </x:c>
      <x:c r="E753" s="50" t="n">
        <x:v>0</x:v>
      </x:c>
      <x:c r="F753" s="52" t="str">
        <x:f>IF(OR($C753="High-confidence innovation-driven",$C753="Medium-confidence innovation-driven"),1,IF($C753="Clear alternative-rationale",0,""))</x:f>
      </x:c>
      <x:c r="G753" s="52" t="str">
        <x:f>IF('Deal_Master_Wide'!$M$110="","",'Deal_Master_Wide'!$M$110)</x:f>
        <x:v>Review</x:v>
      </x:c>
      <x:c r="H753" s="50" t="str">
        <x:v>Concept Life Sciences Ltd</x:v>
      </x:c>
      <x:c r="I753" s="50" t="str">
        <x:v>Aquila BioMedical Ltd</x:v>
      </x:c>
      <x:c r="J753" s="50" t="n">
        <x:v>2017</x:v>
      </x:c>
      <x:c r="K753" s="50" t="n">
        <x:v>-1</x:v>
      </x:c>
      <x:c r="L753" s="50" t="n">
        <x:v>2016</x:v>
      </x:c>
      <x:c r="M753" s="50" t="n">
        <x:v>0</x:v>
      </x:c>
      <x:c r="N753" s="50" t="n">
        <x:v>0</x:v>
      </x:c>
      <x:c r="O753" s="52" t="str">
        <x:f>IF($F753="","",$F753*$M753)</x:f>
      </x:c>
      <x:c r="P753" s="54" t="str">
        <x:f>IF('Deal_Master_Wide'!$BR$110="","",'Deal_Master_Wide'!$BR$110)</x:f>
      </x:c>
      <x:c r="Q753" s="54" t="str">
        <x:f>IF('Deal_Master_Wide'!$BY$110="","",'Deal_Master_Wide'!$BY$110)</x:f>
      </x:c>
      <x:c r="R753" s="54" t="str">
        <x:f>IF('Deal_Master_Wide'!$CF$110="","",'Deal_Master_Wide'!$CF$110)</x:f>
      </x:c>
      <x:c r="S753" s="54" t="str">
        <x:f>IF('Deal_Master_Wide'!$CM$110="","",'Deal_Master_Wide'!$CM$110)</x:f>
      </x:c>
      <x:c r="T753" s="54" t="str">
        <x:f>IF('Deal_Master_Wide'!$CT$110="","",'Deal_Master_Wide'!$CT$110)</x:f>
      </x:c>
      <x:c r="U753" s="54" t="str">
        <x:f>IF('Deal_Master_Wide'!$DA$110="","",'Deal_Master_Wide'!$DA$110)</x:f>
      </x:c>
      <x:c r="V753" s="56" t="str">
        <x:f>IF('Deal_Master_Wide'!$DH$110="","",'Deal_Master_Wide'!$DH$110)</x:f>
      </x:c>
      <x:c r="W753" s="56" t="str">
        <x:f>IF('Deal_Master_Wide'!$DO$110="","",'Deal_Master_Wide'!$DO$110)</x:f>
      </x:c>
      <x:c r="X753" s="56" t="str">
        <x:f>IF('Deal_Master_Wide'!$DV$110="","",'Deal_Master_Wide'!$DV$110)</x:f>
      </x:c>
      <x:c r="Y753" s="118" t="str">
        <x:f>IF('Deal_Master_Wide'!$EC$110="","",'Deal_Master_Wide'!$EC$110)</x:f>
      </x:c>
      <x:c r="Z753" s="118" t="str">
        <x:f>IF('Deal_Master_Wide'!$EJ$110="","",'Deal_Master_Wide'!$EJ$110)</x:f>
      </x:c>
      <x:c r="AA753" s="52" t="str">
        <x:f>IF('Deal_Master_Wide'!$AL$110="","",'Deal_Master_Wide'!$AL$110)</x:f>
        <x:v>Unknown</x:v>
      </x:c>
      <x:c r="AB753" s="54" t="str">
        <x:f>IF('Deal_Master_Wide'!$AF$110="","",'Deal_Master_Wide'!$AF$110)</x:f>
      </x:c>
      <x:c r="AC753" s="52" t="str">
        <x:f>IF(COUNT($P753,$Q753,$R753,$S753,$T753,$U753,$V753,$W753,$X753)=9,"Yes","No")</x:f>
        <x:v>No</x:v>
      </x:c>
      <x:c r="AD753" s="52" t="str">
        <x:f>IF(COUNT($Y753,$Z753)=2,"Yes","No")</x:f>
        <x:v>No</x:v>
      </x:c>
      <x:c r="AE753" s="50" t="str"/>
      <x:c r="AF753" t="str"/>
    </x:row>
    <x:row r="754" ht="20" customHeight="1">
      <x:c r="A754" s="50" t="str">
        <x:v>CTL-0108</x:v>
      </x:c>
      <x:c r="B754" s="50" t="str">
        <x:v>Candidate alternative-rationale group</x:v>
      </x:c>
      <x:c r="C754" s="52" t="str">
        <x:f>IF('Deal_Master_Wide'!$AU$110="","",'Deal_Master_Wide'!$AU$110)</x:f>
        <x:v>Not reviewed</x:v>
      </x:c>
      <x:c r="D754" s="52" t="str">
        <x:f>IF('Deal_Master_Wide'!$AV$110="","",'Deal_Master_Wide'!$AV$110)</x:f>
        <x:v>Not assessed</x:v>
      </x:c>
      <x:c r="E754" s="50" t="n">
        <x:v>0</x:v>
      </x:c>
      <x:c r="F754" s="52" t="str">
        <x:f>IF(OR($C754="High-confidence innovation-driven",$C754="Medium-confidence innovation-driven"),1,IF($C754="Clear alternative-rationale",0,""))</x:f>
      </x:c>
      <x:c r="G754" s="52" t="str">
        <x:f>IF('Deal_Master_Wide'!$M$110="","",'Deal_Master_Wide'!$M$110)</x:f>
        <x:v>Review</x:v>
      </x:c>
      <x:c r="H754" s="50" t="str">
        <x:v>Concept Life Sciences Ltd</x:v>
      </x:c>
      <x:c r="I754" s="50" t="str">
        <x:v>Aquila BioMedical Ltd</x:v>
      </x:c>
      <x:c r="J754" s="50" t="n">
        <x:v>2017</x:v>
      </x:c>
      <x:c r="K754" s="50" t="n">
        <x:v>0</x:v>
      </x:c>
      <x:c r="L754" s="50" t="n">
        <x:v>2017</x:v>
      </x:c>
      <x:c r="M754" s="50" t="n">
        <x:v>0</x:v>
      </x:c>
      <x:c r="N754" s="50" t="n">
        <x:v>1</x:v>
      </x:c>
      <x:c r="O754" s="52" t="str">
        <x:f>IF($F754="","",$F754*$M754)</x:f>
      </x:c>
      <x:c r="P754" s="54" t="str">
        <x:f>IF('Deal_Master_Wide'!$BS$110="","",'Deal_Master_Wide'!$BS$110)</x:f>
      </x:c>
      <x:c r="Q754" s="54" t="str">
        <x:f>IF('Deal_Master_Wide'!$BZ$110="","",'Deal_Master_Wide'!$BZ$110)</x:f>
      </x:c>
      <x:c r="R754" s="54" t="str">
        <x:f>IF('Deal_Master_Wide'!$CG$110="","",'Deal_Master_Wide'!$CG$110)</x:f>
      </x:c>
      <x:c r="S754" s="54" t="str">
        <x:f>IF('Deal_Master_Wide'!$CN$110="","",'Deal_Master_Wide'!$CN$110)</x:f>
      </x:c>
      <x:c r="T754" s="54" t="str">
        <x:f>IF('Deal_Master_Wide'!$CU$110="","",'Deal_Master_Wide'!$CU$110)</x:f>
      </x:c>
      <x:c r="U754" s="54" t="str">
        <x:f>IF('Deal_Master_Wide'!$DB$110="","",'Deal_Master_Wide'!$DB$110)</x:f>
      </x:c>
      <x:c r="V754" s="56" t="str">
        <x:f>IF('Deal_Master_Wide'!$DI$110="","",'Deal_Master_Wide'!$DI$110)</x:f>
      </x:c>
      <x:c r="W754" s="56" t="str">
        <x:f>IF('Deal_Master_Wide'!$DP$110="","",'Deal_Master_Wide'!$DP$110)</x:f>
      </x:c>
      <x:c r="X754" s="56" t="str">
        <x:f>IF('Deal_Master_Wide'!$DW$110="","",'Deal_Master_Wide'!$DW$110)</x:f>
      </x:c>
      <x:c r="Y754" s="118" t="str">
        <x:f>IF('Deal_Master_Wide'!$ED$110="","",'Deal_Master_Wide'!$ED$110)</x:f>
      </x:c>
      <x:c r="Z754" s="118" t="str">
        <x:f>IF('Deal_Master_Wide'!$EK$110="","",'Deal_Master_Wide'!$EK$110)</x:f>
      </x:c>
      <x:c r="AA754" s="52" t="str">
        <x:f>IF('Deal_Master_Wide'!$AL$110="","",'Deal_Master_Wide'!$AL$110)</x:f>
        <x:v>Unknown</x:v>
      </x:c>
      <x:c r="AB754" s="54" t="str">
        <x:f>IF('Deal_Master_Wide'!$AF$110="","",'Deal_Master_Wide'!$AF$110)</x:f>
      </x:c>
      <x:c r="AC754" s="52" t="str">
        <x:f>IF(COUNT($P754,$Q754,$R754,$S754,$T754,$U754,$V754,$W754,$X754)=9,"Yes","No")</x:f>
        <x:v>No</x:v>
      </x:c>
      <x:c r="AD754" s="52" t="str">
        <x:f>IF(COUNT($Y754,$Z754)=2,"Yes","No")</x:f>
        <x:v>No</x:v>
      </x:c>
      <x:c r="AE754" s="50" t="str"/>
      <x:c r="AF754" t="str"/>
    </x:row>
    <x:row r="755" ht="20" customHeight="1">
      <x:c r="A755" s="50" t="str">
        <x:v>CTL-0108</x:v>
      </x:c>
      <x:c r="B755" s="50" t="str">
        <x:v>Candidate alternative-rationale group</x:v>
      </x:c>
      <x:c r="C755" s="52" t="str">
        <x:f>IF('Deal_Master_Wide'!$AU$110="","",'Deal_Master_Wide'!$AU$110)</x:f>
        <x:v>Not reviewed</x:v>
      </x:c>
      <x:c r="D755" s="52" t="str">
        <x:f>IF('Deal_Master_Wide'!$AV$110="","",'Deal_Master_Wide'!$AV$110)</x:f>
        <x:v>Not assessed</x:v>
      </x:c>
      <x:c r="E755" s="50" t="n">
        <x:v>0</x:v>
      </x:c>
      <x:c r="F755" s="52" t="str">
        <x:f>IF(OR($C755="High-confidence innovation-driven",$C755="Medium-confidence innovation-driven"),1,IF($C755="Clear alternative-rationale",0,""))</x:f>
      </x:c>
      <x:c r="G755" s="52" t="str">
        <x:f>IF('Deal_Master_Wide'!$M$110="","",'Deal_Master_Wide'!$M$110)</x:f>
        <x:v>Review</x:v>
      </x:c>
      <x:c r="H755" s="50" t="str">
        <x:v>Concept Life Sciences Ltd</x:v>
      </x:c>
      <x:c r="I755" s="50" t="str">
        <x:v>Aquila BioMedical Ltd</x:v>
      </x:c>
      <x:c r="J755" s="50" t="n">
        <x:v>2017</x:v>
      </x:c>
      <x:c r="K755" s="50" t="n">
        <x:v>1</x:v>
      </x:c>
      <x:c r="L755" s="50" t="n">
        <x:v>2018</x:v>
      </x:c>
      <x:c r="M755" s="50" t="n">
        <x:v>1</x:v>
      </x:c>
      <x:c r="N755" s="50" t="n">
        <x:v>1</x:v>
      </x:c>
      <x:c r="O755" s="52" t="str">
        <x:f>IF($F755="","",$F755*$M755)</x:f>
      </x:c>
      <x:c r="P755" s="54" t="str">
        <x:f>IF('Deal_Master_Wide'!$BT$110="","",'Deal_Master_Wide'!$BT$110)</x:f>
      </x:c>
      <x:c r="Q755" s="54" t="str">
        <x:f>IF('Deal_Master_Wide'!$CA$110="","",'Deal_Master_Wide'!$CA$110)</x:f>
      </x:c>
      <x:c r="R755" s="54" t="str">
        <x:f>IF('Deal_Master_Wide'!$CH$110="","",'Deal_Master_Wide'!$CH$110)</x:f>
      </x:c>
      <x:c r="S755" s="54" t="str">
        <x:f>IF('Deal_Master_Wide'!$CO$110="","",'Deal_Master_Wide'!$CO$110)</x:f>
      </x:c>
      <x:c r="T755" s="54" t="str">
        <x:f>IF('Deal_Master_Wide'!$CV$110="","",'Deal_Master_Wide'!$CV$110)</x:f>
      </x:c>
      <x:c r="U755" s="54" t="str">
        <x:f>IF('Deal_Master_Wide'!$DC$110="","",'Deal_Master_Wide'!$DC$110)</x:f>
      </x:c>
      <x:c r="V755" s="56" t="str">
        <x:f>IF('Deal_Master_Wide'!$DJ$110="","",'Deal_Master_Wide'!$DJ$110)</x:f>
      </x:c>
      <x:c r="W755" s="56" t="str">
        <x:f>IF('Deal_Master_Wide'!$DQ$110="","",'Deal_Master_Wide'!$DQ$110)</x:f>
      </x:c>
      <x:c r="X755" s="56" t="str">
        <x:f>IF('Deal_Master_Wide'!$DX$110="","",'Deal_Master_Wide'!$DX$110)</x:f>
      </x:c>
      <x:c r="Y755" s="118" t="str">
        <x:f>IF('Deal_Master_Wide'!$EE$110="","",'Deal_Master_Wide'!$EE$110)</x:f>
      </x:c>
      <x:c r="Z755" s="118" t="str">
        <x:f>IF('Deal_Master_Wide'!$EL$110="","",'Deal_Master_Wide'!$EL$110)</x:f>
      </x:c>
      <x:c r="AA755" s="52" t="str">
        <x:f>IF('Deal_Master_Wide'!$AL$110="","",'Deal_Master_Wide'!$AL$110)</x:f>
        <x:v>Unknown</x:v>
      </x:c>
      <x:c r="AB755" s="54" t="str">
        <x:f>IF('Deal_Master_Wide'!$AF$110="","",'Deal_Master_Wide'!$AF$110)</x:f>
      </x:c>
      <x:c r="AC755" s="52" t="str">
        <x:f>IF(COUNT($P755,$Q755,$R755,$S755,$T755,$U755,$V755,$W755,$X755)=9,"Yes","No")</x:f>
        <x:v>No</x:v>
      </x:c>
      <x:c r="AD755" s="52" t="str">
        <x:f>IF(COUNT($Y755,$Z755)=2,"Yes","No")</x:f>
        <x:v>No</x:v>
      </x:c>
      <x:c r="AE755" s="50" t="str"/>
      <x:c r="AF755" t="str"/>
    </x:row>
    <x:row r="756" ht="20" customHeight="1">
      <x:c r="A756" s="50" t="str">
        <x:v>CTL-0108</x:v>
      </x:c>
      <x:c r="B756" s="50" t="str">
        <x:v>Candidate alternative-rationale group</x:v>
      </x:c>
      <x:c r="C756" s="52" t="str">
        <x:f>IF('Deal_Master_Wide'!$AU$110="","",'Deal_Master_Wide'!$AU$110)</x:f>
        <x:v>Not reviewed</x:v>
      </x:c>
      <x:c r="D756" s="52" t="str">
        <x:f>IF('Deal_Master_Wide'!$AV$110="","",'Deal_Master_Wide'!$AV$110)</x:f>
        <x:v>Not assessed</x:v>
      </x:c>
      <x:c r="E756" s="50" t="n">
        <x:v>0</x:v>
      </x:c>
      <x:c r="F756" s="52" t="str">
        <x:f>IF(OR($C756="High-confidence innovation-driven",$C756="Medium-confidence innovation-driven"),1,IF($C756="Clear alternative-rationale",0,""))</x:f>
      </x:c>
      <x:c r="G756" s="52" t="str">
        <x:f>IF('Deal_Master_Wide'!$M$110="","",'Deal_Master_Wide'!$M$110)</x:f>
        <x:v>Review</x:v>
      </x:c>
      <x:c r="H756" s="50" t="str">
        <x:v>Concept Life Sciences Ltd</x:v>
      </x:c>
      <x:c r="I756" s="50" t="str">
        <x:v>Aquila BioMedical Ltd</x:v>
      </x:c>
      <x:c r="J756" s="50" t="n">
        <x:v>2017</x:v>
      </x:c>
      <x:c r="K756" s="50" t="n">
        <x:v>2</x:v>
      </x:c>
      <x:c r="L756" s="50" t="n">
        <x:v>2019</x:v>
      </x:c>
      <x:c r="M756" s="50" t="n">
        <x:v>1</x:v>
      </x:c>
      <x:c r="N756" s="50" t="n">
        <x:v>1</x:v>
      </x:c>
      <x:c r="O756" s="52" t="str">
        <x:f>IF($F756="","",$F756*$M756)</x:f>
      </x:c>
      <x:c r="P756" s="54" t="str">
        <x:f>IF('Deal_Master_Wide'!$BU$110="","",'Deal_Master_Wide'!$BU$110)</x:f>
      </x:c>
      <x:c r="Q756" s="54" t="str">
        <x:f>IF('Deal_Master_Wide'!$CB$110="","",'Deal_Master_Wide'!$CB$110)</x:f>
      </x:c>
      <x:c r="R756" s="54" t="str">
        <x:f>IF('Deal_Master_Wide'!$CI$110="","",'Deal_Master_Wide'!$CI$110)</x:f>
      </x:c>
      <x:c r="S756" s="54" t="str">
        <x:f>IF('Deal_Master_Wide'!$CP$110="","",'Deal_Master_Wide'!$CP$110)</x:f>
      </x:c>
      <x:c r="T756" s="54" t="str">
        <x:f>IF('Deal_Master_Wide'!$CW$110="","",'Deal_Master_Wide'!$CW$110)</x:f>
      </x:c>
      <x:c r="U756" s="54" t="str">
        <x:f>IF('Deal_Master_Wide'!$DD$110="","",'Deal_Master_Wide'!$DD$110)</x:f>
      </x:c>
      <x:c r="V756" s="56" t="str">
        <x:f>IF('Deal_Master_Wide'!$DK$110="","",'Deal_Master_Wide'!$DK$110)</x:f>
      </x:c>
      <x:c r="W756" s="56" t="str">
        <x:f>IF('Deal_Master_Wide'!$DR$110="","",'Deal_Master_Wide'!$DR$110)</x:f>
      </x:c>
      <x:c r="X756" s="56" t="str">
        <x:f>IF('Deal_Master_Wide'!$DY$110="","",'Deal_Master_Wide'!$DY$110)</x:f>
      </x:c>
      <x:c r="Y756" s="118" t="str">
        <x:f>IF('Deal_Master_Wide'!$EF$110="","",'Deal_Master_Wide'!$EF$110)</x:f>
      </x:c>
      <x:c r="Z756" s="118" t="str">
        <x:f>IF('Deal_Master_Wide'!$EM$110="","",'Deal_Master_Wide'!$EM$110)</x:f>
      </x:c>
      <x:c r="AA756" s="52" t="str">
        <x:f>IF('Deal_Master_Wide'!$AL$110="","",'Deal_Master_Wide'!$AL$110)</x:f>
        <x:v>Unknown</x:v>
      </x:c>
      <x:c r="AB756" s="54" t="str">
        <x:f>IF('Deal_Master_Wide'!$AF$110="","",'Deal_Master_Wide'!$AF$110)</x:f>
      </x:c>
      <x:c r="AC756" s="52" t="str">
        <x:f>IF(COUNT($P756,$Q756,$R756,$S756,$T756,$U756,$V756,$W756,$X756)=9,"Yes","No")</x:f>
        <x:v>No</x:v>
      </x:c>
      <x:c r="AD756" s="52" t="str">
        <x:f>IF(COUNT($Y756,$Z756)=2,"Yes","No")</x:f>
        <x:v>No</x:v>
      </x:c>
      <x:c r="AE756" s="50" t="str"/>
      <x:c r="AF756" t="str"/>
    </x:row>
    <x:row r="757" ht="20" customHeight="1">
      <x:c r="A757" s="50" t="str">
        <x:v>CTL-0108</x:v>
      </x:c>
      <x:c r="B757" s="50" t="str">
        <x:v>Candidate alternative-rationale group</x:v>
      </x:c>
      <x:c r="C757" s="52" t="str">
        <x:f>IF('Deal_Master_Wide'!$AU$110="","",'Deal_Master_Wide'!$AU$110)</x:f>
        <x:v>Not reviewed</x:v>
      </x:c>
      <x:c r="D757" s="52" t="str">
        <x:f>IF('Deal_Master_Wide'!$AV$110="","",'Deal_Master_Wide'!$AV$110)</x:f>
        <x:v>Not assessed</x:v>
      </x:c>
      <x:c r="E757" s="50" t="n">
        <x:v>0</x:v>
      </x:c>
      <x:c r="F757" s="52" t="str">
        <x:f>IF(OR($C757="High-confidence innovation-driven",$C757="Medium-confidence innovation-driven"),1,IF($C757="Clear alternative-rationale",0,""))</x:f>
      </x:c>
      <x:c r="G757" s="52" t="str">
        <x:f>IF('Deal_Master_Wide'!$M$110="","",'Deal_Master_Wide'!$M$110)</x:f>
        <x:v>Review</x:v>
      </x:c>
      <x:c r="H757" s="50" t="str">
        <x:v>Concept Life Sciences Ltd</x:v>
      </x:c>
      <x:c r="I757" s="50" t="str">
        <x:v>Aquila BioMedical Ltd</x:v>
      </x:c>
      <x:c r="J757" s="50" t="n">
        <x:v>2017</x:v>
      </x:c>
      <x:c r="K757" s="50" t="n">
        <x:v>3</x:v>
      </x:c>
      <x:c r="L757" s="50" t="n">
        <x:v>2020</x:v>
      </x:c>
      <x:c r="M757" s="50" t="n">
        <x:v>1</x:v>
      </x:c>
      <x:c r="N757" s="50" t="n">
        <x:v>1</x:v>
      </x:c>
      <x:c r="O757" s="52" t="str">
        <x:f>IF($F757="","",$F757*$M757)</x:f>
      </x:c>
      <x:c r="P757" s="54" t="str">
        <x:f>IF('Deal_Master_Wide'!$BV$110="","",'Deal_Master_Wide'!$BV$110)</x:f>
      </x:c>
      <x:c r="Q757" s="54" t="str">
        <x:f>IF('Deal_Master_Wide'!$CC$110="","",'Deal_Master_Wide'!$CC$110)</x:f>
      </x:c>
      <x:c r="R757" s="54" t="str">
        <x:f>IF('Deal_Master_Wide'!$CJ$110="","",'Deal_Master_Wide'!$CJ$110)</x:f>
      </x:c>
      <x:c r="S757" s="54" t="str">
        <x:f>IF('Deal_Master_Wide'!$CQ$110="","",'Deal_Master_Wide'!$CQ$110)</x:f>
      </x:c>
      <x:c r="T757" s="54" t="str">
        <x:f>IF('Deal_Master_Wide'!$CX$110="","",'Deal_Master_Wide'!$CX$110)</x:f>
      </x:c>
      <x:c r="U757" s="54" t="str">
        <x:f>IF('Deal_Master_Wide'!$DE$110="","",'Deal_Master_Wide'!$DE$110)</x:f>
      </x:c>
      <x:c r="V757" s="56" t="str">
        <x:f>IF('Deal_Master_Wide'!$DL$110="","",'Deal_Master_Wide'!$DL$110)</x:f>
      </x:c>
      <x:c r="W757" s="56" t="str">
        <x:f>IF('Deal_Master_Wide'!$DS$110="","",'Deal_Master_Wide'!$DS$110)</x:f>
      </x:c>
      <x:c r="X757" s="56" t="str">
        <x:f>IF('Deal_Master_Wide'!$DZ$110="","",'Deal_Master_Wide'!$DZ$110)</x:f>
      </x:c>
      <x:c r="Y757" s="118" t="str">
        <x:f>IF('Deal_Master_Wide'!$EG$110="","",'Deal_Master_Wide'!$EG$110)</x:f>
      </x:c>
      <x:c r="Z757" s="118" t="str">
        <x:f>IF('Deal_Master_Wide'!$EN$110="","",'Deal_Master_Wide'!$EN$110)</x:f>
      </x:c>
      <x:c r="AA757" s="52" t="str">
        <x:f>IF('Deal_Master_Wide'!$AL$110="","",'Deal_Master_Wide'!$AL$110)</x:f>
        <x:v>Unknown</x:v>
      </x:c>
      <x:c r="AB757" s="54" t="str">
        <x:f>IF('Deal_Master_Wide'!$AF$110="","",'Deal_Master_Wide'!$AF$110)</x:f>
      </x:c>
      <x:c r="AC757" s="52" t="str">
        <x:f>IF(COUNT($P757,$Q757,$R757,$S757,$T757,$U757,$V757,$W757,$X757)=9,"Yes","No")</x:f>
        <x:v>No</x:v>
      </x:c>
      <x:c r="AD757" s="52" t="str">
        <x:f>IF(COUNT($Y757,$Z757)=2,"Yes","No")</x:f>
        <x:v>No</x:v>
      </x:c>
      <x:c r="AE757" s="50" t="str"/>
      <x:c r="AF757" t="str"/>
    </x:row>
    <x:row r="758" ht="20" customHeight="1">
      <x:c r="A758" s="50" t="str">
        <x:v>CTL-0109</x:v>
      </x:c>
      <x:c r="B758" s="50" t="str">
        <x:v>Candidate alternative-rationale group</x:v>
      </x:c>
      <x:c r="C758" s="52" t="str">
        <x:f>IF('Deal_Master_Wide'!$AU$111="","",'Deal_Master_Wide'!$AU$111)</x:f>
        <x:v>Not reviewed</x:v>
      </x:c>
      <x:c r="D758" s="52" t="str">
        <x:f>IF('Deal_Master_Wide'!$AV$111="","",'Deal_Master_Wide'!$AV$111)</x:f>
        <x:v>Not assessed</x:v>
      </x:c>
      <x:c r="E758" s="50" t="n">
        <x:v>0</x:v>
      </x:c>
      <x:c r="F758" s="52" t="str">
        <x:f>IF(OR($C758="High-confidence innovation-driven",$C758="Medium-confidence innovation-driven"),1,IF($C758="Clear alternative-rationale",0,""))</x:f>
      </x:c>
      <x:c r="G758" s="52" t="str">
        <x:f>IF('Deal_Master_Wide'!$M$111="","",'Deal_Master_Wide'!$M$111)</x:f>
        <x:v>Review</x:v>
      </x:c>
      <x:c r="H758" s="50" t="str">
        <x:v>Novartis AG</x:v>
      </x:c>
      <x:c r="I758" s="50" t="str">
        <x:v>Advanced Accelerator Applications SA</x:v>
      </x:c>
      <x:c r="J758" s="50" t="n">
        <x:v>2018</x:v>
      </x:c>
      <x:c r="K758" s="50" t="n">
        <x:v>-3</x:v>
      </x:c>
      <x:c r="L758" s="50" t="n">
        <x:v>2015</x:v>
      </x:c>
      <x:c r="M758" s="50" t="n">
        <x:v>0</x:v>
      </x:c>
      <x:c r="N758" s="50" t="n">
        <x:v>0</x:v>
      </x:c>
      <x:c r="O758" s="52" t="str">
        <x:f>IF($F758="","",$F758*$M758)</x:f>
      </x:c>
      <x:c r="P758" s="54" t="str">
        <x:f>IF('Deal_Master_Wide'!$BP$111="","",'Deal_Master_Wide'!$BP$111)</x:f>
      </x:c>
      <x:c r="Q758" s="54" t="str">
        <x:f>IF('Deal_Master_Wide'!$BW$111="","",'Deal_Master_Wide'!$BW$111)</x:f>
      </x:c>
      <x:c r="R758" s="54" t="str">
        <x:f>IF('Deal_Master_Wide'!$CD$111="","",'Deal_Master_Wide'!$CD$111)</x:f>
      </x:c>
      <x:c r="S758" s="54" t="str">
        <x:f>IF('Deal_Master_Wide'!$CK$111="","",'Deal_Master_Wide'!$CK$111)</x:f>
      </x:c>
      <x:c r="T758" s="54" t="str">
        <x:f>IF('Deal_Master_Wide'!$CR$111="","",'Deal_Master_Wide'!$CR$111)</x:f>
      </x:c>
      <x:c r="U758" s="54" t="str">
        <x:f>IF('Deal_Master_Wide'!$CY$111="","",'Deal_Master_Wide'!$CY$111)</x:f>
      </x:c>
      <x:c r="V758" s="56" t="str">
        <x:f>IF('Deal_Master_Wide'!$DF$111="","",'Deal_Master_Wide'!$DF$111)</x:f>
      </x:c>
      <x:c r="W758" s="56" t="str">
        <x:f>IF('Deal_Master_Wide'!$DM$111="","",'Deal_Master_Wide'!$DM$111)</x:f>
      </x:c>
      <x:c r="X758" s="56" t="str">
        <x:f>IF('Deal_Master_Wide'!$DT$111="","",'Deal_Master_Wide'!$DT$111)</x:f>
      </x:c>
      <x:c r="Y758" s="118" t="str">
        <x:f>IF('Deal_Master_Wide'!$EA$111="","",'Deal_Master_Wide'!$EA$111)</x:f>
      </x:c>
      <x:c r="Z758" s="118" t="str">
        <x:f>IF('Deal_Master_Wide'!$EH$111="","",'Deal_Master_Wide'!$EH$111)</x:f>
      </x:c>
      <x:c r="AA758" s="52" t="str">
        <x:f>IF('Deal_Master_Wide'!$AL$111="","",'Deal_Master_Wide'!$AL$111)</x:f>
        <x:v>Unknown</x:v>
      </x:c>
      <x:c r="AB758" s="54" t="n">
        <x:f>IF('Deal_Master_Wide'!$AF$111="","",'Deal_Master_Wide'!$AF$111)</x:f>
        <x:v>3900</x:v>
      </x:c>
      <x:c r="AC758" s="52" t="str">
        <x:f>IF(COUNT($P758,$Q758,$R758,$S758,$T758,$U758,$V758,$W758,$X758)=9,"Yes","No")</x:f>
        <x:v>No</x:v>
      </x:c>
      <x:c r="AD758" s="52" t="str">
        <x:f>IF(COUNT($Y758,$Z758)=2,"Yes","No")</x:f>
        <x:v>No</x:v>
      </x:c>
      <x:c r="AE758" s="50" t="str"/>
      <x:c r="AF758" t="str"/>
    </x:row>
    <x:row r="759" ht="20" customHeight="1">
      <x:c r="A759" s="50" t="str">
        <x:v>CTL-0109</x:v>
      </x:c>
      <x:c r="B759" s="50" t="str">
        <x:v>Candidate alternative-rationale group</x:v>
      </x:c>
      <x:c r="C759" s="52" t="str">
        <x:f>IF('Deal_Master_Wide'!$AU$111="","",'Deal_Master_Wide'!$AU$111)</x:f>
        <x:v>Not reviewed</x:v>
      </x:c>
      <x:c r="D759" s="52" t="str">
        <x:f>IF('Deal_Master_Wide'!$AV$111="","",'Deal_Master_Wide'!$AV$111)</x:f>
        <x:v>Not assessed</x:v>
      </x:c>
      <x:c r="E759" s="50" t="n">
        <x:v>0</x:v>
      </x:c>
      <x:c r="F759" s="52" t="str">
        <x:f>IF(OR($C759="High-confidence innovation-driven",$C759="Medium-confidence innovation-driven"),1,IF($C759="Clear alternative-rationale",0,""))</x:f>
      </x:c>
      <x:c r="G759" s="52" t="str">
        <x:f>IF('Deal_Master_Wide'!$M$111="","",'Deal_Master_Wide'!$M$111)</x:f>
        <x:v>Review</x:v>
      </x:c>
      <x:c r="H759" s="50" t="str">
        <x:v>Novartis AG</x:v>
      </x:c>
      <x:c r="I759" s="50" t="str">
        <x:v>Advanced Accelerator Applications SA</x:v>
      </x:c>
      <x:c r="J759" s="50" t="n">
        <x:v>2018</x:v>
      </x:c>
      <x:c r="K759" s="50" t="n">
        <x:v>-2</x:v>
      </x:c>
      <x:c r="L759" s="50" t="n">
        <x:v>2016</x:v>
      </x:c>
      <x:c r="M759" s="50" t="n">
        <x:v>0</x:v>
      </x:c>
      <x:c r="N759" s="50" t="n">
        <x:v>0</x:v>
      </x:c>
      <x:c r="O759" s="52" t="str">
        <x:f>IF($F759="","",$F759*$M759)</x:f>
      </x:c>
      <x:c r="P759" s="54" t="str">
        <x:f>IF('Deal_Master_Wide'!$BQ$111="","",'Deal_Master_Wide'!$BQ$111)</x:f>
      </x:c>
      <x:c r="Q759" s="54" t="str">
        <x:f>IF('Deal_Master_Wide'!$BX$111="","",'Deal_Master_Wide'!$BX$111)</x:f>
      </x:c>
      <x:c r="R759" s="54" t="str">
        <x:f>IF('Deal_Master_Wide'!$CE$111="","",'Deal_Master_Wide'!$CE$111)</x:f>
      </x:c>
      <x:c r="S759" s="54" t="str">
        <x:f>IF('Deal_Master_Wide'!$CL$111="","",'Deal_Master_Wide'!$CL$111)</x:f>
      </x:c>
      <x:c r="T759" s="54" t="str">
        <x:f>IF('Deal_Master_Wide'!$CS$111="","",'Deal_Master_Wide'!$CS$111)</x:f>
      </x:c>
      <x:c r="U759" s="54" t="str">
        <x:f>IF('Deal_Master_Wide'!$CZ$111="","",'Deal_Master_Wide'!$CZ$111)</x:f>
      </x:c>
      <x:c r="V759" s="56" t="str">
        <x:f>IF('Deal_Master_Wide'!$DG$111="","",'Deal_Master_Wide'!$DG$111)</x:f>
      </x:c>
      <x:c r="W759" s="56" t="str">
        <x:f>IF('Deal_Master_Wide'!$DN$111="","",'Deal_Master_Wide'!$DN$111)</x:f>
      </x:c>
      <x:c r="X759" s="56" t="str">
        <x:f>IF('Deal_Master_Wide'!$DU$111="","",'Deal_Master_Wide'!$DU$111)</x:f>
      </x:c>
      <x:c r="Y759" s="118" t="str">
        <x:f>IF('Deal_Master_Wide'!$EB$111="","",'Deal_Master_Wide'!$EB$111)</x:f>
      </x:c>
      <x:c r="Z759" s="118" t="str">
        <x:f>IF('Deal_Master_Wide'!$EI$111="","",'Deal_Master_Wide'!$EI$111)</x:f>
      </x:c>
      <x:c r="AA759" s="52" t="str">
        <x:f>IF('Deal_Master_Wide'!$AL$111="","",'Deal_Master_Wide'!$AL$111)</x:f>
        <x:v>Unknown</x:v>
      </x:c>
      <x:c r="AB759" s="54" t="n">
        <x:f>IF('Deal_Master_Wide'!$AF$111="","",'Deal_Master_Wide'!$AF$111)</x:f>
        <x:v>3900</x:v>
      </x:c>
      <x:c r="AC759" s="52" t="str">
        <x:f>IF(COUNT($P759,$Q759,$R759,$S759,$T759,$U759,$V759,$W759,$X759)=9,"Yes","No")</x:f>
        <x:v>No</x:v>
      </x:c>
      <x:c r="AD759" s="52" t="str">
        <x:f>IF(COUNT($Y759,$Z759)=2,"Yes","No")</x:f>
        <x:v>No</x:v>
      </x:c>
      <x:c r="AE759" s="50" t="str"/>
      <x:c r="AF759" t="str"/>
    </x:row>
    <x:row r="760" ht="20" customHeight="1">
      <x:c r="A760" s="50" t="str">
        <x:v>CTL-0109</x:v>
      </x:c>
      <x:c r="B760" s="50" t="str">
        <x:v>Candidate alternative-rationale group</x:v>
      </x:c>
      <x:c r="C760" s="52" t="str">
        <x:f>IF('Deal_Master_Wide'!$AU$111="","",'Deal_Master_Wide'!$AU$111)</x:f>
        <x:v>Not reviewed</x:v>
      </x:c>
      <x:c r="D760" s="52" t="str">
        <x:f>IF('Deal_Master_Wide'!$AV$111="","",'Deal_Master_Wide'!$AV$111)</x:f>
        <x:v>Not assessed</x:v>
      </x:c>
      <x:c r="E760" s="50" t="n">
        <x:v>0</x:v>
      </x:c>
      <x:c r="F760" s="52" t="str">
        <x:f>IF(OR($C760="High-confidence innovation-driven",$C760="Medium-confidence innovation-driven"),1,IF($C760="Clear alternative-rationale",0,""))</x:f>
      </x:c>
      <x:c r="G760" s="52" t="str">
        <x:f>IF('Deal_Master_Wide'!$M$111="","",'Deal_Master_Wide'!$M$111)</x:f>
        <x:v>Review</x:v>
      </x:c>
      <x:c r="H760" s="50" t="str">
        <x:v>Novartis AG</x:v>
      </x:c>
      <x:c r="I760" s="50" t="str">
        <x:v>Advanced Accelerator Applications SA</x:v>
      </x:c>
      <x:c r="J760" s="50" t="n">
        <x:v>2018</x:v>
      </x:c>
      <x:c r="K760" s="50" t="n">
        <x:v>-1</x:v>
      </x:c>
      <x:c r="L760" s="50" t="n">
        <x:v>2017</x:v>
      </x:c>
      <x:c r="M760" s="50" t="n">
        <x:v>0</x:v>
      </x:c>
      <x:c r="N760" s="50" t="n">
        <x:v>0</x:v>
      </x:c>
      <x:c r="O760" s="52" t="str">
        <x:f>IF($F760="","",$F760*$M760)</x:f>
      </x:c>
      <x:c r="P760" s="54" t="str">
        <x:f>IF('Deal_Master_Wide'!$BR$111="","",'Deal_Master_Wide'!$BR$111)</x:f>
      </x:c>
      <x:c r="Q760" s="54" t="str">
        <x:f>IF('Deal_Master_Wide'!$BY$111="","",'Deal_Master_Wide'!$BY$111)</x:f>
      </x:c>
      <x:c r="R760" s="54" t="str">
        <x:f>IF('Deal_Master_Wide'!$CF$111="","",'Deal_Master_Wide'!$CF$111)</x:f>
      </x:c>
      <x:c r="S760" s="54" t="str">
        <x:f>IF('Deal_Master_Wide'!$CM$111="","",'Deal_Master_Wide'!$CM$111)</x:f>
      </x:c>
      <x:c r="T760" s="54" t="str">
        <x:f>IF('Deal_Master_Wide'!$CT$111="","",'Deal_Master_Wide'!$CT$111)</x:f>
      </x:c>
      <x:c r="U760" s="54" t="str">
        <x:f>IF('Deal_Master_Wide'!$DA$111="","",'Deal_Master_Wide'!$DA$111)</x:f>
      </x:c>
      <x:c r="V760" s="56" t="str">
        <x:f>IF('Deal_Master_Wide'!$DH$111="","",'Deal_Master_Wide'!$DH$111)</x:f>
      </x:c>
      <x:c r="W760" s="56" t="str">
        <x:f>IF('Deal_Master_Wide'!$DO$111="","",'Deal_Master_Wide'!$DO$111)</x:f>
      </x:c>
      <x:c r="X760" s="56" t="str">
        <x:f>IF('Deal_Master_Wide'!$DV$111="","",'Deal_Master_Wide'!$DV$111)</x:f>
      </x:c>
      <x:c r="Y760" s="118" t="str">
        <x:f>IF('Deal_Master_Wide'!$EC$111="","",'Deal_Master_Wide'!$EC$111)</x:f>
      </x:c>
      <x:c r="Z760" s="118" t="str">
        <x:f>IF('Deal_Master_Wide'!$EJ$111="","",'Deal_Master_Wide'!$EJ$111)</x:f>
      </x:c>
      <x:c r="AA760" s="52" t="str">
        <x:f>IF('Deal_Master_Wide'!$AL$111="","",'Deal_Master_Wide'!$AL$111)</x:f>
        <x:v>Unknown</x:v>
      </x:c>
      <x:c r="AB760" s="54" t="n">
        <x:f>IF('Deal_Master_Wide'!$AF$111="","",'Deal_Master_Wide'!$AF$111)</x:f>
        <x:v>3900</x:v>
      </x:c>
      <x:c r="AC760" s="52" t="str">
        <x:f>IF(COUNT($P760,$Q760,$R760,$S760,$T760,$U760,$V760,$W760,$X760)=9,"Yes","No")</x:f>
        <x:v>No</x:v>
      </x:c>
      <x:c r="AD760" s="52" t="str">
        <x:f>IF(COUNT($Y760,$Z760)=2,"Yes","No")</x:f>
        <x:v>No</x:v>
      </x:c>
      <x:c r="AE760" s="50" t="str"/>
      <x:c r="AF760" t="str"/>
    </x:row>
    <x:row r="761" ht="20" customHeight="1">
      <x:c r="A761" s="50" t="str">
        <x:v>CTL-0109</x:v>
      </x:c>
      <x:c r="B761" s="50" t="str">
        <x:v>Candidate alternative-rationale group</x:v>
      </x:c>
      <x:c r="C761" s="52" t="str">
        <x:f>IF('Deal_Master_Wide'!$AU$111="","",'Deal_Master_Wide'!$AU$111)</x:f>
        <x:v>Not reviewed</x:v>
      </x:c>
      <x:c r="D761" s="52" t="str">
        <x:f>IF('Deal_Master_Wide'!$AV$111="","",'Deal_Master_Wide'!$AV$111)</x:f>
        <x:v>Not assessed</x:v>
      </x:c>
      <x:c r="E761" s="50" t="n">
        <x:v>0</x:v>
      </x:c>
      <x:c r="F761" s="52" t="str">
        <x:f>IF(OR($C761="High-confidence innovation-driven",$C761="Medium-confidence innovation-driven"),1,IF($C761="Clear alternative-rationale",0,""))</x:f>
      </x:c>
      <x:c r="G761" s="52" t="str">
        <x:f>IF('Deal_Master_Wide'!$M$111="","",'Deal_Master_Wide'!$M$111)</x:f>
        <x:v>Review</x:v>
      </x:c>
      <x:c r="H761" s="50" t="str">
        <x:v>Novartis AG</x:v>
      </x:c>
      <x:c r="I761" s="50" t="str">
        <x:v>Advanced Accelerator Applications SA</x:v>
      </x:c>
      <x:c r="J761" s="50" t="n">
        <x:v>2018</x:v>
      </x:c>
      <x:c r="K761" s="50" t="n">
        <x:v>0</x:v>
      </x:c>
      <x:c r="L761" s="50" t="n">
        <x:v>2018</x:v>
      </x:c>
      <x:c r="M761" s="50" t="n">
        <x:v>0</x:v>
      </x:c>
      <x:c r="N761" s="50" t="n">
        <x:v>1</x:v>
      </x:c>
      <x:c r="O761" s="52" t="str">
        <x:f>IF($F761="","",$F761*$M761)</x:f>
      </x:c>
      <x:c r="P761" s="54" t="str">
        <x:f>IF('Deal_Master_Wide'!$BS$111="","",'Deal_Master_Wide'!$BS$111)</x:f>
      </x:c>
      <x:c r="Q761" s="54" t="str">
        <x:f>IF('Deal_Master_Wide'!$BZ$111="","",'Deal_Master_Wide'!$BZ$111)</x:f>
      </x:c>
      <x:c r="R761" s="54" t="str">
        <x:f>IF('Deal_Master_Wide'!$CG$111="","",'Deal_Master_Wide'!$CG$111)</x:f>
      </x:c>
      <x:c r="S761" s="54" t="str">
        <x:f>IF('Deal_Master_Wide'!$CN$111="","",'Deal_Master_Wide'!$CN$111)</x:f>
      </x:c>
      <x:c r="T761" s="54" t="str">
        <x:f>IF('Deal_Master_Wide'!$CU$111="","",'Deal_Master_Wide'!$CU$111)</x:f>
      </x:c>
      <x:c r="U761" s="54" t="str">
        <x:f>IF('Deal_Master_Wide'!$DB$111="","",'Deal_Master_Wide'!$DB$111)</x:f>
      </x:c>
      <x:c r="V761" s="56" t="str">
        <x:f>IF('Deal_Master_Wide'!$DI$111="","",'Deal_Master_Wide'!$DI$111)</x:f>
      </x:c>
      <x:c r="W761" s="56" t="str">
        <x:f>IF('Deal_Master_Wide'!$DP$111="","",'Deal_Master_Wide'!$DP$111)</x:f>
      </x:c>
      <x:c r="X761" s="56" t="str">
        <x:f>IF('Deal_Master_Wide'!$DW$111="","",'Deal_Master_Wide'!$DW$111)</x:f>
      </x:c>
      <x:c r="Y761" s="118" t="str">
        <x:f>IF('Deal_Master_Wide'!$ED$111="","",'Deal_Master_Wide'!$ED$111)</x:f>
      </x:c>
      <x:c r="Z761" s="118" t="str">
        <x:f>IF('Deal_Master_Wide'!$EK$111="","",'Deal_Master_Wide'!$EK$111)</x:f>
      </x:c>
      <x:c r="AA761" s="52" t="str">
        <x:f>IF('Deal_Master_Wide'!$AL$111="","",'Deal_Master_Wide'!$AL$111)</x:f>
        <x:v>Unknown</x:v>
      </x:c>
      <x:c r="AB761" s="54" t="n">
        <x:f>IF('Deal_Master_Wide'!$AF$111="","",'Deal_Master_Wide'!$AF$111)</x:f>
        <x:v>3900</x:v>
      </x:c>
      <x:c r="AC761" s="52" t="str">
        <x:f>IF(COUNT($P761,$Q761,$R761,$S761,$T761,$U761,$V761,$W761,$X761)=9,"Yes","No")</x:f>
        <x:v>No</x:v>
      </x:c>
      <x:c r="AD761" s="52" t="str">
        <x:f>IF(COUNT($Y761,$Z761)=2,"Yes","No")</x:f>
        <x:v>No</x:v>
      </x:c>
      <x:c r="AE761" s="50" t="str"/>
      <x:c r="AF761" t="str"/>
    </x:row>
    <x:row r="762" ht="20" customHeight="1">
      <x:c r="A762" s="50" t="str">
        <x:v>CTL-0109</x:v>
      </x:c>
      <x:c r="B762" s="50" t="str">
        <x:v>Candidate alternative-rationale group</x:v>
      </x:c>
      <x:c r="C762" s="52" t="str">
        <x:f>IF('Deal_Master_Wide'!$AU$111="","",'Deal_Master_Wide'!$AU$111)</x:f>
        <x:v>Not reviewed</x:v>
      </x:c>
      <x:c r="D762" s="52" t="str">
        <x:f>IF('Deal_Master_Wide'!$AV$111="","",'Deal_Master_Wide'!$AV$111)</x:f>
        <x:v>Not assessed</x:v>
      </x:c>
      <x:c r="E762" s="50" t="n">
        <x:v>0</x:v>
      </x:c>
      <x:c r="F762" s="52" t="str">
        <x:f>IF(OR($C762="High-confidence innovation-driven",$C762="Medium-confidence innovation-driven"),1,IF($C762="Clear alternative-rationale",0,""))</x:f>
      </x:c>
      <x:c r="G762" s="52" t="str">
        <x:f>IF('Deal_Master_Wide'!$M$111="","",'Deal_Master_Wide'!$M$111)</x:f>
        <x:v>Review</x:v>
      </x:c>
      <x:c r="H762" s="50" t="str">
        <x:v>Novartis AG</x:v>
      </x:c>
      <x:c r="I762" s="50" t="str">
        <x:v>Advanced Accelerator Applications SA</x:v>
      </x:c>
      <x:c r="J762" s="50" t="n">
        <x:v>2018</x:v>
      </x:c>
      <x:c r="K762" s="50" t="n">
        <x:v>1</x:v>
      </x:c>
      <x:c r="L762" s="50" t="n">
        <x:v>2019</x:v>
      </x:c>
      <x:c r="M762" s="50" t="n">
        <x:v>1</x:v>
      </x:c>
      <x:c r="N762" s="50" t="n">
        <x:v>1</x:v>
      </x:c>
      <x:c r="O762" s="52" t="str">
        <x:f>IF($F762="","",$F762*$M762)</x:f>
      </x:c>
      <x:c r="P762" s="54" t="str">
        <x:f>IF('Deal_Master_Wide'!$BT$111="","",'Deal_Master_Wide'!$BT$111)</x:f>
      </x:c>
      <x:c r="Q762" s="54" t="str">
        <x:f>IF('Deal_Master_Wide'!$CA$111="","",'Deal_Master_Wide'!$CA$111)</x:f>
      </x:c>
      <x:c r="R762" s="54" t="str">
        <x:f>IF('Deal_Master_Wide'!$CH$111="","",'Deal_Master_Wide'!$CH$111)</x:f>
      </x:c>
      <x:c r="S762" s="54" t="str">
        <x:f>IF('Deal_Master_Wide'!$CO$111="","",'Deal_Master_Wide'!$CO$111)</x:f>
      </x:c>
      <x:c r="T762" s="54" t="str">
        <x:f>IF('Deal_Master_Wide'!$CV$111="","",'Deal_Master_Wide'!$CV$111)</x:f>
      </x:c>
      <x:c r="U762" s="54" t="str">
        <x:f>IF('Deal_Master_Wide'!$DC$111="","",'Deal_Master_Wide'!$DC$111)</x:f>
      </x:c>
      <x:c r="V762" s="56" t="str">
        <x:f>IF('Deal_Master_Wide'!$DJ$111="","",'Deal_Master_Wide'!$DJ$111)</x:f>
      </x:c>
      <x:c r="W762" s="56" t="str">
        <x:f>IF('Deal_Master_Wide'!$DQ$111="","",'Deal_Master_Wide'!$DQ$111)</x:f>
      </x:c>
      <x:c r="X762" s="56" t="str">
        <x:f>IF('Deal_Master_Wide'!$DX$111="","",'Deal_Master_Wide'!$DX$111)</x:f>
      </x:c>
      <x:c r="Y762" s="118" t="str">
        <x:f>IF('Deal_Master_Wide'!$EE$111="","",'Deal_Master_Wide'!$EE$111)</x:f>
      </x:c>
      <x:c r="Z762" s="118" t="str">
        <x:f>IF('Deal_Master_Wide'!$EL$111="","",'Deal_Master_Wide'!$EL$111)</x:f>
      </x:c>
      <x:c r="AA762" s="52" t="str">
        <x:f>IF('Deal_Master_Wide'!$AL$111="","",'Deal_Master_Wide'!$AL$111)</x:f>
        <x:v>Unknown</x:v>
      </x:c>
      <x:c r="AB762" s="54" t="n">
        <x:f>IF('Deal_Master_Wide'!$AF$111="","",'Deal_Master_Wide'!$AF$111)</x:f>
        <x:v>3900</x:v>
      </x:c>
      <x:c r="AC762" s="52" t="str">
        <x:f>IF(COUNT($P762,$Q762,$R762,$S762,$T762,$U762,$V762,$W762,$X762)=9,"Yes","No")</x:f>
        <x:v>No</x:v>
      </x:c>
      <x:c r="AD762" s="52" t="str">
        <x:f>IF(COUNT($Y762,$Z762)=2,"Yes","No")</x:f>
        <x:v>No</x:v>
      </x:c>
      <x:c r="AE762" s="50" t="str"/>
      <x:c r="AF762" t="str"/>
    </x:row>
    <x:row r="763" ht="20" customHeight="1">
      <x:c r="A763" s="50" t="str">
        <x:v>CTL-0109</x:v>
      </x:c>
      <x:c r="B763" s="50" t="str">
        <x:v>Candidate alternative-rationale group</x:v>
      </x:c>
      <x:c r="C763" s="52" t="str">
        <x:f>IF('Deal_Master_Wide'!$AU$111="","",'Deal_Master_Wide'!$AU$111)</x:f>
        <x:v>Not reviewed</x:v>
      </x:c>
      <x:c r="D763" s="52" t="str">
        <x:f>IF('Deal_Master_Wide'!$AV$111="","",'Deal_Master_Wide'!$AV$111)</x:f>
        <x:v>Not assessed</x:v>
      </x:c>
      <x:c r="E763" s="50" t="n">
        <x:v>0</x:v>
      </x:c>
      <x:c r="F763" s="52" t="str">
        <x:f>IF(OR($C763="High-confidence innovation-driven",$C763="Medium-confidence innovation-driven"),1,IF($C763="Clear alternative-rationale",0,""))</x:f>
      </x:c>
      <x:c r="G763" s="52" t="str">
        <x:f>IF('Deal_Master_Wide'!$M$111="","",'Deal_Master_Wide'!$M$111)</x:f>
        <x:v>Review</x:v>
      </x:c>
      <x:c r="H763" s="50" t="str">
        <x:v>Novartis AG</x:v>
      </x:c>
      <x:c r="I763" s="50" t="str">
        <x:v>Advanced Accelerator Applications SA</x:v>
      </x:c>
      <x:c r="J763" s="50" t="n">
        <x:v>2018</x:v>
      </x:c>
      <x:c r="K763" s="50" t="n">
        <x:v>2</x:v>
      </x:c>
      <x:c r="L763" s="50" t="n">
        <x:v>2020</x:v>
      </x:c>
      <x:c r="M763" s="50" t="n">
        <x:v>1</x:v>
      </x:c>
      <x:c r="N763" s="50" t="n">
        <x:v>1</x:v>
      </x:c>
      <x:c r="O763" s="52" t="str">
        <x:f>IF($F763="","",$F763*$M763)</x:f>
      </x:c>
      <x:c r="P763" s="54" t="str">
        <x:f>IF('Deal_Master_Wide'!$BU$111="","",'Deal_Master_Wide'!$BU$111)</x:f>
      </x:c>
      <x:c r="Q763" s="54" t="str">
        <x:f>IF('Deal_Master_Wide'!$CB$111="","",'Deal_Master_Wide'!$CB$111)</x:f>
      </x:c>
      <x:c r="R763" s="54" t="str">
        <x:f>IF('Deal_Master_Wide'!$CI$111="","",'Deal_Master_Wide'!$CI$111)</x:f>
      </x:c>
      <x:c r="S763" s="54" t="str">
        <x:f>IF('Deal_Master_Wide'!$CP$111="","",'Deal_Master_Wide'!$CP$111)</x:f>
      </x:c>
      <x:c r="T763" s="54" t="str">
        <x:f>IF('Deal_Master_Wide'!$CW$111="","",'Deal_Master_Wide'!$CW$111)</x:f>
      </x:c>
      <x:c r="U763" s="54" t="str">
        <x:f>IF('Deal_Master_Wide'!$DD$111="","",'Deal_Master_Wide'!$DD$111)</x:f>
      </x:c>
      <x:c r="V763" s="56" t="str">
        <x:f>IF('Deal_Master_Wide'!$DK$111="","",'Deal_Master_Wide'!$DK$111)</x:f>
      </x:c>
      <x:c r="W763" s="56" t="str">
        <x:f>IF('Deal_Master_Wide'!$DR$111="","",'Deal_Master_Wide'!$DR$111)</x:f>
      </x:c>
      <x:c r="X763" s="56" t="str">
        <x:f>IF('Deal_Master_Wide'!$DY$111="","",'Deal_Master_Wide'!$DY$111)</x:f>
      </x:c>
      <x:c r="Y763" s="118" t="str">
        <x:f>IF('Deal_Master_Wide'!$EF$111="","",'Deal_Master_Wide'!$EF$111)</x:f>
      </x:c>
      <x:c r="Z763" s="118" t="str">
        <x:f>IF('Deal_Master_Wide'!$EM$111="","",'Deal_Master_Wide'!$EM$111)</x:f>
      </x:c>
      <x:c r="AA763" s="52" t="str">
        <x:f>IF('Deal_Master_Wide'!$AL$111="","",'Deal_Master_Wide'!$AL$111)</x:f>
        <x:v>Unknown</x:v>
      </x:c>
      <x:c r="AB763" s="54" t="n">
        <x:f>IF('Deal_Master_Wide'!$AF$111="","",'Deal_Master_Wide'!$AF$111)</x:f>
        <x:v>3900</x:v>
      </x:c>
      <x:c r="AC763" s="52" t="str">
        <x:f>IF(COUNT($P763,$Q763,$R763,$S763,$T763,$U763,$V763,$W763,$X763)=9,"Yes","No")</x:f>
        <x:v>No</x:v>
      </x:c>
      <x:c r="AD763" s="52" t="str">
        <x:f>IF(COUNT($Y763,$Z763)=2,"Yes","No")</x:f>
        <x:v>No</x:v>
      </x:c>
      <x:c r="AE763" s="50" t="str"/>
      <x:c r="AF763" t="str"/>
    </x:row>
    <x:row r="764" ht="20" customHeight="1">
      <x:c r="A764" s="50" t="str">
        <x:v>CTL-0109</x:v>
      </x:c>
      <x:c r="B764" s="50" t="str">
        <x:v>Candidate alternative-rationale group</x:v>
      </x:c>
      <x:c r="C764" s="52" t="str">
        <x:f>IF('Deal_Master_Wide'!$AU$111="","",'Deal_Master_Wide'!$AU$111)</x:f>
        <x:v>Not reviewed</x:v>
      </x:c>
      <x:c r="D764" s="52" t="str">
        <x:f>IF('Deal_Master_Wide'!$AV$111="","",'Deal_Master_Wide'!$AV$111)</x:f>
        <x:v>Not assessed</x:v>
      </x:c>
      <x:c r="E764" s="50" t="n">
        <x:v>0</x:v>
      </x:c>
      <x:c r="F764" s="52" t="str">
        <x:f>IF(OR($C764="High-confidence innovation-driven",$C764="Medium-confidence innovation-driven"),1,IF($C764="Clear alternative-rationale",0,""))</x:f>
      </x:c>
      <x:c r="G764" s="52" t="str">
        <x:f>IF('Deal_Master_Wide'!$M$111="","",'Deal_Master_Wide'!$M$111)</x:f>
        <x:v>Review</x:v>
      </x:c>
      <x:c r="H764" s="50" t="str">
        <x:v>Novartis AG</x:v>
      </x:c>
      <x:c r="I764" s="50" t="str">
        <x:v>Advanced Accelerator Applications SA</x:v>
      </x:c>
      <x:c r="J764" s="50" t="n">
        <x:v>2018</x:v>
      </x:c>
      <x:c r="K764" s="50" t="n">
        <x:v>3</x:v>
      </x:c>
      <x:c r="L764" s="50" t="n">
        <x:v>2021</x:v>
      </x:c>
      <x:c r="M764" s="50" t="n">
        <x:v>1</x:v>
      </x:c>
      <x:c r="N764" s="50" t="n">
        <x:v>1</x:v>
      </x:c>
      <x:c r="O764" s="52" t="str">
        <x:f>IF($F764="","",$F764*$M764)</x:f>
      </x:c>
      <x:c r="P764" s="54" t="str">
        <x:f>IF('Deal_Master_Wide'!$BV$111="","",'Deal_Master_Wide'!$BV$111)</x:f>
      </x:c>
      <x:c r="Q764" s="54" t="str">
        <x:f>IF('Deal_Master_Wide'!$CC$111="","",'Deal_Master_Wide'!$CC$111)</x:f>
      </x:c>
      <x:c r="R764" s="54" t="str">
        <x:f>IF('Deal_Master_Wide'!$CJ$111="","",'Deal_Master_Wide'!$CJ$111)</x:f>
      </x:c>
      <x:c r="S764" s="54" t="str">
        <x:f>IF('Deal_Master_Wide'!$CQ$111="","",'Deal_Master_Wide'!$CQ$111)</x:f>
      </x:c>
      <x:c r="T764" s="54" t="str">
        <x:f>IF('Deal_Master_Wide'!$CX$111="","",'Deal_Master_Wide'!$CX$111)</x:f>
      </x:c>
      <x:c r="U764" s="54" t="str">
        <x:f>IF('Deal_Master_Wide'!$DE$111="","",'Deal_Master_Wide'!$DE$111)</x:f>
      </x:c>
      <x:c r="V764" s="56" t="str">
        <x:f>IF('Deal_Master_Wide'!$DL$111="","",'Deal_Master_Wide'!$DL$111)</x:f>
      </x:c>
      <x:c r="W764" s="56" t="str">
        <x:f>IF('Deal_Master_Wide'!$DS$111="","",'Deal_Master_Wide'!$DS$111)</x:f>
      </x:c>
      <x:c r="X764" s="56" t="str">
        <x:f>IF('Deal_Master_Wide'!$DZ$111="","",'Deal_Master_Wide'!$DZ$111)</x:f>
      </x:c>
      <x:c r="Y764" s="118" t="str">
        <x:f>IF('Deal_Master_Wide'!$EG$111="","",'Deal_Master_Wide'!$EG$111)</x:f>
      </x:c>
      <x:c r="Z764" s="118" t="str">
        <x:f>IF('Deal_Master_Wide'!$EN$111="","",'Deal_Master_Wide'!$EN$111)</x:f>
      </x:c>
      <x:c r="AA764" s="52" t="str">
        <x:f>IF('Deal_Master_Wide'!$AL$111="","",'Deal_Master_Wide'!$AL$111)</x:f>
        <x:v>Unknown</x:v>
      </x:c>
      <x:c r="AB764" s="54" t="n">
        <x:f>IF('Deal_Master_Wide'!$AF$111="","",'Deal_Master_Wide'!$AF$111)</x:f>
        <x:v>3900</x:v>
      </x:c>
      <x:c r="AC764" s="52" t="str">
        <x:f>IF(COUNT($P764,$Q764,$R764,$S764,$T764,$U764,$V764,$W764,$X764)=9,"Yes","No")</x:f>
        <x:v>No</x:v>
      </x:c>
      <x:c r="AD764" s="52" t="str">
        <x:f>IF(COUNT($Y764,$Z764)=2,"Yes","No")</x:f>
        <x:v>No</x:v>
      </x:c>
      <x:c r="AE764" s="50" t="str"/>
      <x:c r="AF764" t="str"/>
    </x:row>
    <x:row r="765" ht="20" customHeight="1">
      <x:c r="A765" s="50" t="str">
        <x:v>CTL-0110</x:v>
      </x:c>
      <x:c r="B765" s="50" t="str">
        <x:v>Candidate alternative-rationale group</x:v>
      </x:c>
      <x:c r="C765" s="52" t="str">
        <x:f>IF('Deal_Master_Wide'!$AU$112="","",'Deal_Master_Wide'!$AU$112)</x:f>
        <x:v>Not reviewed</x:v>
      </x:c>
      <x:c r="D765" s="52" t="str">
        <x:f>IF('Deal_Master_Wide'!$AV$112="","",'Deal_Master_Wide'!$AV$112)</x:f>
        <x:v>Not assessed</x:v>
      </x:c>
      <x:c r="E765" s="50" t="n">
        <x:v>0</x:v>
      </x:c>
      <x:c r="F765" s="52" t="str">
        <x:f>IF(OR($C765="High-confidence innovation-driven",$C765="Medium-confidence innovation-driven"),1,IF($C765="Clear alternative-rationale",0,""))</x:f>
      </x:c>
      <x:c r="G765" s="52" t="str">
        <x:f>IF('Deal_Master_Wide'!$M$112="","",'Deal_Master_Wide'!$M$112)</x:f>
        <x:v>Review</x:v>
      </x:c>
      <x:c r="H765" s="50" t="str">
        <x:v>Fosun Pharmaceutical AG</x:v>
      </x:c>
      <x:c r="I765" s="50" t="str">
        <x:v>Tridem Pharma</x:v>
      </x:c>
      <x:c r="J765" s="50" t="n">
        <x:v>2017</x:v>
      </x:c>
      <x:c r="K765" s="50" t="n">
        <x:v>-3</x:v>
      </x:c>
      <x:c r="L765" s="50" t="n">
        <x:v>2014</x:v>
      </x:c>
      <x:c r="M765" s="50" t="n">
        <x:v>0</x:v>
      </x:c>
      <x:c r="N765" s="50" t="n">
        <x:v>0</x:v>
      </x:c>
      <x:c r="O765" s="52" t="str">
        <x:f>IF($F765="","",$F765*$M765)</x:f>
      </x:c>
      <x:c r="P765" s="54" t="str">
        <x:f>IF('Deal_Master_Wide'!$BP$112="","",'Deal_Master_Wide'!$BP$112)</x:f>
      </x:c>
      <x:c r="Q765" s="54" t="str">
        <x:f>IF('Deal_Master_Wide'!$BW$112="","",'Deal_Master_Wide'!$BW$112)</x:f>
      </x:c>
      <x:c r="R765" s="54" t="str">
        <x:f>IF('Deal_Master_Wide'!$CD$112="","",'Deal_Master_Wide'!$CD$112)</x:f>
      </x:c>
      <x:c r="S765" s="54" t="str">
        <x:f>IF('Deal_Master_Wide'!$CK$112="","",'Deal_Master_Wide'!$CK$112)</x:f>
      </x:c>
      <x:c r="T765" s="54" t="str">
        <x:f>IF('Deal_Master_Wide'!$CR$112="","",'Deal_Master_Wide'!$CR$112)</x:f>
      </x:c>
      <x:c r="U765" s="54" t="str">
        <x:f>IF('Deal_Master_Wide'!$CY$112="","",'Deal_Master_Wide'!$CY$112)</x:f>
      </x:c>
      <x:c r="V765" s="56" t="str">
        <x:f>IF('Deal_Master_Wide'!$DF$112="","",'Deal_Master_Wide'!$DF$112)</x:f>
      </x:c>
      <x:c r="W765" s="56" t="str">
        <x:f>IF('Deal_Master_Wide'!$DM$112="","",'Deal_Master_Wide'!$DM$112)</x:f>
      </x:c>
      <x:c r="X765" s="56" t="str">
        <x:f>IF('Deal_Master_Wide'!$DT$112="","",'Deal_Master_Wide'!$DT$112)</x:f>
      </x:c>
      <x:c r="Y765" s="118" t="str">
        <x:f>IF('Deal_Master_Wide'!$EA$112="","",'Deal_Master_Wide'!$EA$112)</x:f>
      </x:c>
      <x:c r="Z765" s="118" t="str">
        <x:f>IF('Deal_Master_Wide'!$EH$112="","",'Deal_Master_Wide'!$EH$112)</x:f>
      </x:c>
      <x:c r="AA765" s="52" t="str">
        <x:f>IF('Deal_Master_Wide'!$AL$112="","",'Deal_Master_Wide'!$AL$112)</x:f>
        <x:v>Unknown</x:v>
      </x:c>
      <x:c r="AB765" s="54" t="n">
        <x:f>IF('Deal_Master_Wide'!$AF$112="","",'Deal_Master_Wide'!$AF$112)</x:f>
        <x:v>74</x:v>
      </x:c>
      <x:c r="AC765" s="52" t="str">
        <x:f>IF(COUNT($P765,$Q765,$R765,$S765,$T765,$U765,$V765,$W765,$X765)=9,"Yes","No")</x:f>
        <x:v>No</x:v>
      </x:c>
      <x:c r="AD765" s="52" t="str">
        <x:f>IF(COUNT($Y765,$Z765)=2,"Yes","No")</x:f>
        <x:v>No</x:v>
      </x:c>
      <x:c r="AE765" s="50" t="str"/>
      <x:c r="AF765" t="str"/>
    </x:row>
    <x:row r="766" ht="20" customHeight="1">
      <x:c r="A766" s="50" t="str">
        <x:v>CTL-0110</x:v>
      </x:c>
      <x:c r="B766" s="50" t="str">
        <x:v>Candidate alternative-rationale group</x:v>
      </x:c>
      <x:c r="C766" s="52" t="str">
        <x:f>IF('Deal_Master_Wide'!$AU$112="","",'Deal_Master_Wide'!$AU$112)</x:f>
        <x:v>Not reviewed</x:v>
      </x:c>
      <x:c r="D766" s="52" t="str">
        <x:f>IF('Deal_Master_Wide'!$AV$112="","",'Deal_Master_Wide'!$AV$112)</x:f>
        <x:v>Not assessed</x:v>
      </x:c>
      <x:c r="E766" s="50" t="n">
        <x:v>0</x:v>
      </x:c>
      <x:c r="F766" s="52" t="str">
        <x:f>IF(OR($C766="High-confidence innovation-driven",$C766="Medium-confidence innovation-driven"),1,IF($C766="Clear alternative-rationale",0,""))</x:f>
      </x:c>
      <x:c r="G766" s="52" t="str">
        <x:f>IF('Deal_Master_Wide'!$M$112="","",'Deal_Master_Wide'!$M$112)</x:f>
        <x:v>Review</x:v>
      </x:c>
      <x:c r="H766" s="50" t="str">
        <x:v>Fosun Pharmaceutical AG</x:v>
      </x:c>
      <x:c r="I766" s="50" t="str">
        <x:v>Tridem Pharma</x:v>
      </x:c>
      <x:c r="J766" s="50" t="n">
        <x:v>2017</x:v>
      </x:c>
      <x:c r="K766" s="50" t="n">
        <x:v>-2</x:v>
      </x:c>
      <x:c r="L766" s="50" t="n">
        <x:v>2015</x:v>
      </x:c>
      <x:c r="M766" s="50" t="n">
        <x:v>0</x:v>
      </x:c>
      <x:c r="N766" s="50" t="n">
        <x:v>0</x:v>
      </x:c>
      <x:c r="O766" s="52" t="str">
        <x:f>IF($F766="","",$F766*$M766)</x:f>
      </x:c>
      <x:c r="P766" s="54" t="str">
        <x:f>IF('Deal_Master_Wide'!$BQ$112="","",'Deal_Master_Wide'!$BQ$112)</x:f>
      </x:c>
      <x:c r="Q766" s="54" t="str">
        <x:f>IF('Deal_Master_Wide'!$BX$112="","",'Deal_Master_Wide'!$BX$112)</x:f>
      </x:c>
      <x:c r="R766" s="54" t="str">
        <x:f>IF('Deal_Master_Wide'!$CE$112="","",'Deal_Master_Wide'!$CE$112)</x:f>
      </x:c>
      <x:c r="S766" s="54" t="str">
        <x:f>IF('Deal_Master_Wide'!$CL$112="","",'Deal_Master_Wide'!$CL$112)</x:f>
      </x:c>
      <x:c r="T766" s="54" t="str">
        <x:f>IF('Deal_Master_Wide'!$CS$112="","",'Deal_Master_Wide'!$CS$112)</x:f>
      </x:c>
      <x:c r="U766" s="54" t="str">
        <x:f>IF('Deal_Master_Wide'!$CZ$112="","",'Deal_Master_Wide'!$CZ$112)</x:f>
      </x:c>
      <x:c r="V766" s="56" t="str">
        <x:f>IF('Deal_Master_Wide'!$DG$112="","",'Deal_Master_Wide'!$DG$112)</x:f>
      </x:c>
      <x:c r="W766" s="56" t="str">
        <x:f>IF('Deal_Master_Wide'!$DN$112="","",'Deal_Master_Wide'!$DN$112)</x:f>
      </x:c>
      <x:c r="X766" s="56" t="str">
        <x:f>IF('Deal_Master_Wide'!$DU$112="","",'Deal_Master_Wide'!$DU$112)</x:f>
      </x:c>
      <x:c r="Y766" s="118" t="str">
        <x:f>IF('Deal_Master_Wide'!$EB$112="","",'Deal_Master_Wide'!$EB$112)</x:f>
      </x:c>
      <x:c r="Z766" s="118" t="str">
        <x:f>IF('Deal_Master_Wide'!$EI$112="","",'Deal_Master_Wide'!$EI$112)</x:f>
      </x:c>
      <x:c r="AA766" s="52" t="str">
        <x:f>IF('Deal_Master_Wide'!$AL$112="","",'Deal_Master_Wide'!$AL$112)</x:f>
        <x:v>Unknown</x:v>
      </x:c>
      <x:c r="AB766" s="54" t="n">
        <x:f>IF('Deal_Master_Wide'!$AF$112="","",'Deal_Master_Wide'!$AF$112)</x:f>
        <x:v>74</x:v>
      </x:c>
      <x:c r="AC766" s="52" t="str">
        <x:f>IF(COUNT($P766,$Q766,$R766,$S766,$T766,$U766,$V766,$W766,$X766)=9,"Yes","No")</x:f>
        <x:v>No</x:v>
      </x:c>
      <x:c r="AD766" s="52" t="str">
        <x:f>IF(COUNT($Y766,$Z766)=2,"Yes","No")</x:f>
        <x:v>No</x:v>
      </x:c>
      <x:c r="AE766" s="50" t="str"/>
      <x:c r="AF766" t="str"/>
    </x:row>
    <x:row r="767" ht="20" customHeight="1">
      <x:c r="A767" s="50" t="str">
        <x:v>CTL-0110</x:v>
      </x:c>
      <x:c r="B767" s="50" t="str">
        <x:v>Candidate alternative-rationale group</x:v>
      </x:c>
      <x:c r="C767" s="52" t="str">
        <x:f>IF('Deal_Master_Wide'!$AU$112="","",'Deal_Master_Wide'!$AU$112)</x:f>
        <x:v>Not reviewed</x:v>
      </x:c>
      <x:c r="D767" s="52" t="str">
        <x:f>IF('Deal_Master_Wide'!$AV$112="","",'Deal_Master_Wide'!$AV$112)</x:f>
        <x:v>Not assessed</x:v>
      </x:c>
      <x:c r="E767" s="50" t="n">
        <x:v>0</x:v>
      </x:c>
      <x:c r="F767" s="52" t="str">
        <x:f>IF(OR($C767="High-confidence innovation-driven",$C767="Medium-confidence innovation-driven"),1,IF($C767="Clear alternative-rationale",0,""))</x:f>
      </x:c>
      <x:c r="G767" s="52" t="str">
        <x:f>IF('Deal_Master_Wide'!$M$112="","",'Deal_Master_Wide'!$M$112)</x:f>
        <x:v>Review</x:v>
      </x:c>
      <x:c r="H767" s="50" t="str">
        <x:v>Fosun Pharmaceutical AG</x:v>
      </x:c>
      <x:c r="I767" s="50" t="str">
        <x:v>Tridem Pharma</x:v>
      </x:c>
      <x:c r="J767" s="50" t="n">
        <x:v>2017</x:v>
      </x:c>
      <x:c r="K767" s="50" t="n">
        <x:v>-1</x:v>
      </x:c>
      <x:c r="L767" s="50" t="n">
        <x:v>2016</x:v>
      </x:c>
      <x:c r="M767" s="50" t="n">
        <x:v>0</x:v>
      </x:c>
      <x:c r="N767" s="50" t="n">
        <x:v>0</x:v>
      </x:c>
      <x:c r="O767" s="52" t="str">
        <x:f>IF($F767="","",$F767*$M767)</x:f>
      </x:c>
      <x:c r="P767" s="54" t="str">
        <x:f>IF('Deal_Master_Wide'!$BR$112="","",'Deal_Master_Wide'!$BR$112)</x:f>
      </x:c>
      <x:c r="Q767" s="54" t="str">
        <x:f>IF('Deal_Master_Wide'!$BY$112="","",'Deal_Master_Wide'!$BY$112)</x:f>
      </x:c>
      <x:c r="R767" s="54" t="str">
        <x:f>IF('Deal_Master_Wide'!$CF$112="","",'Deal_Master_Wide'!$CF$112)</x:f>
      </x:c>
      <x:c r="S767" s="54" t="str">
        <x:f>IF('Deal_Master_Wide'!$CM$112="","",'Deal_Master_Wide'!$CM$112)</x:f>
      </x:c>
      <x:c r="T767" s="54" t="str">
        <x:f>IF('Deal_Master_Wide'!$CT$112="","",'Deal_Master_Wide'!$CT$112)</x:f>
      </x:c>
      <x:c r="U767" s="54" t="str">
        <x:f>IF('Deal_Master_Wide'!$DA$112="","",'Deal_Master_Wide'!$DA$112)</x:f>
      </x:c>
      <x:c r="V767" s="56" t="str">
        <x:f>IF('Deal_Master_Wide'!$DH$112="","",'Deal_Master_Wide'!$DH$112)</x:f>
      </x:c>
      <x:c r="W767" s="56" t="str">
        <x:f>IF('Deal_Master_Wide'!$DO$112="","",'Deal_Master_Wide'!$DO$112)</x:f>
      </x:c>
      <x:c r="X767" s="56" t="str">
        <x:f>IF('Deal_Master_Wide'!$DV$112="","",'Deal_Master_Wide'!$DV$112)</x:f>
      </x:c>
      <x:c r="Y767" s="118" t="str">
        <x:f>IF('Deal_Master_Wide'!$EC$112="","",'Deal_Master_Wide'!$EC$112)</x:f>
      </x:c>
      <x:c r="Z767" s="118" t="str">
        <x:f>IF('Deal_Master_Wide'!$EJ$112="","",'Deal_Master_Wide'!$EJ$112)</x:f>
      </x:c>
      <x:c r="AA767" s="52" t="str">
        <x:f>IF('Deal_Master_Wide'!$AL$112="","",'Deal_Master_Wide'!$AL$112)</x:f>
        <x:v>Unknown</x:v>
      </x:c>
      <x:c r="AB767" s="54" t="n">
        <x:f>IF('Deal_Master_Wide'!$AF$112="","",'Deal_Master_Wide'!$AF$112)</x:f>
        <x:v>74</x:v>
      </x:c>
      <x:c r="AC767" s="52" t="str">
        <x:f>IF(COUNT($P767,$Q767,$R767,$S767,$T767,$U767,$V767,$W767,$X767)=9,"Yes","No")</x:f>
        <x:v>No</x:v>
      </x:c>
      <x:c r="AD767" s="52" t="str">
        <x:f>IF(COUNT($Y767,$Z767)=2,"Yes","No")</x:f>
        <x:v>No</x:v>
      </x:c>
      <x:c r="AE767" s="50" t="str"/>
      <x:c r="AF767" t="str"/>
    </x:row>
    <x:row r="768" ht="20" customHeight="1">
      <x:c r="A768" s="50" t="str">
        <x:v>CTL-0110</x:v>
      </x:c>
      <x:c r="B768" s="50" t="str">
        <x:v>Candidate alternative-rationale group</x:v>
      </x:c>
      <x:c r="C768" s="52" t="str">
        <x:f>IF('Deal_Master_Wide'!$AU$112="","",'Deal_Master_Wide'!$AU$112)</x:f>
        <x:v>Not reviewed</x:v>
      </x:c>
      <x:c r="D768" s="52" t="str">
        <x:f>IF('Deal_Master_Wide'!$AV$112="","",'Deal_Master_Wide'!$AV$112)</x:f>
        <x:v>Not assessed</x:v>
      </x:c>
      <x:c r="E768" s="50" t="n">
        <x:v>0</x:v>
      </x:c>
      <x:c r="F768" s="52" t="str">
        <x:f>IF(OR($C768="High-confidence innovation-driven",$C768="Medium-confidence innovation-driven"),1,IF($C768="Clear alternative-rationale",0,""))</x:f>
      </x:c>
      <x:c r="G768" s="52" t="str">
        <x:f>IF('Deal_Master_Wide'!$M$112="","",'Deal_Master_Wide'!$M$112)</x:f>
        <x:v>Review</x:v>
      </x:c>
      <x:c r="H768" s="50" t="str">
        <x:v>Fosun Pharmaceutical AG</x:v>
      </x:c>
      <x:c r="I768" s="50" t="str">
        <x:v>Tridem Pharma</x:v>
      </x:c>
      <x:c r="J768" s="50" t="n">
        <x:v>2017</x:v>
      </x:c>
      <x:c r="K768" s="50" t="n">
        <x:v>0</x:v>
      </x:c>
      <x:c r="L768" s="50" t="n">
        <x:v>2017</x:v>
      </x:c>
      <x:c r="M768" s="50" t="n">
        <x:v>0</x:v>
      </x:c>
      <x:c r="N768" s="50" t="n">
        <x:v>1</x:v>
      </x:c>
      <x:c r="O768" s="52" t="str">
        <x:f>IF($F768="","",$F768*$M768)</x:f>
      </x:c>
      <x:c r="P768" s="54" t="str">
        <x:f>IF('Deal_Master_Wide'!$BS$112="","",'Deal_Master_Wide'!$BS$112)</x:f>
      </x:c>
      <x:c r="Q768" s="54" t="str">
        <x:f>IF('Deal_Master_Wide'!$BZ$112="","",'Deal_Master_Wide'!$BZ$112)</x:f>
      </x:c>
      <x:c r="R768" s="54" t="str">
        <x:f>IF('Deal_Master_Wide'!$CG$112="","",'Deal_Master_Wide'!$CG$112)</x:f>
      </x:c>
      <x:c r="S768" s="54" t="str">
        <x:f>IF('Deal_Master_Wide'!$CN$112="","",'Deal_Master_Wide'!$CN$112)</x:f>
      </x:c>
      <x:c r="T768" s="54" t="str">
        <x:f>IF('Deal_Master_Wide'!$CU$112="","",'Deal_Master_Wide'!$CU$112)</x:f>
      </x:c>
      <x:c r="U768" s="54" t="str">
        <x:f>IF('Deal_Master_Wide'!$DB$112="","",'Deal_Master_Wide'!$DB$112)</x:f>
      </x:c>
      <x:c r="V768" s="56" t="str">
        <x:f>IF('Deal_Master_Wide'!$DI$112="","",'Deal_Master_Wide'!$DI$112)</x:f>
      </x:c>
      <x:c r="W768" s="56" t="str">
        <x:f>IF('Deal_Master_Wide'!$DP$112="","",'Deal_Master_Wide'!$DP$112)</x:f>
      </x:c>
      <x:c r="X768" s="56" t="str">
        <x:f>IF('Deal_Master_Wide'!$DW$112="","",'Deal_Master_Wide'!$DW$112)</x:f>
      </x:c>
      <x:c r="Y768" s="118" t="str">
        <x:f>IF('Deal_Master_Wide'!$ED$112="","",'Deal_Master_Wide'!$ED$112)</x:f>
      </x:c>
      <x:c r="Z768" s="118" t="str">
        <x:f>IF('Deal_Master_Wide'!$EK$112="","",'Deal_Master_Wide'!$EK$112)</x:f>
      </x:c>
      <x:c r="AA768" s="52" t="str">
        <x:f>IF('Deal_Master_Wide'!$AL$112="","",'Deal_Master_Wide'!$AL$112)</x:f>
        <x:v>Unknown</x:v>
      </x:c>
      <x:c r="AB768" s="54" t="n">
        <x:f>IF('Deal_Master_Wide'!$AF$112="","",'Deal_Master_Wide'!$AF$112)</x:f>
        <x:v>74</x:v>
      </x:c>
      <x:c r="AC768" s="52" t="str">
        <x:f>IF(COUNT($P768,$Q768,$R768,$S768,$T768,$U768,$V768,$W768,$X768)=9,"Yes","No")</x:f>
        <x:v>No</x:v>
      </x:c>
      <x:c r="AD768" s="52" t="str">
        <x:f>IF(COUNT($Y768,$Z768)=2,"Yes","No")</x:f>
        <x:v>No</x:v>
      </x:c>
      <x:c r="AE768" s="50" t="str"/>
      <x:c r="AF768" t="str"/>
    </x:row>
    <x:row r="769" ht="20" customHeight="1">
      <x:c r="A769" s="50" t="str">
        <x:v>CTL-0110</x:v>
      </x:c>
      <x:c r="B769" s="50" t="str">
        <x:v>Candidate alternative-rationale group</x:v>
      </x:c>
      <x:c r="C769" s="52" t="str">
        <x:f>IF('Deal_Master_Wide'!$AU$112="","",'Deal_Master_Wide'!$AU$112)</x:f>
        <x:v>Not reviewed</x:v>
      </x:c>
      <x:c r="D769" s="52" t="str">
        <x:f>IF('Deal_Master_Wide'!$AV$112="","",'Deal_Master_Wide'!$AV$112)</x:f>
        <x:v>Not assessed</x:v>
      </x:c>
      <x:c r="E769" s="50" t="n">
        <x:v>0</x:v>
      </x:c>
      <x:c r="F769" s="52" t="str">
        <x:f>IF(OR($C769="High-confidence innovation-driven",$C769="Medium-confidence innovation-driven"),1,IF($C769="Clear alternative-rationale",0,""))</x:f>
      </x:c>
      <x:c r="G769" s="52" t="str">
        <x:f>IF('Deal_Master_Wide'!$M$112="","",'Deal_Master_Wide'!$M$112)</x:f>
        <x:v>Review</x:v>
      </x:c>
      <x:c r="H769" s="50" t="str">
        <x:v>Fosun Pharmaceutical AG</x:v>
      </x:c>
      <x:c r="I769" s="50" t="str">
        <x:v>Tridem Pharma</x:v>
      </x:c>
      <x:c r="J769" s="50" t="n">
        <x:v>2017</x:v>
      </x:c>
      <x:c r="K769" s="50" t="n">
        <x:v>1</x:v>
      </x:c>
      <x:c r="L769" s="50" t="n">
        <x:v>2018</x:v>
      </x:c>
      <x:c r="M769" s="50" t="n">
        <x:v>1</x:v>
      </x:c>
      <x:c r="N769" s="50" t="n">
        <x:v>1</x:v>
      </x:c>
      <x:c r="O769" s="52" t="str">
        <x:f>IF($F769="","",$F769*$M769)</x:f>
      </x:c>
      <x:c r="P769" s="54" t="str">
        <x:f>IF('Deal_Master_Wide'!$BT$112="","",'Deal_Master_Wide'!$BT$112)</x:f>
      </x:c>
      <x:c r="Q769" s="54" t="str">
        <x:f>IF('Deal_Master_Wide'!$CA$112="","",'Deal_Master_Wide'!$CA$112)</x:f>
      </x:c>
      <x:c r="R769" s="54" t="str">
        <x:f>IF('Deal_Master_Wide'!$CH$112="","",'Deal_Master_Wide'!$CH$112)</x:f>
      </x:c>
      <x:c r="S769" s="54" t="str">
        <x:f>IF('Deal_Master_Wide'!$CO$112="","",'Deal_Master_Wide'!$CO$112)</x:f>
      </x:c>
      <x:c r="T769" s="54" t="str">
        <x:f>IF('Deal_Master_Wide'!$CV$112="","",'Deal_Master_Wide'!$CV$112)</x:f>
      </x:c>
      <x:c r="U769" s="54" t="str">
        <x:f>IF('Deal_Master_Wide'!$DC$112="","",'Deal_Master_Wide'!$DC$112)</x:f>
      </x:c>
      <x:c r="V769" s="56" t="str">
        <x:f>IF('Deal_Master_Wide'!$DJ$112="","",'Deal_Master_Wide'!$DJ$112)</x:f>
      </x:c>
      <x:c r="W769" s="56" t="str">
        <x:f>IF('Deal_Master_Wide'!$DQ$112="","",'Deal_Master_Wide'!$DQ$112)</x:f>
      </x:c>
      <x:c r="X769" s="56" t="str">
        <x:f>IF('Deal_Master_Wide'!$DX$112="","",'Deal_Master_Wide'!$DX$112)</x:f>
      </x:c>
      <x:c r="Y769" s="118" t="str">
        <x:f>IF('Deal_Master_Wide'!$EE$112="","",'Deal_Master_Wide'!$EE$112)</x:f>
      </x:c>
      <x:c r="Z769" s="118" t="str">
        <x:f>IF('Deal_Master_Wide'!$EL$112="","",'Deal_Master_Wide'!$EL$112)</x:f>
      </x:c>
      <x:c r="AA769" s="52" t="str">
        <x:f>IF('Deal_Master_Wide'!$AL$112="","",'Deal_Master_Wide'!$AL$112)</x:f>
        <x:v>Unknown</x:v>
      </x:c>
      <x:c r="AB769" s="54" t="n">
        <x:f>IF('Deal_Master_Wide'!$AF$112="","",'Deal_Master_Wide'!$AF$112)</x:f>
        <x:v>74</x:v>
      </x:c>
      <x:c r="AC769" s="52" t="str">
        <x:f>IF(COUNT($P769,$Q769,$R769,$S769,$T769,$U769,$V769,$W769,$X769)=9,"Yes","No")</x:f>
        <x:v>No</x:v>
      </x:c>
      <x:c r="AD769" s="52" t="str">
        <x:f>IF(COUNT($Y769,$Z769)=2,"Yes","No")</x:f>
        <x:v>No</x:v>
      </x:c>
      <x:c r="AE769" s="50" t="str"/>
      <x:c r="AF769" t="str"/>
    </x:row>
    <x:row r="770" ht="20" customHeight="1">
      <x:c r="A770" s="50" t="str">
        <x:v>CTL-0110</x:v>
      </x:c>
      <x:c r="B770" s="50" t="str">
        <x:v>Candidate alternative-rationale group</x:v>
      </x:c>
      <x:c r="C770" s="52" t="str">
        <x:f>IF('Deal_Master_Wide'!$AU$112="","",'Deal_Master_Wide'!$AU$112)</x:f>
        <x:v>Not reviewed</x:v>
      </x:c>
      <x:c r="D770" s="52" t="str">
        <x:f>IF('Deal_Master_Wide'!$AV$112="","",'Deal_Master_Wide'!$AV$112)</x:f>
        <x:v>Not assessed</x:v>
      </x:c>
      <x:c r="E770" s="50" t="n">
        <x:v>0</x:v>
      </x:c>
      <x:c r="F770" s="52" t="str">
        <x:f>IF(OR($C770="High-confidence innovation-driven",$C770="Medium-confidence innovation-driven"),1,IF($C770="Clear alternative-rationale",0,""))</x:f>
      </x:c>
      <x:c r="G770" s="52" t="str">
        <x:f>IF('Deal_Master_Wide'!$M$112="","",'Deal_Master_Wide'!$M$112)</x:f>
        <x:v>Review</x:v>
      </x:c>
      <x:c r="H770" s="50" t="str">
        <x:v>Fosun Pharmaceutical AG</x:v>
      </x:c>
      <x:c r="I770" s="50" t="str">
        <x:v>Tridem Pharma</x:v>
      </x:c>
      <x:c r="J770" s="50" t="n">
        <x:v>2017</x:v>
      </x:c>
      <x:c r="K770" s="50" t="n">
        <x:v>2</x:v>
      </x:c>
      <x:c r="L770" s="50" t="n">
        <x:v>2019</x:v>
      </x:c>
      <x:c r="M770" s="50" t="n">
        <x:v>1</x:v>
      </x:c>
      <x:c r="N770" s="50" t="n">
        <x:v>1</x:v>
      </x:c>
      <x:c r="O770" s="52" t="str">
        <x:f>IF($F770="","",$F770*$M770)</x:f>
      </x:c>
      <x:c r="P770" s="54" t="str">
        <x:f>IF('Deal_Master_Wide'!$BU$112="","",'Deal_Master_Wide'!$BU$112)</x:f>
      </x:c>
      <x:c r="Q770" s="54" t="str">
        <x:f>IF('Deal_Master_Wide'!$CB$112="","",'Deal_Master_Wide'!$CB$112)</x:f>
      </x:c>
      <x:c r="R770" s="54" t="str">
        <x:f>IF('Deal_Master_Wide'!$CI$112="","",'Deal_Master_Wide'!$CI$112)</x:f>
      </x:c>
      <x:c r="S770" s="54" t="str">
        <x:f>IF('Deal_Master_Wide'!$CP$112="","",'Deal_Master_Wide'!$CP$112)</x:f>
      </x:c>
      <x:c r="T770" s="54" t="str">
        <x:f>IF('Deal_Master_Wide'!$CW$112="","",'Deal_Master_Wide'!$CW$112)</x:f>
      </x:c>
      <x:c r="U770" s="54" t="str">
        <x:f>IF('Deal_Master_Wide'!$DD$112="","",'Deal_Master_Wide'!$DD$112)</x:f>
      </x:c>
      <x:c r="V770" s="56" t="str">
        <x:f>IF('Deal_Master_Wide'!$DK$112="","",'Deal_Master_Wide'!$DK$112)</x:f>
      </x:c>
      <x:c r="W770" s="56" t="str">
        <x:f>IF('Deal_Master_Wide'!$DR$112="","",'Deal_Master_Wide'!$DR$112)</x:f>
      </x:c>
      <x:c r="X770" s="56" t="str">
        <x:f>IF('Deal_Master_Wide'!$DY$112="","",'Deal_Master_Wide'!$DY$112)</x:f>
      </x:c>
      <x:c r="Y770" s="118" t="str">
        <x:f>IF('Deal_Master_Wide'!$EF$112="","",'Deal_Master_Wide'!$EF$112)</x:f>
      </x:c>
      <x:c r="Z770" s="118" t="str">
        <x:f>IF('Deal_Master_Wide'!$EM$112="","",'Deal_Master_Wide'!$EM$112)</x:f>
      </x:c>
      <x:c r="AA770" s="52" t="str">
        <x:f>IF('Deal_Master_Wide'!$AL$112="","",'Deal_Master_Wide'!$AL$112)</x:f>
        <x:v>Unknown</x:v>
      </x:c>
      <x:c r="AB770" s="54" t="n">
        <x:f>IF('Deal_Master_Wide'!$AF$112="","",'Deal_Master_Wide'!$AF$112)</x:f>
        <x:v>74</x:v>
      </x:c>
      <x:c r="AC770" s="52" t="str">
        <x:f>IF(COUNT($P770,$Q770,$R770,$S770,$T770,$U770,$V770,$W770,$X770)=9,"Yes","No")</x:f>
        <x:v>No</x:v>
      </x:c>
      <x:c r="AD770" s="52" t="str">
        <x:f>IF(COUNT($Y770,$Z770)=2,"Yes","No")</x:f>
        <x:v>No</x:v>
      </x:c>
      <x:c r="AE770" s="50" t="str"/>
      <x:c r="AF770" t="str"/>
    </x:row>
    <x:row r="771" ht="20" customHeight="1">
      <x:c r="A771" s="50" t="str">
        <x:v>CTL-0110</x:v>
      </x:c>
      <x:c r="B771" s="50" t="str">
        <x:v>Candidate alternative-rationale group</x:v>
      </x:c>
      <x:c r="C771" s="52" t="str">
        <x:f>IF('Deal_Master_Wide'!$AU$112="","",'Deal_Master_Wide'!$AU$112)</x:f>
        <x:v>Not reviewed</x:v>
      </x:c>
      <x:c r="D771" s="52" t="str">
        <x:f>IF('Deal_Master_Wide'!$AV$112="","",'Deal_Master_Wide'!$AV$112)</x:f>
        <x:v>Not assessed</x:v>
      </x:c>
      <x:c r="E771" s="50" t="n">
        <x:v>0</x:v>
      </x:c>
      <x:c r="F771" s="52" t="str">
        <x:f>IF(OR($C771="High-confidence innovation-driven",$C771="Medium-confidence innovation-driven"),1,IF($C771="Clear alternative-rationale",0,""))</x:f>
      </x:c>
      <x:c r="G771" s="52" t="str">
        <x:f>IF('Deal_Master_Wide'!$M$112="","",'Deal_Master_Wide'!$M$112)</x:f>
        <x:v>Review</x:v>
      </x:c>
      <x:c r="H771" s="50" t="str">
        <x:v>Fosun Pharmaceutical AG</x:v>
      </x:c>
      <x:c r="I771" s="50" t="str">
        <x:v>Tridem Pharma</x:v>
      </x:c>
      <x:c r="J771" s="50" t="n">
        <x:v>2017</x:v>
      </x:c>
      <x:c r="K771" s="50" t="n">
        <x:v>3</x:v>
      </x:c>
      <x:c r="L771" s="50" t="n">
        <x:v>2020</x:v>
      </x:c>
      <x:c r="M771" s="50" t="n">
        <x:v>1</x:v>
      </x:c>
      <x:c r="N771" s="50" t="n">
        <x:v>1</x:v>
      </x:c>
      <x:c r="O771" s="52" t="str">
        <x:f>IF($F771="","",$F771*$M771)</x:f>
      </x:c>
      <x:c r="P771" s="54" t="str">
        <x:f>IF('Deal_Master_Wide'!$BV$112="","",'Deal_Master_Wide'!$BV$112)</x:f>
      </x:c>
      <x:c r="Q771" s="54" t="str">
        <x:f>IF('Deal_Master_Wide'!$CC$112="","",'Deal_Master_Wide'!$CC$112)</x:f>
      </x:c>
      <x:c r="R771" s="54" t="str">
        <x:f>IF('Deal_Master_Wide'!$CJ$112="","",'Deal_Master_Wide'!$CJ$112)</x:f>
      </x:c>
      <x:c r="S771" s="54" t="str">
        <x:f>IF('Deal_Master_Wide'!$CQ$112="","",'Deal_Master_Wide'!$CQ$112)</x:f>
      </x:c>
      <x:c r="T771" s="54" t="str">
        <x:f>IF('Deal_Master_Wide'!$CX$112="","",'Deal_Master_Wide'!$CX$112)</x:f>
      </x:c>
      <x:c r="U771" s="54" t="str">
        <x:f>IF('Deal_Master_Wide'!$DE$112="","",'Deal_Master_Wide'!$DE$112)</x:f>
      </x:c>
      <x:c r="V771" s="56" t="str">
        <x:f>IF('Deal_Master_Wide'!$DL$112="","",'Deal_Master_Wide'!$DL$112)</x:f>
      </x:c>
      <x:c r="W771" s="56" t="str">
        <x:f>IF('Deal_Master_Wide'!$DS$112="","",'Deal_Master_Wide'!$DS$112)</x:f>
      </x:c>
      <x:c r="X771" s="56" t="str">
        <x:f>IF('Deal_Master_Wide'!$DZ$112="","",'Deal_Master_Wide'!$DZ$112)</x:f>
      </x:c>
      <x:c r="Y771" s="118" t="str">
        <x:f>IF('Deal_Master_Wide'!$EG$112="","",'Deal_Master_Wide'!$EG$112)</x:f>
      </x:c>
      <x:c r="Z771" s="118" t="str">
        <x:f>IF('Deal_Master_Wide'!$EN$112="","",'Deal_Master_Wide'!$EN$112)</x:f>
      </x:c>
      <x:c r="AA771" s="52" t="str">
        <x:f>IF('Deal_Master_Wide'!$AL$112="","",'Deal_Master_Wide'!$AL$112)</x:f>
        <x:v>Unknown</x:v>
      </x:c>
      <x:c r="AB771" s="54" t="n">
        <x:f>IF('Deal_Master_Wide'!$AF$112="","",'Deal_Master_Wide'!$AF$112)</x:f>
        <x:v>74</x:v>
      </x:c>
      <x:c r="AC771" s="52" t="str">
        <x:f>IF(COUNT($P771,$Q771,$R771,$S771,$T771,$U771,$V771,$W771,$X771)=9,"Yes","No")</x:f>
        <x:v>No</x:v>
      </x:c>
      <x:c r="AD771" s="52" t="str">
        <x:f>IF(COUNT($Y771,$Z771)=2,"Yes","No")</x:f>
        <x:v>No</x:v>
      </x:c>
      <x:c r="AE771" s="50" t="str"/>
      <x:c r="AF771" t="str"/>
    </x:row>
    <x:row r="772" ht="20" customHeight="1">
      <x:c r="A772" s="50" t="str">
        <x:v>CTL-0111</x:v>
      </x:c>
      <x:c r="B772" s="50" t="str">
        <x:v>Candidate alternative-rationale group</x:v>
      </x:c>
      <x:c r="C772" s="52" t="str">
        <x:f>IF('Deal_Master_Wide'!$AU$113="","",'Deal_Master_Wide'!$AU$113)</x:f>
        <x:v>Not reviewed</x:v>
      </x:c>
      <x:c r="D772" s="52" t="str">
        <x:f>IF('Deal_Master_Wide'!$AV$113="","",'Deal_Master_Wide'!$AV$113)</x:f>
        <x:v>Not assessed</x:v>
      </x:c>
      <x:c r="E772" s="50" t="n">
        <x:v>0</x:v>
      </x:c>
      <x:c r="F772" s="52" t="str">
        <x:f>IF(OR($C772="High-confidence innovation-driven",$C772="Medium-confidence innovation-driven"),1,IF($C772="Clear alternative-rationale",0,""))</x:f>
      </x:c>
      <x:c r="G772" s="52" t="str">
        <x:f>IF('Deal_Master_Wide'!$M$113="","",'Deal_Master_Wide'!$M$113)</x:f>
        <x:v>Review</x:v>
      </x:c>
      <x:c r="H772" s="50" t="str">
        <x:v>Undisclosed</x:v>
      </x:c>
      <x:c r="I772" s="50" t="str">
        <x:v>Xspray Pharma AB</x:v>
      </x:c>
      <x:c r="J772" s="50" t="n">
        <x:v>2017</x:v>
      </x:c>
      <x:c r="K772" s="50" t="n">
        <x:v>-3</x:v>
      </x:c>
      <x:c r="L772" s="50" t="n">
        <x:v>2014</x:v>
      </x:c>
      <x:c r="M772" s="50" t="n">
        <x:v>0</x:v>
      </x:c>
      <x:c r="N772" s="50" t="n">
        <x:v>0</x:v>
      </x:c>
      <x:c r="O772" s="52" t="str">
        <x:f>IF($F772="","",$F772*$M772)</x:f>
      </x:c>
      <x:c r="P772" s="54" t="str">
        <x:f>IF('Deal_Master_Wide'!$BP$113="","",'Deal_Master_Wide'!$BP$113)</x:f>
      </x:c>
      <x:c r="Q772" s="54" t="str">
        <x:f>IF('Deal_Master_Wide'!$BW$113="","",'Deal_Master_Wide'!$BW$113)</x:f>
      </x:c>
      <x:c r="R772" s="54" t="str">
        <x:f>IF('Deal_Master_Wide'!$CD$113="","",'Deal_Master_Wide'!$CD$113)</x:f>
      </x:c>
      <x:c r="S772" s="54" t="str">
        <x:f>IF('Deal_Master_Wide'!$CK$113="","",'Deal_Master_Wide'!$CK$113)</x:f>
      </x:c>
      <x:c r="T772" s="54" t="str">
        <x:f>IF('Deal_Master_Wide'!$CR$113="","",'Deal_Master_Wide'!$CR$113)</x:f>
      </x:c>
      <x:c r="U772" s="54" t="str">
        <x:f>IF('Deal_Master_Wide'!$CY$113="","",'Deal_Master_Wide'!$CY$113)</x:f>
      </x:c>
      <x:c r="V772" s="56" t="str">
        <x:f>IF('Deal_Master_Wide'!$DF$113="","",'Deal_Master_Wide'!$DF$113)</x:f>
      </x:c>
      <x:c r="W772" s="56" t="str">
        <x:f>IF('Deal_Master_Wide'!$DM$113="","",'Deal_Master_Wide'!$DM$113)</x:f>
      </x:c>
      <x:c r="X772" s="56" t="str">
        <x:f>IF('Deal_Master_Wide'!$DT$113="","",'Deal_Master_Wide'!$DT$113)</x:f>
      </x:c>
      <x:c r="Y772" s="118" t="str">
        <x:f>IF('Deal_Master_Wide'!$EA$113="","",'Deal_Master_Wide'!$EA$113)</x:f>
      </x:c>
      <x:c r="Z772" s="118" t="str">
        <x:f>IF('Deal_Master_Wide'!$EH$113="","",'Deal_Master_Wide'!$EH$113)</x:f>
      </x:c>
      <x:c r="AA772" s="52" t="str">
        <x:f>IF('Deal_Master_Wide'!$AL$113="","",'Deal_Master_Wide'!$AL$113)</x:f>
        <x:v>Unknown</x:v>
      </x:c>
      <x:c r="AB772" s="54" t="n">
        <x:f>IF('Deal_Master_Wide'!$AF$113="","",'Deal_Master_Wide'!$AF$113)</x:f>
        <x:v>2</x:v>
      </x:c>
      <x:c r="AC772" s="52" t="str">
        <x:f>IF(COUNT($P772,$Q772,$R772,$S772,$T772,$U772,$V772,$W772,$X772)=9,"Yes","No")</x:f>
        <x:v>No</x:v>
      </x:c>
      <x:c r="AD772" s="52" t="str">
        <x:f>IF(COUNT($Y772,$Z772)=2,"Yes","No")</x:f>
        <x:v>No</x:v>
      </x:c>
      <x:c r="AE772" s="50" t="str"/>
      <x:c r="AF772" t="str"/>
    </x:row>
    <x:row r="773" ht="20" customHeight="1">
      <x:c r="A773" s="50" t="str">
        <x:v>CTL-0111</x:v>
      </x:c>
      <x:c r="B773" s="50" t="str">
        <x:v>Candidate alternative-rationale group</x:v>
      </x:c>
      <x:c r="C773" s="52" t="str">
        <x:f>IF('Deal_Master_Wide'!$AU$113="","",'Deal_Master_Wide'!$AU$113)</x:f>
        <x:v>Not reviewed</x:v>
      </x:c>
      <x:c r="D773" s="52" t="str">
        <x:f>IF('Deal_Master_Wide'!$AV$113="","",'Deal_Master_Wide'!$AV$113)</x:f>
        <x:v>Not assessed</x:v>
      </x:c>
      <x:c r="E773" s="50" t="n">
        <x:v>0</x:v>
      </x:c>
      <x:c r="F773" s="52" t="str">
        <x:f>IF(OR($C773="High-confidence innovation-driven",$C773="Medium-confidence innovation-driven"),1,IF($C773="Clear alternative-rationale",0,""))</x:f>
      </x:c>
      <x:c r="G773" s="52" t="str">
        <x:f>IF('Deal_Master_Wide'!$M$113="","",'Deal_Master_Wide'!$M$113)</x:f>
        <x:v>Review</x:v>
      </x:c>
      <x:c r="H773" s="50" t="str">
        <x:v>Undisclosed</x:v>
      </x:c>
      <x:c r="I773" s="50" t="str">
        <x:v>Xspray Pharma AB</x:v>
      </x:c>
      <x:c r="J773" s="50" t="n">
        <x:v>2017</x:v>
      </x:c>
      <x:c r="K773" s="50" t="n">
        <x:v>-2</x:v>
      </x:c>
      <x:c r="L773" s="50" t="n">
        <x:v>2015</x:v>
      </x:c>
      <x:c r="M773" s="50" t="n">
        <x:v>0</x:v>
      </x:c>
      <x:c r="N773" s="50" t="n">
        <x:v>0</x:v>
      </x:c>
      <x:c r="O773" s="52" t="str">
        <x:f>IF($F773="","",$F773*$M773)</x:f>
      </x:c>
      <x:c r="P773" s="54" t="str">
        <x:f>IF('Deal_Master_Wide'!$BQ$113="","",'Deal_Master_Wide'!$BQ$113)</x:f>
      </x:c>
      <x:c r="Q773" s="54" t="str">
        <x:f>IF('Deal_Master_Wide'!$BX$113="","",'Deal_Master_Wide'!$BX$113)</x:f>
      </x:c>
      <x:c r="R773" s="54" t="str">
        <x:f>IF('Deal_Master_Wide'!$CE$113="","",'Deal_Master_Wide'!$CE$113)</x:f>
      </x:c>
      <x:c r="S773" s="54" t="str">
        <x:f>IF('Deal_Master_Wide'!$CL$113="","",'Deal_Master_Wide'!$CL$113)</x:f>
      </x:c>
      <x:c r="T773" s="54" t="str">
        <x:f>IF('Deal_Master_Wide'!$CS$113="","",'Deal_Master_Wide'!$CS$113)</x:f>
      </x:c>
      <x:c r="U773" s="54" t="str">
        <x:f>IF('Deal_Master_Wide'!$CZ$113="","",'Deal_Master_Wide'!$CZ$113)</x:f>
      </x:c>
      <x:c r="V773" s="56" t="str">
        <x:f>IF('Deal_Master_Wide'!$DG$113="","",'Deal_Master_Wide'!$DG$113)</x:f>
      </x:c>
      <x:c r="W773" s="56" t="str">
        <x:f>IF('Deal_Master_Wide'!$DN$113="","",'Deal_Master_Wide'!$DN$113)</x:f>
      </x:c>
      <x:c r="X773" s="56" t="str">
        <x:f>IF('Deal_Master_Wide'!$DU$113="","",'Deal_Master_Wide'!$DU$113)</x:f>
      </x:c>
      <x:c r="Y773" s="118" t="str">
        <x:f>IF('Deal_Master_Wide'!$EB$113="","",'Deal_Master_Wide'!$EB$113)</x:f>
      </x:c>
      <x:c r="Z773" s="118" t="str">
        <x:f>IF('Deal_Master_Wide'!$EI$113="","",'Deal_Master_Wide'!$EI$113)</x:f>
      </x:c>
      <x:c r="AA773" s="52" t="str">
        <x:f>IF('Deal_Master_Wide'!$AL$113="","",'Deal_Master_Wide'!$AL$113)</x:f>
        <x:v>Unknown</x:v>
      </x:c>
      <x:c r="AB773" s="54" t="n">
        <x:f>IF('Deal_Master_Wide'!$AF$113="","",'Deal_Master_Wide'!$AF$113)</x:f>
        <x:v>2</x:v>
      </x:c>
      <x:c r="AC773" s="52" t="str">
        <x:f>IF(COUNT($P773,$Q773,$R773,$S773,$T773,$U773,$V773,$W773,$X773)=9,"Yes","No")</x:f>
        <x:v>No</x:v>
      </x:c>
      <x:c r="AD773" s="52" t="str">
        <x:f>IF(COUNT($Y773,$Z773)=2,"Yes","No")</x:f>
        <x:v>No</x:v>
      </x:c>
      <x:c r="AE773" s="50" t="str"/>
      <x:c r="AF773" t="str"/>
    </x:row>
    <x:row r="774" ht="20" customHeight="1">
      <x:c r="A774" s="50" t="str">
        <x:v>CTL-0111</x:v>
      </x:c>
      <x:c r="B774" s="50" t="str">
        <x:v>Candidate alternative-rationale group</x:v>
      </x:c>
      <x:c r="C774" s="52" t="str">
        <x:f>IF('Deal_Master_Wide'!$AU$113="","",'Deal_Master_Wide'!$AU$113)</x:f>
        <x:v>Not reviewed</x:v>
      </x:c>
      <x:c r="D774" s="52" t="str">
        <x:f>IF('Deal_Master_Wide'!$AV$113="","",'Deal_Master_Wide'!$AV$113)</x:f>
        <x:v>Not assessed</x:v>
      </x:c>
      <x:c r="E774" s="50" t="n">
        <x:v>0</x:v>
      </x:c>
      <x:c r="F774" s="52" t="str">
        <x:f>IF(OR($C774="High-confidence innovation-driven",$C774="Medium-confidence innovation-driven"),1,IF($C774="Clear alternative-rationale",0,""))</x:f>
      </x:c>
      <x:c r="G774" s="52" t="str">
        <x:f>IF('Deal_Master_Wide'!$M$113="","",'Deal_Master_Wide'!$M$113)</x:f>
        <x:v>Review</x:v>
      </x:c>
      <x:c r="H774" s="50" t="str">
        <x:v>Undisclosed</x:v>
      </x:c>
      <x:c r="I774" s="50" t="str">
        <x:v>Xspray Pharma AB</x:v>
      </x:c>
      <x:c r="J774" s="50" t="n">
        <x:v>2017</x:v>
      </x:c>
      <x:c r="K774" s="50" t="n">
        <x:v>-1</x:v>
      </x:c>
      <x:c r="L774" s="50" t="n">
        <x:v>2016</x:v>
      </x:c>
      <x:c r="M774" s="50" t="n">
        <x:v>0</x:v>
      </x:c>
      <x:c r="N774" s="50" t="n">
        <x:v>0</x:v>
      </x:c>
      <x:c r="O774" s="52" t="str">
        <x:f>IF($F774="","",$F774*$M774)</x:f>
      </x:c>
      <x:c r="P774" s="54" t="str">
        <x:f>IF('Deal_Master_Wide'!$BR$113="","",'Deal_Master_Wide'!$BR$113)</x:f>
      </x:c>
      <x:c r="Q774" s="54" t="str">
        <x:f>IF('Deal_Master_Wide'!$BY$113="","",'Deal_Master_Wide'!$BY$113)</x:f>
      </x:c>
      <x:c r="R774" s="54" t="str">
        <x:f>IF('Deal_Master_Wide'!$CF$113="","",'Deal_Master_Wide'!$CF$113)</x:f>
      </x:c>
      <x:c r="S774" s="54" t="str">
        <x:f>IF('Deal_Master_Wide'!$CM$113="","",'Deal_Master_Wide'!$CM$113)</x:f>
      </x:c>
      <x:c r="T774" s="54" t="str">
        <x:f>IF('Deal_Master_Wide'!$CT$113="","",'Deal_Master_Wide'!$CT$113)</x:f>
      </x:c>
      <x:c r="U774" s="54" t="str">
        <x:f>IF('Deal_Master_Wide'!$DA$113="","",'Deal_Master_Wide'!$DA$113)</x:f>
      </x:c>
      <x:c r="V774" s="56" t="str">
        <x:f>IF('Deal_Master_Wide'!$DH$113="","",'Deal_Master_Wide'!$DH$113)</x:f>
      </x:c>
      <x:c r="W774" s="56" t="str">
        <x:f>IF('Deal_Master_Wide'!$DO$113="","",'Deal_Master_Wide'!$DO$113)</x:f>
      </x:c>
      <x:c r="X774" s="56" t="str">
        <x:f>IF('Deal_Master_Wide'!$DV$113="","",'Deal_Master_Wide'!$DV$113)</x:f>
      </x:c>
      <x:c r="Y774" s="118" t="str">
        <x:f>IF('Deal_Master_Wide'!$EC$113="","",'Deal_Master_Wide'!$EC$113)</x:f>
      </x:c>
      <x:c r="Z774" s="118" t="str">
        <x:f>IF('Deal_Master_Wide'!$EJ$113="","",'Deal_Master_Wide'!$EJ$113)</x:f>
      </x:c>
      <x:c r="AA774" s="52" t="str">
        <x:f>IF('Deal_Master_Wide'!$AL$113="","",'Deal_Master_Wide'!$AL$113)</x:f>
        <x:v>Unknown</x:v>
      </x:c>
      <x:c r="AB774" s="54" t="n">
        <x:f>IF('Deal_Master_Wide'!$AF$113="","",'Deal_Master_Wide'!$AF$113)</x:f>
        <x:v>2</x:v>
      </x:c>
      <x:c r="AC774" s="52" t="str">
        <x:f>IF(COUNT($P774,$Q774,$R774,$S774,$T774,$U774,$V774,$W774,$X774)=9,"Yes","No")</x:f>
        <x:v>No</x:v>
      </x:c>
      <x:c r="AD774" s="52" t="str">
        <x:f>IF(COUNT($Y774,$Z774)=2,"Yes","No")</x:f>
        <x:v>No</x:v>
      </x:c>
      <x:c r="AE774" s="50" t="str"/>
      <x:c r="AF774" t="str"/>
    </x:row>
    <x:row r="775" ht="20" customHeight="1">
      <x:c r="A775" s="50" t="str">
        <x:v>CTL-0111</x:v>
      </x:c>
      <x:c r="B775" s="50" t="str">
        <x:v>Candidate alternative-rationale group</x:v>
      </x:c>
      <x:c r="C775" s="52" t="str">
        <x:f>IF('Deal_Master_Wide'!$AU$113="","",'Deal_Master_Wide'!$AU$113)</x:f>
        <x:v>Not reviewed</x:v>
      </x:c>
      <x:c r="D775" s="52" t="str">
        <x:f>IF('Deal_Master_Wide'!$AV$113="","",'Deal_Master_Wide'!$AV$113)</x:f>
        <x:v>Not assessed</x:v>
      </x:c>
      <x:c r="E775" s="50" t="n">
        <x:v>0</x:v>
      </x:c>
      <x:c r="F775" s="52" t="str">
        <x:f>IF(OR($C775="High-confidence innovation-driven",$C775="Medium-confidence innovation-driven"),1,IF($C775="Clear alternative-rationale",0,""))</x:f>
      </x:c>
      <x:c r="G775" s="52" t="str">
        <x:f>IF('Deal_Master_Wide'!$M$113="","",'Deal_Master_Wide'!$M$113)</x:f>
        <x:v>Review</x:v>
      </x:c>
      <x:c r="H775" s="50" t="str">
        <x:v>Undisclosed</x:v>
      </x:c>
      <x:c r="I775" s="50" t="str">
        <x:v>Xspray Pharma AB</x:v>
      </x:c>
      <x:c r="J775" s="50" t="n">
        <x:v>2017</x:v>
      </x:c>
      <x:c r="K775" s="50" t="n">
        <x:v>0</x:v>
      </x:c>
      <x:c r="L775" s="50" t="n">
        <x:v>2017</x:v>
      </x:c>
      <x:c r="M775" s="50" t="n">
        <x:v>0</x:v>
      </x:c>
      <x:c r="N775" s="50" t="n">
        <x:v>1</x:v>
      </x:c>
      <x:c r="O775" s="52" t="str">
        <x:f>IF($F775="","",$F775*$M775)</x:f>
      </x:c>
      <x:c r="P775" s="54" t="str">
        <x:f>IF('Deal_Master_Wide'!$BS$113="","",'Deal_Master_Wide'!$BS$113)</x:f>
      </x:c>
      <x:c r="Q775" s="54" t="str">
        <x:f>IF('Deal_Master_Wide'!$BZ$113="","",'Deal_Master_Wide'!$BZ$113)</x:f>
      </x:c>
      <x:c r="R775" s="54" t="str">
        <x:f>IF('Deal_Master_Wide'!$CG$113="","",'Deal_Master_Wide'!$CG$113)</x:f>
      </x:c>
      <x:c r="S775" s="54" t="str">
        <x:f>IF('Deal_Master_Wide'!$CN$113="","",'Deal_Master_Wide'!$CN$113)</x:f>
      </x:c>
      <x:c r="T775" s="54" t="str">
        <x:f>IF('Deal_Master_Wide'!$CU$113="","",'Deal_Master_Wide'!$CU$113)</x:f>
      </x:c>
      <x:c r="U775" s="54" t="str">
        <x:f>IF('Deal_Master_Wide'!$DB$113="","",'Deal_Master_Wide'!$DB$113)</x:f>
      </x:c>
      <x:c r="V775" s="56" t="str">
        <x:f>IF('Deal_Master_Wide'!$DI$113="","",'Deal_Master_Wide'!$DI$113)</x:f>
      </x:c>
      <x:c r="W775" s="56" t="str">
        <x:f>IF('Deal_Master_Wide'!$DP$113="","",'Deal_Master_Wide'!$DP$113)</x:f>
      </x:c>
      <x:c r="X775" s="56" t="str">
        <x:f>IF('Deal_Master_Wide'!$DW$113="","",'Deal_Master_Wide'!$DW$113)</x:f>
      </x:c>
      <x:c r="Y775" s="118" t="str">
        <x:f>IF('Deal_Master_Wide'!$ED$113="","",'Deal_Master_Wide'!$ED$113)</x:f>
      </x:c>
      <x:c r="Z775" s="118" t="str">
        <x:f>IF('Deal_Master_Wide'!$EK$113="","",'Deal_Master_Wide'!$EK$113)</x:f>
      </x:c>
      <x:c r="AA775" s="52" t="str">
        <x:f>IF('Deal_Master_Wide'!$AL$113="","",'Deal_Master_Wide'!$AL$113)</x:f>
        <x:v>Unknown</x:v>
      </x:c>
      <x:c r="AB775" s="54" t="n">
        <x:f>IF('Deal_Master_Wide'!$AF$113="","",'Deal_Master_Wide'!$AF$113)</x:f>
        <x:v>2</x:v>
      </x:c>
      <x:c r="AC775" s="52" t="str">
        <x:f>IF(COUNT($P775,$Q775,$R775,$S775,$T775,$U775,$V775,$W775,$X775)=9,"Yes","No")</x:f>
        <x:v>No</x:v>
      </x:c>
      <x:c r="AD775" s="52" t="str">
        <x:f>IF(COUNT($Y775,$Z775)=2,"Yes","No")</x:f>
        <x:v>No</x:v>
      </x:c>
      <x:c r="AE775" s="50" t="str"/>
      <x:c r="AF775" t="str"/>
    </x:row>
    <x:row r="776" ht="20" customHeight="1">
      <x:c r="A776" s="50" t="str">
        <x:v>CTL-0111</x:v>
      </x:c>
      <x:c r="B776" s="50" t="str">
        <x:v>Candidate alternative-rationale group</x:v>
      </x:c>
      <x:c r="C776" s="52" t="str">
        <x:f>IF('Deal_Master_Wide'!$AU$113="","",'Deal_Master_Wide'!$AU$113)</x:f>
        <x:v>Not reviewed</x:v>
      </x:c>
      <x:c r="D776" s="52" t="str">
        <x:f>IF('Deal_Master_Wide'!$AV$113="","",'Deal_Master_Wide'!$AV$113)</x:f>
        <x:v>Not assessed</x:v>
      </x:c>
      <x:c r="E776" s="50" t="n">
        <x:v>0</x:v>
      </x:c>
      <x:c r="F776" s="52" t="str">
        <x:f>IF(OR($C776="High-confidence innovation-driven",$C776="Medium-confidence innovation-driven"),1,IF($C776="Clear alternative-rationale",0,""))</x:f>
      </x:c>
      <x:c r="G776" s="52" t="str">
        <x:f>IF('Deal_Master_Wide'!$M$113="","",'Deal_Master_Wide'!$M$113)</x:f>
        <x:v>Review</x:v>
      </x:c>
      <x:c r="H776" s="50" t="str">
        <x:v>Undisclosed</x:v>
      </x:c>
      <x:c r="I776" s="50" t="str">
        <x:v>Xspray Pharma AB</x:v>
      </x:c>
      <x:c r="J776" s="50" t="n">
        <x:v>2017</x:v>
      </x:c>
      <x:c r="K776" s="50" t="n">
        <x:v>1</x:v>
      </x:c>
      <x:c r="L776" s="50" t="n">
        <x:v>2018</x:v>
      </x:c>
      <x:c r="M776" s="50" t="n">
        <x:v>1</x:v>
      </x:c>
      <x:c r="N776" s="50" t="n">
        <x:v>1</x:v>
      </x:c>
      <x:c r="O776" s="52" t="str">
        <x:f>IF($F776="","",$F776*$M776)</x:f>
      </x:c>
      <x:c r="P776" s="54" t="str">
        <x:f>IF('Deal_Master_Wide'!$BT$113="","",'Deal_Master_Wide'!$BT$113)</x:f>
      </x:c>
      <x:c r="Q776" s="54" t="str">
        <x:f>IF('Deal_Master_Wide'!$CA$113="","",'Deal_Master_Wide'!$CA$113)</x:f>
      </x:c>
      <x:c r="R776" s="54" t="str">
        <x:f>IF('Deal_Master_Wide'!$CH$113="","",'Deal_Master_Wide'!$CH$113)</x:f>
      </x:c>
      <x:c r="S776" s="54" t="str">
        <x:f>IF('Deal_Master_Wide'!$CO$113="","",'Deal_Master_Wide'!$CO$113)</x:f>
      </x:c>
      <x:c r="T776" s="54" t="str">
        <x:f>IF('Deal_Master_Wide'!$CV$113="","",'Deal_Master_Wide'!$CV$113)</x:f>
      </x:c>
      <x:c r="U776" s="54" t="str">
        <x:f>IF('Deal_Master_Wide'!$DC$113="","",'Deal_Master_Wide'!$DC$113)</x:f>
      </x:c>
      <x:c r="V776" s="56" t="str">
        <x:f>IF('Deal_Master_Wide'!$DJ$113="","",'Deal_Master_Wide'!$DJ$113)</x:f>
      </x:c>
      <x:c r="W776" s="56" t="str">
        <x:f>IF('Deal_Master_Wide'!$DQ$113="","",'Deal_Master_Wide'!$DQ$113)</x:f>
      </x:c>
      <x:c r="X776" s="56" t="str">
        <x:f>IF('Deal_Master_Wide'!$DX$113="","",'Deal_Master_Wide'!$DX$113)</x:f>
      </x:c>
      <x:c r="Y776" s="118" t="str">
        <x:f>IF('Deal_Master_Wide'!$EE$113="","",'Deal_Master_Wide'!$EE$113)</x:f>
      </x:c>
      <x:c r="Z776" s="118" t="str">
        <x:f>IF('Deal_Master_Wide'!$EL$113="","",'Deal_Master_Wide'!$EL$113)</x:f>
      </x:c>
      <x:c r="AA776" s="52" t="str">
        <x:f>IF('Deal_Master_Wide'!$AL$113="","",'Deal_Master_Wide'!$AL$113)</x:f>
        <x:v>Unknown</x:v>
      </x:c>
      <x:c r="AB776" s="54" t="n">
        <x:f>IF('Deal_Master_Wide'!$AF$113="","",'Deal_Master_Wide'!$AF$113)</x:f>
        <x:v>2</x:v>
      </x:c>
      <x:c r="AC776" s="52" t="str">
        <x:f>IF(COUNT($P776,$Q776,$R776,$S776,$T776,$U776,$V776,$W776,$X776)=9,"Yes","No")</x:f>
        <x:v>No</x:v>
      </x:c>
      <x:c r="AD776" s="52" t="str">
        <x:f>IF(COUNT($Y776,$Z776)=2,"Yes","No")</x:f>
        <x:v>No</x:v>
      </x:c>
      <x:c r="AE776" s="50" t="str"/>
      <x:c r="AF776" t="str"/>
    </x:row>
    <x:row r="777" ht="20" customHeight="1">
      <x:c r="A777" s="50" t="str">
        <x:v>CTL-0111</x:v>
      </x:c>
      <x:c r="B777" s="50" t="str">
        <x:v>Candidate alternative-rationale group</x:v>
      </x:c>
      <x:c r="C777" s="52" t="str">
        <x:f>IF('Deal_Master_Wide'!$AU$113="","",'Deal_Master_Wide'!$AU$113)</x:f>
        <x:v>Not reviewed</x:v>
      </x:c>
      <x:c r="D777" s="52" t="str">
        <x:f>IF('Deal_Master_Wide'!$AV$113="","",'Deal_Master_Wide'!$AV$113)</x:f>
        <x:v>Not assessed</x:v>
      </x:c>
      <x:c r="E777" s="50" t="n">
        <x:v>0</x:v>
      </x:c>
      <x:c r="F777" s="52" t="str">
        <x:f>IF(OR($C777="High-confidence innovation-driven",$C777="Medium-confidence innovation-driven"),1,IF($C777="Clear alternative-rationale",0,""))</x:f>
      </x:c>
      <x:c r="G777" s="52" t="str">
        <x:f>IF('Deal_Master_Wide'!$M$113="","",'Deal_Master_Wide'!$M$113)</x:f>
        <x:v>Review</x:v>
      </x:c>
      <x:c r="H777" s="50" t="str">
        <x:v>Undisclosed</x:v>
      </x:c>
      <x:c r="I777" s="50" t="str">
        <x:v>Xspray Pharma AB</x:v>
      </x:c>
      <x:c r="J777" s="50" t="n">
        <x:v>2017</x:v>
      </x:c>
      <x:c r="K777" s="50" t="n">
        <x:v>2</x:v>
      </x:c>
      <x:c r="L777" s="50" t="n">
        <x:v>2019</x:v>
      </x:c>
      <x:c r="M777" s="50" t="n">
        <x:v>1</x:v>
      </x:c>
      <x:c r="N777" s="50" t="n">
        <x:v>1</x:v>
      </x:c>
      <x:c r="O777" s="52" t="str">
        <x:f>IF($F777="","",$F777*$M777)</x:f>
      </x:c>
      <x:c r="P777" s="54" t="str">
        <x:f>IF('Deal_Master_Wide'!$BU$113="","",'Deal_Master_Wide'!$BU$113)</x:f>
      </x:c>
      <x:c r="Q777" s="54" t="str">
        <x:f>IF('Deal_Master_Wide'!$CB$113="","",'Deal_Master_Wide'!$CB$113)</x:f>
      </x:c>
      <x:c r="R777" s="54" t="str">
        <x:f>IF('Deal_Master_Wide'!$CI$113="","",'Deal_Master_Wide'!$CI$113)</x:f>
      </x:c>
      <x:c r="S777" s="54" t="str">
        <x:f>IF('Deal_Master_Wide'!$CP$113="","",'Deal_Master_Wide'!$CP$113)</x:f>
      </x:c>
      <x:c r="T777" s="54" t="str">
        <x:f>IF('Deal_Master_Wide'!$CW$113="","",'Deal_Master_Wide'!$CW$113)</x:f>
      </x:c>
      <x:c r="U777" s="54" t="str">
        <x:f>IF('Deal_Master_Wide'!$DD$113="","",'Deal_Master_Wide'!$DD$113)</x:f>
      </x:c>
      <x:c r="V777" s="56" t="str">
        <x:f>IF('Deal_Master_Wide'!$DK$113="","",'Deal_Master_Wide'!$DK$113)</x:f>
      </x:c>
      <x:c r="W777" s="56" t="str">
        <x:f>IF('Deal_Master_Wide'!$DR$113="","",'Deal_Master_Wide'!$DR$113)</x:f>
      </x:c>
      <x:c r="X777" s="56" t="str">
        <x:f>IF('Deal_Master_Wide'!$DY$113="","",'Deal_Master_Wide'!$DY$113)</x:f>
      </x:c>
      <x:c r="Y777" s="118" t="str">
        <x:f>IF('Deal_Master_Wide'!$EF$113="","",'Deal_Master_Wide'!$EF$113)</x:f>
      </x:c>
      <x:c r="Z777" s="118" t="str">
        <x:f>IF('Deal_Master_Wide'!$EM$113="","",'Deal_Master_Wide'!$EM$113)</x:f>
      </x:c>
      <x:c r="AA777" s="52" t="str">
        <x:f>IF('Deal_Master_Wide'!$AL$113="","",'Deal_Master_Wide'!$AL$113)</x:f>
        <x:v>Unknown</x:v>
      </x:c>
      <x:c r="AB777" s="54" t="n">
        <x:f>IF('Deal_Master_Wide'!$AF$113="","",'Deal_Master_Wide'!$AF$113)</x:f>
        <x:v>2</x:v>
      </x:c>
      <x:c r="AC777" s="52" t="str">
        <x:f>IF(COUNT($P777,$Q777,$R777,$S777,$T777,$U777,$V777,$W777,$X777)=9,"Yes","No")</x:f>
        <x:v>No</x:v>
      </x:c>
      <x:c r="AD777" s="52" t="str">
        <x:f>IF(COUNT($Y777,$Z777)=2,"Yes","No")</x:f>
        <x:v>No</x:v>
      </x:c>
      <x:c r="AE777" s="50" t="str"/>
      <x:c r="AF777" t="str"/>
    </x:row>
    <x:row r="778" ht="20" customHeight="1">
      <x:c r="A778" s="50" t="str">
        <x:v>CTL-0111</x:v>
      </x:c>
      <x:c r="B778" s="50" t="str">
        <x:v>Candidate alternative-rationale group</x:v>
      </x:c>
      <x:c r="C778" s="52" t="str">
        <x:f>IF('Deal_Master_Wide'!$AU$113="","",'Deal_Master_Wide'!$AU$113)</x:f>
        <x:v>Not reviewed</x:v>
      </x:c>
      <x:c r="D778" s="52" t="str">
        <x:f>IF('Deal_Master_Wide'!$AV$113="","",'Deal_Master_Wide'!$AV$113)</x:f>
        <x:v>Not assessed</x:v>
      </x:c>
      <x:c r="E778" s="50" t="n">
        <x:v>0</x:v>
      </x:c>
      <x:c r="F778" s="52" t="str">
        <x:f>IF(OR($C778="High-confidence innovation-driven",$C778="Medium-confidence innovation-driven"),1,IF($C778="Clear alternative-rationale",0,""))</x:f>
      </x:c>
      <x:c r="G778" s="52" t="str">
        <x:f>IF('Deal_Master_Wide'!$M$113="","",'Deal_Master_Wide'!$M$113)</x:f>
        <x:v>Review</x:v>
      </x:c>
      <x:c r="H778" s="50" t="str">
        <x:v>Undisclosed</x:v>
      </x:c>
      <x:c r="I778" s="50" t="str">
        <x:v>Xspray Pharma AB</x:v>
      </x:c>
      <x:c r="J778" s="50" t="n">
        <x:v>2017</x:v>
      </x:c>
      <x:c r="K778" s="50" t="n">
        <x:v>3</x:v>
      </x:c>
      <x:c r="L778" s="50" t="n">
        <x:v>2020</x:v>
      </x:c>
      <x:c r="M778" s="50" t="n">
        <x:v>1</x:v>
      </x:c>
      <x:c r="N778" s="50" t="n">
        <x:v>1</x:v>
      </x:c>
      <x:c r="O778" s="52" t="str">
        <x:f>IF($F778="","",$F778*$M778)</x:f>
      </x:c>
      <x:c r="P778" s="54" t="str">
        <x:f>IF('Deal_Master_Wide'!$BV$113="","",'Deal_Master_Wide'!$BV$113)</x:f>
      </x:c>
      <x:c r="Q778" s="54" t="str">
        <x:f>IF('Deal_Master_Wide'!$CC$113="","",'Deal_Master_Wide'!$CC$113)</x:f>
      </x:c>
      <x:c r="R778" s="54" t="str">
        <x:f>IF('Deal_Master_Wide'!$CJ$113="","",'Deal_Master_Wide'!$CJ$113)</x:f>
      </x:c>
      <x:c r="S778" s="54" t="str">
        <x:f>IF('Deal_Master_Wide'!$CQ$113="","",'Deal_Master_Wide'!$CQ$113)</x:f>
      </x:c>
      <x:c r="T778" s="54" t="str">
        <x:f>IF('Deal_Master_Wide'!$CX$113="","",'Deal_Master_Wide'!$CX$113)</x:f>
      </x:c>
      <x:c r="U778" s="54" t="str">
        <x:f>IF('Deal_Master_Wide'!$DE$113="","",'Deal_Master_Wide'!$DE$113)</x:f>
      </x:c>
      <x:c r="V778" s="56" t="str">
        <x:f>IF('Deal_Master_Wide'!$DL$113="","",'Deal_Master_Wide'!$DL$113)</x:f>
      </x:c>
      <x:c r="W778" s="56" t="str">
        <x:f>IF('Deal_Master_Wide'!$DS$113="","",'Deal_Master_Wide'!$DS$113)</x:f>
      </x:c>
      <x:c r="X778" s="56" t="str">
        <x:f>IF('Deal_Master_Wide'!$DZ$113="","",'Deal_Master_Wide'!$DZ$113)</x:f>
      </x:c>
      <x:c r="Y778" s="118" t="str">
        <x:f>IF('Deal_Master_Wide'!$EG$113="","",'Deal_Master_Wide'!$EG$113)</x:f>
      </x:c>
      <x:c r="Z778" s="118" t="str">
        <x:f>IF('Deal_Master_Wide'!$EN$113="","",'Deal_Master_Wide'!$EN$113)</x:f>
      </x:c>
      <x:c r="AA778" s="52" t="str">
        <x:f>IF('Deal_Master_Wide'!$AL$113="","",'Deal_Master_Wide'!$AL$113)</x:f>
        <x:v>Unknown</x:v>
      </x:c>
      <x:c r="AB778" s="54" t="n">
        <x:f>IF('Deal_Master_Wide'!$AF$113="","",'Deal_Master_Wide'!$AF$113)</x:f>
        <x:v>2</x:v>
      </x:c>
      <x:c r="AC778" s="52" t="str">
        <x:f>IF(COUNT($P778,$Q778,$R778,$S778,$T778,$U778,$V778,$W778,$X778)=9,"Yes","No")</x:f>
        <x:v>No</x:v>
      </x:c>
      <x:c r="AD778" s="52" t="str">
        <x:f>IF(COUNT($Y778,$Z778)=2,"Yes","No")</x:f>
        <x:v>No</x:v>
      </x:c>
      <x:c r="AE778" s="50" t="str"/>
      <x:c r="AF778" t="str"/>
    </x:row>
    <x:row r="779" ht="20" customHeight="1">
      <x:c r="A779" s="50" t="str">
        <x:v>CTL-0112</x:v>
      </x:c>
      <x:c r="B779" s="50" t="str">
        <x:v>Candidate alternative-rationale group</x:v>
      </x:c>
      <x:c r="C779" s="52" t="str">
        <x:f>IF('Deal_Master_Wide'!$AU$114="","",'Deal_Master_Wide'!$AU$114)</x:f>
        <x:v>Not reviewed</x:v>
      </x:c>
      <x:c r="D779" s="52" t="str">
        <x:f>IF('Deal_Master_Wide'!$AV$114="","",'Deal_Master_Wide'!$AV$114)</x:f>
        <x:v>Not assessed</x:v>
      </x:c>
      <x:c r="E779" s="50" t="n">
        <x:v>0</x:v>
      </x:c>
      <x:c r="F779" s="52" t="str">
        <x:f>IF(OR($C779="High-confidence innovation-driven",$C779="Medium-confidence innovation-driven"),1,IF($C779="Clear alternative-rationale",0,""))</x:f>
      </x:c>
      <x:c r="G779" s="52" t="str">
        <x:f>IF('Deal_Master_Wide'!$M$114="","",'Deal_Master_Wide'!$M$114)</x:f>
        <x:v>Review</x:v>
      </x:c>
      <x:c r="H779" s="50" t="str">
        <x:v>EVER Neuro Pharma GmbH</x:v>
      </x:c>
      <x:c r="I779" s="50" t="str">
        <x:v>PHARMAGEN CZ, sro</x:v>
      </x:c>
      <x:c r="J779" s="50" t="n">
        <x:v>2017</x:v>
      </x:c>
      <x:c r="K779" s="50" t="n">
        <x:v>-3</x:v>
      </x:c>
      <x:c r="L779" s="50" t="n">
        <x:v>2014</x:v>
      </x:c>
      <x:c r="M779" s="50" t="n">
        <x:v>0</x:v>
      </x:c>
      <x:c r="N779" s="50" t="n">
        <x:v>0</x:v>
      </x:c>
      <x:c r="O779" s="52" t="str">
        <x:f>IF($F779="","",$F779*$M779)</x:f>
      </x:c>
      <x:c r="P779" s="54" t="str">
        <x:f>IF('Deal_Master_Wide'!$BP$114="","",'Deal_Master_Wide'!$BP$114)</x:f>
      </x:c>
      <x:c r="Q779" s="54" t="str">
        <x:f>IF('Deal_Master_Wide'!$BW$114="","",'Deal_Master_Wide'!$BW$114)</x:f>
      </x:c>
      <x:c r="R779" s="54" t="str">
        <x:f>IF('Deal_Master_Wide'!$CD$114="","",'Deal_Master_Wide'!$CD$114)</x:f>
      </x:c>
      <x:c r="S779" s="54" t="str">
        <x:f>IF('Deal_Master_Wide'!$CK$114="","",'Deal_Master_Wide'!$CK$114)</x:f>
      </x:c>
      <x:c r="T779" s="54" t="str">
        <x:f>IF('Deal_Master_Wide'!$CR$114="","",'Deal_Master_Wide'!$CR$114)</x:f>
      </x:c>
      <x:c r="U779" s="54" t="str">
        <x:f>IF('Deal_Master_Wide'!$CY$114="","",'Deal_Master_Wide'!$CY$114)</x:f>
      </x:c>
      <x:c r="V779" s="56" t="str">
        <x:f>IF('Deal_Master_Wide'!$DF$114="","",'Deal_Master_Wide'!$DF$114)</x:f>
      </x:c>
      <x:c r="W779" s="56" t="str">
        <x:f>IF('Deal_Master_Wide'!$DM$114="","",'Deal_Master_Wide'!$DM$114)</x:f>
      </x:c>
      <x:c r="X779" s="56" t="str">
        <x:f>IF('Deal_Master_Wide'!$DT$114="","",'Deal_Master_Wide'!$DT$114)</x:f>
      </x:c>
      <x:c r="Y779" s="118" t="str">
        <x:f>IF('Deal_Master_Wide'!$EA$114="","",'Deal_Master_Wide'!$EA$114)</x:f>
      </x:c>
      <x:c r="Z779" s="118" t="str">
        <x:f>IF('Deal_Master_Wide'!$EH$114="","",'Deal_Master_Wide'!$EH$114)</x:f>
      </x:c>
      <x:c r="AA779" s="52" t="str">
        <x:f>IF('Deal_Master_Wide'!$AL$114="","",'Deal_Master_Wide'!$AL$114)</x:f>
        <x:v>Unknown</x:v>
      </x:c>
      <x:c r="AB779" s="54" t="str">
        <x:f>IF('Deal_Master_Wide'!$AF$114="","",'Deal_Master_Wide'!$AF$114)</x:f>
      </x:c>
      <x:c r="AC779" s="52" t="str">
        <x:f>IF(COUNT($P779,$Q779,$R779,$S779,$T779,$U779,$V779,$W779,$X779)=9,"Yes","No")</x:f>
        <x:v>No</x:v>
      </x:c>
      <x:c r="AD779" s="52" t="str">
        <x:f>IF(COUNT($Y779,$Z779)=2,"Yes","No")</x:f>
        <x:v>No</x:v>
      </x:c>
      <x:c r="AE779" s="50" t="str"/>
      <x:c r="AF779" t="str"/>
    </x:row>
    <x:row r="780" ht="20" customHeight="1">
      <x:c r="A780" s="50" t="str">
        <x:v>CTL-0112</x:v>
      </x:c>
      <x:c r="B780" s="50" t="str">
        <x:v>Candidate alternative-rationale group</x:v>
      </x:c>
      <x:c r="C780" s="52" t="str">
        <x:f>IF('Deal_Master_Wide'!$AU$114="","",'Deal_Master_Wide'!$AU$114)</x:f>
        <x:v>Not reviewed</x:v>
      </x:c>
      <x:c r="D780" s="52" t="str">
        <x:f>IF('Deal_Master_Wide'!$AV$114="","",'Deal_Master_Wide'!$AV$114)</x:f>
        <x:v>Not assessed</x:v>
      </x:c>
      <x:c r="E780" s="50" t="n">
        <x:v>0</x:v>
      </x:c>
      <x:c r="F780" s="52" t="str">
        <x:f>IF(OR($C780="High-confidence innovation-driven",$C780="Medium-confidence innovation-driven"),1,IF($C780="Clear alternative-rationale",0,""))</x:f>
      </x:c>
      <x:c r="G780" s="52" t="str">
        <x:f>IF('Deal_Master_Wide'!$M$114="","",'Deal_Master_Wide'!$M$114)</x:f>
        <x:v>Review</x:v>
      </x:c>
      <x:c r="H780" s="50" t="str">
        <x:v>EVER Neuro Pharma GmbH</x:v>
      </x:c>
      <x:c r="I780" s="50" t="str">
        <x:v>PHARMAGEN CZ, sro</x:v>
      </x:c>
      <x:c r="J780" s="50" t="n">
        <x:v>2017</x:v>
      </x:c>
      <x:c r="K780" s="50" t="n">
        <x:v>-2</x:v>
      </x:c>
      <x:c r="L780" s="50" t="n">
        <x:v>2015</x:v>
      </x:c>
      <x:c r="M780" s="50" t="n">
        <x:v>0</x:v>
      </x:c>
      <x:c r="N780" s="50" t="n">
        <x:v>0</x:v>
      </x:c>
      <x:c r="O780" s="52" t="str">
        <x:f>IF($F780="","",$F780*$M780)</x:f>
      </x:c>
      <x:c r="P780" s="54" t="str">
        <x:f>IF('Deal_Master_Wide'!$BQ$114="","",'Deal_Master_Wide'!$BQ$114)</x:f>
      </x:c>
      <x:c r="Q780" s="54" t="str">
        <x:f>IF('Deal_Master_Wide'!$BX$114="","",'Deal_Master_Wide'!$BX$114)</x:f>
      </x:c>
      <x:c r="R780" s="54" t="str">
        <x:f>IF('Deal_Master_Wide'!$CE$114="","",'Deal_Master_Wide'!$CE$114)</x:f>
      </x:c>
      <x:c r="S780" s="54" t="str">
        <x:f>IF('Deal_Master_Wide'!$CL$114="","",'Deal_Master_Wide'!$CL$114)</x:f>
      </x:c>
      <x:c r="T780" s="54" t="str">
        <x:f>IF('Deal_Master_Wide'!$CS$114="","",'Deal_Master_Wide'!$CS$114)</x:f>
      </x:c>
      <x:c r="U780" s="54" t="str">
        <x:f>IF('Deal_Master_Wide'!$CZ$114="","",'Deal_Master_Wide'!$CZ$114)</x:f>
      </x:c>
      <x:c r="V780" s="56" t="str">
        <x:f>IF('Deal_Master_Wide'!$DG$114="","",'Deal_Master_Wide'!$DG$114)</x:f>
      </x:c>
      <x:c r="W780" s="56" t="str">
        <x:f>IF('Deal_Master_Wide'!$DN$114="","",'Deal_Master_Wide'!$DN$114)</x:f>
      </x:c>
      <x:c r="X780" s="56" t="str">
        <x:f>IF('Deal_Master_Wide'!$DU$114="","",'Deal_Master_Wide'!$DU$114)</x:f>
      </x:c>
      <x:c r="Y780" s="118" t="str">
        <x:f>IF('Deal_Master_Wide'!$EB$114="","",'Deal_Master_Wide'!$EB$114)</x:f>
      </x:c>
      <x:c r="Z780" s="118" t="str">
        <x:f>IF('Deal_Master_Wide'!$EI$114="","",'Deal_Master_Wide'!$EI$114)</x:f>
      </x:c>
      <x:c r="AA780" s="52" t="str">
        <x:f>IF('Deal_Master_Wide'!$AL$114="","",'Deal_Master_Wide'!$AL$114)</x:f>
        <x:v>Unknown</x:v>
      </x:c>
      <x:c r="AB780" s="54" t="str">
        <x:f>IF('Deal_Master_Wide'!$AF$114="","",'Deal_Master_Wide'!$AF$114)</x:f>
      </x:c>
      <x:c r="AC780" s="52" t="str">
        <x:f>IF(COUNT($P780,$Q780,$R780,$S780,$T780,$U780,$V780,$W780,$X780)=9,"Yes","No")</x:f>
        <x:v>No</x:v>
      </x:c>
      <x:c r="AD780" s="52" t="str">
        <x:f>IF(COUNT($Y780,$Z780)=2,"Yes","No")</x:f>
        <x:v>No</x:v>
      </x:c>
      <x:c r="AE780" s="50" t="str"/>
      <x:c r="AF780" t="str"/>
    </x:row>
    <x:row r="781" ht="20" customHeight="1">
      <x:c r="A781" s="50" t="str">
        <x:v>CTL-0112</x:v>
      </x:c>
      <x:c r="B781" s="50" t="str">
        <x:v>Candidate alternative-rationale group</x:v>
      </x:c>
      <x:c r="C781" s="52" t="str">
        <x:f>IF('Deal_Master_Wide'!$AU$114="","",'Deal_Master_Wide'!$AU$114)</x:f>
        <x:v>Not reviewed</x:v>
      </x:c>
      <x:c r="D781" s="52" t="str">
        <x:f>IF('Deal_Master_Wide'!$AV$114="","",'Deal_Master_Wide'!$AV$114)</x:f>
        <x:v>Not assessed</x:v>
      </x:c>
      <x:c r="E781" s="50" t="n">
        <x:v>0</x:v>
      </x:c>
      <x:c r="F781" s="52" t="str">
        <x:f>IF(OR($C781="High-confidence innovation-driven",$C781="Medium-confidence innovation-driven"),1,IF($C781="Clear alternative-rationale",0,""))</x:f>
      </x:c>
      <x:c r="G781" s="52" t="str">
        <x:f>IF('Deal_Master_Wide'!$M$114="","",'Deal_Master_Wide'!$M$114)</x:f>
        <x:v>Review</x:v>
      </x:c>
      <x:c r="H781" s="50" t="str">
        <x:v>EVER Neuro Pharma GmbH</x:v>
      </x:c>
      <x:c r="I781" s="50" t="str">
        <x:v>PHARMAGEN CZ, sro</x:v>
      </x:c>
      <x:c r="J781" s="50" t="n">
        <x:v>2017</x:v>
      </x:c>
      <x:c r="K781" s="50" t="n">
        <x:v>-1</x:v>
      </x:c>
      <x:c r="L781" s="50" t="n">
        <x:v>2016</x:v>
      </x:c>
      <x:c r="M781" s="50" t="n">
        <x:v>0</x:v>
      </x:c>
      <x:c r="N781" s="50" t="n">
        <x:v>0</x:v>
      </x:c>
      <x:c r="O781" s="52" t="str">
        <x:f>IF($F781="","",$F781*$M781)</x:f>
      </x:c>
      <x:c r="P781" s="54" t="str">
        <x:f>IF('Deal_Master_Wide'!$BR$114="","",'Deal_Master_Wide'!$BR$114)</x:f>
      </x:c>
      <x:c r="Q781" s="54" t="str">
        <x:f>IF('Deal_Master_Wide'!$BY$114="","",'Deal_Master_Wide'!$BY$114)</x:f>
      </x:c>
      <x:c r="R781" s="54" t="str">
        <x:f>IF('Deal_Master_Wide'!$CF$114="","",'Deal_Master_Wide'!$CF$114)</x:f>
      </x:c>
      <x:c r="S781" s="54" t="str">
        <x:f>IF('Deal_Master_Wide'!$CM$114="","",'Deal_Master_Wide'!$CM$114)</x:f>
      </x:c>
      <x:c r="T781" s="54" t="str">
        <x:f>IF('Deal_Master_Wide'!$CT$114="","",'Deal_Master_Wide'!$CT$114)</x:f>
      </x:c>
      <x:c r="U781" s="54" t="str">
        <x:f>IF('Deal_Master_Wide'!$DA$114="","",'Deal_Master_Wide'!$DA$114)</x:f>
      </x:c>
      <x:c r="V781" s="56" t="str">
        <x:f>IF('Deal_Master_Wide'!$DH$114="","",'Deal_Master_Wide'!$DH$114)</x:f>
      </x:c>
      <x:c r="W781" s="56" t="str">
        <x:f>IF('Deal_Master_Wide'!$DO$114="","",'Deal_Master_Wide'!$DO$114)</x:f>
      </x:c>
      <x:c r="X781" s="56" t="str">
        <x:f>IF('Deal_Master_Wide'!$DV$114="","",'Deal_Master_Wide'!$DV$114)</x:f>
      </x:c>
      <x:c r="Y781" s="118" t="str">
        <x:f>IF('Deal_Master_Wide'!$EC$114="","",'Deal_Master_Wide'!$EC$114)</x:f>
      </x:c>
      <x:c r="Z781" s="118" t="str">
        <x:f>IF('Deal_Master_Wide'!$EJ$114="","",'Deal_Master_Wide'!$EJ$114)</x:f>
      </x:c>
      <x:c r="AA781" s="52" t="str">
        <x:f>IF('Deal_Master_Wide'!$AL$114="","",'Deal_Master_Wide'!$AL$114)</x:f>
        <x:v>Unknown</x:v>
      </x:c>
      <x:c r="AB781" s="54" t="str">
        <x:f>IF('Deal_Master_Wide'!$AF$114="","",'Deal_Master_Wide'!$AF$114)</x:f>
      </x:c>
      <x:c r="AC781" s="52" t="str">
        <x:f>IF(COUNT($P781,$Q781,$R781,$S781,$T781,$U781,$V781,$W781,$X781)=9,"Yes","No")</x:f>
        <x:v>No</x:v>
      </x:c>
      <x:c r="AD781" s="52" t="str">
        <x:f>IF(COUNT($Y781,$Z781)=2,"Yes","No")</x:f>
        <x:v>No</x:v>
      </x:c>
      <x:c r="AE781" s="50" t="str"/>
      <x:c r="AF781" t="str"/>
    </x:row>
    <x:row r="782" ht="20" customHeight="1">
      <x:c r="A782" s="50" t="str">
        <x:v>CTL-0112</x:v>
      </x:c>
      <x:c r="B782" s="50" t="str">
        <x:v>Candidate alternative-rationale group</x:v>
      </x:c>
      <x:c r="C782" s="52" t="str">
        <x:f>IF('Deal_Master_Wide'!$AU$114="","",'Deal_Master_Wide'!$AU$114)</x:f>
        <x:v>Not reviewed</x:v>
      </x:c>
      <x:c r="D782" s="52" t="str">
        <x:f>IF('Deal_Master_Wide'!$AV$114="","",'Deal_Master_Wide'!$AV$114)</x:f>
        <x:v>Not assessed</x:v>
      </x:c>
      <x:c r="E782" s="50" t="n">
        <x:v>0</x:v>
      </x:c>
      <x:c r="F782" s="52" t="str">
        <x:f>IF(OR($C782="High-confidence innovation-driven",$C782="Medium-confidence innovation-driven"),1,IF($C782="Clear alternative-rationale",0,""))</x:f>
      </x:c>
      <x:c r="G782" s="52" t="str">
        <x:f>IF('Deal_Master_Wide'!$M$114="","",'Deal_Master_Wide'!$M$114)</x:f>
        <x:v>Review</x:v>
      </x:c>
      <x:c r="H782" s="50" t="str">
        <x:v>EVER Neuro Pharma GmbH</x:v>
      </x:c>
      <x:c r="I782" s="50" t="str">
        <x:v>PHARMAGEN CZ, sro</x:v>
      </x:c>
      <x:c r="J782" s="50" t="n">
        <x:v>2017</x:v>
      </x:c>
      <x:c r="K782" s="50" t="n">
        <x:v>0</x:v>
      </x:c>
      <x:c r="L782" s="50" t="n">
        <x:v>2017</x:v>
      </x:c>
      <x:c r="M782" s="50" t="n">
        <x:v>0</x:v>
      </x:c>
      <x:c r="N782" s="50" t="n">
        <x:v>1</x:v>
      </x:c>
      <x:c r="O782" s="52" t="str">
        <x:f>IF($F782="","",$F782*$M782)</x:f>
      </x:c>
      <x:c r="P782" s="54" t="str">
        <x:f>IF('Deal_Master_Wide'!$BS$114="","",'Deal_Master_Wide'!$BS$114)</x:f>
      </x:c>
      <x:c r="Q782" s="54" t="str">
        <x:f>IF('Deal_Master_Wide'!$BZ$114="","",'Deal_Master_Wide'!$BZ$114)</x:f>
      </x:c>
      <x:c r="R782" s="54" t="str">
        <x:f>IF('Deal_Master_Wide'!$CG$114="","",'Deal_Master_Wide'!$CG$114)</x:f>
      </x:c>
      <x:c r="S782" s="54" t="str">
        <x:f>IF('Deal_Master_Wide'!$CN$114="","",'Deal_Master_Wide'!$CN$114)</x:f>
      </x:c>
      <x:c r="T782" s="54" t="str">
        <x:f>IF('Deal_Master_Wide'!$CU$114="","",'Deal_Master_Wide'!$CU$114)</x:f>
      </x:c>
      <x:c r="U782" s="54" t="str">
        <x:f>IF('Deal_Master_Wide'!$DB$114="","",'Deal_Master_Wide'!$DB$114)</x:f>
      </x:c>
      <x:c r="V782" s="56" t="str">
        <x:f>IF('Deal_Master_Wide'!$DI$114="","",'Deal_Master_Wide'!$DI$114)</x:f>
      </x:c>
      <x:c r="W782" s="56" t="str">
        <x:f>IF('Deal_Master_Wide'!$DP$114="","",'Deal_Master_Wide'!$DP$114)</x:f>
      </x:c>
      <x:c r="X782" s="56" t="str">
        <x:f>IF('Deal_Master_Wide'!$DW$114="","",'Deal_Master_Wide'!$DW$114)</x:f>
      </x:c>
      <x:c r="Y782" s="118" t="str">
        <x:f>IF('Deal_Master_Wide'!$ED$114="","",'Deal_Master_Wide'!$ED$114)</x:f>
      </x:c>
      <x:c r="Z782" s="118" t="str">
        <x:f>IF('Deal_Master_Wide'!$EK$114="","",'Deal_Master_Wide'!$EK$114)</x:f>
      </x:c>
      <x:c r="AA782" s="52" t="str">
        <x:f>IF('Deal_Master_Wide'!$AL$114="","",'Deal_Master_Wide'!$AL$114)</x:f>
        <x:v>Unknown</x:v>
      </x:c>
      <x:c r="AB782" s="54" t="str">
        <x:f>IF('Deal_Master_Wide'!$AF$114="","",'Deal_Master_Wide'!$AF$114)</x:f>
      </x:c>
      <x:c r="AC782" s="52" t="str">
        <x:f>IF(COUNT($P782,$Q782,$R782,$S782,$T782,$U782,$V782,$W782,$X782)=9,"Yes","No")</x:f>
        <x:v>No</x:v>
      </x:c>
      <x:c r="AD782" s="52" t="str">
        <x:f>IF(COUNT($Y782,$Z782)=2,"Yes","No")</x:f>
        <x:v>No</x:v>
      </x:c>
      <x:c r="AE782" s="50" t="str"/>
      <x:c r="AF782" t="str"/>
    </x:row>
    <x:row r="783" ht="20" customHeight="1">
      <x:c r="A783" s="50" t="str">
        <x:v>CTL-0112</x:v>
      </x:c>
      <x:c r="B783" s="50" t="str">
        <x:v>Candidate alternative-rationale group</x:v>
      </x:c>
      <x:c r="C783" s="52" t="str">
        <x:f>IF('Deal_Master_Wide'!$AU$114="","",'Deal_Master_Wide'!$AU$114)</x:f>
        <x:v>Not reviewed</x:v>
      </x:c>
      <x:c r="D783" s="52" t="str">
        <x:f>IF('Deal_Master_Wide'!$AV$114="","",'Deal_Master_Wide'!$AV$114)</x:f>
        <x:v>Not assessed</x:v>
      </x:c>
      <x:c r="E783" s="50" t="n">
        <x:v>0</x:v>
      </x:c>
      <x:c r="F783" s="52" t="str">
        <x:f>IF(OR($C783="High-confidence innovation-driven",$C783="Medium-confidence innovation-driven"),1,IF($C783="Clear alternative-rationale",0,""))</x:f>
      </x:c>
      <x:c r="G783" s="52" t="str">
        <x:f>IF('Deal_Master_Wide'!$M$114="","",'Deal_Master_Wide'!$M$114)</x:f>
        <x:v>Review</x:v>
      </x:c>
      <x:c r="H783" s="50" t="str">
        <x:v>EVER Neuro Pharma GmbH</x:v>
      </x:c>
      <x:c r="I783" s="50" t="str">
        <x:v>PHARMAGEN CZ, sro</x:v>
      </x:c>
      <x:c r="J783" s="50" t="n">
        <x:v>2017</x:v>
      </x:c>
      <x:c r="K783" s="50" t="n">
        <x:v>1</x:v>
      </x:c>
      <x:c r="L783" s="50" t="n">
        <x:v>2018</x:v>
      </x:c>
      <x:c r="M783" s="50" t="n">
        <x:v>1</x:v>
      </x:c>
      <x:c r="N783" s="50" t="n">
        <x:v>1</x:v>
      </x:c>
      <x:c r="O783" s="52" t="str">
        <x:f>IF($F783="","",$F783*$M783)</x:f>
      </x:c>
      <x:c r="P783" s="54" t="str">
        <x:f>IF('Deal_Master_Wide'!$BT$114="","",'Deal_Master_Wide'!$BT$114)</x:f>
      </x:c>
      <x:c r="Q783" s="54" t="str">
        <x:f>IF('Deal_Master_Wide'!$CA$114="","",'Deal_Master_Wide'!$CA$114)</x:f>
      </x:c>
      <x:c r="R783" s="54" t="str">
        <x:f>IF('Deal_Master_Wide'!$CH$114="","",'Deal_Master_Wide'!$CH$114)</x:f>
      </x:c>
      <x:c r="S783" s="54" t="str">
        <x:f>IF('Deal_Master_Wide'!$CO$114="","",'Deal_Master_Wide'!$CO$114)</x:f>
      </x:c>
      <x:c r="T783" s="54" t="str">
        <x:f>IF('Deal_Master_Wide'!$CV$114="","",'Deal_Master_Wide'!$CV$114)</x:f>
      </x:c>
      <x:c r="U783" s="54" t="str">
        <x:f>IF('Deal_Master_Wide'!$DC$114="","",'Deal_Master_Wide'!$DC$114)</x:f>
      </x:c>
      <x:c r="V783" s="56" t="str">
        <x:f>IF('Deal_Master_Wide'!$DJ$114="","",'Deal_Master_Wide'!$DJ$114)</x:f>
      </x:c>
      <x:c r="W783" s="56" t="str">
        <x:f>IF('Deal_Master_Wide'!$DQ$114="","",'Deal_Master_Wide'!$DQ$114)</x:f>
      </x:c>
      <x:c r="X783" s="56" t="str">
        <x:f>IF('Deal_Master_Wide'!$DX$114="","",'Deal_Master_Wide'!$DX$114)</x:f>
      </x:c>
      <x:c r="Y783" s="118" t="str">
        <x:f>IF('Deal_Master_Wide'!$EE$114="","",'Deal_Master_Wide'!$EE$114)</x:f>
      </x:c>
      <x:c r="Z783" s="118" t="str">
        <x:f>IF('Deal_Master_Wide'!$EL$114="","",'Deal_Master_Wide'!$EL$114)</x:f>
      </x:c>
      <x:c r="AA783" s="52" t="str">
        <x:f>IF('Deal_Master_Wide'!$AL$114="","",'Deal_Master_Wide'!$AL$114)</x:f>
        <x:v>Unknown</x:v>
      </x:c>
      <x:c r="AB783" s="54" t="str">
        <x:f>IF('Deal_Master_Wide'!$AF$114="","",'Deal_Master_Wide'!$AF$114)</x:f>
      </x:c>
      <x:c r="AC783" s="52" t="str">
        <x:f>IF(COUNT($P783,$Q783,$R783,$S783,$T783,$U783,$V783,$W783,$X783)=9,"Yes","No")</x:f>
        <x:v>No</x:v>
      </x:c>
      <x:c r="AD783" s="52" t="str">
        <x:f>IF(COUNT($Y783,$Z783)=2,"Yes","No")</x:f>
        <x:v>No</x:v>
      </x:c>
      <x:c r="AE783" s="50" t="str"/>
      <x:c r="AF783" t="str"/>
    </x:row>
    <x:row r="784" ht="20" customHeight="1">
      <x:c r="A784" s="50" t="str">
        <x:v>CTL-0112</x:v>
      </x:c>
      <x:c r="B784" s="50" t="str">
        <x:v>Candidate alternative-rationale group</x:v>
      </x:c>
      <x:c r="C784" s="52" t="str">
        <x:f>IF('Deal_Master_Wide'!$AU$114="","",'Deal_Master_Wide'!$AU$114)</x:f>
        <x:v>Not reviewed</x:v>
      </x:c>
      <x:c r="D784" s="52" t="str">
        <x:f>IF('Deal_Master_Wide'!$AV$114="","",'Deal_Master_Wide'!$AV$114)</x:f>
        <x:v>Not assessed</x:v>
      </x:c>
      <x:c r="E784" s="50" t="n">
        <x:v>0</x:v>
      </x:c>
      <x:c r="F784" s="52" t="str">
        <x:f>IF(OR($C784="High-confidence innovation-driven",$C784="Medium-confidence innovation-driven"),1,IF($C784="Clear alternative-rationale",0,""))</x:f>
      </x:c>
      <x:c r="G784" s="52" t="str">
        <x:f>IF('Deal_Master_Wide'!$M$114="","",'Deal_Master_Wide'!$M$114)</x:f>
        <x:v>Review</x:v>
      </x:c>
      <x:c r="H784" s="50" t="str">
        <x:v>EVER Neuro Pharma GmbH</x:v>
      </x:c>
      <x:c r="I784" s="50" t="str">
        <x:v>PHARMAGEN CZ, sro</x:v>
      </x:c>
      <x:c r="J784" s="50" t="n">
        <x:v>2017</x:v>
      </x:c>
      <x:c r="K784" s="50" t="n">
        <x:v>2</x:v>
      </x:c>
      <x:c r="L784" s="50" t="n">
        <x:v>2019</x:v>
      </x:c>
      <x:c r="M784" s="50" t="n">
        <x:v>1</x:v>
      </x:c>
      <x:c r="N784" s="50" t="n">
        <x:v>1</x:v>
      </x:c>
      <x:c r="O784" s="52" t="str">
        <x:f>IF($F784="","",$F784*$M784)</x:f>
      </x:c>
      <x:c r="P784" s="54" t="str">
        <x:f>IF('Deal_Master_Wide'!$BU$114="","",'Deal_Master_Wide'!$BU$114)</x:f>
      </x:c>
      <x:c r="Q784" s="54" t="str">
        <x:f>IF('Deal_Master_Wide'!$CB$114="","",'Deal_Master_Wide'!$CB$114)</x:f>
      </x:c>
      <x:c r="R784" s="54" t="str">
        <x:f>IF('Deal_Master_Wide'!$CI$114="","",'Deal_Master_Wide'!$CI$114)</x:f>
      </x:c>
      <x:c r="S784" s="54" t="str">
        <x:f>IF('Deal_Master_Wide'!$CP$114="","",'Deal_Master_Wide'!$CP$114)</x:f>
      </x:c>
      <x:c r="T784" s="54" t="str">
        <x:f>IF('Deal_Master_Wide'!$CW$114="","",'Deal_Master_Wide'!$CW$114)</x:f>
      </x:c>
      <x:c r="U784" s="54" t="str">
        <x:f>IF('Deal_Master_Wide'!$DD$114="","",'Deal_Master_Wide'!$DD$114)</x:f>
      </x:c>
      <x:c r="V784" s="56" t="str">
        <x:f>IF('Deal_Master_Wide'!$DK$114="","",'Deal_Master_Wide'!$DK$114)</x:f>
      </x:c>
      <x:c r="W784" s="56" t="str">
        <x:f>IF('Deal_Master_Wide'!$DR$114="","",'Deal_Master_Wide'!$DR$114)</x:f>
      </x:c>
      <x:c r="X784" s="56" t="str">
        <x:f>IF('Deal_Master_Wide'!$DY$114="","",'Deal_Master_Wide'!$DY$114)</x:f>
      </x:c>
      <x:c r="Y784" s="118" t="str">
        <x:f>IF('Deal_Master_Wide'!$EF$114="","",'Deal_Master_Wide'!$EF$114)</x:f>
      </x:c>
      <x:c r="Z784" s="118" t="str">
        <x:f>IF('Deal_Master_Wide'!$EM$114="","",'Deal_Master_Wide'!$EM$114)</x:f>
      </x:c>
      <x:c r="AA784" s="52" t="str">
        <x:f>IF('Deal_Master_Wide'!$AL$114="","",'Deal_Master_Wide'!$AL$114)</x:f>
        <x:v>Unknown</x:v>
      </x:c>
      <x:c r="AB784" s="54" t="str">
        <x:f>IF('Deal_Master_Wide'!$AF$114="","",'Deal_Master_Wide'!$AF$114)</x:f>
      </x:c>
      <x:c r="AC784" s="52" t="str">
        <x:f>IF(COUNT($P784,$Q784,$R784,$S784,$T784,$U784,$V784,$W784,$X784)=9,"Yes","No")</x:f>
        <x:v>No</x:v>
      </x:c>
      <x:c r="AD784" s="52" t="str">
        <x:f>IF(COUNT($Y784,$Z784)=2,"Yes","No")</x:f>
        <x:v>No</x:v>
      </x:c>
      <x:c r="AE784" s="50" t="str"/>
      <x:c r="AF784" t="str"/>
    </x:row>
    <x:row r="785" ht="20" customHeight="1">
      <x:c r="A785" s="50" t="str">
        <x:v>CTL-0112</x:v>
      </x:c>
      <x:c r="B785" s="50" t="str">
        <x:v>Candidate alternative-rationale group</x:v>
      </x:c>
      <x:c r="C785" s="52" t="str">
        <x:f>IF('Deal_Master_Wide'!$AU$114="","",'Deal_Master_Wide'!$AU$114)</x:f>
        <x:v>Not reviewed</x:v>
      </x:c>
      <x:c r="D785" s="52" t="str">
        <x:f>IF('Deal_Master_Wide'!$AV$114="","",'Deal_Master_Wide'!$AV$114)</x:f>
        <x:v>Not assessed</x:v>
      </x:c>
      <x:c r="E785" s="50" t="n">
        <x:v>0</x:v>
      </x:c>
      <x:c r="F785" s="52" t="str">
        <x:f>IF(OR($C785="High-confidence innovation-driven",$C785="Medium-confidence innovation-driven"),1,IF($C785="Clear alternative-rationale",0,""))</x:f>
      </x:c>
      <x:c r="G785" s="52" t="str">
        <x:f>IF('Deal_Master_Wide'!$M$114="","",'Deal_Master_Wide'!$M$114)</x:f>
        <x:v>Review</x:v>
      </x:c>
      <x:c r="H785" s="50" t="str">
        <x:v>EVER Neuro Pharma GmbH</x:v>
      </x:c>
      <x:c r="I785" s="50" t="str">
        <x:v>PHARMAGEN CZ, sro</x:v>
      </x:c>
      <x:c r="J785" s="50" t="n">
        <x:v>2017</x:v>
      </x:c>
      <x:c r="K785" s="50" t="n">
        <x:v>3</x:v>
      </x:c>
      <x:c r="L785" s="50" t="n">
        <x:v>2020</x:v>
      </x:c>
      <x:c r="M785" s="50" t="n">
        <x:v>1</x:v>
      </x:c>
      <x:c r="N785" s="50" t="n">
        <x:v>1</x:v>
      </x:c>
      <x:c r="O785" s="52" t="str">
        <x:f>IF($F785="","",$F785*$M785)</x:f>
      </x:c>
      <x:c r="P785" s="54" t="str">
        <x:f>IF('Deal_Master_Wide'!$BV$114="","",'Deal_Master_Wide'!$BV$114)</x:f>
      </x:c>
      <x:c r="Q785" s="54" t="str">
        <x:f>IF('Deal_Master_Wide'!$CC$114="","",'Deal_Master_Wide'!$CC$114)</x:f>
      </x:c>
      <x:c r="R785" s="54" t="str">
        <x:f>IF('Deal_Master_Wide'!$CJ$114="","",'Deal_Master_Wide'!$CJ$114)</x:f>
      </x:c>
      <x:c r="S785" s="54" t="str">
        <x:f>IF('Deal_Master_Wide'!$CQ$114="","",'Deal_Master_Wide'!$CQ$114)</x:f>
      </x:c>
      <x:c r="T785" s="54" t="str">
        <x:f>IF('Deal_Master_Wide'!$CX$114="","",'Deal_Master_Wide'!$CX$114)</x:f>
      </x:c>
      <x:c r="U785" s="54" t="str">
        <x:f>IF('Deal_Master_Wide'!$DE$114="","",'Deal_Master_Wide'!$DE$114)</x:f>
      </x:c>
      <x:c r="V785" s="56" t="str">
        <x:f>IF('Deal_Master_Wide'!$DL$114="","",'Deal_Master_Wide'!$DL$114)</x:f>
      </x:c>
      <x:c r="W785" s="56" t="str">
        <x:f>IF('Deal_Master_Wide'!$DS$114="","",'Deal_Master_Wide'!$DS$114)</x:f>
      </x:c>
      <x:c r="X785" s="56" t="str">
        <x:f>IF('Deal_Master_Wide'!$DZ$114="","",'Deal_Master_Wide'!$DZ$114)</x:f>
      </x:c>
      <x:c r="Y785" s="118" t="str">
        <x:f>IF('Deal_Master_Wide'!$EG$114="","",'Deal_Master_Wide'!$EG$114)</x:f>
      </x:c>
      <x:c r="Z785" s="118" t="str">
        <x:f>IF('Deal_Master_Wide'!$EN$114="","",'Deal_Master_Wide'!$EN$114)</x:f>
      </x:c>
      <x:c r="AA785" s="52" t="str">
        <x:f>IF('Deal_Master_Wide'!$AL$114="","",'Deal_Master_Wide'!$AL$114)</x:f>
        <x:v>Unknown</x:v>
      </x:c>
      <x:c r="AB785" s="54" t="str">
        <x:f>IF('Deal_Master_Wide'!$AF$114="","",'Deal_Master_Wide'!$AF$114)</x:f>
      </x:c>
      <x:c r="AC785" s="52" t="str">
        <x:f>IF(COUNT($P785,$Q785,$R785,$S785,$T785,$U785,$V785,$W785,$X785)=9,"Yes","No")</x:f>
        <x:v>No</x:v>
      </x:c>
      <x:c r="AD785" s="52" t="str">
        <x:f>IF(COUNT($Y785,$Z785)=2,"Yes","No")</x:f>
        <x:v>No</x:v>
      </x:c>
      <x:c r="AE785" s="50" t="str"/>
      <x:c r="AF785" t="str"/>
    </x:row>
    <x:row r="786" ht="20" customHeight="1">
      <x:c r="A786" s="50" t="str">
        <x:v>CTL-0113</x:v>
      </x:c>
      <x:c r="B786" s="50" t="str">
        <x:v>Candidate alternative-rationale group</x:v>
      </x:c>
      <x:c r="C786" s="52" t="str">
        <x:f>IF('Deal_Master_Wide'!$AU$115="","",'Deal_Master_Wide'!$AU$115)</x:f>
        <x:v>Not reviewed</x:v>
      </x:c>
      <x:c r="D786" s="52" t="str">
        <x:f>IF('Deal_Master_Wide'!$AV$115="","",'Deal_Master_Wide'!$AV$115)</x:f>
        <x:v>Not assessed</x:v>
      </x:c>
      <x:c r="E786" s="50" t="n">
        <x:v>0</x:v>
      </x:c>
      <x:c r="F786" s="52" t="str">
        <x:f>IF(OR($C786="High-confidence innovation-driven",$C786="Medium-confidence innovation-driven"),1,IF($C786="Clear alternative-rationale",0,""))</x:f>
      </x:c>
      <x:c r="G786" s="52" t="str">
        <x:f>IF('Deal_Master_Wide'!$M$115="","",'Deal_Master_Wide'!$M$115)</x:f>
        <x:v>Review</x:v>
      </x:c>
      <x:c r="H786" s="50" t="str">
        <x:v>Eurocept Pharmaceuticals</x:v>
      </x:c>
      <x:c r="I786" s="50" t="str">
        <x:v>Lucane Pharma SA</x:v>
      </x:c>
      <x:c r="J786" s="50" t="n">
        <x:v>2017</x:v>
      </x:c>
      <x:c r="K786" s="50" t="n">
        <x:v>-3</x:v>
      </x:c>
      <x:c r="L786" s="50" t="n">
        <x:v>2014</x:v>
      </x:c>
      <x:c r="M786" s="50" t="n">
        <x:v>0</x:v>
      </x:c>
      <x:c r="N786" s="50" t="n">
        <x:v>0</x:v>
      </x:c>
      <x:c r="O786" s="52" t="str">
        <x:f>IF($F786="","",$F786*$M786)</x:f>
      </x:c>
      <x:c r="P786" s="54" t="str">
        <x:f>IF('Deal_Master_Wide'!$BP$115="","",'Deal_Master_Wide'!$BP$115)</x:f>
      </x:c>
      <x:c r="Q786" s="54" t="str">
        <x:f>IF('Deal_Master_Wide'!$BW$115="","",'Deal_Master_Wide'!$BW$115)</x:f>
      </x:c>
      <x:c r="R786" s="54" t="str">
        <x:f>IF('Deal_Master_Wide'!$CD$115="","",'Deal_Master_Wide'!$CD$115)</x:f>
      </x:c>
      <x:c r="S786" s="54" t="str">
        <x:f>IF('Deal_Master_Wide'!$CK$115="","",'Deal_Master_Wide'!$CK$115)</x:f>
      </x:c>
      <x:c r="T786" s="54" t="str">
        <x:f>IF('Deal_Master_Wide'!$CR$115="","",'Deal_Master_Wide'!$CR$115)</x:f>
      </x:c>
      <x:c r="U786" s="54" t="str">
        <x:f>IF('Deal_Master_Wide'!$CY$115="","",'Deal_Master_Wide'!$CY$115)</x:f>
      </x:c>
      <x:c r="V786" s="56" t="str">
        <x:f>IF('Deal_Master_Wide'!$DF$115="","",'Deal_Master_Wide'!$DF$115)</x:f>
      </x:c>
      <x:c r="W786" s="56" t="str">
        <x:f>IF('Deal_Master_Wide'!$DM$115="","",'Deal_Master_Wide'!$DM$115)</x:f>
      </x:c>
      <x:c r="X786" s="56" t="str">
        <x:f>IF('Deal_Master_Wide'!$DT$115="","",'Deal_Master_Wide'!$DT$115)</x:f>
      </x:c>
      <x:c r="Y786" s="118" t="str">
        <x:f>IF('Deal_Master_Wide'!$EA$115="","",'Deal_Master_Wide'!$EA$115)</x:f>
      </x:c>
      <x:c r="Z786" s="118" t="str">
        <x:f>IF('Deal_Master_Wide'!$EH$115="","",'Deal_Master_Wide'!$EH$115)</x:f>
      </x:c>
      <x:c r="AA786" s="52" t="str">
        <x:f>IF('Deal_Master_Wide'!$AL$115="","",'Deal_Master_Wide'!$AL$115)</x:f>
        <x:v>Unknown</x:v>
      </x:c>
      <x:c r="AB786" s="54" t="str">
        <x:f>IF('Deal_Master_Wide'!$AF$115="","",'Deal_Master_Wide'!$AF$115)</x:f>
      </x:c>
      <x:c r="AC786" s="52" t="str">
        <x:f>IF(COUNT($P786,$Q786,$R786,$S786,$T786,$U786,$V786,$W786,$X786)=9,"Yes","No")</x:f>
        <x:v>No</x:v>
      </x:c>
      <x:c r="AD786" s="52" t="str">
        <x:f>IF(COUNT($Y786,$Z786)=2,"Yes","No")</x:f>
        <x:v>No</x:v>
      </x:c>
      <x:c r="AE786" s="50" t="str"/>
      <x:c r="AF786" t="str"/>
    </x:row>
    <x:row r="787" ht="20" customHeight="1">
      <x:c r="A787" s="50" t="str">
        <x:v>CTL-0113</x:v>
      </x:c>
      <x:c r="B787" s="50" t="str">
        <x:v>Candidate alternative-rationale group</x:v>
      </x:c>
      <x:c r="C787" s="52" t="str">
        <x:f>IF('Deal_Master_Wide'!$AU$115="","",'Deal_Master_Wide'!$AU$115)</x:f>
        <x:v>Not reviewed</x:v>
      </x:c>
      <x:c r="D787" s="52" t="str">
        <x:f>IF('Deal_Master_Wide'!$AV$115="","",'Deal_Master_Wide'!$AV$115)</x:f>
        <x:v>Not assessed</x:v>
      </x:c>
      <x:c r="E787" s="50" t="n">
        <x:v>0</x:v>
      </x:c>
      <x:c r="F787" s="52" t="str">
        <x:f>IF(OR($C787="High-confidence innovation-driven",$C787="Medium-confidence innovation-driven"),1,IF($C787="Clear alternative-rationale",0,""))</x:f>
      </x:c>
      <x:c r="G787" s="52" t="str">
        <x:f>IF('Deal_Master_Wide'!$M$115="","",'Deal_Master_Wide'!$M$115)</x:f>
        <x:v>Review</x:v>
      </x:c>
      <x:c r="H787" s="50" t="str">
        <x:v>Eurocept Pharmaceuticals</x:v>
      </x:c>
      <x:c r="I787" s="50" t="str">
        <x:v>Lucane Pharma SA</x:v>
      </x:c>
      <x:c r="J787" s="50" t="n">
        <x:v>2017</x:v>
      </x:c>
      <x:c r="K787" s="50" t="n">
        <x:v>-2</x:v>
      </x:c>
      <x:c r="L787" s="50" t="n">
        <x:v>2015</x:v>
      </x:c>
      <x:c r="M787" s="50" t="n">
        <x:v>0</x:v>
      </x:c>
      <x:c r="N787" s="50" t="n">
        <x:v>0</x:v>
      </x:c>
      <x:c r="O787" s="52" t="str">
        <x:f>IF($F787="","",$F787*$M787)</x:f>
      </x:c>
      <x:c r="P787" s="54" t="str">
        <x:f>IF('Deal_Master_Wide'!$BQ$115="","",'Deal_Master_Wide'!$BQ$115)</x:f>
      </x:c>
      <x:c r="Q787" s="54" t="str">
        <x:f>IF('Deal_Master_Wide'!$BX$115="","",'Deal_Master_Wide'!$BX$115)</x:f>
      </x:c>
      <x:c r="R787" s="54" t="str">
        <x:f>IF('Deal_Master_Wide'!$CE$115="","",'Deal_Master_Wide'!$CE$115)</x:f>
      </x:c>
      <x:c r="S787" s="54" t="str">
        <x:f>IF('Deal_Master_Wide'!$CL$115="","",'Deal_Master_Wide'!$CL$115)</x:f>
      </x:c>
      <x:c r="T787" s="54" t="str">
        <x:f>IF('Deal_Master_Wide'!$CS$115="","",'Deal_Master_Wide'!$CS$115)</x:f>
      </x:c>
      <x:c r="U787" s="54" t="str">
        <x:f>IF('Deal_Master_Wide'!$CZ$115="","",'Deal_Master_Wide'!$CZ$115)</x:f>
      </x:c>
      <x:c r="V787" s="56" t="str">
        <x:f>IF('Deal_Master_Wide'!$DG$115="","",'Deal_Master_Wide'!$DG$115)</x:f>
      </x:c>
      <x:c r="W787" s="56" t="str">
        <x:f>IF('Deal_Master_Wide'!$DN$115="","",'Deal_Master_Wide'!$DN$115)</x:f>
      </x:c>
      <x:c r="X787" s="56" t="str">
        <x:f>IF('Deal_Master_Wide'!$DU$115="","",'Deal_Master_Wide'!$DU$115)</x:f>
      </x:c>
      <x:c r="Y787" s="118" t="str">
        <x:f>IF('Deal_Master_Wide'!$EB$115="","",'Deal_Master_Wide'!$EB$115)</x:f>
      </x:c>
      <x:c r="Z787" s="118" t="str">
        <x:f>IF('Deal_Master_Wide'!$EI$115="","",'Deal_Master_Wide'!$EI$115)</x:f>
      </x:c>
      <x:c r="AA787" s="52" t="str">
        <x:f>IF('Deal_Master_Wide'!$AL$115="","",'Deal_Master_Wide'!$AL$115)</x:f>
        <x:v>Unknown</x:v>
      </x:c>
      <x:c r="AB787" s="54" t="str">
        <x:f>IF('Deal_Master_Wide'!$AF$115="","",'Deal_Master_Wide'!$AF$115)</x:f>
      </x:c>
      <x:c r="AC787" s="52" t="str">
        <x:f>IF(COUNT($P787,$Q787,$R787,$S787,$T787,$U787,$V787,$W787,$X787)=9,"Yes","No")</x:f>
        <x:v>No</x:v>
      </x:c>
      <x:c r="AD787" s="52" t="str">
        <x:f>IF(COUNT($Y787,$Z787)=2,"Yes","No")</x:f>
        <x:v>No</x:v>
      </x:c>
      <x:c r="AE787" s="50" t="str"/>
      <x:c r="AF787" t="str"/>
    </x:row>
    <x:row r="788" ht="20" customHeight="1">
      <x:c r="A788" s="50" t="str">
        <x:v>CTL-0113</x:v>
      </x:c>
      <x:c r="B788" s="50" t="str">
        <x:v>Candidate alternative-rationale group</x:v>
      </x:c>
      <x:c r="C788" s="52" t="str">
        <x:f>IF('Deal_Master_Wide'!$AU$115="","",'Deal_Master_Wide'!$AU$115)</x:f>
        <x:v>Not reviewed</x:v>
      </x:c>
      <x:c r="D788" s="52" t="str">
        <x:f>IF('Deal_Master_Wide'!$AV$115="","",'Deal_Master_Wide'!$AV$115)</x:f>
        <x:v>Not assessed</x:v>
      </x:c>
      <x:c r="E788" s="50" t="n">
        <x:v>0</x:v>
      </x:c>
      <x:c r="F788" s="52" t="str">
        <x:f>IF(OR($C788="High-confidence innovation-driven",$C788="Medium-confidence innovation-driven"),1,IF($C788="Clear alternative-rationale",0,""))</x:f>
      </x:c>
      <x:c r="G788" s="52" t="str">
        <x:f>IF('Deal_Master_Wide'!$M$115="","",'Deal_Master_Wide'!$M$115)</x:f>
        <x:v>Review</x:v>
      </x:c>
      <x:c r="H788" s="50" t="str">
        <x:v>Eurocept Pharmaceuticals</x:v>
      </x:c>
      <x:c r="I788" s="50" t="str">
        <x:v>Lucane Pharma SA</x:v>
      </x:c>
      <x:c r="J788" s="50" t="n">
        <x:v>2017</x:v>
      </x:c>
      <x:c r="K788" s="50" t="n">
        <x:v>-1</x:v>
      </x:c>
      <x:c r="L788" s="50" t="n">
        <x:v>2016</x:v>
      </x:c>
      <x:c r="M788" s="50" t="n">
        <x:v>0</x:v>
      </x:c>
      <x:c r="N788" s="50" t="n">
        <x:v>0</x:v>
      </x:c>
      <x:c r="O788" s="52" t="str">
        <x:f>IF($F788="","",$F788*$M788)</x:f>
      </x:c>
      <x:c r="P788" s="54" t="str">
        <x:f>IF('Deal_Master_Wide'!$BR$115="","",'Deal_Master_Wide'!$BR$115)</x:f>
      </x:c>
      <x:c r="Q788" s="54" t="str">
        <x:f>IF('Deal_Master_Wide'!$BY$115="","",'Deal_Master_Wide'!$BY$115)</x:f>
      </x:c>
      <x:c r="R788" s="54" t="str">
        <x:f>IF('Deal_Master_Wide'!$CF$115="","",'Deal_Master_Wide'!$CF$115)</x:f>
      </x:c>
      <x:c r="S788" s="54" t="str">
        <x:f>IF('Deal_Master_Wide'!$CM$115="","",'Deal_Master_Wide'!$CM$115)</x:f>
      </x:c>
      <x:c r="T788" s="54" t="str">
        <x:f>IF('Deal_Master_Wide'!$CT$115="","",'Deal_Master_Wide'!$CT$115)</x:f>
      </x:c>
      <x:c r="U788" s="54" t="str">
        <x:f>IF('Deal_Master_Wide'!$DA$115="","",'Deal_Master_Wide'!$DA$115)</x:f>
      </x:c>
      <x:c r="V788" s="56" t="str">
        <x:f>IF('Deal_Master_Wide'!$DH$115="","",'Deal_Master_Wide'!$DH$115)</x:f>
      </x:c>
      <x:c r="W788" s="56" t="str">
        <x:f>IF('Deal_Master_Wide'!$DO$115="","",'Deal_Master_Wide'!$DO$115)</x:f>
      </x:c>
      <x:c r="X788" s="56" t="str">
        <x:f>IF('Deal_Master_Wide'!$DV$115="","",'Deal_Master_Wide'!$DV$115)</x:f>
      </x:c>
      <x:c r="Y788" s="118" t="str">
        <x:f>IF('Deal_Master_Wide'!$EC$115="","",'Deal_Master_Wide'!$EC$115)</x:f>
      </x:c>
      <x:c r="Z788" s="118" t="str">
        <x:f>IF('Deal_Master_Wide'!$EJ$115="","",'Deal_Master_Wide'!$EJ$115)</x:f>
      </x:c>
      <x:c r="AA788" s="52" t="str">
        <x:f>IF('Deal_Master_Wide'!$AL$115="","",'Deal_Master_Wide'!$AL$115)</x:f>
        <x:v>Unknown</x:v>
      </x:c>
      <x:c r="AB788" s="54" t="str">
        <x:f>IF('Deal_Master_Wide'!$AF$115="","",'Deal_Master_Wide'!$AF$115)</x:f>
      </x:c>
      <x:c r="AC788" s="52" t="str">
        <x:f>IF(COUNT($P788,$Q788,$R788,$S788,$T788,$U788,$V788,$W788,$X788)=9,"Yes","No")</x:f>
        <x:v>No</x:v>
      </x:c>
      <x:c r="AD788" s="52" t="str">
        <x:f>IF(COUNT($Y788,$Z788)=2,"Yes","No")</x:f>
        <x:v>No</x:v>
      </x:c>
      <x:c r="AE788" s="50" t="str"/>
      <x:c r="AF788" t="str"/>
    </x:row>
    <x:row r="789" ht="20" customHeight="1">
      <x:c r="A789" s="50" t="str">
        <x:v>CTL-0113</x:v>
      </x:c>
      <x:c r="B789" s="50" t="str">
        <x:v>Candidate alternative-rationale group</x:v>
      </x:c>
      <x:c r="C789" s="52" t="str">
        <x:f>IF('Deal_Master_Wide'!$AU$115="","",'Deal_Master_Wide'!$AU$115)</x:f>
        <x:v>Not reviewed</x:v>
      </x:c>
      <x:c r="D789" s="52" t="str">
        <x:f>IF('Deal_Master_Wide'!$AV$115="","",'Deal_Master_Wide'!$AV$115)</x:f>
        <x:v>Not assessed</x:v>
      </x:c>
      <x:c r="E789" s="50" t="n">
        <x:v>0</x:v>
      </x:c>
      <x:c r="F789" s="52" t="str">
        <x:f>IF(OR($C789="High-confidence innovation-driven",$C789="Medium-confidence innovation-driven"),1,IF($C789="Clear alternative-rationale",0,""))</x:f>
      </x:c>
      <x:c r="G789" s="52" t="str">
        <x:f>IF('Deal_Master_Wide'!$M$115="","",'Deal_Master_Wide'!$M$115)</x:f>
        <x:v>Review</x:v>
      </x:c>
      <x:c r="H789" s="50" t="str">
        <x:v>Eurocept Pharmaceuticals</x:v>
      </x:c>
      <x:c r="I789" s="50" t="str">
        <x:v>Lucane Pharma SA</x:v>
      </x:c>
      <x:c r="J789" s="50" t="n">
        <x:v>2017</x:v>
      </x:c>
      <x:c r="K789" s="50" t="n">
        <x:v>0</x:v>
      </x:c>
      <x:c r="L789" s="50" t="n">
        <x:v>2017</x:v>
      </x:c>
      <x:c r="M789" s="50" t="n">
        <x:v>0</x:v>
      </x:c>
      <x:c r="N789" s="50" t="n">
        <x:v>1</x:v>
      </x:c>
      <x:c r="O789" s="52" t="str">
        <x:f>IF($F789="","",$F789*$M789)</x:f>
      </x:c>
      <x:c r="P789" s="54" t="str">
        <x:f>IF('Deal_Master_Wide'!$BS$115="","",'Deal_Master_Wide'!$BS$115)</x:f>
      </x:c>
      <x:c r="Q789" s="54" t="str">
        <x:f>IF('Deal_Master_Wide'!$BZ$115="","",'Deal_Master_Wide'!$BZ$115)</x:f>
      </x:c>
      <x:c r="R789" s="54" t="str">
        <x:f>IF('Deal_Master_Wide'!$CG$115="","",'Deal_Master_Wide'!$CG$115)</x:f>
      </x:c>
      <x:c r="S789" s="54" t="str">
        <x:f>IF('Deal_Master_Wide'!$CN$115="","",'Deal_Master_Wide'!$CN$115)</x:f>
      </x:c>
      <x:c r="T789" s="54" t="str">
        <x:f>IF('Deal_Master_Wide'!$CU$115="","",'Deal_Master_Wide'!$CU$115)</x:f>
      </x:c>
      <x:c r="U789" s="54" t="str">
        <x:f>IF('Deal_Master_Wide'!$DB$115="","",'Deal_Master_Wide'!$DB$115)</x:f>
      </x:c>
      <x:c r="V789" s="56" t="str">
        <x:f>IF('Deal_Master_Wide'!$DI$115="","",'Deal_Master_Wide'!$DI$115)</x:f>
      </x:c>
      <x:c r="W789" s="56" t="str">
        <x:f>IF('Deal_Master_Wide'!$DP$115="","",'Deal_Master_Wide'!$DP$115)</x:f>
      </x:c>
      <x:c r="X789" s="56" t="str">
        <x:f>IF('Deal_Master_Wide'!$DW$115="","",'Deal_Master_Wide'!$DW$115)</x:f>
      </x:c>
      <x:c r="Y789" s="118" t="str">
        <x:f>IF('Deal_Master_Wide'!$ED$115="","",'Deal_Master_Wide'!$ED$115)</x:f>
      </x:c>
      <x:c r="Z789" s="118" t="str">
        <x:f>IF('Deal_Master_Wide'!$EK$115="","",'Deal_Master_Wide'!$EK$115)</x:f>
      </x:c>
      <x:c r="AA789" s="52" t="str">
        <x:f>IF('Deal_Master_Wide'!$AL$115="","",'Deal_Master_Wide'!$AL$115)</x:f>
        <x:v>Unknown</x:v>
      </x:c>
      <x:c r="AB789" s="54" t="str">
        <x:f>IF('Deal_Master_Wide'!$AF$115="","",'Deal_Master_Wide'!$AF$115)</x:f>
      </x:c>
      <x:c r="AC789" s="52" t="str">
        <x:f>IF(COUNT($P789,$Q789,$R789,$S789,$T789,$U789,$V789,$W789,$X789)=9,"Yes","No")</x:f>
        <x:v>No</x:v>
      </x:c>
      <x:c r="AD789" s="52" t="str">
        <x:f>IF(COUNT($Y789,$Z789)=2,"Yes","No")</x:f>
        <x:v>No</x:v>
      </x:c>
      <x:c r="AE789" s="50" t="str"/>
      <x:c r="AF789" t="str"/>
    </x:row>
    <x:row r="790" ht="20" customHeight="1">
      <x:c r="A790" s="50" t="str">
        <x:v>CTL-0113</x:v>
      </x:c>
      <x:c r="B790" s="50" t="str">
        <x:v>Candidate alternative-rationale group</x:v>
      </x:c>
      <x:c r="C790" s="52" t="str">
        <x:f>IF('Deal_Master_Wide'!$AU$115="","",'Deal_Master_Wide'!$AU$115)</x:f>
        <x:v>Not reviewed</x:v>
      </x:c>
      <x:c r="D790" s="52" t="str">
        <x:f>IF('Deal_Master_Wide'!$AV$115="","",'Deal_Master_Wide'!$AV$115)</x:f>
        <x:v>Not assessed</x:v>
      </x:c>
      <x:c r="E790" s="50" t="n">
        <x:v>0</x:v>
      </x:c>
      <x:c r="F790" s="52" t="str">
        <x:f>IF(OR($C790="High-confidence innovation-driven",$C790="Medium-confidence innovation-driven"),1,IF($C790="Clear alternative-rationale",0,""))</x:f>
      </x:c>
      <x:c r="G790" s="52" t="str">
        <x:f>IF('Deal_Master_Wide'!$M$115="","",'Deal_Master_Wide'!$M$115)</x:f>
        <x:v>Review</x:v>
      </x:c>
      <x:c r="H790" s="50" t="str">
        <x:v>Eurocept Pharmaceuticals</x:v>
      </x:c>
      <x:c r="I790" s="50" t="str">
        <x:v>Lucane Pharma SA</x:v>
      </x:c>
      <x:c r="J790" s="50" t="n">
        <x:v>2017</x:v>
      </x:c>
      <x:c r="K790" s="50" t="n">
        <x:v>1</x:v>
      </x:c>
      <x:c r="L790" s="50" t="n">
        <x:v>2018</x:v>
      </x:c>
      <x:c r="M790" s="50" t="n">
        <x:v>1</x:v>
      </x:c>
      <x:c r="N790" s="50" t="n">
        <x:v>1</x:v>
      </x:c>
      <x:c r="O790" s="52" t="str">
        <x:f>IF($F790="","",$F790*$M790)</x:f>
      </x:c>
      <x:c r="P790" s="54" t="str">
        <x:f>IF('Deal_Master_Wide'!$BT$115="","",'Deal_Master_Wide'!$BT$115)</x:f>
      </x:c>
      <x:c r="Q790" s="54" t="str">
        <x:f>IF('Deal_Master_Wide'!$CA$115="","",'Deal_Master_Wide'!$CA$115)</x:f>
      </x:c>
      <x:c r="R790" s="54" t="str">
        <x:f>IF('Deal_Master_Wide'!$CH$115="","",'Deal_Master_Wide'!$CH$115)</x:f>
      </x:c>
      <x:c r="S790" s="54" t="str">
        <x:f>IF('Deal_Master_Wide'!$CO$115="","",'Deal_Master_Wide'!$CO$115)</x:f>
      </x:c>
      <x:c r="T790" s="54" t="str">
        <x:f>IF('Deal_Master_Wide'!$CV$115="","",'Deal_Master_Wide'!$CV$115)</x:f>
      </x:c>
      <x:c r="U790" s="54" t="str">
        <x:f>IF('Deal_Master_Wide'!$DC$115="","",'Deal_Master_Wide'!$DC$115)</x:f>
      </x:c>
      <x:c r="V790" s="56" t="str">
        <x:f>IF('Deal_Master_Wide'!$DJ$115="","",'Deal_Master_Wide'!$DJ$115)</x:f>
      </x:c>
      <x:c r="W790" s="56" t="str">
        <x:f>IF('Deal_Master_Wide'!$DQ$115="","",'Deal_Master_Wide'!$DQ$115)</x:f>
      </x:c>
      <x:c r="X790" s="56" t="str">
        <x:f>IF('Deal_Master_Wide'!$DX$115="","",'Deal_Master_Wide'!$DX$115)</x:f>
      </x:c>
      <x:c r="Y790" s="118" t="str">
        <x:f>IF('Deal_Master_Wide'!$EE$115="","",'Deal_Master_Wide'!$EE$115)</x:f>
      </x:c>
      <x:c r="Z790" s="118" t="str">
        <x:f>IF('Deal_Master_Wide'!$EL$115="","",'Deal_Master_Wide'!$EL$115)</x:f>
      </x:c>
      <x:c r="AA790" s="52" t="str">
        <x:f>IF('Deal_Master_Wide'!$AL$115="","",'Deal_Master_Wide'!$AL$115)</x:f>
        <x:v>Unknown</x:v>
      </x:c>
      <x:c r="AB790" s="54" t="str">
        <x:f>IF('Deal_Master_Wide'!$AF$115="","",'Deal_Master_Wide'!$AF$115)</x:f>
      </x:c>
      <x:c r="AC790" s="52" t="str">
        <x:f>IF(COUNT($P790,$Q790,$R790,$S790,$T790,$U790,$V790,$W790,$X790)=9,"Yes","No")</x:f>
        <x:v>No</x:v>
      </x:c>
      <x:c r="AD790" s="52" t="str">
        <x:f>IF(COUNT($Y790,$Z790)=2,"Yes","No")</x:f>
        <x:v>No</x:v>
      </x:c>
      <x:c r="AE790" s="50" t="str"/>
      <x:c r="AF790" t="str"/>
    </x:row>
    <x:row r="791" ht="20" customHeight="1">
      <x:c r="A791" s="50" t="str">
        <x:v>CTL-0113</x:v>
      </x:c>
      <x:c r="B791" s="50" t="str">
        <x:v>Candidate alternative-rationale group</x:v>
      </x:c>
      <x:c r="C791" s="52" t="str">
        <x:f>IF('Deal_Master_Wide'!$AU$115="","",'Deal_Master_Wide'!$AU$115)</x:f>
        <x:v>Not reviewed</x:v>
      </x:c>
      <x:c r="D791" s="52" t="str">
        <x:f>IF('Deal_Master_Wide'!$AV$115="","",'Deal_Master_Wide'!$AV$115)</x:f>
        <x:v>Not assessed</x:v>
      </x:c>
      <x:c r="E791" s="50" t="n">
        <x:v>0</x:v>
      </x:c>
      <x:c r="F791" s="52" t="str">
        <x:f>IF(OR($C791="High-confidence innovation-driven",$C791="Medium-confidence innovation-driven"),1,IF($C791="Clear alternative-rationale",0,""))</x:f>
      </x:c>
      <x:c r="G791" s="52" t="str">
        <x:f>IF('Deal_Master_Wide'!$M$115="","",'Deal_Master_Wide'!$M$115)</x:f>
        <x:v>Review</x:v>
      </x:c>
      <x:c r="H791" s="50" t="str">
        <x:v>Eurocept Pharmaceuticals</x:v>
      </x:c>
      <x:c r="I791" s="50" t="str">
        <x:v>Lucane Pharma SA</x:v>
      </x:c>
      <x:c r="J791" s="50" t="n">
        <x:v>2017</x:v>
      </x:c>
      <x:c r="K791" s="50" t="n">
        <x:v>2</x:v>
      </x:c>
      <x:c r="L791" s="50" t="n">
        <x:v>2019</x:v>
      </x:c>
      <x:c r="M791" s="50" t="n">
        <x:v>1</x:v>
      </x:c>
      <x:c r="N791" s="50" t="n">
        <x:v>1</x:v>
      </x:c>
      <x:c r="O791" s="52" t="str">
        <x:f>IF($F791="","",$F791*$M791)</x:f>
      </x:c>
      <x:c r="P791" s="54" t="str">
        <x:f>IF('Deal_Master_Wide'!$BU$115="","",'Deal_Master_Wide'!$BU$115)</x:f>
      </x:c>
      <x:c r="Q791" s="54" t="str">
        <x:f>IF('Deal_Master_Wide'!$CB$115="","",'Deal_Master_Wide'!$CB$115)</x:f>
      </x:c>
      <x:c r="R791" s="54" t="str">
        <x:f>IF('Deal_Master_Wide'!$CI$115="","",'Deal_Master_Wide'!$CI$115)</x:f>
      </x:c>
      <x:c r="S791" s="54" t="str">
        <x:f>IF('Deal_Master_Wide'!$CP$115="","",'Deal_Master_Wide'!$CP$115)</x:f>
      </x:c>
      <x:c r="T791" s="54" t="str">
        <x:f>IF('Deal_Master_Wide'!$CW$115="","",'Deal_Master_Wide'!$CW$115)</x:f>
      </x:c>
      <x:c r="U791" s="54" t="str">
        <x:f>IF('Deal_Master_Wide'!$DD$115="","",'Deal_Master_Wide'!$DD$115)</x:f>
      </x:c>
      <x:c r="V791" s="56" t="str">
        <x:f>IF('Deal_Master_Wide'!$DK$115="","",'Deal_Master_Wide'!$DK$115)</x:f>
      </x:c>
      <x:c r="W791" s="56" t="str">
        <x:f>IF('Deal_Master_Wide'!$DR$115="","",'Deal_Master_Wide'!$DR$115)</x:f>
      </x:c>
      <x:c r="X791" s="56" t="str">
        <x:f>IF('Deal_Master_Wide'!$DY$115="","",'Deal_Master_Wide'!$DY$115)</x:f>
      </x:c>
      <x:c r="Y791" s="118" t="str">
        <x:f>IF('Deal_Master_Wide'!$EF$115="","",'Deal_Master_Wide'!$EF$115)</x:f>
      </x:c>
      <x:c r="Z791" s="118" t="str">
        <x:f>IF('Deal_Master_Wide'!$EM$115="","",'Deal_Master_Wide'!$EM$115)</x:f>
      </x:c>
      <x:c r="AA791" s="52" t="str">
        <x:f>IF('Deal_Master_Wide'!$AL$115="","",'Deal_Master_Wide'!$AL$115)</x:f>
        <x:v>Unknown</x:v>
      </x:c>
      <x:c r="AB791" s="54" t="str">
        <x:f>IF('Deal_Master_Wide'!$AF$115="","",'Deal_Master_Wide'!$AF$115)</x:f>
      </x:c>
      <x:c r="AC791" s="52" t="str">
        <x:f>IF(COUNT($P791,$Q791,$R791,$S791,$T791,$U791,$V791,$W791,$X791)=9,"Yes","No")</x:f>
        <x:v>No</x:v>
      </x:c>
      <x:c r="AD791" s="52" t="str">
        <x:f>IF(COUNT($Y791,$Z791)=2,"Yes","No")</x:f>
        <x:v>No</x:v>
      </x:c>
      <x:c r="AE791" s="50" t="str"/>
      <x:c r="AF791" t="str"/>
    </x:row>
    <x:row r="792" ht="20" customHeight="1">
      <x:c r="A792" s="50" t="str">
        <x:v>CTL-0113</x:v>
      </x:c>
      <x:c r="B792" s="50" t="str">
        <x:v>Candidate alternative-rationale group</x:v>
      </x:c>
      <x:c r="C792" s="52" t="str">
        <x:f>IF('Deal_Master_Wide'!$AU$115="","",'Deal_Master_Wide'!$AU$115)</x:f>
        <x:v>Not reviewed</x:v>
      </x:c>
      <x:c r="D792" s="52" t="str">
        <x:f>IF('Deal_Master_Wide'!$AV$115="","",'Deal_Master_Wide'!$AV$115)</x:f>
        <x:v>Not assessed</x:v>
      </x:c>
      <x:c r="E792" s="50" t="n">
        <x:v>0</x:v>
      </x:c>
      <x:c r="F792" s="52" t="str">
        <x:f>IF(OR($C792="High-confidence innovation-driven",$C792="Medium-confidence innovation-driven"),1,IF($C792="Clear alternative-rationale",0,""))</x:f>
      </x:c>
      <x:c r="G792" s="52" t="str">
        <x:f>IF('Deal_Master_Wide'!$M$115="","",'Deal_Master_Wide'!$M$115)</x:f>
        <x:v>Review</x:v>
      </x:c>
      <x:c r="H792" s="50" t="str">
        <x:v>Eurocept Pharmaceuticals</x:v>
      </x:c>
      <x:c r="I792" s="50" t="str">
        <x:v>Lucane Pharma SA</x:v>
      </x:c>
      <x:c r="J792" s="50" t="n">
        <x:v>2017</x:v>
      </x:c>
      <x:c r="K792" s="50" t="n">
        <x:v>3</x:v>
      </x:c>
      <x:c r="L792" s="50" t="n">
        <x:v>2020</x:v>
      </x:c>
      <x:c r="M792" s="50" t="n">
        <x:v>1</x:v>
      </x:c>
      <x:c r="N792" s="50" t="n">
        <x:v>1</x:v>
      </x:c>
      <x:c r="O792" s="52" t="str">
        <x:f>IF($F792="","",$F792*$M792)</x:f>
      </x:c>
      <x:c r="P792" s="54" t="str">
        <x:f>IF('Deal_Master_Wide'!$BV$115="","",'Deal_Master_Wide'!$BV$115)</x:f>
      </x:c>
      <x:c r="Q792" s="54" t="str">
        <x:f>IF('Deal_Master_Wide'!$CC$115="","",'Deal_Master_Wide'!$CC$115)</x:f>
      </x:c>
      <x:c r="R792" s="54" t="str">
        <x:f>IF('Deal_Master_Wide'!$CJ$115="","",'Deal_Master_Wide'!$CJ$115)</x:f>
      </x:c>
      <x:c r="S792" s="54" t="str">
        <x:f>IF('Deal_Master_Wide'!$CQ$115="","",'Deal_Master_Wide'!$CQ$115)</x:f>
      </x:c>
      <x:c r="T792" s="54" t="str">
        <x:f>IF('Deal_Master_Wide'!$CX$115="","",'Deal_Master_Wide'!$CX$115)</x:f>
      </x:c>
      <x:c r="U792" s="54" t="str">
        <x:f>IF('Deal_Master_Wide'!$DE$115="","",'Deal_Master_Wide'!$DE$115)</x:f>
      </x:c>
      <x:c r="V792" s="56" t="str">
        <x:f>IF('Deal_Master_Wide'!$DL$115="","",'Deal_Master_Wide'!$DL$115)</x:f>
      </x:c>
      <x:c r="W792" s="56" t="str">
        <x:f>IF('Deal_Master_Wide'!$DS$115="","",'Deal_Master_Wide'!$DS$115)</x:f>
      </x:c>
      <x:c r="X792" s="56" t="str">
        <x:f>IF('Deal_Master_Wide'!$DZ$115="","",'Deal_Master_Wide'!$DZ$115)</x:f>
      </x:c>
      <x:c r="Y792" s="118" t="str">
        <x:f>IF('Deal_Master_Wide'!$EG$115="","",'Deal_Master_Wide'!$EG$115)</x:f>
      </x:c>
      <x:c r="Z792" s="118" t="str">
        <x:f>IF('Deal_Master_Wide'!$EN$115="","",'Deal_Master_Wide'!$EN$115)</x:f>
      </x:c>
      <x:c r="AA792" s="52" t="str">
        <x:f>IF('Deal_Master_Wide'!$AL$115="","",'Deal_Master_Wide'!$AL$115)</x:f>
        <x:v>Unknown</x:v>
      </x:c>
      <x:c r="AB792" s="54" t="str">
        <x:f>IF('Deal_Master_Wide'!$AF$115="","",'Deal_Master_Wide'!$AF$115)</x:f>
      </x:c>
      <x:c r="AC792" s="52" t="str">
        <x:f>IF(COUNT($P792,$Q792,$R792,$S792,$T792,$U792,$V792,$W792,$X792)=9,"Yes","No")</x:f>
        <x:v>No</x:v>
      </x:c>
      <x:c r="AD792" s="52" t="str">
        <x:f>IF(COUNT($Y792,$Z792)=2,"Yes","No")</x:f>
        <x:v>No</x:v>
      </x:c>
      <x:c r="AE792" s="50" t="str"/>
      <x:c r="AF792" t="str"/>
    </x:row>
    <x:row r="793" ht="20" customHeight="1">
      <x:c r="A793" s="50" t="str">
        <x:v>CTL-0114</x:v>
      </x:c>
      <x:c r="B793" s="50" t="str">
        <x:v>Candidate alternative-rationale group</x:v>
      </x:c>
      <x:c r="C793" s="52" t="str">
        <x:f>IF('Deal_Master_Wide'!$AU$116="","",'Deal_Master_Wide'!$AU$116)</x:f>
        <x:v>Not reviewed</x:v>
      </x:c>
      <x:c r="D793" s="52" t="str">
        <x:f>IF('Deal_Master_Wide'!$AV$116="","",'Deal_Master_Wide'!$AV$116)</x:f>
        <x:v>Not assessed</x:v>
      </x:c>
      <x:c r="E793" s="50" t="n">
        <x:v>0</x:v>
      </x:c>
      <x:c r="F793" s="52" t="str">
        <x:f>IF(OR($C793="High-confidence innovation-driven",$C793="Medium-confidence innovation-driven"),1,IF($C793="Clear alternative-rationale",0,""))</x:f>
      </x:c>
      <x:c r="G793" s="52" t="str">
        <x:f>IF('Deal_Master_Wide'!$M$116="","",'Deal_Master_Wide'!$M$116)</x:f>
        <x:v>Review</x:v>
      </x:c>
      <x:c r="H793" s="50" t="str">
        <x:v>Vir Biotechnology Inc</x:v>
      </x:c>
      <x:c r="I793" s="50" t="str">
        <x:v>Humabs BioMed SA</x:v>
      </x:c>
      <x:c r="J793" s="50" t="n">
        <x:v>2017</x:v>
      </x:c>
      <x:c r="K793" s="50" t="n">
        <x:v>-3</x:v>
      </x:c>
      <x:c r="L793" s="50" t="n">
        <x:v>2014</x:v>
      </x:c>
      <x:c r="M793" s="50" t="n">
        <x:v>0</x:v>
      </x:c>
      <x:c r="N793" s="50" t="n">
        <x:v>0</x:v>
      </x:c>
      <x:c r="O793" s="52" t="str">
        <x:f>IF($F793="","",$F793*$M793)</x:f>
      </x:c>
      <x:c r="P793" s="54" t="str">
        <x:f>IF('Deal_Master_Wide'!$BP$116="","",'Deal_Master_Wide'!$BP$116)</x:f>
      </x:c>
      <x:c r="Q793" s="54" t="str">
        <x:f>IF('Deal_Master_Wide'!$BW$116="","",'Deal_Master_Wide'!$BW$116)</x:f>
      </x:c>
      <x:c r="R793" s="54" t="str">
        <x:f>IF('Deal_Master_Wide'!$CD$116="","",'Deal_Master_Wide'!$CD$116)</x:f>
      </x:c>
      <x:c r="S793" s="54" t="str">
        <x:f>IF('Deal_Master_Wide'!$CK$116="","",'Deal_Master_Wide'!$CK$116)</x:f>
      </x:c>
      <x:c r="T793" s="54" t="str">
        <x:f>IF('Deal_Master_Wide'!$CR$116="","",'Deal_Master_Wide'!$CR$116)</x:f>
      </x:c>
      <x:c r="U793" s="54" t="str">
        <x:f>IF('Deal_Master_Wide'!$CY$116="","",'Deal_Master_Wide'!$CY$116)</x:f>
      </x:c>
      <x:c r="V793" s="56" t="str">
        <x:f>IF('Deal_Master_Wide'!$DF$116="","",'Deal_Master_Wide'!$DF$116)</x:f>
      </x:c>
      <x:c r="W793" s="56" t="str">
        <x:f>IF('Deal_Master_Wide'!$DM$116="","",'Deal_Master_Wide'!$DM$116)</x:f>
      </x:c>
      <x:c r="X793" s="56" t="str">
        <x:f>IF('Deal_Master_Wide'!$DT$116="","",'Deal_Master_Wide'!$DT$116)</x:f>
      </x:c>
      <x:c r="Y793" s="118" t="str">
        <x:f>IF('Deal_Master_Wide'!$EA$116="","",'Deal_Master_Wide'!$EA$116)</x:f>
      </x:c>
      <x:c r="Z793" s="118" t="str">
        <x:f>IF('Deal_Master_Wide'!$EH$116="","",'Deal_Master_Wide'!$EH$116)</x:f>
      </x:c>
      <x:c r="AA793" s="52" t="str">
        <x:f>IF('Deal_Master_Wide'!$AL$116="","",'Deal_Master_Wide'!$AL$116)</x:f>
        <x:v>Unknown</x:v>
      </x:c>
      <x:c r="AB793" s="54" t="str">
        <x:f>IF('Deal_Master_Wide'!$AF$116="","",'Deal_Master_Wide'!$AF$116)</x:f>
      </x:c>
      <x:c r="AC793" s="52" t="str">
        <x:f>IF(COUNT($P793,$Q793,$R793,$S793,$T793,$U793,$V793,$W793,$X793)=9,"Yes","No")</x:f>
        <x:v>No</x:v>
      </x:c>
      <x:c r="AD793" s="52" t="str">
        <x:f>IF(COUNT($Y793,$Z793)=2,"Yes","No")</x:f>
        <x:v>No</x:v>
      </x:c>
      <x:c r="AE793" s="50" t="str"/>
      <x:c r="AF793" t="str"/>
    </x:row>
    <x:row r="794" ht="20" customHeight="1">
      <x:c r="A794" s="50" t="str">
        <x:v>CTL-0114</x:v>
      </x:c>
      <x:c r="B794" s="50" t="str">
        <x:v>Candidate alternative-rationale group</x:v>
      </x:c>
      <x:c r="C794" s="52" t="str">
        <x:f>IF('Deal_Master_Wide'!$AU$116="","",'Deal_Master_Wide'!$AU$116)</x:f>
        <x:v>Not reviewed</x:v>
      </x:c>
      <x:c r="D794" s="52" t="str">
        <x:f>IF('Deal_Master_Wide'!$AV$116="","",'Deal_Master_Wide'!$AV$116)</x:f>
        <x:v>Not assessed</x:v>
      </x:c>
      <x:c r="E794" s="50" t="n">
        <x:v>0</x:v>
      </x:c>
      <x:c r="F794" s="52" t="str">
        <x:f>IF(OR($C794="High-confidence innovation-driven",$C794="Medium-confidence innovation-driven"),1,IF($C794="Clear alternative-rationale",0,""))</x:f>
      </x:c>
      <x:c r="G794" s="52" t="str">
        <x:f>IF('Deal_Master_Wide'!$M$116="","",'Deal_Master_Wide'!$M$116)</x:f>
        <x:v>Review</x:v>
      </x:c>
      <x:c r="H794" s="50" t="str">
        <x:v>Vir Biotechnology Inc</x:v>
      </x:c>
      <x:c r="I794" s="50" t="str">
        <x:v>Humabs BioMed SA</x:v>
      </x:c>
      <x:c r="J794" s="50" t="n">
        <x:v>2017</x:v>
      </x:c>
      <x:c r="K794" s="50" t="n">
        <x:v>-2</x:v>
      </x:c>
      <x:c r="L794" s="50" t="n">
        <x:v>2015</x:v>
      </x:c>
      <x:c r="M794" s="50" t="n">
        <x:v>0</x:v>
      </x:c>
      <x:c r="N794" s="50" t="n">
        <x:v>0</x:v>
      </x:c>
      <x:c r="O794" s="52" t="str">
        <x:f>IF($F794="","",$F794*$M794)</x:f>
      </x:c>
      <x:c r="P794" s="54" t="str">
        <x:f>IF('Deal_Master_Wide'!$BQ$116="","",'Deal_Master_Wide'!$BQ$116)</x:f>
      </x:c>
      <x:c r="Q794" s="54" t="str">
        <x:f>IF('Deal_Master_Wide'!$BX$116="","",'Deal_Master_Wide'!$BX$116)</x:f>
      </x:c>
      <x:c r="R794" s="54" t="str">
        <x:f>IF('Deal_Master_Wide'!$CE$116="","",'Deal_Master_Wide'!$CE$116)</x:f>
      </x:c>
      <x:c r="S794" s="54" t="str">
        <x:f>IF('Deal_Master_Wide'!$CL$116="","",'Deal_Master_Wide'!$CL$116)</x:f>
      </x:c>
      <x:c r="T794" s="54" t="str">
        <x:f>IF('Deal_Master_Wide'!$CS$116="","",'Deal_Master_Wide'!$CS$116)</x:f>
      </x:c>
      <x:c r="U794" s="54" t="str">
        <x:f>IF('Deal_Master_Wide'!$CZ$116="","",'Deal_Master_Wide'!$CZ$116)</x:f>
      </x:c>
      <x:c r="V794" s="56" t="str">
        <x:f>IF('Deal_Master_Wide'!$DG$116="","",'Deal_Master_Wide'!$DG$116)</x:f>
      </x:c>
      <x:c r="W794" s="56" t="str">
        <x:f>IF('Deal_Master_Wide'!$DN$116="","",'Deal_Master_Wide'!$DN$116)</x:f>
      </x:c>
      <x:c r="X794" s="56" t="str">
        <x:f>IF('Deal_Master_Wide'!$DU$116="","",'Deal_Master_Wide'!$DU$116)</x:f>
      </x:c>
      <x:c r="Y794" s="118" t="str">
        <x:f>IF('Deal_Master_Wide'!$EB$116="","",'Deal_Master_Wide'!$EB$116)</x:f>
      </x:c>
      <x:c r="Z794" s="118" t="str">
        <x:f>IF('Deal_Master_Wide'!$EI$116="","",'Deal_Master_Wide'!$EI$116)</x:f>
      </x:c>
      <x:c r="AA794" s="52" t="str">
        <x:f>IF('Deal_Master_Wide'!$AL$116="","",'Deal_Master_Wide'!$AL$116)</x:f>
        <x:v>Unknown</x:v>
      </x:c>
      <x:c r="AB794" s="54" t="str">
        <x:f>IF('Deal_Master_Wide'!$AF$116="","",'Deal_Master_Wide'!$AF$116)</x:f>
      </x:c>
      <x:c r="AC794" s="52" t="str">
        <x:f>IF(COUNT($P794,$Q794,$R794,$S794,$T794,$U794,$V794,$W794,$X794)=9,"Yes","No")</x:f>
        <x:v>No</x:v>
      </x:c>
      <x:c r="AD794" s="52" t="str">
        <x:f>IF(COUNT($Y794,$Z794)=2,"Yes","No")</x:f>
        <x:v>No</x:v>
      </x:c>
      <x:c r="AE794" s="50" t="str"/>
      <x:c r="AF794" t="str"/>
    </x:row>
    <x:row r="795" ht="20" customHeight="1">
      <x:c r="A795" s="50" t="str">
        <x:v>CTL-0114</x:v>
      </x:c>
      <x:c r="B795" s="50" t="str">
        <x:v>Candidate alternative-rationale group</x:v>
      </x:c>
      <x:c r="C795" s="52" t="str">
        <x:f>IF('Deal_Master_Wide'!$AU$116="","",'Deal_Master_Wide'!$AU$116)</x:f>
        <x:v>Not reviewed</x:v>
      </x:c>
      <x:c r="D795" s="52" t="str">
        <x:f>IF('Deal_Master_Wide'!$AV$116="","",'Deal_Master_Wide'!$AV$116)</x:f>
        <x:v>Not assessed</x:v>
      </x:c>
      <x:c r="E795" s="50" t="n">
        <x:v>0</x:v>
      </x:c>
      <x:c r="F795" s="52" t="str">
        <x:f>IF(OR($C795="High-confidence innovation-driven",$C795="Medium-confidence innovation-driven"),1,IF($C795="Clear alternative-rationale",0,""))</x:f>
      </x:c>
      <x:c r="G795" s="52" t="str">
        <x:f>IF('Deal_Master_Wide'!$M$116="","",'Deal_Master_Wide'!$M$116)</x:f>
        <x:v>Review</x:v>
      </x:c>
      <x:c r="H795" s="50" t="str">
        <x:v>Vir Biotechnology Inc</x:v>
      </x:c>
      <x:c r="I795" s="50" t="str">
        <x:v>Humabs BioMed SA</x:v>
      </x:c>
      <x:c r="J795" s="50" t="n">
        <x:v>2017</x:v>
      </x:c>
      <x:c r="K795" s="50" t="n">
        <x:v>-1</x:v>
      </x:c>
      <x:c r="L795" s="50" t="n">
        <x:v>2016</x:v>
      </x:c>
      <x:c r="M795" s="50" t="n">
        <x:v>0</x:v>
      </x:c>
      <x:c r="N795" s="50" t="n">
        <x:v>0</x:v>
      </x:c>
      <x:c r="O795" s="52" t="str">
        <x:f>IF($F795="","",$F795*$M795)</x:f>
      </x:c>
      <x:c r="P795" s="54" t="str">
        <x:f>IF('Deal_Master_Wide'!$BR$116="","",'Deal_Master_Wide'!$BR$116)</x:f>
      </x:c>
      <x:c r="Q795" s="54" t="str">
        <x:f>IF('Deal_Master_Wide'!$BY$116="","",'Deal_Master_Wide'!$BY$116)</x:f>
      </x:c>
      <x:c r="R795" s="54" t="str">
        <x:f>IF('Deal_Master_Wide'!$CF$116="","",'Deal_Master_Wide'!$CF$116)</x:f>
      </x:c>
      <x:c r="S795" s="54" t="str">
        <x:f>IF('Deal_Master_Wide'!$CM$116="","",'Deal_Master_Wide'!$CM$116)</x:f>
      </x:c>
      <x:c r="T795" s="54" t="str">
        <x:f>IF('Deal_Master_Wide'!$CT$116="","",'Deal_Master_Wide'!$CT$116)</x:f>
      </x:c>
      <x:c r="U795" s="54" t="str">
        <x:f>IF('Deal_Master_Wide'!$DA$116="","",'Deal_Master_Wide'!$DA$116)</x:f>
      </x:c>
      <x:c r="V795" s="56" t="str">
        <x:f>IF('Deal_Master_Wide'!$DH$116="","",'Deal_Master_Wide'!$DH$116)</x:f>
      </x:c>
      <x:c r="W795" s="56" t="str">
        <x:f>IF('Deal_Master_Wide'!$DO$116="","",'Deal_Master_Wide'!$DO$116)</x:f>
      </x:c>
      <x:c r="X795" s="56" t="str">
        <x:f>IF('Deal_Master_Wide'!$DV$116="","",'Deal_Master_Wide'!$DV$116)</x:f>
      </x:c>
      <x:c r="Y795" s="118" t="str">
        <x:f>IF('Deal_Master_Wide'!$EC$116="","",'Deal_Master_Wide'!$EC$116)</x:f>
      </x:c>
      <x:c r="Z795" s="118" t="str">
        <x:f>IF('Deal_Master_Wide'!$EJ$116="","",'Deal_Master_Wide'!$EJ$116)</x:f>
      </x:c>
      <x:c r="AA795" s="52" t="str">
        <x:f>IF('Deal_Master_Wide'!$AL$116="","",'Deal_Master_Wide'!$AL$116)</x:f>
        <x:v>Unknown</x:v>
      </x:c>
      <x:c r="AB795" s="54" t="str">
        <x:f>IF('Deal_Master_Wide'!$AF$116="","",'Deal_Master_Wide'!$AF$116)</x:f>
      </x:c>
      <x:c r="AC795" s="52" t="str">
        <x:f>IF(COUNT($P795,$Q795,$R795,$S795,$T795,$U795,$V795,$W795,$X795)=9,"Yes","No")</x:f>
        <x:v>No</x:v>
      </x:c>
      <x:c r="AD795" s="52" t="str">
        <x:f>IF(COUNT($Y795,$Z795)=2,"Yes","No")</x:f>
        <x:v>No</x:v>
      </x:c>
      <x:c r="AE795" s="50" t="str"/>
      <x:c r="AF795" t="str"/>
    </x:row>
    <x:row r="796" ht="20" customHeight="1">
      <x:c r="A796" s="50" t="str">
        <x:v>CTL-0114</x:v>
      </x:c>
      <x:c r="B796" s="50" t="str">
        <x:v>Candidate alternative-rationale group</x:v>
      </x:c>
      <x:c r="C796" s="52" t="str">
        <x:f>IF('Deal_Master_Wide'!$AU$116="","",'Deal_Master_Wide'!$AU$116)</x:f>
        <x:v>Not reviewed</x:v>
      </x:c>
      <x:c r="D796" s="52" t="str">
        <x:f>IF('Deal_Master_Wide'!$AV$116="","",'Deal_Master_Wide'!$AV$116)</x:f>
        <x:v>Not assessed</x:v>
      </x:c>
      <x:c r="E796" s="50" t="n">
        <x:v>0</x:v>
      </x:c>
      <x:c r="F796" s="52" t="str">
        <x:f>IF(OR($C796="High-confidence innovation-driven",$C796="Medium-confidence innovation-driven"),1,IF($C796="Clear alternative-rationale",0,""))</x:f>
      </x:c>
      <x:c r="G796" s="52" t="str">
        <x:f>IF('Deal_Master_Wide'!$M$116="","",'Deal_Master_Wide'!$M$116)</x:f>
        <x:v>Review</x:v>
      </x:c>
      <x:c r="H796" s="50" t="str">
        <x:v>Vir Biotechnology Inc</x:v>
      </x:c>
      <x:c r="I796" s="50" t="str">
        <x:v>Humabs BioMed SA</x:v>
      </x:c>
      <x:c r="J796" s="50" t="n">
        <x:v>2017</x:v>
      </x:c>
      <x:c r="K796" s="50" t="n">
        <x:v>0</x:v>
      </x:c>
      <x:c r="L796" s="50" t="n">
        <x:v>2017</x:v>
      </x:c>
      <x:c r="M796" s="50" t="n">
        <x:v>0</x:v>
      </x:c>
      <x:c r="N796" s="50" t="n">
        <x:v>1</x:v>
      </x:c>
      <x:c r="O796" s="52" t="str">
        <x:f>IF($F796="","",$F796*$M796)</x:f>
      </x:c>
      <x:c r="P796" s="54" t="str">
        <x:f>IF('Deal_Master_Wide'!$BS$116="","",'Deal_Master_Wide'!$BS$116)</x:f>
      </x:c>
      <x:c r="Q796" s="54" t="str">
        <x:f>IF('Deal_Master_Wide'!$BZ$116="","",'Deal_Master_Wide'!$BZ$116)</x:f>
      </x:c>
      <x:c r="R796" s="54" t="str">
        <x:f>IF('Deal_Master_Wide'!$CG$116="","",'Deal_Master_Wide'!$CG$116)</x:f>
      </x:c>
      <x:c r="S796" s="54" t="str">
        <x:f>IF('Deal_Master_Wide'!$CN$116="","",'Deal_Master_Wide'!$CN$116)</x:f>
      </x:c>
      <x:c r="T796" s="54" t="str">
        <x:f>IF('Deal_Master_Wide'!$CU$116="","",'Deal_Master_Wide'!$CU$116)</x:f>
      </x:c>
      <x:c r="U796" s="54" t="str">
        <x:f>IF('Deal_Master_Wide'!$DB$116="","",'Deal_Master_Wide'!$DB$116)</x:f>
      </x:c>
      <x:c r="V796" s="56" t="str">
        <x:f>IF('Deal_Master_Wide'!$DI$116="","",'Deal_Master_Wide'!$DI$116)</x:f>
      </x:c>
      <x:c r="W796" s="56" t="str">
        <x:f>IF('Deal_Master_Wide'!$DP$116="","",'Deal_Master_Wide'!$DP$116)</x:f>
      </x:c>
      <x:c r="X796" s="56" t="str">
        <x:f>IF('Deal_Master_Wide'!$DW$116="","",'Deal_Master_Wide'!$DW$116)</x:f>
      </x:c>
      <x:c r="Y796" s="118" t="str">
        <x:f>IF('Deal_Master_Wide'!$ED$116="","",'Deal_Master_Wide'!$ED$116)</x:f>
      </x:c>
      <x:c r="Z796" s="118" t="str">
        <x:f>IF('Deal_Master_Wide'!$EK$116="","",'Deal_Master_Wide'!$EK$116)</x:f>
      </x:c>
      <x:c r="AA796" s="52" t="str">
        <x:f>IF('Deal_Master_Wide'!$AL$116="","",'Deal_Master_Wide'!$AL$116)</x:f>
        <x:v>Unknown</x:v>
      </x:c>
      <x:c r="AB796" s="54" t="str">
        <x:f>IF('Deal_Master_Wide'!$AF$116="","",'Deal_Master_Wide'!$AF$116)</x:f>
      </x:c>
      <x:c r="AC796" s="52" t="str">
        <x:f>IF(COUNT($P796,$Q796,$R796,$S796,$T796,$U796,$V796,$W796,$X796)=9,"Yes","No")</x:f>
        <x:v>No</x:v>
      </x:c>
      <x:c r="AD796" s="52" t="str">
        <x:f>IF(COUNT($Y796,$Z796)=2,"Yes","No")</x:f>
        <x:v>No</x:v>
      </x:c>
      <x:c r="AE796" s="50" t="str"/>
      <x:c r="AF796" t="str"/>
    </x:row>
    <x:row r="797" ht="20" customHeight="1">
      <x:c r="A797" s="50" t="str">
        <x:v>CTL-0114</x:v>
      </x:c>
      <x:c r="B797" s="50" t="str">
        <x:v>Candidate alternative-rationale group</x:v>
      </x:c>
      <x:c r="C797" s="52" t="str">
        <x:f>IF('Deal_Master_Wide'!$AU$116="","",'Deal_Master_Wide'!$AU$116)</x:f>
        <x:v>Not reviewed</x:v>
      </x:c>
      <x:c r="D797" s="52" t="str">
        <x:f>IF('Deal_Master_Wide'!$AV$116="","",'Deal_Master_Wide'!$AV$116)</x:f>
        <x:v>Not assessed</x:v>
      </x:c>
      <x:c r="E797" s="50" t="n">
        <x:v>0</x:v>
      </x:c>
      <x:c r="F797" s="52" t="str">
        <x:f>IF(OR($C797="High-confidence innovation-driven",$C797="Medium-confidence innovation-driven"),1,IF($C797="Clear alternative-rationale",0,""))</x:f>
      </x:c>
      <x:c r="G797" s="52" t="str">
        <x:f>IF('Deal_Master_Wide'!$M$116="","",'Deal_Master_Wide'!$M$116)</x:f>
        <x:v>Review</x:v>
      </x:c>
      <x:c r="H797" s="50" t="str">
        <x:v>Vir Biotechnology Inc</x:v>
      </x:c>
      <x:c r="I797" s="50" t="str">
        <x:v>Humabs BioMed SA</x:v>
      </x:c>
      <x:c r="J797" s="50" t="n">
        <x:v>2017</x:v>
      </x:c>
      <x:c r="K797" s="50" t="n">
        <x:v>1</x:v>
      </x:c>
      <x:c r="L797" s="50" t="n">
        <x:v>2018</x:v>
      </x:c>
      <x:c r="M797" s="50" t="n">
        <x:v>1</x:v>
      </x:c>
      <x:c r="N797" s="50" t="n">
        <x:v>1</x:v>
      </x:c>
      <x:c r="O797" s="52" t="str">
        <x:f>IF($F797="","",$F797*$M797)</x:f>
      </x:c>
      <x:c r="P797" s="54" t="str">
        <x:f>IF('Deal_Master_Wide'!$BT$116="","",'Deal_Master_Wide'!$BT$116)</x:f>
      </x:c>
      <x:c r="Q797" s="54" t="str">
        <x:f>IF('Deal_Master_Wide'!$CA$116="","",'Deal_Master_Wide'!$CA$116)</x:f>
      </x:c>
      <x:c r="R797" s="54" t="str">
        <x:f>IF('Deal_Master_Wide'!$CH$116="","",'Deal_Master_Wide'!$CH$116)</x:f>
      </x:c>
      <x:c r="S797" s="54" t="str">
        <x:f>IF('Deal_Master_Wide'!$CO$116="","",'Deal_Master_Wide'!$CO$116)</x:f>
      </x:c>
      <x:c r="T797" s="54" t="str">
        <x:f>IF('Deal_Master_Wide'!$CV$116="","",'Deal_Master_Wide'!$CV$116)</x:f>
      </x:c>
      <x:c r="U797" s="54" t="str">
        <x:f>IF('Deal_Master_Wide'!$DC$116="","",'Deal_Master_Wide'!$DC$116)</x:f>
      </x:c>
      <x:c r="V797" s="56" t="str">
        <x:f>IF('Deal_Master_Wide'!$DJ$116="","",'Deal_Master_Wide'!$DJ$116)</x:f>
      </x:c>
      <x:c r="W797" s="56" t="str">
        <x:f>IF('Deal_Master_Wide'!$DQ$116="","",'Deal_Master_Wide'!$DQ$116)</x:f>
      </x:c>
      <x:c r="X797" s="56" t="str">
        <x:f>IF('Deal_Master_Wide'!$DX$116="","",'Deal_Master_Wide'!$DX$116)</x:f>
      </x:c>
      <x:c r="Y797" s="118" t="str">
        <x:f>IF('Deal_Master_Wide'!$EE$116="","",'Deal_Master_Wide'!$EE$116)</x:f>
      </x:c>
      <x:c r="Z797" s="118" t="str">
        <x:f>IF('Deal_Master_Wide'!$EL$116="","",'Deal_Master_Wide'!$EL$116)</x:f>
      </x:c>
      <x:c r="AA797" s="52" t="str">
        <x:f>IF('Deal_Master_Wide'!$AL$116="","",'Deal_Master_Wide'!$AL$116)</x:f>
        <x:v>Unknown</x:v>
      </x:c>
      <x:c r="AB797" s="54" t="str">
        <x:f>IF('Deal_Master_Wide'!$AF$116="","",'Deal_Master_Wide'!$AF$116)</x:f>
      </x:c>
      <x:c r="AC797" s="52" t="str">
        <x:f>IF(COUNT($P797,$Q797,$R797,$S797,$T797,$U797,$V797,$W797,$X797)=9,"Yes","No")</x:f>
        <x:v>No</x:v>
      </x:c>
      <x:c r="AD797" s="52" t="str">
        <x:f>IF(COUNT($Y797,$Z797)=2,"Yes","No")</x:f>
        <x:v>No</x:v>
      </x:c>
      <x:c r="AE797" s="50" t="str"/>
      <x:c r="AF797" t="str"/>
    </x:row>
    <x:row r="798" ht="20" customHeight="1">
      <x:c r="A798" s="50" t="str">
        <x:v>CTL-0114</x:v>
      </x:c>
      <x:c r="B798" s="50" t="str">
        <x:v>Candidate alternative-rationale group</x:v>
      </x:c>
      <x:c r="C798" s="52" t="str">
        <x:f>IF('Deal_Master_Wide'!$AU$116="","",'Deal_Master_Wide'!$AU$116)</x:f>
        <x:v>Not reviewed</x:v>
      </x:c>
      <x:c r="D798" s="52" t="str">
        <x:f>IF('Deal_Master_Wide'!$AV$116="","",'Deal_Master_Wide'!$AV$116)</x:f>
        <x:v>Not assessed</x:v>
      </x:c>
      <x:c r="E798" s="50" t="n">
        <x:v>0</x:v>
      </x:c>
      <x:c r="F798" s="52" t="str">
        <x:f>IF(OR($C798="High-confidence innovation-driven",$C798="Medium-confidence innovation-driven"),1,IF($C798="Clear alternative-rationale",0,""))</x:f>
      </x:c>
      <x:c r="G798" s="52" t="str">
        <x:f>IF('Deal_Master_Wide'!$M$116="","",'Deal_Master_Wide'!$M$116)</x:f>
        <x:v>Review</x:v>
      </x:c>
      <x:c r="H798" s="50" t="str">
        <x:v>Vir Biotechnology Inc</x:v>
      </x:c>
      <x:c r="I798" s="50" t="str">
        <x:v>Humabs BioMed SA</x:v>
      </x:c>
      <x:c r="J798" s="50" t="n">
        <x:v>2017</x:v>
      </x:c>
      <x:c r="K798" s="50" t="n">
        <x:v>2</x:v>
      </x:c>
      <x:c r="L798" s="50" t="n">
        <x:v>2019</x:v>
      </x:c>
      <x:c r="M798" s="50" t="n">
        <x:v>1</x:v>
      </x:c>
      <x:c r="N798" s="50" t="n">
        <x:v>1</x:v>
      </x:c>
      <x:c r="O798" s="52" t="str">
        <x:f>IF($F798="","",$F798*$M798)</x:f>
      </x:c>
      <x:c r="P798" s="54" t="str">
        <x:f>IF('Deal_Master_Wide'!$BU$116="","",'Deal_Master_Wide'!$BU$116)</x:f>
      </x:c>
      <x:c r="Q798" s="54" t="str">
        <x:f>IF('Deal_Master_Wide'!$CB$116="","",'Deal_Master_Wide'!$CB$116)</x:f>
      </x:c>
      <x:c r="R798" s="54" t="str">
        <x:f>IF('Deal_Master_Wide'!$CI$116="","",'Deal_Master_Wide'!$CI$116)</x:f>
      </x:c>
      <x:c r="S798" s="54" t="str">
        <x:f>IF('Deal_Master_Wide'!$CP$116="","",'Deal_Master_Wide'!$CP$116)</x:f>
      </x:c>
      <x:c r="T798" s="54" t="str">
        <x:f>IF('Deal_Master_Wide'!$CW$116="","",'Deal_Master_Wide'!$CW$116)</x:f>
      </x:c>
      <x:c r="U798" s="54" t="str">
        <x:f>IF('Deal_Master_Wide'!$DD$116="","",'Deal_Master_Wide'!$DD$116)</x:f>
      </x:c>
      <x:c r="V798" s="56" t="str">
        <x:f>IF('Deal_Master_Wide'!$DK$116="","",'Deal_Master_Wide'!$DK$116)</x:f>
      </x:c>
      <x:c r="W798" s="56" t="str">
        <x:f>IF('Deal_Master_Wide'!$DR$116="","",'Deal_Master_Wide'!$DR$116)</x:f>
      </x:c>
      <x:c r="X798" s="56" t="str">
        <x:f>IF('Deal_Master_Wide'!$DY$116="","",'Deal_Master_Wide'!$DY$116)</x:f>
      </x:c>
      <x:c r="Y798" s="118" t="str">
        <x:f>IF('Deal_Master_Wide'!$EF$116="","",'Deal_Master_Wide'!$EF$116)</x:f>
      </x:c>
      <x:c r="Z798" s="118" t="str">
        <x:f>IF('Deal_Master_Wide'!$EM$116="","",'Deal_Master_Wide'!$EM$116)</x:f>
      </x:c>
      <x:c r="AA798" s="52" t="str">
        <x:f>IF('Deal_Master_Wide'!$AL$116="","",'Deal_Master_Wide'!$AL$116)</x:f>
        <x:v>Unknown</x:v>
      </x:c>
      <x:c r="AB798" s="54" t="str">
        <x:f>IF('Deal_Master_Wide'!$AF$116="","",'Deal_Master_Wide'!$AF$116)</x:f>
      </x:c>
      <x:c r="AC798" s="52" t="str">
        <x:f>IF(COUNT($P798,$Q798,$R798,$S798,$T798,$U798,$V798,$W798,$X798)=9,"Yes","No")</x:f>
        <x:v>No</x:v>
      </x:c>
      <x:c r="AD798" s="52" t="str">
        <x:f>IF(COUNT($Y798,$Z798)=2,"Yes","No")</x:f>
        <x:v>No</x:v>
      </x:c>
      <x:c r="AE798" s="50" t="str"/>
      <x:c r="AF798" t="str"/>
    </x:row>
    <x:row r="799" ht="20" customHeight="1">
      <x:c r="A799" s="50" t="str">
        <x:v>CTL-0114</x:v>
      </x:c>
      <x:c r="B799" s="50" t="str">
        <x:v>Candidate alternative-rationale group</x:v>
      </x:c>
      <x:c r="C799" s="52" t="str">
        <x:f>IF('Deal_Master_Wide'!$AU$116="","",'Deal_Master_Wide'!$AU$116)</x:f>
        <x:v>Not reviewed</x:v>
      </x:c>
      <x:c r="D799" s="52" t="str">
        <x:f>IF('Deal_Master_Wide'!$AV$116="","",'Deal_Master_Wide'!$AV$116)</x:f>
        <x:v>Not assessed</x:v>
      </x:c>
      <x:c r="E799" s="50" t="n">
        <x:v>0</x:v>
      </x:c>
      <x:c r="F799" s="52" t="str">
        <x:f>IF(OR($C799="High-confidence innovation-driven",$C799="Medium-confidence innovation-driven"),1,IF($C799="Clear alternative-rationale",0,""))</x:f>
      </x:c>
      <x:c r="G799" s="52" t="str">
        <x:f>IF('Deal_Master_Wide'!$M$116="","",'Deal_Master_Wide'!$M$116)</x:f>
        <x:v>Review</x:v>
      </x:c>
      <x:c r="H799" s="50" t="str">
        <x:v>Vir Biotechnology Inc</x:v>
      </x:c>
      <x:c r="I799" s="50" t="str">
        <x:v>Humabs BioMed SA</x:v>
      </x:c>
      <x:c r="J799" s="50" t="n">
        <x:v>2017</x:v>
      </x:c>
      <x:c r="K799" s="50" t="n">
        <x:v>3</x:v>
      </x:c>
      <x:c r="L799" s="50" t="n">
        <x:v>2020</x:v>
      </x:c>
      <x:c r="M799" s="50" t="n">
        <x:v>1</x:v>
      </x:c>
      <x:c r="N799" s="50" t="n">
        <x:v>1</x:v>
      </x:c>
      <x:c r="O799" s="52" t="str">
        <x:f>IF($F799="","",$F799*$M799)</x:f>
      </x:c>
      <x:c r="P799" s="54" t="str">
        <x:f>IF('Deal_Master_Wide'!$BV$116="","",'Deal_Master_Wide'!$BV$116)</x:f>
      </x:c>
      <x:c r="Q799" s="54" t="str">
        <x:f>IF('Deal_Master_Wide'!$CC$116="","",'Deal_Master_Wide'!$CC$116)</x:f>
      </x:c>
      <x:c r="R799" s="54" t="str">
        <x:f>IF('Deal_Master_Wide'!$CJ$116="","",'Deal_Master_Wide'!$CJ$116)</x:f>
      </x:c>
      <x:c r="S799" s="54" t="str">
        <x:f>IF('Deal_Master_Wide'!$CQ$116="","",'Deal_Master_Wide'!$CQ$116)</x:f>
      </x:c>
      <x:c r="T799" s="54" t="str">
        <x:f>IF('Deal_Master_Wide'!$CX$116="","",'Deal_Master_Wide'!$CX$116)</x:f>
      </x:c>
      <x:c r="U799" s="54" t="str">
        <x:f>IF('Deal_Master_Wide'!$DE$116="","",'Deal_Master_Wide'!$DE$116)</x:f>
      </x:c>
      <x:c r="V799" s="56" t="str">
        <x:f>IF('Deal_Master_Wide'!$DL$116="","",'Deal_Master_Wide'!$DL$116)</x:f>
      </x:c>
      <x:c r="W799" s="56" t="str">
        <x:f>IF('Deal_Master_Wide'!$DS$116="","",'Deal_Master_Wide'!$DS$116)</x:f>
      </x:c>
      <x:c r="X799" s="56" t="str">
        <x:f>IF('Deal_Master_Wide'!$DZ$116="","",'Deal_Master_Wide'!$DZ$116)</x:f>
      </x:c>
      <x:c r="Y799" s="118" t="str">
        <x:f>IF('Deal_Master_Wide'!$EG$116="","",'Deal_Master_Wide'!$EG$116)</x:f>
      </x:c>
      <x:c r="Z799" s="118" t="str">
        <x:f>IF('Deal_Master_Wide'!$EN$116="","",'Deal_Master_Wide'!$EN$116)</x:f>
      </x:c>
      <x:c r="AA799" s="52" t="str">
        <x:f>IF('Deal_Master_Wide'!$AL$116="","",'Deal_Master_Wide'!$AL$116)</x:f>
        <x:v>Unknown</x:v>
      </x:c>
      <x:c r="AB799" s="54" t="str">
        <x:f>IF('Deal_Master_Wide'!$AF$116="","",'Deal_Master_Wide'!$AF$116)</x:f>
      </x:c>
      <x:c r="AC799" s="52" t="str">
        <x:f>IF(COUNT($P799,$Q799,$R799,$S799,$T799,$U799,$V799,$W799,$X799)=9,"Yes","No")</x:f>
        <x:v>No</x:v>
      </x:c>
      <x:c r="AD799" s="52" t="str">
        <x:f>IF(COUNT($Y799,$Z799)=2,"Yes","No")</x:f>
        <x:v>No</x:v>
      </x:c>
      <x:c r="AE799" s="50" t="str"/>
      <x:c r="AF799" t="str"/>
    </x:row>
    <x:row r="800" ht="20" customHeight="1">
      <x:c r="A800" s="50" t="str">
        <x:v>CTL-0115</x:v>
      </x:c>
      <x:c r="B800" s="50" t="str">
        <x:v>Candidate alternative-rationale group</x:v>
      </x:c>
      <x:c r="C800" s="52" t="str">
        <x:f>IF('Deal_Master_Wide'!$AU$117="","",'Deal_Master_Wide'!$AU$117)</x:f>
        <x:v>Not reviewed</x:v>
      </x:c>
      <x:c r="D800" s="52" t="str">
        <x:f>IF('Deal_Master_Wide'!$AV$117="","",'Deal_Master_Wide'!$AV$117)</x:f>
        <x:v>Not assessed</x:v>
      </x:c>
      <x:c r="E800" s="50" t="n">
        <x:v>0</x:v>
      </x:c>
      <x:c r="F800" s="52" t="str">
        <x:f>IF(OR($C800="High-confidence innovation-driven",$C800="Medium-confidence innovation-driven"),1,IF($C800="Clear alternative-rationale",0,""))</x:f>
      </x:c>
      <x:c r="G800" s="52" t="str">
        <x:f>IF('Deal_Master_Wide'!$M$117="","",'Deal_Master_Wide'!$M$117)</x:f>
        <x:v>Review</x:v>
      </x:c>
      <x:c r="H800" s="50" t="str">
        <x:v>Artivion Inc</x:v>
      </x:c>
      <x:c r="I800" s="50" t="str">
        <x:v>JOTEC AG</x:v>
      </x:c>
      <x:c r="J800" s="50" t="n">
        <x:v>2017</x:v>
      </x:c>
      <x:c r="K800" s="50" t="n">
        <x:v>-3</x:v>
      </x:c>
      <x:c r="L800" s="50" t="n">
        <x:v>2014</x:v>
      </x:c>
      <x:c r="M800" s="50" t="n">
        <x:v>0</x:v>
      </x:c>
      <x:c r="N800" s="50" t="n">
        <x:v>0</x:v>
      </x:c>
      <x:c r="O800" s="52" t="str">
        <x:f>IF($F800="","",$F800*$M800)</x:f>
      </x:c>
      <x:c r="P800" s="54" t="str">
        <x:f>IF('Deal_Master_Wide'!$BP$117="","",'Deal_Master_Wide'!$BP$117)</x:f>
      </x:c>
      <x:c r="Q800" s="54" t="str">
        <x:f>IF('Deal_Master_Wide'!$BW$117="","",'Deal_Master_Wide'!$BW$117)</x:f>
      </x:c>
      <x:c r="R800" s="54" t="str">
        <x:f>IF('Deal_Master_Wide'!$CD$117="","",'Deal_Master_Wide'!$CD$117)</x:f>
      </x:c>
      <x:c r="S800" s="54" t="str">
        <x:f>IF('Deal_Master_Wide'!$CK$117="","",'Deal_Master_Wide'!$CK$117)</x:f>
      </x:c>
      <x:c r="T800" s="54" t="str">
        <x:f>IF('Deal_Master_Wide'!$CR$117="","",'Deal_Master_Wide'!$CR$117)</x:f>
      </x:c>
      <x:c r="U800" s="54" t="str">
        <x:f>IF('Deal_Master_Wide'!$CY$117="","",'Deal_Master_Wide'!$CY$117)</x:f>
      </x:c>
      <x:c r="V800" s="56" t="str">
        <x:f>IF('Deal_Master_Wide'!$DF$117="","",'Deal_Master_Wide'!$DF$117)</x:f>
      </x:c>
      <x:c r="W800" s="56" t="str">
        <x:f>IF('Deal_Master_Wide'!$DM$117="","",'Deal_Master_Wide'!$DM$117)</x:f>
      </x:c>
      <x:c r="X800" s="56" t="str">
        <x:f>IF('Deal_Master_Wide'!$DT$117="","",'Deal_Master_Wide'!$DT$117)</x:f>
      </x:c>
      <x:c r="Y800" s="118" t="str">
        <x:f>IF('Deal_Master_Wide'!$EA$117="","",'Deal_Master_Wide'!$EA$117)</x:f>
      </x:c>
      <x:c r="Z800" s="118" t="str">
        <x:f>IF('Deal_Master_Wide'!$EH$117="","",'Deal_Master_Wide'!$EH$117)</x:f>
      </x:c>
      <x:c r="AA800" s="52" t="str">
        <x:f>IF('Deal_Master_Wide'!$AL$117="","",'Deal_Master_Wide'!$AL$117)</x:f>
        <x:v>Unknown</x:v>
      </x:c>
      <x:c r="AB800" s="54" t="n">
        <x:f>IF('Deal_Master_Wide'!$AF$117="","",'Deal_Master_Wide'!$AF$117)</x:f>
        <x:v>225</x:v>
      </x:c>
      <x:c r="AC800" s="52" t="str">
        <x:f>IF(COUNT($P800,$Q800,$R800,$S800,$T800,$U800,$V800,$W800,$X800)=9,"Yes","No")</x:f>
        <x:v>No</x:v>
      </x:c>
      <x:c r="AD800" s="52" t="str">
        <x:f>IF(COUNT($Y800,$Z800)=2,"Yes","No")</x:f>
        <x:v>No</x:v>
      </x:c>
      <x:c r="AE800" s="50" t="str"/>
      <x:c r="AF800" t="str"/>
    </x:row>
    <x:row r="801" ht="20" customHeight="1">
      <x:c r="A801" s="50" t="str">
        <x:v>CTL-0115</x:v>
      </x:c>
      <x:c r="B801" s="50" t="str">
        <x:v>Candidate alternative-rationale group</x:v>
      </x:c>
      <x:c r="C801" s="52" t="str">
        <x:f>IF('Deal_Master_Wide'!$AU$117="","",'Deal_Master_Wide'!$AU$117)</x:f>
        <x:v>Not reviewed</x:v>
      </x:c>
      <x:c r="D801" s="52" t="str">
        <x:f>IF('Deal_Master_Wide'!$AV$117="","",'Deal_Master_Wide'!$AV$117)</x:f>
        <x:v>Not assessed</x:v>
      </x:c>
      <x:c r="E801" s="50" t="n">
        <x:v>0</x:v>
      </x:c>
      <x:c r="F801" s="52" t="str">
        <x:f>IF(OR($C801="High-confidence innovation-driven",$C801="Medium-confidence innovation-driven"),1,IF($C801="Clear alternative-rationale",0,""))</x:f>
      </x:c>
      <x:c r="G801" s="52" t="str">
        <x:f>IF('Deal_Master_Wide'!$M$117="","",'Deal_Master_Wide'!$M$117)</x:f>
        <x:v>Review</x:v>
      </x:c>
      <x:c r="H801" s="50" t="str">
        <x:v>Artivion Inc</x:v>
      </x:c>
      <x:c r="I801" s="50" t="str">
        <x:v>JOTEC AG</x:v>
      </x:c>
      <x:c r="J801" s="50" t="n">
        <x:v>2017</x:v>
      </x:c>
      <x:c r="K801" s="50" t="n">
        <x:v>-2</x:v>
      </x:c>
      <x:c r="L801" s="50" t="n">
        <x:v>2015</x:v>
      </x:c>
      <x:c r="M801" s="50" t="n">
        <x:v>0</x:v>
      </x:c>
      <x:c r="N801" s="50" t="n">
        <x:v>0</x:v>
      </x:c>
      <x:c r="O801" s="52" t="str">
        <x:f>IF($F801="","",$F801*$M801)</x:f>
      </x:c>
      <x:c r="P801" s="54" t="str">
        <x:f>IF('Deal_Master_Wide'!$BQ$117="","",'Deal_Master_Wide'!$BQ$117)</x:f>
      </x:c>
      <x:c r="Q801" s="54" t="str">
        <x:f>IF('Deal_Master_Wide'!$BX$117="","",'Deal_Master_Wide'!$BX$117)</x:f>
      </x:c>
      <x:c r="R801" s="54" t="str">
        <x:f>IF('Deal_Master_Wide'!$CE$117="","",'Deal_Master_Wide'!$CE$117)</x:f>
      </x:c>
      <x:c r="S801" s="54" t="str">
        <x:f>IF('Deal_Master_Wide'!$CL$117="","",'Deal_Master_Wide'!$CL$117)</x:f>
      </x:c>
      <x:c r="T801" s="54" t="str">
        <x:f>IF('Deal_Master_Wide'!$CS$117="","",'Deal_Master_Wide'!$CS$117)</x:f>
      </x:c>
      <x:c r="U801" s="54" t="str">
        <x:f>IF('Deal_Master_Wide'!$CZ$117="","",'Deal_Master_Wide'!$CZ$117)</x:f>
      </x:c>
      <x:c r="V801" s="56" t="str">
        <x:f>IF('Deal_Master_Wide'!$DG$117="","",'Deal_Master_Wide'!$DG$117)</x:f>
      </x:c>
      <x:c r="W801" s="56" t="str">
        <x:f>IF('Deal_Master_Wide'!$DN$117="","",'Deal_Master_Wide'!$DN$117)</x:f>
      </x:c>
      <x:c r="X801" s="56" t="str">
        <x:f>IF('Deal_Master_Wide'!$DU$117="","",'Deal_Master_Wide'!$DU$117)</x:f>
      </x:c>
      <x:c r="Y801" s="118" t="str">
        <x:f>IF('Deal_Master_Wide'!$EB$117="","",'Deal_Master_Wide'!$EB$117)</x:f>
      </x:c>
      <x:c r="Z801" s="118" t="str">
        <x:f>IF('Deal_Master_Wide'!$EI$117="","",'Deal_Master_Wide'!$EI$117)</x:f>
      </x:c>
      <x:c r="AA801" s="52" t="str">
        <x:f>IF('Deal_Master_Wide'!$AL$117="","",'Deal_Master_Wide'!$AL$117)</x:f>
        <x:v>Unknown</x:v>
      </x:c>
      <x:c r="AB801" s="54" t="n">
        <x:f>IF('Deal_Master_Wide'!$AF$117="","",'Deal_Master_Wide'!$AF$117)</x:f>
        <x:v>225</x:v>
      </x:c>
      <x:c r="AC801" s="52" t="str">
        <x:f>IF(COUNT($P801,$Q801,$R801,$S801,$T801,$U801,$V801,$W801,$X801)=9,"Yes","No")</x:f>
        <x:v>No</x:v>
      </x:c>
      <x:c r="AD801" s="52" t="str">
        <x:f>IF(COUNT($Y801,$Z801)=2,"Yes","No")</x:f>
        <x:v>No</x:v>
      </x:c>
      <x:c r="AE801" s="50" t="str"/>
      <x:c r="AF801" t="str"/>
    </x:row>
    <x:row r="802" ht="20" customHeight="1">
      <x:c r="A802" s="50" t="str">
        <x:v>CTL-0115</x:v>
      </x:c>
      <x:c r="B802" s="50" t="str">
        <x:v>Candidate alternative-rationale group</x:v>
      </x:c>
      <x:c r="C802" s="52" t="str">
        <x:f>IF('Deal_Master_Wide'!$AU$117="","",'Deal_Master_Wide'!$AU$117)</x:f>
        <x:v>Not reviewed</x:v>
      </x:c>
      <x:c r="D802" s="52" t="str">
        <x:f>IF('Deal_Master_Wide'!$AV$117="","",'Deal_Master_Wide'!$AV$117)</x:f>
        <x:v>Not assessed</x:v>
      </x:c>
      <x:c r="E802" s="50" t="n">
        <x:v>0</x:v>
      </x:c>
      <x:c r="F802" s="52" t="str">
        <x:f>IF(OR($C802="High-confidence innovation-driven",$C802="Medium-confidence innovation-driven"),1,IF($C802="Clear alternative-rationale",0,""))</x:f>
      </x:c>
      <x:c r="G802" s="52" t="str">
        <x:f>IF('Deal_Master_Wide'!$M$117="","",'Deal_Master_Wide'!$M$117)</x:f>
        <x:v>Review</x:v>
      </x:c>
      <x:c r="H802" s="50" t="str">
        <x:v>Artivion Inc</x:v>
      </x:c>
      <x:c r="I802" s="50" t="str">
        <x:v>JOTEC AG</x:v>
      </x:c>
      <x:c r="J802" s="50" t="n">
        <x:v>2017</x:v>
      </x:c>
      <x:c r="K802" s="50" t="n">
        <x:v>-1</x:v>
      </x:c>
      <x:c r="L802" s="50" t="n">
        <x:v>2016</x:v>
      </x:c>
      <x:c r="M802" s="50" t="n">
        <x:v>0</x:v>
      </x:c>
      <x:c r="N802" s="50" t="n">
        <x:v>0</x:v>
      </x:c>
      <x:c r="O802" s="52" t="str">
        <x:f>IF($F802="","",$F802*$M802)</x:f>
      </x:c>
      <x:c r="P802" s="54" t="str">
        <x:f>IF('Deal_Master_Wide'!$BR$117="","",'Deal_Master_Wide'!$BR$117)</x:f>
      </x:c>
      <x:c r="Q802" s="54" t="str">
        <x:f>IF('Deal_Master_Wide'!$BY$117="","",'Deal_Master_Wide'!$BY$117)</x:f>
      </x:c>
      <x:c r="R802" s="54" t="str">
        <x:f>IF('Deal_Master_Wide'!$CF$117="","",'Deal_Master_Wide'!$CF$117)</x:f>
      </x:c>
      <x:c r="S802" s="54" t="str">
        <x:f>IF('Deal_Master_Wide'!$CM$117="","",'Deal_Master_Wide'!$CM$117)</x:f>
      </x:c>
      <x:c r="T802" s="54" t="str">
        <x:f>IF('Deal_Master_Wide'!$CT$117="","",'Deal_Master_Wide'!$CT$117)</x:f>
      </x:c>
      <x:c r="U802" s="54" t="str">
        <x:f>IF('Deal_Master_Wide'!$DA$117="","",'Deal_Master_Wide'!$DA$117)</x:f>
      </x:c>
      <x:c r="V802" s="56" t="str">
        <x:f>IF('Deal_Master_Wide'!$DH$117="","",'Deal_Master_Wide'!$DH$117)</x:f>
      </x:c>
      <x:c r="W802" s="56" t="str">
        <x:f>IF('Deal_Master_Wide'!$DO$117="","",'Deal_Master_Wide'!$DO$117)</x:f>
      </x:c>
      <x:c r="X802" s="56" t="str">
        <x:f>IF('Deal_Master_Wide'!$DV$117="","",'Deal_Master_Wide'!$DV$117)</x:f>
      </x:c>
      <x:c r="Y802" s="118" t="str">
        <x:f>IF('Deal_Master_Wide'!$EC$117="","",'Deal_Master_Wide'!$EC$117)</x:f>
      </x:c>
      <x:c r="Z802" s="118" t="str">
        <x:f>IF('Deal_Master_Wide'!$EJ$117="","",'Deal_Master_Wide'!$EJ$117)</x:f>
      </x:c>
      <x:c r="AA802" s="52" t="str">
        <x:f>IF('Deal_Master_Wide'!$AL$117="","",'Deal_Master_Wide'!$AL$117)</x:f>
        <x:v>Unknown</x:v>
      </x:c>
      <x:c r="AB802" s="54" t="n">
        <x:f>IF('Deal_Master_Wide'!$AF$117="","",'Deal_Master_Wide'!$AF$117)</x:f>
        <x:v>225</x:v>
      </x:c>
      <x:c r="AC802" s="52" t="str">
        <x:f>IF(COUNT($P802,$Q802,$R802,$S802,$T802,$U802,$V802,$W802,$X802)=9,"Yes","No")</x:f>
        <x:v>No</x:v>
      </x:c>
      <x:c r="AD802" s="52" t="str">
        <x:f>IF(COUNT($Y802,$Z802)=2,"Yes","No")</x:f>
        <x:v>No</x:v>
      </x:c>
      <x:c r="AE802" s="50" t="str"/>
      <x:c r="AF802" t="str"/>
    </x:row>
    <x:row r="803" ht="20" customHeight="1">
      <x:c r="A803" s="50" t="str">
        <x:v>CTL-0115</x:v>
      </x:c>
      <x:c r="B803" s="50" t="str">
        <x:v>Candidate alternative-rationale group</x:v>
      </x:c>
      <x:c r="C803" s="52" t="str">
        <x:f>IF('Deal_Master_Wide'!$AU$117="","",'Deal_Master_Wide'!$AU$117)</x:f>
        <x:v>Not reviewed</x:v>
      </x:c>
      <x:c r="D803" s="52" t="str">
        <x:f>IF('Deal_Master_Wide'!$AV$117="","",'Deal_Master_Wide'!$AV$117)</x:f>
        <x:v>Not assessed</x:v>
      </x:c>
      <x:c r="E803" s="50" t="n">
        <x:v>0</x:v>
      </x:c>
      <x:c r="F803" s="52" t="str">
        <x:f>IF(OR($C803="High-confidence innovation-driven",$C803="Medium-confidence innovation-driven"),1,IF($C803="Clear alternative-rationale",0,""))</x:f>
      </x:c>
      <x:c r="G803" s="52" t="str">
        <x:f>IF('Deal_Master_Wide'!$M$117="","",'Deal_Master_Wide'!$M$117)</x:f>
        <x:v>Review</x:v>
      </x:c>
      <x:c r="H803" s="50" t="str">
        <x:v>Artivion Inc</x:v>
      </x:c>
      <x:c r="I803" s="50" t="str">
        <x:v>JOTEC AG</x:v>
      </x:c>
      <x:c r="J803" s="50" t="n">
        <x:v>2017</x:v>
      </x:c>
      <x:c r="K803" s="50" t="n">
        <x:v>0</x:v>
      </x:c>
      <x:c r="L803" s="50" t="n">
        <x:v>2017</x:v>
      </x:c>
      <x:c r="M803" s="50" t="n">
        <x:v>0</x:v>
      </x:c>
      <x:c r="N803" s="50" t="n">
        <x:v>1</x:v>
      </x:c>
      <x:c r="O803" s="52" t="str">
        <x:f>IF($F803="","",$F803*$M803)</x:f>
      </x:c>
      <x:c r="P803" s="54" t="str">
        <x:f>IF('Deal_Master_Wide'!$BS$117="","",'Deal_Master_Wide'!$BS$117)</x:f>
      </x:c>
      <x:c r="Q803" s="54" t="str">
        <x:f>IF('Deal_Master_Wide'!$BZ$117="","",'Deal_Master_Wide'!$BZ$117)</x:f>
      </x:c>
      <x:c r="R803" s="54" t="str">
        <x:f>IF('Deal_Master_Wide'!$CG$117="","",'Deal_Master_Wide'!$CG$117)</x:f>
      </x:c>
      <x:c r="S803" s="54" t="str">
        <x:f>IF('Deal_Master_Wide'!$CN$117="","",'Deal_Master_Wide'!$CN$117)</x:f>
      </x:c>
      <x:c r="T803" s="54" t="str">
        <x:f>IF('Deal_Master_Wide'!$CU$117="","",'Deal_Master_Wide'!$CU$117)</x:f>
      </x:c>
      <x:c r="U803" s="54" t="str">
        <x:f>IF('Deal_Master_Wide'!$DB$117="","",'Deal_Master_Wide'!$DB$117)</x:f>
      </x:c>
      <x:c r="V803" s="56" t="str">
        <x:f>IF('Deal_Master_Wide'!$DI$117="","",'Deal_Master_Wide'!$DI$117)</x:f>
      </x:c>
      <x:c r="W803" s="56" t="str">
        <x:f>IF('Deal_Master_Wide'!$DP$117="","",'Deal_Master_Wide'!$DP$117)</x:f>
      </x:c>
      <x:c r="X803" s="56" t="str">
        <x:f>IF('Deal_Master_Wide'!$DW$117="","",'Deal_Master_Wide'!$DW$117)</x:f>
      </x:c>
      <x:c r="Y803" s="118" t="str">
        <x:f>IF('Deal_Master_Wide'!$ED$117="","",'Deal_Master_Wide'!$ED$117)</x:f>
      </x:c>
      <x:c r="Z803" s="118" t="str">
        <x:f>IF('Deal_Master_Wide'!$EK$117="","",'Deal_Master_Wide'!$EK$117)</x:f>
      </x:c>
      <x:c r="AA803" s="52" t="str">
        <x:f>IF('Deal_Master_Wide'!$AL$117="","",'Deal_Master_Wide'!$AL$117)</x:f>
        <x:v>Unknown</x:v>
      </x:c>
      <x:c r="AB803" s="54" t="n">
        <x:f>IF('Deal_Master_Wide'!$AF$117="","",'Deal_Master_Wide'!$AF$117)</x:f>
        <x:v>225</x:v>
      </x:c>
      <x:c r="AC803" s="52" t="str">
        <x:f>IF(COUNT($P803,$Q803,$R803,$S803,$T803,$U803,$V803,$W803,$X803)=9,"Yes","No")</x:f>
        <x:v>No</x:v>
      </x:c>
      <x:c r="AD803" s="52" t="str">
        <x:f>IF(COUNT($Y803,$Z803)=2,"Yes","No")</x:f>
        <x:v>No</x:v>
      </x:c>
      <x:c r="AE803" s="50" t="str"/>
      <x:c r="AF803" t="str"/>
    </x:row>
    <x:row r="804" ht="20" customHeight="1">
      <x:c r="A804" s="50" t="str">
        <x:v>CTL-0115</x:v>
      </x:c>
      <x:c r="B804" s="50" t="str">
        <x:v>Candidate alternative-rationale group</x:v>
      </x:c>
      <x:c r="C804" s="52" t="str">
        <x:f>IF('Deal_Master_Wide'!$AU$117="","",'Deal_Master_Wide'!$AU$117)</x:f>
        <x:v>Not reviewed</x:v>
      </x:c>
      <x:c r="D804" s="52" t="str">
        <x:f>IF('Deal_Master_Wide'!$AV$117="","",'Deal_Master_Wide'!$AV$117)</x:f>
        <x:v>Not assessed</x:v>
      </x:c>
      <x:c r="E804" s="50" t="n">
        <x:v>0</x:v>
      </x:c>
      <x:c r="F804" s="52" t="str">
        <x:f>IF(OR($C804="High-confidence innovation-driven",$C804="Medium-confidence innovation-driven"),1,IF($C804="Clear alternative-rationale",0,""))</x:f>
      </x:c>
      <x:c r="G804" s="52" t="str">
        <x:f>IF('Deal_Master_Wide'!$M$117="","",'Deal_Master_Wide'!$M$117)</x:f>
        <x:v>Review</x:v>
      </x:c>
      <x:c r="H804" s="50" t="str">
        <x:v>Artivion Inc</x:v>
      </x:c>
      <x:c r="I804" s="50" t="str">
        <x:v>JOTEC AG</x:v>
      </x:c>
      <x:c r="J804" s="50" t="n">
        <x:v>2017</x:v>
      </x:c>
      <x:c r="K804" s="50" t="n">
        <x:v>1</x:v>
      </x:c>
      <x:c r="L804" s="50" t="n">
        <x:v>2018</x:v>
      </x:c>
      <x:c r="M804" s="50" t="n">
        <x:v>1</x:v>
      </x:c>
      <x:c r="N804" s="50" t="n">
        <x:v>1</x:v>
      </x:c>
      <x:c r="O804" s="52" t="str">
        <x:f>IF($F804="","",$F804*$M804)</x:f>
      </x:c>
      <x:c r="P804" s="54" t="str">
        <x:f>IF('Deal_Master_Wide'!$BT$117="","",'Deal_Master_Wide'!$BT$117)</x:f>
      </x:c>
      <x:c r="Q804" s="54" t="str">
        <x:f>IF('Deal_Master_Wide'!$CA$117="","",'Deal_Master_Wide'!$CA$117)</x:f>
      </x:c>
      <x:c r="R804" s="54" t="str">
        <x:f>IF('Deal_Master_Wide'!$CH$117="","",'Deal_Master_Wide'!$CH$117)</x:f>
      </x:c>
      <x:c r="S804" s="54" t="str">
        <x:f>IF('Deal_Master_Wide'!$CO$117="","",'Deal_Master_Wide'!$CO$117)</x:f>
      </x:c>
      <x:c r="T804" s="54" t="str">
        <x:f>IF('Deal_Master_Wide'!$CV$117="","",'Deal_Master_Wide'!$CV$117)</x:f>
      </x:c>
      <x:c r="U804" s="54" t="str">
        <x:f>IF('Deal_Master_Wide'!$DC$117="","",'Deal_Master_Wide'!$DC$117)</x:f>
      </x:c>
      <x:c r="V804" s="56" t="str">
        <x:f>IF('Deal_Master_Wide'!$DJ$117="","",'Deal_Master_Wide'!$DJ$117)</x:f>
      </x:c>
      <x:c r="W804" s="56" t="str">
        <x:f>IF('Deal_Master_Wide'!$DQ$117="","",'Deal_Master_Wide'!$DQ$117)</x:f>
      </x:c>
      <x:c r="X804" s="56" t="str">
        <x:f>IF('Deal_Master_Wide'!$DX$117="","",'Deal_Master_Wide'!$DX$117)</x:f>
      </x:c>
      <x:c r="Y804" s="118" t="str">
        <x:f>IF('Deal_Master_Wide'!$EE$117="","",'Deal_Master_Wide'!$EE$117)</x:f>
      </x:c>
      <x:c r="Z804" s="118" t="str">
        <x:f>IF('Deal_Master_Wide'!$EL$117="","",'Deal_Master_Wide'!$EL$117)</x:f>
      </x:c>
      <x:c r="AA804" s="52" t="str">
        <x:f>IF('Deal_Master_Wide'!$AL$117="","",'Deal_Master_Wide'!$AL$117)</x:f>
        <x:v>Unknown</x:v>
      </x:c>
      <x:c r="AB804" s="54" t="n">
        <x:f>IF('Deal_Master_Wide'!$AF$117="","",'Deal_Master_Wide'!$AF$117)</x:f>
        <x:v>225</x:v>
      </x:c>
      <x:c r="AC804" s="52" t="str">
        <x:f>IF(COUNT($P804,$Q804,$R804,$S804,$T804,$U804,$V804,$W804,$X804)=9,"Yes","No")</x:f>
        <x:v>No</x:v>
      </x:c>
      <x:c r="AD804" s="52" t="str">
        <x:f>IF(COUNT($Y804,$Z804)=2,"Yes","No")</x:f>
        <x:v>No</x:v>
      </x:c>
      <x:c r="AE804" s="50" t="str"/>
      <x:c r="AF804" t="str"/>
    </x:row>
    <x:row r="805" ht="20" customHeight="1">
      <x:c r="A805" s="50" t="str">
        <x:v>CTL-0115</x:v>
      </x:c>
      <x:c r="B805" s="50" t="str">
        <x:v>Candidate alternative-rationale group</x:v>
      </x:c>
      <x:c r="C805" s="52" t="str">
        <x:f>IF('Deal_Master_Wide'!$AU$117="","",'Deal_Master_Wide'!$AU$117)</x:f>
        <x:v>Not reviewed</x:v>
      </x:c>
      <x:c r="D805" s="52" t="str">
        <x:f>IF('Deal_Master_Wide'!$AV$117="","",'Deal_Master_Wide'!$AV$117)</x:f>
        <x:v>Not assessed</x:v>
      </x:c>
      <x:c r="E805" s="50" t="n">
        <x:v>0</x:v>
      </x:c>
      <x:c r="F805" s="52" t="str">
        <x:f>IF(OR($C805="High-confidence innovation-driven",$C805="Medium-confidence innovation-driven"),1,IF($C805="Clear alternative-rationale",0,""))</x:f>
      </x:c>
      <x:c r="G805" s="52" t="str">
        <x:f>IF('Deal_Master_Wide'!$M$117="","",'Deal_Master_Wide'!$M$117)</x:f>
        <x:v>Review</x:v>
      </x:c>
      <x:c r="H805" s="50" t="str">
        <x:v>Artivion Inc</x:v>
      </x:c>
      <x:c r="I805" s="50" t="str">
        <x:v>JOTEC AG</x:v>
      </x:c>
      <x:c r="J805" s="50" t="n">
        <x:v>2017</x:v>
      </x:c>
      <x:c r="K805" s="50" t="n">
        <x:v>2</x:v>
      </x:c>
      <x:c r="L805" s="50" t="n">
        <x:v>2019</x:v>
      </x:c>
      <x:c r="M805" s="50" t="n">
        <x:v>1</x:v>
      </x:c>
      <x:c r="N805" s="50" t="n">
        <x:v>1</x:v>
      </x:c>
      <x:c r="O805" s="52" t="str">
        <x:f>IF($F805="","",$F805*$M805)</x:f>
      </x:c>
      <x:c r="P805" s="54" t="str">
        <x:f>IF('Deal_Master_Wide'!$BU$117="","",'Deal_Master_Wide'!$BU$117)</x:f>
      </x:c>
      <x:c r="Q805" s="54" t="str">
        <x:f>IF('Deal_Master_Wide'!$CB$117="","",'Deal_Master_Wide'!$CB$117)</x:f>
      </x:c>
      <x:c r="R805" s="54" t="str">
        <x:f>IF('Deal_Master_Wide'!$CI$117="","",'Deal_Master_Wide'!$CI$117)</x:f>
      </x:c>
      <x:c r="S805" s="54" t="str">
        <x:f>IF('Deal_Master_Wide'!$CP$117="","",'Deal_Master_Wide'!$CP$117)</x:f>
      </x:c>
      <x:c r="T805" s="54" t="str">
        <x:f>IF('Deal_Master_Wide'!$CW$117="","",'Deal_Master_Wide'!$CW$117)</x:f>
      </x:c>
      <x:c r="U805" s="54" t="str">
        <x:f>IF('Deal_Master_Wide'!$DD$117="","",'Deal_Master_Wide'!$DD$117)</x:f>
      </x:c>
      <x:c r="V805" s="56" t="str">
        <x:f>IF('Deal_Master_Wide'!$DK$117="","",'Deal_Master_Wide'!$DK$117)</x:f>
      </x:c>
      <x:c r="W805" s="56" t="str">
        <x:f>IF('Deal_Master_Wide'!$DR$117="","",'Deal_Master_Wide'!$DR$117)</x:f>
      </x:c>
      <x:c r="X805" s="56" t="str">
        <x:f>IF('Deal_Master_Wide'!$DY$117="","",'Deal_Master_Wide'!$DY$117)</x:f>
      </x:c>
      <x:c r="Y805" s="118" t="str">
        <x:f>IF('Deal_Master_Wide'!$EF$117="","",'Deal_Master_Wide'!$EF$117)</x:f>
      </x:c>
      <x:c r="Z805" s="118" t="str">
        <x:f>IF('Deal_Master_Wide'!$EM$117="","",'Deal_Master_Wide'!$EM$117)</x:f>
      </x:c>
      <x:c r="AA805" s="52" t="str">
        <x:f>IF('Deal_Master_Wide'!$AL$117="","",'Deal_Master_Wide'!$AL$117)</x:f>
        <x:v>Unknown</x:v>
      </x:c>
      <x:c r="AB805" s="54" t="n">
        <x:f>IF('Deal_Master_Wide'!$AF$117="","",'Deal_Master_Wide'!$AF$117)</x:f>
        <x:v>225</x:v>
      </x:c>
      <x:c r="AC805" s="52" t="str">
        <x:f>IF(COUNT($P805,$Q805,$R805,$S805,$T805,$U805,$V805,$W805,$X805)=9,"Yes","No")</x:f>
        <x:v>No</x:v>
      </x:c>
      <x:c r="AD805" s="52" t="str">
        <x:f>IF(COUNT($Y805,$Z805)=2,"Yes","No")</x:f>
        <x:v>No</x:v>
      </x:c>
      <x:c r="AE805" s="50" t="str"/>
      <x:c r="AF805" t="str"/>
    </x:row>
    <x:row r="806" ht="20" customHeight="1">
      <x:c r="A806" s="50" t="str">
        <x:v>CTL-0115</x:v>
      </x:c>
      <x:c r="B806" s="50" t="str">
        <x:v>Candidate alternative-rationale group</x:v>
      </x:c>
      <x:c r="C806" s="52" t="str">
        <x:f>IF('Deal_Master_Wide'!$AU$117="","",'Deal_Master_Wide'!$AU$117)</x:f>
        <x:v>Not reviewed</x:v>
      </x:c>
      <x:c r="D806" s="52" t="str">
        <x:f>IF('Deal_Master_Wide'!$AV$117="","",'Deal_Master_Wide'!$AV$117)</x:f>
        <x:v>Not assessed</x:v>
      </x:c>
      <x:c r="E806" s="50" t="n">
        <x:v>0</x:v>
      </x:c>
      <x:c r="F806" s="52" t="str">
        <x:f>IF(OR($C806="High-confidence innovation-driven",$C806="Medium-confidence innovation-driven"),1,IF($C806="Clear alternative-rationale",0,""))</x:f>
      </x:c>
      <x:c r="G806" s="52" t="str">
        <x:f>IF('Deal_Master_Wide'!$M$117="","",'Deal_Master_Wide'!$M$117)</x:f>
        <x:v>Review</x:v>
      </x:c>
      <x:c r="H806" s="50" t="str">
        <x:v>Artivion Inc</x:v>
      </x:c>
      <x:c r="I806" s="50" t="str">
        <x:v>JOTEC AG</x:v>
      </x:c>
      <x:c r="J806" s="50" t="n">
        <x:v>2017</x:v>
      </x:c>
      <x:c r="K806" s="50" t="n">
        <x:v>3</x:v>
      </x:c>
      <x:c r="L806" s="50" t="n">
        <x:v>2020</x:v>
      </x:c>
      <x:c r="M806" s="50" t="n">
        <x:v>1</x:v>
      </x:c>
      <x:c r="N806" s="50" t="n">
        <x:v>1</x:v>
      </x:c>
      <x:c r="O806" s="52" t="str">
        <x:f>IF($F806="","",$F806*$M806)</x:f>
      </x:c>
      <x:c r="P806" s="54" t="str">
        <x:f>IF('Deal_Master_Wide'!$BV$117="","",'Deal_Master_Wide'!$BV$117)</x:f>
      </x:c>
      <x:c r="Q806" s="54" t="str">
        <x:f>IF('Deal_Master_Wide'!$CC$117="","",'Deal_Master_Wide'!$CC$117)</x:f>
      </x:c>
      <x:c r="R806" s="54" t="str">
        <x:f>IF('Deal_Master_Wide'!$CJ$117="","",'Deal_Master_Wide'!$CJ$117)</x:f>
      </x:c>
      <x:c r="S806" s="54" t="str">
        <x:f>IF('Deal_Master_Wide'!$CQ$117="","",'Deal_Master_Wide'!$CQ$117)</x:f>
      </x:c>
      <x:c r="T806" s="54" t="str">
        <x:f>IF('Deal_Master_Wide'!$CX$117="","",'Deal_Master_Wide'!$CX$117)</x:f>
      </x:c>
      <x:c r="U806" s="54" t="str">
        <x:f>IF('Deal_Master_Wide'!$DE$117="","",'Deal_Master_Wide'!$DE$117)</x:f>
      </x:c>
      <x:c r="V806" s="56" t="str">
        <x:f>IF('Deal_Master_Wide'!$DL$117="","",'Deal_Master_Wide'!$DL$117)</x:f>
      </x:c>
      <x:c r="W806" s="56" t="str">
        <x:f>IF('Deal_Master_Wide'!$DS$117="","",'Deal_Master_Wide'!$DS$117)</x:f>
      </x:c>
      <x:c r="X806" s="56" t="str">
        <x:f>IF('Deal_Master_Wide'!$DZ$117="","",'Deal_Master_Wide'!$DZ$117)</x:f>
      </x:c>
      <x:c r="Y806" s="118" t="str">
        <x:f>IF('Deal_Master_Wide'!$EG$117="","",'Deal_Master_Wide'!$EG$117)</x:f>
      </x:c>
      <x:c r="Z806" s="118" t="str">
        <x:f>IF('Deal_Master_Wide'!$EN$117="","",'Deal_Master_Wide'!$EN$117)</x:f>
      </x:c>
      <x:c r="AA806" s="52" t="str">
        <x:f>IF('Deal_Master_Wide'!$AL$117="","",'Deal_Master_Wide'!$AL$117)</x:f>
        <x:v>Unknown</x:v>
      </x:c>
      <x:c r="AB806" s="54" t="n">
        <x:f>IF('Deal_Master_Wide'!$AF$117="","",'Deal_Master_Wide'!$AF$117)</x:f>
        <x:v>225</x:v>
      </x:c>
      <x:c r="AC806" s="52" t="str">
        <x:f>IF(COUNT($P806,$Q806,$R806,$S806,$T806,$U806,$V806,$W806,$X806)=9,"Yes","No")</x:f>
        <x:v>No</x:v>
      </x:c>
      <x:c r="AD806" s="52" t="str">
        <x:f>IF(COUNT($Y806,$Z806)=2,"Yes","No")</x:f>
        <x:v>No</x:v>
      </x:c>
      <x:c r="AE806" s="50" t="str"/>
      <x:c r="AF806" t="str"/>
    </x:row>
    <x:row r="807" ht="20" customHeight="1">
      <x:c r="A807" s="50" t="str">
        <x:v>CTL-0116</x:v>
      </x:c>
      <x:c r="B807" s="50" t="str">
        <x:v>Candidate alternative-rationale group</x:v>
      </x:c>
      <x:c r="C807" s="52" t="str">
        <x:f>IF('Deal_Master_Wide'!$AU$118="","",'Deal_Master_Wide'!$AU$118)</x:f>
        <x:v>Not reviewed</x:v>
      </x:c>
      <x:c r="D807" s="52" t="str">
        <x:f>IF('Deal_Master_Wide'!$AV$118="","",'Deal_Master_Wide'!$AV$118)</x:f>
        <x:v>Not assessed</x:v>
      </x:c>
      <x:c r="E807" s="50" t="n">
        <x:v>0</x:v>
      </x:c>
      <x:c r="F807" s="52" t="str">
        <x:f>IF(OR($C807="High-confidence innovation-driven",$C807="Medium-confidence innovation-driven"),1,IF($C807="Clear alternative-rationale",0,""))</x:f>
      </x:c>
      <x:c r="G807" s="52" t="str">
        <x:f>IF('Deal_Master_Wide'!$M$118="","",'Deal_Master_Wide'!$M$118)</x:f>
        <x:v>Review</x:v>
      </x:c>
      <x:c r="H807" s="50" t="str">
        <x:v>Precision Medicine Group LLC</x:v>
      </x:c>
      <x:c r="I807" s="50" t="str">
        <x:v>Epiontis GmbH</x:v>
      </x:c>
      <x:c r="J807" s="50" t="n">
        <x:v>2017</x:v>
      </x:c>
      <x:c r="K807" s="50" t="n">
        <x:v>-3</x:v>
      </x:c>
      <x:c r="L807" s="50" t="n">
        <x:v>2014</x:v>
      </x:c>
      <x:c r="M807" s="50" t="n">
        <x:v>0</x:v>
      </x:c>
      <x:c r="N807" s="50" t="n">
        <x:v>0</x:v>
      </x:c>
      <x:c r="O807" s="52" t="str">
        <x:f>IF($F807="","",$F807*$M807)</x:f>
      </x:c>
      <x:c r="P807" s="54" t="str">
        <x:f>IF('Deal_Master_Wide'!$BP$118="","",'Deal_Master_Wide'!$BP$118)</x:f>
      </x:c>
      <x:c r="Q807" s="54" t="str">
        <x:f>IF('Deal_Master_Wide'!$BW$118="","",'Deal_Master_Wide'!$BW$118)</x:f>
      </x:c>
      <x:c r="R807" s="54" t="str">
        <x:f>IF('Deal_Master_Wide'!$CD$118="","",'Deal_Master_Wide'!$CD$118)</x:f>
      </x:c>
      <x:c r="S807" s="54" t="str">
        <x:f>IF('Deal_Master_Wide'!$CK$118="","",'Deal_Master_Wide'!$CK$118)</x:f>
      </x:c>
      <x:c r="T807" s="54" t="str">
        <x:f>IF('Deal_Master_Wide'!$CR$118="","",'Deal_Master_Wide'!$CR$118)</x:f>
      </x:c>
      <x:c r="U807" s="54" t="str">
        <x:f>IF('Deal_Master_Wide'!$CY$118="","",'Deal_Master_Wide'!$CY$118)</x:f>
      </x:c>
      <x:c r="V807" s="56" t="str">
        <x:f>IF('Deal_Master_Wide'!$DF$118="","",'Deal_Master_Wide'!$DF$118)</x:f>
      </x:c>
      <x:c r="W807" s="56" t="str">
        <x:f>IF('Deal_Master_Wide'!$DM$118="","",'Deal_Master_Wide'!$DM$118)</x:f>
      </x:c>
      <x:c r="X807" s="56" t="str">
        <x:f>IF('Deal_Master_Wide'!$DT$118="","",'Deal_Master_Wide'!$DT$118)</x:f>
      </x:c>
      <x:c r="Y807" s="118" t="str">
        <x:f>IF('Deal_Master_Wide'!$EA$118="","",'Deal_Master_Wide'!$EA$118)</x:f>
      </x:c>
      <x:c r="Z807" s="118" t="str">
        <x:f>IF('Deal_Master_Wide'!$EH$118="","",'Deal_Master_Wide'!$EH$118)</x:f>
      </x:c>
      <x:c r="AA807" s="52" t="str">
        <x:f>IF('Deal_Master_Wide'!$AL$118="","",'Deal_Master_Wide'!$AL$118)</x:f>
        <x:v>Unknown</x:v>
      </x:c>
      <x:c r="AB807" s="54" t="str">
        <x:f>IF('Deal_Master_Wide'!$AF$118="","",'Deal_Master_Wide'!$AF$118)</x:f>
      </x:c>
      <x:c r="AC807" s="52" t="str">
        <x:f>IF(COUNT($P807,$Q807,$R807,$S807,$T807,$U807,$V807,$W807,$X807)=9,"Yes","No")</x:f>
        <x:v>No</x:v>
      </x:c>
      <x:c r="AD807" s="52" t="str">
        <x:f>IF(COUNT($Y807,$Z807)=2,"Yes","No")</x:f>
        <x:v>No</x:v>
      </x:c>
      <x:c r="AE807" s="50" t="str"/>
      <x:c r="AF807" t="str"/>
    </x:row>
    <x:row r="808" ht="20" customHeight="1">
      <x:c r="A808" s="50" t="str">
        <x:v>CTL-0116</x:v>
      </x:c>
      <x:c r="B808" s="50" t="str">
        <x:v>Candidate alternative-rationale group</x:v>
      </x:c>
      <x:c r="C808" s="52" t="str">
        <x:f>IF('Deal_Master_Wide'!$AU$118="","",'Deal_Master_Wide'!$AU$118)</x:f>
        <x:v>Not reviewed</x:v>
      </x:c>
      <x:c r="D808" s="52" t="str">
        <x:f>IF('Deal_Master_Wide'!$AV$118="","",'Deal_Master_Wide'!$AV$118)</x:f>
        <x:v>Not assessed</x:v>
      </x:c>
      <x:c r="E808" s="50" t="n">
        <x:v>0</x:v>
      </x:c>
      <x:c r="F808" s="52" t="str">
        <x:f>IF(OR($C808="High-confidence innovation-driven",$C808="Medium-confidence innovation-driven"),1,IF($C808="Clear alternative-rationale",0,""))</x:f>
      </x:c>
      <x:c r="G808" s="52" t="str">
        <x:f>IF('Deal_Master_Wide'!$M$118="","",'Deal_Master_Wide'!$M$118)</x:f>
        <x:v>Review</x:v>
      </x:c>
      <x:c r="H808" s="50" t="str">
        <x:v>Precision Medicine Group LLC</x:v>
      </x:c>
      <x:c r="I808" s="50" t="str">
        <x:v>Epiontis GmbH</x:v>
      </x:c>
      <x:c r="J808" s="50" t="n">
        <x:v>2017</x:v>
      </x:c>
      <x:c r="K808" s="50" t="n">
        <x:v>-2</x:v>
      </x:c>
      <x:c r="L808" s="50" t="n">
        <x:v>2015</x:v>
      </x:c>
      <x:c r="M808" s="50" t="n">
        <x:v>0</x:v>
      </x:c>
      <x:c r="N808" s="50" t="n">
        <x:v>0</x:v>
      </x:c>
      <x:c r="O808" s="52" t="str">
        <x:f>IF($F808="","",$F808*$M808)</x:f>
      </x:c>
      <x:c r="P808" s="54" t="str">
        <x:f>IF('Deal_Master_Wide'!$BQ$118="","",'Deal_Master_Wide'!$BQ$118)</x:f>
      </x:c>
      <x:c r="Q808" s="54" t="str">
        <x:f>IF('Deal_Master_Wide'!$BX$118="","",'Deal_Master_Wide'!$BX$118)</x:f>
      </x:c>
      <x:c r="R808" s="54" t="str">
        <x:f>IF('Deal_Master_Wide'!$CE$118="","",'Deal_Master_Wide'!$CE$118)</x:f>
      </x:c>
      <x:c r="S808" s="54" t="str">
        <x:f>IF('Deal_Master_Wide'!$CL$118="","",'Deal_Master_Wide'!$CL$118)</x:f>
      </x:c>
      <x:c r="T808" s="54" t="str">
        <x:f>IF('Deal_Master_Wide'!$CS$118="","",'Deal_Master_Wide'!$CS$118)</x:f>
      </x:c>
      <x:c r="U808" s="54" t="str">
        <x:f>IF('Deal_Master_Wide'!$CZ$118="","",'Deal_Master_Wide'!$CZ$118)</x:f>
      </x:c>
      <x:c r="V808" s="56" t="str">
        <x:f>IF('Deal_Master_Wide'!$DG$118="","",'Deal_Master_Wide'!$DG$118)</x:f>
      </x:c>
      <x:c r="W808" s="56" t="str">
        <x:f>IF('Deal_Master_Wide'!$DN$118="","",'Deal_Master_Wide'!$DN$118)</x:f>
      </x:c>
      <x:c r="X808" s="56" t="str">
        <x:f>IF('Deal_Master_Wide'!$DU$118="","",'Deal_Master_Wide'!$DU$118)</x:f>
      </x:c>
      <x:c r="Y808" s="118" t="str">
        <x:f>IF('Deal_Master_Wide'!$EB$118="","",'Deal_Master_Wide'!$EB$118)</x:f>
      </x:c>
      <x:c r="Z808" s="118" t="str">
        <x:f>IF('Deal_Master_Wide'!$EI$118="","",'Deal_Master_Wide'!$EI$118)</x:f>
      </x:c>
      <x:c r="AA808" s="52" t="str">
        <x:f>IF('Deal_Master_Wide'!$AL$118="","",'Deal_Master_Wide'!$AL$118)</x:f>
        <x:v>Unknown</x:v>
      </x:c>
      <x:c r="AB808" s="54" t="str">
        <x:f>IF('Deal_Master_Wide'!$AF$118="","",'Deal_Master_Wide'!$AF$118)</x:f>
      </x:c>
      <x:c r="AC808" s="52" t="str">
        <x:f>IF(COUNT($P808,$Q808,$R808,$S808,$T808,$U808,$V808,$W808,$X808)=9,"Yes","No")</x:f>
        <x:v>No</x:v>
      </x:c>
      <x:c r="AD808" s="52" t="str">
        <x:f>IF(COUNT($Y808,$Z808)=2,"Yes","No")</x:f>
        <x:v>No</x:v>
      </x:c>
      <x:c r="AE808" s="50" t="str"/>
      <x:c r="AF808" t="str"/>
    </x:row>
    <x:row r="809" ht="20" customHeight="1">
      <x:c r="A809" s="50" t="str">
        <x:v>CTL-0116</x:v>
      </x:c>
      <x:c r="B809" s="50" t="str">
        <x:v>Candidate alternative-rationale group</x:v>
      </x:c>
      <x:c r="C809" s="52" t="str">
        <x:f>IF('Deal_Master_Wide'!$AU$118="","",'Deal_Master_Wide'!$AU$118)</x:f>
        <x:v>Not reviewed</x:v>
      </x:c>
      <x:c r="D809" s="52" t="str">
        <x:f>IF('Deal_Master_Wide'!$AV$118="","",'Deal_Master_Wide'!$AV$118)</x:f>
        <x:v>Not assessed</x:v>
      </x:c>
      <x:c r="E809" s="50" t="n">
        <x:v>0</x:v>
      </x:c>
      <x:c r="F809" s="52" t="str">
        <x:f>IF(OR($C809="High-confidence innovation-driven",$C809="Medium-confidence innovation-driven"),1,IF($C809="Clear alternative-rationale",0,""))</x:f>
      </x:c>
      <x:c r="G809" s="52" t="str">
        <x:f>IF('Deal_Master_Wide'!$M$118="","",'Deal_Master_Wide'!$M$118)</x:f>
        <x:v>Review</x:v>
      </x:c>
      <x:c r="H809" s="50" t="str">
        <x:v>Precision Medicine Group LLC</x:v>
      </x:c>
      <x:c r="I809" s="50" t="str">
        <x:v>Epiontis GmbH</x:v>
      </x:c>
      <x:c r="J809" s="50" t="n">
        <x:v>2017</x:v>
      </x:c>
      <x:c r="K809" s="50" t="n">
        <x:v>-1</x:v>
      </x:c>
      <x:c r="L809" s="50" t="n">
        <x:v>2016</x:v>
      </x:c>
      <x:c r="M809" s="50" t="n">
        <x:v>0</x:v>
      </x:c>
      <x:c r="N809" s="50" t="n">
        <x:v>0</x:v>
      </x:c>
      <x:c r="O809" s="52" t="str">
        <x:f>IF($F809="","",$F809*$M809)</x:f>
      </x:c>
      <x:c r="P809" s="54" t="str">
        <x:f>IF('Deal_Master_Wide'!$BR$118="","",'Deal_Master_Wide'!$BR$118)</x:f>
      </x:c>
      <x:c r="Q809" s="54" t="str">
        <x:f>IF('Deal_Master_Wide'!$BY$118="","",'Deal_Master_Wide'!$BY$118)</x:f>
      </x:c>
      <x:c r="R809" s="54" t="str">
        <x:f>IF('Deal_Master_Wide'!$CF$118="","",'Deal_Master_Wide'!$CF$118)</x:f>
      </x:c>
      <x:c r="S809" s="54" t="str">
        <x:f>IF('Deal_Master_Wide'!$CM$118="","",'Deal_Master_Wide'!$CM$118)</x:f>
      </x:c>
      <x:c r="T809" s="54" t="str">
        <x:f>IF('Deal_Master_Wide'!$CT$118="","",'Deal_Master_Wide'!$CT$118)</x:f>
      </x:c>
      <x:c r="U809" s="54" t="str">
        <x:f>IF('Deal_Master_Wide'!$DA$118="","",'Deal_Master_Wide'!$DA$118)</x:f>
      </x:c>
      <x:c r="V809" s="56" t="str">
        <x:f>IF('Deal_Master_Wide'!$DH$118="","",'Deal_Master_Wide'!$DH$118)</x:f>
      </x:c>
      <x:c r="W809" s="56" t="str">
        <x:f>IF('Deal_Master_Wide'!$DO$118="","",'Deal_Master_Wide'!$DO$118)</x:f>
      </x:c>
      <x:c r="X809" s="56" t="str">
        <x:f>IF('Deal_Master_Wide'!$DV$118="","",'Deal_Master_Wide'!$DV$118)</x:f>
      </x:c>
      <x:c r="Y809" s="118" t="str">
        <x:f>IF('Deal_Master_Wide'!$EC$118="","",'Deal_Master_Wide'!$EC$118)</x:f>
      </x:c>
      <x:c r="Z809" s="118" t="str">
        <x:f>IF('Deal_Master_Wide'!$EJ$118="","",'Deal_Master_Wide'!$EJ$118)</x:f>
      </x:c>
      <x:c r="AA809" s="52" t="str">
        <x:f>IF('Deal_Master_Wide'!$AL$118="","",'Deal_Master_Wide'!$AL$118)</x:f>
        <x:v>Unknown</x:v>
      </x:c>
      <x:c r="AB809" s="54" t="str">
        <x:f>IF('Deal_Master_Wide'!$AF$118="","",'Deal_Master_Wide'!$AF$118)</x:f>
      </x:c>
      <x:c r="AC809" s="52" t="str">
        <x:f>IF(COUNT($P809,$Q809,$R809,$S809,$T809,$U809,$V809,$W809,$X809)=9,"Yes","No")</x:f>
        <x:v>No</x:v>
      </x:c>
      <x:c r="AD809" s="52" t="str">
        <x:f>IF(COUNT($Y809,$Z809)=2,"Yes","No")</x:f>
        <x:v>No</x:v>
      </x:c>
      <x:c r="AE809" s="50" t="str"/>
      <x:c r="AF809" t="str"/>
    </x:row>
    <x:row r="810" ht="20" customHeight="1">
      <x:c r="A810" s="50" t="str">
        <x:v>CTL-0116</x:v>
      </x:c>
      <x:c r="B810" s="50" t="str">
        <x:v>Candidate alternative-rationale group</x:v>
      </x:c>
      <x:c r="C810" s="52" t="str">
        <x:f>IF('Deal_Master_Wide'!$AU$118="","",'Deal_Master_Wide'!$AU$118)</x:f>
        <x:v>Not reviewed</x:v>
      </x:c>
      <x:c r="D810" s="52" t="str">
        <x:f>IF('Deal_Master_Wide'!$AV$118="","",'Deal_Master_Wide'!$AV$118)</x:f>
        <x:v>Not assessed</x:v>
      </x:c>
      <x:c r="E810" s="50" t="n">
        <x:v>0</x:v>
      </x:c>
      <x:c r="F810" s="52" t="str">
        <x:f>IF(OR($C810="High-confidence innovation-driven",$C810="Medium-confidence innovation-driven"),1,IF($C810="Clear alternative-rationale",0,""))</x:f>
      </x:c>
      <x:c r="G810" s="52" t="str">
        <x:f>IF('Deal_Master_Wide'!$M$118="","",'Deal_Master_Wide'!$M$118)</x:f>
        <x:v>Review</x:v>
      </x:c>
      <x:c r="H810" s="50" t="str">
        <x:v>Precision Medicine Group LLC</x:v>
      </x:c>
      <x:c r="I810" s="50" t="str">
        <x:v>Epiontis GmbH</x:v>
      </x:c>
      <x:c r="J810" s="50" t="n">
        <x:v>2017</x:v>
      </x:c>
      <x:c r="K810" s="50" t="n">
        <x:v>0</x:v>
      </x:c>
      <x:c r="L810" s="50" t="n">
        <x:v>2017</x:v>
      </x:c>
      <x:c r="M810" s="50" t="n">
        <x:v>0</x:v>
      </x:c>
      <x:c r="N810" s="50" t="n">
        <x:v>1</x:v>
      </x:c>
      <x:c r="O810" s="52" t="str">
        <x:f>IF($F810="","",$F810*$M810)</x:f>
      </x:c>
      <x:c r="P810" s="54" t="str">
        <x:f>IF('Deal_Master_Wide'!$BS$118="","",'Deal_Master_Wide'!$BS$118)</x:f>
      </x:c>
      <x:c r="Q810" s="54" t="str">
        <x:f>IF('Deal_Master_Wide'!$BZ$118="","",'Deal_Master_Wide'!$BZ$118)</x:f>
      </x:c>
      <x:c r="R810" s="54" t="str">
        <x:f>IF('Deal_Master_Wide'!$CG$118="","",'Deal_Master_Wide'!$CG$118)</x:f>
      </x:c>
      <x:c r="S810" s="54" t="str">
        <x:f>IF('Deal_Master_Wide'!$CN$118="","",'Deal_Master_Wide'!$CN$118)</x:f>
      </x:c>
      <x:c r="T810" s="54" t="str">
        <x:f>IF('Deal_Master_Wide'!$CU$118="","",'Deal_Master_Wide'!$CU$118)</x:f>
      </x:c>
      <x:c r="U810" s="54" t="str">
        <x:f>IF('Deal_Master_Wide'!$DB$118="","",'Deal_Master_Wide'!$DB$118)</x:f>
      </x:c>
      <x:c r="V810" s="56" t="str">
        <x:f>IF('Deal_Master_Wide'!$DI$118="","",'Deal_Master_Wide'!$DI$118)</x:f>
      </x:c>
      <x:c r="W810" s="56" t="str">
        <x:f>IF('Deal_Master_Wide'!$DP$118="","",'Deal_Master_Wide'!$DP$118)</x:f>
      </x:c>
      <x:c r="X810" s="56" t="str">
        <x:f>IF('Deal_Master_Wide'!$DW$118="","",'Deal_Master_Wide'!$DW$118)</x:f>
      </x:c>
      <x:c r="Y810" s="118" t="str">
        <x:f>IF('Deal_Master_Wide'!$ED$118="","",'Deal_Master_Wide'!$ED$118)</x:f>
      </x:c>
      <x:c r="Z810" s="118" t="str">
        <x:f>IF('Deal_Master_Wide'!$EK$118="","",'Deal_Master_Wide'!$EK$118)</x:f>
      </x:c>
      <x:c r="AA810" s="52" t="str">
        <x:f>IF('Deal_Master_Wide'!$AL$118="","",'Deal_Master_Wide'!$AL$118)</x:f>
        <x:v>Unknown</x:v>
      </x:c>
      <x:c r="AB810" s="54" t="str">
        <x:f>IF('Deal_Master_Wide'!$AF$118="","",'Deal_Master_Wide'!$AF$118)</x:f>
      </x:c>
      <x:c r="AC810" s="52" t="str">
        <x:f>IF(COUNT($P810,$Q810,$R810,$S810,$T810,$U810,$V810,$W810,$X810)=9,"Yes","No")</x:f>
        <x:v>No</x:v>
      </x:c>
      <x:c r="AD810" s="52" t="str">
        <x:f>IF(COUNT($Y810,$Z810)=2,"Yes","No")</x:f>
        <x:v>No</x:v>
      </x:c>
      <x:c r="AE810" s="50" t="str"/>
      <x:c r="AF810" t="str"/>
    </x:row>
    <x:row r="811" ht="20" customHeight="1">
      <x:c r="A811" s="50" t="str">
        <x:v>CTL-0116</x:v>
      </x:c>
      <x:c r="B811" s="50" t="str">
        <x:v>Candidate alternative-rationale group</x:v>
      </x:c>
      <x:c r="C811" s="52" t="str">
        <x:f>IF('Deal_Master_Wide'!$AU$118="","",'Deal_Master_Wide'!$AU$118)</x:f>
        <x:v>Not reviewed</x:v>
      </x:c>
      <x:c r="D811" s="52" t="str">
        <x:f>IF('Deal_Master_Wide'!$AV$118="","",'Deal_Master_Wide'!$AV$118)</x:f>
        <x:v>Not assessed</x:v>
      </x:c>
      <x:c r="E811" s="50" t="n">
        <x:v>0</x:v>
      </x:c>
      <x:c r="F811" s="52" t="str">
        <x:f>IF(OR($C811="High-confidence innovation-driven",$C811="Medium-confidence innovation-driven"),1,IF($C811="Clear alternative-rationale",0,""))</x:f>
      </x:c>
      <x:c r="G811" s="52" t="str">
        <x:f>IF('Deal_Master_Wide'!$M$118="","",'Deal_Master_Wide'!$M$118)</x:f>
        <x:v>Review</x:v>
      </x:c>
      <x:c r="H811" s="50" t="str">
        <x:v>Precision Medicine Group LLC</x:v>
      </x:c>
      <x:c r="I811" s="50" t="str">
        <x:v>Epiontis GmbH</x:v>
      </x:c>
      <x:c r="J811" s="50" t="n">
        <x:v>2017</x:v>
      </x:c>
      <x:c r="K811" s="50" t="n">
        <x:v>1</x:v>
      </x:c>
      <x:c r="L811" s="50" t="n">
        <x:v>2018</x:v>
      </x:c>
      <x:c r="M811" s="50" t="n">
        <x:v>1</x:v>
      </x:c>
      <x:c r="N811" s="50" t="n">
        <x:v>1</x:v>
      </x:c>
      <x:c r="O811" s="52" t="str">
        <x:f>IF($F811="","",$F811*$M811)</x:f>
      </x:c>
      <x:c r="P811" s="54" t="str">
        <x:f>IF('Deal_Master_Wide'!$BT$118="","",'Deal_Master_Wide'!$BT$118)</x:f>
      </x:c>
      <x:c r="Q811" s="54" t="str">
        <x:f>IF('Deal_Master_Wide'!$CA$118="","",'Deal_Master_Wide'!$CA$118)</x:f>
      </x:c>
      <x:c r="R811" s="54" t="str">
        <x:f>IF('Deal_Master_Wide'!$CH$118="","",'Deal_Master_Wide'!$CH$118)</x:f>
      </x:c>
      <x:c r="S811" s="54" t="str">
        <x:f>IF('Deal_Master_Wide'!$CO$118="","",'Deal_Master_Wide'!$CO$118)</x:f>
      </x:c>
      <x:c r="T811" s="54" t="str">
        <x:f>IF('Deal_Master_Wide'!$CV$118="","",'Deal_Master_Wide'!$CV$118)</x:f>
      </x:c>
      <x:c r="U811" s="54" t="str">
        <x:f>IF('Deal_Master_Wide'!$DC$118="","",'Deal_Master_Wide'!$DC$118)</x:f>
      </x:c>
      <x:c r="V811" s="56" t="str">
        <x:f>IF('Deal_Master_Wide'!$DJ$118="","",'Deal_Master_Wide'!$DJ$118)</x:f>
      </x:c>
      <x:c r="W811" s="56" t="str">
        <x:f>IF('Deal_Master_Wide'!$DQ$118="","",'Deal_Master_Wide'!$DQ$118)</x:f>
      </x:c>
      <x:c r="X811" s="56" t="str">
        <x:f>IF('Deal_Master_Wide'!$DX$118="","",'Deal_Master_Wide'!$DX$118)</x:f>
      </x:c>
      <x:c r="Y811" s="118" t="str">
        <x:f>IF('Deal_Master_Wide'!$EE$118="","",'Deal_Master_Wide'!$EE$118)</x:f>
      </x:c>
      <x:c r="Z811" s="118" t="str">
        <x:f>IF('Deal_Master_Wide'!$EL$118="","",'Deal_Master_Wide'!$EL$118)</x:f>
      </x:c>
      <x:c r="AA811" s="52" t="str">
        <x:f>IF('Deal_Master_Wide'!$AL$118="","",'Deal_Master_Wide'!$AL$118)</x:f>
        <x:v>Unknown</x:v>
      </x:c>
      <x:c r="AB811" s="54" t="str">
        <x:f>IF('Deal_Master_Wide'!$AF$118="","",'Deal_Master_Wide'!$AF$118)</x:f>
      </x:c>
      <x:c r="AC811" s="52" t="str">
        <x:f>IF(COUNT($P811,$Q811,$R811,$S811,$T811,$U811,$V811,$W811,$X811)=9,"Yes","No")</x:f>
        <x:v>No</x:v>
      </x:c>
      <x:c r="AD811" s="52" t="str">
        <x:f>IF(COUNT($Y811,$Z811)=2,"Yes","No")</x:f>
        <x:v>No</x:v>
      </x:c>
      <x:c r="AE811" s="50" t="str"/>
      <x:c r="AF811" t="str"/>
    </x:row>
    <x:row r="812" ht="20" customHeight="1">
      <x:c r="A812" s="50" t="str">
        <x:v>CTL-0116</x:v>
      </x:c>
      <x:c r="B812" s="50" t="str">
        <x:v>Candidate alternative-rationale group</x:v>
      </x:c>
      <x:c r="C812" s="52" t="str">
        <x:f>IF('Deal_Master_Wide'!$AU$118="","",'Deal_Master_Wide'!$AU$118)</x:f>
        <x:v>Not reviewed</x:v>
      </x:c>
      <x:c r="D812" s="52" t="str">
        <x:f>IF('Deal_Master_Wide'!$AV$118="","",'Deal_Master_Wide'!$AV$118)</x:f>
        <x:v>Not assessed</x:v>
      </x:c>
      <x:c r="E812" s="50" t="n">
        <x:v>0</x:v>
      </x:c>
      <x:c r="F812" s="52" t="str">
        <x:f>IF(OR($C812="High-confidence innovation-driven",$C812="Medium-confidence innovation-driven"),1,IF($C812="Clear alternative-rationale",0,""))</x:f>
      </x:c>
      <x:c r="G812" s="52" t="str">
        <x:f>IF('Deal_Master_Wide'!$M$118="","",'Deal_Master_Wide'!$M$118)</x:f>
        <x:v>Review</x:v>
      </x:c>
      <x:c r="H812" s="50" t="str">
        <x:v>Precision Medicine Group LLC</x:v>
      </x:c>
      <x:c r="I812" s="50" t="str">
        <x:v>Epiontis GmbH</x:v>
      </x:c>
      <x:c r="J812" s="50" t="n">
        <x:v>2017</x:v>
      </x:c>
      <x:c r="K812" s="50" t="n">
        <x:v>2</x:v>
      </x:c>
      <x:c r="L812" s="50" t="n">
        <x:v>2019</x:v>
      </x:c>
      <x:c r="M812" s="50" t="n">
        <x:v>1</x:v>
      </x:c>
      <x:c r="N812" s="50" t="n">
        <x:v>1</x:v>
      </x:c>
      <x:c r="O812" s="52" t="str">
        <x:f>IF($F812="","",$F812*$M812)</x:f>
      </x:c>
      <x:c r="P812" s="54" t="str">
        <x:f>IF('Deal_Master_Wide'!$BU$118="","",'Deal_Master_Wide'!$BU$118)</x:f>
      </x:c>
      <x:c r="Q812" s="54" t="str">
        <x:f>IF('Deal_Master_Wide'!$CB$118="","",'Deal_Master_Wide'!$CB$118)</x:f>
      </x:c>
      <x:c r="R812" s="54" t="str">
        <x:f>IF('Deal_Master_Wide'!$CI$118="","",'Deal_Master_Wide'!$CI$118)</x:f>
      </x:c>
      <x:c r="S812" s="54" t="str">
        <x:f>IF('Deal_Master_Wide'!$CP$118="","",'Deal_Master_Wide'!$CP$118)</x:f>
      </x:c>
      <x:c r="T812" s="54" t="str">
        <x:f>IF('Deal_Master_Wide'!$CW$118="","",'Deal_Master_Wide'!$CW$118)</x:f>
      </x:c>
      <x:c r="U812" s="54" t="str">
        <x:f>IF('Deal_Master_Wide'!$DD$118="","",'Deal_Master_Wide'!$DD$118)</x:f>
      </x:c>
      <x:c r="V812" s="56" t="str">
        <x:f>IF('Deal_Master_Wide'!$DK$118="","",'Deal_Master_Wide'!$DK$118)</x:f>
      </x:c>
      <x:c r="W812" s="56" t="str">
        <x:f>IF('Deal_Master_Wide'!$DR$118="","",'Deal_Master_Wide'!$DR$118)</x:f>
      </x:c>
      <x:c r="X812" s="56" t="str">
        <x:f>IF('Deal_Master_Wide'!$DY$118="","",'Deal_Master_Wide'!$DY$118)</x:f>
      </x:c>
      <x:c r="Y812" s="118" t="str">
        <x:f>IF('Deal_Master_Wide'!$EF$118="","",'Deal_Master_Wide'!$EF$118)</x:f>
      </x:c>
      <x:c r="Z812" s="118" t="str">
        <x:f>IF('Deal_Master_Wide'!$EM$118="","",'Deal_Master_Wide'!$EM$118)</x:f>
      </x:c>
      <x:c r="AA812" s="52" t="str">
        <x:f>IF('Deal_Master_Wide'!$AL$118="","",'Deal_Master_Wide'!$AL$118)</x:f>
        <x:v>Unknown</x:v>
      </x:c>
      <x:c r="AB812" s="54" t="str">
        <x:f>IF('Deal_Master_Wide'!$AF$118="","",'Deal_Master_Wide'!$AF$118)</x:f>
      </x:c>
      <x:c r="AC812" s="52" t="str">
        <x:f>IF(COUNT($P812,$Q812,$R812,$S812,$T812,$U812,$V812,$W812,$X812)=9,"Yes","No")</x:f>
        <x:v>No</x:v>
      </x:c>
      <x:c r="AD812" s="52" t="str">
        <x:f>IF(COUNT($Y812,$Z812)=2,"Yes","No")</x:f>
        <x:v>No</x:v>
      </x:c>
      <x:c r="AE812" s="50" t="str"/>
      <x:c r="AF812" t="str"/>
    </x:row>
    <x:row r="813" ht="20" customHeight="1">
      <x:c r="A813" s="50" t="str">
        <x:v>CTL-0116</x:v>
      </x:c>
      <x:c r="B813" s="50" t="str">
        <x:v>Candidate alternative-rationale group</x:v>
      </x:c>
      <x:c r="C813" s="52" t="str">
        <x:f>IF('Deal_Master_Wide'!$AU$118="","",'Deal_Master_Wide'!$AU$118)</x:f>
        <x:v>Not reviewed</x:v>
      </x:c>
      <x:c r="D813" s="52" t="str">
        <x:f>IF('Deal_Master_Wide'!$AV$118="","",'Deal_Master_Wide'!$AV$118)</x:f>
        <x:v>Not assessed</x:v>
      </x:c>
      <x:c r="E813" s="50" t="n">
        <x:v>0</x:v>
      </x:c>
      <x:c r="F813" s="52" t="str">
        <x:f>IF(OR($C813="High-confidence innovation-driven",$C813="Medium-confidence innovation-driven"),1,IF($C813="Clear alternative-rationale",0,""))</x:f>
      </x:c>
      <x:c r="G813" s="52" t="str">
        <x:f>IF('Deal_Master_Wide'!$M$118="","",'Deal_Master_Wide'!$M$118)</x:f>
        <x:v>Review</x:v>
      </x:c>
      <x:c r="H813" s="50" t="str">
        <x:v>Precision Medicine Group LLC</x:v>
      </x:c>
      <x:c r="I813" s="50" t="str">
        <x:v>Epiontis GmbH</x:v>
      </x:c>
      <x:c r="J813" s="50" t="n">
        <x:v>2017</x:v>
      </x:c>
      <x:c r="K813" s="50" t="n">
        <x:v>3</x:v>
      </x:c>
      <x:c r="L813" s="50" t="n">
        <x:v>2020</x:v>
      </x:c>
      <x:c r="M813" s="50" t="n">
        <x:v>1</x:v>
      </x:c>
      <x:c r="N813" s="50" t="n">
        <x:v>1</x:v>
      </x:c>
      <x:c r="O813" s="52" t="str">
        <x:f>IF($F813="","",$F813*$M813)</x:f>
      </x:c>
      <x:c r="P813" s="54" t="str">
        <x:f>IF('Deal_Master_Wide'!$BV$118="","",'Deal_Master_Wide'!$BV$118)</x:f>
      </x:c>
      <x:c r="Q813" s="54" t="str">
        <x:f>IF('Deal_Master_Wide'!$CC$118="","",'Deal_Master_Wide'!$CC$118)</x:f>
      </x:c>
      <x:c r="R813" s="54" t="str">
        <x:f>IF('Deal_Master_Wide'!$CJ$118="","",'Deal_Master_Wide'!$CJ$118)</x:f>
      </x:c>
      <x:c r="S813" s="54" t="str">
        <x:f>IF('Deal_Master_Wide'!$CQ$118="","",'Deal_Master_Wide'!$CQ$118)</x:f>
      </x:c>
      <x:c r="T813" s="54" t="str">
        <x:f>IF('Deal_Master_Wide'!$CX$118="","",'Deal_Master_Wide'!$CX$118)</x:f>
      </x:c>
      <x:c r="U813" s="54" t="str">
        <x:f>IF('Deal_Master_Wide'!$DE$118="","",'Deal_Master_Wide'!$DE$118)</x:f>
      </x:c>
      <x:c r="V813" s="56" t="str">
        <x:f>IF('Deal_Master_Wide'!$DL$118="","",'Deal_Master_Wide'!$DL$118)</x:f>
      </x:c>
      <x:c r="W813" s="56" t="str">
        <x:f>IF('Deal_Master_Wide'!$DS$118="","",'Deal_Master_Wide'!$DS$118)</x:f>
      </x:c>
      <x:c r="X813" s="56" t="str">
        <x:f>IF('Deal_Master_Wide'!$DZ$118="","",'Deal_Master_Wide'!$DZ$118)</x:f>
      </x:c>
      <x:c r="Y813" s="118" t="str">
        <x:f>IF('Deal_Master_Wide'!$EG$118="","",'Deal_Master_Wide'!$EG$118)</x:f>
      </x:c>
      <x:c r="Z813" s="118" t="str">
        <x:f>IF('Deal_Master_Wide'!$EN$118="","",'Deal_Master_Wide'!$EN$118)</x:f>
      </x:c>
      <x:c r="AA813" s="52" t="str">
        <x:f>IF('Deal_Master_Wide'!$AL$118="","",'Deal_Master_Wide'!$AL$118)</x:f>
        <x:v>Unknown</x:v>
      </x:c>
      <x:c r="AB813" s="54" t="str">
        <x:f>IF('Deal_Master_Wide'!$AF$118="","",'Deal_Master_Wide'!$AF$118)</x:f>
      </x:c>
      <x:c r="AC813" s="52" t="str">
        <x:f>IF(COUNT($P813,$Q813,$R813,$S813,$T813,$U813,$V813,$W813,$X813)=9,"Yes","No")</x:f>
        <x:v>No</x:v>
      </x:c>
      <x:c r="AD813" s="52" t="str">
        <x:f>IF(COUNT($Y813,$Z813)=2,"Yes","No")</x:f>
        <x:v>No</x:v>
      </x:c>
      <x:c r="AE813" s="50" t="str"/>
      <x:c r="AF813" t="str"/>
    </x:row>
    <x:row r="814" ht="20" customHeight="1">
      <x:c r="A814" s="50" t="str">
        <x:v>CTL-0117</x:v>
      </x:c>
      <x:c r="B814" s="50" t="str">
        <x:v>Candidate alternative-rationale group</x:v>
      </x:c>
      <x:c r="C814" s="52" t="str">
        <x:f>IF('Deal_Master_Wide'!$AU$119="","",'Deal_Master_Wide'!$AU$119)</x:f>
        <x:v>Not reviewed</x:v>
      </x:c>
      <x:c r="D814" s="52" t="str">
        <x:f>IF('Deal_Master_Wide'!$AV$119="","",'Deal_Master_Wide'!$AV$119)</x:f>
        <x:v>Not assessed</x:v>
      </x:c>
      <x:c r="E814" s="50" t="n">
        <x:v>0</x:v>
      </x:c>
      <x:c r="F814" s="52" t="str">
        <x:f>IF(OR($C814="High-confidence innovation-driven",$C814="Medium-confidence innovation-driven"),1,IF($C814="Clear alternative-rationale",0,""))</x:f>
      </x:c>
      <x:c r="G814" s="52" t="str">
        <x:f>IF('Deal_Master_Wide'!$M$119="","",'Deal_Master_Wide'!$M$119)</x:f>
        <x:v>Review</x:v>
      </x:c>
      <x:c r="H814" s="50" t="str">
        <x:v>Evotec SE</x:v>
      </x:c>
      <x:c r="I814" s="50" t="str">
        <x:v>Exscientia Plc</x:v>
      </x:c>
      <x:c r="J814" s="50" t="n">
        <x:v>2017</x:v>
      </x:c>
      <x:c r="K814" s="50" t="n">
        <x:v>-3</x:v>
      </x:c>
      <x:c r="L814" s="50" t="n">
        <x:v>2014</x:v>
      </x:c>
      <x:c r="M814" s="50" t="n">
        <x:v>0</x:v>
      </x:c>
      <x:c r="N814" s="50" t="n">
        <x:v>0</x:v>
      </x:c>
      <x:c r="O814" s="52" t="str">
        <x:f>IF($F814="","",$F814*$M814)</x:f>
      </x:c>
      <x:c r="P814" s="54" t="str">
        <x:f>IF('Deal_Master_Wide'!$BP$119="","",'Deal_Master_Wide'!$BP$119)</x:f>
      </x:c>
      <x:c r="Q814" s="54" t="str">
        <x:f>IF('Deal_Master_Wide'!$BW$119="","",'Deal_Master_Wide'!$BW$119)</x:f>
      </x:c>
      <x:c r="R814" s="54" t="str">
        <x:f>IF('Deal_Master_Wide'!$CD$119="","",'Deal_Master_Wide'!$CD$119)</x:f>
      </x:c>
      <x:c r="S814" s="54" t="str">
        <x:f>IF('Deal_Master_Wide'!$CK$119="","",'Deal_Master_Wide'!$CK$119)</x:f>
      </x:c>
      <x:c r="T814" s="54" t="str">
        <x:f>IF('Deal_Master_Wide'!$CR$119="","",'Deal_Master_Wide'!$CR$119)</x:f>
      </x:c>
      <x:c r="U814" s="54" t="str">
        <x:f>IF('Deal_Master_Wide'!$CY$119="","",'Deal_Master_Wide'!$CY$119)</x:f>
      </x:c>
      <x:c r="V814" s="56" t="str">
        <x:f>IF('Deal_Master_Wide'!$DF$119="","",'Deal_Master_Wide'!$DF$119)</x:f>
      </x:c>
      <x:c r="W814" s="56" t="str">
        <x:f>IF('Deal_Master_Wide'!$DM$119="","",'Deal_Master_Wide'!$DM$119)</x:f>
      </x:c>
      <x:c r="X814" s="56" t="str">
        <x:f>IF('Deal_Master_Wide'!$DT$119="","",'Deal_Master_Wide'!$DT$119)</x:f>
      </x:c>
      <x:c r="Y814" s="118" t="str">
        <x:f>IF('Deal_Master_Wide'!$EA$119="","",'Deal_Master_Wide'!$EA$119)</x:f>
      </x:c>
      <x:c r="Z814" s="118" t="str">
        <x:f>IF('Deal_Master_Wide'!$EH$119="","",'Deal_Master_Wide'!$EH$119)</x:f>
      </x:c>
      <x:c r="AA814" s="52" t="str">
        <x:f>IF('Deal_Master_Wide'!$AL$119="","",'Deal_Master_Wide'!$AL$119)</x:f>
        <x:v>Unknown</x:v>
      </x:c>
      <x:c r="AB814" s="54" t="n">
        <x:f>IF('Deal_Master_Wide'!$AF$119="","",'Deal_Master_Wide'!$AF$119)</x:f>
        <x:v>18</x:v>
      </x:c>
      <x:c r="AC814" s="52" t="str">
        <x:f>IF(COUNT($P814,$Q814,$R814,$S814,$T814,$U814,$V814,$W814,$X814)=9,"Yes","No")</x:f>
        <x:v>No</x:v>
      </x:c>
      <x:c r="AD814" s="52" t="str">
        <x:f>IF(COUNT($Y814,$Z814)=2,"Yes","No")</x:f>
        <x:v>No</x:v>
      </x:c>
      <x:c r="AE814" s="50" t="str"/>
      <x:c r="AF814" t="str"/>
    </x:row>
    <x:row r="815" ht="20" customHeight="1">
      <x:c r="A815" s="50" t="str">
        <x:v>CTL-0117</x:v>
      </x:c>
      <x:c r="B815" s="50" t="str">
        <x:v>Candidate alternative-rationale group</x:v>
      </x:c>
      <x:c r="C815" s="52" t="str">
        <x:f>IF('Deal_Master_Wide'!$AU$119="","",'Deal_Master_Wide'!$AU$119)</x:f>
        <x:v>Not reviewed</x:v>
      </x:c>
      <x:c r="D815" s="52" t="str">
        <x:f>IF('Deal_Master_Wide'!$AV$119="","",'Deal_Master_Wide'!$AV$119)</x:f>
        <x:v>Not assessed</x:v>
      </x:c>
      <x:c r="E815" s="50" t="n">
        <x:v>0</x:v>
      </x:c>
      <x:c r="F815" s="52" t="str">
        <x:f>IF(OR($C815="High-confidence innovation-driven",$C815="Medium-confidence innovation-driven"),1,IF($C815="Clear alternative-rationale",0,""))</x:f>
      </x:c>
      <x:c r="G815" s="52" t="str">
        <x:f>IF('Deal_Master_Wide'!$M$119="","",'Deal_Master_Wide'!$M$119)</x:f>
        <x:v>Review</x:v>
      </x:c>
      <x:c r="H815" s="50" t="str">
        <x:v>Evotec SE</x:v>
      </x:c>
      <x:c r="I815" s="50" t="str">
        <x:v>Exscientia Plc</x:v>
      </x:c>
      <x:c r="J815" s="50" t="n">
        <x:v>2017</x:v>
      </x:c>
      <x:c r="K815" s="50" t="n">
        <x:v>-2</x:v>
      </x:c>
      <x:c r="L815" s="50" t="n">
        <x:v>2015</x:v>
      </x:c>
      <x:c r="M815" s="50" t="n">
        <x:v>0</x:v>
      </x:c>
      <x:c r="N815" s="50" t="n">
        <x:v>0</x:v>
      </x:c>
      <x:c r="O815" s="52" t="str">
        <x:f>IF($F815="","",$F815*$M815)</x:f>
      </x:c>
      <x:c r="P815" s="54" t="str">
        <x:f>IF('Deal_Master_Wide'!$BQ$119="","",'Deal_Master_Wide'!$BQ$119)</x:f>
      </x:c>
      <x:c r="Q815" s="54" t="str">
        <x:f>IF('Deal_Master_Wide'!$BX$119="","",'Deal_Master_Wide'!$BX$119)</x:f>
      </x:c>
      <x:c r="R815" s="54" t="str">
        <x:f>IF('Deal_Master_Wide'!$CE$119="","",'Deal_Master_Wide'!$CE$119)</x:f>
      </x:c>
      <x:c r="S815" s="54" t="str">
        <x:f>IF('Deal_Master_Wide'!$CL$119="","",'Deal_Master_Wide'!$CL$119)</x:f>
      </x:c>
      <x:c r="T815" s="54" t="str">
        <x:f>IF('Deal_Master_Wide'!$CS$119="","",'Deal_Master_Wide'!$CS$119)</x:f>
      </x:c>
      <x:c r="U815" s="54" t="str">
        <x:f>IF('Deal_Master_Wide'!$CZ$119="","",'Deal_Master_Wide'!$CZ$119)</x:f>
      </x:c>
      <x:c r="V815" s="56" t="str">
        <x:f>IF('Deal_Master_Wide'!$DG$119="","",'Deal_Master_Wide'!$DG$119)</x:f>
      </x:c>
      <x:c r="W815" s="56" t="str">
        <x:f>IF('Deal_Master_Wide'!$DN$119="","",'Deal_Master_Wide'!$DN$119)</x:f>
      </x:c>
      <x:c r="X815" s="56" t="str">
        <x:f>IF('Deal_Master_Wide'!$DU$119="","",'Deal_Master_Wide'!$DU$119)</x:f>
      </x:c>
      <x:c r="Y815" s="118" t="str">
        <x:f>IF('Deal_Master_Wide'!$EB$119="","",'Deal_Master_Wide'!$EB$119)</x:f>
      </x:c>
      <x:c r="Z815" s="118" t="str">
        <x:f>IF('Deal_Master_Wide'!$EI$119="","",'Deal_Master_Wide'!$EI$119)</x:f>
      </x:c>
      <x:c r="AA815" s="52" t="str">
        <x:f>IF('Deal_Master_Wide'!$AL$119="","",'Deal_Master_Wide'!$AL$119)</x:f>
        <x:v>Unknown</x:v>
      </x:c>
      <x:c r="AB815" s="54" t="n">
        <x:f>IF('Deal_Master_Wide'!$AF$119="","",'Deal_Master_Wide'!$AF$119)</x:f>
        <x:v>18</x:v>
      </x:c>
      <x:c r="AC815" s="52" t="str">
        <x:f>IF(COUNT($P815,$Q815,$R815,$S815,$T815,$U815,$V815,$W815,$X815)=9,"Yes","No")</x:f>
        <x:v>No</x:v>
      </x:c>
      <x:c r="AD815" s="52" t="str">
        <x:f>IF(COUNT($Y815,$Z815)=2,"Yes","No")</x:f>
        <x:v>No</x:v>
      </x:c>
      <x:c r="AE815" s="50" t="str"/>
      <x:c r="AF815" t="str"/>
    </x:row>
    <x:row r="816" ht="20" customHeight="1">
      <x:c r="A816" s="50" t="str">
        <x:v>CTL-0117</x:v>
      </x:c>
      <x:c r="B816" s="50" t="str">
        <x:v>Candidate alternative-rationale group</x:v>
      </x:c>
      <x:c r="C816" s="52" t="str">
        <x:f>IF('Deal_Master_Wide'!$AU$119="","",'Deal_Master_Wide'!$AU$119)</x:f>
        <x:v>Not reviewed</x:v>
      </x:c>
      <x:c r="D816" s="52" t="str">
        <x:f>IF('Deal_Master_Wide'!$AV$119="","",'Deal_Master_Wide'!$AV$119)</x:f>
        <x:v>Not assessed</x:v>
      </x:c>
      <x:c r="E816" s="50" t="n">
        <x:v>0</x:v>
      </x:c>
      <x:c r="F816" s="52" t="str">
        <x:f>IF(OR($C816="High-confidence innovation-driven",$C816="Medium-confidence innovation-driven"),1,IF($C816="Clear alternative-rationale",0,""))</x:f>
      </x:c>
      <x:c r="G816" s="52" t="str">
        <x:f>IF('Deal_Master_Wide'!$M$119="","",'Deal_Master_Wide'!$M$119)</x:f>
        <x:v>Review</x:v>
      </x:c>
      <x:c r="H816" s="50" t="str">
        <x:v>Evotec SE</x:v>
      </x:c>
      <x:c r="I816" s="50" t="str">
        <x:v>Exscientia Plc</x:v>
      </x:c>
      <x:c r="J816" s="50" t="n">
        <x:v>2017</x:v>
      </x:c>
      <x:c r="K816" s="50" t="n">
        <x:v>-1</x:v>
      </x:c>
      <x:c r="L816" s="50" t="n">
        <x:v>2016</x:v>
      </x:c>
      <x:c r="M816" s="50" t="n">
        <x:v>0</x:v>
      </x:c>
      <x:c r="N816" s="50" t="n">
        <x:v>0</x:v>
      </x:c>
      <x:c r="O816" s="52" t="str">
        <x:f>IF($F816="","",$F816*$M816)</x:f>
      </x:c>
      <x:c r="P816" s="54" t="str">
        <x:f>IF('Deal_Master_Wide'!$BR$119="","",'Deal_Master_Wide'!$BR$119)</x:f>
      </x:c>
      <x:c r="Q816" s="54" t="str">
        <x:f>IF('Deal_Master_Wide'!$BY$119="","",'Deal_Master_Wide'!$BY$119)</x:f>
      </x:c>
      <x:c r="R816" s="54" t="str">
        <x:f>IF('Deal_Master_Wide'!$CF$119="","",'Deal_Master_Wide'!$CF$119)</x:f>
      </x:c>
      <x:c r="S816" s="54" t="str">
        <x:f>IF('Deal_Master_Wide'!$CM$119="","",'Deal_Master_Wide'!$CM$119)</x:f>
      </x:c>
      <x:c r="T816" s="54" t="str">
        <x:f>IF('Deal_Master_Wide'!$CT$119="","",'Deal_Master_Wide'!$CT$119)</x:f>
      </x:c>
      <x:c r="U816" s="54" t="str">
        <x:f>IF('Deal_Master_Wide'!$DA$119="","",'Deal_Master_Wide'!$DA$119)</x:f>
      </x:c>
      <x:c r="V816" s="56" t="str">
        <x:f>IF('Deal_Master_Wide'!$DH$119="","",'Deal_Master_Wide'!$DH$119)</x:f>
      </x:c>
      <x:c r="W816" s="56" t="str">
        <x:f>IF('Deal_Master_Wide'!$DO$119="","",'Deal_Master_Wide'!$DO$119)</x:f>
      </x:c>
      <x:c r="X816" s="56" t="str">
        <x:f>IF('Deal_Master_Wide'!$DV$119="","",'Deal_Master_Wide'!$DV$119)</x:f>
      </x:c>
      <x:c r="Y816" s="118" t="str">
        <x:f>IF('Deal_Master_Wide'!$EC$119="","",'Deal_Master_Wide'!$EC$119)</x:f>
      </x:c>
      <x:c r="Z816" s="118" t="str">
        <x:f>IF('Deal_Master_Wide'!$EJ$119="","",'Deal_Master_Wide'!$EJ$119)</x:f>
      </x:c>
      <x:c r="AA816" s="52" t="str">
        <x:f>IF('Deal_Master_Wide'!$AL$119="","",'Deal_Master_Wide'!$AL$119)</x:f>
        <x:v>Unknown</x:v>
      </x:c>
      <x:c r="AB816" s="54" t="n">
        <x:f>IF('Deal_Master_Wide'!$AF$119="","",'Deal_Master_Wide'!$AF$119)</x:f>
        <x:v>18</x:v>
      </x:c>
      <x:c r="AC816" s="52" t="str">
        <x:f>IF(COUNT($P816,$Q816,$R816,$S816,$T816,$U816,$V816,$W816,$X816)=9,"Yes","No")</x:f>
        <x:v>No</x:v>
      </x:c>
      <x:c r="AD816" s="52" t="str">
        <x:f>IF(COUNT($Y816,$Z816)=2,"Yes","No")</x:f>
        <x:v>No</x:v>
      </x:c>
      <x:c r="AE816" s="50" t="str"/>
      <x:c r="AF816" t="str"/>
    </x:row>
    <x:row r="817" ht="20" customHeight="1">
      <x:c r="A817" s="50" t="str">
        <x:v>CTL-0117</x:v>
      </x:c>
      <x:c r="B817" s="50" t="str">
        <x:v>Candidate alternative-rationale group</x:v>
      </x:c>
      <x:c r="C817" s="52" t="str">
        <x:f>IF('Deal_Master_Wide'!$AU$119="","",'Deal_Master_Wide'!$AU$119)</x:f>
        <x:v>Not reviewed</x:v>
      </x:c>
      <x:c r="D817" s="52" t="str">
        <x:f>IF('Deal_Master_Wide'!$AV$119="","",'Deal_Master_Wide'!$AV$119)</x:f>
        <x:v>Not assessed</x:v>
      </x:c>
      <x:c r="E817" s="50" t="n">
        <x:v>0</x:v>
      </x:c>
      <x:c r="F817" s="52" t="str">
        <x:f>IF(OR($C817="High-confidence innovation-driven",$C817="Medium-confidence innovation-driven"),1,IF($C817="Clear alternative-rationale",0,""))</x:f>
      </x:c>
      <x:c r="G817" s="52" t="str">
        <x:f>IF('Deal_Master_Wide'!$M$119="","",'Deal_Master_Wide'!$M$119)</x:f>
        <x:v>Review</x:v>
      </x:c>
      <x:c r="H817" s="50" t="str">
        <x:v>Evotec SE</x:v>
      </x:c>
      <x:c r="I817" s="50" t="str">
        <x:v>Exscientia Plc</x:v>
      </x:c>
      <x:c r="J817" s="50" t="n">
        <x:v>2017</x:v>
      </x:c>
      <x:c r="K817" s="50" t="n">
        <x:v>0</x:v>
      </x:c>
      <x:c r="L817" s="50" t="n">
        <x:v>2017</x:v>
      </x:c>
      <x:c r="M817" s="50" t="n">
        <x:v>0</x:v>
      </x:c>
      <x:c r="N817" s="50" t="n">
        <x:v>1</x:v>
      </x:c>
      <x:c r="O817" s="52" t="str">
        <x:f>IF($F817="","",$F817*$M817)</x:f>
      </x:c>
      <x:c r="P817" s="54" t="str">
        <x:f>IF('Deal_Master_Wide'!$BS$119="","",'Deal_Master_Wide'!$BS$119)</x:f>
      </x:c>
      <x:c r="Q817" s="54" t="str">
        <x:f>IF('Deal_Master_Wide'!$BZ$119="","",'Deal_Master_Wide'!$BZ$119)</x:f>
      </x:c>
      <x:c r="R817" s="54" t="str">
        <x:f>IF('Deal_Master_Wide'!$CG$119="","",'Deal_Master_Wide'!$CG$119)</x:f>
      </x:c>
      <x:c r="S817" s="54" t="str">
        <x:f>IF('Deal_Master_Wide'!$CN$119="","",'Deal_Master_Wide'!$CN$119)</x:f>
      </x:c>
      <x:c r="T817" s="54" t="str">
        <x:f>IF('Deal_Master_Wide'!$CU$119="","",'Deal_Master_Wide'!$CU$119)</x:f>
      </x:c>
      <x:c r="U817" s="54" t="str">
        <x:f>IF('Deal_Master_Wide'!$DB$119="","",'Deal_Master_Wide'!$DB$119)</x:f>
      </x:c>
      <x:c r="V817" s="56" t="str">
        <x:f>IF('Deal_Master_Wide'!$DI$119="","",'Deal_Master_Wide'!$DI$119)</x:f>
      </x:c>
      <x:c r="W817" s="56" t="str">
        <x:f>IF('Deal_Master_Wide'!$DP$119="","",'Deal_Master_Wide'!$DP$119)</x:f>
      </x:c>
      <x:c r="X817" s="56" t="str">
        <x:f>IF('Deal_Master_Wide'!$DW$119="","",'Deal_Master_Wide'!$DW$119)</x:f>
      </x:c>
      <x:c r="Y817" s="118" t="str">
        <x:f>IF('Deal_Master_Wide'!$ED$119="","",'Deal_Master_Wide'!$ED$119)</x:f>
      </x:c>
      <x:c r="Z817" s="118" t="str">
        <x:f>IF('Deal_Master_Wide'!$EK$119="","",'Deal_Master_Wide'!$EK$119)</x:f>
      </x:c>
      <x:c r="AA817" s="52" t="str">
        <x:f>IF('Deal_Master_Wide'!$AL$119="","",'Deal_Master_Wide'!$AL$119)</x:f>
        <x:v>Unknown</x:v>
      </x:c>
      <x:c r="AB817" s="54" t="n">
        <x:f>IF('Deal_Master_Wide'!$AF$119="","",'Deal_Master_Wide'!$AF$119)</x:f>
        <x:v>18</x:v>
      </x:c>
      <x:c r="AC817" s="52" t="str">
        <x:f>IF(COUNT($P817,$Q817,$R817,$S817,$T817,$U817,$V817,$W817,$X817)=9,"Yes","No")</x:f>
        <x:v>No</x:v>
      </x:c>
      <x:c r="AD817" s="52" t="str">
        <x:f>IF(COUNT($Y817,$Z817)=2,"Yes","No")</x:f>
        <x:v>No</x:v>
      </x:c>
      <x:c r="AE817" s="50" t="str"/>
      <x:c r="AF817" t="str"/>
    </x:row>
    <x:row r="818" ht="20" customHeight="1">
      <x:c r="A818" s="50" t="str">
        <x:v>CTL-0117</x:v>
      </x:c>
      <x:c r="B818" s="50" t="str">
        <x:v>Candidate alternative-rationale group</x:v>
      </x:c>
      <x:c r="C818" s="52" t="str">
        <x:f>IF('Deal_Master_Wide'!$AU$119="","",'Deal_Master_Wide'!$AU$119)</x:f>
        <x:v>Not reviewed</x:v>
      </x:c>
      <x:c r="D818" s="52" t="str">
        <x:f>IF('Deal_Master_Wide'!$AV$119="","",'Deal_Master_Wide'!$AV$119)</x:f>
        <x:v>Not assessed</x:v>
      </x:c>
      <x:c r="E818" s="50" t="n">
        <x:v>0</x:v>
      </x:c>
      <x:c r="F818" s="52" t="str">
        <x:f>IF(OR($C818="High-confidence innovation-driven",$C818="Medium-confidence innovation-driven"),1,IF($C818="Clear alternative-rationale",0,""))</x:f>
      </x:c>
      <x:c r="G818" s="52" t="str">
        <x:f>IF('Deal_Master_Wide'!$M$119="","",'Deal_Master_Wide'!$M$119)</x:f>
        <x:v>Review</x:v>
      </x:c>
      <x:c r="H818" s="50" t="str">
        <x:v>Evotec SE</x:v>
      </x:c>
      <x:c r="I818" s="50" t="str">
        <x:v>Exscientia Plc</x:v>
      </x:c>
      <x:c r="J818" s="50" t="n">
        <x:v>2017</x:v>
      </x:c>
      <x:c r="K818" s="50" t="n">
        <x:v>1</x:v>
      </x:c>
      <x:c r="L818" s="50" t="n">
        <x:v>2018</x:v>
      </x:c>
      <x:c r="M818" s="50" t="n">
        <x:v>1</x:v>
      </x:c>
      <x:c r="N818" s="50" t="n">
        <x:v>1</x:v>
      </x:c>
      <x:c r="O818" s="52" t="str">
        <x:f>IF($F818="","",$F818*$M818)</x:f>
      </x:c>
      <x:c r="P818" s="54" t="str">
        <x:f>IF('Deal_Master_Wide'!$BT$119="","",'Deal_Master_Wide'!$BT$119)</x:f>
      </x:c>
      <x:c r="Q818" s="54" t="str">
        <x:f>IF('Deal_Master_Wide'!$CA$119="","",'Deal_Master_Wide'!$CA$119)</x:f>
      </x:c>
      <x:c r="R818" s="54" t="str">
        <x:f>IF('Deal_Master_Wide'!$CH$119="","",'Deal_Master_Wide'!$CH$119)</x:f>
      </x:c>
      <x:c r="S818" s="54" t="str">
        <x:f>IF('Deal_Master_Wide'!$CO$119="","",'Deal_Master_Wide'!$CO$119)</x:f>
      </x:c>
      <x:c r="T818" s="54" t="str">
        <x:f>IF('Deal_Master_Wide'!$CV$119="","",'Deal_Master_Wide'!$CV$119)</x:f>
      </x:c>
      <x:c r="U818" s="54" t="str">
        <x:f>IF('Deal_Master_Wide'!$DC$119="","",'Deal_Master_Wide'!$DC$119)</x:f>
      </x:c>
      <x:c r="V818" s="56" t="str">
        <x:f>IF('Deal_Master_Wide'!$DJ$119="","",'Deal_Master_Wide'!$DJ$119)</x:f>
      </x:c>
      <x:c r="W818" s="56" t="str">
        <x:f>IF('Deal_Master_Wide'!$DQ$119="","",'Deal_Master_Wide'!$DQ$119)</x:f>
      </x:c>
      <x:c r="X818" s="56" t="str">
        <x:f>IF('Deal_Master_Wide'!$DX$119="","",'Deal_Master_Wide'!$DX$119)</x:f>
      </x:c>
      <x:c r="Y818" s="118" t="str">
        <x:f>IF('Deal_Master_Wide'!$EE$119="","",'Deal_Master_Wide'!$EE$119)</x:f>
      </x:c>
      <x:c r="Z818" s="118" t="str">
        <x:f>IF('Deal_Master_Wide'!$EL$119="","",'Deal_Master_Wide'!$EL$119)</x:f>
      </x:c>
      <x:c r="AA818" s="52" t="str">
        <x:f>IF('Deal_Master_Wide'!$AL$119="","",'Deal_Master_Wide'!$AL$119)</x:f>
        <x:v>Unknown</x:v>
      </x:c>
      <x:c r="AB818" s="54" t="n">
        <x:f>IF('Deal_Master_Wide'!$AF$119="","",'Deal_Master_Wide'!$AF$119)</x:f>
        <x:v>18</x:v>
      </x:c>
      <x:c r="AC818" s="52" t="str">
        <x:f>IF(COUNT($P818,$Q818,$R818,$S818,$T818,$U818,$V818,$W818,$X818)=9,"Yes","No")</x:f>
        <x:v>No</x:v>
      </x:c>
      <x:c r="AD818" s="52" t="str">
        <x:f>IF(COUNT($Y818,$Z818)=2,"Yes","No")</x:f>
        <x:v>No</x:v>
      </x:c>
      <x:c r="AE818" s="50" t="str"/>
      <x:c r="AF818" t="str"/>
    </x:row>
    <x:row r="819" ht="20" customHeight="1">
      <x:c r="A819" s="50" t="str">
        <x:v>CTL-0117</x:v>
      </x:c>
      <x:c r="B819" s="50" t="str">
        <x:v>Candidate alternative-rationale group</x:v>
      </x:c>
      <x:c r="C819" s="52" t="str">
        <x:f>IF('Deal_Master_Wide'!$AU$119="","",'Deal_Master_Wide'!$AU$119)</x:f>
        <x:v>Not reviewed</x:v>
      </x:c>
      <x:c r="D819" s="52" t="str">
        <x:f>IF('Deal_Master_Wide'!$AV$119="","",'Deal_Master_Wide'!$AV$119)</x:f>
        <x:v>Not assessed</x:v>
      </x:c>
      <x:c r="E819" s="50" t="n">
        <x:v>0</x:v>
      </x:c>
      <x:c r="F819" s="52" t="str">
        <x:f>IF(OR($C819="High-confidence innovation-driven",$C819="Medium-confidence innovation-driven"),1,IF($C819="Clear alternative-rationale",0,""))</x:f>
      </x:c>
      <x:c r="G819" s="52" t="str">
        <x:f>IF('Deal_Master_Wide'!$M$119="","",'Deal_Master_Wide'!$M$119)</x:f>
        <x:v>Review</x:v>
      </x:c>
      <x:c r="H819" s="50" t="str">
        <x:v>Evotec SE</x:v>
      </x:c>
      <x:c r="I819" s="50" t="str">
        <x:v>Exscientia Plc</x:v>
      </x:c>
      <x:c r="J819" s="50" t="n">
        <x:v>2017</x:v>
      </x:c>
      <x:c r="K819" s="50" t="n">
        <x:v>2</x:v>
      </x:c>
      <x:c r="L819" s="50" t="n">
        <x:v>2019</x:v>
      </x:c>
      <x:c r="M819" s="50" t="n">
        <x:v>1</x:v>
      </x:c>
      <x:c r="N819" s="50" t="n">
        <x:v>1</x:v>
      </x:c>
      <x:c r="O819" s="52" t="str">
        <x:f>IF($F819="","",$F819*$M819)</x:f>
      </x:c>
      <x:c r="P819" s="54" t="str">
        <x:f>IF('Deal_Master_Wide'!$BU$119="","",'Deal_Master_Wide'!$BU$119)</x:f>
      </x:c>
      <x:c r="Q819" s="54" t="str">
        <x:f>IF('Deal_Master_Wide'!$CB$119="","",'Deal_Master_Wide'!$CB$119)</x:f>
      </x:c>
      <x:c r="R819" s="54" t="str">
        <x:f>IF('Deal_Master_Wide'!$CI$119="","",'Deal_Master_Wide'!$CI$119)</x:f>
      </x:c>
      <x:c r="S819" s="54" t="str">
        <x:f>IF('Deal_Master_Wide'!$CP$119="","",'Deal_Master_Wide'!$CP$119)</x:f>
      </x:c>
      <x:c r="T819" s="54" t="str">
        <x:f>IF('Deal_Master_Wide'!$CW$119="","",'Deal_Master_Wide'!$CW$119)</x:f>
      </x:c>
      <x:c r="U819" s="54" t="str">
        <x:f>IF('Deal_Master_Wide'!$DD$119="","",'Deal_Master_Wide'!$DD$119)</x:f>
      </x:c>
      <x:c r="V819" s="56" t="str">
        <x:f>IF('Deal_Master_Wide'!$DK$119="","",'Deal_Master_Wide'!$DK$119)</x:f>
      </x:c>
      <x:c r="W819" s="56" t="str">
        <x:f>IF('Deal_Master_Wide'!$DR$119="","",'Deal_Master_Wide'!$DR$119)</x:f>
      </x:c>
      <x:c r="X819" s="56" t="str">
        <x:f>IF('Deal_Master_Wide'!$DY$119="","",'Deal_Master_Wide'!$DY$119)</x:f>
      </x:c>
      <x:c r="Y819" s="118" t="str">
        <x:f>IF('Deal_Master_Wide'!$EF$119="","",'Deal_Master_Wide'!$EF$119)</x:f>
      </x:c>
      <x:c r="Z819" s="118" t="str">
        <x:f>IF('Deal_Master_Wide'!$EM$119="","",'Deal_Master_Wide'!$EM$119)</x:f>
      </x:c>
      <x:c r="AA819" s="52" t="str">
        <x:f>IF('Deal_Master_Wide'!$AL$119="","",'Deal_Master_Wide'!$AL$119)</x:f>
        <x:v>Unknown</x:v>
      </x:c>
      <x:c r="AB819" s="54" t="n">
        <x:f>IF('Deal_Master_Wide'!$AF$119="","",'Deal_Master_Wide'!$AF$119)</x:f>
        <x:v>18</x:v>
      </x:c>
      <x:c r="AC819" s="52" t="str">
        <x:f>IF(COUNT($P819,$Q819,$R819,$S819,$T819,$U819,$V819,$W819,$X819)=9,"Yes","No")</x:f>
        <x:v>No</x:v>
      </x:c>
      <x:c r="AD819" s="52" t="str">
        <x:f>IF(COUNT($Y819,$Z819)=2,"Yes","No")</x:f>
        <x:v>No</x:v>
      </x:c>
      <x:c r="AE819" s="50" t="str"/>
      <x:c r="AF819" t="str"/>
    </x:row>
    <x:row r="820" ht="20" customHeight="1">
      <x:c r="A820" s="50" t="str">
        <x:v>CTL-0117</x:v>
      </x:c>
      <x:c r="B820" s="50" t="str">
        <x:v>Candidate alternative-rationale group</x:v>
      </x:c>
      <x:c r="C820" s="52" t="str">
        <x:f>IF('Deal_Master_Wide'!$AU$119="","",'Deal_Master_Wide'!$AU$119)</x:f>
        <x:v>Not reviewed</x:v>
      </x:c>
      <x:c r="D820" s="52" t="str">
        <x:f>IF('Deal_Master_Wide'!$AV$119="","",'Deal_Master_Wide'!$AV$119)</x:f>
        <x:v>Not assessed</x:v>
      </x:c>
      <x:c r="E820" s="50" t="n">
        <x:v>0</x:v>
      </x:c>
      <x:c r="F820" s="52" t="str">
        <x:f>IF(OR($C820="High-confidence innovation-driven",$C820="Medium-confidence innovation-driven"),1,IF($C820="Clear alternative-rationale",0,""))</x:f>
      </x:c>
      <x:c r="G820" s="52" t="str">
        <x:f>IF('Deal_Master_Wide'!$M$119="","",'Deal_Master_Wide'!$M$119)</x:f>
        <x:v>Review</x:v>
      </x:c>
      <x:c r="H820" s="50" t="str">
        <x:v>Evotec SE</x:v>
      </x:c>
      <x:c r="I820" s="50" t="str">
        <x:v>Exscientia Plc</x:v>
      </x:c>
      <x:c r="J820" s="50" t="n">
        <x:v>2017</x:v>
      </x:c>
      <x:c r="K820" s="50" t="n">
        <x:v>3</x:v>
      </x:c>
      <x:c r="L820" s="50" t="n">
        <x:v>2020</x:v>
      </x:c>
      <x:c r="M820" s="50" t="n">
        <x:v>1</x:v>
      </x:c>
      <x:c r="N820" s="50" t="n">
        <x:v>1</x:v>
      </x:c>
      <x:c r="O820" s="52" t="str">
        <x:f>IF($F820="","",$F820*$M820)</x:f>
      </x:c>
      <x:c r="P820" s="54" t="str">
        <x:f>IF('Deal_Master_Wide'!$BV$119="","",'Deal_Master_Wide'!$BV$119)</x:f>
      </x:c>
      <x:c r="Q820" s="54" t="str">
        <x:f>IF('Deal_Master_Wide'!$CC$119="","",'Deal_Master_Wide'!$CC$119)</x:f>
      </x:c>
      <x:c r="R820" s="54" t="str">
        <x:f>IF('Deal_Master_Wide'!$CJ$119="","",'Deal_Master_Wide'!$CJ$119)</x:f>
      </x:c>
      <x:c r="S820" s="54" t="str">
        <x:f>IF('Deal_Master_Wide'!$CQ$119="","",'Deal_Master_Wide'!$CQ$119)</x:f>
      </x:c>
      <x:c r="T820" s="54" t="str">
        <x:f>IF('Deal_Master_Wide'!$CX$119="","",'Deal_Master_Wide'!$CX$119)</x:f>
      </x:c>
      <x:c r="U820" s="54" t="str">
        <x:f>IF('Deal_Master_Wide'!$DE$119="","",'Deal_Master_Wide'!$DE$119)</x:f>
      </x:c>
      <x:c r="V820" s="56" t="str">
        <x:f>IF('Deal_Master_Wide'!$DL$119="","",'Deal_Master_Wide'!$DL$119)</x:f>
      </x:c>
      <x:c r="W820" s="56" t="str">
        <x:f>IF('Deal_Master_Wide'!$DS$119="","",'Deal_Master_Wide'!$DS$119)</x:f>
      </x:c>
      <x:c r="X820" s="56" t="str">
        <x:f>IF('Deal_Master_Wide'!$DZ$119="","",'Deal_Master_Wide'!$DZ$119)</x:f>
      </x:c>
      <x:c r="Y820" s="118" t="str">
        <x:f>IF('Deal_Master_Wide'!$EG$119="","",'Deal_Master_Wide'!$EG$119)</x:f>
      </x:c>
      <x:c r="Z820" s="118" t="str">
        <x:f>IF('Deal_Master_Wide'!$EN$119="","",'Deal_Master_Wide'!$EN$119)</x:f>
      </x:c>
      <x:c r="AA820" s="52" t="str">
        <x:f>IF('Deal_Master_Wide'!$AL$119="","",'Deal_Master_Wide'!$AL$119)</x:f>
        <x:v>Unknown</x:v>
      </x:c>
      <x:c r="AB820" s="54" t="n">
        <x:f>IF('Deal_Master_Wide'!$AF$119="","",'Deal_Master_Wide'!$AF$119)</x:f>
        <x:v>18</x:v>
      </x:c>
      <x:c r="AC820" s="52" t="str">
        <x:f>IF(COUNT($P820,$Q820,$R820,$S820,$T820,$U820,$V820,$W820,$X820)=9,"Yes","No")</x:f>
        <x:v>No</x:v>
      </x:c>
      <x:c r="AD820" s="52" t="str">
        <x:f>IF(COUNT($Y820,$Z820)=2,"Yes","No")</x:f>
        <x:v>No</x:v>
      </x:c>
      <x:c r="AE820" s="50" t="str"/>
      <x:c r="AF820" t="str"/>
    </x:row>
    <x:row r="821" ht="20" customHeight="1">
      <x:c r="A821" s="50" t="str">
        <x:v>CTL-0118</x:v>
      </x:c>
      <x:c r="B821" s="50" t="str">
        <x:v>Candidate alternative-rationale group</x:v>
      </x:c>
      <x:c r="C821" s="52" t="str">
        <x:f>IF('Deal_Master_Wide'!$AU$120="","",'Deal_Master_Wide'!$AU$120)</x:f>
        <x:v>Not reviewed</x:v>
      </x:c>
      <x:c r="D821" s="52" t="str">
        <x:f>IF('Deal_Master_Wide'!$AV$120="","",'Deal_Master_Wide'!$AV$120)</x:f>
        <x:v>Not assessed</x:v>
      </x:c>
      <x:c r="E821" s="50" t="n">
        <x:v>0</x:v>
      </x:c>
      <x:c r="F821" s="52" t="str">
        <x:f>IF(OR($C821="High-confidence innovation-driven",$C821="Medium-confidence innovation-driven"),1,IF($C821="Clear alternative-rationale",0,""))</x:f>
      </x:c>
      <x:c r="G821" s="52" t="str">
        <x:f>IF('Deal_Master_Wide'!$M$120="","",'Deal_Master_Wide'!$M$120)</x:f>
        <x:v>Review</x:v>
      </x:c>
      <x:c r="H821" s="50" t="str">
        <x:v>Ergomed Group Ltd</x:v>
      </x:c>
      <x:c r="I821" s="50" t="str">
        <x:v>Ergomed BV</x:v>
      </x:c>
      <x:c r="J821" s="50" t="n">
        <x:v>2017</x:v>
      </x:c>
      <x:c r="K821" s="50" t="n">
        <x:v>-3</x:v>
      </x:c>
      <x:c r="L821" s="50" t="n">
        <x:v>2014</x:v>
      </x:c>
      <x:c r="M821" s="50" t="n">
        <x:v>0</x:v>
      </x:c>
      <x:c r="N821" s="50" t="n">
        <x:v>0</x:v>
      </x:c>
      <x:c r="O821" s="52" t="str">
        <x:f>IF($F821="","",$F821*$M821)</x:f>
      </x:c>
      <x:c r="P821" s="54" t="str">
        <x:f>IF('Deal_Master_Wide'!$BP$120="","",'Deal_Master_Wide'!$BP$120)</x:f>
      </x:c>
      <x:c r="Q821" s="54" t="str">
        <x:f>IF('Deal_Master_Wide'!$BW$120="","",'Deal_Master_Wide'!$BW$120)</x:f>
      </x:c>
      <x:c r="R821" s="54" t="str">
        <x:f>IF('Deal_Master_Wide'!$CD$120="","",'Deal_Master_Wide'!$CD$120)</x:f>
      </x:c>
      <x:c r="S821" s="54" t="str">
        <x:f>IF('Deal_Master_Wide'!$CK$120="","",'Deal_Master_Wide'!$CK$120)</x:f>
      </x:c>
      <x:c r="T821" s="54" t="str">
        <x:f>IF('Deal_Master_Wide'!$CR$120="","",'Deal_Master_Wide'!$CR$120)</x:f>
      </x:c>
      <x:c r="U821" s="54" t="str">
        <x:f>IF('Deal_Master_Wide'!$CY$120="","",'Deal_Master_Wide'!$CY$120)</x:f>
      </x:c>
      <x:c r="V821" s="56" t="str">
        <x:f>IF('Deal_Master_Wide'!$DF$120="","",'Deal_Master_Wide'!$DF$120)</x:f>
      </x:c>
      <x:c r="W821" s="56" t="str">
        <x:f>IF('Deal_Master_Wide'!$DM$120="","",'Deal_Master_Wide'!$DM$120)</x:f>
      </x:c>
      <x:c r="X821" s="56" t="str">
        <x:f>IF('Deal_Master_Wide'!$DT$120="","",'Deal_Master_Wide'!$DT$120)</x:f>
      </x:c>
      <x:c r="Y821" s="118" t="str">
        <x:f>IF('Deal_Master_Wide'!$EA$120="","",'Deal_Master_Wide'!$EA$120)</x:f>
      </x:c>
      <x:c r="Z821" s="118" t="str">
        <x:f>IF('Deal_Master_Wide'!$EH$120="","",'Deal_Master_Wide'!$EH$120)</x:f>
      </x:c>
      <x:c r="AA821" s="52" t="str">
        <x:f>IF('Deal_Master_Wide'!$AL$120="","",'Deal_Master_Wide'!$AL$120)</x:f>
        <x:v>Unknown</x:v>
      </x:c>
      <x:c r="AB821" s="54" t="n">
        <x:f>IF('Deal_Master_Wide'!$AF$120="","",'Deal_Master_Wide'!$AF$120)</x:f>
        <x:v>7</x:v>
      </x:c>
      <x:c r="AC821" s="52" t="str">
        <x:f>IF(COUNT($P821,$Q821,$R821,$S821,$T821,$U821,$V821,$W821,$X821)=9,"Yes","No")</x:f>
        <x:v>No</x:v>
      </x:c>
      <x:c r="AD821" s="52" t="str">
        <x:f>IF(COUNT($Y821,$Z821)=2,"Yes","No")</x:f>
        <x:v>No</x:v>
      </x:c>
      <x:c r="AE821" s="50" t="str"/>
      <x:c r="AF821" t="str"/>
    </x:row>
    <x:row r="822" ht="20" customHeight="1">
      <x:c r="A822" s="50" t="str">
        <x:v>CTL-0118</x:v>
      </x:c>
      <x:c r="B822" s="50" t="str">
        <x:v>Candidate alternative-rationale group</x:v>
      </x:c>
      <x:c r="C822" s="52" t="str">
        <x:f>IF('Deal_Master_Wide'!$AU$120="","",'Deal_Master_Wide'!$AU$120)</x:f>
        <x:v>Not reviewed</x:v>
      </x:c>
      <x:c r="D822" s="52" t="str">
        <x:f>IF('Deal_Master_Wide'!$AV$120="","",'Deal_Master_Wide'!$AV$120)</x:f>
        <x:v>Not assessed</x:v>
      </x:c>
      <x:c r="E822" s="50" t="n">
        <x:v>0</x:v>
      </x:c>
      <x:c r="F822" s="52" t="str">
        <x:f>IF(OR($C822="High-confidence innovation-driven",$C822="Medium-confidence innovation-driven"),1,IF($C822="Clear alternative-rationale",0,""))</x:f>
      </x:c>
      <x:c r="G822" s="52" t="str">
        <x:f>IF('Deal_Master_Wide'!$M$120="","",'Deal_Master_Wide'!$M$120)</x:f>
        <x:v>Review</x:v>
      </x:c>
      <x:c r="H822" s="50" t="str">
        <x:v>Ergomed Group Ltd</x:v>
      </x:c>
      <x:c r="I822" s="50" t="str">
        <x:v>Ergomed BV</x:v>
      </x:c>
      <x:c r="J822" s="50" t="n">
        <x:v>2017</x:v>
      </x:c>
      <x:c r="K822" s="50" t="n">
        <x:v>-2</x:v>
      </x:c>
      <x:c r="L822" s="50" t="n">
        <x:v>2015</x:v>
      </x:c>
      <x:c r="M822" s="50" t="n">
        <x:v>0</x:v>
      </x:c>
      <x:c r="N822" s="50" t="n">
        <x:v>0</x:v>
      </x:c>
      <x:c r="O822" s="52" t="str">
        <x:f>IF($F822="","",$F822*$M822)</x:f>
      </x:c>
      <x:c r="P822" s="54" t="str">
        <x:f>IF('Deal_Master_Wide'!$BQ$120="","",'Deal_Master_Wide'!$BQ$120)</x:f>
      </x:c>
      <x:c r="Q822" s="54" t="str">
        <x:f>IF('Deal_Master_Wide'!$BX$120="","",'Deal_Master_Wide'!$BX$120)</x:f>
      </x:c>
      <x:c r="R822" s="54" t="str">
        <x:f>IF('Deal_Master_Wide'!$CE$120="","",'Deal_Master_Wide'!$CE$120)</x:f>
      </x:c>
      <x:c r="S822" s="54" t="str">
        <x:f>IF('Deal_Master_Wide'!$CL$120="","",'Deal_Master_Wide'!$CL$120)</x:f>
      </x:c>
      <x:c r="T822" s="54" t="str">
        <x:f>IF('Deal_Master_Wide'!$CS$120="","",'Deal_Master_Wide'!$CS$120)</x:f>
      </x:c>
      <x:c r="U822" s="54" t="str">
        <x:f>IF('Deal_Master_Wide'!$CZ$120="","",'Deal_Master_Wide'!$CZ$120)</x:f>
      </x:c>
      <x:c r="V822" s="56" t="str">
        <x:f>IF('Deal_Master_Wide'!$DG$120="","",'Deal_Master_Wide'!$DG$120)</x:f>
      </x:c>
      <x:c r="W822" s="56" t="str">
        <x:f>IF('Deal_Master_Wide'!$DN$120="","",'Deal_Master_Wide'!$DN$120)</x:f>
      </x:c>
      <x:c r="X822" s="56" t="str">
        <x:f>IF('Deal_Master_Wide'!$DU$120="","",'Deal_Master_Wide'!$DU$120)</x:f>
      </x:c>
      <x:c r="Y822" s="118" t="str">
        <x:f>IF('Deal_Master_Wide'!$EB$120="","",'Deal_Master_Wide'!$EB$120)</x:f>
      </x:c>
      <x:c r="Z822" s="118" t="str">
        <x:f>IF('Deal_Master_Wide'!$EI$120="","",'Deal_Master_Wide'!$EI$120)</x:f>
      </x:c>
      <x:c r="AA822" s="52" t="str">
        <x:f>IF('Deal_Master_Wide'!$AL$120="","",'Deal_Master_Wide'!$AL$120)</x:f>
        <x:v>Unknown</x:v>
      </x:c>
      <x:c r="AB822" s="54" t="n">
        <x:f>IF('Deal_Master_Wide'!$AF$120="","",'Deal_Master_Wide'!$AF$120)</x:f>
        <x:v>7</x:v>
      </x:c>
      <x:c r="AC822" s="52" t="str">
        <x:f>IF(COUNT($P822,$Q822,$R822,$S822,$T822,$U822,$V822,$W822,$X822)=9,"Yes","No")</x:f>
        <x:v>No</x:v>
      </x:c>
      <x:c r="AD822" s="52" t="str">
        <x:f>IF(COUNT($Y822,$Z822)=2,"Yes","No")</x:f>
        <x:v>No</x:v>
      </x:c>
      <x:c r="AE822" s="50" t="str"/>
      <x:c r="AF822" t="str"/>
    </x:row>
    <x:row r="823" ht="20" customHeight="1">
      <x:c r="A823" s="50" t="str">
        <x:v>CTL-0118</x:v>
      </x:c>
      <x:c r="B823" s="50" t="str">
        <x:v>Candidate alternative-rationale group</x:v>
      </x:c>
      <x:c r="C823" s="52" t="str">
        <x:f>IF('Deal_Master_Wide'!$AU$120="","",'Deal_Master_Wide'!$AU$120)</x:f>
        <x:v>Not reviewed</x:v>
      </x:c>
      <x:c r="D823" s="52" t="str">
        <x:f>IF('Deal_Master_Wide'!$AV$120="","",'Deal_Master_Wide'!$AV$120)</x:f>
        <x:v>Not assessed</x:v>
      </x:c>
      <x:c r="E823" s="50" t="n">
        <x:v>0</x:v>
      </x:c>
      <x:c r="F823" s="52" t="str">
        <x:f>IF(OR($C823="High-confidence innovation-driven",$C823="Medium-confidence innovation-driven"),1,IF($C823="Clear alternative-rationale",0,""))</x:f>
      </x:c>
      <x:c r="G823" s="52" t="str">
        <x:f>IF('Deal_Master_Wide'!$M$120="","",'Deal_Master_Wide'!$M$120)</x:f>
        <x:v>Review</x:v>
      </x:c>
      <x:c r="H823" s="50" t="str">
        <x:v>Ergomed Group Ltd</x:v>
      </x:c>
      <x:c r="I823" s="50" t="str">
        <x:v>Ergomed BV</x:v>
      </x:c>
      <x:c r="J823" s="50" t="n">
        <x:v>2017</x:v>
      </x:c>
      <x:c r="K823" s="50" t="n">
        <x:v>-1</x:v>
      </x:c>
      <x:c r="L823" s="50" t="n">
        <x:v>2016</x:v>
      </x:c>
      <x:c r="M823" s="50" t="n">
        <x:v>0</x:v>
      </x:c>
      <x:c r="N823" s="50" t="n">
        <x:v>0</x:v>
      </x:c>
      <x:c r="O823" s="52" t="str">
        <x:f>IF($F823="","",$F823*$M823)</x:f>
      </x:c>
      <x:c r="P823" s="54" t="str">
        <x:f>IF('Deal_Master_Wide'!$BR$120="","",'Deal_Master_Wide'!$BR$120)</x:f>
      </x:c>
      <x:c r="Q823" s="54" t="str">
        <x:f>IF('Deal_Master_Wide'!$BY$120="","",'Deal_Master_Wide'!$BY$120)</x:f>
      </x:c>
      <x:c r="R823" s="54" t="str">
        <x:f>IF('Deal_Master_Wide'!$CF$120="","",'Deal_Master_Wide'!$CF$120)</x:f>
      </x:c>
      <x:c r="S823" s="54" t="str">
        <x:f>IF('Deal_Master_Wide'!$CM$120="","",'Deal_Master_Wide'!$CM$120)</x:f>
      </x:c>
      <x:c r="T823" s="54" t="str">
        <x:f>IF('Deal_Master_Wide'!$CT$120="","",'Deal_Master_Wide'!$CT$120)</x:f>
      </x:c>
      <x:c r="U823" s="54" t="str">
        <x:f>IF('Deal_Master_Wide'!$DA$120="","",'Deal_Master_Wide'!$DA$120)</x:f>
      </x:c>
      <x:c r="V823" s="56" t="str">
        <x:f>IF('Deal_Master_Wide'!$DH$120="","",'Deal_Master_Wide'!$DH$120)</x:f>
      </x:c>
      <x:c r="W823" s="56" t="str">
        <x:f>IF('Deal_Master_Wide'!$DO$120="","",'Deal_Master_Wide'!$DO$120)</x:f>
      </x:c>
      <x:c r="X823" s="56" t="str">
        <x:f>IF('Deal_Master_Wide'!$DV$120="","",'Deal_Master_Wide'!$DV$120)</x:f>
      </x:c>
      <x:c r="Y823" s="118" t="str">
        <x:f>IF('Deal_Master_Wide'!$EC$120="","",'Deal_Master_Wide'!$EC$120)</x:f>
      </x:c>
      <x:c r="Z823" s="118" t="str">
        <x:f>IF('Deal_Master_Wide'!$EJ$120="","",'Deal_Master_Wide'!$EJ$120)</x:f>
      </x:c>
      <x:c r="AA823" s="52" t="str">
        <x:f>IF('Deal_Master_Wide'!$AL$120="","",'Deal_Master_Wide'!$AL$120)</x:f>
        <x:v>Unknown</x:v>
      </x:c>
      <x:c r="AB823" s="54" t="n">
        <x:f>IF('Deal_Master_Wide'!$AF$120="","",'Deal_Master_Wide'!$AF$120)</x:f>
        <x:v>7</x:v>
      </x:c>
      <x:c r="AC823" s="52" t="str">
        <x:f>IF(COUNT($P823,$Q823,$R823,$S823,$T823,$U823,$V823,$W823,$X823)=9,"Yes","No")</x:f>
        <x:v>No</x:v>
      </x:c>
      <x:c r="AD823" s="52" t="str">
        <x:f>IF(COUNT($Y823,$Z823)=2,"Yes","No")</x:f>
        <x:v>No</x:v>
      </x:c>
      <x:c r="AE823" s="50" t="str"/>
      <x:c r="AF823" t="str"/>
    </x:row>
    <x:row r="824" ht="20" customHeight="1">
      <x:c r="A824" s="50" t="str">
        <x:v>CTL-0118</x:v>
      </x:c>
      <x:c r="B824" s="50" t="str">
        <x:v>Candidate alternative-rationale group</x:v>
      </x:c>
      <x:c r="C824" s="52" t="str">
        <x:f>IF('Deal_Master_Wide'!$AU$120="","",'Deal_Master_Wide'!$AU$120)</x:f>
        <x:v>Not reviewed</x:v>
      </x:c>
      <x:c r="D824" s="52" t="str">
        <x:f>IF('Deal_Master_Wide'!$AV$120="","",'Deal_Master_Wide'!$AV$120)</x:f>
        <x:v>Not assessed</x:v>
      </x:c>
      <x:c r="E824" s="50" t="n">
        <x:v>0</x:v>
      </x:c>
      <x:c r="F824" s="52" t="str">
        <x:f>IF(OR($C824="High-confidence innovation-driven",$C824="Medium-confidence innovation-driven"),1,IF($C824="Clear alternative-rationale",0,""))</x:f>
      </x:c>
      <x:c r="G824" s="52" t="str">
        <x:f>IF('Deal_Master_Wide'!$M$120="","",'Deal_Master_Wide'!$M$120)</x:f>
        <x:v>Review</x:v>
      </x:c>
      <x:c r="H824" s="50" t="str">
        <x:v>Ergomed Group Ltd</x:v>
      </x:c>
      <x:c r="I824" s="50" t="str">
        <x:v>Ergomed BV</x:v>
      </x:c>
      <x:c r="J824" s="50" t="n">
        <x:v>2017</x:v>
      </x:c>
      <x:c r="K824" s="50" t="n">
        <x:v>0</x:v>
      </x:c>
      <x:c r="L824" s="50" t="n">
        <x:v>2017</x:v>
      </x:c>
      <x:c r="M824" s="50" t="n">
        <x:v>0</x:v>
      </x:c>
      <x:c r="N824" s="50" t="n">
        <x:v>1</x:v>
      </x:c>
      <x:c r="O824" s="52" t="str">
        <x:f>IF($F824="","",$F824*$M824)</x:f>
      </x:c>
      <x:c r="P824" s="54" t="str">
        <x:f>IF('Deal_Master_Wide'!$BS$120="","",'Deal_Master_Wide'!$BS$120)</x:f>
      </x:c>
      <x:c r="Q824" s="54" t="str">
        <x:f>IF('Deal_Master_Wide'!$BZ$120="","",'Deal_Master_Wide'!$BZ$120)</x:f>
      </x:c>
      <x:c r="R824" s="54" t="str">
        <x:f>IF('Deal_Master_Wide'!$CG$120="","",'Deal_Master_Wide'!$CG$120)</x:f>
      </x:c>
      <x:c r="S824" s="54" t="str">
        <x:f>IF('Deal_Master_Wide'!$CN$120="","",'Deal_Master_Wide'!$CN$120)</x:f>
      </x:c>
      <x:c r="T824" s="54" t="str">
        <x:f>IF('Deal_Master_Wide'!$CU$120="","",'Deal_Master_Wide'!$CU$120)</x:f>
      </x:c>
      <x:c r="U824" s="54" t="str">
        <x:f>IF('Deal_Master_Wide'!$DB$120="","",'Deal_Master_Wide'!$DB$120)</x:f>
      </x:c>
      <x:c r="V824" s="56" t="str">
        <x:f>IF('Deal_Master_Wide'!$DI$120="","",'Deal_Master_Wide'!$DI$120)</x:f>
      </x:c>
      <x:c r="W824" s="56" t="str">
        <x:f>IF('Deal_Master_Wide'!$DP$120="","",'Deal_Master_Wide'!$DP$120)</x:f>
      </x:c>
      <x:c r="X824" s="56" t="str">
        <x:f>IF('Deal_Master_Wide'!$DW$120="","",'Deal_Master_Wide'!$DW$120)</x:f>
      </x:c>
      <x:c r="Y824" s="118" t="str">
        <x:f>IF('Deal_Master_Wide'!$ED$120="","",'Deal_Master_Wide'!$ED$120)</x:f>
      </x:c>
      <x:c r="Z824" s="118" t="str">
        <x:f>IF('Deal_Master_Wide'!$EK$120="","",'Deal_Master_Wide'!$EK$120)</x:f>
      </x:c>
      <x:c r="AA824" s="52" t="str">
        <x:f>IF('Deal_Master_Wide'!$AL$120="","",'Deal_Master_Wide'!$AL$120)</x:f>
        <x:v>Unknown</x:v>
      </x:c>
      <x:c r="AB824" s="54" t="n">
        <x:f>IF('Deal_Master_Wide'!$AF$120="","",'Deal_Master_Wide'!$AF$120)</x:f>
        <x:v>7</x:v>
      </x:c>
      <x:c r="AC824" s="52" t="str">
        <x:f>IF(COUNT($P824,$Q824,$R824,$S824,$T824,$U824,$V824,$W824,$X824)=9,"Yes","No")</x:f>
        <x:v>No</x:v>
      </x:c>
      <x:c r="AD824" s="52" t="str">
        <x:f>IF(COUNT($Y824,$Z824)=2,"Yes","No")</x:f>
        <x:v>No</x:v>
      </x:c>
      <x:c r="AE824" s="50" t="str"/>
      <x:c r="AF824" t="str"/>
    </x:row>
    <x:row r="825" ht="20" customHeight="1">
      <x:c r="A825" s="50" t="str">
        <x:v>CTL-0118</x:v>
      </x:c>
      <x:c r="B825" s="50" t="str">
        <x:v>Candidate alternative-rationale group</x:v>
      </x:c>
      <x:c r="C825" s="52" t="str">
        <x:f>IF('Deal_Master_Wide'!$AU$120="","",'Deal_Master_Wide'!$AU$120)</x:f>
        <x:v>Not reviewed</x:v>
      </x:c>
      <x:c r="D825" s="52" t="str">
        <x:f>IF('Deal_Master_Wide'!$AV$120="","",'Deal_Master_Wide'!$AV$120)</x:f>
        <x:v>Not assessed</x:v>
      </x:c>
      <x:c r="E825" s="50" t="n">
        <x:v>0</x:v>
      </x:c>
      <x:c r="F825" s="52" t="str">
        <x:f>IF(OR($C825="High-confidence innovation-driven",$C825="Medium-confidence innovation-driven"),1,IF($C825="Clear alternative-rationale",0,""))</x:f>
      </x:c>
      <x:c r="G825" s="52" t="str">
        <x:f>IF('Deal_Master_Wide'!$M$120="","",'Deal_Master_Wide'!$M$120)</x:f>
        <x:v>Review</x:v>
      </x:c>
      <x:c r="H825" s="50" t="str">
        <x:v>Ergomed Group Ltd</x:v>
      </x:c>
      <x:c r="I825" s="50" t="str">
        <x:v>Ergomed BV</x:v>
      </x:c>
      <x:c r="J825" s="50" t="n">
        <x:v>2017</x:v>
      </x:c>
      <x:c r="K825" s="50" t="n">
        <x:v>1</x:v>
      </x:c>
      <x:c r="L825" s="50" t="n">
        <x:v>2018</x:v>
      </x:c>
      <x:c r="M825" s="50" t="n">
        <x:v>1</x:v>
      </x:c>
      <x:c r="N825" s="50" t="n">
        <x:v>1</x:v>
      </x:c>
      <x:c r="O825" s="52" t="str">
        <x:f>IF($F825="","",$F825*$M825)</x:f>
      </x:c>
      <x:c r="P825" s="54" t="str">
        <x:f>IF('Deal_Master_Wide'!$BT$120="","",'Deal_Master_Wide'!$BT$120)</x:f>
      </x:c>
      <x:c r="Q825" s="54" t="str">
        <x:f>IF('Deal_Master_Wide'!$CA$120="","",'Deal_Master_Wide'!$CA$120)</x:f>
      </x:c>
      <x:c r="R825" s="54" t="str">
        <x:f>IF('Deal_Master_Wide'!$CH$120="","",'Deal_Master_Wide'!$CH$120)</x:f>
      </x:c>
      <x:c r="S825" s="54" t="str">
        <x:f>IF('Deal_Master_Wide'!$CO$120="","",'Deal_Master_Wide'!$CO$120)</x:f>
      </x:c>
      <x:c r="T825" s="54" t="str">
        <x:f>IF('Deal_Master_Wide'!$CV$120="","",'Deal_Master_Wide'!$CV$120)</x:f>
      </x:c>
      <x:c r="U825" s="54" t="str">
        <x:f>IF('Deal_Master_Wide'!$DC$120="","",'Deal_Master_Wide'!$DC$120)</x:f>
      </x:c>
      <x:c r="V825" s="56" t="str">
        <x:f>IF('Deal_Master_Wide'!$DJ$120="","",'Deal_Master_Wide'!$DJ$120)</x:f>
      </x:c>
      <x:c r="W825" s="56" t="str">
        <x:f>IF('Deal_Master_Wide'!$DQ$120="","",'Deal_Master_Wide'!$DQ$120)</x:f>
      </x:c>
      <x:c r="X825" s="56" t="str">
        <x:f>IF('Deal_Master_Wide'!$DX$120="","",'Deal_Master_Wide'!$DX$120)</x:f>
      </x:c>
      <x:c r="Y825" s="118" t="str">
        <x:f>IF('Deal_Master_Wide'!$EE$120="","",'Deal_Master_Wide'!$EE$120)</x:f>
      </x:c>
      <x:c r="Z825" s="118" t="str">
        <x:f>IF('Deal_Master_Wide'!$EL$120="","",'Deal_Master_Wide'!$EL$120)</x:f>
      </x:c>
      <x:c r="AA825" s="52" t="str">
        <x:f>IF('Deal_Master_Wide'!$AL$120="","",'Deal_Master_Wide'!$AL$120)</x:f>
        <x:v>Unknown</x:v>
      </x:c>
      <x:c r="AB825" s="54" t="n">
        <x:f>IF('Deal_Master_Wide'!$AF$120="","",'Deal_Master_Wide'!$AF$120)</x:f>
        <x:v>7</x:v>
      </x:c>
      <x:c r="AC825" s="52" t="str">
        <x:f>IF(COUNT($P825,$Q825,$R825,$S825,$T825,$U825,$V825,$W825,$X825)=9,"Yes","No")</x:f>
        <x:v>No</x:v>
      </x:c>
      <x:c r="AD825" s="52" t="str">
        <x:f>IF(COUNT($Y825,$Z825)=2,"Yes","No")</x:f>
        <x:v>No</x:v>
      </x:c>
      <x:c r="AE825" s="50" t="str"/>
      <x:c r="AF825" t="str"/>
    </x:row>
    <x:row r="826" ht="20" customHeight="1">
      <x:c r="A826" s="50" t="str">
        <x:v>CTL-0118</x:v>
      </x:c>
      <x:c r="B826" s="50" t="str">
        <x:v>Candidate alternative-rationale group</x:v>
      </x:c>
      <x:c r="C826" s="52" t="str">
        <x:f>IF('Deal_Master_Wide'!$AU$120="","",'Deal_Master_Wide'!$AU$120)</x:f>
        <x:v>Not reviewed</x:v>
      </x:c>
      <x:c r="D826" s="52" t="str">
        <x:f>IF('Deal_Master_Wide'!$AV$120="","",'Deal_Master_Wide'!$AV$120)</x:f>
        <x:v>Not assessed</x:v>
      </x:c>
      <x:c r="E826" s="50" t="n">
        <x:v>0</x:v>
      </x:c>
      <x:c r="F826" s="52" t="str">
        <x:f>IF(OR($C826="High-confidence innovation-driven",$C826="Medium-confidence innovation-driven"),1,IF($C826="Clear alternative-rationale",0,""))</x:f>
      </x:c>
      <x:c r="G826" s="52" t="str">
        <x:f>IF('Deal_Master_Wide'!$M$120="","",'Deal_Master_Wide'!$M$120)</x:f>
        <x:v>Review</x:v>
      </x:c>
      <x:c r="H826" s="50" t="str">
        <x:v>Ergomed Group Ltd</x:v>
      </x:c>
      <x:c r="I826" s="50" t="str">
        <x:v>Ergomed BV</x:v>
      </x:c>
      <x:c r="J826" s="50" t="n">
        <x:v>2017</x:v>
      </x:c>
      <x:c r="K826" s="50" t="n">
        <x:v>2</x:v>
      </x:c>
      <x:c r="L826" s="50" t="n">
        <x:v>2019</x:v>
      </x:c>
      <x:c r="M826" s="50" t="n">
        <x:v>1</x:v>
      </x:c>
      <x:c r="N826" s="50" t="n">
        <x:v>1</x:v>
      </x:c>
      <x:c r="O826" s="52" t="str">
        <x:f>IF($F826="","",$F826*$M826)</x:f>
      </x:c>
      <x:c r="P826" s="54" t="str">
        <x:f>IF('Deal_Master_Wide'!$BU$120="","",'Deal_Master_Wide'!$BU$120)</x:f>
      </x:c>
      <x:c r="Q826" s="54" t="str">
        <x:f>IF('Deal_Master_Wide'!$CB$120="","",'Deal_Master_Wide'!$CB$120)</x:f>
      </x:c>
      <x:c r="R826" s="54" t="str">
        <x:f>IF('Deal_Master_Wide'!$CI$120="","",'Deal_Master_Wide'!$CI$120)</x:f>
      </x:c>
      <x:c r="S826" s="54" t="str">
        <x:f>IF('Deal_Master_Wide'!$CP$120="","",'Deal_Master_Wide'!$CP$120)</x:f>
      </x:c>
      <x:c r="T826" s="54" t="str">
        <x:f>IF('Deal_Master_Wide'!$CW$120="","",'Deal_Master_Wide'!$CW$120)</x:f>
      </x:c>
      <x:c r="U826" s="54" t="str">
        <x:f>IF('Deal_Master_Wide'!$DD$120="","",'Deal_Master_Wide'!$DD$120)</x:f>
      </x:c>
      <x:c r="V826" s="56" t="str">
        <x:f>IF('Deal_Master_Wide'!$DK$120="","",'Deal_Master_Wide'!$DK$120)</x:f>
      </x:c>
      <x:c r="W826" s="56" t="str">
        <x:f>IF('Deal_Master_Wide'!$DR$120="","",'Deal_Master_Wide'!$DR$120)</x:f>
      </x:c>
      <x:c r="X826" s="56" t="str">
        <x:f>IF('Deal_Master_Wide'!$DY$120="","",'Deal_Master_Wide'!$DY$120)</x:f>
      </x:c>
      <x:c r="Y826" s="118" t="str">
        <x:f>IF('Deal_Master_Wide'!$EF$120="","",'Deal_Master_Wide'!$EF$120)</x:f>
      </x:c>
      <x:c r="Z826" s="118" t="str">
        <x:f>IF('Deal_Master_Wide'!$EM$120="","",'Deal_Master_Wide'!$EM$120)</x:f>
      </x:c>
      <x:c r="AA826" s="52" t="str">
        <x:f>IF('Deal_Master_Wide'!$AL$120="","",'Deal_Master_Wide'!$AL$120)</x:f>
        <x:v>Unknown</x:v>
      </x:c>
      <x:c r="AB826" s="54" t="n">
        <x:f>IF('Deal_Master_Wide'!$AF$120="","",'Deal_Master_Wide'!$AF$120)</x:f>
        <x:v>7</x:v>
      </x:c>
      <x:c r="AC826" s="52" t="str">
        <x:f>IF(COUNT($P826,$Q826,$R826,$S826,$T826,$U826,$V826,$W826,$X826)=9,"Yes","No")</x:f>
        <x:v>No</x:v>
      </x:c>
      <x:c r="AD826" s="52" t="str">
        <x:f>IF(COUNT($Y826,$Z826)=2,"Yes","No")</x:f>
        <x:v>No</x:v>
      </x:c>
      <x:c r="AE826" s="50" t="str"/>
      <x:c r="AF826" t="str"/>
    </x:row>
    <x:row r="827" ht="20" customHeight="1">
      <x:c r="A827" s="50" t="str">
        <x:v>CTL-0118</x:v>
      </x:c>
      <x:c r="B827" s="50" t="str">
        <x:v>Candidate alternative-rationale group</x:v>
      </x:c>
      <x:c r="C827" s="52" t="str">
        <x:f>IF('Deal_Master_Wide'!$AU$120="","",'Deal_Master_Wide'!$AU$120)</x:f>
        <x:v>Not reviewed</x:v>
      </x:c>
      <x:c r="D827" s="52" t="str">
        <x:f>IF('Deal_Master_Wide'!$AV$120="","",'Deal_Master_Wide'!$AV$120)</x:f>
        <x:v>Not assessed</x:v>
      </x:c>
      <x:c r="E827" s="50" t="n">
        <x:v>0</x:v>
      </x:c>
      <x:c r="F827" s="52" t="str">
        <x:f>IF(OR($C827="High-confidence innovation-driven",$C827="Medium-confidence innovation-driven"),1,IF($C827="Clear alternative-rationale",0,""))</x:f>
      </x:c>
      <x:c r="G827" s="52" t="str">
        <x:f>IF('Deal_Master_Wide'!$M$120="","",'Deal_Master_Wide'!$M$120)</x:f>
        <x:v>Review</x:v>
      </x:c>
      <x:c r="H827" s="50" t="str">
        <x:v>Ergomed Group Ltd</x:v>
      </x:c>
      <x:c r="I827" s="50" t="str">
        <x:v>Ergomed BV</x:v>
      </x:c>
      <x:c r="J827" s="50" t="n">
        <x:v>2017</x:v>
      </x:c>
      <x:c r="K827" s="50" t="n">
        <x:v>3</x:v>
      </x:c>
      <x:c r="L827" s="50" t="n">
        <x:v>2020</x:v>
      </x:c>
      <x:c r="M827" s="50" t="n">
        <x:v>1</x:v>
      </x:c>
      <x:c r="N827" s="50" t="n">
        <x:v>1</x:v>
      </x:c>
      <x:c r="O827" s="52" t="str">
        <x:f>IF($F827="","",$F827*$M827)</x:f>
      </x:c>
      <x:c r="P827" s="54" t="str">
        <x:f>IF('Deal_Master_Wide'!$BV$120="","",'Deal_Master_Wide'!$BV$120)</x:f>
      </x:c>
      <x:c r="Q827" s="54" t="str">
        <x:f>IF('Deal_Master_Wide'!$CC$120="","",'Deal_Master_Wide'!$CC$120)</x:f>
      </x:c>
      <x:c r="R827" s="54" t="str">
        <x:f>IF('Deal_Master_Wide'!$CJ$120="","",'Deal_Master_Wide'!$CJ$120)</x:f>
      </x:c>
      <x:c r="S827" s="54" t="str">
        <x:f>IF('Deal_Master_Wide'!$CQ$120="","",'Deal_Master_Wide'!$CQ$120)</x:f>
      </x:c>
      <x:c r="T827" s="54" t="str">
        <x:f>IF('Deal_Master_Wide'!$CX$120="","",'Deal_Master_Wide'!$CX$120)</x:f>
      </x:c>
      <x:c r="U827" s="54" t="str">
        <x:f>IF('Deal_Master_Wide'!$DE$120="","",'Deal_Master_Wide'!$DE$120)</x:f>
      </x:c>
      <x:c r="V827" s="56" t="str">
        <x:f>IF('Deal_Master_Wide'!$DL$120="","",'Deal_Master_Wide'!$DL$120)</x:f>
      </x:c>
      <x:c r="W827" s="56" t="str">
        <x:f>IF('Deal_Master_Wide'!$DS$120="","",'Deal_Master_Wide'!$DS$120)</x:f>
      </x:c>
      <x:c r="X827" s="56" t="str">
        <x:f>IF('Deal_Master_Wide'!$DZ$120="","",'Deal_Master_Wide'!$DZ$120)</x:f>
      </x:c>
      <x:c r="Y827" s="118" t="str">
        <x:f>IF('Deal_Master_Wide'!$EG$120="","",'Deal_Master_Wide'!$EG$120)</x:f>
      </x:c>
      <x:c r="Z827" s="118" t="str">
        <x:f>IF('Deal_Master_Wide'!$EN$120="","",'Deal_Master_Wide'!$EN$120)</x:f>
      </x:c>
      <x:c r="AA827" s="52" t="str">
        <x:f>IF('Deal_Master_Wide'!$AL$120="","",'Deal_Master_Wide'!$AL$120)</x:f>
        <x:v>Unknown</x:v>
      </x:c>
      <x:c r="AB827" s="54" t="n">
        <x:f>IF('Deal_Master_Wide'!$AF$120="","",'Deal_Master_Wide'!$AF$120)</x:f>
        <x:v>7</x:v>
      </x:c>
      <x:c r="AC827" s="52" t="str">
        <x:f>IF(COUNT($P827,$Q827,$R827,$S827,$T827,$U827,$V827,$W827,$X827)=9,"Yes","No")</x:f>
        <x:v>No</x:v>
      </x:c>
      <x:c r="AD827" s="52" t="str">
        <x:f>IF(COUNT($Y827,$Z827)=2,"Yes","No")</x:f>
        <x:v>No</x:v>
      </x:c>
      <x:c r="AE827" s="50" t="str"/>
      <x:c r="AF827" t="str"/>
    </x:row>
    <x:row r="828" ht="20" customHeight="1">
      <x:c r="A828" s="50" t="str">
        <x:v>CTL-0119</x:v>
      </x:c>
      <x:c r="B828" s="50" t="str">
        <x:v>Candidate alternative-rationale group</x:v>
      </x:c>
      <x:c r="C828" s="52" t="str">
        <x:f>IF('Deal_Master_Wide'!$AU$121="","",'Deal_Master_Wide'!$AU$121)</x:f>
        <x:v>Not reviewed</x:v>
      </x:c>
      <x:c r="D828" s="52" t="str">
        <x:f>IF('Deal_Master_Wide'!$AV$121="","",'Deal_Master_Wide'!$AV$121)</x:f>
        <x:v>Not assessed</x:v>
      </x:c>
      <x:c r="E828" s="50" t="n">
        <x:v>0</x:v>
      </x:c>
      <x:c r="F828" s="52" t="str">
        <x:f>IF(OR($C828="High-confidence innovation-driven",$C828="Medium-confidence innovation-driven"),1,IF($C828="Clear alternative-rationale",0,""))</x:f>
      </x:c>
      <x:c r="G828" s="52" t="str">
        <x:f>IF('Deal_Master_Wide'!$M$121="","",'Deal_Master_Wide'!$M$121)</x:f>
        <x:v>Review</x:v>
      </x:c>
      <x:c r="H828" s="50" t="str">
        <x:v>genOway SA</x:v>
      </x:c>
      <x:c r="I828" s="50" t="str">
        <x:v>AXENIS SAS</x:v>
      </x:c>
      <x:c r="J828" s="50" t="n">
        <x:v>2017</x:v>
      </x:c>
      <x:c r="K828" s="50" t="n">
        <x:v>-3</x:v>
      </x:c>
      <x:c r="L828" s="50" t="n">
        <x:v>2014</x:v>
      </x:c>
      <x:c r="M828" s="50" t="n">
        <x:v>0</x:v>
      </x:c>
      <x:c r="N828" s="50" t="n">
        <x:v>0</x:v>
      </x:c>
      <x:c r="O828" s="52" t="str">
        <x:f>IF($F828="","",$F828*$M828)</x:f>
      </x:c>
      <x:c r="P828" s="54" t="str">
        <x:f>IF('Deal_Master_Wide'!$BP$121="","",'Deal_Master_Wide'!$BP$121)</x:f>
      </x:c>
      <x:c r="Q828" s="54" t="str">
        <x:f>IF('Deal_Master_Wide'!$BW$121="","",'Deal_Master_Wide'!$BW$121)</x:f>
      </x:c>
      <x:c r="R828" s="54" t="str">
        <x:f>IF('Deal_Master_Wide'!$CD$121="","",'Deal_Master_Wide'!$CD$121)</x:f>
      </x:c>
      <x:c r="S828" s="54" t="str">
        <x:f>IF('Deal_Master_Wide'!$CK$121="","",'Deal_Master_Wide'!$CK$121)</x:f>
      </x:c>
      <x:c r="T828" s="54" t="str">
        <x:f>IF('Deal_Master_Wide'!$CR$121="","",'Deal_Master_Wide'!$CR$121)</x:f>
      </x:c>
      <x:c r="U828" s="54" t="str">
        <x:f>IF('Deal_Master_Wide'!$CY$121="","",'Deal_Master_Wide'!$CY$121)</x:f>
      </x:c>
      <x:c r="V828" s="56" t="str">
        <x:f>IF('Deal_Master_Wide'!$DF$121="","",'Deal_Master_Wide'!$DF$121)</x:f>
      </x:c>
      <x:c r="W828" s="56" t="str">
        <x:f>IF('Deal_Master_Wide'!$DM$121="","",'Deal_Master_Wide'!$DM$121)</x:f>
      </x:c>
      <x:c r="X828" s="56" t="str">
        <x:f>IF('Deal_Master_Wide'!$DT$121="","",'Deal_Master_Wide'!$DT$121)</x:f>
      </x:c>
      <x:c r="Y828" s="118" t="str">
        <x:f>IF('Deal_Master_Wide'!$EA$121="","",'Deal_Master_Wide'!$EA$121)</x:f>
      </x:c>
      <x:c r="Z828" s="118" t="str">
        <x:f>IF('Deal_Master_Wide'!$EH$121="","",'Deal_Master_Wide'!$EH$121)</x:f>
      </x:c>
      <x:c r="AA828" s="52" t="str">
        <x:f>IF('Deal_Master_Wide'!$AL$121="","",'Deal_Master_Wide'!$AL$121)</x:f>
        <x:v>Unknown</x:v>
      </x:c>
      <x:c r="AB828" s="54" t="str">
        <x:f>IF('Deal_Master_Wide'!$AF$121="","",'Deal_Master_Wide'!$AF$121)</x:f>
      </x:c>
      <x:c r="AC828" s="52" t="str">
        <x:f>IF(COUNT($P828,$Q828,$R828,$S828,$T828,$U828,$V828,$W828,$X828)=9,"Yes","No")</x:f>
        <x:v>No</x:v>
      </x:c>
      <x:c r="AD828" s="52" t="str">
        <x:f>IF(COUNT($Y828,$Z828)=2,"Yes","No")</x:f>
        <x:v>No</x:v>
      </x:c>
      <x:c r="AE828" s="50" t="str"/>
      <x:c r="AF828" t="str"/>
    </x:row>
    <x:row r="829" ht="20" customHeight="1">
      <x:c r="A829" s="50" t="str">
        <x:v>CTL-0119</x:v>
      </x:c>
      <x:c r="B829" s="50" t="str">
        <x:v>Candidate alternative-rationale group</x:v>
      </x:c>
      <x:c r="C829" s="52" t="str">
        <x:f>IF('Deal_Master_Wide'!$AU$121="","",'Deal_Master_Wide'!$AU$121)</x:f>
        <x:v>Not reviewed</x:v>
      </x:c>
      <x:c r="D829" s="52" t="str">
        <x:f>IF('Deal_Master_Wide'!$AV$121="","",'Deal_Master_Wide'!$AV$121)</x:f>
        <x:v>Not assessed</x:v>
      </x:c>
      <x:c r="E829" s="50" t="n">
        <x:v>0</x:v>
      </x:c>
      <x:c r="F829" s="52" t="str">
        <x:f>IF(OR($C829="High-confidence innovation-driven",$C829="Medium-confidence innovation-driven"),1,IF($C829="Clear alternative-rationale",0,""))</x:f>
      </x:c>
      <x:c r="G829" s="52" t="str">
        <x:f>IF('Deal_Master_Wide'!$M$121="","",'Deal_Master_Wide'!$M$121)</x:f>
        <x:v>Review</x:v>
      </x:c>
      <x:c r="H829" s="50" t="str">
        <x:v>genOway SA</x:v>
      </x:c>
      <x:c r="I829" s="50" t="str">
        <x:v>AXENIS SAS</x:v>
      </x:c>
      <x:c r="J829" s="50" t="n">
        <x:v>2017</x:v>
      </x:c>
      <x:c r="K829" s="50" t="n">
        <x:v>-2</x:v>
      </x:c>
      <x:c r="L829" s="50" t="n">
        <x:v>2015</x:v>
      </x:c>
      <x:c r="M829" s="50" t="n">
        <x:v>0</x:v>
      </x:c>
      <x:c r="N829" s="50" t="n">
        <x:v>0</x:v>
      </x:c>
      <x:c r="O829" s="52" t="str">
        <x:f>IF($F829="","",$F829*$M829)</x:f>
      </x:c>
      <x:c r="P829" s="54" t="str">
        <x:f>IF('Deal_Master_Wide'!$BQ$121="","",'Deal_Master_Wide'!$BQ$121)</x:f>
      </x:c>
      <x:c r="Q829" s="54" t="str">
        <x:f>IF('Deal_Master_Wide'!$BX$121="","",'Deal_Master_Wide'!$BX$121)</x:f>
      </x:c>
      <x:c r="R829" s="54" t="str">
        <x:f>IF('Deal_Master_Wide'!$CE$121="","",'Deal_Master_Wide'!$CE$121)</x:f>
      </x:c>
      <x:c r="S829" s="54" t="str">
        <x:f>IF('Deal_Master_Wide'!$CL$121="","",'Deal_Master_Wide'!$CL$121)</x:f>
      </x:c>
      <x:c r="T829" s="54" t="str">
        <x:f>IF('Deal_Master_Wide'!$CS$121="","",'Deal_Master_Wide'!$CS$121)</x:f>
      </x:c>
      <x:c r="U829" s="54" t="str">
        <x:f>IF('Deal_Master_Wide'!$CZ$121="","",'Deal_Master_Wide'!$CZ$121)</x:f>
      </x:c>
      <x:c r="V829" s="56" t="str">
        <x:f>IF('Deal_Master_Wide'!$DG$121="","",'Deal_Master_Wide'!$DG$121)</x:f>
      </x:c>
      <x:c r="W829" s="56" t="str">
        <x:f>IF('Deal_Master_Wide'!$DN$121="","",'Deal_Master_Wide'!$DN$121)</x:f>
      </x:c>
      <x:c r="X829" s="56" t="str">
        <x:f>IF('Deal_Master_Wide'!$DU$121="","",'Deal_Master_Wide'!$DU$121)</x:f>
      </x:c>
      <x:c r="Y829" s="118" t="str">
        <x:f>IF('Deal_Master_Wide'!$EB$121="","",'Deal_Master_Wide'!$EB$121)</x:f>
      </x:c>
      <x:c r="Z829" s="118" t="str">
        <x:f>IF('Deal_Master_Wide'!$EI$121="","",'Deal_Master_Wide'!$EI$121)</x:f>
      </x:c>
      <x:c r="AA829" s="52" t="str">
        <x:f>IF('Deal_Master_Wide'!$AL$121="","",'Deal_Master_Wide'!$AL$121)</x:f>
        <x:v>Unknown</x:v>
      </x:c>
      <x:c r="AB829" s="54" t="str">
        <x:f>IF('Deal_Master_Wide'!$AF$121="","",'Deal_Master_Wide'!$AF$121)</x:f>
      </x:c>
      <x:c r="AC829" s="52" t="str">
        <x:f>IF(COUNT($P829,$Q829,$R829,$S829,$T829,$U829,$V829,$W829,$X829)=9,"Yes","No")</x:f>
        <x:v>No</x:v>
      </x:c>
      <x:c r="AD829" s="52" t="str">
        <x:f>IF(COUNT($Y829,$Z829)=2,"Yes","No")</x:f>
        <x:v>No</x:v>
      </x:c>
      <x:c r="AE829" s="50" t="str"/>
      <x:c r="AF829" t="str"/>
    </x:row>
    <x:row r="830" ht="20" customHeight="1">
      <x:c r="A830" s="50" t="str">
        <x:v>CTL-0119</x:v>
      </x:c>
      <x:c r="B830" s="50" t="str">
        <x:v>Candidate alternative-rationale group</x:v>
      </x:c>
      <x:c r="C830" s="52" t="str">
        <x:f>IF('Deal_Master_Wide'!$AU$121="","",'Deal_Master_Wide'!$AU$121)</x:f>
        <x:v>Not reviewed</x:v>
      </x:c>
      <x:c r="D830" s="52" t="str">
        <x:f>IF('Deal_Master_Wide'!$AV$121="","",'Deal_Master_Wide'!$AV$121)</x:f>
        <x:v>Not assessed</x:v>
      </x:c>
      <x:c r="E830" s="50" t="n">
        <x:v>0</x:v>
      </x:c>
      <x:c r="F830" s="52" t="str">
        <x:f>IF(OR($C830="High-confidence innovation-driven",$C830="Medium-confidence innovation-driven"),1,IF($C830="Clear alternative-rationale",0,""))</x:f>
      </x:c>
      <x:c r="G830" s="52" t="str">
        <x:f>IF('Deal_Master_Wide'!$M$121="","",'Deal_Master_Wide'!$M$121)</x:f>
        <x:v>Review</x:v>
      </x:c>
      <x:c r="H830" s="50" t="str">
        <x:v>genOway SA</x:v>
      </x:c>
      <x:c r="I830" s="50" t="str">
        <x:v>AXENIS SAS</x:v>
      </x:c>
      <x:c r="J830" s="50" t="n">
        <x:v>2017</x:v>
      </x:c>
      <x:c r="K830" s="50" t="n">
        <x:v>-1</x:v>
      </x:c>
      <x:c r="L830" s="50" t="n">
        <x:v>2016</x:v>
      </x:c>
      <x:c r="M830" s="50" t="n">
        <x:v>0</x:v>
      </x:c>
      <x:c r="N830" s="50" t="n">
        <x:v>0</x:v>
      </x:c>
      <x:c r="O830" s="52" t="str">
        <x:f>IF($F830="","",$F830*$M830)</x:f>
      </x:c>
      <x:c r="P830" s="54" t="str">
        <x:f>IF('Deal_Master_Wide'!$BR$121="","",'Deal_Master_Wide'!$BR$121)</x:f>
      </x:c>
      <x:c r="Q830" s="54" t="str">
        <x:f>IF('Deal_Master_Wide'!$BY$121="","",'Deal_Master_Wide'!$BY$121)</x:f>
      </x:c>
      <x:c r="R830" s="54" t="str">
        <x:f>IF('Deal_Master_Wide'!$CF$121="","",'Deal_Master_Wide'!$CF$121)</x:f>
      </x:c>
      <x:c r="S830" s="54" t="str">
        <x:f>IF('Deal_Master_Wide'!$CM$121="","",'Deal_Master_Wide'!$CM$121)</x:f>
      </x:c>
      <x:c r="T830" s="54" t="str">
        <x:f>IF('Deal_Master_Wide'!$CT$121="","",'Deal_Master_Wide'!$CT$121)</x:f>
      </x:c>
      <x:c r="U830" s="54" t="str">
        <x:f>IF('Deal_Master_Wide'!$DA$121="","",'Deal_Master_Wide'!$DA$121)</x:f>
      </x:c>
      <x:c r="V830" s="56" t="str">
        <x:f>IF('Deal_Master_Wide'!$DH$121="","",'Deal_Master_Wide'!$DH$121)</x:f>
      </x:c>
      <x:c r="W830" s="56" t="str">
        <x:f>IF('Deal_Master_Wide'!$DO$121="","",'Deal_Master_Wide'!$DO$121)</x:f>
      </x:c>
      <x:c r="X830" s="56" t="str">
        <x:f>IF('Deal_Master_Wide'!$DV$121="","",'Deal_Master_Wide'!$DV$121)</x:f>
      </x:c>
      <x:c r="Y830" s="118" t="str">
        <x:f>IF('Deal_Master_Wide'!$EC$121="","",'Deal_Master_Wide'!$EC$121)</x:f>
      </x:c>
      <x:c r="Z830" s="118" t="str">
        <x:f>IF('Deal_Master_Wide'!$EJ$121="","",'Deal_Master_Wide'!$EJ$121)</x:f>
      </x:c>
      <x:c r="AA830" s="52" t="str">
        <x:f>IF('Deal_Master_Wide'!$AL$121="","",'Deal_Master_Wide'!$AL$121)</x:f>
        <x:v>Unknown</x:v>
      </x:c>
      <x:c r="AB830" s="54" t="str">
        <x:f>IF('Deal_Master_Wide'!$AF$121="","",'Deal_Master_Wide'!$AF$121)</x:f>
      </x:c>
      <x:c r="AC830" s="52" t="str">
        <x:f>IF(COUNT($P830,$Q830,$R830,$S830,$T830,$U830,$V830,$W830,$X830)=9,"Yes","No")</x:f>
        <x:v>No</x:v>
      </x:c>
      <x:c r="AD830" s="52" t="str">
        <x:f>IF(COUNT($Y830,$Z830)=2,"Yes","No")</x:f>
        <x:v>No</x:v>
      </x:c>
      <x:c r="AE830" s="50" t="str"/>
      <x:c r="AF830" t="str"/>
    </x:row>
    <x:row r="831" ht="20" customHeight="1">
      <x:c r="A831" s="50" t="str">
        <x:v>CTL-0119</x:v>
      </x:c>
      <x:c r="B831" s="50" t="str">
        <x:v>Candidate alternative-rationale group</x:v>
      </x:c>
      <x:c r="C831" s="52" t="str">
        <x:f>IF('Deal_Master_Wide'!$AU$121="","",'Deal_Master_Wide'!$AU$121)</x:f>
        <x:v>Not reviewed</x:v>
      </x:c>
      <x:c r="D831" s="52" t="str">
        <x:f>IF('Deal_Master_Wide'!$AV$121="","",'Deal_Master_Wide'!$AV$121)</x:f>
        <x:v>Not assessed</x:v>
      </x:c>
      <x:c r="E831" s="50" t="n">
        <x:v>0</x:v>
      </x:c>
      <x:c r="F831" s="52" t="str">
        <x:f>IF(OR($C831="High-confidence innovation-driven",$C831="Medium-confidence innovation-driven"),1,IF($C831="Clear alternative-rationale",0,""))</x:f>
      </x:c>
      <x:c r="G831" s="52" t="str">
        <x:f>IF('Deal_Master_Wide'!$M$121="","",'Deal_Master_Wide'!$M$121)</x:f>
        <x:v>Review</x:v>
      </x:c>
      <x:c r="H831" s="50" t="str">
        <x:v>genOway SA</x:v>
      </x:c>
      <x:c r="I831" s="50" t="str">
        <x:v>AXENIS SAS</x:v>
      </x:c>
      <x:c r="J831" s="50" t="n">
        <x:v>2017</x:v>
      </x:c>
      <x:c r="K831" s="50" t="n">
        <x:v>0</x:v>
      </x:c>
      <x:c r="L831" s="50" t="n">
        <x:v>2017</x:v>
      </x:c>
      <x:c r="M831" s="50" t="n">
        <x:v>0</x:v>
      </x:c>
      <x:c r="N831" s="50" t="n">
        <x:v>1</x:v>
      </x:c>
      <x:c r="O831" s="52" t="str">
        <x:f>IF($F831="","",$F831*$M831)</x:f>
      </x:c>
      <x:c r="P831" s="54" t="str">
        <x:f>IF('Deal_Master_Wide'!$BS$121="","",'Deal_Master_Wide'!$BS$121)</x:f>
      </x:c>
      <x:c r="Q831" s="54" t="str">
        <x:f>IF('Deal_Master_Wide'!$BZ$121="","",'Deal_Master_Wide'!$BZ$121)</x:f>
      </x:c>
      <x:c r="R831" s="54" t="str">
        <x:f>IF('Deal_Master_Wide'!$CG$121="","",'Deal_Master_Wide'!$CG$121)</x:f>
      </x:c>
      <x:c r="S831" s="54" t="str">
        <x:f>IF('Deal_Master_Wide'!$CN$121="","",'Deal_Master_Wide'!$CN$121)</x:f>
      </x:c>
      <x:c r="T831" s="54" t="str">
        <x:f>IF('Deal_Master_Wide'!$CU$121="","",'Deal_Master_Wide'!$CU$121)</x:f>
      </x:c>
      <x:c r="U831" s="54" t="str">
        <x:f>IF('Deal_Master_Wide'!$DB$121="","",'Deal_Master_Wide'!$DB$121)</x:f>
      </x:c>
      <x:c r="V831" s="56" t="str">
        <x:f>IF('Deal_Master_Wide'!$DI$121="","",'Deal_Master_Wide'!$DI$121)</x:f>
      </x:c>
      <x:c r="W831" s="56" t="str">
        <x:f>IF('Deal_Master_Wide'!$DP$121="","",'Deal_Master_Wide'!$DP$121)</x:f>
      </x:c>
      <x:c r="X831" s="56" t="str">
        <x:f>IF('Deal_Master_Wide'!$DW$121="","",'Deal_Master_Wide'!$DW$121)</x:f>
      </x:c>
      <x:c r="Y831" s="118" t="str">
        <x:f>IF('Deal_Master_Wide'!$ED$121="","",'Deal_Master_Wide'!$ED$121)</x:f>
      </x:c>
      <x:c r="Z831" s="118" t="str">
        <x:f>IF('Deal_Master_Wide'!$EK$121="","",'Deal_Master_Wide'!$EK$121)</x:f>
      </x:c>
      <x:c r="AA831" s="52" t="str">
        <x:f>IF('Deal_Master_Wide'!$AL$121="","",'Deal_Master_Wide'!$AL$121)</x:f>
        <x:v>Unknown</x:v>
      </x:c>
      <x:c r="AB831" s="54" t="str">
        <x:f>IF('Deal_Master_Wide'!$AF$121="","",'Deal_Master_Wide'!$AF$121)</x:f>
      </x:c>
      <x:c r="AC831" s="52" t="str">
        <x:f>IF(COUNT($P831,$Q831,$R831,$S831,$T831,$U831,$V831,$W831,$X831)=9,"Yes","No")</x:f>
        <x:v>No</x:v>
      </x:c>
      <x:c r="AD831" s="52" t="str">
        <x:f>IF(COUNT($Y831,$Z831)=2,"Yes","No")</x:f>
        <x:v>No</x:v>
      </x:c>
      <x:c r="AE831" s="50" t="str"/>
      <x:c r="AF831" t="str"/>
    </x:row>
    <x:row r="832" ht="20" customHeight="1">
      <x:c r="A832" s="50" t="str">
        <x:v>CTL-0119</x:v>
      </x:c>
      <x:c r="B832" s="50" t="str">
        <x:v>Candidate alternative-rationale group</x:v>
      </x:c>
      <x:c r="C832" s="52" t="str">
        <x:f>IF('Deal_Master_Wide'!$AU$121="","",'Deal_Master_Wide'!$AU$121)</x:f>
        <x:v>Not reviewed</x:v>
      </x:c>
      <x:c r="D832" s="52" t="str">
        <x:f>IF('Deal_Master_Wide'!$AV$121="","",'Deal_Master_Wide'!$AV$121)</x:f>
        <x:v>Not assessed</x:v>
      </x:c>
      <x:c r="E832" s="50" t="n">
        <x:v>0</x:v>
      </x:c>
      <x:c r="F832" s="52" t="str">
        <x:f>IF(OR($C832="High-confidence innovation-driven",$C832="Medium-confidence innovation-driven"),1,IF($C832="Clear alternative-rationale",0,""))</x:f>
      </x:c>
      <x:c r="G832" s="52" t="str">
        <x:f>IF('Deal_Master_Wide'!$M$121="","",'Deal_Master_Wide'!$M$121)</x:f>
        <x:v>Review</x:v>
      </x:c>
      <x:c r="H832" s="50" t="str">
        <x:v>genOway SA</x:v>
      </x:c>
      <x:c r="I832" s="50" t="str">
        <x:v>AXENIS SAS</x:v>
      </x:c>
      <x:c r="J832" s="50" t="n">
        <x:v>2017</x:v>
      </x:c>
      <x:c r="K832" s="50" t="n">
        <x:v>1</x:v>
      </x:c>
      <x:c r="L832" s="50" t="n">
        <x:v>2018</x:v>
      </x:c>
      <x:c r="M832" s="50" t="n">
        <x:v>1</x:v>
      </x:c>
      <x:c r="N832" s="50" t="n">
        <x:v>1</x:v>
      </x:c>
      <x:c r="O832" s="52" t="str">
        <x:f>IF($F832="","",$F832*$M832)</x:f>
      </x:c>
      <x:c r="P832" s="54" t="str">
        <x:f>IF('Deal_Master_Wide'!$BT$121="","",'Deal_Master_Wide'!$BT$121)</x:f>
      </x:c>
      <x:c r="Q832" s="54" t="str">
        <x:f>IF('Deal_Master_Wide'!$CA$121="","",'Deal_Master_Wide'!$CA$121)</x:f>
      </x:c>
      <x:c r="R832" s="54" t="str">
        <x:f>IF('Deal_Master_Wide'!$CH$121="","",'Deal_Master_Wide'!$CH$121)</x:f>
      </x:c>
      <x:c r="S832" s="54" t="str">
        <x:f>IF('Deal_Master_Wide'!$CO$121="","",'Deal_Master_Wide'!$CO$121)</x:f>
      </x:c>
      <x:c r="T832" s="54" t="str">
        <x:f>IF('Deal_Master_Wide'!$CV$121="","",'Deal_Master_Wide'!$CV$121)</x:f>
      </x:c>
      <x:c r="U832" s="54" t="str">
        <x:f>IF('Deal_Master_Wide'!$DC$121="","",'Deal_Master_Wide'!$DC$121)</x:f>
      </x:c>
      <x:c r="V832" s="56" t="str">
        <x:f>IF('Deal_Master_Wide'!$DJ$121="","",'Deal_Master_Wide'!$DJ$121)</x:f>
      </x:c>
      <x:c r="W832" s="56" t="str">
        <x:f>IF('Deal_Master_Wide'!$DQ$121="","",'Deal_Master_Wide'!$DQ$121)</x:f>
      </x:c>
      <x:c r="X832" s="56" t="str">
        <x:f>IF('Deal_Master_Wide'!$DX$121="","",'Deal_Master_Wide'!$DX$121)</x:f>
      </x:c>
      <x:c r="Y832" s="118" t="str">
        <x:f>IF('Deal_Master_Wide'!$EE$121="","",'Deal_Master_Wide'!$EE$121)</x:f>
      </x:c>
      <x:c r="Z832" s="118" t="str">
        <x:f>IF('Deal_Master_Wide'!$EL$121="","",'Deal_Master_Wide'!$EL$121)</x:f>
      </x:c>
      <x:c r="AA832" s="52" t="str">
        <x:f>IF('Deal_Master_Wide'!$AL$121="","",'Deal_Master_Wide'!$AL$121)</x:f>
        <x:v>Unknown</x:v>
      </x:c>
      <x:c r="AB832" s="54" t="str">
        <x:f>IF('Deal_Master_Wide'!$AF$121="","",'Deal_Master_Wide'!$AF$121)</x:f>
      </x:c>
      <x:c r="AC832" s="52" t="str">
        <x:f>IF(COUNT($P832,$Q832,$R832,$S832,$T832,$U832,$V832,$W832,$X832)=9,"Yes","No")</x:f>
        <x:v>No</x:v>
      </x:c>
      <x:c r="AD832" s="52" t="str">
        <x:f>IF(COUNT($Y832,$Z832)=2,"Yes","No")</x:f>
        <x:v>No</x:v>
      </x:c>
      <x:c r="AE832" s="50" t="str"/>
      <x:c r="AF832" t="str"/>
    </x:row>
    <x:row r="833" ht="20" customHeight="1">
      <x:c r="A833" s="50" t="str">
        <x:v>CTL-0119</x:v>
      </x:c>
      <x:c r="B833" s="50" t="str">
        <x:v>Candidate alternative-rationale group</x:v>
      </x:c>
      <x:c r="C833" s="52" t="str">
        <x:f>IF('Deal_Master_Wide'!$AU$121="","",'Deal_Master_Wide'!$AU$121)</x:f>
        <x:v>Not reviewed</x:v>
      </x:c>
      <x:c r="D833" s="52" t="str">
        <x:f>IF('Deal_Master_Wide'!$AV$121="","",'Deal_Master_Wide'!$AV$121)</x:f>
        <x:v>Not assessed</x:v>
      </x:c>
      <x:c r="E833" s="50" t="n">
        <x:v>0</x:v>
      </x:c>
      <x:c r="F833" s="52" t="str">
        <x:f>IF(OR($C833="High-confidence innovation-driven",$C833="Medium-confidence innovation-driven"),1,IF($C833="Clear alternative-rationale",0,""))</x:f>
      </x:c>
      <x:c r="G833" s="52" t="str">
        <x:f>IF('Deal_Master_Wide'!$M$121="","",'Deal_Master_Wide'!$M$121)</x:f>
        <x:v>Review</x:v>
      </x:c>
      <x:c r="H833" s="50" t="str">
        <x:v>genOway SA</x:v>
      </x:c>
      <x:c r="I833" s="50" t="str">
        <x:v>AXENIS SAS</x:v>
      </x:c>
      <x:c r="J833" s="50" t="n">
        <x:v>2017</x:v>
      </x:c>
      <x:c r="K833" s="50" t="n">
        <x:v>2</x:v>
      </x:c>
      <x:c r="L833" s="50" t="n">
        <x:v>2019</x:v>
      </x:c>
      <x:c r="M833" s="50" t="n">
        <x:v>1</x:v>
      </x:c>
      <x:c r="N833" s="50" t="n">
        <x:v>1</x:v>
      </x:c>
      <x:c r="O833" s="52" t="str">
        <x:f>IF($F833="","",$F833*$M833)</x:f>
      </x:c>
      <x:c r="P833" s="54" t="str">
        <x:f>IF('Deal_Master_Wide'!$BU$121="","",'Deal_Master_Wide'!$BU$121)</x:f>
      </x:c>
      <x:c r="Q833" s="54" t="str">
        <x:f>IF('Deal_Master_Wide'!$CB$121="","",'Deal_Master_Wide'!$CB$121)</x:f>
      </x:c>
      <x:c r="R833" s="54" t="str">
        <x:f>IF('Deal_Master_Wide'!$CI$121="","",'Deal_Master_Wide'!$CI$121)</x:f>
      </x:c>
      <x:c r="S833" s="54" t="str">
        <x:f>IF('Deal_Master_Wide'!$CP$121="","",'Deal_Master_Wide'!$CP$121)</x:f>
      </x:c>
      <x:c r="T833" s="54" t="str">
        <x:f>IF('Deal_Master_Wide'!$CW$121="","",'Deal_Master_Wide'!$CW$121)</x:f>
      </x:c>
      <x:c r="U833" s="54" t="str">
        <x:f>IF('Deal_Master_Wide'!$DD$121="","",'Deal_Master_Wide'!$DD$121)</x:f>
      </x:c>
      <x:c r="V833" s="56" t="str">
        <x:f>IF('Deal_Master_Wide'!$DK$121="","",'Deal_Master_Wide'!$DK$121)</x:f>
      </x:c>
      <x:c r="W833" s="56" t="str">
        <x:f>IF('Deal_Master_Wide'!$DR$121="","",'Deal_Master_Wide'!$DR$121)</x:f>
      </x:c>
      <x:c r="X833" s="56" t="str">
        <x:f>IF('Deal_Master_Wide'!$DY$121="","",'Deal_Master_Wide'!$DY$121)</x:f>
      </x:c>
      <x:c r="Y833" s="118" t="str">
        <x:f>IF('Deal_Master_Wide'!$EF$121="","",'Deal_Master_Wide'!$EF$121)</x:f>
      </x:c>
      <x:c r="Z833" s="118" t="str">
        <x:f>IF('Deal_Master_Wide'!$EM$121="","",'Deal_Master_Wide'!$EM$121)</x:f>
      </x:c>
      <x:c r="AA833" s="52" t="str">
        <x:f>IF('Deal_Master_Wide'!$AL$121="","",'Deal_Master_Wide'!$AL$121)</x:f>
        <x:v>Unknown</x:v>
      </x:c>
      <x:c r="AB833" s="54" t="str">
        <x:f>IF('Deal_Master_Wide'!$AF$121="","",'Deal_Master_Wide'!$AF$121)</x:f>
      </x:c>
      <x:c r="AC833" s="52" t="str">
        <x:f>IF(COUNT($P833,$Q833,$R833,$S833,$T833,$U833,$V833,$W833,$X833)=9,"Yes","No")</x:f>
        <x:v>No</x:v>
      </x:c>
      <x:c r="AD833" s="52" t="str">
        <x:f>IF(COUNT($Y833,$Z833)=2,"Yes","No")</x:f>
        <x:v>No</x:v>
      </x:c>
      <x:c r="AE833" s="50" t="str"/>
      <x:c r="AF833" t="str"/>
    </x:row>
    <x:row r="834" ht="20" customHeight="1">
      <x:c r="A834" s="50" t="str">
        <x:v>CTL-0119</x:v>
      </x:c>
      <x:c r="B834" s="50" t="str">
        <x:v>Candidate alternative-rationale group</x:v>
      </x:c>
      <x:c r="C834" s="52" t="str">
        <x:f>IF('Deal_Master_Wide'!$AU$121="","",'Deal_Master_Wide'!$AU$121)</x:f>
        <x:v>Not reviewed</x:v>
      </x:c>
      <x:c r="D834" s="52" t="str">
        <x:f>IF('Deal_Master_Wide'!$AV$121="","",'Deal_Master_Wide'!$AV$121)</x:f>
        <x:v>Not assessed</x:v>
      </x:c>
      <x:c r="E834" s="50" t="n">
        <x:v>0</x:v>
      </x:c>
      <x:c r="F834" s="52" t="str">
        <x:f>IF(OR($C834="High-confidence innovation-driven",$C834="Medium-confidence innovation-driven"),1,IF($C834="Clear alternative-rationale",0,""))</x:f>
      </x:c>
      <x:c r="G834" s="52" t="str">
        <x:f>IF('Deal_Master_Wide'!$M$121="","",'Deal_Master_Wide'!$M$121)</x:f>
        <x:v>Review</x:v>
      </x:c>
      <x:c r="H834" s="50" t="str">
        <x:v>genOway SA</x:v>
      </x:c>
      <x:c r="I834" s="50" t="str">
        <x:v>AXENIS SAS</x:v>
      </x:c>
      <x:c r="J834" s="50" t="n">
        <x:v>2017</x:v>
      </x:c>
      <x:c r="K834" s="50" t="n">
        <x:v>3</x:v>
      </x:c>
      <x:c r="L834" s="50" t="n">
        <x:v>2020</x:v>
      </x:c>
      <x:c r="M834" s="50" t="n">
        <x:v>1</x:v>
      </x:c>
      <x:c r="N834" s="50" t="n">
        <x:v>1</x:v>
      </x:c>
      <x:c r="O834" s="52" t="str">
        <x:f>IF($F834="","",$F834*$M834)</x:f>
      </x:c>
      <x:c r="P834" s="54" t="str">
        <x:f>IF('Deal_Master_Wide'!$BV$121="","",'Deal_Master_Wide'!$BV$121)</x:f>
      </x:c>
      <x:c r="Q834" s="54" t="str">
        <x:f>IF('Deal_Master_Wide'!$CC$121="","",'Deal_Master_Wide'!$CC$121)</x:f>
      </x:c>
      <x:c r="R834" s="54" t="str">
        <x:f>IF('Deal_Master_Wide'!$CJ$121="","",'Deal_Master_Wide'!$CJ$121)</x:f>
      </x:c>
      <x:c r="S834" s="54" t="str">
        <x:f>IF('Deal_Master_Wide'!$CQ$121="","",'Deal_Master_Wide'!$CQ$121)</x:f>
      </x:c>
      <x:c r="T834" s="54" t="str">
        <x:f>IF('Deal_Master_Wide'!$CX$121="","",'Deal_Master_Wide'!$CX$121)</x:f>
      </x:c>
      <x:c r="U834" s="54" t="str">
        <x:f>IF('Deal_Master_Wide'!$DE$121="","",'Deal_Master_Wide'!$DE$121)</x:f>
      </x:c>
      <x:c r="V834" s="56" t="str">
        <x:f>IF('Deal_Master_Wide'!$DL$121="","",'Deal_Master_Wide'!$DL$121)</x:f>
      </x:c>
      <x:c r="W834" s="56" t="str">
        <x:f>IF('Deal_Master_Wide'!$DS$121="","",'Deal_Master_Wide'!$DS$121)</x:f>
      </x:c>
      <x:c r="X834" s="56" t="str">
        <x:f>IF('Deal_Master_Wide'!$DZ$121="","",'Deal_Master_Wide'!$DZ$121)</x:f>
      </x:c>
      <x:c r="Y834" s="118" t="str">
        <x:f>IF('Deal_Master_Wide'!$EG$121="","",'Deal_Master_Wide'!$EG$121)</x:f>
      </x:c>
      <x:c r="Z834" s="118" t="str">
        <x:f>IF('Deal_Master_Wide'!$EN$121="","",'Deal_Master_Wide'!$EN$121)</x:f>
      </x:c>
      <x:c r="AA834" s="52" t="str">
        <x:f>IF('Deal_Master_Wide'!$AL$121="","",'Deal_Master_Wide'!$AL$121)</x:f>
        <x:v>Unknown</x:v>
      </x:c>
      <x:c r="AB834" s="54" t="str">
        <x:f>IF('Deal_Master_Wide'!$AF$121="","",'Deal_Master_Wide'!$AF$121)</x:f>
      </x:c>
      <x:c r="AC834" s="52" t="str">
        <x:f>IF(COUNT($P834,$Q834,$R834,$S834,$T834,$U834,$V834,$W834,$X834)=9,"Yes","No")</x:f>
        <x:v>No</x:v>
      </x:c>
      <x:c r="AD834" s="52" t="str">
        <x:f>IF(COUNT($Y834,$Z834)=2,"Yes","No")</x:f>
        <x:v>No</x:v>
      </x:c>
      <x:c r="AE834" s="50" t="str"/>
      <x:c r="AF834" t="str"/>
    </x:row>
    <x:row r="835" ht="20" customHeight="1">
      <x:c r="A835" s="50" t="str">
        <x:v>CTL-0120</x:v>
      </x:c>
      <x:c r="B835" s="50" t="str">
        <x:v>Candidate alternative-rationale group</x:v>
      </x:c>
      <x:c r="C835" s="52" t="str">
        <x:f>IF('Deal_Master_Wide'!$AU$122="","",'Deal_Master_Wide'!$AU$122)</x:f>
        <x:v>Not reviewed</x:v>
      </x:c>
      <x:c r="D835" s="52" t="str">
        <x:f>IF('Deal_Master_Wide'!$AV$122="","",'Deal_Master_Wide'!$AV$122)</x:f>
        <x:v>Not assessed</x:v>
      </x:c>
      <x:c r="E835" s="50" t="n">
        <x:v>0</x:v>
      </x:c>
      <x:c r="F835" s="52" t="str">
        <x:f>IF(OR($C835="High-confidence innovation-driven",$C835="Medium-confidence innovation-driven"),1,IF($C835="Clear alternative-rationale",0,""))</x:f>
      </x:c>
      <x:c r="G835" s="52" t="str">
        <x:f>IF('Deal_Master_Wide'!$M$122="","",'Deal_Master_Wide'!$M$122)</x:f>
        <x:v>Review</x:v>
      </x:c>
      <x:c r="H835" s="50" t="str">
        <x:v>Nuformix Plc</x:v>
      </x:c>
      <x:c r="I835" s="50" t="str">
        <x:v>Nuformix Plc</x:v>
      </x:c>
      <x:c r="J835" s="50" t="n">
        <x:v>2017</x:v>
      </x:c>
      <x:c r="K835" s="50" t="n">
        <x:v>-3</x:v>
      </x:c>
      <x:c r="L835" s="50" t="n">
        <x:v>2014</x:v>
      </x:c>
      <x:c r="M835" s="50" t="n">
        <x:v>0</x:v>
      </x:c>
      <x:c r="N835" s="50" t="n">
        <x:v>0</x:v>
      </x:c>
      <x:c r="O835" s="52" t="str">
        <x:f>IF($F835="","",$F835*$M835)</x:f>
      </x:c>
      <x:c r="P835" s="54" t="str">
        <x:f>IF('Deal_Master_Wide'!$BP$122="","",'Deal_Master_Wide'!$BP$122)</x:f>
      </x:c>
      <x:c r="Q835" s="54" t="str">
        <x:f>IF('Deal_Master_Wide'!$BW$122="","",'Deal_Master_Wide'!$BW$122)</x:f>
      </x:c>
      <x:c r="R835" s="54" t="str">
        <x:f>IF('Deal_Master_Wide'!$CD$122="","",'Deal_Master_Wide'!$CD$122)</x:f>
      </x:c>
      <x:c r="S835" s="54" t="str">
        <x:f>IF('Deal_Master_Wide'!$CK$122="","",'Deal_Master_Wide'!$CK$122)</x:f>
      </x:c>
      <x:c r="T835" s="54" t="str">
        <x:f>IF('Deal_Master_Wide'!$CR$122="","",'Deal_Master_Wide'!$CR$122)</x:f>
      </x:c>
      <x:c r="U835" s="54" t="str">
        <x:f>IF('Deal_Master_Wide'!$CY$122="","",'Deal_Master_Wide'!$CY$122)</x:f>
      </x:c>
      <x:c r="V835" s="56" t="str">
        <x:f>IF('Deal_Master_Wide'!$DF$122="","",'Deal_Master_Wide'!$DF$122)</x:f>
      </x:c>
      <x:c r="W835" s="56" t="str">
        <x:f>IF('Deal_Master_Wide'!$DM$122="","",'Deal_Master_Wide'!$DM$122)</x:f>
      </x:c>
      <x:c r="X835" s="56" t="str">
        <x:f>IF('Deal_Master_Wide'!$DT$122="","",'Deal_Master_Wide'!$DT$122)</x:f>
      </x:c>
      <x:c r="Y835" s="118" t="str">
        <x:f>IF('Deal_Master_Wide'!$EA$122="","",'Deal_Master_Wide'!$EA$122)</x:f>
      </x:c>
      <x:c r="Z835" s="118" t="str">
        <x:f>IF('Deal_Master_Wide'!$EH$122="","",'Deal_Master_Wide'!$EH$122)</x:f>
      </x:c>
      <x:c r="AA835" s="52" t="str">
        <x:f>IF('Deal_Master_Wide'!$AL$122="","",'Deal_Master_Wide'!$AL$122)</x:f>
        <x:v>Unknown</x:v>
      </x:c>
      <x:c r="AB835" s="54" t="n">
        <x:f>IF('Deal_Master_Wide'!$AF$122="","",'Deal_Master_Wide'!$AF$122)</x:f>
        <x:v>16</x:v>
      </x:c>
      <x:c r="AC835" s="52" t="str">
        <x:f>IF(COUNT($P835,$Q835,$R835,$S835,$T835,$U835,$V835,$W835,$X835)=9,"Yes","No")</x:f>
        <x:v>No</x:v>
      </x:c>
      <x:c r="AD835" s="52" t="str">
        <x:f>IF(COUNT($Y835,$Z835)=2,"Yes","No")</x:f>
        <x:v>No</x:v>
      </x:c>
      <x:c r="AE835" s="50" t="str"/>
      <x:c r="AF835" t="str"/>
    </x:row>
    <x:row r="836" ht="20" customHeight="1">
      <x:c r="A836" s="50" t="str">
        <x:v>CTL-0120</x:v>
      </x:c>
      <x:c r="B836" s="50" t="str">
        <x:v>Candidate alternative-rationale group</x:v>
      </x:c>
      <x:c r="C836" s="52" t="str">
        <x:f>IF('Deal_Master_Wide'!$AU$122="","",'Deal_Master_Wide'!$AU$122)</x:f>
        <x:v>Not reviewed</x:v>
      </x:c>
      <x:c r="D836" s="52" t="str">
        <x:f>IF('Deal_Master_Wide'!$AV$122="","",'Deal_Master_Wide'!$AV$122)</x:f>
        <x:v>Not assessed</x:v>
      </x:c>
      <x:c r="E836" s="50" t="n">
        <x:v>0</x:v>
      </x:c>
      <x:c r="F836" s="52" t="str">
        <x:f>IF(OR($C836="High-confidence innovation-driven",$C836="Medium-confidence innovation-driven"),1,IF($C836="Clear alternative-rationale",0,""))</x:f>
      </x:c>
      <x:c r="G836" s="52" t="str">
        <x:f>IF('Deal_Master_Wide'!$M$122="","",'Deal_Master_Wide'!$M$122)</x:f>
        <x:v>Review</x:v>
      </x:c>
      <x:c r="H836" s="50" t="str">
        <x:v>Nuformix Plc</x:v>
      </x:c>
      <x:c r="I836" s="50" t="str">
        <x:v>Nuformix Plc</x:v>
      </x:c>
      <x:c r="J836" s="50" t="n">
        <x:v>2017</x:v>
      </x:c>
      <x:c r="K836" s="50" t="n">
        <x:v>-2</x:v>
      </x:c>
      <x:c r="L836" s="50" t="n">
        <x:v>2015</x:v>
      </x:c>
      <x:c r="M836" s="50" t="n">
        <x:v>0</x:v>
      </x:c>
      <x:c r="N836" s="50" t="n">
        <x:v>0</x:v>
      </x:c>
      <x:c r="O836" s="52" t="str">
        <x:f>IF($F836="","",$F836*$M836)</x:f>
      </x:c>
      <x:c r="P836" s="54" t="str">
        <x:f>IF('Deal_Master_Wide'!$BQ$122="","",'Deal_Master_Wide'!$BQ$122)</x:f>
      </x:c>
      <x:c r="Q836" s="54" t="str">
        <x:f>IF('Deal_Master_Wide'!$BX$122="","",'Deal_Master_Wide'!$BX$122)</x:f>
      </x:c>
      <x:c r="R836" s="54" t="str">
        <x:f>IF('Deal_Master_Wide'!$CE$122="","",'Deal_Master_Wide'!$CE$122)</x:f>
      </x:c>
      <x:c r="S836" s="54" t="str">
        <x:f>IF('Deal_Master_Wide'!$CL$122="","",'Deal_Master_Wide'!$CL$122)</x:f>
      </x:c>
      <x:c r="T836" s="54" t="str">
        <x:f>IF('Deal_Master_Wide'!$CS$122="","",'Deal_Master_Wide'!$CS$122)</x:f>
      </x:c>
      <x:c r="U836" s="54" t="str">
        <x:f>IF('Deal_Master_Wide'!$CZ$122="","",'Deal_Master_Wide'!$CZ$122)</x:f>
      </x:c>
      <x:c r="V836" s="56" t="str">
        <x:f>IF('Deal_Master_Wide'!$DG$122="","",'Deal_Master_Wide'!$DG$122)</x:f>
      </x:c>
      <x:c r="W836" s="56" t="str">
        <x:f>IF('Deal_Master_Wide'!$DN$122="","",'Deal_Master_Wide'!$DN$122)</x:f>
      </x:c>
      <x:c r="X836" s="56" t="str">
        <x:f>IF('Deal_Master_Wide'!$DU$122="","",'Deal_Master_Wide'!$DU$122)</x:f>
      </x:c>
      <x:c r="Y836" s="118" t="str">
        <x:f>IF('Deal_Master_Wide'!$EB$122="","",'Deal_Master_Wide'!$EB$122)</x:f>
      </x:c>
      <x:c r="Z836" s="118" t="str">
        <x:f>IF('Deal_Master_Wide'!$EI$122="","",'Deal_Master_Wide'!$EI$122)</x:f>
      </x:c>
      <x:c r="AA836" s="52" t="str">
        <x:f>IF('Deal_Master_Wide'!$AL$122="","",'Deal_Master_Wide'!$AL$122)</x:f>
        <x:v>Unknown</x:v>
      </x:c>
      <x:c r="AB836" s="54" t="n">
        <x:f>IF('Deal_Master_Wide'!$AF$122="","",'Deal_Master_Wide'!$AF$122)</x:f>
        <x:v>16</x:v>
      </x:c>
      <x:c r="AC836" s="52" t="str">
        <x:f>IF(COUNT($P836,$Q836,$R836,$S836,$T836,$U836,$V836,$W836,$X836)=9,"Yes","No")</x:f>
        <x:v>No</x:v>
      </x:c>
      <x:c r="AD836" s="52" t="str">
        <x:f>IF(COUNT($Y836,$Z836)=2,"Yes","No")</x:f>
        <x:v>No</x:v>
      </x:c>
      <x:c r="AE836" s="50" t="str"/>
      <x:c r="AF836" t="str"/>
    </x:row>
    <x:row r="837" ht="20" customHeight="1">
      <x:c r="A837" s="50" t="str">
        <x:v>CTL-0120</x:v>
      </x:c>
      <x:c r="B837" s="50" t="str">
        <x:v>Candidate alternative-rationale group</x:v>
      </x:c>
      <x:c r="C837" s="52" t="str">
        <x:f>IF('Deal_Master_Wide'!$AU$122="","",'Deal_Master_Wide'!$AU$122)</x:f>
        <x:v>Not reviewed</x:v>
      </x:c>
      <x:c r="D837" s="52" t="str">
        <x:f>IF('Deal_Master_Wide'!$AV$122="","",'Deal_Master_Wide'!$AV$122)</x:f>
        <x:v>Not assessed</x:v>
      </x:c>
      <x:c r="E837" s="50" t="n">
        <x:v>0</x:v>
      </x:c>
      <x:c r="F837" s="52" t="str">
        <x:f>IF(OR($C837="High-confidence innovation-driven",$C837="Medium-confidence innovation-driven"),1,IF($C837="Clear alternative-rationale",0,""))</x:f>
      </x:c>
      <x:c r="G837" s="52" t="str">
        <x:f>IF('Deal_Master_Wide'!$M$122="","",'Deal_Master_Wide'!$M$122)</x:f>
        <x:v>Review</x:v>
      </x:c>
      <x:c r="H837" s="50" t="str">
        <x:v>Nuformix Plc</x:v>
      </x:c>
      <x:c r="I837" s="50" t="str">
        <x:v>Nuformix Plc</x:v>
      </x:c>
      <x:c r="J837" s="50" t="n">
        <x:v>2017</x:v>
      </x:c>
      <x:c r="K837" s="50" t="n">
        <x:v>-1</x:v>
      </x:c>
      <x:c r="L837" s="50" t="n">
        <x:v>2016</x:v>
      </x:c>
      <x:c r="M837" s="50" t="n">
        <x:v>0</x:v>
      </x:c>
      <x:c r="N837" s="50" t="n">
        <x:v>0</x:v>
      </x:c>
      <x:c r="O837" s="52" t="str">
        <x:f>IF($F837="","",$F837*$M837)</x:f>
      </x:c>
      <x:c r="P837" s="54" t="str">
        <x:f>IF('Deal_Master_Wide'!$BR$122="","",'Deal_Master_Wide'!$BR$122)</x:f>
      </x:c>
      <x:c r="Q837" s="54" t="str">
        <x:f>IF('Deal_Master_Wide'!$BY$122="","",'Deal_Master_Wide'!$BY$122)</x:f>
      </x:c>
      <x:c r="R837" s="54" t="str">
        <x:f>IF('Deal_Master_Wide'!$CF$122="","",'Deal_Master_Wide'!$CF$122)</x:f>
      </x:c>
      <x:c r="S837" s="54" t="str">
        <x:f>IF('Deal_Master_Wide'!$CM$122="","",'Deal_Master_Wide'!$CM$122)</x:f>
      </x:c>
      <x:c r="T837" s="54" t="str">
        <x:f>IF('Deal_Master_Wide'!$CT$122="","",'Deal_Master_Wide'!$CT$122)</x:f>
      </x:c>
      <x:c r="U837" s="54" t="str">
        <x:f>IF('Deal_Master_Wide'!$DA$122="","",'Deal_Master_Wide'!$DA$122)</x:f>
      </x:c>
      <x:c r="V837" s="56" t="str">
        <x:f>IF('Deal_Master_Wide'!$DH$122="","",'Deal_Master_Wide'!$DH$122)</x:f>
      </x:c>
      <x:c r="W837" s="56" t="str">
        <x:f>IF('Deal_Master_Wide'!$DO$122="","",'Deal_Master_Wide'!$DO$122)</x:f>
      </x:c>
      <x:c r="X837" s="56" t="str">
        <x:f>IF('Deal_Master_Wide'!$DV$122="","",'Deal_Master_Wide'!$DV$122)</x:f>
      </x:c>
      <x:c r="Y837" s="118" t="str">
        <x:f>IF('Deal_Master_Wide'!$EC$122="","",'Deal_Master_Wide'!$EC$122)</x:f>
      </x:c>
      <x:c r="Z837" s="118" t="str">
        <x:f>IF('Deal_Master_Wide'!$EJ$122="","",'Deal_Master_Wide'!$EJ$122)</x:f>
      </x:c>
      <x:c r="AA837" s="52" t="str">
        <x:f>IF('Deal_Master_Wide'!$AL$122="","",'Deal_Master_Wide'!$AL$122)</x:f>
        <x:v>Unknown</x:v>
      </x:c>
      <x:c r="AB837" s="54" t="n">
        <x:f>IF('Deal_Master_Wide'!$AF$122="","",'Deal_Master_Wide'!$AF$122)</x:f>
        <x:v>16</x:v>
      </x:c>
      <x:c r="AC837" s="52" t="str">
        <x:f>IF(COUNT($P837,$Q837,$R837,$S837,$T837,$U837,$V837,$W837,$X837)=9,"Yes","No")</x:f>
        <x:v>No</x:v>
      </x:c>
      <x:c r="AD837" s="52" t="str">
        <x:f>IF(COUNT($Y837,$Z837)=2,"Yes","No")</x:f>
        <x:v>No</x:v>
      </x:c>
      <x:c r="AE837" s="50" t="str"/>
      <x:c r="AF837" t="str"/>
    </x:row>
    <x:row r="838" ht="20" customHeight="1">
      <x:c r="A838" s="50" t="str">
        <x:v>CTL-0120</x:v>
      </x:c>
      <x:c r="B838" s="50" t="str">
        <x:v>Candidate alternative-rationale group</x:v>
      </x:c>
      <x:c r="C838" s="52" t="str">
        <x:f>IF('Deal_Master_Wide'!$AU$122="","",'Deal_Master_Wide'!$AU$122)</x:f>
        <x:v>Not reviewed</x:v>
      </x:c>
      <x:c r="D838" s="52" t="str">
        <x:f>IF('Deal_Master_Wide'!$AV$122="","",'Deal_Master_Wide'!$AV$122)</x:f>
        <x:v>Not assessed</x:v>
      </x:c>
      <x:c r="E838" s="50" t="n">
        <x:v>0</x:v>
      </x:c>
      <x:c r="F838" s="52" t="str">
        <x:f>IF(OR($C838="High-confidence innovation-driven",$C838="Medium-confidence innovation-driven"),1,IF($C838="Clear alternative-rationale",0,""))</x:f>
      </x:c>
      <x:c r="G838" s="52" t="str">
        <x:f>IF('Deal_Master_Wide'!$M$122="","",'Deal_Master_Wide'!$M$122)</x:f>
        <x:v>Review</x:v>
      </x:c>
      <x:c r="H838" s="50" t="str">
        <x:v>Nuformix Plc</x:v>
      </x:c>
      <x:c r="I838" s="50" t="str">
        <x:v>Nuformix Plc</x:v>
      </x:c>
      <x:c r="J838" s="50" t="n">
        <x:v>2017</x:v>
      </x:c>
      <x:c r="K838" s="50" t="n">
        <x:v>0</x:v>
      </x:c>
      <x:c r="L838" s="50" t="n">
        <x:v>2017</x:v>
      </x:c>
      <x:c r="M838" s="50" t="n">
        <x:v>0</x:v>
      </x:c>
      <x:c r="N838" s="50" t="n">
        <x:v>1</x:v>
      </x:c>
      <x:c r="O838" s="52" t="str">
        <x:f>IF($F838="","",$F838*$M838)</x:f>
      </x:c>
      <x:c r="P838" s="54" t="str">
        <x:f>IF('Deal_Master_Wide'!$BS$122="","",'Deal_Master_Wide'!$BS$122)</x:f>
      </x:c>
      <x:c r="Q838" s="54" t="str">
        <x:f>IF('Deal_Master_Wide'!$BZ$122="","",'Deal_Master_Wide'!$BZ$122)</x:f>
      </x:c>
      <x:c r="R838" s="54" t="str">
        <x:f>IF('Deal_Master_Wide'!$CG$122="","",'Deal_Master_Wide'!$CG$122)</x:f>
      </x:c>
      <x:c r="S838" s="54" t="str">
        <x:f>IF('Deal_Master_Wide'!$CN$122="","",'Deal_Master_Wide'!$CN$122)</x:f>
      </x:c>
      <x:c r="T838" s="54" t="str">
        <x:f>IF('Deal_Master_Wide'!$CU$122="","",'Deal_Master_Wide'!$CU$122)</x:f>
      </x:c>
      <x:c r="U838" s="54" t="str">
        <x:f>IF('Deal_Master_Wide'!$DB$122="","",'Deal_Master_Wide'!$DB$122)</x:f>
      </x:c>
      <x:c r="V838" s="56" t="str">
        <x:f>IF('Deal_Master_Wide'!$DI$122="","",'Deal_Master_Wide'!$DI$122)</x:f>
      </x:c>
      <x:c r="W838" s="56" t="str">
        <x:f>IF('Deal_Master_Wide'!$DP$122="","",'Deal_Master_Wide'!$DP$122)</x:f>
      </x:c>
      <x:c r="X838" s="56" t="str">
        <x:f>IF('Deal_Master_Wide'!$DW$122="","",'Deal_Master_Wide'!$DW$122)</x:f>
      </x:c>
      <x:c r="Y838" s="118" t="str">
        <x:f>IF('Deal_Master_Wide'!$ED$122="","",'Deal_Master_Wide'!$ED$122)</x:f>
      </x:c>
      <x:c r="Z838" s="118" t="str">
        <x:f>IF('Deal_Master_Wide'!$EK$122="","",'Deal_Master_Wide'!$EK$122)</x:f>
      </x:c>
      <x:c r="AA838" s="52" t="str">
        <x:f>IF('Deal_Master_Wide'!$AL$122="","",'Deal_Master_Wide'!$AL$122)</x:f>
        <x:v>Unknown</x:v>
      </x:c>
      <x:c r="AB838" s="54" t="n">
        <x:f>IF('Deal_Master_Wide'!$AF$122="","",'Deal_Master_Wide'!$AF$122)</x:f>
        <x:v>16</x:v>
      </x:c>
      <x:c r="AC838" s="52" t="str">
        <x:f>IF(COUNT($P838,$Q838,$R838,$S838,$T838,$U838,$V838,$W838,$X838)=9,"Yes","No")</x:f>
        <x:v>No</x:v>
      </x:c>
      <x:c r="AD838" s="52" t="str">
        <x:f>IF(COUNT($Y838,$Z838)=2,"Yes","No")</x:f>
        <x:v>No</x:v>
      </x:c>
      <x:c r="AE838" s="50" t="str"/>
      <x:c r="AF838" t="str"/>
    </x:row>
    <x:row r="839" ht="20" customHeight="1">
      <x:c r="A839" s="50" t="str">
        <x:v>CTL-0120</x:v>
      </x:c>
      <x:c r="B839" s="50" t="str">
        <x:v>Candidate alternative-rationale group</x:v>
      </x:c>
      <x:c r="C839" s="52" t="str">
        <x:f>IF('Deal_Master_Wide'!$AU$122="","",'Deal_Master_Wide'!$AU$122)</x:f>
        <x:v>Not reviewed</x:v>
      </x:c>
      <x:c r="D839" s="52" t="str">
        <x:f>IF('Deal_Master_Wide'!$AV$122="","",'Deal_Master_Wide'!$AV$122)</x:f>
        <x:v>Not assessed</x:v>
      </x:c>
      <x:c r="E839" s="50" t="n">
        <x:v>0</x:v>
      </x:c>
      <x:c r="F839" s="52" t="str">
        <x:f>IF(OR($C839="High-confidence innovation-driven",$C839="Medium-confidence innovation-driven"),1,IF($C839="Clear alternative-rationale",0,""))</x:f>
      </x:c>
      <x:c r="G839" s="52" t="str">
        <x:f>IF('Deal_Master_Wide'!$M$122="","",'Deal_Master_Wide'!$M$122)</x:f>
        <x:v>Review</x:v>
      </x:c>
      <x:c r="H839" s="50" t="str">
        <x:v>Nuformix Plc</x:v>
      </x:c>
      <x:c r="I839" s="50" t="str">
        <x:v>Nuformix Plc</x:v>
      </x:c>
      <x:c r="J839" s="50" t="n">
        <x:v>2017</x:v>
      </x:c>
      <x:c r="K839" s="50" t="n">
        <x:v>1</x:v>
      </x:c>
      <x:c r="L839" s="50" t="n">
        <x:v>2018</x:v>
      </x:c>
      <x:c r="M839" s="50" t="n">
        <x:v>1</x:v>
      </x:c>
      <x:c r="N839" s="50" t="n">
        <x:v>1</x:v>
      </x:c>
      <x:c r="O839" s="52" t="str">
        <x:f>IF($F839="","",$F839*$M839)</x:f>
      </x:c>
      <x:c r="P839" s="54" t="str">
        <x:f>IF('Deal_Master_Wide'!$BT$122="","",'Deal_Master_Wide'!$BT$122)</x:f>
      </x:c>
      <x:c r="Q839" s="54" t="str">
        <x:f>IF('Deal_Master_Wide'!$CA$122="","",'Deal_Master_Wide'!$CA$122)</x:f>
      </x:c>
      <x:c r="R839" s="54" t="str">
        <x:f>IF('Deal_Master_Wide'!$CH$122="","",'Deal_Master_Wide'!$CH$122)</x:f>
      </x:c>
      <x:c r="S839" s="54" t="str">
        <x:f>IF('Deal_Master_Wide'!$CO$122="","",'Deal_Master_Wide'!$CO$122)</x:f>
      </x:c>
      <x:c r="T839" s="54" t="str">
        <x:f>IF('Deal_Master_Wide'!$CV$122="","",'Deal_Master_Wide'!$CV$122)</x:f>
      </x:c>
      <x:c r="U839" s="54" t="str">
        <x:f>IF('Deal_Master_Wide'!$DC$122="","",'Deal_Master_Wide'!$DC$122)</x:f>
      </x:c>
      <x:c r="V839" s="56" t="str">
        <x:f>IF('Deal_Master_Wide'!$DJ$122="","",'Deal_Master_Wide'!$DJ$122)</x:f>
      </x:c>
      <x:c r="W839" s="56" t="str">
        <x:f>IF('Deal_Master_Wide'!$DQ$122="","",'Deal_Master_Wide'!$DQ$122)</x:f>
      </x:c>
      <x:c r="X839" s="56" t="str">
        <x:f>IF('Deal_Master_Wide'!$DX$122="","",'Deal_Master_Wide'!$DX$122)</x:f>
      </x:c>
      <x:c r="Y839" s="118" t="str">
        <x:f>IF('Deal_Master_Wide'!$EE$122="","",'Deal_Master_Wide'!$EE$122)</x:f>
      </x:c>
      <x:c r="Z839" s="118" t="str">
        <x:f>IF('Deal_Master_Wide'!$EL$122="","",'Deal_Master_Wide'!$EL$122)</x:f>
      </x:c>
      <x:c r="AA839" s="52" t="str">
        <x:f>IF('Deal_Master_Wide'!$AL$122="","",'Deal_Master_Wide'!$AL$122)</x:f>
        <x:v>Unknown</x:v>
      </x:c>
      <x:c r="AB839" s="54" t="n">
        <x:f>IF('Deal_Master_Wide'!$AF$122="","",'Deal_Master_Wide'!$AF$122)</x:f>
        <x:v>16</x:v>
      </x:c>
      <x:c r="AC839" s="52" t="str">
        <x:f>IF(COUNT($P839,$Q839,$R839,$S839,$T839,$U839,$V839,$W839,$X839)=9,"Yes","No")</x:f>
        <x:v>No</x:v>
      </x:c>
      <x:c r="AD839" s="52" t="str">
        <x:f>IF(COUNT($Y839,$Z839)=2,"Yes","No")</x:f>
        <x:v>No</x:v>
      </x:c>
      <x:c r="AE839" s="50" t="str"/>
      <x:c r="AF839" t="str"/>
    </x:row>
    <x:row r="840" ht="20" customHeight="1">
      <x:c r="A840" s="50" t="str">
        <x:v>CTL-0120</x:v>
      </x:c>
      <x:c r="B840" s="50" t="str">
        <x:v>Candidate alternative-rationale group</x:v>
      </x:c>
      <x:c r="C840" s="52" t="str">
        <x:f>IF('Deal_Master_Wide'!$AU$122="","",'Deal_Master_Wide'!$AU$122)</x:f>
        <x:v>Not reviewed</x:v>
      </x:c>
      <x:c r="D840" s="52" t="str">
        <x:f>IF('Deal_Master_Wide'!$AV$122="","",'Deal_Master_Wide'!$AV$122)</x:f>
        <x:v>Not assessed</x:v>
      </x:c>
      <x:c r="E840" s="50" t="n">
        <x:v>0</x:v>
      </x:c>
      <x:c r="F840" s="52" t="str">
        <x:f>IF(OR($C840="High-confidence innovation-driven",$C840="Medium-confidence innovation-driven"),1,IF($C840="Clear alternative-rationale",0,""))</x:f>
      </x:c>
      <x:c r="G840" s="52" t="str">
        <x:f>IF('Deal_Master_Wide'!$M$122="","",'Deal_Master_Wide'!$M$122)</x:f>
        <x:v>Review</x:v>
      </x:c>
      <x:c r="H840" s="50" t="str">
        <x:v>Nuformix Plc</x:v>
      </x:c>
      <x:c r="I840" s="50" t="str">
        <x:v>Nuformix Plc</x:v>
      </x:c>
      <x:c r="J840" s="50" t="n">
        <x:v>2017</x:v>
      </x:c>
      <x:c r="K840" s="50" t="n">
        <x:v>2</x:v>
      </x:c>
      <x:c r="L840" s="50" t="n">
        <x:v>2019</x:v>
      </x:c>
      <x:c r="M840" s="50" t="n">
        <x:v>1</x:v>
      </x:c>
      <x:c r="N840" s="50" t="n">
        <x:v>1</x:v>
      </x:c>
      <x:c r="O840" s="52" t="str">
        <x:f>IF($F840="","",$F840*$M840)</x:f>
      </x:c>
      <x:c r="P840" s="54" t="str">
        <x:f>IF('Deal_Master_Wide'!$BU$122="","",'Deal_Master_Wide'!$BU$122)</x:f>
      </x:c>
      <x:c r="Q840" s="54" t="str">
        <x:f>IF('Deal_Master_Wide'!$CB$122="","",'Deal_Master_Wide'!$CB$122)</x:f>
      </x:c>
      <x:c r="R840" s="54" t="str">
        <x:f>IF('Deal_Master_Wide'!$CI$122="","",'Deal_Master_Wide'!$CI$122)</x:f>
      </x:c>
      <x:c r="S840" s="54" t="str">
        <x:f>IF('Deal_Master_Wide'!$CP$122="","",'Deal_Master_Wide'!$CP$122)</x:f>
      </x:c>
      <x:c r="T840" s="54" t="str">
        <x:f>IF('Deal_Master_Wide'!$CW$122="","",'Deal_Master_Wide'!$CW$122)</x:f>
      </x:c>
      <x:c r="U840" s="54" t="str">
        <x:f>IF('Deal_Master_Wide'!$DD$122="","",'Deal_Master_Wide'!$DD$122)</x:f>
      </x:c>
      <x:c r="V840" s="56" t="str">
        <x:f>IF('Deal_Master_Wide'!$DK$122="","",'Deal_Master_Wide'!$DK$122)</x:f>
      </x:c>
      <x:c r="W840" s="56" t="str">
        <x:f>IF('Deal_Master_Wide'!$DR$122="","",'Deal_Master_Wide'!$DR$122)</x:f>
      </x:c>
      <x:c r="X840" s="56" t="str">
        <x:f>IF('Deal_Master_Wide'!$DY$122="","",'Deal_Master_Wide'!$DY$122)</x:f>
      </x:c>
      <x:c r="Y840" s="118" t="str">
        <x:f>IF('Deal_Master_Wide'!$EF$122="","",'Deal_Master_Wide'!$EF$122)</x:f>
      </x:c>
      <x:c r="Z840" s="118" t="str">
        <x:f>IF('Deal_Master_Wide'!$EM$122="","",'Deal_Master_Wide'!$EM$122)</x:f>
      </x:c>
      <x:c r="AA840" s="52" t="str">
        <x:f>IF('Deal_Master_Wide'!$AL$122="","",'Deal_Master_Wide'!$AL$122)</x:f>
        <x:v>Unknown</x:v>
      </x:c>
      <x:c r="AB840" s="54" t="n">
        <x:f>IF('Deal_Master_Wide'!$AF$122="","",'Deal_Master_Wide'!$AF$122)</x:f>
        <x:v>16</x:v>
      </x:c>
      <x:c r="AC840" s="52" t="str">
        <x:f>IF(COUNT($P840,$Q840,$R840,$S840,$T840,$U840,$V840,$W840,$X840)=9,"Yes","No")</x:f>
        <x:v>No</x:v>
      </x:c>
      <x:c r="AD840" s="52" t="str">
        <x:f>IF(COUNT($Y840,$Z840)=2,"Yes","No")</x:f>
        <x:v>No</x:v>
      </x:c>
      <x:c r="AE840" s="50" t="str"/>
      <x:c r="AF840" t="str"/>
    </x:row>
    <x:row r="841" ht="20" customHeight="1">
      <x:c r="A841" s="50" t="str">
        <x:v>CTL-0120</x:v>
      </x:c>
      <x:c r="B841" s="50" t="str">
        <x:v>Candidate alternative-rationale group</x:v>
      </x:c>
      <x:c r="C841" s="52" t="str">
        <x:f>IF('Deal_Master_Wide'!$AU$122="","",'Deal_Master_Wide'!$AU$122)</x:f>
        <x:v>Not reviewed</x:v>
      </x:c>
      <x:c r="D841" s="52" t="str">
        <x:f>IF('Deal_Master_Wide'!$AV$122="","",'Deal_Master_Wide'!$AV$122)</x:f>
        <x:v>Not assessed</x:v>
      </x:c>
      <x:c r="E841" s="50" t="n">
        <x:v>0</x:v>
      </x:c>
      <x:c r="F841" s="52" t="str">
        <x:f>IF(OR($C841="High-confidence innovation-driven",$C841="Medium-confidence innovation-driven"),1,IF($C841="Clear alternative-rationale",0,""))</x:f>
      </x:c>
      <x:c r="G841" s="52" t="str">
        <x:f>IF('Deal_Master_Wide'!$M$122="","",'Deal_Master_Wide'!$M$122)</x:f>
        <x:v>Review</x:v>
      </x:c>
      <x:c r="H841" s="50" t="str">
        <x:v>Nuformix Plc</x:v>
      </x:c>
      <x:c r="I841" s="50" t="str">
        <x:v>Nuformix Plc</x:v>
      </x:c>
      <x:c r="J841" s="50" t="n">
        <x:v>2017</x:v>
      </x:c>
      <x:c r="K841" s="50" t="n">
        <x:v>3</x:v>
      </x:c>
      <x:c r="L841" s="50" t="n">
        <x:v>2020</x:v>
      </x:c>
      <x:c r="M841" s="50" t="n">
        <x:v>1</x:v>
      </x:c>
      <x:c r="N841" s="50" t="n">
        <x:v>1</x:v>
      </x:c>
      <x:c r="O841" s="52" t="str">
        <x:f>IF($F841="","",$F841*$M841)</x:f>
      </x:c>
      <x:c r="P841" s="54" t="str">
        <x:f>IF('Deal_Master_Wide'!$BV$122="","",'Deal_Master_Wide'!$BV$122)</x:f>
      </x:c>
      <x:c r="Q841" s="54" t="str">
        <x:f>IF('Deal_Master_Wide'!$CC$122="","",'Deal_Master_Wide'!$CC$122)</x:f>
      </x:c>
      <x:c r="R841" s="54" t="str">
        <x:f>IF('Deal_Master_Wide'!$CJ$122="","",'Deal_Master_Wide'!$CJ$122)</x:f>
      </x:c>
      <x:c r="S841" s="54" t="str">
        <x:f>IF('Deal_Master_Wide'!$CQ$122="","",'Deal_Master_Wide'!$CQ$122)</x:f>
      </x:c>
      <x:c r="T841" s="54" t="str">
        <x:f>IF('Deal_Master_Wide'!$CX$122="","",'Deal_Master_Wide'!$CX$122)</x:f>
      </x:c>
      <x:c r="U841" s="54" t="str">
        <x:f>IF('Deal_Master_Wide'!$DE$122="","",'Deal_Master_Wide'!$DE$122)</x:f>
      </x:c>
      <x:c r="V841" s="56" t="str">
        <x:f>IF('Deal_Master_Wide'!$DL$122="","",'Deal_Master_Wide'!$DL$122)</x:f>
      </x:c>
      <x:c r="W841" s="56" t="str">
        <x:f>IF('Deal_Master_Wide'!$DS$122="","",'Deal_Master_Wide'!$DS$122)</x:f>
      </x:c>
      <x:c r="X841" s="56" t="str">
        <x:f>IF('Deal_Master_Wide'!$DZ$122="","",'Deal_Master_Wide'!$DZ$122)</x:f>
      </x:c>
      <x:c r="Y841" s="118" t="str">
        <x:f>IF('Deal_Master_Wide'!$EG$122="","",'Deal_Master_Wide'!$EG$122)</x:f>
      </x:c>
      <x:c r="Z841" s="118" t="str">
        <x:f>IF('Deal_Master_Wide'!$EN$122="","",'Deal_Master_Wide'!$EN$122)</x:f>
      </x:c>
      <x:c r="AA841" s="52" t="str">
        <x:f>IF('Deal_Master_Wide'!$AL$122="","",'Deal_Master_Wide'!$AL$122)</x:f>
        <x:v>Unknown</x:v>
      </x:c>
      <x:c r="AB841" s="54" t="n">
        <x:f>IF('Deal_Master_Wide'!$AF$122="","",'Deal_Master_Wide'!$AF$122)</x:f>
        <x:v>16</x:v>
      </x:c>
      <x:c r="AC841" s="52" t="str">
        <x:f>IF(COUNT($P841,$Q841,$R841,$S841,$T841,$U841,$V841,$W841,$X841)=9,"Yes","No")</x:f>
        <x:v>No</x:v>
      </x:c>
      <x:c r="AD841" s="52" t="str">
        <x:f>IF(COUNT($Y841,$Z841)=2,"Yes","No")</x:f>
        <x:v>No</x:v>
      </x:c>
      <x:c r="AE841" s="50" t="str"/>
      <x:c r="AF841" t="str"/>
    </x:row>
    <x:row r="842" ht="20" customHeight="1">
      <x:c r="A842" s="50" t="str">
        <x:v>CTL-0121</x:v>
      </x:c>
      <x:c r="B842" s="50" t="str">
        <x:v>Candidate alternative-rationale group</x:v>
      </x:c>
      <x:c r="C842" s="52" t="str">
        <x:f>IF('Deal_Master_Wide'!$AU$123="","",'Deal_Master_Wide'!$AU$123)</x:f>
        <x:v>Not reviewed</x:v>
      </x:c>
      <x:c r="D842" s="52" t="str">
        <x:f>IF('Deal_Master_Wide'!$AV$123="","",'Deal_Master_Wide'!$AV$123)</x:f>
        <x:v>Not assessed</x:v>
      </x:c>
      <x:c r="E842" s="50" t="n">
        <x:v>0</x:v>
      </x:c>
      <x:c r="F842" s="52" t="str">
        <x:f>IF(OR($C842="High-confidence innovation-driven",$C842="Medium-confidence innovation-driven"),1,IF($C842="Clear alternative-rationale",0,""))</x:f>
      </x:c>
      <x:c r="G842" s="52" t="str">
        <x:f>IF('Deal_Master_Wide'!$M$123="","",'Deal_Master_Wide'!$M$123)</x:f>
        <x:v>Review</x:v>
      </x:c>
      <x:c r="H842" s="50" t="str">
        <x:v>Ascelia Pharma AB</x:v>
      </x:c>
      <x:c r="I842" s="50" t="str">
        <x:v>Oncoral Pharma ApS</x:v>
      </x:c>
      <x:c r="J842" s="50" t="n">
        <x:v>2017</x:v>
      </x:c>
      <x:c r="K842" s="50" t="n">
        <x:v>-3</x:v>
      </x:c>
      <x:c r="L842" s="50" t="n">
        <x:v>2014</x:v>
      </x:c>
      <x:c r="M842" s="50" t="n">
        <x:v>0</x:v>
      </x:c>
      <x:c r="N842" s="50" t="n">
        <x:v>0</x:v>
      </x:c>
      <x:c r="O842" s="52" t="str">
        <x:f>IF($F842="","",$F842*$M842)</x:f>
      </x:c>
      <x:c r="P842" s="54" t="str">
        <x:f>IF('Deal_Master_Wide'!$BP$123="","",'Deal_Master_Wide'!$BP$123)</x:f>
      </x:c>
      <x:c r="Q842" s="54" t="str">
        <x:f>IF('Deal_Master_Wide'!$BW$123="","",'Deal_Master_Wide'!$BW$123)</x:f>
      </x:c>
      <x:c r="R842" s="54" t="str">
        <x:f>IF('Deal_Master_Wide'!$CD$123="","",'Deal_Master_Wide'!$CD$123)</x:f>
      </x:c>
      <x:c r="S842" s="54" t="str">
        <x:f>IF('Deal_Master_Wide'!$CK$123="","",'Deal_Master_Wide'!$CK$123)</x:f>
      </x:c>
      <x:c r="T842" s="54" t="str">
        <x:f>IF('Deal_Master_Wide'!$CR$123="","",'Deal_Master_Wide'!$CR$123)</x:f>
      </x:c>
      <x:c r="U842" s="54" t="str">
        <x:f>IF('Deal_Master_Wide'!$CY$123="","",'Deal_Master_Wide'!$CY$123)</x:f>
      </x:c>
      <x:c r="V842" s="56" t="str">
        <x:f>IF('Deal_Master_Wide'!$DF$123="","",'Deal_Master_Wide'!$DF$123)</x:f>
      </x:c>
      <x:c r="W842" s="56" t="str">
        <x:f>IF('Deal_Master_Wide'!$DM$123="","",'Deal_Master_Wide'!$DM$123)</x:f>
      </x:c>
      <x:c r="X842" s="56" t="str">
        <x:f>IF('Deal_Master_Wide'!$DT$123="","",'Deal_Master_Wide'!$DT$123)</x:f>
      </x:c>
      <x:c r="Y842" s="118" t="str">
        <x:f>IF('Deal_Master_Wide'!$EA$123="","",'Deal_Master_Wide'!$EA$123)</x:f>
      </x:c>
      <x:c r="Z842" s="118" t="str">
        <x:f>IF('Deal_Master_Wide'!$EH$123="","",'Deal_Master_Wide'!$EH$123)</x:f>
      </x:c>
      <x:c r="AA842" s="52" t="str">
        <x:f>IF('Deal_Master_Wide'!$AL$123="","",'Deal_Master_Wide'!$AL$123)</x:f>
        <x:v>Unknown</x:v>
      </x:c>
      <x:c r="AB842" s="54" t="str">
        <x:f>IF('Deal_Master_Wide'!$AF$123="","",'Deal_Master_Wide'!$AF$123)</x:f>
      </x:c>
      <x:c r="AC842" s="52" t="str">
        <x:f>IF(COUNT($P842,$Q842,$R842,$S842,$T842,$U842,$V842,$W842,$X842)=9,"Yes","No")</x:f>
        <x:v>No</x:v>
      </x:c>
      <x:c r="AD842" s="52" t="str">
        <x:f>IF(COUNT($Y842,$Z842)=2,"Yes","No")</x:f>
        <x:v>No</x:v>
      </x:c>
      <x:c r="AE842" s="50" t="str"/>
      <x:c r="AF842" t="str"/>
    </x:row>
    <x:row r="843" ht="20" customHeight="1">
      <x:c r="A843" s="50" t="str">
        <x:v>CTL-0121</x:v>
      </x:c>
      <x:c r="B843" s="50" t="str">
        <x:v>Candidate alternative-rationale group</x:v>
      </x:c>
      <x:c r="C843" s="52" t="str">
        <x:f>IF('Deal_Master_Wide'!$AU$123="","",'Deal_Master_Wide'!$AU$123)</x:f>
        <x:v>Not reviewed</x:v>
      </x:c>
      <x:c r="D843" s="52" t="str">
        <x:f>IF('Deal_Master_Wide'!$AV$123="","",'Deal_Master_Wide'!$AV$123)</x:f>
        <x:v>Not assessed</x:v>
      </x:c>
      <x:c r="E843" s="50" t="n">
        <x:v>0</x:v>
      </x:c>
      <x:c r="F843" s="52" t="str">
        <x:f>IF(OR($C843="High-confidence innovation-driven",$C843="Medium-confidence innovation-driven"),1,IF($C843="Clear alternative-rationale",0,""))</x:f>
      </x:c>
      <x:c r="G843" s="52" t="str">
        <x:f>IF('Deal_Master_Wide'!$M$123="","",'Deal_Master_Wide'!$M$123)</x:f>
        <x:v>Review</x:v>
      </x:c>
      <x:c r="H843" s="50" t="str">
        <x:v>Ascelia Pharma AB</x:v>
      </x:c>
      <x:c r="I843" s="50" t="str">
        <x:v>Oncoral Pharma ApS</x:v>
      </x:c>
      <x:c r="J843" s="50" t="n">
        <x:v>2017</x:v>
      </x:c>
      <x:c r="K843" s="50" t="n">
        <x:v>-2</x:v>
      </x:c>
      <x:c r="L843" s="50" t="n">
        <x:v>2015</x:v>
      </x:c>
      <x:c r="M843" s="50" t="n">
        <x:v>0</x:v>
      </x:c>
      <x:c r="N843" s="50" t="n">
        <x:v>0</x:v>
      </x:c>
      <x:c r="O843" s="52" t="str">
        <x:f>IF($F843="","",$F843*$M843)</x:f>
      </x:c>
      <x:c r="P843" s="54" t="str">
        <x:f>IF('Deal_Master_Wide'!$BQ$123="","",'Deal_Master_Wide'!$BQ$123)</x:f>
      </x:c>
      <x:c r="Q843" s="54" t="str">
        <x:f>IF('Deal_Master_Wide'!$BX$123="","",'Deal_Master_Wide'!$BX$123)</x:f>
      </x:c>
      <x:c r="R843" s="54" t="str">
        <x:f>IF('Deal_Master_Wide'!$CE$123="","",'Deal_Master_Wide'!$CE$123)</x:f>
      </x:c>
      <x:c r="S843" s="54" t="str">
        <x:f>IF('Deal_Master_Wide'!$CL$123="","",'Deal_Master_Wide'!$CL$123)</x:f>
      </x:c>
      <x:c r="T843" s="54" t="str">
        <x:f>IF('Deal_Master_Wide'!$CS$123="","",'Deal_Master_Wide'!$CS$123)</x:f>
      </x:c>
      <x:c r="U843" s="54" t="str">
        <x:f>IF('Deal_Master_Wide'!$CZ$123="","",'Deal_Master_Wide'!$CZ$123)</x:f>
      </x:c>
      <x:c r="V843" s="56" t="str">
        <x:f>IF('Deal_Master_Wide'!$DG$123="","",'Deal_Master_Wide'!$DG$123)</x:f>
      </x:c>
      <x:c r="W843" s="56" t="str">
        <x:f>IF('Deal_Master_Wide'!$DN$123="","",'Deal_Master_Wide'!$DN$123)</x:f>
      </x:c>
      <x:c r="X843" s="56" t="str">
        <x:f>IF('Deal_Master_Wide'!$DU$123="","",'Deal_Master_Wide'!$DU$123)</x:f>
      </x:c>
      <x:c r="Y843" s="118" t="str">
        <x:f>IF('Deal_Master_Wide'!$EB$123="","",'Deal_Master_Wide'!$EB$123)</x:f>
      </x:c>
      <x:c r="Z843" s="118" t="str">
        <x:f>IF('Deal_Master_Wide'!$EI$123="","",'Deal_Master_Wide'!$EI$123)</x:f>
      </x:c>
      <x:c r="AA843" s="52" t="str">
        <x:f>IF('Deal_Master_Wide'!$AL$123="","",'Deal_Master_Wide'!$AL$123)</x:f>
        <x:v>Unknown</x:v>
      </x:c>
      <x:c r="AB843" s="54" t="str">
        <x:f>IF('Deal_Master_Wide'!$AF$123="","",'Deal_Master_Wide'!$AF$123)</x:f>
      </x:c>
      <x:c r="AC843" s="52" t="str">
        <x:f>IF(COUNT($P843,$Q843,$R843,$S843,$T843,$U843,$V843,$W843,$X843)=9,"Yes","No")</x:f>
        <x:v>No</x:v>
      </x:c>
      <x:c r="AD843" s="52" t="str">
        <x:f>IF(COUNT($Y843,$Z843)=2,"Yes","No")</x:f>
        <x:v>No</x:v>
      </x:c>
      <x:c r="AE843" s="50" t="str"/>
      <x:c r="AF843" t="str"/>
    </x:row>
    <x:row r="844" ht="20" customHeight="1">
      <x:c r="A844" s="50" t="str">
        <x:v>CTL-0121</x:v>
      </x:c>
      <x:c r="B844" s="50" t="str">
        <x:v>Candidate alternative-rationale group</x:v>
      </x:c>
      <x:c r="C844" s="52" t="str">
        <x:f>IF('Deal_Master_Wide'!$AU$123="","",'Deal_Master_Wide'!$AU$123)</x:f>
        <x:v>Not reviewed</x:v>
      </x:c>
      <x:c r="D844" s="52" t="str">
        <x:f>IF('Deal_Master_Wide'!$AV$123="","",'Deal_Master_Wide'!$AV$123)</x:f>
        <x:v>Not assessed</x:v>
      </x:c>
      <x:c r="E844" s="50" t="n">
        <x:v>0</x:v>
      </x:c>
      <x:c r="F844" s="52" t="str">
        <x:f>IF(OR($C844="High-confidence innovation-driven",$C844="Medium-confidence innovation-driven"),1,IF($C844="Clear alternative-rationale",0,""))</x:f>
      </x:c>
      <x:c r="G844" s="52" t="str">
        <x:f>IF('Deal_Master_Wide'!$M$123="","",'Deal_Master_Wide'!$M$123)</x:f>
        <x:v>Review</x:v>
      </x:c>
      <x:c r="H844" s="50" t="str">
        <x:v>Ascelia Pharma AB</x:v>
      </x:c>
      <x:c r="I844" s="50" t="str">
        <x:v>Oncoral Pharma ApS</x:v>
      </x:c>
      <x:c r="J844" s="50" t="n">
        <x:v>2017</x:v>
      </x:c>
      <x:c r="K844" s="50" t="n">
        <x:v>-1</x:v>
      </x:c>
      <x:c r="L844" s="50" t="n">
        <x:v>2016</x:v>
      </x:c>
      <x:c r="M844" s="50" t="n">
        <x:v>0</x:v>
      </x:c>
      <x:c r="N844" s="50" t="n">
        <x:v>0</x:v>
      </x:c>
      <x:c r="O844" s="52" t="str">
        <x:f>IF($F844="","",$F844*$M844)</x:f>
      </x:c>
      <x:c r="P844" s="54" t="str">
        <x:f>IF('Deal_Master_Wide'!$BR$123="","",'Deal_Master_Wide'!$BR$123)</x:f>
      </x:c>
      <x:c r="Q844" s="54" t="str">
        <x:f>IF('Deal_Master_Wide'!$BY$123="","",'Deal_Master_Wide'!$BY$123)</x:f>
      </x:c>
      <x:c r="R844" s="54" t="str">
        <x:f>IF('Deal_Master_Wide'!$CF$123="","",'Deal_Master_Wide'!$CF$123)</x:f>
      </x:c>
      <x:c r="S844" s="54" t="str">
        <x:f>IF('Deal_Master_Wide'!$CM$123="","",'Deal_Master_Wide'!$CM$123)</x:f>
      </x:c>
      <x:c r="T844" s="54" t="str">
        <x:f>IF('Deal_Master_Wide'!$CT$123="","",'Deal_Master_Wide'!$CT$123)</x:f>
      </x:c>
      <x:c r="U844" s="54" t="str">
        <x:f>IF('Deal_Master_Wide'!$DA$123="","",'Deal_Master_Wide'!$DA$123)</x:f>
      </x:c>
      <x:c r="V844" s="56" t="str">
        <x:f>IF('Deal_Master_Wide'!$DH$123="","",'Deal_Master_Wide'!$DH$123)</x:f>
      </x:c>
      <x:c r="W844" s="56" t="str">
        <x:f>IF('Deal_Master_Wide'!$DO$123="","",'Deal_Master_Wide'!$DO$123)</x:f>
      </x:c>
      <x:c r="X844" s="56" t="str">
        <x:f>IF('Deal_Master_Wide'!$DV$123="","",'Deal_Master_Wide'!$DV$123)</x:f>
      </x:c>
      <x:c r="Y844" s="118" t="str">
        <x:f>IF('Deal_Master_Wide'!$EC$123="","",'Deal_Master_Wide'!$EC$123)</x:f>
      </x:c>
      <x:c r="Z844" s="118" t="str">
        <x:f>IF('Deal_Master_Wide'!$EJ$123="","",'Deal_Master_Wide'!$EJ$123)</x:f>
      </x:c>
      <x:c r="AA844" s="52" t="str">
        <x:f>IF('Deal_Master_Wide'!$AL$123="","",'Deal_Master_Wide'!$AL$123)</x:f>
        <x:v>Unknown</x:v>
      </x:c>
      <x:c r="AB844" s="54" t="str">
        <x:f>IF('Deal_Master_Wide'!$AF$123="","",'Deal_Master_Wide'!$AF$123)</x:f>
      </x:c>
      <x:c r="AC844" s="52" t="str">
        <x:f>IF(COUNT($P844,$Q844,$R844,$S844,$T844,$U844,$V844,$W844,$X844)=9,"Yes","No")</x:f>
        <x:v>No</x:v>
      </x:c>
      <x:c r="AD844" s="52" t="str">
        <x:f>IF(COUNT($Y844,$Z844)=2,"Yes","No")</x:f>
        <x:v>No</x:v>
      </x:c>
      <x:c r="AE844" s="50" t="str"/>
      <x:c r="AF844" t="str"/>
    </x:row>
    <x:row r="845" ht="20" customHeight="1">
      <x:c r="A845" s="50" t="str">
        <x:v>CTL-0121</x:v>
      </x:c>
      <x:c r="B845" s="50" t="str">
        <x:v>Candidate alternative-rationale group</x:v>
      </x:c>
      <x:c r="C845" s="52" t="str">
        <x:f>IF('Deal_Master_Wide'!$AU$123="","",'Deal_Master_Wide'!$AU$123)</x:f>
        <x:v>Not reviewed</x:v>
      </x:c>
      <x:c r="D845" s="52" t="str">
        <x:f>IF('Deal_Master_Wide'!$AV$123="","",'Deal_Master_Wide'!$AV$123)</x:f>
        <x:v>Not assessed</x:v>
      </x:c>
      <x:c r="E845" s="50" t="n">
        <x:v>0</x:v>
      </x:c>
      <x:c r="F845" s="52" t="str">
        <x:f>IF(OR($C845="High-confidence innovation-driven",$C845="Medium-confidence innovation-driven"),1,IF($C845="Clear alternative-rationale",0,""))</x:f>
      </x:c>
      <x:c r="G845" s="52" t="str">
        <x:f>IF('Deal_Master_Wide'!$M$123="","",'Deal_Master_Wide'!$M$123)</x:f>
        <x:v>Review</x:v>
      </x:c>
      <x:c r="H845" s="50" t="str">
        <x:v>Ascelia Pharma AB</x:v>
      </x:c>
      <x:c r="I845" s="50" t="str">
        <x:v>Oncoral Pharma ApS</x:v>
      </x:c>
      <x:c r="J845" s="50" t="n">
        <x:v>2017</x:v>
      </x:c>
      <x:c r="K845" s="50" t="n">
        <x:v>0</x:v>
      </x:c>
      <x:c r="L845" s="50" t="n">
        <x:v>2017</x:v>
      </x:c>
      <x:c r="M845" s="50" t="n">
        <x:v>0</x:v>
      </x:c>
      <x:c r="N845" s="50" t="n">
        <x:v>1</x:v>
      </x:c>
      <x:c r="O845" s="52" t="str">
        <x:f>IF($F845="","",$F845*$M845)</x:f>
      </x:c>
      <x:c r="P845" s="54" t="str">
        <x:f>IF('Deal_Master_Wide'!$BS$123="","",'Deal_Master_Wide'!$BS$123)</x:f>
      </x:c>
      <x:c r="Q845" s="54" t="str">
        <x:f>IF('Deal_Master_Wide'!$BZ$123="","",'Deal_Master_Wide'!$BZ$123)</x:f>
      </x:c>
      <x:c r="R845" s="54" t="str">
        <x:f>IF('Deal_Master_Wide'!$CG$123="","",'Deal_Master_Wide'!$CG$123)</x:f>
      </x:c>
      <x:c r="S845" s="54" t="str">
        <x:f>IF('Deal_Master_Wide'!$CN$123="","",'Deal_Master_Wide'!$CN$123)</x:f>
      </x:c>
      <x:c r="T845" s="54" t="str">
        <x:f>IF('Deal_Master_Wide'!$CU$123="","",'Deal_Master_Wide'!$CU$123)</x:f>
      </x:c>
      <x:c r="U845" s="54" t="str">
        <x:f>IF('Deal_Master_Wide'!$DB$123="","",'Deal_Master_Wide'!$DB$123)</x:f>
      </x:c>
      <x:c r="V845" s="56" t="str">
        <x:f>IF('Deal_Master_Wide'!$DI$123="","",'Deal_Master_Wide'!$DI$123)</x:f>
      </x:c>
      <x:c r="W845" s="56" t="str">
        <x:f>IF('Deal_Master_Wide'!$DP$123="","",'Deal_Master_Wide'!$DP$123)</x:f>
      </x:c>
      <x:c r="X845" s="56" t="str">
        <x:f>IF('Deal_Master_Wide'!$DW$123="","",'Deal_Master_Wide'!$DW$123)</x:f>
      </x:c>
      <x:c r="Y845" s="118" t="str">
        <x:f>IF('Deal_Master_Wide'!$ED$123="","",'Deal_Master_Wide'!$ED$123)</x:f>
      </x:c>
      <x:c r="Z845" s="118" t="str">
        <x:f>IF('Deal_Master_Wide'!$EK$123="","",'Deal_Master_Wide'!$EK$123)</x:f>
      </x:c>
      <x:c r="AA845" s="52" t="str">
        <x:f>IF('Deal_Master_Wide'!$AL$123="","",'Deal_Master_Wide'!$AL$123)</x:f>
        <x:v>Unknown</x:v>
      </x:c>
      <x:c r="AB845" s="54" t="str">
        <x:f>IF('Deal_Master_Wide'!$AF$123="","",'Deal_Master_Wide'!$AF$123)</x:f>
      </x:c>
      <x:c r="AC845" s="52" t="str">
        <x:f>IF(COUNT($P845,$Q845,$R845,$S845,$T845,$U845,$V845,$W845,$X845)=9,"Yes","No")</x:f>
        <x:v>No</x:v>
      </x:c>
      <x:c r="AD845" s="52" t="str">
        <x:f>IF(COUNT($Y845,$Z845)=2,"Yes","No")</x:f>
        <x:v>No</x:v>
      </x:c>
      <x:c r="AE845" s="50" t="str"/>
      <x:c r="AF845" t="str"/>
    </x:row>
    <x:row r="846" ht="20" customHeight="1">
      <x:c r="A846" s="50" t="str">
        <x:v>CTL-0121</x:v>
      </x:c>
      <x:c r="B846" s="50" t="str">
        <x:v>Candidate alternative-rationale group</x:v>
      </x:c>
      <x:c r="C846" s="52" t="str">
        <x:f>IF('Deal_Master_Wide'!$AU$123="","",'Deal_Master_Wide'!$AU$123)</x:f>
        <x:v>Not reviewed</x:v>
      </x:c>
      <x:c r="D846" s="52" t="str">
        <x:f>IF('Deal_Master_Wide'!$AV$123="","",'Deal_Master_Wide'!$AV$123)</x:f>
        <x:v>Not assessed</x:v>
      </x:c>
      <x:c r="E846" s="50" t="n">
        <x:v>0</x:v>
      </x:c>
      <x:c r="F846" s="52" t="str">
        <x:f>IF(OR($C846="High-confidence innovation-driven",$C846="Medium-confidence innovation-driven"),1,IF($C846="Clear alternative-rationale",0,""))</x:f>
      </x:c>
      <x:c r="G846" s="52" t="str">
        <x:f>IF('Deal_Master_Wide'!$M$123="","",'Deal_Master_Wide'!$M$123)</x:f>
        <x:v>Review</x:v>
      </x:c>
      <x:c r="H846" s="50" t="str">
        <x:v>Ascelia Pharma AB</x:v>
      </x:c>
      <x:c r="I846" s="50" t="str">
        <x:v>Oncoral Pharma ApS</x:v>
      </x:c>
      <x:c r="J846" s="50" t="n">
        <x:v>2017</x:v>
      </x:c>
      <x:c r="K846" s="50" t="n">
        <x:v>1</x:v>
      </x:c>
      <x:c r="L846" s="50" t="n">
        <x:v>2018</x:v>
      </x:c>
      <x:c r="M846" s="50" t="n">
        <x:v>1</x:v>
      </x:c>
      <x:c r="N846" s="50" t="n">
        <x:v>1</x:v>
      </x:c>
      <x:c r="O846" s="52" t="str">
        <x:f>IF($F846="","",$F846*$M846)</x:f>
      </x:c>
      <x:c r="P846" s="54" t="str">
        <x:f>IF('Deal_Master_Wide'!$BT$123="","",'Deal_Master_Wide'!$BT$123)</x:f>
      </x:c>
      <x:c r="Q846" s="54" t="str">
        <x:f>IF('Deal_Master_Wide'!$CA$123="","",'Deal_Master_Wide'!$CA$123)</x:f>
      </x:c>
      <x:c r="R846" s="54" t="str">
        <x:f>IF('Deal_Master_Wide'!$CH$123="","",'Deal_Master_Wide'!$CH$123)</x:f>
      </x:c>
      <x:c r="S846" s="54" t="str">
        <x:f>IF('Deal_Master_Wide'!$CO$123="","",'Deal_Master_Wide'!$CO$123)</x:f>
      </x:c>
      <x:c r="T846" s="54" t="str">
        <x:f>IF('Deal_Master_Wide'!$CV$123="","",'Deal_Master_Wide'!$CV$123)</x:f>
      </x:c>
      <x:c r="U846" s="54" t="str">
        <x:f>IF('Deal_Master_Wide'!$DC$123="","",'Deal_Master_Wide'!$DC$123)</x:f>
      </x:c>
      <x:c r="V846" s="56" t="str">
        <x:f>IF('Deal_Master_Wide'!$DJ$123="","",'Deal_Master_Wide'!$DJ$123)</x:f>
      </x:c>
      <x:c r="W846" s="56" t="str">
        <x:f>IF('Deal_Master_Wide'!$DQ$123="","",'Deal_Master_Wide'!$DQ$123)</x:f>
      </x:c>
      <x:c r="X846" s="56" t="str">
        <x:f>IF('Deal_Master_Wide'!$DX$123="","",'Deal_Master_Wide'!$DX$123)</x:f>
      </x:c>
      <x:c r="Y846" s="118" t="str">
        <x:f>IF('Deal_Master_Wide'!$EE$123="","",'Deal_Master_Wide'!$EE$123)</x:f>
      </x:c>
      <x:c r="Z846" s="118" t="str">
        <x:f>IF('Deal_Master_Wide'!$EL$123="","",'Deal_Master_Wide'!$EL$123)</x:f>
      </x:c>
      <x:c r="AA846" s="52" t="str">
        <x:f>IF('Deal_Master_Wide'!$AL$123="","",'Deal_Master_Wide'!$AL$123)</x:f>
        <x:v>Unknown</x:v>
      </x:c>
      <x:c r="AB846" s="54" t="str">
        <x:f>IF('Deal_Master_Wide'!$AF$123="","",'Deal_Master_Wide'!$AF$123)</x:f>
      </x:c>
      <x:c r="AC846" s="52" t="str">
        <x:f>IF(COUNT($P846,$Q846,$R846,$S846,$T846,$U846,$V846,$W846,$X846)=9,"Yes","No")</x:f>
        <x:v>No</x:v>
      </x:c>
      <x:c r="AD846" s="52" t="str">
        <x:f>IF(COUNT($Y846,$Z846)=2,"Yes","No")</x:f>
        <x:v>No</x:v>
      </x:c>
      <x:c r="AE846" s="50" t="str"/>
      <x:c r="AF846" t="str"/>
    </x:row>
    <x:row r="847" ht="20" customHeight="1">
      <x:c r="A847" s="50" t="str">
        <x:v>CTL-0121</x:v>
      </x:c>
      <x:c r="B847" s="50" t="str">
        <x:v>Candidate alternative-rationale group</x:v>
      </x:c>
      <x:c r="C847" s="52" t="str">
        <x:f>IF('Deal_Master_Wide'!$AU$123="","",'Deal_Master_Wide'!$AU$123)</x:f>
        <x:v>Not reviewed</x:v>
      </x:c>
      <x:c r="D847" s="52" t="str">
        <x:f>IF('Deal_Master_Wide'!$AV$123="","",'Deal_Master_Wide'!$AV$123)</x:f>
        <x:v>Not assessed</x:v>
      </x:c>
      <x:c r="E847" s="50" t="n">
        <x:v>0</x:v>
      </x:c>
      <x:c r="F847" s="52" t="str">
        <x:f>IF(OR($C847="High-confidence innovation-driven",$C847="Medium-confidence innovation-driven"),1,IF($C847="Clear alternative-rationale",0,""))</x:f>
      </x:c>
      <x:c r="G847" s="52" t="str">
        <x:f>IF('Deal_Master_Wide'!$M$123="","",'Deal_Master_Wide'!$M$123)</x:f>
        <x:v>Review</x:v>
      </x:c>
      <x:c r="H847" s="50" t="str">
        <x:v>Ascelia Pharma AB</x:v>
      </x:c>
      <x:c r="I847" s="50" t="str">
        <x:v>Oncoral Pharma ApS</x:v>
      </x:c>
      <x:c r="J847" s="50" t="n">
        <x:v>2017</x:v>
      </x:c>
      <x:c r="K847" s="50" t="n">
        <x:v>2</x:v>
      </x:c>
      <x:c r="L847" s="50" t="n">
        <x:v>2019</x:v>
      </x:c>
      <x:c r="M847" s="50" t="n">
        <x:v>1</x:v>
      </x:c>
      <x:c r="N847" s="50" t="n">
        <x:v>1</x:v>
      </x:c>
      <x:c r="O847" s="52" t="str">
        <x:f>IF($F847="","",$F847*$M847)</x:f>
      </x:c>
      <x:c r="P847" s="54" t="str">
        <x:f>IF('Deal_Master_Wide'!$BU$123="","",'Deal_Master_Wide'!$BU$123)</x:f>
      </x:c>
      <x:c r="Q847" s="54" t="str">
        <x:f>IF('Deal_Master_Wide'!$CB$123="","",'Deal_Master_Wide'!$CB$123)</x:f>
      </x:c>
      <x:c r="R847" s="54" t="str">
        <x:f>IF('Deal_Master_Wide'!$CI$123="","",'Deal_Master_Wide'!$CI$123)</x:f>
      </x:c>
      <x:c r="S847" s="54" t="str">
        <x:f>IF('Deal_Master_Wide'!$CP$123="","",'Deal_Master_Wide'!$CP$123)</x:f>
      </x:c>
      <x:c r="T847" s="54" t="str">
        <x:f>IF('Deal_Master_Wide'!$CW$123="","",'Deal_Master_Wide'!$CW$123)</x:f>
      </x:c>
      <x:c r="U847" s="54" t="str">
        <x:f>IF('Deal_Master_Wide'!$DD$123="","",'Deal_Master_Wide'!$DD$123)</x:f>
      </x:c>
      <x:c r="V847" s="56" t="str">
        <x:f>IF('Deal_Master_Wide'!$DK$123="","",'Deal_Master_Wide'!$DK$123)</x:f>
      </x:c>
      <x:c r="W847" s="56" t="str">
        <x:f>IF('Deal_Master_Wide'!$DR$123="","",'Deal_Master_Wide'!$DR$123)</x:f>
      </x:c>
      <x:c r="X847" s="56" t="str">
        <x:f>IF('Deal_Master_Wide'!$DY$123="","",'Deal_Master_Wide'!$DY$123)</x:f>
      </x:c>
      <x:c r="Y847" s="118" t="str">
        <x:f>IF('Deal_Master_Wide'!$EF$123="","",'Deal_Master_Wide'!$EF$123)</x:f>
      </x:c>
      <x:c r="Z847" s="118" t="str">
        <x:f>IF('Deal_Master_Wide'!$EM$123="","",'Deal_Master_Wide'!$EM$123)</x:f>
      </x:c>
      <x:c r="AA847" s="52" t="str">
        <x:f>IF('Deal_Master_Wide'!$AL$123="","",'Deal_Master_Wide'!$AL$123)</x:f>
        <x:v>Unknown</x:v>
      </x:c>
      <x:c r="AB847" s="54" t="str">
        <x:f>IF('Deal_Master_Wide'!$AF$123="","",'Deal_Master_Wide'!$AF$123)</x:f>
      </x:c>
      <x:c r="AC847" s="52" t="str">
        <x:f>IF(COUNT($P847,$Q847,$R847,$S847,$T847,$U847,$V847,$W847,$X847)=9,"Yes","No")</x:f>
        <x:v>No</x:v>
      </x:c>
      <x:c r="AD847" s="52" t="str">
        <x:f>IF(COUNT($Y847,$Z847)=2,"Yes","No")</x:f>
        <x:v>No</x:v>
      </x:c>
      <x:c r="AE847" s="50" t="str"/>
      <x:c r="AF847" t="str"/>
    </x:row>
    <x:row r="848" ht="20" customHeight="1">
      <x:c r="A848" s="50" t="str">
        <x:v>CTL-0121</x:v>
      </x:c>
      <x:c r="B848" s="50" t="str">
        <x:v>Candidate alternative-rationale group</x:v>
      </x:c>
      <x:c r="C848" s="52" t="str">
        <x:f>IF('Deal_Master_Wide'!$AU$123="","",'Deal_Master_Wide'!$AU$123)</x:f>
        <x:v>Not reviewed</x:v>
      </x:c>
      <x:c r="D848" s="52" t="str">
        <x:f>IF('Deal_Master_Wide'!$AV$123="","",'Deal_Master_Wide'!$AV$123)</x:f>
        <x:v>Not assessed</x:v>
      </x:c>
      <x:c r="E848" s="50" t="n">
        <x:v>0</x:v>
      </x:c>
      <x:c r="F848" s="52" t="str">
        <x:f>IF(OR($C848="High-confidence innovation-driven",$C848="Medium-confidence innovation-driven"),1,IF($C848="Clear alternative-rationale",0,""))</x:f>
      </x:c>
      <x:c r="G848" s="52" t="str">
        <x:f>IF('Deal_Master_Wide'!$M$123="","",'Deal_Master_Wide'!$M$123)</x:f>
        <x:v>Review</x:v>
      </x:c>
      <x:c r="H848" s="50" t="str">
        <x:v>Ascelia Pharma AB</x:v>
      </x:c>
      <x:c r="I848" s="50" t="str">
        <x:v>Oncoral Pharma ApS</x:v>
      </x:c>
      <x:c r="J848" s="50" t="n">
        <x:v>2017</x:v>
      </x:c>
      <x:c r="K848" s="50" t="n">
        <x:v>3</x:v>
      </x:c>
      <x:c r="L848" s="50" t="n">
        <x:v>2020</x:v>
      </x:c>
      <x:c r="M848" s="50" t="n">
        <x:v>1</x:v>
      </x:c>
      <x:c r="N848" s="50" t="n">
        <x:v>1</x:v>
      </x:c>
      <x:c r="O848" s="52" t="str">
        <x:f>IF($F848="","",$F848*$M848)</x:f>
      </x:c>
      <x:c r="P848" s="54" t="str">
        <x:f>IF('Deal_Master_Wide'!$BV$123="","",'Deal_Master_Wide'!$BV$123)</x:f>
      </x:c>
      <x:c r="Q848" s="54" t="str">
        <x:f>IF('Deal_Master_Wide'!$CC$123="","",'Deal_Master_Wide'!$CC$123)</x:f>
      </x:c>
      <x:c r="R848" s="54" t="str">
        <x:f>IF('Deal_Master_Wide'!$CJ$123="","",'Deal_Master_Wide'!$CJ$123)</x:f>
      </x:c>
      <x:c r="S848" s="54" t="str">
        <x:f>IF('Deal_Master_Wide'!$CQ$123="","",'Deal_Master_Wide'!$CQ$123)</x:f>
      </x:c>
      <x:c r="T848" s="54" t="str">
        <x:f>IF('Deal_Master_Wide'!$CX$123="","",'Deal_Master_Wide'!$CX$123)</x:f>
      </x:c>
      <x:c r="U848" s="54" t="str">
        <x:f>IF('Deal_Master_Wide'!$DE$123="","",'Deal_Master_Wide'!$DE$123)</x:f>
      </x:c>
      <x:c r="V848" s="56" t="str">
        <x:f>IF('Deal_Master_Wide'!$DL$123="","",'Deal_Master_Wide'!$DL$123)</x:f>
      </x:c>
      <x:c r="W848" s="56" t="str">
        <x:f>IF('Deal_Master_Wide'!$DS$123="","",'Deal_Master_Wide'!$DS$123)</x:f>
      </x:c>
      <x:c r="X848" s="56" t="str">
        <x:f>IF('Deal_Master_Wide'!$DZ$123="","",'Deal_Master_Wide'!$DZ$123)</x:f>
      </x:c>
      <x:c r="Y848" s="118" t="str">
        <x:f>IF('Deal_Master_Wide'!$EG$123="","",'Deal_Master_Wide'!$EG$123)</x:f>
      </x:c>
      <x:c r="Z848" s="118" t="str">
        <x:f>IF('Deal_Master_Wide'!$EN$123="","",'Deal_Master_Wide'!$EN$123)</x:f>
      </x:c>
      <x:c r="AA848" s="52" t="str">
        <x:f>IF('Deal_Master_Wide'!$AL$123="","",'Deal_Master_Wide'!$AL$123)</x:f>
        <x:v>Unknown</x:v>
      </x:c>
      <x:c r="AB848" s="54" t="str">
        <x:f>IF('Deal_Master_Wide'!$AF$123="","",'Deal_Master_Wide'!$AF$123)</x:f>
      </x:c>
      <x:c r="AC848" s="52" t="str">
        <x:f>IF(COUNT($P848,$Q848,$R848,$S848,$T848,$U848,$V848,$W848,$X848)=9,"Yes","No")</x:f>
        <x:v>No</x:v>
      </x:c>
      <x:c r="AD848" s="52" t="str">
        <x:f>IF(COUNT($Y848,$Z848)=2,"Yes","No")</x:f>
        <x:v>No</x:v>
      </x:c>
      <x:c r="AE848" s="50" t="str"/>
      <x:c r="AF848" t="str"/>
    </x:row>
    <x:row r="849" ht="20" customHeight="1">
      <x:c r="A849" s="50" t="str">
        <x:v>CTL-0122</x:v>
      </x:c>
      <x:c r="B849" s="50" t="str">
        <x:v>Candidate alternative-rationale group</x:v>
      </x:c>
      <x:c r="C849" s="52" t="str">
        <x:f>IF('Deal_Master_Wide'!$AU$124="","",'Deal_Master_Wide'!$AU$124)</x:f>
        <x:v>Not reviewed</x:v>
      </x:c>
      <x:c r="D849" s="52" t="str">
        <x:f>IF('Deal_Master_Wide'!$AV$124="","",'Deal_Master_Wide'!$AV$124)</x:f>
        <x:v>Not assessed</x:v>
      </x:c>
      <x:c r="E849" s="50" t="n">
        <x:v>0</x:v>
      </x:c>
      <x:c r="F849" s="52" t="str">
        <x:f>IF(OR($C849="High-confidence innovation-driven",$C849="Medium-confidence innovation-driven"),1,IF($C849="Clear alternative-rationale",0,""))</x:f>
      </x:c>
      <x:c r="G849" s="52" t="str">
        <x:f>IF('Deal_Master_Wide'!$M$124="","",'Deal_Master_Wide'!$M$124)</x:f>
        <x:v>Review</x:v>
      </x:c>
      <x:c r="H849" s="50" t="str">
        <x:v>Invicro LLC</x:v>
      </x:c>
      <x:c r="I849" s="50" t="str">
        <x:v>Imanova Ltd</x:v>
      </x:c>
      <x:c r="J849" s="50" t="n">
        <x:v>2017</x:v>
      </x:c>
      <x:c r="K849" s="50" t="n">
        <x:v>-3</x:v>
      </x:c>
      <x:c r="L849" s="50" t="n">
        <x:v>2014</x:v>
      </x:c>
      <x:c r="M849" s="50" t="n">
        <x:v>0</x:v>
      </x:c>
      <x:c r="N849" s="50" t="n">
        <x:v>0</x:v>
      </x:c>
      <x:c r="O849" s="52" t="str">
        <x:f>IF($F849="","",$F849*$M849)</x:f>
      </x:c>
      <x:c r="P849" s="54" t="str">
        <x:f>IF('Deal_Master_Wide'!$BP$124="","",'Deal_Master_Wide'!$BP$124)</x:f>
      </x:c>
      <x:c r="Q849" s="54" t="str">
        <x:f>IF('Deal_Master_Wide'!$BW$124="","",'Deal_Master_Wide'!$BW$124)</x:f>
      </x:c>
      <x:c r="R849" s="54" t="str">
        <x:f>IF('Deal_Master_Wide'!$CD$124="","",'Deal_Master_Wide'!$CD$124)</x:f>
      </x:c>
      <x:c r="S849" s="54" t="str">
        <x:f>IF('Deal_Master_Wide'!$CK$124="","",'Deal_Master_Wide'!$CK$124)</x:f>
      </x:c>
      <x:c r="T849" s="54" t="str">
        <x:f>IF('Deal_Master_Wide'!$CR$124="","",'Deal_Master_Wide'!$CR$124)</x:f>
      </x:c>
      <x:c r="U849" s="54" t="str">
        <x:f>IF('Deal_Master_Wide'!$CY$124="","",'Deal_Master_Wide'!$CY$124)</x:f>
      </x:c>
      <x:c r="V849" s="56" t="str">
        <x:f>IF('Deal_Master_Wide'!$DF$124="","",'Deal_Master_Wide'!$DF$124)</x:f>
      </x:c>
      <x:c r="W849" s="56" t="str">
        <x:f>IF('Deal_Master_Wide'!$DM$124="","",'Deal_Master_Wide'!$DM$124)</x:f>
      </x:c>
      <x:c r="X849" s="56" t="str">
        <x:f>IF('Deal_Master_Wide'!$DT$124="","",'Deal_Master_Wide'!$DT$124)</x:f>
      </x:c>
      <x:c r="Y849" s="118" t="str">
        <x:f>IF('Deal_Master_Wide'!$EA$124="","",'Deal_Master_Wide'!$EA$124)</x:f>
      </x:c>
      <x:c r="Z849" s="118" t="str">
        <x:f>IF('Deal_Master_Wide'!$EH$124="","",'Deal_Master_Wide'!$EH$124)</x:f>
      </x:c>
      <x:c r="AA849" s="52" t="str">
        <x:f>IF('Deal_Master_Wide'!$AL$124="","",'Deal_Master_Wide'!$AL$124)</x:f>
        <x:v>Unknown</x:v>
      </x:c>
      <x:c r="AB849" s="54" t="str">
        <x:f>IF('Deal_Master_Wide'!$AF$124="","",'Deal_Master_Wide'!$AF$124)</x:f>
      </x:c>
      <x:c r="AC849" s="52" t="str">
        <x:f>IF(COUNT($P849,$Q849,$R849,$S849,$T849,$U849,$V849,$W849,$X849)=9,"Yes","No")</x:f>
        <x:v>No</x:v>
      </x:c>
      <x:c r="AD849" s="52" t="str">
        <x:f>IF(COUNT($Y849,$Z849)=2,"Yes","No")</x:f>
        <x:v>No</x:v>
      </x:c>
      <x:c r="AE849" s="50" t="str"/>
      <x:c r="AF849" t="str"/>
    </x:row>
    <x:row r="850" ht="20" customHeight="1">
      <x:c r="A850" s="50" t="str">
        <x:v>CTL-0122</x:v>
      </x:c>
      <x:c r="B850" s="50" t="str">
        <x:v>Candidate alternative-rationale group</x:v>
      </x:c>
      <x:c r="C850" s="52" t="str">
        <x:f>IF('Deal_Master_Wide'!$AU$124="","",'Deal_Master_Wide'!$AU$124)</x:f>
        <x:v>Not reviewed</x:v>
      </x:c>
      <x:c r="D850" s="52" t="str">
        <x:f>IF('Deal_Master_Wide'!$AV$124="","",'Deal_Master_Wide'!$AV$124)</x:f>
        <x:v>Not assessed</x:v>
      </x:c>
      <x:c r="E850" s="50" t="n">
        <x:v>0</x:v>
      </x:c>
      <x:c r="F850" s="52" t="str">
        <x:f>IF(OR($C850="High-confidence innovation-driven",$C850="Medium-confidence innovation-driven"),1,IF($C850="Clear alternative-rationale",0,""))</x:f>
      </x:c>
      <x:c r="G850" s="52" t="str">
        <x:f>IF('Deal_Master_Wide'!$M$124="","",'Deal_Master_Wide'!$M$124)</x:f>
        <x:v>Review</x:v>
      </x:c>
      <x:c r="H850" s="50" t="str">
        <x:v>Invicro LLC</x:v>
      </x:c>
      <x:c r="I850" s="50" t="str">
        <x:v>Imanova Ltd</x:v>
      </x:c>
      <x:c r="J850" s="50" t="n">
        <x:v>2017</x:v>
      </x:c>
      <x:c r="K850" s="50" t="n">
        <x:v>-2</x:v>
      </x:c>
      <x:c r="L850" s="50" t="n">
        <x:v>2015</x:v>
      </x:c>
      <x:c r="M850" s="50" t="n">
        <x:v>0</x:v>
      </x:c>
      <x:c r="N850" s="50" t="n">
        <x:v>0</x:v>
      </x:c>
      <x:c r="O850" s="52" t="str">
        <x:f>IF($F850="","",$F850*$M850)</x:f>
      </x:c>
      <x:c r="P850" s="54" t="str">
        <x:f>IF('Deal_Master_Wide'!$BQ$124="","",'Deal_Master_Wide'!$BQ$124)</x:f>
      </x:c>
      <x:c r="Q850" s="54" t="str">
        <x:f>IF('Deal_Master_Wide'!$BX$124="","",'Deal_Master_Wide'!$BX$124)</x:f>
      </x:c>
      <x:c r="R850" s="54" t="str">
        <x:f>IF('Deal_Master_Wide'!$CE$124="","",'Deal_Master_Wide'!$CE$124)</x:f>
      </x:c>
      <x:c r="S850" s="54" t="str">
        <x:f>IF('Deal_Master_Wide'!$CL$124="","",'Deal_Master_Wide'!$CL$124)</x:f>
      </x:c>
      <x:c r="T850" s="54" t="str">
        <x:f>IF('Deal_Master_Wide'!$CS$124="","",'Deal_Master_Wide'!$CS$124)</x:f>
      </x:c>
      <x:c r="U850" s="54" t="str">
        <x:f>IF('Deal_Master_Wide'!$CZ$124="","",'Deal_Master_Wide'!$CZ$124)</x:f>
      </x:c>
      <x:c r="V850" s="56" t="str">
        <x:f>IF('Deal_Master_Wide'!$DG$124="","",'Deal_Master_Wide'!$DG$124)</x:f>
      </x:c>
      <x:c r="W850" s="56" t="str">
        <x:f>IF('Deal_Master_Wide'!$DN$124="","",'Deal_Master_Wide'!$DN$124)</x:f>
      </x:c>
      <x:c r="X850" s="56" t="str">
        <x:f>IF('Deal_Master_Wide'!$DU$124="","",'Deal_Master_Wide'!$DU$124)</x:f>
      </x:c>
      <x:c r="Y850" s="118" t="str">
        <x:f>IF('Deal_Master_Wide'!$EB$124="","",'Deal_Master_Wide'!$EB$124)</x:f>
      </x:c>
      <x:c r="Z850" s="118" t="str">
        <x:f>IF('Deal_Master_Wide'!$EI$124="","",'Deal_Master_Wide'!$EI$124)</x:f>
      </x:c>
      <x:c r="AA850" s="52" t="str">
        <x:f>IF('Deal_Master_Wide'!$AL$124="","",'Deal_Master_Wide'!$AL$124)</x:f>
        <x:v>Unknown</x:v>
      </x:c>
      <x:c r="AB850" s="54" t="str">
        <x:f>IF('Deal_Master_Wide'!$AF$124="","",'Deal_Master_Wide'!$AF$124)</x:f>
      </x:c>
      <x:c r="AC850" s="52" t="str">
        <x:f>IF(COUNT($P850,$Q850,$R850,$S850,$T850,$U850,$V850,$W850,$X850)=9,"Yes","No")</x:f>
        <x:v>No</x:v>
      </x:c>
      <x:c r="AD850" s="52" t="str">
        <x:f>IF(COUNT($Y850,$Z850)=2,"Yes","No")</x:f>
        <x:v>No</x:v>
      </x:c>
      <x:c r="AE850" s="50" t="str"/>
      <x:c r="AF850" t="str"/>
    </x:row>
    <x:row r="851" ht="20" customHeight="1">
      <x:c r="A851" s="50" t="str">
        <x:v>CTL-0122</x:v>
      </x:c>
      <x:c r="B851" s="50" t="str">
        <x:v>Candidate alternative-rationale group</x:v>
      </x:c>
      <x:c r="C851" s="52" t="str">
        <x:f>IF('Deal_Master_Wide'!$AU$124="","",'Deal_Master_Wide'!$AU$124)</x:f>
        <x:v>Not reviewed</x:v>
      </x:c>
      <x:c r="D851" s="52" t="str">
        <x:f>IF('Deal_Master_Wide'!$AV$124="","",'Deal_Master_Wide'!$AV$124)</x:f>
        <x:v>Not assessed</x:v>
      </x:c>
      <x:c r="E851" s="50" t="n">
        <x:v>0</x:v>
      </x:c>
      <x:c r="F851" s="52" t="str">
        <x:f>IF(OR($C851="High-confidence innovation-driven",$C851="Medium-confidence innovation-driven"),1,IF($C851="Clear alternative-rationale",0,""))</x:f>
      </x:c>
      <x:c r="G851" s="52" t="str">
        <x:f>IF('Deal_Master_Wide'!$M$124="","",'Deal_Master_Wide'!$M$124)</x:f>
        <x:v>Review</x:v>
      </x:c>
      <x:c r="H851" s="50" t="str">
        <x:v>Invicro LLC</x:v>
      </x:c>
      <x:c r="I851" s="50" t="str">
        <x:v>Imanova Ltd</x:v>
      </x:c>
      <x:c r="J851" s="50" t="n">
        <x:v>2017</x:v>
      </x:c>
      <x:c r="K851" s="50" t="n">
        <x:v>-1</x:v>
      </x:c>
      <x:c r="L851" s="50" t="n">
        <x:v>2016</x:v>
      </x:c>
      <x:c r="M851" s="50" t="n">
        <x:v>0</x:v>
      </x:c>
      <x:c r="N851" s="50" t="n">
        <x:v>0</x:v>
      </x:c>
      <x:c r="O851" s="52" t="str">
        <x:f>IF($F851="","",$F851*$M851)</x:f>
      </x:c>
      <x:c r="P851" s="54" t="str">
        <x:f>IF('Deal_Master_Wide'!$BR$124="","",'Deal_Master_Wide'!$BR$124)</x:f>
      </x:c>
      <x:c r="Q851" s="54" t="str">
        <x:f>IF('Deal_Master_Wide'!$BY$124="","",'Deal_Master_Wide'!$BY$124)</x:f>
      </x:c>
      <x:c r="R851" s="54" t="str">
        <x:f>IF('Deal_Master_Wide'!$CF$124="","",'Deal_Master_Wide'!$CF$124)</x:f>
      </x:c>
      <x:c r="S851" s="54" t="str">
        <x:f>IF('Deal_Master_Wide'!$CM$124="","",'Deal_Master_Wide'!$CM$124)</x:f>
      </x:c>
      <x:c r="T851" s="54" t="str">
        <x:f>IF('Deal_Master_Wide'!$CT$124="","",'Deal_Master_Wide'!$CT$124)</x:f>
      </x:c>
      <x:c r="U851" s="54" t="str">
        <x:f>IF('Deal_Master_Wide'!$DA$124="","",'Deal_Master_Wide'!$DA$124)</x:f>
      </x:c>
      <x:c r="V851" s="56" t="str">
        <x:f>IF('Deal_Master_Wide'!$DH$124="","",'Deal_Master_Wide'!$DH$124)</x:f>
      </x:c>
      <x:c r="W851" s="56" t="str">
        <x:f>IF('Deal_Master_Wide'!$DO$124="","",'Deal_Master_Wide'!$DO$124)</x:f>
      </x:c>
      <x:c r="X851" s="56" t="str">
        <x:f>IF('Deal_Master_Wide'!$DV$124="","",'Deal_Master_Wide'!$DV$124)</x:f>
      </x:c>
      <x:c r="Y851" s="118" t="str">
        <x:f>IF('Deal_Master_Wide'!$EC$124="","",'Deal_Master_Wide'!$EC$124)</x:f>
      </x:c>
      <x:c r="Z851" s="118" t="str">
        <x:f>IF('Deal_Master_Wide'!$EJ$124="","",'Deal_Master_Wide'!$EJ$124)</x:f>
      </x:c>
      <x:c r="AA851" s="52" t="str">
        <x:f>IF('Deal_Master_Wide'!$AL$124="","",'Deal_Master_Wide'!$AL$124)</x:f>
        <x:v>Unknown</x:v>
      </x:c>
      <x:c r="AB851" s="54" t="str">
        <x:f>IF('Deal_Master_Wide'!$AF$124="","",'Deal_Master_Wide'!$AF$124)</x:f>
      </x:c>
      <x:c r="AC851" s="52" t="str">
        <x:f>IF(COUNT($P851,$Q851,$R851,$S851,$T851,$U851,$V851,$W851,$X851)=9,"Yes","No")</x:f>
        <x:v>No</x:v>
      </x:c>
      <x:c r="AD851" s="52" t="str">
        <x:f>IF(COUNT($Y851,$Z851)=2,"Yes","No")</x:f>
        <x:v>No</x:v>
      </x:c>
      <x:c r="AE851" s="50" t="str"/>
      <x:c r="AF851" t="str"/>
    </x:row>
    <x:row r="852" ht="20" customHeight="1">
      <x:c r="A852" s="50" t="str">
        <x:v>CTL-0122</x:v>
      </x:c>
      <x:c r="B852" s="50" t="str">
        <x:v>Candidate alternative-rationale group</x:v>
      </x:c>
      <x:c r="C852" s="52" t="str">
        <x:f>IF('Deal_Master_Wide'!$AU$124="","",'Deal_Master_Wide'!$AU$124)</x:f>
        <x:v>Not reviewed</x:v>
      </x:c>
      <x:c r="D852" s="52" t="str">
        <x:f>IF('Deal_Master_Wide'!$AV$124="","",'Deal_Master_Wide'!$AV$124)</x:f>
        <x:v>Not assessed</x:v>
      </x:c>
      <x:c r="E852" s="50" t="n">
        <x:v>0</x:v>
      </x:c>
      <x:c r="F852" s="52" t="str">
        <x:f>IF(OR($C852="High-confidence innovation-driven",$C852="Medium-confidence innovation-driven"),1,IF($C852="Clear alternative-rationale",0,""))</x:f>
      </x:c>
      <x:c r="G852" s="52" t="str">
        <x:f>IF('Deal_Master_Wide'!$M$124="","",'Deal_Master_Wide'!$M$124)</x:f>
        <x:v>Review</x:v>
      </x:c>
      <x:c r="H852" s="50" t="str">
        <x:v>Invicro LLC</x:v>
      </x:c>
      <x:c r="I852" s="50" t="str">
        <x:v>Imanova Ltd</x:v>
      </x:c>
      <x:c r="J852" s="50" t="n">
        <x:v>2017</x:v>
      </x:c>
      <x:c r="K852" s="50" t="n">
        <x:v>0</x:v>
      </x:c>
      <x:c r="L852" s="50" t="n">
        <x:v>2017</x:v>
      </x:c>
      <x:c r="M852" s="50" t="n">
        <x:v>0</x:v>
      </x:c>
      <x:c r="N852" s="50" t="n">
        <x:v>1</x:v>
      </x:c>
      <x:c r="O852" s="52" t="str">
        <x:f>IF($F852="","",$F852*$M852)</x:f>
      </x:c>
      <x:c r="P852" s="54" t="str">
        <x:f>IF('Deal_Master_Wide'!$BS$124="","",'Deal_Master_Wide'!$BS$124)</x:f>
      </x:c>
      <x:c r="Q852" s="54" t="str">
        <x:f>IF('Deal_Master_Wide'!$BZ$124="","",'Deal_Master_Wide'!$BZ$124)</x:f>
      </x:c>
      <x:c r="R852" s="54" t="str">
        <x:f>IF('Deal_Master_Wide'!$CG$124="","",'Deal_Master_Wide'!$CG$124)</x:f>
      </x:c>
      <x:c r="S852" s="54" t="str">
        <x:f>IF('Deal_Master_Wide'!$CN$124="","",'Deal_Master_Wide'!$CN$124)</x:f>
      </x:c>
      <x:c r="T852" s="54" t="str">
        <x:f>IF('Deal_Master_Wide'!$CU$124="","",'Deal_Master_Wide'!$CU$124)</x:f>
      </x:c>
      <x:c r="U852" s="54" t="str">
        <x:f>IF('Deal_Master_Wide'!$DB$124="","",'Deal_Master_Wide'!$DB$124)</x:f>
      </x:c>
      <x:c r="V852" s="56" t="str">
        <x:f>IF('Deal_Master_Wide'!$DI$124="","",'Deal_Master_Wide'!$DI$124)</x:f>
      </x:c>
      <x:c r="W852" s="56" t="str">
        <x:f>IF('Deal_Master_Wide'!$DP$124="","",'Deal_Master_Wide'!$DP$124)</x:f>
      </x:c>
      <x:c r="X852" s="56" t="str">
        <x:f>IF('Deal_Master_Wide'!$DW$124="","",'Deal_Master_Wide'!$DW$124)</x:f>
      </x:c>
      <x:c r="Y852" s="118" t="str">
        <x:f>IF('Deal_Master_Wide'!$ED$124="","",'Deal_Master_Wide'!$ED$124)</x:f>
      </x:c>
      <x:c r="Z852" s="118" t="str">
        <x:f>IF('Deal_Master_Wide'!$EK$124="","",'Deal_Master_Wide'!$EK$124)</x:f>
      </x:c>
      <x:c r="AA852" s="52" t="str">
        <x:f>IF('Deal_Master_Wide'!$AL$124="","",'Deal_Master_Wide'!$AL$124)</x:f>
        <x:v>Unknown</x:v>
      </x:c>
      <x:c r="AB852" s="54" t="str">
        <x:f>IF('Deal_Master_Wide'!$AF$124="","",'Deal_Master_Wide'!$AF$124)</x:f>
      </x:c>
      <x:c r="AC852" s="52" t="str">
        <x:f>IF(COUNT($P852,$Q852,$R852,$S852,$T852,$U852,$V852,$W852,$X852)=9,"Yes","No")</x:f>
        <x:v>No</x:v>
      </x:c>
      <x:c r="AD852" s="52" t="str">
        <x:f>IF(COUNT($Y852,$Z852)=2,"Yes","No")</x:f>
        <x:v>No</x:v>
      </x:c>
      <x:c r="AE852" s="50" t="str"/>
      <x:c r="AF852" t="str"/>
    </x:row>
    <x:row r="853" ht="20" customHeight="1">
      <x:c r="A853" s="50" t="str">
        <x:v>CTL-0122</x:v>
      </x:c>
      <x:c r="B853" s="50" t="str">
        <x:v>Candidate alternative-rationale group</x:v>
      </x:c>
      <x:c r="C853" s="52" t="str">
        <x:f>IF('Deal_Master_Wide'!$AU$124="","",'Deal_Master_Wide'!$AU$124)</x:f>
        <x:v>Not reviewed</x:v>
      </x:c>
      <x:c r="D853" s="52" t="str">
        <x:f>IF('Deal_Master_Wide'!$AV$124="","",'Deal_Master_Wide'!$AV$124)</x:f>
        <x:v>Not assessed</x:v>
      </x:c>
      <x:c r="E853" s="50" t="n">
        <x:v>0</x:v>
      </x:c>
      <x:c r="F853" s="52" t="str">
        <x:f>IF(OR($C853="High-confidence innovation-driven",$C853="Medium-confidence innovation-driven"),1,IF($C853="Clear alternative-rationale",0,""))</x:f>
      </x:c>
      <x:c r="G853" s="52" t="str">
        <x:f>IF('Deal_Master_Wide'!$M$124="","",'Deal_Master_Wide'!$M$124)</x:f>
        <x:v>Review</x:v>
      </x:c>
      <x:c r="H853" s="50" t="str">
        <x:v>Invicro LLC</x:v>
      </x:c>
      <x:c r="I853" s="50" t="str">
        <x:v>Imanova Ltd</x:v>
      </x:c>
      <x:c r="J853" s="50" t="n">
        <x:v>2017</x:v>
      </x:c>
      <x:c r="K853" s="50" t="n">
        <x:v>1</x:v>
      </x:c>
      <x:c r="L853" s="50" t="n">
        <x:v>2018</x:v>
      </x:c>
      <x:c r="M853" s="50" t="n">
        <x:v>1</x:v>
      </x:c>
      <x:c r="N853" s="50" t="n">
        <x:v>1</x:v>
      </x:c>
      <x:c r="O853" s="52" t="str">
        <x:f>IF($F853="","",$F853*$M853)</x:f>
      </x:c>
      <x:c r="P853" s="54" t="str">
        <x:f>IF('Deal_Master_Wide'!$BT$124="","",'Deal_Master_Wide'!$BT$124)</x:f>
      </x:c>
      <x:c r="Q853" s="54" t="str">
        <x:f>IF('Deal_Master_Wide'!$CA$124="","",'Deal_Master_Wide'!$CA$124)</x:f>
      </x:c>
      <x:c r="R853" s="54" t="str">
        <x:f>IF('Deal_Master_Wide'!$CH$124="","",'Deal_Master_Wide'!$CH$124)</x:f>
      </x:c>
      <x:c r="S853" s="54" t="str">
        <x:f>IF('Deal_Master_Wide'!$CO$124="","",'Deal_Master_Wide'!$CO$124)</x:f>
      </x:c>
      <x:c r="T853" s="54" t="str">
        <x:f>IF('Deal_Master_Wide'!$CV$124="","",'Deal_Master_Wide'!$CV$124)</x:f>
      </x:c>
      <x:c r="U853" s="54" t="str">
        <x:f>IF('Deal_Master_Wide'!$DC$124="","",'Deal_Master_Wide'!$DC$124)</x:f>
      </x:c>
      <x:c r="V853" s="56" t="str">
        <x:f>IF('Deal_Master_Wide'!$DJ$124="","",'Deal_Master_Wide'!$DJ$124)</x:f>
      </x:c>
      <x:c r="W853" s="56" t="str">
        <x:f>IF('Deal_Master_Wide'!$DQ$124="","",'Deal_Master_Wide'!$DQ$124)</x:f>
      </x:c>
      <x:c r="X853" s="56" t="str">
        <x:f>IF('Deal_Master_Wide'!$DX$124="","",'Deal_Master_Wide'!$DX$124)</x:f>
      </x:c>
      <x:c r="Y853" s="118" t="str">
        <x:f>IF('Deal_Master_Wide'!$EE$124="","",'Deal_Master_Wide'!$EE$124)</x:f>
      </x:c>
      <x:c r="Z853" s="118" t="str">
        <x:f>IF('Deal_Master_Wide'!$EL$124="","",'Deal_Master_Wide'!$EL$124)</x:f>
      </x:c>
      <x:c r="AA853" s="52" t="str">
        <x:f>IF('Deal_Master_Wide'!$AL$124="","",'Deal_Master_Wide'!$AL$124)</x:f>
        <x:v>Unknown</x:v>
      </x:c>
      <x:c r="AB853" s="54" t="str">
        <x:f>IF('Deal_Master_Wide'!$AF$124="","",'Deal_Master_Wide'!$AF$124)</x:f>
      </x:c>
      <x:c r="AC853" s="52" t="str">
        <x:f>IF(COUNT($P853,$Q853,$R853,$S853,$T853,$U853,$V853,$W853,$X853)=9,"Yes","No")</x:f>
        <x:v>No</x:v>
      </x:c>
      <x:c r="AD853" s="52" t="str">
        <x:f>IF(COUNT($Y853,$Z853)=2,"Yes","No")</x:f>
        <x:v>No</x:v>
      </x:c>
      <x:c r="AE853" s="50" t="str"/>
      <x:c r="AF853" t="str"/>
    </x:row>
    <x:row r="854" ht="20" customHeight="1">
      <x:c r="A854" s="50" t="str">
        <x:v>CTL-0122</x:v>
      </x:c>
      <x:c r="B854" s="50" t="str">
        <x:v>Candidate alternative-rationale group</x:v>
      </x:c>
      <x:c r="C854" s="52" t="str">
        <x:f>IF('Deal_Master_Wide'!$AU$124="","",'Deal_Master_Wide'!$AU$124)</x:f>
        <x:v>Not reviewed</x:v>
      </x:c>
      <x:c r="D854" s="52" t="str">
        <x:f>IF('Deal_Master_Wide'!$AV$124="","",'Deal_Master_Wide'!$AV$124)</x:f>
        <x:v>Not assessed</x:v>
      </x:c>
      <x:c r="E854" s="50" t="n">
        <x:v>0</x:v>
      </x:c>
      <x:c r="F854" s="52" t="str">
        <x:f>IF(OR($C854="High-confidence innovation-driven",$C854="Medium-confidence innovation-driven"),1,IF($C854="Clear alternative-rationale",0,""))</x:f>
      </x:c>
      <x:c r="G854" s="52" t="str">
        <x:f>IF('Deal_Master_Wide'!$M$124="","",'Deal_Master_Wide'!$M$124)</x:f>
        <x:v>Review</x:v>
      </x:c>
      <x:c r="H854" s="50" t="str">
        <x:v>Invicro LLC</x:v>
      </x:c>
      <x:c r="I854" s="50" t="str">
        <x:v>Imanova Ltd</x:v>
      </x:c>
      <x:c r="J854" s="50" t="n">
        <x:v>2017</x:v>
      </x:c>
      <x:c r="K854" s="50" t="n">
        <x:v>2</x:v>
      </x:c>
      <x:c r="L854" s="50" t="n">
        <x:v>2019</x:v>
      </x:c>
      <x:c r="M854" s="50" t="n">
        <x:v>1</x:v>
      </x:c>
      <x:c r="N854" s="50" t="n">
        <x:v>1</x:v>
      </x:c>
      <x:c r="O854" s="52" t="str">
        <x:f>IF($F854="","",$F854*$M854)</x:f>
      </x:c>
      <x:c r="P854" s="54" t="str">
        <x:f>IF('Deal_Master_Wide'!$BU$124="","",'Deal_Master_Wide'!$BU$124)</x:f>
      </x:c>
      <x:c r="Q854" s="54" t="str">
        <x:f>IF('Deal_Master_Wide'!$CB$124="","",'Deal_Master_Wide'!$CB$124)</x:f>
      </x:c>
      <x:c r="R854" s="54" t="str">
        <x:f>IF('Deal_Master_Wide'!$CI$124="","",'Deal_Master_Wide'!$CI$124)</x:f>
      </x:c>
      <x:c r="S854" s="54" t="str">
        <x:f>IF('Deal_Master_Wide'!$CP$124="","",'Deal_Master_Wide'!$CP$124)</x:f>
      </x:c>
      <x:c r="T854" s="54" t="str">
        <x:f>IF('Deal_Master_Wide'!$CW$124="","",'Deal_Master_Wide'!$CW$124)</x:f>
      </x:c>
      <x:c r="U854" s="54" t="str">
        <x:f>IF('Deal_Master_Wide'!$DD$124="","",'Deal_Master_Wide'!$DD$124)</x:f>
      </x:c>
      <x:c r="V854" s="56" t="str">
        <x:f>IF('Deal_Master_Wide'!$DK$124="","",'Deal_Master_Wide'!$DK$124)</x:f>
      </x:c>
      <x:c r="W854" s="56" t="str">
        <x:f>IF('Deal_Master_Wide'!$DR$124="","",'Deal_Master_Wide'!$DR$124)</x:f>
      </x:c>
      <x:c r="X854" s="56" t="str">
        <x:f>IF('Deal_Master_Wide'!$DY$124="","",'Deal_Master_Wide'!$DY$124)</x:f>
      </x:c>
      <x:c r="Y854" s="118" t="str">
        <x:f>IF('Deal_Master_Wide'!$EF$124="","",'Deal_Master_Wide'!$EF$124)</x:f>
      </x:c>
      <x:c r="Z854" s="118" t="str">
        <x:f>IF('Deal_Master_Wide'!$EM$124="","",'Deal_Master_Wide'!$EM$124)</x:f>
      </x:c>
      <x:c r="AA854" s="52" t="str">
        <x:f>IF('Deal_Master_Wide'!$AL$124="","",'Deal_Master_Wide'!$AL$124)</x:f>
        <x:v>Unknown</x:v>
      </x:c>
      <x:c r="AB854" s="54" t="str">
        <x:f>IF('Deal_Master_Wide'!$AF$124="","",'Deal_Master_Wide'!$AF$124)</x:f>
      </x:c>
      <x:c r="AC854" s="52" t="str">
        <x:f>IF(COUNT($P854,$Q854,$R854,$S854,$T854,$U854,$V854,$W854,$X854)=9,"Yes","No")</x:f>
        <x:v>No</x:v>
      </x:c>
      <x:c r="AD854" s="52" t="str">
        <x:f>IF(COUNT($Y854,$Z854)=2,"Yes","No")</x:f>
        <x:v>No</x:v>
      </x:c>
      <x:c r="AE854" s="50" t="str"/>
      <x:c r="AF854" t="str"/>
    </x:row>
    <x:row r="855" ht="20" customHeight="1">
      <x:c r="A855" s="50" t="str">
        <x:v>CTL-0122</x:v>
      </x:c>
      <x:c r="B855" s="50" t="str">
        <x:v>Candidate alternative-rationale group</x:v>
      </x:c>
      <x:c r="C855" s="52" t="str">
        <x:f>IF('Deal_Master_Wide'!$AU$124="","",'Deal_Master_Wide'!$AU$124)</x:f>
        <x:v>Not reviewed</x:v>
      </x:c>
      <x:c r="D855" s="52" t="str">
        <x:f>IF('Deal_Master_Wide'!$AV$124="","",'Deal_Master_Wide'!$AV$124)</x:f>
        <x:v>Not assessed</x:v>
      </x:c>
      <x:c r="E855" s="50" t="n">
        <x:v>0</x:v>
      </x:c>
      <x:c r="F855" s="52" t="str">
        <x:f>IF(OR($C855="High-confidence innovation-driven",$C855="Medium-confidence innovation-driven"),1,IF($C855="Clear alternative-rationale",0,""))</x:f>
      </x:c>
      <x:c r="G855" s="52" t="str">
        <x:f>IF('Deal_Master_Wide'!$M$124="","",'Deal_Master_Wide'!$M$124)</x:f>
        <x:v>Review</x:v>
      </x:c>
      <x:c r="H855" s="50" t="str">
        <x:v>Invicro LLC</x:v>
      </x:c>
      <x:c r="I855" s="50" t="str">
        <x:v>Imanova Ltd</x:v>
      </x:c>
      <x:c r="J855" s="50" t="n">
        <x:v>2017</x:v>
      </x:c>
      <x:c r="K855" s="50" t="n">
        <x:v>3</x:v>
      </x:c>
      <x:c r="L855" s="50" t="n">
        <x:v>2020</x:v>
      </x:c>
      <x:c r="M855" s="50" t="n">
        <x:v>1</x:v>
      </x:c>
      <x:c r="N855" s="50" t="n">
        <x:v>1</x:v>
      </x:c>
      <x:c r="O855" s="52" t="str">
        <x:f>IF($F855="","",$F855*$M855)</x:f>
      </x:c>
      <x:c r="P855" s="54" t="str">
        <x:f>IF('Deal_Master_Wide'!$BV$124="","",'Deal_Master_Wide'!$BV$124)</x:f>
      </x:c>
      <x:c r="Q855" s="54" t="str">
        <x:f>IF('Deal_Master_Wide'!$CC$124="","",'Deal_Master_Wide'!$CC$124)</x:f>
      </x:c>
      <x:c r="R855" s="54" t="str">
        <x:f>IF('Deal_Master_Wide'!$CJ$124="","",'Deal_Master_Wide'!$CJ$124)</x:f>
      </x:c>
      <x:c r="S855" s="54" t="str">
        <x:f>IF('Deal_Master_Wide'!$CQ$124="","",'Deal_Master_Wide'!$CQ$124)</x:f>
      </x:c>
      <x:c r="T855" s="54" t="str">
        <x:f>IF('Deal_Master_Wide'!$CX$124="","",'Deal_Master_Wide'!$CX$124)</x:f>
      </x:c>
      <x:c r="U855" s="54" t="str">
        <x:f>IF('Deal_Master_Wide'!$DE$124="","",'Deal_Master_Wide'!$DE$124)</x:f>
      </x:c>
      <x:c r="V855" s="56" t="str">
        <x:f>IF('Deal_Master_Wide'!$DL$124="","",'Deal_Master_Wide'!$DL$124)</x:f>
      </x:c>
      <x:c r="W855" s="56" t="str">
        <x:f>IF('Deal_Master_Wide'!$DS$124="","",'Deal_Master_Wide'!$DS$124)</x:f>
      </x:c>
      <x:c r="X855" s="56" t="str">
        <x:f>IF('Deal_Master_Wide'!$DZ$124="","",'Deal_Master_Wide'!$DZ$124)</x:f>
      </x:c>
      <x:c r="Y855" s="118" t="str">
        <x:f>IF('Deal_Master_Wide'!$EG$124="","",'Deal_Master_Wide'!$EG$124)</x:f>
      </x:c>
      <x:c r="Z855" s="118" t="str">
        <x:f>IF('Deal_Master_Wide'!$EN$124="","",'Deal_Master_Wide'!$EN$124)</x:f>
      </x:c>
      <x:c r="AA855" s="52" t="str">
        <x:f>IF('Deal_Master_Wide'!$AL$124="","",'Deal_Master_Wide'!$AL$124)</x:f>
        <x:v>Unknown</x:v>
      </x:c>
      <x:c r="AB855" s="54" t="str">
        <x:f>IF('Deal_Master_Wide'!$AF$124="","",'Deal_Master_Wide'!$AF$124)</x:f>
      </x:c>
      <x:c r="AC855" s="52" t="str">
        <x:f>IF(COUNT($P855,$Q855,$R855,$S855,$T855,$U855,$V855,$W855,$X855)=9,"Yes","No")</x:f>
        <x:v>No</x:v>
      </x:c>
      <x:c r="AD855" s="52" t="str">
        <x:f>IF(COUNT($Y855,$Z855)=2,"Yes","No")</x:f>
        <x:v>No</x:v>
      </x:c>
      <x:c r="AE855" s="50" t="str"/>
      <x:c r="AF855" t="str"/>
    </x:row>
    <x:row r="856" ht="20" customHeight="1">
      <x:c r="A856" s="50" t="str">
        <x:v>CTL-0123</x:v>
      </x:c>
      <x:c r="B856" s="50" t="str">
        <x:v>Candidate alternative-rationale group</x:v>
      </x:c>
      <x:c r="C856" s="52" t="str">
        <x:f>IF('Deal_Master_Wide'!$AU$125="","",'Deal_Master_Wide'!$AU$125)</x:f>
        <x:v>Not reviewed</x:v>
      </x:c>
      <x:c r="D856" s="52" t="str">
        <x:f>IF('Deal_Master_Wide'!$AV$125="","",'Deal_Master_Wide'!$AV$125)</x:f>
        <x:v>Not assessed</x:v>
      </x:c>
      <x:c r="E856" s="50" t="n">
        <x:v>0</x:v>
      </x:c>
      <x:c r="F856" s="52" t="str">
        <x:f>IF(OR($C856="High-confidence innovation-driven",$C856="Medium-confidence innovation-driven"),1,IF($C856="Clear alternative-rationale",0,""))</x:f>
      </x:c>
      <x:c r="G856" s="52" t="str">
        <x:f>IF('Deal_Master_Wide'!$M$125="","",'Deal_Master_Wide'!$M$125)</x:f>
        <x:v>Review</x:v>
      </x:c>
      <x:c r="H856" s="50" t="str">
        <x:v>Laboratorios Cinfa SA</x:v>
      </x:c>
      <x:c r="I856" s="50" t="str">
        <x:v>Orliman SLU</x:v>
      </x:c>
      <x:c r="J856" s="50" t="n">
        <x:v>2017</x:v>
      </x:c>
      <x:c r="K856" s="50" t="n">
        <x:v>-3</x:v>
      </x:c>
      <x:c r="L856" s="50" t="n">
        <x:v>2014</x:v>
      </x:c>
      <x:c r="M856" s="50" t="n">
        <x:v>0</x:v>
      </x:c>
      <x:c r="N856" s="50" t="n">
        <x:v>0</x:v>
      </x:c>
      <x:c r="O856" s="52" t="str">
        <x:f>IF($F856="","",$F856*$M856)</x:f>
      </x:c>
      <x:c r="P856" s="54" t="str">
        <x:f>IF('Deal_Master_Wide'!$BP$125="","",'Deal_Master_Wide'!$BP$125)</x:f>
      </x:c>
      <x:c r="Q856" s="54" t="str">
        <x:f>IF('Deal_Master_Wide'!$BW$125="","",'Deal_Master_Wide'!$BW$125)</x:f>
      </x:c>
      <x:c r="R856" s="54" t="str">
        <x:f>IF('Deal_Master_Wide'!$CD$125="","",'Deal_Master_Wide'!$CD$125)</x:f>
      </x:c>
      <x:c r="S856" s="54" t="str">
        <x:f>IF('Deal_Master_Wide'!$CK$125="","",'Deal_Master_Wide'!$CK$125)</x:f>
      </x:c>
      <x:c r="T856" s="54" t="str">
        <x:f>IF('Deal_Master_Wide'!$CR$125="","",'Deal_Master_Wide'!$CR$125)</x:f>
      </x:c>
      <x:c r="U856" s="54" t="str">
        <x:f>IF('Deal_Master_Wide'!$CY$125="","",'Deal_Master_Wide'!$CY$125)</x:f>
      </x:c>
      <x:c r="V856" s="56" t="str">
        <x:f>IF('Deal_Master_Wide'!$DF$125="","",'Deal_Master_Wide'!$DF$125)</x:f>
      </x:c>
      <x:c r="W856" s="56" t="str">
        <x:f>IF('Deal_Master_Wide'!$DM$125="","",'Deal_Master_Wide'!$DM$125)</x:f>
      </x:c>
      <x:c r="X856" s="56" t="str">
        <x:f>IF('Deal_Master_Wide'!$DT$125="","",'Deal_Master_Wide'!$DT$125)</x:f>
      </x:c>
      <x:c r="Y856" s="118" t="str">
        <x:f>IF('Deal_Master_Wide'!$EA$125="","",'Deal_Master_Wide'!$EA$125)</x:f>
      </x:c>
      <x:c r="Z856" s="118" t="str">
        <x:f>IF('Deal_Master_Wide'!$EH$125="","",'Deal_Master_Wide'!$EH$125)</x:f>
      </x:c>
      <x:c r="AA856" s="52" t="str">
        <x:f>IF('Deal_Master_Wide'!$AL$125="","",'Deal_Master_Wide'!$AL$125)</x:f>
        <x:v>Unknown</x:v>
      </x:c>
      <x:c r="AB856" s="54" t="str">
        <x:f>IF('Deal_Master_Wide'!$AF$125="","",'Deal_Master_Wide'!$AF$125)</x:f>
      </x:c>
      <x:c r="AC856" s="52" t="str">
        <x:f>IF(COUNT($P856,$Q856,$R856,$S856,$T856,$U856,$V856,$W856,$X856)=9,"Yes","No")</x:f>
        <x:v>No</x:v>
      </x:c>
      <x:c r="AD856" s="52" t="str">
        <x:f>IF(COUNT($Y856,$Z856)=2,"Yes","No")</x:f>
        <x:v>No</x:v>
      </x:c>
      <x:c r="AE856" s="50" t="str"/>
      <x:c r="AF856" t="str"/>
    </x:row>
    <x:row r="857" ht="20" customHeight="1">
      <x:c r="A857" s="50" t="str">
        <x:v>CTL-0123</x:v>
      </x:c>
      <x:c r="B857" s="50" t="str">
        <x:v>Candidate alternative-rationale group</x:v>
      </x:c>
      <x:c r="C857" s="52" t="str">
        <x:f>IF('Deal_Master_Wide'!$AU$125="","",'Deal_Master_Wide'!$AU$125)</x:f>
        <x:v>Not reviewed</x:v>
      </x:c>
      <x:c r="D857" s="52" t="str">
        <x:f>IF('Deal_Master_Wide'!$AV$125="","",'Deal_Master_Wide'!$AV$125)</x:f>
        <x:v>Not assessed</x:v>
      </x:c>
      <x:c r="E857" s="50" t="n">
        <x:v>0</x:v>
      </x:c>
      <x:c r="F857" s="52" t="str">
        <x:f>IF(OR($C857="High-confidence innovation-driven",$C857="Medium-confidence innovation-driven"),1,IF($C857="Clear alternative-rationale",0,""))</x:f>
      </x:c>
      <x:c r="G857" s="52" t="str">
        <x:f>IF('Deal_Master_Wide'!$M$125="","",'Deal_Master_Wide'!$M$125)</x:f>
        <x:v>Review</x:v>
      </x:c>
      <x:c r="H857" s="50" t="str">
        <x:v>Laboratorios Cinfa SA</x:v>
      </x:c>
      <x:c r="I857" s="50" t="str">
        <x:v>Orliman SLU</x:v>
      </x:c>
      <x:c r="J857" s="50" t="n">
        <x:v>2017</x:v>
      </x:c>
      <x:c r="K857" s="50" t="n">
        <x:v>-2</x:v>
      </x:c>
      <x:c r="L857" s="50" t="n">
        <x:v>2015</x:v>
      </x:c>
      <x:c r="M857" s="50" t="n">
        <x:v>0</x:v>
      </x:c>
      <x:c r="N857" s="50" t="n">
        <x:v>0</x:v>
      </x:c>
      <x:c r="O857" s="52" t="str">
        <x:f>IF($F857="","",$F857*$M857)</x:f>
      </x:c>
      <x:c r="P857" s="54" t="str">
        <x:f>IF('Deal_Master_Wide'!$BQ$125="","",'Deal_Master_Wide'!$BQ$125)</x:f>
      </x:c>
      <x:c r="Q857" s="54" t="str">
        <x:f>IF('Deal_Master_Wide'!$BX$125="","",'Deal_Master_Wide'!$BX$125)</x:f>
      </x:c>
      <x:c r="R857" s="54" t="str">
        <x:f>IF('Deal_Master_Wide'!$CE$125="","",'Deal_Master_Wide'!$CE$125)</x:f>
      </x:c>
      <x:c r="S857" s="54" t="str">
        <x:f>IF('Deal_Master_Wide'!$CL$125="","",'Deal_Master_Wide'!$CL$125)</x:f>
      </x:c>
      <x:c r="T857" s="54" t="str">
        <x:f>IF('Deal_Master_Wide'!$CS$125="","",'Deal_Master_Wide'!$CS$125)</x:f>
      </x:c>
      <x:c r="U857" s="54" t="str">
        <x:f>IF('Deal_Master_Wide'!$CZ$125="","",'Deal_Master_Wide'!$CZ$125)</x:f>
      </x:c>
      <x:c r="V857" s="56" t="str">
        <x:f>IF('Deal_Master_Wide'!$DG$125="","",'Deal_Master_Wide'!$DG$125)</x:f>
      </x:c>
      <x:c r="W857" s="56" t="str">
        <x:f>IF('Deal_Master_Wide'!$DN$125="","",'Deal_Master_Wide'!$DN$125)</x:f>
      </x:c>
      <x:c r="X857" s="56" t="str">
        <x:f>IF('Deal_Master_Wide'!$DU$125="","",'Deal_Master_Wide'!$DU$125)</x:f>
      </x:c>
      <x:c r="Y857" s="118" t="str">
        <x:f>IF('Deal_Master_Wide'!$EB$125="","",'Deal_Master_Wide'!$EB$125)</x:f>
      </x:c>
      <x:c r="Z857" s="118" t="str">
        <x:f>IF('Deal_Master_Wide'!$EI$125="","",'Deal_Master_Wide'!$EI$125)</x:f>
      </x:c>
      <x:c r="AA857" s="52" t="str">
        <x:f>IF('Deal_Master_Wide'!$AL$125="","",'Deal_Master_Wide'!$AL$125)</x:f>
        <x:v>Unknown</x:v>
      </x:c>
      <x:c r="AB857" s="54" t="str">
        <x:f>IF('Deal_Master_Wide'!$AF$125="","",'Deal_Master_Wide'!$AF$125)</x:f>
      </x:c>
      <x:c r="AC857" s="52" t="str">
        <x:f>IF(COUNT($P857,$Q857,$R857,$S857,$T857,$U857,$V857,$W857,$X857)=9,"Yes","No")</x:f>
        <x:v>No</x:v>
      </x:c>
      <x:c r="AD857" s="52" t="str">
        <x:f>IF(COUNT($Y857,$Z857)=2,"Yes","No")</x:f>
        <x:v>No</x:v>
      </x:c>
      <x:c r="AE857" s="50" t="str"/>
      <x:c r="AF857" t="str"/>
    </x:row>
    <x:row r="858" ht="20" customHeight="1">
      <x:c r="A858" s="50" t="str">
        <x:v>CTL-0123</x:v>
      </x:c>
      <x:c r="B858" s="50" t="str">
        <x:v>Candidate alternative-rationale group</x:v>
      </x:c>
      <x:c r="C858" s="52" t="str">
        <x:f>IF('Deal_Master_Wide'!$AU$125="","",'Deal_Master_Wide'!$AU$125)</x:f>
        <x:v>Not reviewed</x:v>
      </x:c>
      <x:c r="D858" s="52" t="str">
        <x:f>IF('Deal_Master_Wide'!$AV$125="","",'Deal_Master_Wide'!$AV$125)</x:f>
        <x:v>Not assessed</x:v>
      </x:c>
      <x:c r="E858" s="50" t="n">
        <x:v>0</x:v>
      </x:c>
      <x:c r="F858" s="52" t="str">
        <x:f>IF(OR($C858="High-confidence innovation-driven",$C858="Medium-confidence innovation-driven"),1,IF($C858="Clear alternative-rationale",0,""))</x:f>
      </x:c>
      <x:c r="G858" s="52" t="str">
        <x:f>IF('Deal_Master_Wide'!$M$125="","",'Deal_Master_Wide'!$M$125)</x:f>
        <x:v>Review</x:v>
      </x:c>
      <x:c r="H858" s="50" t="str">
        <x:v>Laboratorios Cinfa SA</x:v>
      </x:c>
      <x:c r="I858" s="50" t="str">
        <x:v>Orliman SLU</x:v>
      </x:c>
      <x:c r="J858" s="50" t="n">
        <x:v>2017</x:v>
      </x:c>
      <x:c r="K858" s="50" t="n">
        <x:v>-1</x:v>
      </x:c>
      <x:c r="L858" s="50" t="n">
        <x:v>2016</x:v>
      </x:c>
      <x:c r="M858" s="50" t="n">
        <x:v>0</x:v>
      </x:c>
      <x:c r="N858" s="50" t="n">
        <x:v>0</x:v>
      </x:c>
      <x:c r="O858" s="52" t="str">
        <x:f>IF($F858="","",$F858*$M858)</x:f>
      </x:c>
      <x:c r="P858" s="54" t="str">
        <x:f>IF('Deal_Master_Wide'!$BR$125="","",'Deal_Master_Wide'!$BR$125)</x:f>
      </x:c>
      <x:c r="Q858" s="54" t="str">
        <x:f>IF('Deal_Master_Wide'!$BY$125="","",'Deal_Master_Wide'!$BY$125)</x:f>
      </x:c>
      <x:c r="R858" s="54" t="str">
        <x:f>IF('Deal_Master_Wide'!$CF$125="","",'Deal_Master_Wide'!$CF$125)</x:f>
      </x:c>
      <x:c r="S858" s="54" t="str">
        <x:f>IF('Deal_Master_Wide'!$CM$125="","",'Deal_Master_Wide'!$CM$125)</x:f>
      </x:c>
      <x:c r="T858" s="54" t="str">
        <x:f>IF('Deal_Master_Wide'!$CT$125="","",'Deal_Master_Wide'!$CT$125)</x:f>
      </x:c>
      <x:c r="U858" s="54" t="str">
        <x:f>IF('Deal_Master_Wide'!$DA$125="","",'Deal_Master_Wide'!$DA$125)</x:f>
      </x:c>
      <x:c r="V858" s="56" t="str">
        <x:f>IF('Deal_Master_Wide'!$DH$125="","",'Deal_Master_Wide'!$DH$125)</x:f>
      </x:c>
      <x:c r="W858" s="56" t="str">
        <x:f>IF('Deal_Master_Wide'!$DO$125="","",'Deal_Master_Wide'!$DO$125)</x:f>
      </x:c>
      <x:c r="X858" s="56" t="str">
        <x:f>IF('Deal_Master_Wide'!$DV$125="","",'Deal_Master_Wide'!$DV$125)</x:f>
      </x:c>
      <x:c r="Y858" s="118" t="str">
        <x:f>IF('Deal_Master_Wide'!$EC$125="","",'Deal_Master_Wide'!$EC$125)</x:f>
      </x:c>
      <x:c r="Z858" s="118" t="str">
        <x:f>IF('Deal_Master_Wide'!$EJ$125="","",'Deal_Master_Wide'!$EJ$125)</x:f>
      </x:c>
      <x:c r="AA858" s="52" t="str">
        <x:f>IF('Deal_Master_Wide'!$AL$125="","",'Deal_Master_Wide'!$AL$125)</x:f>
        <x:v>Unknown</x:v>
      </x:c>
      <x:c r="AB858" s="54" t="str">
        <x:f>IF('Deal_Master_Wide'!$AF$125="","",'Deal_Master_Wide'!$AF$125)</x:f>
      </x:c>
      <x:c r="AC858" s="52" t="str">
        <x:f>IF(COUNT($P858,$Q858,$R858,$S858,$T858,$U858,$V858,$W858,$X858)=9,"Yes","No")</x:f>
        <x:v>No</x:v>
      </x:c>
      <x:c r="AD858" s="52" t="str">
        <x:f>IF(COUNT($Y858,$Z858)=2,"Yes","No")</x:f>
        <x:v>No</x:v>
      </x:c>
      <x:c r="AE858" s="50" t="str"/>
      <x:c r="AF858" t="str"/>
    </x:row>
    <x:row r="859" ht="20" customHeight="1">
      <x:c r="A859" s="50" t="str">
        <x:v>CTL-0123</x:v>
      </x:c>
      <x:c r="B859" s="50" t="str">
        <x:v>Candidate alternative-rationale group</x:v>
      </x:c>
      <x:c r="C859" s="52" t="str">
        <x:f>IF('Deal_Master_Wide'!$AU$125="","",'Deal_Master_Wide'!$AU$125)</x:f>
        <x:v>Not reviewed</x:v>
      </x:c>
      <x:c r="D859" s="52" t="str">
        <x:f>IF('Deal_Master_Wide'!$AV$125="","",'Deal_Master_Wide'!$AV$125)</x:f>
        <x:v>Not assessed</x:v>
      </x:c>
      <x:c r="E859" s="50" t="n">
        <x:v>0</x:v>
      </x:c>
      <x:c r="F859" s="52" t="str">
        <x:f>IF(OR($C859="High-confidence innovation-driven",$C859="Medium-confidence innovation-driven"),1,IF($C859="Clear alternative-rationale",0,""))</x:f>
      </x:c>
      <x:c r="G859" s="52" t="str">
        <x:f>IF('Deal_Master_Wide'!$M$125="","",'Deal_Master_Wide'!$M$125)</x:f>
        <x:v>Review</x:v>
      </x:c>
      <x:c r="H859" s="50" t="str">
        <x:v>Laboratorios Cinfa SA</x:v>
      </x:c>
      <x:c r="I859" s="50" t="str">
        <x:v>Orliman SLU</x:v>
      </x:c>
      <x:c r="J859" s="50" t="n">
        <x:v>2017</x:v>
      </x:c>
      <x:c r="K859" s="50" t="n">
        <x:v>0</x:v>
      </x:c>
      <x:c r="L859" s="50" t="n">
        <x:v>2017</x:v>
      </x:c>
      <x:c r="M859" s="50" t="n">
        <x:v>0</x:v>
      </x:c>
      <x:c r="N859" s="50" t="n">
        <x:v>1</x:v>
      </x:c>
      <x:c r="O859" s="52" t="str">
        <x:f>IF($F859="","",$F859*$M859)</x:f>
      </x:c>
      <x:c r="P859" s="54" t="str">
        <x:f>IF('Deal_Master_Wide'!$BS$125="","",'Deal_Master_Wide'!$BS$125)</x:f>
      </x:c>
      <x:c r="Q859" s="54" t="str">
        <x:f>IF('Deal_Master_Wide'!$BZ$125="","",'Deal_Master_Wide'!$BZ$125)</x:f>
      </x:c>
      <x:c r="R859" s="54" t="str">
        <x:f>IF('Deal_Master_Wide'!$CG$125="","",'Deal_Master_Wide'!$CG$125)</x:f>
      </x:c>
      <x:c r="S859" s="54" t="str">
        <x:f>IF('Deal_Master_Wide'!$CN$125="","",'Deal_Master_Wide'!$CN$125)</x:f>
      </x:c>
      <x:c r="T859" s="54" t="str">
        <x:f>IF('Deal_Master_Wide'!$CU$125="","",'Deal_Master_Wide'!$CU$125)</x:f>
      </x:c>
      <x:c r="U859" s="54" t="str">
        <x:f>IF('Deal_Master_Wide'!$DB$125="","",'Deal_Master_Wide'!$DB$125)</x:f>
      </x:c>
      <x:c r="V859" s="56" t="str">
        <x:f>IF('Deal_Master_Wide'!$DI$125="","",'Deal_Master_Wide'!$DI$125)</x:f>
      </x:c>
      <x:c r="W859" s="56" t="str">
        <x:f>IF('Deal_Master_Wide'!$DP$125="","",'Deal_Master_Wide'!$DP$125)</x:f>
      </x:c>
      <x:c r="X859" s="56" t="str">
        <x:f>IF('Deal_Master_Wide'!$DW$125="","",'Deal_Master_Wide'!$DW$125)</x:f>
      </x:c>
      <x:c r="Y859" s="118" t="str">
        <x:f>IF('Deal_Master_Wide'!$ED$125="","",'Deal_Master_Wide'!$ED$125)</x:f>
      </x:c>
      <x:c r="Z859" s="118" t="str">
        <x:f>IF('Deal_Master_Wide'!$EK$125="","",'Deal_Master_Wide'!$EK$125)</x:f>
      </x:c>
      <x:c r="AA859" s="52" t="str">
        <x:f>IF('Deal_Master_Wide'!$AL$125="","",'Deal_Master_Wide'!$AL$125)</x:f>
        <x:v>Unknown</x:v>
      </x:c>
      <x:c r="AB859" s="54" t="str">
        <x:f>IF('Deal_Master_Wide'!$AF$125="","",'Deal_Master_Wide'!$AF$125)</x:f>
      </x:c>
      <x:c r="AC859" s="52" t="str">
        <x:f>IF(COUNT($P859,$Q859,$R859,$S859,$T859,$U859,$V859,$W859,$X859)=9,"Yes","No")</x:f>
        <x:v>No</x:v>
      </x:c>
      <x:c r="AD859" s="52" t="str">
        <x:f>IF(COUNT($Y859,$Z859)=2,"Yes","No")</x:f>
        <x:v>No</x:v>
      </x:c>
      <x:c r="AE859" s="50" t="str"/>
      <x:c r="AF859" t="str"/>
    </x:row>
    <x:row r="860" ht="20" customHeight="1">
      <x:c r="A860" s="50" t="str">
        <x:v>CTL-0123</x:v>
      </x:c>
      <x:c r="B860" s="50" t="str">
        <x:v>Candidate alternative-rationale group</x:v>
      </x:c>
      <x:c r="C860" s="52" t="str">
        <x:f>IF('Deal_Master_Wide'!$AU$125="","",'Deal_Master_Wide'!$AU$125)</x:f>
        <x:v>Not reviewed</x:v>
      </x:c>
      <x:c r="D860" s="52" t="str">
        <x:f>IF('Deal_Master_Wide'!$AV$125="","",'Deal_Master_Wide'!$AV$125)</x:f>
        <x:v>Not assessed</x:v>
      </x:c>
      <x:c r="E860" s="50" t="n">
        <x:v>0</x:v>
      </x:c>
      <x:c r="F860" s="52" t="str">
        <x:f>IF(OR($C860="High-confidence innovation-driven",$C860="Medium-confidence innovation-driven"),1,IF($C860="Clear alternative-rationale",0,""))</x:f>
      </x:c>
      <x:c r="G860" s="52" t="str">
        <x:f>IF('Deal_Master_Wide'!$M$125="","",'Deal_Master_Wide'!$M$125)</x:f>
        <x:v>Review</x:v>
      </x:c>
      <x:c r="H860" s="50" t="str">
        <x:v>Laboratorios Cinfa SA</x:v>
      </x:c>
      <x:c r="I860" s="50" t="str">
        <x:v>Orliman SLU</x:v>
      </x:c>
      <x:c r="J860" s="50" t="n">
        <x:v>2017</x:v>
      </x:c>
      <x:c r="K860" s="50" t="n">
        <x:v>1</x:v>
      </x:c>
      <x:c r="L860" s="50" t="n">
        <x:v>2018</x:v>
      </x:c>
      <x:c r="M860" s="50" t="n">
        <x:v>1</x:v>
      </x:c>
      <x:c r="N860" s="50" t="n">
        <x:v>1</x:v>
      </x:c>
      <x:c r="O860" s="52" t="str">
        <x:f>IF($F860="","",$F860*$M860)</x:f>
      </x:c>
      <x:c r="P860" s="54" t="str">
        <x:f>IF('Deal_Master_Wide'!$BT$125="","",'Deal_Master_Wide'!$BT$125)</x:f>
      </x:c>
      <x:c r="Q860" s="54" t="str">
        <x:f>IF('Deal_Master_Wide'!$CA$125="","",'Deal_Master_Wide'!$CA$125)</x:f>
      </x:c>
      <x:c r="R860" s="54" t="str">
        <x:f>IF('Deal_Master_Wide'!$CH$125="","",'Deal_Master_Wide'!$CH$125)</x:f>
      </x:c>
      <x:c r="S860" s="54" t="str">
        <x:f>IF('Deal_Master_Wide'!$CO$125="","",'Deal_Master_Wide'!$CO$125)</x:f>
      </x:c>
      <x:c r="T860" s="54" t="str">
        <x:f>IF('Deal_Master_Wide'!$CV$125="","",'Deal_Master_Wide'!$CV$125)</x:f>
      </x:c>
      <x:c r="U860" s="54" t="str">
        <x:f>IF('Deal_Master_Wide'!$DC$125="","",'Deal_Master_Wide'!$DC$125)</x:f>
      </x:c>
      <x:c r="V860" s="56" t="str">
        <x:f>IF('Deal_Master_Wide'!$DJ$125="","",'Deal_Master_Wide'!$DJ$125)</x:f>
      </x:c>
      <x:c r="W860" s="56" t="str">
        <x:f>IF('Deal_Master_Wide'!$DQ$125="","",'Deal_Master_Wide'!$DQ$125)</x:f>
      </x:c>
      <x:c r="X860" s="56" t="str">
        <x:f>IF('Deal_Master_Wide'!$DX$125="","",'Deal_Master_Wide'!$DX$125)</x:f>
      </x:c>
      <x:c r="Y860" s="118" t="str">
        <x:f>IF('Deal_Master_Wide'!$EE$125="","",'Deal_Master_Wide'!$EE$125)</x:f>
      </x:c>
      <x:c r="Z860" s="118" t="str">
        <x:f>IF('Deal_Master_Wide'!$EL$125="","",'Deal_Master_Wide'!$EL$125)</x:f>
      </x:c>
      <x:c r="AA860" s="52" t="str">
        <x:f>IF('Deal_Master_Wide'!$AL$125="","",'Deal_Master_Wide'!$AL$125)</x:f>
        <x:v>Unknown</x:v>
      </x:c>
      <x:c r="AB860" s="54" t="str">
        <x:f>IF('Deal_Master_Wide'!$AF$125="","",'Deal_Master_Wide'!$AF$125)</x:f>
      </x:c>
      <x:c r="AC860" s="52" t="str">
        <x:f>IF(COUNT($P860,$Q860,$R860,$S860,$T860,$U860,$V860,$W860,$X860)=9,"Yes","No")</x:f>
        <x:v>No</x:v>
      </x:c>
      <x:c r="AD860" s="52" t="str">
        <x:f>IF(COUNT($Y860,$Z860)=2,"Yes","No")</x:f>
        <x:v>No</x:v>
      </x:c>
      <x:c r="AE860" s="50" t="str"/>
      <x:c r="AF860" t="str"/>
    </x:row>
    <x:row r="861" ht="20" customHeight="1">
      <x:c r="A861" s="50" t="str">
        <x:v>CTL-0123</x:v>
      </x:c>
      <x:c r="B861" s="50" t="str">
        <x:v>Candidate alternative-rationale group</x:v>
      </x:c>
      <x:c r="C861" s="52" t="str">
        <x:f>IF('Deal_Master_Wide'!$AU$125="","",'Deal_Master_Wide'!$AU$125)</x:f>
        <x:v>Not reviewed</x:v>
      </x:c>
      <x:c r="D861" s="52" t="str">
        <x:f>IF('Deal_Master_Wide'!$AV$125="","",'Deal_Master_Wide'!$AV$125)</x:f>
        <x:v>Not assessed</x:v>
      </x:c>
      <x:c r="E861" s="50" t="n">
        <x:v>0</x:v>
      </x:c>
      <x:c r="F861" s="52" t="str">
        <x:f>IF(OR($C861="High-confidence innovation-driven",$C861="Medium-confidence innovation-driven"),1,IF($C861="Clear alternative-rationale",0,""))</x:f>
      </x:c>
      <x:c r="G861" s="52" t="str">
        <x:f>IF('Deal_Master_Wide'!$M$125="","",'Deal_Master_Wide'!$M$125)</x:f>
        <x:v>Review</x:v>
      </x:c>
      <x:c r="H861" s="50" t="str">
        <x:v>Laboratorios Cinfa SA</x:v>
      </x:c>
      <x:c r="I861" s="50" t="str">
        <x:v>Orliman SLU</x:v>
      </x:c>
      <x:c r="J861" s="50" t="n">
        <x:v>2017</x:v>
      </x:c>
      <x:c r="K861" s="50" t="n">
        <x:v>2</x:v>
      </x:c>
      <x:c r="L861" s="50" t="n">
        <x:v>2019</x:v>
      </x:c>
      <x:c r="M861" s="50" t="n">
        <x:v>1</x:v>
      </x:c>
      <x:c r="N861" s="50" t="n">
        <x:v>1</x:v>
      </x:c>
      <x:c r="O861" s="52" t="str">
        <x:f>IF($F861="","",$F861*$M861)</x:f>
      </x:c>
      <x:c r="P861" s="54" t="str">
        <x:f>IF('Deal_Master_Wide'!$BU$125="","",'Deal_Master_Wide'!$BU$125)</x:f>
      </x:c>
      <x:c r="Q861" s="54" t="str">
        <x:f>IF('Deal_Master_Wide'!$CB$125="","",'Deal_Master_Wide'!$CB$125)</x:f>
      </x:c>
      <x:c r="R861" s="54" t="str">
        <x:f>IF('Deal_Master_Wide'!$CI$125="","",'Deal_Master_Wide'!$CI$125)</x:f>
      </x:c>
      <x:c r="S861" s="54" t="str">
        <x:f>IF('Deal_Master_Wide'!$CP$125="","",'Deal_Master_Wide'!$CP$125)</x:f>
      </x:c>
      <x:c r="T861" s="54" t="str">
        <x:f>IF('Deal_Master_Wide'!$CW$125="","",'Deal_Master_Wide'!$CW$125)</x:f>
      </x:c>
      <x:c r="U861" s="54" t="str">
        <x:f>IF('Deal_Master_Wide'!$DD$125="","",'Deal_Master_Wide'!$DD$125)</x:f>
      </x:c>
      <x:c r="V861" s="56" t="str">
        <x:f>IF('Deal_Master_Wide'!$DK$125="","",'Deal_Master_Wide'!$DK$125)</x:f>
      </x:c>
      <x:c r="W861" s="56" t="str">
        <x:f>IF('Deal_Master_Wide'!$DR$125="","",'Deal_Master_Wide'!$DR$125)</x:f>
      </x:c>
      <x:c r="X861" s="56" t="str">
        <x:f>IF('Deal_Master_Wide'!$DY$125="","",'Deal_Master_Wide'!$DY$125)</x:f>
      </x:c>
      <x:c r="Y861" s="118" t="str">
        <x:f>IF('Deal_Master_Wide'!$EF$125="","",'Deal_Master_Wide'!$EF$125)</x:f>
      </x:c>
      <x:c r="Z861" s="118" t="str">
        <x:f>IF('Deal_Master_Wide'!$EM$125="","",'Deal_Master_Wide'!$EM$125)</x:f>
      </x:c>
      <x:c r="AA861" s="52" t="str">
        <x:f>IF('Deal_Master_Wide'!$AL$125="","",'Deal_Master_Wide'!$AL$125)</x:f>
        <x:v>Unknown</x:v>
      </x:c>
      <x:c r="AB861" s="54" t="str">
        <x:f>IF('Deal_Master_Wide'!$AF$125="","",'Deal_Master_Wide'!$AF$125)</x:f>
      </x:c>
      <x:c r="AC861" s="52" t="str">
        <x:f>IF(COUNT($P861,$Q861,$R861,$S861,$T861,$U861,$V861,$W861,$X861)=9,"Yes","No")</x:f>
        <x:v>No</x:v>
      </x:c>
      <x:c r="AD861" s="52" t="str">
        <x:f>IF(COUNT($Y861,$Z861)=2,"Yes","No")</x:f>
        <x:v>No</x:v>
      </x:c>
      <x:c r="AE861" s="50" t="str"/>
      <x:c r="AF861" t="str"/>
    </x:row>
    <x:row r="862" ht="20" customHeight="1">
      <x:c r="A862" s="50" t="str">
        <x:v>CTL-0123</x:v>
      </x:c>
      <x:c r="B862" s="50" t="str">
        <x:v>Candidate alternative-rationale group</x:v>
      </x:c>
      <x:c r="C862" s="52" t="str">
        <x:f>IF('Deal_Master_Wide'!$AU$125="","",'Deal_Master_Wide'!$AU$125)</x:f>
        <x:v>Not reviewed</x:v>
      </x:c>
      <x:c r="D862" s="52" t="str">
        <x:f>IF('Deal_Master_Wide'!$AV$125="","",'Deal_Master_Wide'!$AV$125)</x:f>
        <x:v>Not assessed</x:v>
      </x:c>
      <x:c r="E862" s="50" t="n">
        <x:v>0</x:v>
      </x:c>
      <x:c r="F862" s="52" t="str">
        <x:f>IF(OR($C862="High-confidence innovation-driven",$C862="Medium-confidence innovation-driven"),1,IF($C862="Clear alternative-rationale",0,""))</x:f>
      </x:c>
      <x:c r="G862" s="52" t="str">
        <x:f>IF('Deal_Master_Wide'!$M$125="","",'Deal_Master_Wide'!$M$125)</x:f>
        <x:v>Review</x:v>
      </x:c>
      <x:c r="H862" s="50" t="str">
        <x:v>Laboratorios Cinfa SA</x:v>
      </x:c>
      <x:c r="I862" s="50" t="str">
        <x:v>Orliman SLU</x:v>
      </x:c>
      <x:c r="J862" s="50" t="n">
        <x:v>2017</x:v>
      </x:c>
      <x:c r="K862" s="50" t="n">
        <x:v>3</x:v>
      </x:c>
      <x:c r="L862" s="50" t="n">
        <x:v>2020</x:v>
      </x:c>
      <x:c r="M862" s="50" t="n">
        <x:v>1</x:v>
      </x:c>
      <x:c r="N862" s="50" t="n">
        <x:v>1</x:v>
      </x:c>
      <x:c r="O862" s="52" t="str">
        <x:f>IF($F862="","",$F862*$M862)</x:f>
      </x:c>
      <x:c r="P862" s="54" t="str">
        <x:f>IF('Deal_Master_Wide'!$BV$125="","",'Deal_Master_Wide'!$BV$125)</x:f>
      </x:c>
      <x:c r="Q862" s="54" t="str">
        <x:f>IF('Deal_Master_Wide'!$CC$125="","",'Deal_Master_Wide'!$CC$125)</x:f>
      </x:c>
      <x:c r="R862" s="54" t="str">
        <x:f>IF('Deal_Master_Wide'!$CJ$125="","",'Deal_Master_Wide'!$CJ$125)</x:f>
      </x:c>
      <x:c r="S862" s="54" t="str">
        <x:f>IF('Deal_Master_Wide'!$CQ$125="","",'Deal_Master_Wide'!$CQ$125)</x:f>
      </x:c>
      <x:c r="T862" s="54" t="str">
        <x:f>IF('Deal_Master_Wide'!$CX$125="","",'Deal_Master_Wide'!$CX$125)</x:f>
      </x:c>
      <x:c r="U862" s="54" t="str">
        <x:f>IF('Deal_Master_Wide'!$DE$125="","",'Deal_Master_Wide'!$DE$125)</x:f>
      </x:c>
      <x:c r="V862" s="56" t="str">
        <x:f>IF('Deal_Master_Wide'!$DL$125="","",'Deal_Master_Wide'!$DL$125)</x:f>
      </x:c>
      <x:c r="W862" s="56" t="str">
        <x:f>IF('Deal_Master_Wide'!$DS$125="","",'Deal_Master_Wide'!$DS$125)</x:f>
      </x:c>
      <x:c r="X862" s="56" t="str">
        <x:f>IF('Deal_Master_Wide'!$DZ$125="","",'Deal_Master_Wide'!$DZ$125)</x:f>
      </x:c>
      <x:c r="Y862" s="118" t="str">
        <x:f>IF('Deal_Master_Wide'!$EG$125="","",'Deal_Master_Wide'!$EG$125)</x:f>
      </x:c>
      <x:c r="Z862" s="118" t="str">
        <x:f>IF('Deal_Master_Wide'!$EN$125="","",'Deal_Master_Wide'!$EN$125)</x:f>
      </x:c>
      <x:c r="AA862" s="52" t="str">
        <x:f>IF('Deal_Master_Wide'!$AL$125="","",'Deal_Master_Wide'!$AL$125)</x:f>
        <x:v>Unknown</x:v>
      </x:c>
      <x:c r="AB862" s="54" t="str">
        <x:f>IF('Deal_Master_Wide'!$AF$125="","",'Deal_Master_Wide'!$AF$125)</x:f>
      </x:c>
      <x:c r="AC862" s="52" t="str">
        <x:f>IF(COUNT($P862,$Q862,$R862,$S862,$T862,$U862,$V862,$W862,$X862)=9,"Yes","No")</x:f>
        <x:v>No</x:v>
      </x:c>
      <x:c r="AD862" s="52" t="str">
        <x:f>IF(COUNT($Y862,$Z862)=2,"Yes","No")</x:f>
        <x:v>No</x:v>
      </x:c>
      <x:c r="AE862" s="50" t="str"/>
      <x:c r="AF862" t="str"/>
    </x:row>
    <x:row r="863" ht="20" customHeight="1">
      <x:c r="A863" s="50" t="str">
        <x:v>CTL-0124</x:v>
      </x:c>
      <x:c r="B863" s="50" t="str">
        <x:v>Candidate alternative-rationale group</x:v>
      </x:c>
      <x:c r="C863" s="52" t="str">
        <x:f>IF('Deal_Master_Wide'!$AU$126="","",'Deal_Master_Wide'!$AU$126)</x:f>
        <x:v>Not reviewed</x:v>
      </x:c>
      <x:c r="D863" s="52" t="str">
        <x:f>IF('Deal_Master_Wide'!$AV$126="","",'Deal_Master_Wide'!$AV$126)</x:f>
        <x:v>Not assessed</x:v>
      </x:c>
      <x:c r="E863" s="50" t="n">
        <x:v>0</x:v>
      </x:c>
      <x:c r="F863" s="52" t="str">
        <x:f>IF(OR($C863="High-confidence innovation-driven",$C863="Medium-confidence innovation-driven"),1,IF($C863="Clear alternative-rationale",0,""))</x:f>
      </x:c>
      <x:c r="G863" s="52" t="str">
        <x:f>IF('Deal_Master_Wide'!$M$126="","",'Deal_Master_Wide'!$M$126)</x:f>
        <x:v>Review</x:v>
      </x:c>
      <x:c r="H863" s="50" t="str">
        <x:v>Karo Healthcare AB</x:v>
      </x:c>
      <x:c r="I863" s="50" t="str">
        <x:v>Weifa ASA</x:v>
      </x:c>
      <x:c r="J863" s="50" t="n">
        <x:v>2017</x:v>
      </x:c>
      <x:c r="K863" s="50" t="n">
        <x:v>-3</x:v>
      </x:c>
      <x:c r="L863" s="50" t="n">
        <x:v>2014</x:v>
      </x:c>
      <x:c r="M863" s="50" t="n">
        <x:v>0</x:v>
      </x:c>
      <x:c r="N863" s="50" t="n">
        <x:v>0</x:v>
      </x:c>
      <x:c r="O863" s="52" t="str">
        <x:f>IF($F863="","",$F863*$M863)</x:f>
      </x:c>
      <x:c r="P863" s="54" t="str">
        <x:f>IF('Deal_Master_Wide'!$BP$126="","",'Deal_Master_Wide'!$BP$126)</x:f>
      </x:c>
      <x:c r="Q863" s="54" t="str">
        <x:f>IF('Deal_Master_Wide'!$BW$126="","",'Deal_Master_Wide'!$BW$126)</x:f>
      </x:c>
      <x:c r="R863" s="54" t="str">
        <x:f>IF('Deal_Master_Wide'!$CD$126="","",'Deal_Master_Wide'!$CD$126)</x:f>
      </x:c>
      <x:c r="S863" s="54" t="str">
        <x:f>IF('Deal_Master_Wide'!$CK$126="","",'Deal_Master_Wide'!$CK$126)</x:f>
      </x:c>
      <x:c r="T863" s="54" t="str">
        <x:f>IF('Deal_Master_Wide'!$CR$126="","",'Deal_Master_Wide'!$CR$126)</x:f>
      </x:c>
      <x:c r="U863" s="54" t="str">
        <x:f>IF('Deal_Master_Wide'!$CY$126="","",'Deal_Master_Wide'!$CY$126)</x:f>
      </x:c>
      <x:c r="V863" s="56" t="str">
        <x:f>IF('Deal_Master_Wide'!$DF$126="","",'Deal_Master_Wide'!$DF$126)</x:f>
      </x:c>
      <x:c r="W863" s="56" t="str">
        <x:f>IF('Deal_Master_Wide'!$DM$126="","",'Deal_Master_Wide'!$DM$126)</x:f>
      </x:c>
      <x:c r="X863" s="56" t="str">
        <x:f>IF('Deal_Master_Wide'!$DT$126="","",'Deal_Master_Wide'!$DT$126)</x:f>
      </x:c>
      <x:c r="Y863" s="118" t="str">
        <x:f>IF('Deal_Master_Wide'!$EA$126="","",'Deal_Master_Wide'!$EA$126)</x:f>
      </x:c>
      <x:c r="Z863" s="118" t="str">
        <x:f>IF('Deal_Master_Wide'!$EH$126="","",'Deal_Master_Wide'!$EH$126)</x:f>
      </x:c>
      <x:c r="AA863" s="52" t="str">
        <x:f>IF('Deal_Master_Wide'!$AL$126="","",'Deal_Master_Wide'!$AL$126)</x:f>
        <x:v>Unknown</x:v>
      </x:c>
      <x:c r="AB863" s="54" t="n">
        <x:f>IF('Deal_Master_Wide'!$AF$126="","",'Deal_Master_Wide'!$AF$126)</x:f>
        <x:v>162</x:v>
      </x:c>
      <x:c r="AC863" s="52" t="str">
        <x:f>IF(COUNT($P863,$Q863,$R863,$S863,$T863,$U863,$V863,$W863,$X863)=9,"Yes","No")</x:f>
        <x:v>No</x:v>
      </x:c>
      <x:c r="AD863" s="52" t="str">
        <x:f>IF(COUNT($Y863,$Z863)=2,"Yes","No")</x:f>
        <x:v>No</x:v>
      </x:c>
      <x:c r="AE863" s="50" t="str"/>
      <x:c r="AF863" t="str"/>
    </x:row>
    <x:row r="864" ht="20" customHeight="1">
      <x:c r="A864" s="50" t="str">
        <x:v>CTL-0124</x:v>
      </x:c>
      <x:c r="B864" s="50" t="str">
        <x:v>Candidate alternative-rationale group</x:v>
      </x:c>
      <x:c r="C864" s="52" t="str">
        <x:f>IF('Deal_Master_Wide'!$AU$126="","",'Deal_Master_Wide'!$AU$126)</x:f>
        <x:v>Not reviewed</x:v>
      </x:c>
      <x:c r="D864" s="52" t="str">
        <x:f>IF('Deal_Master_Wide'!$AV$126="","",'Deal_Master_Wide'!$AV$126)</x:f>
        <x:v>Not assessed</x:v>
      </x:c>
      <x:c r="E864" s="50" t="n">
        <x:v>0</x:v>
      </x:c>
      <x:c r="F864" s="52" t="str">
        <x:f>IF(OR($C864="High-confidence innovation-driven",$C864="Medium-confidence innovation-driven"),1,IF($C864="Clear alternative-rationale",0,""))</x:f>
      </x:c>
      <x:c r="G864" s="52" t="str">
        <x:f>IF('Deal_Master_Wide'!$M$126="","",'Deal_Master_Wide'!$M$126)</x:f>
        <x:v>Review</x:v>
      </x:c>
      <x:c r="H864" s="50" t="str">
        <x:v>Karo Healthcare AB</x:v>
      </x:c>
      <x:c r="I864" s="50" t="str">
        <x:v>Weifa ASA</x:v>
      </x:c>
      <x:c r="J864" s="50" t="n">
        <x:v>2017</x:v>
      </x:c>
      <x:c r="K864" s="50" t="n">
        <x:v>-2</x:v>
      </x:c>
      <x:c r="L864" s="50" t="n">
        <x:v>2015</x:v>
      </x:c>
      <x:c r="M864" s="50" t="n">
        <x:v>0</x:v>
      </x:c>
      <x:c r="N864" s="50" t="n">
        <x:v>0</x:v>
      </x:c>
      <x:c r="O864" s="52" t="str">
        <x:f>IF($F864="","",$F864*$M864)</x:f>
      </x:c>
      <x:c r="P864" s="54" t="str">
        <x:f>IF('Deal_Master_Wide'!$BQ$126="","",'Deal_Master_Wide'!$BQ$126)</x:f>
      </x:c>
      <x:c r="Q864" s="54" t="str">
        <x:f>IF('Deal_Master_Wide'!$BX$126="","",'Deal_Master_Wide'!$BX$126)</x:f>
      </x:c>
      <x:c r="R864" s="54" t="str">
        <x:f>IF('Deal_Master_Wide'!$CE$126="","",'Deal_Master_Wide'!$CE$126)</x:f>
      </x:c>
      <x:c r="S864" s="54" t="str">
        <x:f>IF('Deal_Master_Wide'!$CL$126="","",'Deal_Master_Wide'!$CL$126)</x:f>
      </x:c>
      <x:c r="T864" s="54" t="str">
        <x:f>IF('Deal_Master_Wide'!$CS$126="","",'Deal_Master_Wide'!$CS$126)</x:f>
      </x:c>
      <x:c r="U864" s="54" t="str">
        <x:f>IF('Deal_Master_Wide'!$CZ$126="","",'Deal_Master_Wide'!$CZ$126)</x:f>
      </x:c>
      <x:c r="V864" s="56" t="str">
        <x:f>IF('Deal_Master_Wide'!$DG$126="","",'Deal_Master_Wide'!$DG$126)</x:f>
      </x:c>
      <x:c r="W864" s="56" t="str">
        <x:f>IF('Deal_Master_Wide'!$DN$126="","",'Deal_Master_Wide'!$DN$126)</x:f>
      </x:c>
      <x:c r="X864" s="56" t="str">
        <x:f>IF('Deal_Master_Wide'!$DU$126="","",'Deal_Master_Wide'!$DU$126)</x:f>
      </x:c>
      <x:c r="Y864" s="118" t="str">
        <x:f>IF('Deal_Master_Wide'!$EB$126="","",'Deal_Master_Wide'!$EB$126)</x:f>
      </x:c>
      <x:c r="Z864" s="118" t="str">
        <x:f>IF('Deal_Master_Wide'!$EI$126="","",'Deal_Master_Wide'!$EI$126)</x:f>
      </x:c>
      <x:c r="AA864" s="52" t="str">
        <x:f>IF('Deal_Master_Wide'!$AL$126="","",'Deal_Master_Wide'!$AL$126)</x:f>
        <x:v>Unknown</x:v>
      </x:c>
      <x:c r="AB864" s="54" t="n">
        <x:f>IF('Deal_Master_Wide'!$AF$126="","",'Deal_Master_Wide'!$AF$126)</x:f>
        <x:v>162</x:v>
      </x:c>
      <x:c r="AC864" s="52" t="str">
        <x:f>IF(COUNT($P864,$Q864,$R864,$S864,$T864,$U864,$V864,$W864,$X864)=9,"Yes","No")</x:f>
        <x:v>No</x:v>
      </x:c>
      <x:c r="AD864" s="52" t="str">
        <x:f>IF(COUNT($Y864,$Z864)=2,"Yes","No")</x:f>
        <x:v>No</x:v>
      </x:c>
      <x:c r="AE864" s="50" t="str"/>
      <x:c r="AF864" t="str"/>
    </x:row>
    <x:row r="865" ht="20" customHeight="1">
      <x:c r="A865" s="50" t="str">
        <x:v>CTL-0124</x:v>
      </x:c>
      <x:c r="B865" s="50" t="str">
        <x:v>Candidate alternative-rationale group</x:v>
      </x:c>
      <x:c r="C865" s="52" t="str">
        <x:f>IF('Deal_Master_Wide'!$AU$126="","",'Deal_Master_Wide'!$AU$126)</x:f>
        <x:v>Not reviewed</x:v>
      </x:c>
      <x:c r="D865" s="52" t="str">
        <x:f>IF('Deal_Master_Wide'!$AV$126="","",'Deal_Master_Wide'!$AV$126)</x:f>
        <x:v>Not assessed</x:v>
      </x:c>
      <x:c r="E865" s="50" t="n">
        <x:v>0</x:v>
      </x:c>
      <x:c r="F865" s="52" t="str">
        <x:f>IF(OR($C865="High-confidence innovation-driven",$C865="Medium-confidence innovation-driven"),1,IF($C865="Clear alternative-rationale",0,""))</x:f>
      </x:c>
      <x:c r="G865" s="52" t="str">
        <x:f>IF('Deal_Master_Wide'!$M$126="","",'Deal_Master_Wide'!$M$126)</x:f>
        <x:v>Review</x:v>
      </x:c>
      <x:c r="H865" s="50" t="str">
        <x:v>Karo Healthcare AB</x:v>
      </x:c>
      <x:c r="I865" s="50" t="str">
        <x:v>Weifa ASA</x:v>
      </x:c>
      <x:c r="J865" s="50" t="n">
        <x:v>2017</x:v>
      </x:c>
      <x:c r="K865" s="50" t="n">
        <x:v>-1</x:v>
      </x:c>
      <x:c r="L865" s="50" t="n">
        <x:v>2016</x:v>
      </x:c>
      <x:c r="M865" s="50" t="n">
        <x:v>0</x:v>
      </x:c>
      <x:c r="N865" s="50" t="n">
        <x:v>0</x:v>
      </x:c>
      <x:c r="O865" s="52" t="str">
        <x:f>IF($F865="","",$F865*$M865)</x:f>
      </x:c>
      <x:c r="P865" s="54" t="str">
        <x:f>IF('Deal_Master_Wide'!$BR$126="","",'Deal_Master_Wide'!$BR$126)</x:f>
      </x:c>
      <x:c r="Q865" s="54" t="str">
        <x:f>IF('Deal_Master_Wide'!$BY$126="","",'Deal_Master_Wide'!$BY$126)</x:f>
      </x:c>
      <x:c r="R865" s="54" t="str">
        <x:f>IF('Deal_Master_Wide'!$CF$126="","",'Deal_Master_Wide'!$CF$126)</x:f>
      </x:c>
      <x:c r="S865" s="54" t="str">
        <x:f>IF('Deal_Master_Wide'!$CM$126="","",'Deal_Master_Wide'!$CM$126)</x:f>
      </x:c>
      <x:c r="T865" s="54" t="str">
        <x:f>IF('Deal_Master_Wide'!$CT$126="","",'Deal_Master_Wide'!$CT$126)</x:f>
      </x:c>
      <x:c r="U865" s="54" t="str">
        <x:f>IF('Deal_Master_Wide'!$DA$126="","",'Deal_Master_Wide'!$DA$126)</x:f>
      </x:c>
      <x:c r="V865" s="56" t="str">
        <x:f>IF('Deal_Master_Wide'!$DH$126="","",'Deal_Master_Wide'!$DH$126)</x:f>
      </x:c>
      <x:c r="W865" s="56" t="str">
        <x:f>IF('Deal_Master_Wide'!$DO$126="","",'Deal_Master_Wide'!$DO$126)</x:f>
      </x:c>
      <x:c r="X865" s="56" t="str">
        <x:f>IF('Deal_Master_Wide'!$DV$126="","",'Deal_Master_Wide'!$DV$126)</x:f>
      </x:c>
      <x:c r="Y865" s="118" t="str">
        <x:f>IF('Deal_Master_Wide'!$EC$126="","",'Deal_Master_Wide'!$EC$126)</x:f>
      </x:c>
      <x:c r="Z865" s="118" t="str">
        <x:f>IF('Deal_Master_Wide'!$EJ$126="","",'Deal_Master_Wide'!$EJ$126)</x:f>
      </x:c>
      <x:c r="AA865" s="52" t="str">
        <x:f>IF('Deal_Master_Wide'!$AL$126="","",'Deal_Master_Wide'!$AL$126)</x:f>
        <x:v>Unknown</x:v>
      </x:c>
      <x:c r="AB865" s="54" t="n">
        <x:f>IF('Deal_Master_Wide'!$AF$126="","",'Deal_Master_Wide'!$AF$126)</x:f>
        <x:v>162</x:v>
      </x:c>
      <x:c r="AC865" s="52" t="str">
        <x:f>IF(COUNT($P865,$Q865,$R865,$S865,$T865,$U865,$V865,$W865,$X865)=9,"Yes","No")</x:f>
        <x:v>No</x:v>
      </x:c>
      <x:c r="AD865" s="52" t="str">
        <x:f>IF(COUNT($Y865,$Z865)=2,"Yes","No")</x:f>
        <x:v>No</x:v>
      </x:c>
      <x:c r="AE865" s="50" t="str"/>
      <x:c r="AF865" t="str"/>
    </x:row>
    <x:row r="866" ht="20" customHeight="1">
      <x:c r="A866" s="50" t="str">
        <x:v>CTL-0124</x:v>
      </x:c>
      <x:c r="B866" s="50" t="str">
        <x:v>Candidate alternative-rationale group</x:v>
      </x:c>
      <x:c r="C866" s="52" t="str">
        <x:f>IF('Deal_Master_Wide'!$AU$126="","",'Deal_Master_Wide'!$AU$126)</x:f>
        <x:v>Not reviewed</x:v>
      </x:c>
      <x:c r="D866" s="52" t="str">
        <x:f>IF('Deal_Master_Wide'!$AV$126="","",'Deal_Master_Wide'!$AV$126)</x:f>
        <x:v>Not assessed</x:v>
      </x:c>
      <x:c r="E866" s="50" t="n">
        <x:v>0</x:v>
      </x:c>
      <x:c r="F866" s="52" t="str">
        <x:f>IF(OR($C866="High-confidence innovation-driven",$C866="Medium-confidence innovation-driven"),1,IF($C866="Clear alternative-rationale",0,""))</x:f>
      </x:c>
      <x:c r="G866" s="52" t="str">
        <x:f>IF('Deal_Master_Wide'!$M$126="","",'Deal_Master_Wide'!$M$126)</x:f>
        <x:v>Review</x:v>
      </x:c>
      <x:c r="H866" s="50" t="str">
        <x:v>Karo Healthcare AB</x:v>
      </x:c>
      <x:c r="I866" s="50" t="str">
        <x:v>Weifa ASA</x:v>
      </x:c>
      <x:c r="J866" s="50" t="n">
        <x:v>2017</x:v>
      </x:c>
      <x:c r="K866" s="50" t="n">
        <x:v>0</x:v>
      </x:c>
      <x:c r="L866" s="50" t="n">
        <x:v>2017</x:v>
      </x:c>
      <x:c r="M866" s="50" t="n">
        <x:v>0</x:v>
      </x:c>
      <x:c r="N866" s="50" t="n">
        <x:v>1</x:v>
      </x:c>
      <x:c r="O866" s="52" t="str">
        <x:f>IF($F866="","",$F866*$M866)</x:f>
      </x:c>
      <x:c r="P866" s="54" t="str">
        <x:f>IF('Deal_Master_Wide'!$BS$126="","",'Deal_Master_Wide'!$BS$126)</x:f>
      </x:c>
      <x:c r="Q866" s="54" t="str">
        <x:f>IF('Deal_Master_Wide'!$BZ$126="","",'Deal_Master_Wide'!$BZ$126)</x:f>
      </x:c>
      <x:c r="R866" s="54" t="str">
        <x:f>IF('Deal_Master_Wide'!$CG$126="","",'Deal_Master_Wide'!$CG$126)</x:f>
      </x:c>
      <x:c r="S866" s="54" t="str">
        <x:f>IF('Deal_Master_Wide'!$CN$126="","",'Deal_Master_Wide'!$CN$126)</x:f>
      </x:c>
      <x:c r="T866" s="54" t="str">
        <x:f>IF('Deal_Master_Wide'!$CU$126="","",'Deal_Master_Wide'!$CU$126)</x:f>
      </x:c>
      <x:c r="U866" s="54" t="str">
        <x:f>IF('Deal_Master_Wide'!$DB$126="","",'Deal_Master_Wide'!$DB$126)</x:f>
      </x:c>
      <x:c r="V866" s="56" t="str">
        <x:f>IF('Deal_Master_Wide'!$DI$126="","",'Deal_Master_Wide'!$DI$126)</x:f>
      </x:c>
      <x:c r="W866" s="56" t="str">
        <x:f>IF('Deal_Master_Wide'!$DP$126="","",'Deal_Master_Wide'!$DP$126)</x:f>
      </x:c>
      <x:c r="X866" s="56" t="str">
        <x:f>IF('Deal_Master_Wide'!$DW$126="","",'Deal_Master_Wide'!$DW$126)</x:f>
      </x:c>
      <x:c r="Y866" s="118" t="str">
        <x:f>IF('Deal_Master_Wide'!$ED$126="","",'Deal_Master_Wide'!$ED$126)</x:f>
      </x:c>
      <x:c r="Z866" s="118" t="str">
        <x:f>IF('Deal_Master_Wide'!$EK$126="","",'Deal_Master_Wide'!$EK$126)</x:f>
      </x:c>
      <x:c r="AA866" s="52" t="str">
        <x:f>IF('Deal_Master_Wide'!$AL$126="","",'Deal_Master_Wide'!$AL$126)</x:f>
        <x:v>Unknown</x:v>
      </x:c>
      <x:c r="AB866" s="54" t="n">
        <x:f>IF('Deal_Master_Wide'!$AF$126="","",'Deal_Master_Wide'!$AF$126)</x:f>
        <x:v>162</x:v>
      </x:c>
      <x:c r="AC866" s="52" t="str">
        <x:f>IF(COUNT($P866,$Q866,$R866,$S866,$T866,$U866,$V866,$W866,$X866)=9,"Yes","No")</x:f>
        <x:v>No</x:v>
      </x:c>
      <x:c r="AD866" s="52" t="str">
        <x:f>IF(COUNT($Y866,$Z866)=2,"Yes","No")</x:f>
        <x:v>No</x:v>
      </x:c>
      <x:c r="AE866" s="50" t="str"/>
      <x:c r="AF866" t="str"/>
    </x:row>
    <x:row r="867" ht="20" customHeight="1">
      <x:c r="A867" s="50" t="str">
        <x:v>CTL-0124</x:v>
      </x:c>
      <x:c r="B867" s="50" t="str">
        <x:v>Candidate alternative-rationale group</x:v>
      </x:c>
      <x:c r="C867" s="52" t="str">
        <x:f>IF('Deal_Master_Wide'!$AU$126="","",'Deal_Master_Wide'!$AU$126)</x:f>
        <x:v>Not reviewed</x:v>
      </x:c>
      <x:c r="D867" s="52" t="str">
        <x:f>IF('Deal_Master_Wide'!$AV$126="","",'Deal_Master_Wide'!$AV$126)</x:f>
        <x:v>Not assessed</x:v>
      </x:c>
      <x:c r="E867" s="50" t="n">
        <x:v>0</x:v>
      </x:c>
      <x:c r="F867" s="52" t="str">
        <x:f>IF(OR($C867="High-confidence innovation-driven",$C867="Medium-confidence innovation-driven"),1,IF($C867="Clear alternative-rationale",0,""))</x:f>
      </x:c>
      <x:c r="G867" s="52" t="str">
        <x:f>IF('Deal_Master_Wide'!$M$126="","",'Deal_Master_Wide'!$M$126)</x:f>
        <x:v>Review</x:v>
      </x:c>
      <x:c r="H867" s="50" t="str">
        <x:v>Karo Healthcare AB</x:v>
      </x:c>
      <x:c r="I867" s="50" t="str">
        <x:v>Weifa ASA</x:v>
      </x:c>
      <x:c r="J867" s="50" t="n">
        <x:v>2017</x:v>
      </x:c>
      <x:c r="K867" s="50" t="n">
        <x:v>1</x:v>
      </x:c>
      <x:c r="L867" s="50" t="n">
        <x:v>2018</x:v>
      </x:c>
      <x:c r="M867" s="50" t="n">
        <x:v>1</x:v>
      </x:c>
      <x:c r="N867" s="50" t="n">
        <x:v>1</x:v>
      </x:c>
      <x:c r="O867" s="52" t="str">
        <x:f>IF($F867="","",$F867*$M867)</x:f>
      </x:c>
      <x:c r="P867" s="54" t="str">
        <x:f>IF('Deal_Master_Wide'!$BT$126="","",'Deal_Master_Wide'!$BT$126)</x:f>
      </x:c>
      <x:c r="Q867" s="54" t="str">
        <x:f>IF('Deal_Master_Wide'!$CA$126="","",'Deal_Master_Wide'!$CA$126)</x:f>
      </x:c>
      <x:c r="R867" s="54" t="str">
        <x:f>IF('Deal_Master_Wide'!$CH$126="","",'Deal_Master_Wide'!$CH$126)</x:f>
      </x:c>
      <x:c r="S867" s="54" t="str">
        <x:f>IF('Deal_Master_Wide'!$CO$126="","",'Deal_Master_Wide'!$CO$126)</x:f>
      </x:c>
      <x:c r="T867" s="54" t="str">
        <x:f>IF('Deal_Master_Wide'!$CV$126="","",'Deal_Master_Wide'!$CV$126)</x:f>
      </x:c>
      <x:c r="U867" s="54" t="str">
        <x:f>IF('Deal_Master_Wide'!$DC$126="","",'Deal_Master_Wide'!$DC$126)</x:f>
      </x:c>
      <x:c r="V867" s="56" t="str">
        <x:f>IF('Deal_Master_Wide'!$DJ$126="","",'Deal_Master_Wide'!$DJ$126)</x:f>
      </x:c>
      <x:c r="W867" s="56" t="str">
        <x:f>IF('Deal_Master_Wide'!$DQ$126="","",'Deal_Master_Wide'!$DQ$126)</x:f>
      </x:c>
      <x:c r="X867" s="56" t="str">
        <x:f>IF('Deal_Master_Wide'!$DX$126="","",'Deal_Master_Wide'!$DX$126)</x:f>
      </x:c>
      <x:c r="Y867" s="118" t="str">
        <x:f>IF('Deal_Master_Wide'!$EE$126="","",'Deal_Master_Wide'!$EE$126)</x:f>
      </x:c>
      <x:c r="Z867" s="118" t="str">
        <x:f>IF('Deal_Master_Wide'!$EL$126="","",'Deal_Master_Wide'!$EL$126)</x:f>
      </x:c>
      <x:c r="AA867" s="52" t="str">
        <x:f>IF('Deal_Master_Wide'!$AL$126="","",'Deal_Master_Wide'!$AL$126)</x:f>
        <x:v>Unknown</x:v>
      </x:c>
      <x:c r="AB867" s="54" t="n">
        <x:f>IF('Deal_Master_Wide'!$AF$126="","",'Deal_Master_Wide'!$AF$126)</x:f>
        <x:v>162</x:v>
      </x:c>
      <x:c r="AC867" s="52" t="str">
        <x:f>IF(COUNT($P867,$Q867,$R867,$S867,$T867,$U867,$V867,$W867,$X867)=9,"Yes","No")</x:f>
        <x:v>No</x:v>
      </x:c>
      <x:c r="AD867" s="52" t="str">
        <x:f>IF(COUNT($Y867,$Z867)=2,"Yes","No")</x:f>
        <x:v>No</x:v>
      </x:c>
      <x:c r="AE867" s="50" t="str"/>
      <x:c r="AF867" t="str"/>
    </x:row>
    <x:row r="868" ht="20" customHeight="1">
      <x:c r="A868" s="50" t="str">
        <x:v>CTL-0124</x:v>
      </x:c>
      <x:c r="B868" s="50" t="str">
        <x:v>Candidate alternative-rationale group</x:v>
      </x:c>
      <x:c r="C868" s="52" t="str">
        <x:f>IF('Deal_Master_Wide'!$AU$126="","",'Deal_Master_Wide'!$AU$126)</x:f>
        <x:v>Not reviewed</x:v>
      </x:c>
      <x:c r="D868" s="52" t="str">
        <x:f>IF('Deal_Master_Wide'!$AV$126="","",'Deal_Master_Wide'!$AV$126)</x:f>
        <x:v>Not assessed</x:v>
      </x:c>
      <x:c r="E868" s="50" t="n">
        <x:v>0</x:v>
      </x:c>
      <x:c r="F868" s="52" t="str">
        <x:f>IF(OR($C868="High-confidence innovation-driven",$C868="Medium-confidence innovation-driven"),1,IF($C868="Clear alternative-rationale",0,""))</x:f>
      </x:c>
      <x:c r="G868" s="52" t="str">
        <x:f>IF('Deal_Master_Wide'!$M$126="","",'Deal_Master_Wide'!$M$126)</x:f>
        <x:v>Review</x:v>
      </x:c>
      <x:c r="H868" s="50" t="str">
        <x:v>Karo Healthcare AB</x:v>
      </x:c>
      <x:c r="I868" s="50" t="str">
        <x:v>Weifa ASA</x:v>
      </x:c>
      <x:c r="J868" s="50" t="n">
        <x:v>2017</x:v>
      </x:c>
      <x:c r="K868" s="50" t="n">
        <x:v>2</x:v>
      </x:c>
      <x:c r="L868" s="50" t="n">
        <x:v>2019</x:v>
      </x:c>
      <x:c r="M868" s="50" t="n">
        <x:v>1</x:v>
      </x:c>
      <x:c r="N868" s="50" t="n">
        <x:v>1</x:v>
      </x:c>
      <x:c r="O868" s="52" t="str">
        <x:f>IF($F868="","",$F868*$M868)</x:f>
      </x:c>
      <x:c r="P868" s="54" t="str">
        <x:f>IF('Deal_Master_Wide'!$BU$126="","",'Deal_Master_Wide'!$BU$126)</x:f>
      </x:c>
      <x:c r="Q868" s="54" t="str">
        <x:f>IF('Deal_Master_Wide'!$CB$126="","",'Deal_Master_Wide'!$CB$126)</x:f>
      </x:c>
      <x:c r="R868" s="54" t="str">
        <x:f>IF('Deal_Master_Wide'!$CI$126="","",'Deal_Master_Wide'!$CI$126)</x:f>
      </x:c>
      <x:c r="S868" s="54" t="str">
        <x:f>IF('Deal_Master_Wide'!$CP$126="","",'Deal_Master_Wide'!$CP$126)</x:f>
      </x:c>
      <x:c r="T868" s="54" t="str">
        <x:f>IF('Deal_Master_Wide'!$CW$126="","",'Deal_Master_Wide'!$CW$126)</x:f>
      </x:c>
      <x:c r="U868" s="54" t="str">
        <x:f>IF('Deal_Master_Wide'!$DD$126="","",'Deal_Master_Wide'!$DD$126)</x:f>
      </x:c>
      <x:c r="V868" s="56" t="str">
        <x:f>IF('Deal_Master_Wide'!$DK$126="","",'Deal_Master_Wide'!$DK$126)</x:f>
      </x:c>
      <x:c r="W868" s="56" t="str">
        <x:f>IF('Deal_Master_Wide'!$DR$126="","",'Deal_Master_Wide'!$DR$126)</x:f>
      </x:c>
      <x:c r="X868" s="56" t="str">
        <x:f>IF('Deal_Master_Wide'!$DY$126="","",'Deal_Master_Wide'!$DY$126)</x:f>
      </x:c>
      <x:c r="Y868" s="118" t="str">
        <x:f>IF('Deal_Master_Wide'!$EF$126="","",'Deal_Master_Wide'!$EF$126)</x:f>
      </x:c>
      <x:c r="Z868" s="118" t="str">
        <x:f>IF('Deal_Master_Wide'!$EM$126="","",'Deal_Master_Wide'!$EM$126)</x:f>
      </x:c>
      <x:c r="AA868" s="52" t="str">
        <x:f>IF('Deal_Master_Wide'!$AL$126="","",'Deal_Master_Wide'!$AL$126)</x:f>
        <x:v>Unknown</x:v>
      </x:c>
      <x:c r="AB868" s="54" t="n">
        <x:f>IF('Deal_Master_Wide'!$AF$126="","",'Deal_Master_Wide'!$AF$126)</x:f>
        <x:v>162</x:v>
      </x:c>
      <x:c r="AC868" s="52" t="str">
        <x:f>IF(COUNT($P868,$Q868,$R868,$S868,$T868,$U868,$V868,$W868,$X868)=9,"Yes","No")</x:f>
        <x:v>No</x:v>
      </x:c>
      <x:c r="AD868" s="52" t="str">
        <x:f>IF(COUNT($Y868,$Z868)=2,"Yes","No")</x:f>
        <x:v>No</x:v>
      </x:c>
      <x:c r="AE868" s="50" t="str"/>
      <x:c r="AF868" t="str"/>
    </x:row>
    <x:row r="869" ht="20" customHeight="1">
      <x:c r="A869" s="50" t="str">
        <x:v>CTL-0124</x:v>
      </x:c>
      <x:c r="B869" s="50" t="str">
        <x:v>Candidate alternative-rationale group</x:v>
      </x:c>
      <x:c r="C869" s="52" t="str">
        <x:f>IF('Deal_Master_Wide'!$AU$126="","",'Deal_Master_Wide'!$AU$126)</x:f>
        <x:v>Not reviewed</x:v>
      </x:c>
      <x:c r="D869" s="52" t="str">
        <x:f>IF('Deal_Master_Wide'!$AV$126="","",'Deal_Master_Wide'!$AV$126)</x:f>
        <x:v>Not assessed</x:v>
      </x:c>
      <x:c r="E869" s="50" t="n">
        <x:v>0</x:v>
      </x:c>
      <x:c r="F869" s="52" t="str">
        <x:f>IF(OR($C869="High-confidence innovation-driven",$C869="Medium-confidence innovation-driven"),1,IF($C869="Clear alternative-rationale",0,""))</x:f>
      </x:c>
      <x:c r="G869" s="52" t="str">
        <x:f>IF('Deal_Master_Wide'!$M$126="","",'Deal_Master_Wide'!$M$126)</x:f>
        <x:v>Review</x:v>
      </x:c>
      <x:c r="H869" s="50" t="str">
        <x:v>Karo Healthcare AB</x:v>
      </x:c>
      <x:c r="I869" s="50" t="str">
        <x:v>Weifa ASA</x:v>
      </x:c>
      <x:c r="J869" s="50" t="n">
        <x:v>2017</x:v>
      </x:c>
      <x:c r="K869" s="50" t="n">
        <x:v>3</x:v>
      </x:c>
      <x:c r="L869" s="50" t="n">
        <x:v>2020</x:v>
      </x:c>
      <x:c r="M869" s="50" t="n">
        <x:v>1</x:v>
      </x:c>
      <x:c r="N869" s="50" t="n">
        <x:v>1</x:v>
      </x:c>
      <x:c r="O869" s="52" t="str">
        <x:f>IF($F869="","",$F869*$M869)</x:f>
      </x:c>
      <x:c r="P869" s="54" t="str">
        <x:f>IF('Deal_Master_Wide'!$BV$126="","",'Deal_Master_Wide'!$BV$126)</x:f>
      </x:c>
      <x:c r="Q869" s="54" t="str">
        <x:f>IF('Deal_Master_Wide'!$CC$126="","",'Deal_Master_Wide'!$CC$126)</x:f>
      </x:c>
      <x:c r="R869" s="54" t="str">
        <x:f>IF('Deal_Master_Wide'!$CJ$126="","",'Deal_Master_Wide'!$CJ$126)</x:f>
      </x:c>
      <x:c r="S869" s="54" t="str">
        <x:f>IF('Deal_Master_Wide'!$CQ$126="","",'Deal_Master_Wide'!$CQ$126)</x:f>
      </x:c>
      <x:c r="T869" s="54" t="str">
        <x:f>IF('Deal_Master_Wide'!$CX$126="","",'Deal_Master_Wide'!$CX$126)</x:f>
      </x:c>
      <x:c r="U869" s="54" t="str">
        <x:f>IF('Deal_Master_Wide'!$DE$126="","",'Deal_Master_Wide'!$DE$126)</x:f>
      </x:c>
      <x:c r="V869" s="56" t="str">
        <x:f>IF('Deal_Master_Wide'!$DL$126="","",'Deal_Master_Wide'!$DL$126)</x:f>
      </x:c>
      <x:c r="W869" s="56" t="str">
        <x:f>IF('Deal_Master_Wide'!$DS$126="","",'Deal_Master_Wide'!$DS$126)</x:f>
      </x:c>
      <x:c r="X869" s="56" t="str">
        <x:f>IF('Deal_Master_Wide'!$DZ$126="","",'Deal_Master_Wide'!$DZ$126)</x:f>
      </x:c>
      <x:c r="Y869" s="118" t="str">
        <x:f>IF('Deal_Master_Wide'!$EG$126="","",'Deal_Master_Wide'!$EG$126)</x:f>
      </x:c>
      <x:c r="Z869" s="118" t="str">
        <x:f>IF('Deal_Master_Wide'!$EN$126="","",'Deal_Master_Wide'!$EN$126)</x:f>
      </x:c>
      <x:c r="AA869" s="52" t="str">
        <x:f>IF('Deal_Master_Wide'!$AL$126="","",'Deal_Master_Wide'!$AL$126)</x:f>
        <x:v>Unknown</x:v>
      </x:c>
      <x:c r="AB869" s="54" t="n">
        <x:f>IF('Deal_Master_Wide'!$AF$126="","",'Deal_Master_Wide'!$AF$126)</x:f>
        <x:v>162</x:v>
      </x:c>
      <x:c r="AC869" s="52" t="str">
        <x:f>IF(COUNT($P869,$Q869,$R869,$S869,$T869,$U869,$V869,$W869,$X869)=9,"Yes","No")</x:f>
        <x:v>No</x:v>
      </x:c>
      <x:c r="AD869" s="52" t="str">
        <x:f>IF(COUNT($Y869,$Z869)=2,"Yes","No")</x:f>
        <x:v>No</x:v>
      </x:c>
      <x:c r="AE869" s="50" t="str"/>
      <x:c r="AF869" t="str"/>
    </x:row>
    <x:row r="870" ht="20" customHeight="1">
      <x:c r="A870" s="50" t="str">
        <x:v>CTL-0125</x:v>
      </x:c>
      <x:c r="B870" s="50" t="str">
        <x:v>Candidate alternative-rationale group</x:v>
      </x:c>
      <x:c r="C870" s="52" t="str">
        <x:f>IF('Deal_Master_Wide'!$AU$127="","",'Deal_Master_Wide'!$AU$127)</x:f>
        <x:v>Not reviewed</x:v>
      </x:c>
      <x:c r="D870" s="52" t="str">
        <x:f>IF('Deal_Master_Wide'!$AV$127="","",'Deal_Master_Wide'!$AV$127)</x:f>
        <x:v>Not assessed</x:v>
      </x:c>
      <x:c r="E870" s="50" t="n">
        <x:v>0</x:v>
      </x:c>
      <x:c r="F870" s="52" t="str">
        <x:f>IF(OR($C870="High-confidence innovation-driven",$C870="Medium-confidence innovation-driven"),1,IF($C870="Clear alternative-rationale",0,""))</x:f>
      </x:c>
      <x:c r="G870" s="52" t="str">
        <x:f>IF('Deal_Master_Wide'!$M$127="","",'Deal_Master_Wide'!$M$127)</x:f>
        <x:v>Review</x:v>
      </x:c>
      <x:c r="H870" s="50" t="str"/>
      <x:c r="I870" s="50" t="str">
        <x:v>PharmaLex GmbH; McGee Pharma International</x:v>
      </x:c>
      <x:c r="J870" s="50" t="n">
        <x:v>2017</x:v>
      </x:c>
      <x:c r="K870" s="50" t="n">
        <x:v>-3</x:v>
      </x:c>
      <x:c r="L870" s="50" t="n">
        <x:v>2014</x:v>
      </x:c>
      <x:c r="M870" s="50" t="n">
        <x:v>0</x:v>
      </x:c>
      <x:c r="N870" s="50" t="n">
        <x:v>0</x:v>
      </x:c>
      <x:c r="O870" s="52" t="str">
        <x:f>IF($F870="","",$F870*$M870)</x:f>
      </x:c>
      <x:c r="P870" s="54" t="str">
        <x:f>IF('Deal_Master_Wide'!$BP$127="","",'Deal_Master_Wide'!$BP$127)</x:f>
      </x:c>
      <x:c r="Q870" s="54" t="str">
        <x:f>IF('Deal_Master_Wide'!$BW$127="","",'Deal_Master_Wide'!$BW$127)</x:f>
      </x:c>
      <x:c r="R870" s="54" t="str">
        <x:f>IF('Deal_Master_Wide'!$CD$127="","",'Deal_Master_Wide'!$CD$127)</x:f>
      </x:c>
      <x:c r="S870" s="54" t="str">
        <x:f>IF('Deal_Master_Wide'!$CK$127="","",'Deal_Master_Wide'!$CK$127)</x:f>
      </x:c>
      <x:c r="T870" s="54" t="str">
        <x:f>IF('Deal_Master_Wide'!$CR$127="","",'Deal_Master_Wide'!$CR$127)</x:f>
      </x:c>
      <x:c r="U870" s="54" t="str">
        <x:f>IF('Deal_Master_Wide'!$CY$127="","",'Deal_Master_Wide'!$CY$127)</x:f>
      </x:c>
      <x:c r="V870" s="56" t="str">
        <x:f>IF('Deal_Master_Wide'!$DF$127="","",'Deal_Master_Wide'!$DF$127)</x:f>
      </x:c>
      <x:c r="W870" s="56" t="str">
        <x:f>IF('Deal_Master_Wide'!$DM$127="","",'Deal_Master_Wide'!$DM$127)</x:f>
      </x:c>
      <x:c r="X870" s="56" t="str">
        <x:f>IF('Deal_Master_Wide'!$DT$127="","",'Deal_Master_Wide'!$DT$127)</x:f>
      </x:c>
      <x:c r="Y870" s="118" t="str">
        <x:f>IF('Deal_Master_Wide'!$EA$127="","",'Deal_Master_Wide'!$EA$127)</x:f>
      </x:c>
      <x:c r="Z870" s="118" t="str">
        <x:f>IF('Deal_Master_Wide'!$EH$127="","",'Deal_Master_Wide'!$EH$127)</x:f>
      </x:c>
      <x:c r="AA870" s="52" t="str">
        <x:f>IF('Deal_Master_Wide'!$AL$127="","",'Deal_Master_Wide'!$AL$127)</x:f>
        <x:v>Unknown</x:v>
      </x:c>
      <x:c r="AB870" s="54" t="str">
        <x:f>IF('Deal_Master_Wide'!$AF$127="","",'Deal_Master_Wide'!$AF$127)</x:f>
      </x:c>
      <x:c r="AC870" s="52" t="str">
        <x:f>IF(COUNT($P870,$Q870,$R870,$S870,$T870,$U870,$V870,$W870,$X870)=9,"Yes","No")</x:f>
        <x:v>No</x:v>
      </x:c>
      <x:c r="AD870" s="52" t="str">
        <x:f>IF(COUNT($Y870,$Z870)=2,"Yes","No")</x:f>
        <x:v>No</x:v>
      </x:c>
      <x:c r="AE870" s="50" t="str"/>
      <x:c r="AF870" t="str"/>
    </x:row>
    <x:row r="871" ht="20" customHeight="1">
      <x:c r="A871" s="50" t="str">
        <x:v>CTL-0125</x:v>
      </x:c>
      <x:c r="B871" s="50" t="str">
        <x:v>Candidate alternative-rationale group</x:v>
      </x:c>
      <x:c r="C871" s="52" t="str">
        <x:f>IF('Deal_Master_Wide'!$AU$127="","",'Deal_Master_Wide'!$AU$127)</x:f>
        <x:v>Not reviewed</x:v>
      </x:c>
      <x:c r="D871" s="52" t="str">
        <x:f>IF('Deal_Master_Wide'!$AV$127="","",'Deal_Master_Wide'!$AV$127)</x:f>
        <x:v>Not assessed</x:v>
      </x:c>
      <x:c r="E871" s="50" t="n">
        <x:v>0</x:v>
      </x:c>
      <x:c r="F871" s="52" t="str">
        <x:f>IF(OR($C871="High-confidence innovation-driven",$C871="Medium-confidence innovation-driven"),1,IF($C871="Clear alternative-rationale",0,""))</x:f>
      </x:c>
      <x:c r="G871" s="52" t="str">
        <x:f>IF('Deal_Master_Wide'!$M$127="","",'Deal_Master_Wide'!$M$127)</x:f>
        <x:v>Review</x:v>
      </x:c>
      <x:c r="H871" s="50" t="str"/>
      <x:c r="I871" s="50" t="str">
        <x:v>PharmaLex GmbH; McGee Pharma International</x:v>
      </x:c>
      <x:c r="J871" s="50" t="n">
        <x:v>2017</x:v>
      </x:c>
      <x:c r="K871" s="50" t="n">
        <x:v>-2</x:v>
      </x:c>
      <x:c r="L871" s="50" t="n">
        <x:v>2015</x:v>
      </x:c>
      <x:c r="M871" s="50" t="n">
        <x:v>0</x:v>
      </x:c>
      <x:c r="N871" s="50" t="n">
        <x:v>0</x:v>
      </x:c>
      <x:c r="O871" s="52" t="str">
        <x:f>IF($F871="","",$F871*$M871)</x:f>
      </x:c>
      <x:c r="P871" s="54" t="str">
        <x:f>IF('Deal_Master_Wide'!$BQ$127="","",'Deal_Master_Wide'!$BQ$127)</x:f>
      </x:c>
      <x:c r="Q871" s="54" t="str">
        <x:f>IF('Deal_Master_Wide'!$BX$127="","",'Deal_Master_Wide'!$BX$127)</x:f>
      </x:c>
      <x:c r="R871" s="54" t="str">
        <x:f>IF('Deal_Master_Wide'!$CE$127="","",'Deal_Master_Wide'!$CE$127)</x:f>
      </x:c>
      <x:c r="S871" s="54" t="str">
        <x:f>IF('Deal_Master_Wide'!$CL$127="","",'Deal_Master_Wide'!$CL$127)</x:f>
      </x:c>
      <x:c r="T871" s="54" t="str">
        <x:f>IF('Deal_Master_Wide'!$CS$127="","",'Deal_Master_Wide'!$CS$127)</x:f>
      </x:c>
      <x:c r="U871" s="54" t="str">
        <x:f>IF('Deal_Master_Wide'!$CZ$127="","",'Deal_Master_Wide'!$CZ$127)</x:f>
      </x:c>
      <x:c r="V871" s="56" t="str">
        <x:f>IF('Deal_Master_Wide'!$DG$127="","",'Deal_Master_Wide'!$DG$127)</x:f>
      </x:c>
      <x:c r="W871" s="56" t="str">
        <x:f>IF('Deal_Master_Wide'!$DN$127="","",'Deal_Master_Wide'!$DN$127)</x:f>
      </x:c>
      <x:c r="X871" s="56" t="str">
        <x:f>IF('Deal_Master_Wide'!$DU$127="","",'Deal_Master_Wide'!$DU$127)</x:f>
      </x:c>
      <x:c r="Y871" s="118" t="str">
        <x:f>IF('Deal_Master_Wide'!$EB$127="","",'Deal_Master_Wide'!$EB$127)</x:f>
      </x:c>
      <x:c r="Z871" s="118" t="str">
        <x:f>IF('Deal_Master_Wide'!$EI$127="","",'Deal_Master_Wide'!$EI$127)</x:f>
      </x:c>
      <x:c r="AA871" s="52" t="str">
        <x:f>IF('Deal_Master_Wide'!$AL$127="","",'Deal_Master_Wide'!$AL$127)</x:f>
        <x:v>Unknown</x:v>
      </x:c>
      <x:c r="AB871" s="54" t="str">
        <x:f>IF('Deal_Master_Wide'!$AF$127="","",'Deal_Master_Wide'!$AF$127)</x:f>
      </x:c>
      <x:c r="AC871" s="52" t="str">
        <x:f>IF(COUNT($P871,$Q871,$R871,$S871,$T871,$U871,$V871,$W871,$X871)=9,"Yes","No")</x:f>
        <x:v>No</x:v>
      </x:c>
      <x:c r="AD871" s="52" t="str">
        <x:f>IF(COUNT($Y871,$Z871)=2,"Yes","No")</x:f>
        <x:v>No</x:v>
      </x:c>
      <x:c r="AE871" s="50" t="str"/>
      <x:c r="AF871" t="str"/>
    </x:row>
    <x:row r="872" ht="20" customHeight="1">
      <x:c r="A872" s="50" t="str">
        <x:v>CTL-0125</x:v>
      </x:c>
      <x:c r="B872" s="50" t="str">
        <x:v>Candidate alternative-rationale group</x:v>
      </x:c>
      <x:c r="C872" s="52" t="str">
        <x:f>IF('Deal_Master_Wide'!$AU$127="","",'Deal_Master_Wide'!$AU$127)</x:f>
        <x:v>Not reviewed</x:v>
      </x:c>
      <x:c r="D872" s="52" t="str">
        <x:f>IF('Deal_Master_Wide'!$AV$127="","",'Deal_Master_Wide'!$AV$127)</x:f>
        <x:v>Not assessed</x:v>
      </x:c>
      <x:c r="E872" s="50" t="n">
        <x:v>0</x:v>
      </x:c>
      <x:c r="F872" s="52" t="str">
        <x:f>IF(OR($C872="High-confidence innovation-driven",$C872="Medium-confidence innovation-driven"),1,IF($C872="Clear alternative-rationale",0,""))</x:f>
      </x:c>
      <x:c r="G872" s="52" t="str">
        <x:f>IF('Deal_Master_Wide'!$M$127="","",'Deal_Master_Wide'!$M$127)</x:f>
        <x:v>Review</x:v>
      </x:c>
      <x:c r="H872" s="50" t="str"/>
      <x:c r="I872" s="50" t="str">
        <x:v>PharmaLex GmbH; McGee Pharma International</x:v>
      </x:c>
      <x:c r="J872" s="50" t="n">
        <x:v>2017</x:v>
      </x:c>
      <x:c r="K872" s="50" t="n">
        <x:v>-1</x:v>
      </x:c>
      <x:c r="L872" s="50" t="n">
        <x:v>2016</x:v>
      </x:c>
      <x:c r="M872" s="50" t="n">
        <x:v>0</x:v>
      </x:c>
      <x:c r="N872" s="50" t="n">
        <x:v>0</x:v>
      </x:c>
      <x:c r="O872" s="52" t="str">
        <x:f>IF($F872="","",$F872*$M872)</x:f>
      </x:c>
      <x:c r="P872" s="54" t="str">
        <x:f>IF('Deal_Master_Wide'!$BR$127="","",'Deal_Master_Wide'!$BR$127)</x:f>
      </x:c>
      <x:c r="Q872" s="54" t="str">
        <x:f>IF('Deal_Master_Wide'!$BY$127="","",'Deal_Master_Wide'!$BY$127)</x:f>
      </x:c>
      <x:c r="R872" s="54" t="str">
        <x:f>IF('Deal_Master_Wide'!$CF$127="","",'Deal_Master_Wide'!$CF$127)</x:f>
      </x:c>
      <x:c r="S872" s="54" t="str">
        <x:f>IF('Deal_Master_Wide'!$CM$127="","",'Deal_Master_Wide'!$CM$127)</x:f>
      </x:c>
      <x:c r="T872" s="54" t="str">
        <x:f>IF('Deal_Master_Wide'!$CT$127="","",'Deal_Master_Wide'!$CT$127)</x:f>
      </x:c>
      <x:c r="U872" s="54" t="str">
        <x:f>IF('Deal_Master_Wide'!$DA$127="","",'Deal_Master_Wide'!$DA$127)</x:f>
      </x:c>
      <x:c r="V872" s="56" t="str">
        <x:f>IF('Deal_Master_Wide'!$DH$127="","",'Deal_Master_Wide'!$DH$127)</x:f>
      </x:c>
      <x:c r="W872" s="56" t="str">
        <x:f>IF('Deal_Master_Wide'!$DO$127="","",'Deal_Master_Wide'!$DO$127)</x:f>
      </x:c>
      <x:c r="X872" s="56" t="str">
        <x:f>IF('Deal_Master_Wide'!$DV$127="","",'Deal_Master_Wide'!$DV$127)</x:f>
      </x:c>
      <x:c r="Y872" s="118" t="str">
        <x:f>IF('Deal_Master_Wide'!$EC$127="","",'Deal_Master_Wide'!$EC$127)</x:f>
      </x:c>
      <x:c r="Z872" s="118" t="str">
        <x:f>IF('Deal_Master_Wide'!$EJ$127="","",'Deal_Master_Wide'!$EJ$127)</x:f>
      </x:c>
      <x:c r="AA872" s="52" t="str">
        <x:f>IF('Deal_Master_Wide'!$AL$127="","",'Deal_Master_Wide'!$AL$127)</x:f>
        <x:v>Unknown</x:v>
      </x:c>
      <x:c r="AB872" s="54" t="str">
        <x:f>IF('Deal_Master_Wide'!$AF$127="","",'Deal_Master_Wide'!$AF$127)</x:f>
      </x:c>
      <x:c r="AC872" s="52" t="str">
        <x:f>IF(COUNT($P872,$Q872,$R872,$S872,$T872,$U872,$V872,$W872,$X872)=9,"Yes","No")</x:f>
        <x:v>No</x:v>
      </x:c>
      <x:c r="AD872" s="52" t="str">
        <x:f>IF(COUNT($Y872,$Z872)=2,"Yes","No")</x:f>
        <x:v>No</x:v>
      </x:c>
      <x:c r="AE872" s="50" t="str"/>
      <x:c r="AF872" t="str"/>
    </x:row>
    <x:row r="873" ht="20" customHeight="1">
      <x:c r="A873" s="50" t="str">
        <x:v>CTL-0125</x:v>
      </x:c>
      <x:c r="B873" s="50" t="str">
        <x:v>Candidate alternative-rationale group</x:v>
      </x:c>
      <x:c r="C873" s="52" t="str">
        <x:f>IF('Deal_Master_Wide'!$AU$127="","",'Deal_Master_Wide'!$AU$127)</x:f>
        <x:v>Not reviewed</x:v>
      </x:c>
      <x:c r="D873" s="52" t="str">
        <x:f>IF('Deal_Master_Wide'!$AV$127="","",'Deal_Master_Wide'!$AV$127)</x:f>
        <x:v>Not assessed</x:v>
      </x:c>
      <x:c r="E873" s="50" t="n">
        <x:v>0</x:v>
      </x:c>
      <x:c r="F873" s="52" t="str">
        <x:f>IF(OR($C873="High-confidence innovation-driven",$C873="Medium-confidence innovation-driven"),1,IF($C873="Clear alternative-rationale",0,""))</x:f>
      </x:c>
      <x:c r="G873" s="52" t="str">
        <x:f>IF('Deal_Master_Wide'!$M$127="","",'Deal_Master_Wide'!$M$127)</x:f>
        <x:v>Review</x:v>
      </x:c>
      <x:c r="H873" s="50" t="str"/>
      <x:c r="I873" s="50" t="str">
        <x:v>PharmaLex GmbH; McGee Pharma International</x:v>
      </x:c>
      <x:c r="J873" s="50" t="n">
        <x:v>2017</x:v>
      </x:c>
      <x:c r="K873" s="50" t="n">
        <x:v>0</x:v>
      </x:c>
      <x:c r="L873" s="50" t="n">
        <x:v>2017</x:v>
      </x:c>
      <x:c r="M873" s="50" t="n">
        <x:v>0</x:v>
      </x:c>
      <x:c r="N873" s="50" t="n">
        <x:v>1</x:v>
      </x:c>
      <x:c r="O873" s="52" t="str">
        <x:f>IF($F873="","",$F873*$M873)</x:f>
      </x:c>
      <x:c r="P873" s="54" t="str">
        <x:f>IF('Deal_Master_Wide'!$BS$127="","",'Deal_Master_Wide'!$BS$127)</x:f>
      </x:c>
      <x:c r="Q873" s="54" t="str">
        <x:f>IF('Deal_Master_Wide'!$BZ$127="","",'Deal_Master_Wide'!$BZ$127)</x:f>
      </x:c>
      <x:c r="R873" s="54" t="str">
        <x:f>IF('Deal_Master_Wide'!$CG$127="","",'Deal_Master_Wide'!$CG$127)</x:f>
      </x:c>
      <x:c r="S873" s="54" t="str">
        <x:f>IF('Deal_Master_Wide'!$CN$127="","",'Deal_Master_Wide'!$CN$127)</x:f>
      </x:c>
      <x:c r="T873" s="54" t="str">
        <x:f>IF('Deal_Master_Wide'!$CU$127="","",'Deal_Master_Wide'!$CU$127)</x:f>
      </x:c>
      <x:c r="U873" s="54" t="str">
        <x:f>IF('Deal_Master_Wide'!$DB$127="","",'Deal_Master_Wide'!$DB$127)</x:f>
      </x:c>
      <x:c r="V873" s="56" t="str">
        <x:f>IF('Deal_Master_Wide'!$DI$127="","",'Deal_Master_Wide'!$DI$127)</x:f>
      </x:c>
      <x:c r="W873" s="56" t="str">
        <x:f>IF('Deal_Master_Wide'!$DP$127="","",'Deal_Master_Wide'!$DP$127)</x:f>
      </x:c>
      <x:c r="X873" s="56" t="str">
        <x:f>IF('Deal_Master_Wide'!$DW$127="","",'Deal_Master_Wide'!$DW$127)</x:f>
      </x:c>
      <x:c r="Y873" s="118" t="str">
        <x:f>IF('Deal_Master_Wide'!$ED$127="","",'Deal_Master_Wide'!$ED$127)</x:f>
      </x:c>
      <x:c r="Z873" s="118" t="str">
        <x:f>IF('Deal_Master_Wide'!$EK$127="","",'Deal_Master_Wide'!$EK$127)</x:f>
      </x:c>
      <x:c r="AA873" s="52" t="str">
        <x:f>IF('Deal_Master_Wide'!$AL$127="","",'Deal_Master_Wide'!$AL$127)</x:f>
        <x:v>Unknown</x:v>
      </x:c>
      <x:c r="AB873" s="54" t="str">
        <x:f>IF('Deal_Master_Wide'!$AF$127="","",'Deal_Master_Wide'!$AF$127)</x:f>
      </x:c>
      <x:c r="AC873" s="52" t="str">
        <x:f>IF(COUNT($P873,$Q873,$R873,$S873,$T873,$U873,$V873,$W873,$X873)=9,"Yes","No")</x:f>
        <x:v>No</x:v>
      </x:c>
      <x:c r="AD873" s="52" t="str">
        <x:f>IF(COUNT($Y873,$Z873)=2,"Yes","No")</x:f>
        <x:v>No</x:v>
      </x:c>
      <x:c r="AE873" s="50" t="str"/>
      <x:c r="AF873" t="str"/>
    </x:row>
    <x:row r="874" ht="20" customHeight="1">
      <x:c r="A874" s="50" t="str">
        <x:v>CTL-0125</x:v>
      </x:c>
      <x:c r="B874" s="50" t="str">
        <x:v>Candidate alternative-rationale group</x:v>
      </x:c>
      <x:c r="C874" s="52" t="str">
        <x:f>IF('Deal_Master_Wide'!$AU$127="","",'Deal_Master_Wide'!$AU$127)</x:f>
        <x:v>Not reviewed</x:v>
      </x:c>
      <x:c r="D874" s="52" t="str">
        <x:f>IF('Deal_Master_Wide'!$AV$127="","",'Deal_Master_Wide'!$AV$127)</x:f>
        <x:v>Not assessed</x:v>
      </x:c>
      <x:c r="E874" s="50" t="n">
        <x:v>0</x:v>
      </x:c>
      <x:c r="F874" s="52" t="str">
        <x:f>IF(OR($C874="High-confidence innovation-driven",$C874="Medium-confidence innovation-driven"),1,IF($C874="Clear alternative-rationale",0,""))</x:f>
      </x:c>
      <x:c r="G874" s="52" t="str">
        <x:f>IF('Deal_Master_Wide'!$M$127="","",'Deal_Master_Wide'!$M$127)</x:f>
        <x:v>Review</x:v>
      </x:c>
      <x:c r="H874" s="50" t="str"/>
      <x:c r="I874" s="50" t="str">
        <x:v>PharmaLex GmbH; McGee Pharma International</x:v>
      </x:c>
      <x:c r="J874" s="50" t="n">
        <x:v>2017</x:v>
      </x:c>
      <x:c r="K874" s="50" t="n">
        <x:v>1</x:v>
      </x:c>
      <x:c r="L874" s="50" t="n">
        <x:v>2018</x:v>
      </x:c>
      <x:c r="M874" s="50" t="n">
        <x:v>1</x:v>
      </x:c>
      <x:c r="N874" s="50" t="n">
        <x:v>1</x:v>
      </x:c>
      <x:c r="O874" s="52" t="str">
        <x:f>IF($F874="","",$F874*$M874)</x:f>
      </x:c>
      <x:c r="P874" s="54" t="str">
        <x:f>IF('Deal_Master_Wide'!$BT$127="","",'Deal_Master_Wide'!$BT$127)</x:f>
      </x:c>
      <x:c r="Q874" s="54" t="str">
        <x:f>IF('Deal_Master_Wide'!$CA$127="","",'Deal_Master_Wide'!$CA$127)</x:f>
      </x:c>
      <x:c r="R874" s="54" t="str">
        <x:f>IF('Deal_Master_Wide'!$CH$127="","",'Deal_Master_Wide'!$CH$127)</x:f>
      </x:c>
      <x:c r="S874" s="54" t="str">
        <x:f>IF('Deal_Master_Wide'!$CO$127="","",'Deal_Master_Wide'!$CO$127)</x:f>
      </x:c>
      <x:c r="T874" s="54" t="str">
        <x:f>IF('Deal_Master_Wide'!$CV$127="","",'Deal_Master_Wide'!$CV$127)</x:f>
      </x:c>
      <x:c r="U874" s="54" t="str">
        <x:f>IF('Deal_Master_Wide'!$DC$127="","",'Deal_Master_Wide'!$DC$127)</x:f>
      </x:c>
      <x:c r="V874" s="56" t="str">
        <x:f>IF('Deal_Master_Wide'!$DJ$127="","",'Deal_Master_Wide'!$DJ$127)</x:f>
      </x:c>
      <x:c r="W874" s="56" t="str">
        <x:f>IF('Deal_Master_Wide'!$DQ$127="","",'Deal_Master_Wide'!$DQ$127)</x:f>
      </x:c>
      <x:c r="X874" s="56" t="str">
        <x:f>IF('Deal_Master_Wide'!$DX$127="","",'Deal_Master_Wide'!$DX$127)</x:f>
      </x:c>
      <x:c r="Y874" s="118" t="str">
        <x:f>IF('Deal_Master_Wide'!$EE$127="","",'Deal_Master_Wide'!$EE$127)</x:f>
      </x:c>
      <x:c r="Z874" s="118" t="str">
        <x:f>IF('Deal_Master_Wide'!$EL$127="","",'Deal_Master_Wide'!$EL$127)</x:f>
      </x:c>
      <x:c r="AA874" s="52" t="str">
        <x:f>IF('Deal_Master_Wide'!$AL$127="","",'Deal_Master_Wide'!$AL$127)</x:f>
        <x:v>Unknown</x:v>
      </x:c>
      <x:c r="AB874" s="54" t="str">
        <x:f>IF('Deal_Master_Wide'!$AF$127="","",'Deal_Master_Wide'!$AF$127)</x:f>
      </x:c>
      <x:c r="AC874" s="52" t="str">
        <x:f>IF(COUNT($P874,$Q874,$R874,$S874,$T874,$U874,$V874,$W874,$X874)=9,"Yes","No")</x:f>
        <x:v>No</x:v>
      </x:c>
      <x:c r="AD874" s="52" t="str">
        <x:f>IF(COUNT($Y874,$Z874)=2,"Yes","No")</x:f>
        <x:v>No</x:v>
      </x:c>
      <x:c r="AE874" s="50" t="str"/>
      <x:c r="AF874" t="str"/>
    </x:row>
    <x:row r="875" ht="20" customHeight="1">
      <x:c r="A875" s="50" t="str">
        <x:v>CTL-0125</x:v>
      </x:c>
      <x:c r="B875" s="50" t="str">
        <x:v>Candidate alternative-rationale group</x:v>
      </x:c>
      <x:c r="C875" s="52" t="str">
        <x:f>IF('Deal_Master_Wide'!$AU$127="","",'Deal_Master_Wide'!$AU$127)</x:f>
        <x:v>Not reviewed</x:v>
      </x:c>
      <x:c r="D875" s="52" t="str">
        <x:f>IF('Deal_Master_Wide'!$AV$127="","",'Deal_Master_Wide'!$AV$127)</x:f>
        <x:v>Not assessed</x:v>
      </x:c>
      <x:c r="E875" s="50" t="n">
        <x:v>0</x:v>
      </x:c>
      <x:c r="F875" s="52" t="str">
        <x:f>IF(OR($C875="High-confidence innovation-driven",$C875="Medium-confidence innovation-driven"),1,IF($C875="Clear alternative-rationale",0,""))</x:f>
      </x:c>
      <x:c r="G875" s="52" t="str">
        <x:f>IF('Deal_Master_Wide'!$M$127="","",'Deal_Master_Wide'!$M$127)</x:f>
        <x:v>Review</x:v>
      </x:c>
      <x:c r="H875" s="50" t="str"/>
      <x:c r="I875" s="50" t="str">
        <x:v>PharmaLex GmbH; McGee Pharma International</x:v>
      </x:c>
      <x:c r="J875" s="50" t="n">
        <x:v>2017</x:v>
      </x:c>
      <x:c r="K875" s="50" t="n">
        <x:v>2</x:v>
      </x:c>
      <x:c r="L875" s="50" t="n">
        <x:v>2019</x:v>
      </x:c>
      <x:c r="M875" s="50" t="n">
        <x:v>1</x:v>
      </x:c>
      <x:c r="N875" s="50" t="n">
        <x:v>1</x:v>
      </x:c>
      <x:c r="O875" s="52" t="str">
        <x:f>IF($F875="","",$F875*$M875)</x:f>
      </x:c>
      <x:c r="P875" s="54" t="str">
        <x:f>IF('Deal_Master_Wide'!$BU$127="","",'Deal_Master_Wide'!$BU$127)</x:f>
      </x:c>
      <x:c r="Q875" s="54" t="str">
        <x:f>IF('Deal_Master_Wide'!$CB$127="","",'Deal_Master_Wide'!$CB$127)</x:f>
      </x:c>
      <x:c r="R875" s="54" t="str">
        <x:f>IF('Deal_Master_Wide'!$CI$127="","",'Deal_Master_Wide'!$CI$127)</x:f>
      </x:c>
      <x:c r="S875" s="54" t="str">
        <x:f>IF('Deal_Master_Wide'!$CP$127="","",'Deal_Master_Wide'!$CP$127)</x:f>
      </x:c>
      <x:c r="T875" s="54" t="str">
        <x:f>IF('Deal_Master_Wide'!$CW$127="","",'Deal_Master_Wide'!$CW$127)</x:f>
      </x:c>
      <x:c r="U875" s="54" t="str">
        <x:f>IF('Deal_Master_Wide'!$DD$127="","",'Deal_Master_Wide'!$DD$127)</x:f>
      </x:c>
      <x:c r="V875" s="56" t="str">
        <x:f>IF('Deal_Master_Wide'!$DK$127="","",'Deal_Master_Wide'!$DK$127)</x:f>
      </x:c>
      <x:c r="W875" s="56" t="str">
        <x:f>IF('Deal_Master_Wide'!$DR$127="","",'Deal_Master_Wide'!$DR$127)</x:f>
      </x:c>
      <x:c r="X875" s="56" t="str">
        <x:f>IF('Deal_Master_Wide'!$DY$127="","",'Deal_Master_Wide'!$DY$127)</x:f>
      </x:c>
      <x:c r="Y875" s="118" t="str">
        <x:f>IF('Deal_Master_Wide'!$EF$127="","",'Deal_Master_Wide'!$EF$127)</x:f>
      </x:c>
      <x:c r="Z875" s="118" t="str">
        <x:f>IF('Deal_Master_Wide'!$EM$127="","",'Deal_Master_Wide'!$EM$127)</x:f>
      </x:c>
      <x:c r="AA875" s="52" t="str">
        <x:f>IF('Deal_Master_Wide'!$AL$127="","",'Deal_Master_Wide'!$AL$127)</x:f>
        <x:v>Unknown</x:v>
      </x:c>
      <x:c r="AB875" s="54" t="str">
        <x:f>IF('Deal_Master_Wide'!$AF$127="","",'Deal_Master_Wide'!$AF$127)</x:f>
      </x:c>
      <x:c r="AC875" s="52" t="str">
        <x:f>IF(COUNT($P875,$Q875,$R875,$S875,$T875,$U875,$V875,$W875,$X875)=9,"Yes","No")</x:f>
        <x:v>No</x:v>
      </x:c>
      <x:c r="AD875" s="52" t="str">
        <x:f>IF(COUNT($Y875,$Z875)=2,"Yes","No")</x:f>
        <x:v>No</x:v>
      </x:c>
      <x:c r="AE875" s="50" t="str"/>
      <x:c r="AF875" t="str"/>
    </x:row>
    <x:row r="876" ht="20" customHeight="1">
      <x:c r="A876" s="50" t="str">
        <x:v>CTL-0125</x:v>
      </x:c>
      <x:c r="B876" s="50" t="str">
        <x:v>Candidate alternative-rationale group</x:v>
      </x:c>
      <x:c r="C876" s="52" t="str">
        <x:f>IF('Deal_Master_Wide'!$AU$127="","",'Deal_Master_Wide'!$AU$127)</x:f>
        <x:v>Not reviewed</x:v>
      </x:c>
      <x:c r="D876" s="52" t="str">
        <x:f>IF('Deal_Master_Wide'!$AV$127="","",'Deal_Master_Wide'!$AV$127)</x:f>
        <x:v>Not assessed</x:v>
      </x:c>
      <x:c r="E876" s="50" t="n">
        <x:v>0</x:v>
      </x:c>
      <x:c r="F876" s="52" t="str">
        <x:f>IF(OR($C876="High-confidence innovation-driven",$C876="Medium-confidence innovation-driven"),1,IF($C876="Clear alternative-rationale",0,""))</x:f>
      </x:c>
      <x:c r="G876" s="52" t="str">
        <x:f>IF('Deal_Master_Wide'!$M$127="","",'Deal_Master_Wide'!$M$127)</x:f>
        <x:v>Review</x:v>
      </x:c>
      <x:c r="H876" s="50" t="str"/>
      <x:c r="I876" s="50" t="str">
        <x:v>PharmaLex GmbH; McGee Pharma International</x:v>
      </x:c>
      <x:c r="J876" s="50" t="n">
        <x:v>2017</x:v>
      </x:c>
      <x:c r="K876" s="50" t="n">
        <x:v>3</x:v>
      </x:c>
      <x:c r="L876" s="50" t="n">
        <x:v>2020</x:v>
      </x:c>
      <x:c r="M876" s="50" t="n">
        <x:v>1</x:v>
      </x:c>
      <x:c r="N876" s="50" t="n">
        <x:v>1</x:v>
      </x:c>
      <x:c r="O876" s="52" t="str">
        <x:f>IF($F876="","",$F876*$M876)</x:f>
      </x:c>
      <x:c r="P876" s="54" t="str">
        <x:f>IF('Deal_Master_Wide'!$BV$127="","",'Deal_Master_Wide'!$BV$127)</x:f>
      </x:c>
      <x:c r="Q876" s="54" t="str">
        <x:f>IF('Deal_Master_Wide'!$CC$127="","",'Deal_Master_Wide'!$CC$127)</x:f>
      </x:c>
      <x:c r="R876" s="54" t="str">
        <x:f>IF('Deal_Master_Wide'!$CJ$127="","",'Deal_Master_Wide'!$CJ$127)</x:f>
      </x:c>
      <x:c r="S876" s="54" t="str">
        <x:f>IF('Deal_Master_Wide'!$CQ$127="","",'Deal_Master_Wide'!$CQ$127)</x:f>
      </x:c>
      <x:c r="T876" s="54" t="str">
        <x:f>IF('Deal_Master_Wide'!$CX$127="","",'Deal_Master_Wide'!$CX$127)</x:f>
      </x:c>
      <x:c r="U876" s="54" t="str">
        <x:f>IF('Deal_Master_Wide'!$DE$127="","",'Deal_Master_Wide'!$DE$127)</x:f>
      </x:c>
      <x:c r="V876" s="56" t="str">
        <x:f>IF('Deal_Master_Wide'!$DL$127="","",'Deal_Master_Wide'!$DL$127)</x:f>
      </x:c>
      <x:c r="W876" s="56" t="str">
        <x:f>IF('Deal_Master_Wide'!$DS$127="","",'Deal_Master_Wide'!$DS$127)</x:f>
      </x:c>
      <x:c r="X876" s="56" t="str">
        <x:f>IF('Deal_Master_Wide'!$DZ$127="","",'Deal_Master_Wide'!$DZ$127)</x:f>
      </x:c>
      <x:c r="Y876" s="118" t="str">
        <x:f>IF('Deal_Master_Wide'!$EG$127="","",'Deal_Master_Wide'!$EG$127)</x:f>
      </x:c>
      <x:c r="Z876" s="118" t="str">
        <x:f>IF('Deal_Master_Wide'!$EN$127="","",'Deal_Master_Wide'!$EN$127)</x:f>
      </x:c>
      <x:c r="AA876" s="52" t="str">
        <x:f>IF('Deal_Master_Wide'!$AL$127="","",'Deal_Master_Wide'!$AL$127)</x:f>
        <x:v>Unknown</x:v>
      </x:c>
      <x:c r="AB876" s="54" t="str">
        <x:f>IF('Deal_Master_Wide'!$AF$127="","",'Deal_Master_Wide'!$AF$127)</x:f>
      </x:c>
      <x:c r="AC876" s="52" t="str">
        <x:f>IF(COUNT($P876,$Q876,$R876,$S876,$T876,$U876,$V876,$W876,$X876)=9,"Yes","No")</x:f>
        <x:v>No</x:v>
      </x:c>
      <x:c r="AD876" s="52" t="str">
        <x:f>IF(COUNT($Y876,$Z876)=2,"Yes","No")</x:f>
        <x:v>No</x:v>
      </x:c>
      <x:c r="AE876" s="50" t="str"/>
      <x:c r="AF876" t="str"/>
    </x:row>
    <x:row r="877" ht="20" customHeight="1">
      <x:c r="A877" s="50" t="str">
        <x:v>CTL-0126</x:v>
      </x:c>
      <x:c r="B877" s="50" t="str">
        <x:v>Candidate alternative-rationale group</x:v>
      </x:c>
      <x:c r="C877" s="52" t="str">
        <x:f>IF('Deal_Master_Wide'!$AU$128="","",'Deal_Master_Wide'!$AU$128)</x:f>
        <x:v>Not reviewed</x:v>
      </x:c>
      <x:c r="D877" s="52" t="str">
        <x:f>IF('Deal_Master_Wide'!$AV$128="","",'Deal_Master_Wide'!$AV$128)</x:f>
        <x:v>Not assessed</x:v>
      </x:c>
      <x:c r="E877" s="50" t="n">
        <x:v>0</x:v>
      </x:c>
      <x:c r="F877" s="52" t="str">
        <x:f>IF(OR($C877="High-confidence innovation-driven",$C877="Medium-confidence innovation-driven"),1,IF($C877="Clear alternative-rationale",0,""))</x:f>
      </x:c>
      <x:c r="G877" s="52" t="str">
        <x:f>IF('Deal_Master_Wide'!$M$128="","",'Deal_Master_Wide'!$M$128)</x:f>
        <x:v>Review</x:v>
      </x:c>
      <x:c r="H877" s="50" t="str">
        <x:v>Clinigen Ltd</x:v>
      </x:c>
      <x:c r="I877" s="50" t="str">
        <x:v>Quantum Pharmaceutical Ltd</x:v>
      </x:c>
      <x:c r="J877" s="50" t="n">
        <x:v>2017</x:v>
      </x:c>
      <x:c r="K877" s="50" t="n">
        <x:v>-3</x:v>
      </x:c>
      <x:c r="L877" s="50" t="n">
        <x:v>2014</x:v>
      </x:c>
      <x:c r="M877" s="50" t="n">
        <x:v>0</x:v>
      </x:c>
      <x:c r="N877" s="50" t="n">
        <x:v>0</x:v>
      </x:c>
      <x:c r="O877" s="52" t="str">
        <x:f>IF($F877="","",$F877*$M877)</x:f>
      </x:c>
      <x:c r="P877" s="54" t="str">
        <x:f>IF('Deal_Master_Wide'!$BP$128="","",'Deal_Master_Wide'!$BP$128)</x:f>
      </x:c>
      <x:c r="Q877" s="54" t="str">
        <x:f>IF('Deal_Master_Wide'!$BW$128="","",'Deal_Master_Wide'!$BW$128)</x:f>
      </x:c>
      <x:c r="R877" s="54" t="str">
        <x:f>IF('Deal_Master_Wide'!$CD$128="","",'Deal_Master_Wide'!$CD$128)</x:f>
      </x:c>
      <x:c r="S877" s="54" t="str">
        <x:f>IF('Deal_Master_Wide'!$CK$128="","",'Deal_Master_Wide'!$CK$128)</x:f>
      </x:c>
      <x:c r="T877" s="54" t="str">
        <x:f>IF('Deal_Master_Wide'!$CR$128="","",'Deal_Master_Wide'!$CR$128)</x:f>
      </x:c>
      <x:c r="U877" s="54" t="str">
        <x:f>IF('Deal_Master_Wide'!$CY$128="","",'Deal_Master_Wide'!$CY$128)</x:f>
      </x:c>
      <x:c r="V877" s="56" t="str">
        <x:f>IF('Deal_Master_Wide'!$DF$128="","",'Deal_Master_Wide'!$DF$128)</x:f>
      </x:c>
      <x:c r="W877" s="56" t="str">
        <x:f>IF('Deal_Master_Wide'!$DM$128="","",'Deal_Master_Wide'!$DM$128)</x:f>
      </x:c>
      <x:c r="X877" s="56" t="str">
        <x:f>IF('Deal_Master_Wide'!$DT$128="","",'Deal_Master_Wide'!$DT$128)</x:f>
      </x:c>
      <x:c r="Y877" s="118" t="str">
        <x:f>IF('Deal_Master_Wide'!$EA$128="","",'Deal_Master_Wide'!$EA$128)</x:f>
      </x:c>
      <x:c r="Z877" s="118" t="str">
        <x:f>IF('Deal_Master_Wide'!$EH$128="","",'Deal_Master_Wide'!$EH$128)</x:f>
      </x:c>
      <x:c r="AA877" s="52" t="str">
        <x:f>IF('Deal_Master_Wide'!$AL$128="","",'Deal_Master_Wide'!$AL$128)</x:f>
        <x:v>Unknown</x:v>
      </x:c>
      <x:c r="AB877" s="54" t="n">
        <x:f>IF('Deal_Master_Wide'!$AF$128="","",'Deal_Master_Wide'!$AF$128)</x:f>
        <x:v>199</x:v>
      </x:c>
      <x:c r="AC877" s="52" t="str">
        <x:f>IF(COUNT($P877,$Q877,$R877,$S877,$T877,$U877,$V877,$W877,$X877)=9,"Yes","No")</x:f>
        <x:v>No</x:v>
      </x:c>
      <x:c r="AD877" s="52" t="str">
        <x:f>IF(COUNT($Y877,$Z877)=2,"Yes","No")</x:f>
        <x:v>No</x:v>
      </x:c>
      <x:c r="AE877" s="50" t="str"/>
      <x:c r="AF877" t="str"/>
    </x:row>
    <x:row r="878" ht="20" customHeight="1">
      <x:c r="A878" s="50" t="str">
        <x:v>CTL-0126</x:v>
      </x:c>
      <x:c r="B878" s="50" t="str">
        <x:v>Candidate alternative-rationale group</x:v>
      </x:c>
      <x:c r="C878" s="52" t="str">
        <x:f>IF('Deal_Master_Wide'!$AU$128="","",'Deal_Master_Wide'!$AU$128)</x:f>
        <x:v>Not reviewed</x:v>
      </x:c>
      <x:c r="D878" s="52" t="str">
        <x:f>IF('Deal_Master_Wide'!$AV$128="","",'Deal_Master_Wide'!$AV$128)</x:f>
        <x:v>Not assessed</x:v>
      </x:c>
      <x:c r="E878" s="50" t="n">
        <x:v>0</x:v>
      </x:c>
      <x:c r="F878" s="52" t="str">
        <x:f>IF(OR($C878="High-confidence innovation-driven",$C878="Medium-confidence innovation-driven"),1,IF($C878="Clear alternative-rationale",0,""))</x:f>
      </x:c>
      <x:c r="G878" s="52" t="str">
        <x:f>IF('Deal_Master_Wide'!$M$128="","",'Deal_Master_Wide'!$M$128)</x:f>
        <x:v>Review</x:v>
      </x:c>
      <x:c r="H878" s="50" t="str">
        <x:v>Clinigen Ltd</x:v>
      </x:c>
      <x:c r="I878" s="50" t="str">
        <x:v>Quantum Pharmaceutical Ltd</x:v>
      </x:c>
      <x:c r="J878" s="50" t="n">
        <x:v>2017</x:v>
      </x:c>
      <x:c r="K878" s="50" t="n">
        <x:v>-2</x:v>
      </x:c>
      <x:c r="L878" s="50" t="n">
        <x:v>2015</x:v>
      </x:c>
      <x:c r="M878" s="50" t="n">
        <x:v>0</x:v>
      </x:c>
      <x:c r="N878" s="50" t="n">
        <x:v>0</x:v>
      </x:c>
      <x:c r="O878" s="52" t="str">
        <x:f>IF($F878="","",$F878*$M878)</x:f>
      </x:c>
      <x:c r="P878" s="54" t="str">
        <x:f>IF('Deal_Master_Wide'!$BQ$128="","",'Deal_Master_Wide'!$BQ$128)</x:f>
      </x:c>
      <x:c r="Q878" s="54" t="str">
        <x:f>IF('Deal_Master_Wide'!$BX$128="","",'Deal_Master_Wide'!$BX$128)</x:f>
      </x:c>
      <x:c r="R878" s="54" t="str">
        <x:f>IF('Deal_Master_Wide'!$CE$128="","",'Deal_Master_Wide'!$CE$128)</x:f>
      </x:c>
      <x:c r="S878" s="54" t="str">
        <x:f>IF('Deal_Master_Wide'!$CL$128="","",'Deal_Master_Wide'!$CL$128)</x:f>
      </x:c>
      <x:c r="T878" s="54" t="str">
        <x:f>IF('Deal_Master_Wide'!$CS$128="","",'Deal_Master_Wide'!$CS$128)</x:f>
      </x:c>
      <x:c r="U878" s="54" t="str">
        <x:f>IF('Deal_Master_Wide'!$CZ$128="","",'Deal_Master_Wide'!$CZ$128)</x:f>
      </x:c>
      <x:c r="V878" s="56" t="str">
        <x:f>IF('Deal_Master_Wide'!$DG$128="","",'Deal_Master_Wide'!$DG$128)</x:f>
      </x:c>
      <x:c r="W878" s="56" t="str">
        <x:f>IF('Deal_Master_Wide'!$DN$128="","",'Deal_Master_Wide'!$DN$128)</x:f>
      </x:c>
      <x:c r="X878" s="56" t="str">
        <x:f>IF('Deal_Master_Wide'!$DU$128="","",'Deal_Master_Wide'!$DU$128)</x:f>
      </x:c>
      <x:c r="Y878" s="118" t="str">
        <x:f>IF('Deal_Master_Wide'!$EB$128="","",'Deal_Master_Wide'!$EB$128)</x:f>
      </x:c>
      <x:c r="Z878" s="118" t="str">
        <x:f>IF('Deal_Master_Wide'!$EI$128="","",'Deal_Master_Wide'!$EI$128)</x:f>
      </x:c>
      <x:c r="AA878" s="52" t="str">
        <x:f>IF('Deal_Master_Wide'!$AL$128="","",'Deal_Master_Wide'!$AL$128)</x:f>
        <x:v>Unknown</x:v>
      </x:c>
      <x:c r="AB878" s="54" t="n">
        <x:f>IF('Deal_Master_Wide'!$AF$128="","",'Deal_Master_Wide'!$AF$128)</x:f>
        <x:v>199</x:v>
      </x:c>
      <x:c r="AC878" s="52" t="str">
        <x:f>IF(COUNT($P878,$Q878,$R878,$S878,$T878,$U878,$V878,$W878,$X878)=9,"Yes","No")</x:f>
        <x:v>No</x:v>
      </x:c>
      <x:c r="AD878" s="52" t="str">
        <x:f>IF(COUNT($Y878,$Z878)=2,"Yes","No")</x:f>
        <x:v>No</x:v>
      </x:c>
      <x:c r="AE878" s="50" t="str"/>
      <x:c r="AF878" t="str"/>
    </x:row>
    <x:row r="879" ht="20" customHeight="1">
      <x:c r="A879" s="50" t="str">
        <x:v>CTL-0126</x:v>
      </x:c>
      <x:c r="B879" s="50" t="str">
        <x:v>Candidate alternative-rationale group</x:v>
      </x:c>
      <x:c r="C879" s="52" t="str">
        <x:f>IF('Deal_Master_Wide'!$AU$128="","",'Deal_Master_Wide'!$AU$128)</x:f>
        <x:v>Not reviewed</x:v>
      </x:c>
      <x:c r="D879" s="52" t="str">
        <x:f>IF('Deal_Master_Wide'!$AV$128="","",'Deal_Master_Wide'!$AV$128)</x:f>
        <x:v>Not assessed</x:v>
      </x:c>
      <x:c r="E879" s="50" t="n">
        <x:v>0</x:v>
      </x:c>
      <x:c r="F879" s="52" t="str">
        <x:f>IF(OR($C879="High-confidence innovation-driven",$C879="Medium-confidence innovation-driven"),1,IF($C879="Clear alternative-rationale",0,""))</x:f>
      </x:c>
      <x:c r="G879" s="52" t="str">
        <x:f>IF('Deal_Master_Wide'!$M$128="","",'Deal_Master_Wide'!$M$128)</x:f>
        <x:v>Review</x:v>
      </x:c>
      <x:c r="H879" s="50" t="str">
        <x:v>Clinigen Ltd</x:v>
      </x:c>
      <x:c r="I879" s="50" t="str">
        <x:v>Quantum Pharmaceutical Ltd</x:v>
      </x:c>
      <x:c r="J879" s="50" t="n">
        <x:v>2017</x:v>
      </x:c>
      <x:c r="K879" s="50" t="n">
        <x:v>-1</x:v>
      </x:c>
      <x:c r="L879" s="50" t="n">
        <x:v>2016</x:v>
      </x:c>
      <x:c r="M879" s="50" t="n">
        <x:v>0</x:v>
      </x:c>
      <x:c r="N879" s="50" t="n">
        <x:v>0</x:v>
      </x:c>
      <x:c r="O879" s="52" t="str">
        <x:f>IF($F879="","",$F879*$M879)</x:f>
      </x:c>
      <x:c r="P879" s="54" t="str">
        <x:f>IF('Deal_Master_Wide'!$BR$128="","",'Deal_Master_Wide'!$BR$128)</x:f>
      </x:c>
      <x:c r="Q879" s="54" t="str">
        <x:f>IF('Deal_Master_Wide'!$BY$128="","",'Deal_Master_Wide'!$BY$128)</x:f>
      </x:c>
      <x:c r="R879" s="54" t="str">
        <x:f>IF('Deal_Master_Wide'!$CF$128="","",'Deal_Master_Wide'!$CF$128)</x:f>
      </x:c>
      <x:c r="S879" s="54" t="str">
        <x:f>IF('Deal_Master_Wide'!$CM$128="","",'Deal_Master_Wide'!$CM$128)</x:f>
      </x:c>
      <x:c r="T879" s="54" t="str">
        <x:f>IF('Deal_Master_Wide'!$CT$128="","",'Deal_Master_Wide'!$CT$128)</x:f>
      </x:c>
      <x:c r="U879" s="54" t="str">
        <x:f>IF('Deal_Master_Wide'!$DA$128="","",'Deal_Master_Wide'!$DA$128)</x:f>
      </x:c>
      <x:c r="V879" s="56" t="str">
        <x:f>IF('Deal_Master_Wide'!$DH$128="","",'Deal_Master_Wide'!$DH$128)</x:f>
      </x:c>
      <x:c r="W879" s="56" t="str">
        <x:f>IF('Deal_Master_Wide'!$DO$128="","",'Deal_Master_Wide'!$DO$128)</x:f>
      </x:c>
      <x:c r="X879" s="56" t="str">
        <x:f>IF('Deal_Master_Wide'!$DV$128="","",'Deal_Master_Wide'!$DV$128)</x:f>
      </x:c>
      <x:c r="Y879" s="118" t="str">
        <x:f>IF('Deal_Master_Wide'!$EC$128="","",'Deal_Master_Wide'!$EC$128)</x:f>
      </x:c>
      <x:c r="Z879" s="118" t="str">
        <x:f>IF('Deal_Master_Wide'!$EJ$128="","",'Deal_Master_Wide'!$EJ$128)</x:f>
      </x:c>
      <x:c r="AA879" s="52" t="str">
        <x:f>IF('Deal_Master_Wide'!$AL$128="","",'Deal_Master_Wide'!$AL$128)</x:f>
        <x:v>Unknown</x:v>
      </x:c>
      <x:c r="AB879" s="54" t="n">
        <x:f>IF('Deal_Master_Wide'!$AF$128="","",'Deal_Master_Wide'!$AF$128)</x:f>
        <x:v>199</x:v>
      </x:c>
      <x:c r="AC879" s="52" t="str">
        <x:f>IF(COUNT($P879,$Q879,$R879,$S879,$T879,$U879,$V879,$W879,$X879)=9,"Yes","No")</x:f>
        <x:v>No</x:v>
      </x:c>
      <x:c r="AD879" s="52" t="str">
        <x:f>IF(COUNT($Y879,$Z879)=2,"Yes","No")</x:f>
        <x:v>No</x:v>
      </x:c>
      <x:c r="AE879" s="50" t="str"/>
      <x:c r="AF879" t="str"/>
    </x:row>
    <x:row r="880" ht="20" customHeight="1">
      <x:c r="A880" s="50" t="str">
        <x:v>CTL-0126</x:v>
      </x:c>
      <x:c r="B880" s="50" t="str">
        <x:v>Candidate alternative-rationale group</x:v>
      </x:c>
      <x:c r="C880" s="52" t="str">
        <x:f>IF('Deal_Master_Wide'!$AU$128="","",'Deal_Master_Wide'!$AU$128)</x:f>
        <x:v>Not reviewed</x:v>
      </x:c>
      <x:c r="D880" s="52" t="str">
        <x:f>IF('Deal_Master_Wide'!$AV$128="","",'Deal_Master_Wide'!$AV$128)</x:f>
        <x:v>Not assessed</x:v>
      </x:c>
      <x:c r="E880" s="50" t="n">
        <x:v>0</x:v>
      </x:c>
      <x:c r="F880" s="52" t="str">
        <x:f>IF(OR($C880="High-confidence innovation-driven",$C880="Medium-confidence innovation-driven"),1,IF($C880="Clear alternative-rationale",0,""))</x:f>
      </x:c>
      <x:c r="G880" s="52" t="str">
        <x:f>IF('Deal_Master_Wide'!$M$128="","",'Deal_Master_Wide'!$M$128)</x:f>
        <x:v>Review</x:v>
      </x:c>
      <x:c r="H880" s="50" t="str">
        <x:v>Clinigen Ltd</x:v>
      </x:c>
      <x:c r="I880" s="50" t="str">
        <x:v>Quantum Pharmaceutical Ltd</x:v>
      </x:c>
      <x:c r="J880" s="50" t="n">
        <x:v>2017</x:v>
      </x:c>
      <x:c r="K880" s="50" t="n">
        <x:v>0</x:v>
      </x:c>
      <x:c r="L880" s="50" t="n">
        <x:v>2017</x:v>
      </x:c>
      <x:c r="M880" s="50" t="n">
        <x:v>0</x:v>
      </x:c>
      <x:c r="N880" s="50" t="n">
        <x:v>1</x:v>
      </x:c>
      <x:c r="O880" s="52" t="str">
        <x:f>IF($F880="","",$F880*$M880)</x:f>
      </x:c>
      <x:c r="P880" s="54" t="str">
        <x:f>IF('Deal_Master_Wide'!$BS$128="","",'Deal_Master_Wide'!$BS$128)</x:f>
      </x:c>
      <x:c r="Q880" s="54" t="str">
        <x:f>IF('Deal_Master_Wide'!$BZ$128="","",'Deal_Master_Wide'!$BZ$128)</x:f>
      </x:c>
      <x:c r="R880" s="54" t="str">
        <x:f>IF('Deal_Master_Wide'!$CG$128="","",'Deal_Master_Wide'!$CG$128)</x:f>
      </x:c>
      <x:c r="S880" s="54" t="str">
        <x:f>IF('Deal_Master_Wide'!$CN$128="","",'Deal_Master_Wide'!$CN$128)</x:f>
      </x:c>
      <x:c r="T880" s="54" t="str">
        <x:f>IF('Deal_Master_Wide'!$CU$128="","",'Deal_Master_Wide'!$CU$128)</x:f>
      </x:c>
      <x:c r="U880" s="54" t="str">
        <x:f>IF('Deal_Master_Wide'!$DB$128="","",'Deal_Master_Wide'!$DB$128)</x:f>
      </x:c>
      <x:c r="V880" s="56" t="str">
        <x:f>IF('Deal_Master_Wide'!$DI$128="","",'Deal_Master_Wide'!$DI$128)</x:f>
      </x:c>
      <x:c r="W880" s="56" t="str">
        <x:f>IF('Deal_Master_Wide'!$DP$128="","",'Deal_Master_Wide'!$DP$128)</x:f>
      </x:c>
      <x:c r="X880" s="56" t="str">
        <x:f>IF('Deal_Master_Wide'!$DW$128="","",'Deal_Master_Wide'!$DW$128)</x:f>
      </x:c>
      <x:c r="Y880" s="118" t="str">
        <x:f>IF('Deal_Master_Wide'!$ED$128="","",'Deal_Master_Wide'!$ED$128)</x:f>
      </x:c>
      <x:c r="Z880" s="118" t="str">
        <x:f>IF('Deal_Master_Wide'!$EK$128="","",'Deal_Master_Wide'!$EK$128)</x:f>
      </x:c>
      <x:c r="AA880" s="52" t="str">
        <x:f>IF('Deal_Master_Wide'!$AL$128="","",'Deal_Master_Wide'!$AL$128)</x:f>
        <x:v>Unknown</x:v>
      </x:c>
      <x:c r="AB880" s="54" t="n">
        <x:f>IF('Deal_Master_Wide'!$AF$128="","",'Deal_Master_Wide'!$AF$128)</x:f>
        <x:v>199</x:v>
      </x:c>
      <x:c r="AC880" s="52" t="str">
        <x:f>IF(COUNT($P880,$Q880,$R880,$S880,$T880,$U880,$V880,$W880,$X880)=9,"Yes","No")</x:f>
        <x:v>No</x:v>
      </x:c>
      <x:c r="AD880" s="52" t="str">
        <x:f>IF(COUNT($Y880,$Z880)=2,"Yes","No")</x:f>
        <x:v>No</x:v>
      </x:c>
      <x:c r="AE880" s="50" t="str"/>
      <x:c r="AF880" t="str"/>
    </x:row>
    <x:row r="881" ht="20" customHeight="1">
      <x:c r="A881" s="50" t="str">
        <x:v>CTL-0126</x:v>
      </x:c>
      <x:c r="B881" s="50" t="str">
        <x:v>Candidate alternative-rationale group</x:v>
      </x:c>
      <x:c r="C881" s="52" t="str">
        <x:f>IF('Deal_Master_Wide'!$AU$128="","",'Deal_Master_Wide'!$AU$128)</x:f>
        <x:v>Not reviewed</x:v>
      </x:c>
      <x:c r="D881" s="52" t="str">
        <x:f>IF('Deal_Master_Wide'!$AV$128="","",'Deal_Master_Wide'!$AV$128)</x:f>
        <x:v>Not assessed</x:v>
      </x:c>
      <x:c r="E881" s="50" t="n">
        <x:v>0</x:v>
      </x:c>
      <x:c r="F881" s="52" t="str">
        <x:f>IF(OR($C881="High-confidence innovation-driven",$C881="Medium-confidence innovation-driven"),1,IF($C881="Clear alternative-rationale",0,""))</x:f>
      </x:c>
      <x:c r="G881" s="52" t="str">
        <x:f>IF('Deal_Master_Wide'!$M$128="","",'Deal_Master_Wide'!$M$128)</x:f>
        <x:v>Review</x:v>
      </x:c>
      <x:c r="H881" s="50" t="str">
        <x:v>Clinigen Ltd</x:v>
      </x:c>
      <x:c r="I881" s="50" t="str">
        <x:v>Quantum Pharmaceutical Ltd</x:v>
      </x:c>
      <x:c r="J881" s="50" t="n">
        <x:v>2017</x:v>
      </x:c>
      <x:c r="K881" s="50" t="n">
        <x:v>1</x:v>
      </x:c>
      <x:c r="L881" s="50" t="n">
        <x:v>2018</x:v>
      </x:c>
      <x:c r="M881" s="50" t="n">
        <x:v>1</x:v>
      </x:c>
      <x:c r="N881" s="50" t="n">
        <x:v>1</x:v>
      </x:c>
      <x:c r="O881" s="52" t="str">
        <x:f>IF($F881="","",$F881*$M881)</x:f>
      </x:c>
      <x:c r="P881" s="54" t="str">
        <x:f>IF('Deal_Master_Wide'!$BT$128="","",'Deal_Master_Wide'!$BT$128)</x:f>
      </x:c>
      <x:c r="Q881" s="54" t="str">
        <x:f>IF('Deal_Master_Wide'!$CA$128="","",'Deal_Master_Wide'!$CA$128)</x:f>
      </x:c>
      <x:c r="R881" s="54" t="str">
        <x:f>IF('Deal_Master_Wide'!$CH$128="","",'Deal_Master_Wide'!$CH$128)</x:f>
      </x:c>
      <x:c r="S881" s="54" t="str">
        <x:f>IF('Deal_Master_Wide'!$CO$128="","",'Deal_Master_Wide'!$CO$128)</x:f>
      </x:c>
      <x:c r="T881" s="54" t="str">
        <x:f>IF('Deal_Master_Wide'!$CV$128="","",'Deal_Master_Wide'!$CV$128)</x:f>
      </x:c>
      <x:c r="U881" s="54" t="str">
        <x:f>IF('Deal_Master_Wide'!$DC$128="","",'Deal_Master_Wide'!$DC$128)</x:f>
      </x:c>
      <x:c r="V881" s="56" t="str">
        <x:f>IF('Deal_Master_Wide'!$DJ$128="","",'Deal_Master_Wide'!$DJ$128)</x:f>
      </x:c>
      <x:c r="W881" s="56" t="str">
        <x:f>IF('Deal_Master_Wide'!$DQ$128="","",'Deal_Master_Wide'!$DQ$128)</x:f>
      </x:c>
      <x:c r="X881" s="56" t="str">
        <x:f>IF('Deal_Master_Wide'!$DX$128="","",'Deal_Master_Wide'!$DX$128)</x:f>
      </x:c>
      <x:c r="Y881" s="118" t="str">
        <x:f>IF('Deal_Master_Wide'!$EE$128="","",'Deal_Master_Wide'!$EE$128)</x:f>
      </x:c>
      <x:c r="Z881" s="118" t="str">
        <x:f>IF('Deal_Master_Wide'!$EL$128="","",'Deal_Master_Wide'!$EL$128)</x:f>
      </x:c>
      <x:c r="AA881" s="52" t="str">
        <x:f>IF('Deal_Master_Wide'!$AL$128="","",'Deal_Master_Wide'!$AL$128)</x:f>
        <x:v>Unknown</x:v>
      </x:c>
      <x:c r="AB881" s="54" t="n">
        <x:f>IF('Deal_Master_Wide'!$AF$128="","",'Deal_Master_Wide'!$AF$128)</x:f>
        <x:v>199</x:v>
      </x:c>
      <x:c r="AC881" s="52" t="str">
        <x:f>IF(COUNT($P881,$Q881,$R881,$S881,$T881,$U881,$V881,$W881,$X881)=9,"Yes","No")</x:f>
        <x:v>No</x:v>
      </x:c>
      <x:c r="AD881" s="52" t="str">
        <x:f>IF(COUNT($Y881,$Z881)=2,"Yes","No")</x:f>
        <x:v>No</x:v>
      </x:c>
      <x:c r="AE881" s="50" t="str"/>
      <x:c r="AF881" t="str"/>
    </x:row>
    <x:row r="882" ht="20" customHeight="1">
      <x:c r="A882" s="50" t="str">
        <x:v>CTL-0126</x:v>
      </x:c>
      <x:c r="B882" s="50" t="str">
        <x:v>Candidate alternative-rationale group</x:v>
      </x:c>
      <x:c r="C882" s="52" t="str">
        <x:f>IF('Deal_Master_Wide'!$AU$128="","",'Deal_Master_Wide'!$AU$128)</x:f>
        <x:v>Not reviewed</x:v>
      </x:c>
      <x:c r="D882" s="52" t="str">
        <x:f>IF('Deal_Master_Wide'!$AV$128="","",'Deal_Master_Wide'!$AV$128)</x:f>
        <x:v>Not assessed</x:v>
      </x:c>
      <x:c r="E882" s="50" t="n">
        <x:v>0</x:v>
      </x:c>
      <x:c r="F882" s="52" t="str">
        <x:f>IF(OR($C882="High-confidence innovation-driven",$C882="Medium-confidence innovation-driven"),1,IF($C882="Clear alternative-rationale",0,""))</x:f>
      </x:c>
      <x:c r="G882" s="52" t="str">
        <x:f>IF('Deal_Master_Wide'!$M$128="","",'Deal_Master_Wide'!$M$128)</x:f>
        <x:v>Review</x:v>
      </x:c>
      <x:c r="H882" s="50" t="str">
        <x:v>Clinigen Ltd</x:v>
      </x:c>
      <x:c r="I882" s="50" t="str">
        <x:v>Quantum Pharmaceutical Ltd</x:v>
      </x:c>
      <x:c r="J882" s="50" t="n">
        <x:v>2017</x:v>
      </x:c>
      <x:c r="K882" s="50" t="n">
        <x:v>2</x:v>
      </x:c>
      <x:c r="L882" s="50" t="n">
        <x:v>2019</x:v>
      </x:c>
      <x:c r="M882" s="50" t="n">
        <x:v>1</x:v>
      </x:c>
      <x:c r="N882" s="50" t="n">
        <x:v>1</x:v>
      </x:c>
      <x:c r="O882" s="52" t="str">
        <x:f>IF($F882="","",$F882*$M882)</x:f>
      </x:c>
      <x:c r="P882" s="54" t="str">
        <x:f>IF('Deal_Master_Wide'!$BU$128="","",'Deal_Master_Wide'!$BU$128)</x:f>
      </x:c>
      <x:c r="Q882" s="54" t="str">
        <x:f>IF('Deal_Master_Wide'!$CB$128="","",'Deal_Master_Wide'!$CB$128)</x:f>
      </x:c>
      <x:c r="R882" s="54" t="str">
        <x:f>IF('Deal_Master_Wide'!$CI$128="","",'Deal_Master_Wide'!$CI$128)</x:f>
      </x:c>
      <x:c r="S882" s="54" t="str">
        <x:f>IF('Deal_Master_Wide'!$CP$128="","",'Deal_Master_Wide'!$CP$128)</x:f>
      </x:c>
      <x:c r="T882" s="54" t="str">
        <x:f>IF('Deal_Master_Wide'!$CW$128="","",'Deal_Master_Wide'!$CW$128)</x:f>
      </x:c>
      <x:c r="U882" s="54" t="str">
        <x:f>IF('Deal_Master_Wide'!$DD$128="","",'Deal_Master_Wide'!$DD$128)</x:f>
      </x:c>
      <x:c r="V882" s="56" t="str">
        <x:f>IF('Deal_Master_Wide'!$DK$128="","",'Deal_Master_Wide'!$DK$128)</x:f>
      </x:c>
      <x:c r="W882" s="56" t="str">
        <x:f>IF('Deal_Master_Wide'!$DR$128="","",'Deal_Master_Wide'!$DR$128)</x:f>
      </x:c>
      <x:c r="X882" s="56" t="str">
        <x:f>IF('Deal_Master_Wide'!$DY$128="","",'Deal_Master_Wide'!$DY$128)</x:f>
      </x:c>
      <x:c r="Y882" s="118" t="str">
        <x:f>IF('Deal_Master_Wide'!$EF$128="","",'Deal_Master_Wide'!$EF$128)</x:f>
      </x:c>
      <x:c r="Z882" s="118" t="str">
        <x:f>IF('Deal_Master_Wide'!$EM$128="","",'Deal_Master_Wide'!$EM$128)</x:f>
      </x:c>
      <x:c r="AA882" s="52" t="str">
        <x:f>IF('Deal_Master_Wide'!$AL$128="","",'Deal_Master_Wide'!$AL$128)</x:f>
        <x:v>Unknown</x:v>
      </x:c>
      <x:c r="AB882" s="54" t="n">
        <x:f>IF('Deal_Master_Wide'!$AF$128="","",'Deal_Master_Wide'!$AF$128)</x:f>
        <x:v>199</x:v>
      </x:c>
      <x:c r="AC882" s="52" t="str">
        <x:f>IF(COUNT($P882,$Q882,$R882,$S882,$T882,$U882,$V882,$W882,$X882)=9,"Yes","No")</x:f>
        <x:v>No</x:v>
      </x:c>
      <x:c r="AD882" s="52" t="str">
        <x:f>IF(COUNT($Y882,$Z882)=2,"Yes","No")</x:f>
        <x:v>No</x:v>
      </x:c>
      <x:c r="AE882" s="50" t="str"/>
      <x:c r="AF882" t="str"/>
    </x:row>
    <x:row r="883" ht="20" customHeight="1">
      <x:c r="A883" s="50" t="str">
        <x:v>CTL-0126</x:v>
      </x:c>
      <x:c r="B883" s="50" t="str">
        <x:v>Candidate alternative-rationale group</x:v>
      </x:c>
      <x:c r="C883" s="52" t="str">
        <x:f>IF('Deal_Master_Wide'!$AU$128="","",'Deal_Master_Wide'!$AU$128)</x:f>
        <x:v>Not reviewed</x:v>
      </x:c>
      <x:c r="D883" s="52" t="str">
        <x:f>IF('Deal_Master_Wide'!$AV$128="","",'Deal_Master_Wide'!$AV$128)</x:f>
        <x:v>Not assessed</x:v>
      </x:c>
      <x:c r="E883" s="50" t="n">
        <x:v>0</x:v>
      </x:c>
      <x:c r="F883" s="52" t="str">
        <x:f>IF(OR($C883="High-confidence innovation-driven",$C883="Medium-confidence innovation-driven"),1,IF($C883="Clear alternative-rationale",0,""))</x:f>
      </x:c>
      <x:c r="G883" s="52" t="str">
        <x:f>IF('Deal_Master_Wide'!$M$128="","",'Deal_Master_Wide'!$M$128)</x:f>
        <x:v>Review</x:v>
      </x:c>
      <x:c r="H883" s="50" t="str">
        <x:v>Clinigen Ltd</x:v>
      </x:c>
      <x:c r="I883" s="50" t="str">
        <x:v>Quantum Pharmaceutical Ltd</x:v>
      </x:c>
      <x:c r="J883" s="50" t="n">
        <x:v>2017</x:v>
      </x:c>
      <x:c r="K883" s="50" t="n">
        <x:v>3</x:v>
      </x:c>
      <x:c r="L883" s="50" t="n">
        <x:v>2020</x:v>
      </x:c>
      <x:c r="M883" s="50" t="n">
        <x:v>1</x:v>
      </x:c>
      <x:c r="N883" s="50" t="n">
        <x:v>1</x:v>
      </x:c>
      <x:c r="O883" s="52" t="str">
        <x:f>IF($F883="","",$F883*$M883)</x:f>
      </x:c>
      <x:c r="P883" s="54" t="str">
        <x:f>IF('Deal_Master_Wide'!$BV$128="","",'Deal_Master_Wide'!$BV$128)</x:f>
      </x:c>
      <x:c r="Q883" s="54" t="str">
        <x:f>IF('Deal_Master_Wide'!$CC$128="","",'Deal_Master_Wide'!$CC$128)</x:f>
      </x:c>
      <x:c r="R883" s="54" t="str">
        <x:f>IF('Deal_Master_Wide'!$CJ$128="","",'Deal_Master_Wide'!$CJ$128)</x:f>
      </x:c>
      <x:c r="S883" s="54" t="str">
        <x:f>IF('Deal_Master_Wide'!$CQ$128="","",'Deal_Master_Wide'!$CQ$128)</x:f>
      </x:c>
      <x:c r="T883" s="54" t="str">
        <x:f>IF('Deal_Master_Wide'!$CX$128="","",'Deal_Master_Wide'!$CX$128)</x:f>
      </x:c>
      <x:c r="U883" s="54" t="str">
        <x:f>IF('Deal_Master_Wide'!$DE$128="","",'Deal_Master_Wide'!$DE$128)</x:f>
      </x:c>
      <x:c r="V883" s="56" t="str">
        <x:f>IF('Deal_Master_Wide'!$DL$128="","",'Deal_Master_Wide'!$DL$128)</x:f>
      </x:c>
      <x:c r="W883" s="56" t="str">
        <x:f>IF('Deal_Master_Wide'!$DS$128="","",'Deal_Master_Wide'!$DS$128)</x:f>
      </x:c>
      <x:c r="X883" s="56" t="str">
        <x:f>IF('Deal_Master_Wide'!$DZ$128="","",'Deal_Master_Wide'!$DZ$128)</x:f>
      </x:c>
      <x:c r="Y883" s="118" t="str">
        <x:f>IF('Deal_Master_Wide'!$EG$128="","",'Deal_Master_Wide'!$EG$128)</x:f>
      </x:c>
      <x:c r="Z883" s="118" t="str">
        <x:f>IF('Deal_Master_Wide'!$EN$128="","",'Deal_Master_Wide'!$EN$128)</x:f>
      </x:c>
      <x:c r="AA883" s="52" t="str">
        <x:f>IF('Deal_Master_Wide'!$AL$128="","",'Deal_Master_Wide'!$AL$128)</x:f>
        <x:v>Unknown</x:v>
      </x:c>
      <x:c r="AB883" s="54" t="n">
        <x:f>IF('Deal_Master_Wide'!$AF$128="","",'Deal_Master_Wide'!$AF$128)</x:f>
        <x:v>199</x:v>
      </x:c>
      <x:c r="AC883" s="52" t="str">
        <x:f>IF(COUNT($P883,$Q883,$R883,$S883,$T883,$U883,$V883,$W883,$X883)=9,"Yes","No")</x:f>
        <x:v>No</x:v>
      </x:c>
      <x:c r="AD883" s="52" t="str">
        <x:f>IF(COUNT($Y883,$Z883)=2,"Yes","No")</x:f>
        <x:v>No</x:v>
      </x:c>
      <x:c r="AE883" s="50" t="str"/>
      <x:c r="AF883" t="str"/>
    </x:row>
    <x:row r="884" ht="20" customHeight="1">
      <x:c r="A884" s="50" t="str">
        <x:v>CTL-0127</x:v>
      </x:c>
      <x:c r="B884" s="50" t="str">
        <x:v>Candidate alternative-rationale group</x:v>
      </x:c>
      <x:c r="C884" s="52" t="str">
        <x:f>IF('Deal_Master_Wide'!$AU$129="","",'Deal_Master_Wide'!$AU$129)</x:f>
        <x:v>Not reviewed</x:v>
      </x:c>
      <x:c r="D884" s="52" t="str">
        <x:f>IF('Deal_Master_Wide'!$AV$129="","",'Deal_Master_Wide'!$AV$129)</x:f>
        <x:v>Not assessed</x:v>
      </x:c>
      <x:c r="E884" s="50" t="n">
        <x:v>0</x:v>
      </x:c>
      <x:c r="F884" s="52" t="str">
        <x:f>IF(OR($C884="High-confidence innovation-driven",$C884="Medium-confidence innovation-driven"),1,IF($C884="Clear alternative-rationale",0,""))</x:f>
      </x:c>
      <x:c r="G884" s="52" t="str">
        <x:f>IF('Deal_Master_Wide'!$M$129="","",'Deal_Master_Wide'!$M$129)</x:f>
        <x:v>Review</x:v>
      </x:c>
      <x:c r="H884" s="50" t="str">
        <x:v>Alvogen Inc</x:v>
      </x:c>
      <x:c r="I884" s="50" t="str">
        <x:v>Omega Bittner</x:v>
      </x:c>
      <x:c r="J884" s="50" t="n">
        <x:v>2017</x:v>
      </x:c>
      <x:c r="K884" s="50" t="n">
        <x:v>-3</x:v>
      </x:c>
      <x:c r="L884" s="50" t="n">
        <x:v>2014</x:v>
      </x:c>
      <x:c r="M884" s="50" t="n">
        <x:v>0</x:v>
      </x:c>
      <x:c r="N884" s="50" t="n">
        <x:v>0</x:v>
      </x:c>
      <x:c r="O884" s="52" t="str">
        <x:f>IF($F884="","",$F884*$M884)</x:f>
      </x:c>
      <x:c r="P884" s="54" t="str">
        <x:f>IF('Deal_Master_Wide'!$BP$129="","",'Deal_Master_Wide'!$BP$129)</x:f>
      </x:c>
      <x:c r="Q884" s="54" t="str">
        <x:f>IF('Deal_Master_Wide'!$BW$129="","",'Deal_Master_Wide'!$BW$129)</x:f>
      </x:c>
      <x:c r="R884" s="54" t="str">
        <x:f>IF('Deal_Master_Wide'!$CD$129="","",'Deal_Master_Wide'!$CD$129)</x:f>
      </x:c>
      <x:c r="S884" s="54" t="str">
        <x:f>IF('Deal_Master_Wide'!$CK$129="","",'Deal_Master_Wide'!$CK$129)</x:f>
      </x:c>
      <x:c r="T884" s="54" t="str">
        <x:f>IF('Deal_Master_Wide'!$CR$129="","",'Deal_Master_Wide'!$CR$129)</x:f>
      </x:c>
      <x:c r="U884" s="54" t="str">
        <x:f>IF('Deal_Master_Wide'!$CY$129="","",'Deal_Master_Wide'!$CY$129)</x:f>
      </x:c>
      <x:c r="V884" s="56" t="str">
        <x:f>IF('Deal_Master_Wide'!$DF$129="","",'Deal_Master_Wide'!$DF$129)</x:f>
      </x:c>
      <x:c r="W884" s="56" t="str">
        <x:f>IF('Deal_Master_Wide'!$DM$129="","",'Deal_Master_Wide'!$DM$129)</x:f>
      </x:c>
      <x:c r="X884" s="56" t="str">
        <x:f>IF('Deal_Master_Wide'!$DT$129="","",'Deal_Master_Wide'!$DT$129)</x:f>
      </x:c>
      <x:c r="Y884" s="118" t="str">
        <x:f>IF('Deal_Master_Wide'!$EA$129="","",'Deal_Master_Wide'!$EA$129)</x:f>
      </x:c>
      <x:c r="Z884" s="118" t="str">
        <x:f>IF('Deal_Master_Wide'!$EH$129="","",'Deal_Master_Wide'!$EH$129)</x:f>
      </x:c>
      <x:c r="AA884" s="52" t="str">
        <x:f>IF('Deal_Master_Wide'!$AL$129="","",'Deal_Master_Wide'!$AL$129)</x:f>
        <x:v>Unknown</x:v>
      </x:c>
      <x:c r="AB884" s="54" t="n">
        <x:f>IF('Deal_Master_Wide'!$AF$129="","",'Deal_Master_Wide'!$AF$129)</x:f>
        <x:v>15</x:v>
      </x:c>
      <x:c r="AC884" s="52" t="str">
        <x:f>IF(COUNT($P884,$Q884,$R884,$S884,$T884,$U884,$V884,$W884,$X884)=9,"Yes","No")</x:f>
        <x:v>No</x:v>
      </x:c>
      <x:c r="AD884" s="52" t="str">
        <x:f>IF(COUNT($Y884,$Z884)=2,"Yes","No")</x:f>
        <x:v>No</x:v>
      </x:c>
      <x:c r="AE884" s="50" t="str"/>
      <x:c r="AF884" t="str"/>
    </x:row>
    <x:row r="885" ht="20" customHeight="1">
      <x:c r="A885" s="50" t="str">
        <x:v>CTL-0127</x:v>
      </x:c>
      <x:c r="B885" s="50" t="str">
        <x:v>Candidate alternative-rationale group</x:v>
      </x:c>
      <x:c r="C885" s="52" t="str">
        <x:f>IF('Deal_Master_Wide'!$AU$129="","",'Deal_Master_Wide'!$AU$129)</x:f>
        <x:v>Not reviewed</x:v>
      </x:c>
      <x:c r="D885" s="52" t="str">
        <x:f>IF('Deal_Master_Wide'!$AV$129="","",'Deal_Master_Wide'!$AV$129)</x:f>
        <x:v>Not assessed</x:v>
      </x:c>
      <x:c r="E885" s="50" t="n">
        <x:v>0</x:v>
      </x:c>
      <x:c r="F885" s="52" t="str">
        <x:f>IF(OR($C885="High-confidence innovation-driven",$C885="Medium-confidence innovation-driven"),1,IF($C885="Clear alternative-rationale",0,""))</x:f>
      </x:c>
      <x:c r="G885" s="52" t="str">
        <x:f>IF('Deal_Master_Wide'!$M$129="","",'Deal_Master_Wide'!$M$129)</x:f>
        <x:v>Review</x:v>
      </x:c>
      <x:c r="H885" s="50" t="str">
        <x:v>Alvogen Inc</x:v>
      </x:c>
      <x:c r="I885" s="50" t="str">
        <x:v>Omega Bittner</x:v>
      </x:c>
      <x:c r="J885" s="50" t="n">
        <x:v>2017</x:v>
      </x:c>
      <x:c r="K885" s="50" t="n">
        <x:v>-2</x:v>
      </x:c>
      <x:c r="L885" s="50" t="n">
        <x:v>2015</x:v>
      </x:c>
      <x:c r="M885" s="50" t="n">
        <x:v>0</x:v>
      </x:c>
      <x:c r="N885" s="50" t="n">
        <x:v>0</x:v>
      </x:c>
      <x:c r="O885" s="52" t="str">
        <x:f>IF($F885="","",$F885*$M885)</x:f>
      </x:c>
      <x:c r="P885" s="54" t="str">
        <x:f>IF('Deal_Master_Wide'!$BQ$129="","",'Deal_Master_Wide'!$BQ$129)</x:f>
      </x:c>
      <x:c r="Q885" s="54" t="str">
        <x:f>IF('Deal_Master_Wide'!$BX$129="","",'Deal_Master_Wide'!$BX$129)</x:f>
      </x:c>
      <x:c r="R885" s="54" t="str">
        <x:f>IF('Deal_Master_Wide'!$CE$129="","",'Deal_Master_Wide'!$CE$129)</x:f>
      </x:c>
      <x:c r="S885" s="54" t="str">
        <x:f>IF('Deal_Master_Wide'!$CL$129="","",'Deal_Master_Wide'!$CL$129)</x:f>
      </x:c>
      <x:c r="T885" s="54" t="str">
        <x:f>IF('Deal_Master_Wide'!$CS$129="","",'Deal_Master_Wide'!$CS$129)</x:f>
      </x:c>
      <x:c r="U885" s="54" t="str">
        <x:f>IF('Deal_Master_Wide'!$CZ$129="","",'Deal_Master_Wide'!$CZ$129)</x:f>
      </x:c>
      <x:c r="V885" s="56" t="str">
        <x:f>IF('Deal_Master_Wide'!$DG$129="","",'Deal_Master_Wide'!$DG$129)</x:f>
      </x:c>
      <x:c r="W885" s="56" t="str">
        <x:f>IF('Deal_Master_Wide'!$DN$129="","",'Deal_Master_Wide'!$DN$129)</x:f>
      </x:c>
      <x:c r="X885" s="56" t="str">
        <x:f>IF('Deal_Master_Wide'!$DU$129="","",'Deal_Master_Wide'!$DU$129)</x:f>
      </x:c>
      <x:c r="Y885" s="118" t="str">
        <x:f>IF('Deal_Master_Wide'!$EB$129="","",'Deal_Master_Wide'!$EB$129)</x:f>
      </x:c>
      <x:c r="Z885" s="118" t="str">
        <x:f>IF('Deal_Master_Wide'!$EI$129="","",'Deal_Master_Wide'!$EI$129)</x:f>
      </x:c>
      <x:c r="AA885" s="52" t="str">
        <x:f>IF('Deal_Master_Wide'!$AL$129="","",'Deal_Master_Wide'!$AL$129)</x:f>
        <x:v>Unknown</x:v>
      </x:c>
      <x:c r="AB885" s="54" t="n">
        <x:f>IF('Deal_Master_Wide'!$AF$129="","",'Deal_Master_Wide'!$AF$129)</x:f>
        <x:v>15</x:v>
      </x:c>
      <x:c r="AC885" s="52" t="str">
        <x:f>IF(COUNT($P885,$Q885,$R885,$S885,$T885,$U885,$V885,$W885,$X885)=9,"Yes","No")</x:f>
        <x:v>No</x:v>
      </x:c>
      <x:c r="AD885" s="52" t="str">
        <x:f>IF(COUNT($Y885,$Z885)=2,"Yes","No")</x:f>
        <x:v>No</x:v>
      </x:c>
      <x:c r="AE885" s="50" t="str"/>
      <x:c r="AF885" t="str"/>
    </x:row>
    <x:row r="886" ht="20" customHeight="1">
      <x:c r="A886" s="50" t="str">
        <x:v>CTL-0127</x:v>
      </x:c>
      <x:c r="B886" s="50" t="str">
        <x:v>Candidate alternative-rationale group</x:v>
      </x:c>
      <x:c r="C886" s="52" t="str">
        <x:f>IF('Deal_Master_Wide'!$AU$129="","",'Deal_Master_Wide'!$AU$129)</x:f>
        <x:v>Not reviewed</x:v>
      </x:c>
      <x:c r="D886" s="52" t="str">
        <x:f>IF('Deal_Master_Wide'!$AV$129="","",'Deal_Master_Wide'!$AV$129)</x:f>
        <x:v>Not assessed</x:v>
      </x:c>
      <x:c r="E886" s="50" t="n">
        <x:v>0</x:v>
      </x:c>
      <x:c r="F886" s="52" t="str">
        <x:f>IF(OR($C886="High-confidence innovation-driven",$C886="Medium-confidence innovation-driven"),1,IF($C886="Clear alternative-rationale",0,""))</x:f>
      </x:c>
      <x:c r="G886" s="52" t="str">
        <x:f>IF('Deal_Master_Wide'!$M$129="","",'Deal_Master_Wide'!$M$129)</x:f>
        <x:v>Review</x:v>
      </x:c>
      <x:c r="H886" s="50" t="str">
        <x:v>Alvogen Inc</x:v>
      </x:c>
      <x:c r="I886" s="50" t="str">
        <x:v>Omega Bittner</x:v>
      </x:c>
      <x:c r="J886" s="50" t="n">
        <x:v>2017</x:v>
      </x:c>
      <x:c r="K886" s="50" t="n">
        <x:v>-1</x:v>
      </x:c>
      <x:c r="L886" s="50" t="n">
        <x:v>2016</x:v>
      </x:c>
      <x:c r="M886" s="50" t="n">
        <x:v>0</x:v>
      </x:c>
      <x:c r="N886" s="50" t="n">
        <x:v>0</x:v>
      </x:c>
      <x:c r="O886" s="52" t="str">
        <x:f>IF($F886="","",$F886*$M886)</x:f>
      </x:c>
      <x:c r="P886" s="54" t="str">
        <x:f>IF('Deal_Master_Wide'!$BR$129="","",'Deal_Master_Wide'!$BR$129)</x:f>
      </x:c>
      <x:c r="Q886" s="54" t="str">
        <x:f>IF('Deal_Master_Wide'!$BY$129="","",'Deal_Master_Wide'!$BY$129)</x:f>
      </x:c>
      <x:c r="R886" s="54" t="str">
        <x:f>IF('Deal_Master_Wide'!$CF$129="","",'Deal_Master_Wide'!$CF$129)</x:f>
      </x:c>
      <x:c r="S886" s="54" t="str">
        <x:f>IF('Deal_Master_Wide'!$CM$129="","",'Deal_Master_Wide'!$CM$129)</x:f>
      </x:c>
      <x:c r="T886" s="54" t="str">
        <x:f>IF('Deal_Master_Wide'!$CT$129="","",'Deal_Master_Wide'!$CT$129)</x:f>
      </x:c>
      <x:c r="U886" s="54" t="str">
        <x:f>IF('Deal_Master_Wide'!$DA$129="","",'Deal_Master_Wide'!$DA$129)</x:f>
      </x:c>
      <x:c r="V886" s="56" t="str">
        <x:f>IF('Deal_Master_Wide'!$DH$129="","",'Deal_Master_Wide'!$DH$129)</x:f>
      </x:c>
      <x:c r="W886" s="56" t="str">
        <x:f>IF('Deal_Master_Wide'!$DO$129="","",'Deal_Master_Wide'!$DO$129)</x:f>
      </x:c>
      <x:c r="X886" s="56" t="str">
        <x:f>IF('Deal_Master_Wide'!$DV$129="","",'Deal_Master_Wide'!$DV$129)</x:f>
      </x:c>
      <x:c r="Y886" s="118" t="str">
        <x:f>IF('Deal_Master_Wide'!$EC$129="","",'Deal_Master_Wide'!$EC$129)</x:f>
      </x:c>
      <x:c r="Z886" s="118" t="str">
        <x:f>IF('Deal_Master_Wide'!$EJ$129="","",'Deal_Master_Wide'!$EJ$129)</x:f>
      </x:c>
      <x:c r="AA886" s="52" t="str">
        <x:f>IF('Deal_Master_Wide'!$AL$129="","",'Deal_Master_Wide'!$AL$129)</x:f>
        <x:v>Unknown</x:v>
      </x:c>
      <x:c r="AB886" s="54" t="n">
        <x:f>IF('Deal_Master_Wide'!$AF$129="","",'Deal_Master_Wide'!$AF$129)</x:f>
        <x:v>15</x:v>
      </x:c>
      <x:c r="AC886" s="52" t="str">
        <x:f>IF(COUNT($P886,$Q886,$R886,$S886,$T886,$U886,$V886,$W886,$X886)=9,"Yes","No")</x:f>
        <x:v>No</x:v>
      </x:c>
      <x:c r="AD886" s="52" t="str">
        <x:f>IF(COUNT($Y886,$Z886)=2,"Yes","No")</x:f>
        <x:v>No</x:v>
      </x:c>
      <x:c r="AE886" s="50" t="str"/>
      <x:c r="AF886" t="str"/>
    </x:row>
    <x:row r="887" ht="20" customHeight="1">
      <x:c r="A887" s="50" t="str">
        <x:v>CTL-0127</x:v>
      </x:c>
      <x:c r="B887" s="50" t="str">
        <x:v>Candidate alternative-rationale group</x:v>
      </x:c>
      <x:c r="C887" s="52" t="str">
        <x:f>IF('Deal_Master_Wide'!$AU$129="","",'Deal_Master_Wide'!$AU$129)</x:f>
        <x:v>Not reviewed</x:v>
      </x:c>
      <x:c r="D887" s="52" t="str">
        <x:f>IF('Deal_Master_Wide'!$AV$129="","",'Deal_Master_Wide'!$AV$129)</x:f>
        <x:v>Not assessed</x:v>
      </x:c>
      <x:c r="E887" s="50" t="n">
        <x:v>0</x:v>
      </x:c>
      <x:c r="F887" s="52" t="str">
        <x:f>IF(OR($C887="High-confidence innovation-driven",$C887="Medium-confidence innovation-driven"),1,IF($C887="Clear alternative-rationale",0,""))</x:f>
      </x:c>
      <x:c r="G887" s="52" t="str">
        <x:f>IF('Deal_Master_Wide'!$M$129="","",'Deal_Master_Wide'!$M$129)</x:f>
        <x:v>Review</x:v>
      </x:c>
      <x:c r="H887" s="50" t="str">
        <x:v>Alvogen Inc</x:v>
      </x:c>
      <x:c r="I887" s="50" t="str">
        <x:v>Omega Bittner</x:v>
      </x:c>
      <x:c r="J887" s="50" t="n">
        <x:v>2017</x:v>
      </x:c>
      <x:c r="K887" s="50" t="n">
        <x:v>0</x:v>
      </x:c>
      <x:c r="L887" s="50" t="n">
        <x:v>2017</x:v>
      </x:c>
      <x:c r="M887" s="50" t="n">
        <x:v>0</x:v>
      </x:c>
      <x:c r="N887" s="50" t="n">
        <x:v>1</x:v>
      </x:c>
      <x:c r="O887" s="52" t="str">
        <x:f>IF($F887="","",$F887*$M887)</x:f>
      </x:c>
      <x:c r="P887" s="54" t="str">
        <x:f>IF('Deal_Master_Wide'!$BS$129="","",'Deal_Master_Wide'!$BS$129)</x:f>
      </x:c>
      <x:c r="Q887" s="54" t="str">
        <x:f>IF('Deal_Master_Wide'!$BZ$129="","",'Deal_Master_Wide'!$BZ$129)</x:f>
      </x:c>
      <x:c r="R887" s="54" t="str">
        <x:f>IF('Deal_Master_Wide'!$CG$129="","",'Deal_Master_Wide'!$CG$129)</x:f>
      </x:c>
      <x:c r="S887" s="54" t="str">
        <x:f>IF('Deal_Master_Wide'!$CN$129="","",'Deal_Master_Wide'!$CN$129)</x:f>
      </x:c>
      <x:c r="T887" s="54" t="str">
        <x:f>IF('Deal_Master_Wide'!$CU$129="","",'Deal_Master_Wide'!$CU$129)</x:f>
      </x:c>
      <x:c r="U887" s="54" t="str">
        <x:f>IF('Deal_Master_Wide'!$DB$129="","",'Deal_Master_Wide'!$DB$129)</x:f>
      </x:c>
      <x:c r="V887" s="56" t="str">
        <x:f>IF('Deal_Master_Wide'!$DI$129="","",'Deal_Master_Wide'!$DI$129)</x:f>
      </x:c>
      <x:c r="W887" s="56" t="str">
        <x:f>IF('Deal_Master_Wide'!$DP$129="","",'Deal_Master_Wide'!$DP$129)</x:f>
      </x:c>
      <x:c r="X887" s="56" t="str">
        <x:f>IF('Deal_Master_Wide'!$DW$129="","",'Deal_Master_Wide'!$DW$129)</x:f>
      </x:c>
      <x:c r="Y887" s="118" t="str">
        <x:f>IF('Deal_Master_Wide'!$ED$129="","",'Deal_Master_Wide'!$ED$129)</x:f>
      </x:c>
      <x:c r="Z887" s="118" t="str">
        <x:f>IF('Deal_Master_Wide'!$EK$129="","",'Deal_Master_Wide'!$EK$129)</x:f>
      </x:c>
      <x:c r="AA887" s="52" t="str">
        <x:f>IF('Deal_Master_Wide'!$AL$129="","",'Deal_Master_Wide'!$AL$129)</x:f>
        <x:v>Unknown</x:v>
      </x:c>
      <x:c r="AB887" s="54" t="n">
        <x:f>IF('Deal_Master_Wide'!$AF$129="","",'Deal_Master_Wide'!$AF$129)</x:f>
        <x:v>15</x:v>
      </x:c>
      <x:c r="AC887" s="52" t="str">
        <x:f>IF(COUNT($P887,$Q887,$R887,$S887,$T887,$U887,$V887,$W887,$X887)=9,"Yes","No")</x:f>
        <x:v>No</x:v>
      </x:c>
      <x:c r="AD887" s="52" t="str">
        <x:f>IF(COUNT($Y887,$Z887)=2,"Yes","No")</x:f>
        <x:v>No</x:v>
      </x:c>
      <x:c r="AE887" s="50" t="str"/>
      <x:c r="AF887" t="str"/>
    </x:row>
    <x:row r="888" ht="20" customHeight="1">
      <x:c r="A888" s="50" t="str">
        <x:v>CTL-0127</x:v>
      </x:c>
      <x:c r="B888" s="50" t="str">
        <x:v>Candidate alternative-rationale group</x:v>
      </x:c>
      <x:c r="C888" s="52" t="str">
        <x:f>IF('Deal_Master_Wide'!$AU$129="","",'Deal_Master_Wide'!$AU$129)</x:f>
        <x:v>Not reviewed</x:v>
      </x:c>
      <x:c r="D888" s="52" t="str">
        <x:f>IF('Deal_Master_Wide'!$AV$129="","",'Deal_Master_Wide'!$AV$129)</x:f>
        <x:v>Not assessed</x:v>
      </x:c>
      <x:c r="E888" s="50" t="n">
        <x:v>0</x:v>
      </x:c>
      <x:c r="F888" s="52" t="str">
        <x:f>IF(OR($C888="High-confidence innovation-driven",$C888="Medium-confidence innovation-driven"),1,IF($C888="Clear alternative-rationale",0,""))</x:f>
      </x:c>
      <x:c r="G888" s="52" t="str">
        <x:f>IF('Deal_Master_Wide'!$M$129="","",'Deal_Master_Wide'!$M$129)</x:f>
        <x:v>Review</x:v>
      </x:c>
      <x:c r="H888" s="50" t="str">
        <x:v>Alvogen Inc</x:v>
      </x:c>
      <x:c r="I888" s="50" t="str">
        <x:v>Omega Bittner</x:v>
      </x:c>
      <x:c r="J888" s="50" t="n">
        <x:v>2017</x:v>
      </x:c>
      <x:c r="K888" s="50" t="n">
        <x:v>1</x:v>
      </x:c>
      <x:c r="L888" s="50" t="n">
        <x:v>2018</x:v>
      </x:c>
      <x:c r="M888" s="50" t="n">
        <x:v>1</x:v>
      </x:c>
      <x:c r="N888" s="50" t="n">
        <x:v>1</x:v>
      </x:c>
      <x:c r="O888" s="52" t="str">
        <x:f>IF($F888="","",$F888*$M888)</x:f>
      </x:c>
      <x:c r="P888" s="54" t="str">
        <x:f>IF('Deal_Master_Wide'!$BT$129="","",'Deal_Master_Wide'!$BT$129)</x:f>
      </x:c>
      <x:c r="Q888" s="54" t="str">
        <x:f>IF('Deal_Master_Wide'!$CA$129="","",'Deal_Master_Wide'!$CA$129)</x:f>
      </x:c>
      <x:c r="R888" s="54" t="str">
        <x:f>IF('Deal_Master_Wide'!$CH$129="","",'Deal_Master_Wide'!$CH$129)</x:f>
      </x:c>
      <x:c r="S888" s="54" t="str">
        <x:f>IF('Deal_Master_Wide'!$CO$129="","",'Deal_Master_Wide'!$CO$129)</x:f>
      </x:c>
      <x:c r="T888" s="54" t="str">
        <x:f>IF('Deal_Master_Wide'!$CV$129="","",'Deal_Master_Wide'!$CV$129)</x:f>
      </x:c>
      <x:c r="U888" s="54" t="str">
        <x:f>IF('Deal_Master_Wide'!$DC$129="","",'Deal_Master_Wide'!$DC$129)</x:f>
      </x:c>
      <x:c r="V888" s="56" t="str">
        <x:f>IF('Deal_Master_Wide'!$DJ$129="","",'Deal_Master_Wide'!$DJ$129)</x:f>
      </x:c>
      <x:c r="W888" s="56" t="str">
        <x:f>IF('Deal_Master_Wide'!$DQ$129="","",'Deal_Master_Wide'!$DQ$129)</x:f>
      </x:c>
      <x:c r="X888" s="56" t="str">
        <x:f>IF('Deal_Master_Wide'!$DX$129="","",'Deal_Master_Wide'!$DX$129)</x:f>
      </x:c>
      <x:c r="Y888" s="118" t="str">
        <x:f>IF('Deal_Master_Wide'!$EE$129="","",'Deal_Master_Wide'!$EE$129)</x:f>
      </x:c>
      <x:c r="Z888" s="118" t="str">
        <x:f>IF('Deal_Master_Wide'!$EL$129="","",'Deal_Master_Wide'!$EL$129)</x:f>
      </x:c>
      <x:c r="AA888" s="52" t="str">
        <x:f>IF('Deal_Master_Wide'!$AL$129="","",'Deal_Master_Wide'!$AL$129)</x:f>
        <x:v>Unknown</x:v>
      </x:c>
      <x:c r="AB888" s="54" t="n">
        <x:f>IF('Deal_Master_Wide'!$AF$129="","",'Deal_Master_Wide'!$AF$129)</x:f>
        <x:v>15</x:v>
      </x:c>
      <x:c r="AC888" s="52" t="str">
        <x:f>IF(COUNT($P888,$Q888,$R888,$S888,$T888,$U888,$V888,$W888,$X888)=9,"Yes","No")</x:f>
        <x:v>No</x:v>
      </x:c>
      <x:c r="AD888" s="52" t="str">
        <x:f>IF(COUNT($Y888,$Z888)=2,"Yes","No")</x:f>
        <x:v>No</x:v>
      </x:c>
      <x:c r="AE888" s="50" t="str"/>
      <x:c r="AF888" t="str"/>
    </x:row>
    <x:row r="889" ht="20" customHeight="1">
      <x:c r="A889" s="50" t="str">
        <x:v>CTL-0127</x:v>
      </x:c>
      <x:c r="B889" s="50" t="str">
        <x:v>Candidate alternative-rationale group</x:v>
      </x:c>
      <x:c r="C889" s="52" t="str">
        <x:f>IF('Deal_Master_Wide'!$AU$129="","",'Deal_Master_Wide'!$AU$129)</x:f>
        <x:v>Not reviewed</x:v>
      </x:c>
      <x:c r="D889" s="52" t="str">
        <x:f>IF('Deal_Master_Wide'!$AV$129="","",'Deal_Master_Wide'!$AV$129)</x:f>
        <x:v>Not assessed</x:v>
      </x:c>
      <x:c r="E889" s="50" t="n">
        <x:v>0</x:v>
      </x:c>
      <x:c r="F889" s="52" t="str">
        <x:f>IF(OR($C889="High-confidence innovation-driven",$C889="Medium-confidence innovation-driven"),1,IF($C889="Clear alternative-rationale",0,""))</x:f>
      </x:c>
      <x:c r="G889" s="52" t="str">
        <x:f>IF('Deal_Master_Wide'!$M$129="","",'Deal_Master_Wide'!$M$129)</x:f>
        <x:v>Review</x:v>
      </x:c>
      <x:c r="H889" s="50" t="str">
        <x:v>Alvogen Inc</x:v>
      </x:c>
      <x:c r="I889" s="50" t="str">
        <x:v>Omega Bittner</x:v>
      </x:c>
      <x:c r="J889" s="50" t="n">
        <x:v>2017</x:v>
      </x:c>
      <x:c r="K889" s="50" t="n">
        <x:v>2</x:v>
      </x:c>
      <x:c r="L889" s="50" t="n">
        <x:v>2019</x:v>
      </x:c>
      <x:c r="M889" s="50" t="n">
        <x:v>1</x:v>
      </x:c>
      <x:c r="N889" s="50" t="n">
        <x:v>1</x:v>
      </x:c>
      <x:c r="O889" s="52" t="str">
        <x:f>IF($F889="","",$F889*$M889)</x:f>
      </x:c>
      <x:c r="P889" s="54" t="str">
        <x:f>IF('Deal_Master_Wide'!$BU$129="","",'Deal_Master_Wide'!$BU$129)</x:f>
      </x:c>
      <x:c r="Q889" s="54" t="str">
        <x:f>IF('Deal_Master_Wide'!$CB$129="","",'Deal_Master_Wide'!$CB$129)</x:f>
      </x:c>
      <x:c r="R889" s="54" t="str">
        <x:f>IF('Deal_Master_Wide'!$CI$129="","",'Deal_Master_Wide'!$CI$129)</x:f>
      </x:c>
      <x:c r="S889" s="54" t="str">
        <x:f>IF('Deal_Master_Wide'!$CP$129="","",'Deal_Master_Wide'!$CP$129)</x:f>
      </x:c>
      <x:c r="T889" s="54" t="str">
        <x:f>IF('Deal_Master_Wide'!$CW$129="","",'Deal_Master_Wide'!$CW$129)</x:f>
      </x:c>
      <x:c r="U889" s="54" t="str">
        <x:f>IF('Deal_Master_Wide'!$DD$129="","",'Deal_Master_Wide'!$DD$129)</x:f>
      </x:c>
      <x:c r="V889" s="56" t="str">
        <x:f>IF('Deal_Master_Wide'!$DK$129="","",'Deal_Master_Wide'!$DK$129)</x:f>
      </x:c>
      <x:c r="W889" s="56" t="str">
        <x:f>IF('Deal_Master_Wide'!$DR$129="","",'Deal_Master_Wide'!$DR$129)</x:f>
      </x:c>
      <x:c r="X889" s="56" t="str">
        <x:f>IF('Deal_Master_Wide'!$DY$129="","",'Deal_Master_Wide'!$DY$129)</x:f>
      </x:c>
      <x:c r="Y889" s="118" t="str">
        <x:f>IF('Deal_Master_Wide'!$EF$129="","",'Deal_Master_Wide'!$EF$129)</x:f>
      </x:c>
      <x:c r="Z889" s="118" t="str">
        <x:f>IF('Deal_Master_Wide'!$EM$129="","",'Deal_Master_Wide'!$EM$129)</x:f>
      </x:c>
      <x:c r="AA889" s="52" t="str">
        <x:f>IF('Deal_Master_Wide'!$AL$129="","",'Deal_Master_Wide'!$AL$129)</x:f>
        <x:v>Unknown</x:v>
      </x:c>
      <x:c r="AB889" s="54" t="n">
        <x:f>IF('Deal_Master_Wide'!$AF$129="","",'Deal_Master_Wide'!$AF$129)</x:f>
        <x:v>15</x:v>
      </x:c>
      <x:c r="AC889" s="52" t="str">
        <x:f>IF(COUNT($P889,$Q889,$R889,$S889,$T889,$U889,$V889,$W889,$X889)=9,"Yes","No")</x:f>
        <x:v>No</x:v>
      </x:c>
      <x:c r="AD889" s="52" t="str">
        <x:f>IF(COUNT($Y889,$Z889)=2,"Yes","No")</x:f>
        <x:v>No</x:v>
      </x:c>
      <x:c r="AE889" s="50" t="str"/>
      <x:c r="AF889" t="str"/>
    </x:row>
    <x:row r="890" ht="20" customHeight="1">
      <x:c r="A890" s="50" t="str">
        <x:v>CTL-0127</x:v>
      </x:c>
      <x:c r="B890" s="50" t="str">
        <x:v>Candidate alternative-rationale group</x:v>
      </x:c>
      <x:c r="C890" s="52" t="str">
        <x:f>IF('Deal_Master_Wide'!$AU$129="","",'Deal_Master_Wide'!$AU$129)</x:f>
        <x:v>Not reviewed</x:v>
      </x:c>
      <x:c r="D890" s="52" t="str">
        <x:f>IF('Deal_Master_Wide'!$AV$129="","",'Deal_Master_Wide'!$AV$129)</x:f>
        <x:v>Not assessed</x:v>
      </x:c>
      <x:c r="E890" s="50" t="n">
        <x:v>0</x:v>
      </x:c>
      <x:c r="F890" s="52" t="str">
        <x:f>IF(OR($C890="High-confidence innovation-driven",$C890="Medium-confidence innovation-driven"),1,IF($C890="Clear alternative-rationale",0,""))</x:f>
      </x:c>
      <x:c r="G890" s="52" t="str">
        <x:f>IF('Deal_Master_Wide'!$M$129="","",'Deal_Master_Wide'!$M$129)</x:f>
        <x:v>Review</x:v>
      </x:c>
      <x:c r="H890" s="50" t="str">
        <x:v>Alvogen Inc</x:v>
      </x:c>
      <x:c r="I890" s="50" t="str">
        <x:v>Omega Bittner</x:v>
      </x:c>
      <x:c r="J890" s="50" t="n">
        <x:v>2017</x:v>
      </x:c>
      <x:c r="K890" s="50" t="n">
        <x:v>3</x:v>
      </x:c>
      <x:c r="L890" s="50" t="n">
        <x:v>2020</x:v>
      </x:c>
      <x:c r="M890" s="50" t="n">
        <x:v>1</x:v>
      </x:c>
      <x:c r="N890" s="50" t="n">
        <x:v>1</x:v>
      </x:c>
      <x:c r="O890" s="52" t="str">
        <x:f>IF($F890="","",$F890*$M890)</x:f>
      </x:c>
      <x:c r="P890" s="54" t="str">
        <x:f>IF('Deal_Master_Wide'!$BV$129="","",'Deal_Master_Wide'!$BV$129)</x:f>
      </x:c>
      <x:c r="Q890" s="54" t="str">
        <x:f>IF('Deal_Master_Wide'!$CC$129="","",'Deal_Master_Wide'!$CC$129)</x:f>
      </x:c>
      <x:c r="R890" s="54" t="str">
        <x:f>IF('Deal_Master_Wide'!$CJ$129="","",'Deal_Master_Wide'!$CJ$129)</x:f>
      </x:c>
      <x:c r="S890" s="54" t="str">
        <x:f>IF('Deal_Master_Wide'!$CQ$129="","",'Deal_Master_Wide'!$CQ$129)</x:f>
      </x:c>
      <x:c r="T890" s="54" t="str">
        <x:f>IF('Deal_Master_Wide'!$CX$129="","",'Deal_Master_Wide'!$CX$129)</x:f>
      </x:c>
      <x:c r="U890" s="54" t="str">
        <x:f>IF('Deal_Master_Wide'!$DE$129="","",'Deal_Master_Wide'!$DE$129)</x:f>
      </x:c>
      <x:c r="V890" s="56" t="str">
        <x:f>IF('Deal_Master_Wide'!$DL$129="","",'Deal_Master_Wide'!$DL$129)</x:f>
      </x:c>
      <x:c r="W890" s="56" t="str">
        <x:f>IF('Deal_Master_Wide'!$DS$129="","",'Deal_Master_Wide'!$DS$129)</x:f>
      </x:c>
      <x:c r="X890" s="56" t="str">
        <x:f>IF('Deal_Master_Wide'!$DZ$129="","",'Deal_Master_Wide'!$DZ$129)</x:f>
      </x:c>
      <x:c r="Y890" s="118" t="str">
        <x:f>IF('Deal_Master_Wide'!$EG$129="","",'Deal_Master_Wide'!$EG$129)</x:f>
      </x:c>
      <x:c r="Z890" s="118" t="str">
        <x:f>IF('Deal_Master_Wide'!$EN$129="","",'Deal_Master_Wide'!$EN$129)</x:f>
      </x:c>
      <x:c r="AA890" s="52" t="str">
        <x:f>IF('Deal_Master_Wide'!$AL$129="","",'Deal_Master_Wide'!$AL$129)</x:f>
        <x:v>Unknown</x:v>
      </x:c>
      <x:c r="AB890" s="54" t="n">
        <x:f>IF('Deal_Master_Wide'!$AF$129="","",'Deal_Master_Wide'!$AF$129)</x:f>
        <x:v>15</x:v>
      </x:c>
      <x:c r="AC890" s="52" t="str">
        <x:f>IF(COUNT($P890,$Q890,$R890,$S890,$T890,$U890,$V890,$W890,$X890)=9,"Yes","No")</x:f>
        <x:v>No</x:v>
      </x:c>
      <x:c r="AD890" s="52" t="str">
        <x:f>IF(COUNT($Y890,$Z890)=2,"Yes","No")</x:f>
        <x:v>No</x:v>
      </x:c>
      <x:c r="AE890" s="50" t="str"/>
      <x:c r="AF890" t="str"/>
    </x:row>
    <x:row r="891" ht="20" customHeight="1">
      <x:c r="A891" s="50" t="str">
        <x:v>CTL-0128</x:v>
      </x:c>
      <x:c r="B891" s="50" t="str">
        <x:v>Candidate alternative-rationale group</x:v>
      </x:c>
      <x:c r="C891" s="52" t="str">
        <x:f>IF('Deal_Master_Wide'!$AU$130="","",'Deal_Master_Wide'!$AU$130)</x:f>
        <x:v>Not reviewed</x:v>
      </x:c>
      <x:c r="D891" s="52" t="str">
        <x:f>IF('Deal_Master_Wide'!$AV$130="","",'Deal_Master_Wide'!$AV$130)</x:f>
        <x:v>Not assessed</x:v>
      </x:c>
      <x:c r="E891" s="50" t="n">
        <x:v>0</x:v>
      </x:c>
      <x:c r="F891" s="52" t="str">
        <x:f>IF(OR($C891="High-confidence innovation-driven",$C891="Medium-confidence innovation-driven"),1,IF($C891="Clear alternative-rationale",0,""))</x:f>
      </x:c>
      <x:c r="G891" s="52" t="str">
        <x:f>IF('Deal_Master_Wide'!$M$130="","",'Deal_Master_Wide'!$M$130)</x:f>
        <x:v>Review</x:v>
      </x:c>
      <x:c r="H891" s="50" t="str"/>
      <x:c r="I891" s="50" t="str">
        <x:v>Clinica Baviera SA</x:v>
      </x:c>
      <x:c r="J891" s="50" t="n">
        <x:v>2017</x:v>
      </x:c>
      <x:c r="K891" s="50" t="n">
        <x:v>-3</x:v>
      </x:c>
      <x:c r="L891" s="50" t="n">
        <x:v>2014</x:v>
      </x:c>
      <x:c r="M891" s="50" t="n">
        <x:v>0</x:v>
      </x:c>
      <x:c r="N891" s="50" t="n">
        <x:v>0</x:v>
      </x:c>
      <x:c r="O891" s="52" t="str">
        <x:f>IF($F891="","",$F891*$M891)</x:f>
      </x:c>
      <x:c r="P891" s="54" t="str">
        <x:f>IF('Deal_Master_Wide'!$BP$130="","",'Deal_Master_Wide'!$BP$130)</x:f>
      </x:c>
      <x:c r="Q891" s="54" t="str">
        <x:f>IF('Deal_Master_Wide'!$BW$130="","",'Deal_Master_Wide'!$BW$130)</x:f>
      </x:c>
      <x:c r="R891" s="54" t="str">
        <x:f>IF('Deal_Master_Wide'!$CD$130="","",'Deal_Master_Wide'!$CD$130)</x:f>
      </x:c>
      <x:c r="S891" s="54" t="str">
        <x:f>IF('Deal_Master_Wide'!$CK$130="","",'Deal_Master_Wide'!$CK$130)</x:f>
      </x:c>
      <x:c r="T891" s="54" t="str">
        <x:f>IF('Deal_Master_Wide'!$CR$130="","",'Deal_Master_Wide'!$CR$130)</x:f>
      </x:c>
      <x:c r="U891" s="54" t="str">
        <x:f>IF('Deal_Master_Wide'!$CY$130="","",'Deal_Master_Wide'!$CY$130)</x:f>
      </x:c>
      <x:c r="V891" s="56" t="str">
        <x:f>IF('Deal_Master_Wide'!$DF$130="","",'Deal_Master_Wide'!$DF$130)</x:f>
      </x:c>
      <x:c r="W891" s="56" t="str">
        <x:f>IF('Deal_Master_Wide'!$DM$130="","",'Deal_Master_Wide'!$DM$130)</x:f>
      </x:c>
      <x:c r="X891" s="56" t="str">
        <x:f>IF('Deal_Master_Wide'!$DT$130="","",'Deal_Master_Wide'!$DT$130)</x:f>
      </x:c>
      <x:c r="Y891" s="118" t="str">
        <x:f>IF('Deal_Master_Wide'!$EA$130="","",'Deal_Master_Wide'!$EA$130)</x:f>
      </x:c>
      <x:c r="Z891" s="118" t="str">
        <x:f>IF('Deal_Master_Wide'!$EH$130="","",'Deal_Master_Wide'!$EH$130)</x:f>
      </x:c>
      <x:c r="AA891" s="52" t="str">
        <x:f>IF('Deal_Master_Wide'!$AL$130="","",'Deal_Master_Wide'!$AL$130)</x:f>
        <x:v>Unknown</x:v>
      </x:c>
      <x:c r="AB891" s="54" t="n">
        <x:f>IF('Deal_Master_Wide'!$AF$130="","",'Deal_Master_Wide'!$AF$130)</x:f>
        <x:v>159</x:v>
      </x:c>
      <x:c r="AC891" s="52" t="str">
        <x:f>IF(COUNT($P891,$Q891,$R891,$S891,$T891,$U891,$V891,$W891,$X891)=9,"Yes","No")</x:f>
        <x:v>No</x:v>
      </x:c>
      <x:c r="AD891" s="52" t="str">
        <x:f>IF(COUNT($Y891,$Z891)=2,"Yes","No")</x:f>
        <x:v>No</x:v>
      </x:c>
      <x:c r="AE891" s="50" t="str"/>
      <x:c r="AF891" t="str"/>
    </x:row>
    <x:row r="892" ht="20" customHeight="1">
      <x:c r="A892" s="50" t="str">
        <x:v>CTL-0128</x:v>
      </x:c>
      <x:c r="B892" s="50" t="str">
        <x:v>Candidate alternative-rationale group</x:v>
      </x:c>
      <x:c r="C892" s="52" t="str">
        <x:f>IF('Deal_Master_Wide'!$AU$130="","",'Deal_Master_Wide'!$AU$130)</x:f>
        <x:v>Not reviewed</x:v>
      </x:c>
      <x:c r="D892" s="52" t="str">
        <x:f>IF('Deal_Master_Wide'!$AV$130="","",'Deal_Master_Wide'!$AV$130)</x:f>
        <x:v>Not assessed</x:v>
      </x:c>
      <x:c r="E892" s="50" t="n">
        <x:v>0</x:v>
      </x:c>
      <x:c r="F892" s="52" t="str">
        <x:f>IF(OR($C892="High-confidence innovation-driven",$C892="Medium-confidence innovation-driven"),1,IF($C892="Clear alternative-rationale",0,""))</x:f>
      </x:c>
      <x:c r="G892" s="52" t="str">
        <x:f>IF('Deal_Master_Wide'!$M$130="","",'Deal_Master_Wide'!$M$130)</x:f>
        <x:v>Review</x:v>
      </x:c>
      <x:c r="H892" s="50" t="str"/>
      <x:c r="I892" s="50" t="str">
        <x:v>Clinica Baviera SA</x:v>
      </x:c>
      <x:c r="J892" s="50" t="n">
        <x:v>2017</x:v>
      </x:c>
      <x:c r="K892" s="50" t="n">
        <x:v>-2</x:v>
      </x:c>
      <x:c r="L892" s="50" t="n">
        <x:v>2015</x:v>
      </x:c>
      <x:c r="M892" s="50" t="n">
        <x:v>0</x:v>
      </x:c>
      <x:c r="N892" s="50" t="n">
        <x:v>0</x:v>
      </x:c>
      <x:c r="O892" s="52" t="str">
        <x:f>IF($F892="","",$F892*$M892)</x:f>
      </x:c>
      <x:c r="P892" s="54" t="str">
        <x:f>IF('Deal_Master_Wide'!$BQ$130="","",'Deal_Master_Wide'!$BQ$130)</x:f>
      </x:c>
      <x:c r="Q892" s="54" t="str">
        <x:f>IF('Deal_Master_Wide'!$BX$130="","",'Deal_Master_Wide'!$BX$130)</x:f>
      </x:c>
      <x:c r="R892" s="54" t="str">
        <x:f>IF('Deal_Master_Wide'!$CE$130="","",'Deal_Master_Wide'!$CE$130)</x:f>
      </x:c>
      <x:c r="S892" s="54" t="str">
        <x:f>IF('Deal_Master_Wide'!$CL$130="","",'Deal_Master_Wide'!$CL$130)</x:f>
      </x:c>
      <x:c r="T892" s="54" t="str">
        <x:f>IF('Deal_Master_Wide'!$CS$130="","",'Deal_Master_Wide'!$CS$130)</x:f>
      </x:c>
      <x:c r="U892" s="54" t="str">
        <x:f>IF('Deal_Master_Wide'!$CZ$130="","",'Deal_Master_Wide'!$CZ$130)</x:f>
      </x:c>
      <x:c r="V892" s="56" t="str">
        <x:f>IF('Deal_Master_Wide'!$DG$130="","",'Deal_Master_Wide'!$DG$130)</x:f>
      </x:c>
      <x:c r="W892" s="56" t="str">
        <x:f>IF('Deal_Master_Wide'!$DN$130="","",'Deal_Master_Wide'!$DN$130)</x:f>
      </x:c>
      <x:c r="X892" s="56" t="str">
        <x:f>IF('Deal_Master_Wide'!$DU$130="","",'Deal_Master_Wide'!$DU$130)</x:f>
      </x:c>
      <x:c r="Y892" s="118" t="str">
        <x:f>IF('Deal_Master_Wide'!$EB$130="","",'Deal_Master_Wide'!$EB$130)</x:f>
      </x:c>
      <x:c r="Z892" s="118" t="str">
        <x:f>IF('Deal_Master_Wide'!$EI$130="","",'Deal_Master_Wide'!$EI$130)</x:f>
      </x:c>
      <x:c r="AA892" s="52" t="str">
        <x:f>IF('Deal_Master_Wide'!$AL$130="","",'Deal_Master_Wide'!$AL$130)</x:f>
        <x:v>Unknown</x:v>
      </x:c>
      <x:c r="AB892" s="54" t="n">
        <x:f>IF('Deal_Master_Wide'!$AF$130="","",'Deal_Master_Wide'!$AF$130)</x:f>
        <x:v>159</x:v>
      </x:c>
      <x:c r="AC892" s="52" t="str">
        <x:f>IF(COUNT($P892,$Q892,$R892,$S892,$T892,$U892,$V892,$W892,$X892)=9,"Yes","No")</x:f>
        <x:v>No</x:v>
      </x:c>
      <x:c r="AD892" s="52" t="str">
        <x:f>IF(COUNT($Y892,$Z892)=2,"Yes","No")</x:f>
        <x:v>No</x:v>
      </x:c>
      <x:c r="AE892" s="50" t="str"/>
      <x:c r="AF892" t="str"/>
    </x:row>
    <x:row r="893" ht="20" customHeight="1">
      <x:c r="A893" s="50" t="str">
        <x:v>CTL-0128</x:v>
      </x:c>
      <x:c r="B893" s="50" t="str">
        <x:v>Candidate alternative-rationale group</x:v>
      </x:c>
      <x:c r="C893" s="52" t="str">
        <x:f>IF('Deal_Master_Wide'!$AU$130="","",'Deal_Master_Wide'!$AU$130)</x:f>
        <x:v>Not reviewed</x:v>
      </x:c>
      <x:c r="D893" s="52" t="str">
        <x:f>IF('Deal_Master_Wide'!$AV$130="","",'Deal_Master_Wide'!$AV$130)</x:f>
        <x:v>Not assessed</x:v>
      </x:c>
      <x:c r="E893" s="50" t="n">
        <x:v>0</x:v>
      </x:c>
      <x:c r="F893" s="52" t="str">
        <x:f>IF(OR($C893="High-confidence innovation-driven",$C893="Medium-confidence innovation-driven"),1,IF($C893="Clear alternative-rationale",0,""))</x:f>
      </x:c>
      <x:c r="G893" s="52" t="str">
        <x:f>IF('Deal_Master_Wide'!$M$130="","",'Deal_Master_Wide'!$M$130)</x:f>
        <x:v>Review</x:v>
      </x:c>
      <x:c r="H893" s="50" t="str"/>
      <x:c r="I893" s="50" t="str">
        <x:v>Clinica Baviera SA</x:v>
      </x:c>
      <x:c r="J893" s="50" t="n">
        <x:v>2017</x:v>
      </x:c>
      <x:c r="K893" s="50" t="n">
        <x:v>-1</x:v>
      </x:c>
      <x:c r="L893" s="50" t="n">
        <x:v>2016</x:v>
      </x:c>
      <x:c r="M893" s="50" t="n">
        <x:v>0</x:v>
      </x:c>
      <x:c r="N893" s="50" t="n">
        <x:v>0</x:v>
      </x:c>
      <x:c r="O893" s="52" t="str">
        <x:f>IF($F893="","",$F893*$M893)</x:f>
      </x:c>
      <x:c r="P893" s="54" t="str">
        <x:f>IF('Deal_Master_Wide'!$BR$130="","",'Deal_Master_Wide'!$BR$130)</x:f>
      </x:c>
      <x:c r="Q893" s="54" t="str">
        <x:f>IF('Deal_Master_Wide'!$BY$130="","",'Deal_Master_Wide'!$BY$130)</x:f>
      </x:c>
      <x:c r="R893" s="54" t="str">
        <x:f>IF('Deal_Master_Wide'!$CF$130="","",'Deal_Master_Wide'!$CF$130)</x:f>
      </x:c>
      <x:c r="S893" s="54" t="str">
        <x:f>IF('Deal_Master_Wide'!$CM$130="","",'Deal_Master_Wide'!$CM$130)</x:f>
      </x:c>
      <x:c r="T893" s="54" t="str">
        <x:f>IF('Deal_Master_Wide'!$CT$130="","",'Deal_Master_Wide'!$CT$130)</x:f>
      </x:c>
      <x:c r="U893" s="54" t="str">
        <x:f>IF('Deal_Master_Wide'!$DA$130="","",'Deal_Master_Wide'!$DA$130)</x:f>
      </x:c>
      <x:c r="V893" s="56" t="str">
        <x:f>IF('Deal_Master_Wide'!$DH$130="","",'Deal_Master_Wide'!$DH$130)</x:f>
      </x:c>
      <x:c r="W893" s="56" t="str">
        <x:f>IF('Deal_Master_Wide'!$DO$130="","",'Deal_Master_Wide'!$DO$130)</x:f>
      </x:c>
      <x:c r="X893" s="56" t="str">
        <x:f>IF('Deal_Master_Wide'!$DV$130="","",'Deal_Master_Wide'!$DV$130)</x:f>
      </x:c>
      <x:c r="Y893" s="118" t="str">
        <x:f>IF('Deal_Master_Wide'!$EC$130="","",'Deal_Master_Wide'!$EC$130)</x:f>
      </x:c>
      <x:c r="Z893" s="118" t="str">
        <x:f>IF('Deal_Master_Wide'!$EJ$130="","",'Deal_Master_Wide'!$EJ$130)</x:f>
      </x:c>
      <x:c r="AA893" s="52" t="str">
        <x:f>IF('Deal_Master_Wide'!$AL$130="","",'Deal_Master_Wide'!$AL$130)</x:f>
        <x:v>Unknown</x:v>
      </x:c>
      <x:c r="AB893" s="54" t="n">
        <x:f>IF('Deal_Master_Wide'!$AF$130="","",'Deal_Master_Wide'!$AF$130)</x:f>
        <x:v>159</x:v>
      </x:c>
      <x:c r="AC893" s="52" t="str">
        <x:f>IF(COUNT($P893,$Q893,$R893,$S893,$T893,$U893,$V893,$W893,$X893)=9,"Yes","No")</x:f>
        <x:v>No</x:v>
      </x:c>
      <x:c r="AD893" s="52" t="str">
        <x:f>IF(COUNT($Y893,$Z893)=2,"Yes","No")</x:f>
        <x:v>No</x:v>
      </x:c>
      <x:c r="AE893" s="50" t="str"/>
      <x:c r="AF893" t="str"/>
    </x:row>
    <x:row r="894" ht="20" customHeight="1">
      <x:c r="A894" s="50" t="str">
        <x:v>CTL-0128</x:v>
      </x:c>
      <x:c r="B894" s="50" t="str">
        <x:v>Candidate alternative-rationale group</x:v>
      </x:c>
      <x:c r="C894" s="52" t="str">
        <x:f>IF('Deal_Master_Wide'!$AU$130="","",'Deal_Master_Wide'!$AU$130)</x:f>
        <x:v>Not reviewed</x:v>
      </x:c>
      <x:c r="D894" s="52" t="str">
        <x:f>IF('Deal_Master_Wide'!$AV$130="","",'Deal_Master_Wide'!$AV$130)</x:f>
        <x:v>Not assessed</x:v>
      </x:c>
      <x:c r="E894" s="50" t="n">
        <x:v>0</x:v>
      </x:c>
      <x:c r="F894" s="52" t="str">
        <x:f>IF(OR($C894="High-confidence innovation-driven",$C894="Medium-confidence innovation-driven"),1,IF($C894="Clear alternative-rationale",0,""))</x:f>
      </x:c>
      <x:c r="G894" s="52" t="str">
        <x:f>IF('Deal_Master_Wide'!$M$130="","",'Deal_Master_Wide'!$M$130)</x:f>
        <x:v>Review</x:v>
      </x:c>
      <x:c r="H894" s="50" t="str"/>
      <x:c r="I894" s="50" t="str">
        <x:v>Clinica Baviera SA</x:v>
      </x:c>
      <x:c r="J894" s="50" t="n">
        <x:v>2017</x:v>
      </x:c>
      <x:c r="K894" s="50" t="n">
        <x:v>0</x:v>
      </x:c>
      <x:c r="L894" s="50" t="n">
        <x:v>2017</x:v>
      </x:c>
      <x:c r="M894" s="50" t="n">
        <x:v>0</x:v>
      </x:c>
      <x:c r="N894" s="50" t="n">
        <x:v>1</x:v>
      </x:c>
      <x:c r="O894" s="52" t="str">
        <x:f>IF($F894="","",$F894*$M894)</x:f>
      </x:c>
      <x:c r="P894" s="54" t="str">
        <x:f>IF('Deal_Master_Wide'!$BS$130="","",'Deal_Master_Wide'!$BS$130)</x:f>
      </x:c>
      <x:c r="Q894" s="54" t="str">
        <x:f>IF('Deal_Master_Wide'!$BZ$130="","",'Deal_Master_Wide'!$BZ$130)</x:f>
      </x:c>
      <x:c r="R894" s="54" t="str">
        <x:f>IF('Deal_Master_Wide'!$CG$130="","",'Deal_Master_Wide'!$CG$130)</x:f>
      </x:c>
      <x:c r="S894" s="54" t="str">
        <x:f>IF('Deal_Master_Wide'!$CN$130="","",'Deal_Master_Wide'!$CN$130)</x:f>
      </x:c>
      <x:c r="T894" s="54" t="str">
        <x:f>IF('Deal_Master_Wide'!$CU$130="","",'Deal_Master_Wide'!$CU$130)</x:f>
      </x:c>
      <x:c r="U894" s="54" t="str">
        <x:f>IF('Deal_Master_Wide'!$DB$130="","",'Deal_Master_Wide'!$DB$130)</x:f>
      </x:c>
      <x:c r="V894" s="56" t="str">
        <x:f>IF('Deal_Master_Wide'!$DI$130="","",'Deal_Master_Wide'!$DI$130)</x:f>
      </x:c>
      <x:c r="W894" s="56" t="str">
        <x:f>IF('Deal_Master_Wide'!$DP$130="","",'Deal_Master_Wide'!$DP$130)</x:f>
      </x:c>
      <x:c r="X894" s="56" t="str">
        <x:f>IF('Deal_Master_Wide'!$DW$130="","",'Deal_Master_Wide'!$DW$130)</x:f>
      </x:c>
      <x:c r="Y894" s="118" t="str">
        <x:f>IF('Deal_Master_Wide'!$ED$130="","",'Deal_Master_Wide'!$ED$130)</x:f>
      </x:c>
      <x:c r="Z894" s="118" t="str">
        <x:f>IF('Deal_Master_Wide'!$EK$130="","",'Deal_Master_Wide'!$EK$130)</x:f>
      </x:c>
      <x:c r="AA894" s="52" t="str">
        <x:f>IF('Deal_Master_Wide'!$AL$130="","",'Deal_Master_Wide'!$AL$130)</x:f>
        <x:v>Unknown</x:v>
      </x:c>
      <x:c r="AB894" s="54" t="n">
        <x:f>IF('Deal_Master_Wide'!$AF$130="","",'Deal_Master_Wide'!$AF$130)</x:f>
        <x:v>159</x:v>
      </x:c>
      <x:c r="AC894" s="52" t="str">
        <x:f>IF(COUNT($P894,$Q894,$R894,$S894,$T894,$U894,$V894,$W894,$X894)=9,"Yes","No")</x:f>
        <x:v>No</x:v>
      </x:c>
      <x:c r="AD894" s="52" t="str">
        <x:f>IF(COUNT($Y894,$Z894)=2,"Yes","No")</x:f>
        <x:v>No</x:v>
      </x:c>
      <x:c r="AE894" s="50" t="str"/>
      <x:c r="AF894" t="str"/>
    </x:row>
    <x:row r="895" ht="20" customHeight="1">
      <x:c r="A895" s="50" t="str">
        <x:v>CTL-0128</x:v>
      </x:c>
      <x:c r="B895" s="50" t="str">
        <x:v>Candidate alternative-rationale group</x:v>
      </x:c>
      <x:c r="C895" s="52" t="str">
        <x:f>IF('Deal_Master_Wide'!$AU$130="","",'Deal_Master_Wide'!$AU$130)</x:f>
        <x:v>Not reviewed</x:v>
      </x:c>
      <x:c r="D895" s="52" t="str">
        <x:f>IF('Deal_Master_Wide'!$AV$130="","",'Deal_Master_Wide'!$AV$130)</x:f>
        <x:v>Not assessed</x:v>
      </x:c>
      <x:c r="E895" s="50" t="n">
        <x:v>0</x:v>
      </x:c>
      <x:c r="F895" s="52" t="str">
        <x:f>IF(OR($C895="High-confidence innovation-driven",$C895="Medium-confidence innovation-driven"),1,IF($C895="Clear alternative-rationale",0,""))</x:f>
      </x:c>
      <x:c r="G895" s="52" t="str">
        <x:f>IF('Deal_Master_Wide'!$M$130="","",'Deal_Master_Wide'!$M$130)</x:f>
        <x:v>Review</x:v>
      </x:c>
      <x:c r="H895" s="50" t="str"/>
      <x:c r="I895" s="50" t="str">
        <x:v>Clinica Baviera SA</x:v>
      </x:c>
      <x:c r="J895" s="50" t="n">
        <x:v>2017</x:v>
      </x:c>
      <x:c r="K895" s="50" t="n">
        <x:v>1</x:v>
      </x:c>
      <x:c r="L895" s="50" t="n">
        <x:v>2018</x:v>
      </x:c>
      <x:c r="M895" s="50" t="n">
        <x:v>1</x:v>
      </x:c>
      <x:c r="N895" s="50" t="n">
        <x:v>1</x:v>
      </x:c>
      <x:c r="O895" s="52" t="str">
        <x:f>IF($F895="","",$F895*$M895)</x:f>
      </x:c>
      <x:c r="P895" s="54" t="str">
        <x:f>IF('Deal_Master_Wide'!$BT$130="","",'Deal_Master_Wide'!$BT$130)</x:f>
      </x:c>
      <x:c r="Q895" s="54" t="str">
        <x:f>IF('Deal_Master_Wide'!$CA$130="","",'Deal_Master_Wide'!$CA$130)</x:f>
      </x:c>
      <x:c r="R895" s="54" t="str">
        <x:f>IF('Deal_Master_Wide'!$CH$130="","",'Deal_Master_Wide'!$CH$130)</x:f>
      </x:c>
      <x:c r="S895" s="54" t="str">
        <x:f>IF('Deal_Master_Wide'!$CO$130="","",'Deal_Master_Wide'!$CO$130)</x:f>
      </x:c>
      <x:c r="T895" s="54" t="str">
        <x:f>IF('Deal_Master_Wide'!$CV$130="","",'Deal_Master_Wide'!$CV$130)</x:f>
      </x:c>
      <x:c r="U895" s="54" t="str">
        <x:f>IF('Deal_Master_Wide'!$DC$130="","",'Deal_Master_Wide'!$DC$130)</x:f>
      </x:c>
      <x:c r="V895" s="56" t="str">
        <x:f>IF('Deal_Master_Wide'!$DJ$130="","",'Deal_Master_Wide'!$DJ$130)</x:f>
      </x:c>
      <x:c r="W895" s="56" t="str">
        <x:f>IF('Deal_Master_Wide'!$DQ$130="","",'Deal_Master_Wide'!$DQ$130)</x:f>
      </x:c>
      <x:c r="X895" s="56" t="str">
        <x:f>IF('Deal_Master_Wide'!$DX$130="","",'Deal_Master_Wide'!$DX$130)</x:f>
      </x:c>
      <x:c r="Y895" s="118" t="str">
        <x:f>IF('Deal_Master_Wide'!$EE$130="","",'Deal_Master_Wide'!$EE$130)</x:f>
      </x:c>
      <x:c r="Z895" s="118" t="str">
        <x:f>IF('Deal_Master_Wide'!$EL$130="","",'Deal_Master_Wide'!$EL$130)</x:f>
      </x:c>
      <x:c r="AA895" s="52" t="str">
        <x:f>IF('Deal_Master_Wide'!$AL$130="","",'Deal_Master_Wide'!$AL$130)</x:f>
        <x:v>Unknown</x:v>
      </x:c>
      <x:c r="AB895" s="54" t="n">
        <x:f>IF('Deal_Master_Wide'!$AF$130="","",'Deal_Master_Wide'!$AF$130)</x:f>
        <x:v>159</x:v>
      </x:c>
      <x:c r="AC895" s="52" t="str">
        <x:f>IF(COUNT($P895,$Q895,$R895,$S895,$T895,$U895,$V895,$W895,$X895)=9,"Yes","No")</x:f>
        <x:v>No</x:v>
      </x:c>
      <x:c r="AD895" s="52" t="str">
        <x:f>IF(COUNT($Y895,$Z895)=2,"Yes","No")</x:f>
        <x:v>No</x:v>
      </x:c>
      <x:c r="AE895" s="50" t="str"/>
      <x:c r="AF895" t="str"/>
    </x:row>
    <x:row r="896" ht="20" customHeight="1">
      <x:c r="A896" s="50" t="str">
        <x:v>CTL-0128</x:v>
      </x:c>
      <x:c r="B896" s="50" t="str">
        <x:v>Candidate alternative-rationale group</x:v>
      </x:c>
      <x:c r="C896" s="52" t="str">
        <x:f>IF('Deal_Master_Wide'!$AU$130="","",'Deal_Master_Wide'!$AU$130)</x:f>
        <x:v>Not reviewed</x:v>
      </x:c>
      <x:c r="D896" s="52" t="str">
        <x:f>IF('Deal_Master_Wide'!$AV$130="","",'Deal_Master_Wide'!$AV$130)</x:f>
        <x:v>Not assessed</x:v>
      </x:c>
      <x:c r="E896" s="50" t="n">
        <x:v>0</x:v>
      </x:c>
      <x:c r="F896" s="52" t="str">
        <x:f>IF(OR($C896="High-confidence innovation-driven",$C896="Medium-confidence innovation-driven"),1,IF($C896="Clear alternative-rationale",0,""))</x:f>
      </x:c>
      <x:c r="G896" s="52" t="str">
        <x:f>IF('Deal_Master_Wide'!$M$130="","",'Deal_Master_Wide'!$M$130)</x:f>
        <x:v>Review</x:v>
      </x:c>
      <x:c r="H896" s="50" t="str"/>
      <x:c r="I896" s="50" t="str">
        <x:v>Clinica Baviera SA</x:v>
      </x:c>
      <x:c r="J896" s="50" t="n">
        <x:v>2017</x:v>
      </x:c>
      <x:c r="K896" s="50" t="n">
        <x:v>2</x:v>
      </x:c>
      <x:c r="L896" s="50" t="n">
        <x:v>2019</x:v>
      </x:c>
      <x:c r="M896" s="50" t="n">
        <x:v>1</x:v>
      </x:c>
      <x:c r="N896" s="50" t="n">
        <x:v>1</x:v>
      </x:c>
      <x:c r="O896" s="52" t="str">
        <x:f>IF($F896="","",$F896*$M896)</x:f>
      </x:c>
      <x:c r="P896" s="54" t="str">
        <x:f>IF('Deal_Master_Wide'!$BU$130="","",'Deal_Master_Wide'!$BU$130)</x:f>
      </x:c>
      <x:c r="Q896" s="54" t="str">
        <x:f>IF('Deal_Master_Wide'!$CB$130="","",'Deal_Master_Wide'!$CB$130)</x:f>
      </x:c>
      <x:c r="R896" s="54" t="str">
        <x:f>IF('Deal_Master_Wide'!$CI$130="","",'Deal_Master_Wide'!$CI$130)</x:f>
      </x:c>
      <x:c r="S896" s="54" t="str">
        <x:f>IF('Deal_Master_Wide'!$CP$130="","",'Deal_Master_Wide'!$CP$130)</x:f>
      </x:c>
      <x:c r="T896" s="54" t="str">
        <x:f>IF('Deal_Master_Wide'!$CW$130="","",'Deal_Master_Wide'!$CW$130)</x:f>
      </x:c>
      <x:c r="U896" s="54" t="str">
        <x:f>IF('Deal_Master_Wide'!$DD$130="","",'Deal_Master_Wide'!$DD$130)</x:f>
      </x:c>
      <x:c r="V896" s="56" t="str">
        <x:f>IF('Deal_Master_Wide'!$DK$130="","",'Deal_Master_Wide'!$DK$130)</x:f>
      </x:c>
      <x:c r="W896" s="56" t="str">
        <x:f>IF('Deal_Master_Wide'!$DR$130="","",'Deal_Master_Wide'!$DR$130)</x:f>
      </x:c>
      <x:c r="X896" s="56" t="str">
        <x:f>IF('Deal_Master_Wide'!$DY$130="","",'Deal_Master_Wide'!$DY$130)</x:f>
      </x:c>
      <x:c r="Y896" s="118" t="str">
        <x:f>IF('Deal_Master_Wide'!$EF$130="","",'Deal_Master_Wide'!$EF$130)</x:f>
      </x:c>
      <x:c r="Z896" s="118" t="str">
        <x:f>IF('Deal_Master_Wide'!$EM$130="","",'Deal_Master_Wide'!$EM$130)</x:f>
      </x:c>
      <x:c r="AA896" s="52" t="str">
        <x:f>IF('Deal_Master_Wide'!$AL$130="","",'Deal_Master_Wide'!$AL$130)</x:f>
        <x:v>Unknown</x:v>
      </x:c>
      <x:c r="AB896" s="54" t="n">
        <x:f>IF('Deal_Master_Wide'!$AF$130="","",'Deal_Master_Wide'!$AF$130)</x:f>
        <x:v>159</x:v>
      </x:c>
      <x:c r="AC896" s="52" t="str">
        <x:f>IF(COUNT($P896,$Q896,$R896,$S896,$T896,$U896,$V896,$W896,$X896)=9,"Yes","No")</x:f>
        <x:v>No</x:v>
      </x:c>
      <x:c r="AD896" s="52" t="str">
        <x:f>IF(COUNT($Y896,$Z896)=2,"Yes","No")</x:f>
        <x:v>No</x:v>
      </x:c>
      <x:c r="AE896" s="50" t="str"/>
      <x:c r="AF896" t="str"/>
    </x:row>
    <x:row r="897" ht="20" customHeight="1">
      <x:c r="A897" s="50" t="str">
        <x:v>CTL-0128</x:v>
      </x:c>
      <x:c r="B897" s="50" t="str">
        <x:v>Candidate alternative-rationale group</x:v>
      </x:c>
      <x:c r="C897" s="52" t="str">
        <x:f>IF('Deal_Master_Wide'!$AU$130="","",'Deal_Master_Wide'!$AU$130)</x:f>
        <x:v>Not reviewed</x:v>
      </x:c>
      <x:c r="D897" s="52" t="str">
        <x:f>IF('Deal_Master_Wide'!$AV$130="","",'Deal_Master_Wide'!$AV$130)</x:f>
        <x:v>Not assessed</x:v>
      </x:c>
      <x:c r="E897" s="50" t="n">
        <x:v>0</x:v>
      </x:c>
      <x:c r="F897" s="52" t="str">
        <x:f>IF(OR($C897="High-confidence innovation-driven",$C897="Medium-confidence innovation-driven"),1,IF($C897="Clear alternative-rationale",0,""))</x:f>
      </x:c>
      <x:c r="G897" s="52" t="str">
        <x:f>IF('Deal_Master_Wide'!$M$130="","",'Deal_Master_Wide'!$M$130)</x:f>
        <x:v>Review</x:v>
      </x:c>
      <x:c r="H897" s="50" t="str"/>
      <x:c r="I897" s="50" t="str">
        <x:v>Clinica Baviera SA</x:v>
      </x:c>
      <x:c r="J897" s="50" t="n">
        <x:v>2017</x:v>
      </x:c>
      <x:c r="K897" s="50" t="n">
        <x:v>3</x:v>
      </x:c>
      <x:c r="L897" s="50" t="n">
        <x:v>2020</x:v>
      </x:c>
      <x:c r="M897" s="50" t="n">
        <x:v>1</x:v>
      </x:c>
      <x:c r="N897" s="50" t="n">
        <x:v>1</x:v>
      </x:c>
      <x:c r="O897" s="52" t="str">
        <x:f>IF($F897="","",$F897*$M897)</x:f>
      </x:c>
      <x:c r="P897" s="54" t="str">
        <x:f>IF('Deal_Master_Wide'!$BV$130="","",'Deal_Master_Wide'!$BV$130)</x:f>
      </x:c>
      <x:c r="Q897" s="54" t="str">
        <x:f>IF('Deal_Master_Wide'!$CC$130="","",'Deal_Master_Wide'!$CC$130)</x:f>
      </x:c>
      <x:c r="R897" s="54" t="str">
        <x:f>IF('Deal_Master_Wide'!$CJ$130="","",'Deal_Master_Wide'!$CJ$130)</x:f>
      </x:c>
      <x:c r="S897" s="54" t="str">
        <x:f>IF('Deal_Master_Wide'!$CQ$130="","",'Deal_Master_Wide'!$CQ$130)</x:f>
      </x:c>
      <x:c r="T897" s="54" t="str">
        <x:f>IF('Deal_Master_Wide'!$CX$130="","",'Deal_Master_Wide'!$CX$130)</x:f>
      </x:c>
      <x:c r="U897" s="54" t="str">
        <x:f>IF('Deal_Master_Wide'!$DE$130="","",'Deal_Master_Wide'!$DE$130)</x:f>
      </x:c>
      <x:c r="V897" s="56" t="str">
        <x:f>IF('Deal_Master_Wide'!$DL$130="","",'Deal_Master_Wide'!$DL$130)</x:f>
      </x:c>
      <x:c r="W897" s="56" t="str">
        <x:f>IF('Deal_Master_Wide'!$DS$130="","",'Deal_Master_Wide'!$DS$130)</x:f>
      </x:c>
      <x:c r="X897" s="56" t="str">
        <x:f>IF('Deal_Master_Wide'!$DZ$130="","",'Deal_Master_Wide'!$DZ$130)</x:f>
      </x:c>
      <x:c r="Y897" s="118" t="str">
        <x:f>IF('Deal_Master_Wide'!$EG$130="","",'Deal_Master_Wide'!$EG$130)</x:f>
      </x:c>
      <x:c r="Z897" s="118" t="str">
        <x:f>IF('Deal_Master_Wide'!$EN$130="","",'Deal_Master_Wide'!$EN$130)</x:f>
      </x:c>
      <x:c r="AA897" s="52" t="str">
        <x:f>IF('Deal_Master_Wide'!$AL$130="","",'Deal_Master_Wide'!$AL$130)</x:f>
        <x:v>Unknown</x:v>
      </x:c>
      <x:c r="AB897" s="54" t="n">
        <x:f>IF('Deal_Master_Wide'!$AF$130="","",'Deal_Master_Wide'!$AF$130)</x:f>
        <x:v>159</x:v>
      </x:c>
      <x:c r="AC897" s="52" t="str">
        <x:f>IF(COUNT($P897,$Q897,$R897,$S897,$T897,$U897,$V897,$W897,$X897)=9,"Yes","No")</x:f>
        <x:v>No</x:v>
      </x:c>
      <x:c r="AD897" s="52" t="str">
        <x:f>IF(COUNT($Y897,$Z897)=2,"Yes","No")</x:f>
        <x:v>No</x:v>
      </x:c>
      <x:c r="AE897" s="50" t="str"/>
      <x:c r="AF897" t="str"/>
    </x:row>
    <x:row r="898" ht="20" customHeight="1">
      <x:c r="A898" s="50" t="str">
        <x:v>CTL-0129</x:v>
      </x:c>
      <x:c r="B898" s="50" t="str">
        <x:v>Candidate alternative-rationale group</x:v>
      </x:c>
      <x:c r="C898" s="52" t="str">
        <x:f>IF('Deal_Master_Wide'!$AU$131="","",'Deal_Master_Wide'!$AU$131)</x:f>
        <x:v>Not reviewed</x:v>
      </x:c>
      <x:c r="D898" s="52" t="str">
        <x:f>IF('Deal_Master_Wide'!$AV$131="","",'Deal_Master_Wide'!$AV$131)</x:f>
        <x:v>Not assessed</x:v>
      </x:c>
      <x:c r="E898" s="50" t="n">
        <x:v>0</x:v>
      </x:c>
      <x:c r="F898" s="52" t="str">
        <x:f>IF(OR($C898="High-confidence innovation-driven",$C898="Medium-confidence innovation-driven"),1,IF($C898="Clear alternative-rationale",0,""))</x:f>
      </x:c>
      <x:c r="G898" s="52" t="str">
        <x:f>IF('Deal_Master_Wide'!$M$131="","",'Deal_Master_Wide'!$M$131)</x:f>
        <x:v>Review</x:v>
      </x:c>
      <x:c r="H898" s="50" t="str">
        <x:v>Impilo AB</x:v>
      </x:c>
      <x:c r="I898" s="50" t="str">
        <x:v>Ferrosan Medical Devices AS</x:v>
      </x:c>
      <x:c r="J898" s="50" t="n">
        <x:v>2017</x:v>
      </x:c>
      <x:c r="K898" s="50" t="n">
        <x:v>-3</x:v>
      </x:c>
      <x:c r="L898" s="50" t="n">
        <x:v>2014</x:v>
      </x:c>
      <x:c r="M898" s="50" t="n">
        <x:v>0</x:v>
      </x:c>
      <x:c r="N898" s="50" t="n">
        <x:v>0</x:v>
      </x:c>
      <x:c r="O898" s="52" t="str">
        <x:f>IF($F898="","",$F898*$M898)</x:f>
      </x:c>
      <x:c r="P898" s="54" t="str">
        <x:f>IF('Deal_Master_Wide'!$BP$131="","",'Deal_Master_Wide'!$BP$131)</x:f>
      </x:c>
      <x:c r="Q898" s="54" t="str">
        <x:f>IF('Deal_Master_Wide'!$BW$131="","",'Deal_Master_Wide'!$BW$131)</x:f>
      </x:c>
      <x:c r="R898" s="54" t="str">
        <x:f>IF('Deal_Master_Wide'!$CD$131="","",'Deal_Master_Wide'!$CD$131)</x:f>
      </x:c>
      <x:c r="S898" s="54" t="str">
        <x:f>IF('Deal_Master_Wide'!$CK$131="","",'Deal_Master_Wide'!$CK$131)</x:f>
      </x:c>
      <x:c r="T898" s="54" t="str">
        <x:f>IF('Deal_Master_Wide'!$CR$131="","",'Deal_Master_Wide'!$CR$131)</x:f>
      </x:c>
      <x:c r="U898" s="54" t="str">
        <x:f>IF('Deal_Master_Wide'!$CY$131="","",'Deal_Master_Wide'!$CY$131)</x:f>
      </x:c>
      <x:c r="V898" s="56" t="str">
        <x:f>IF('Deal_Master_Wide'!$DF$131="","",'Deal_Master_Wide'!$DF$131)</x:f>
      </x:c>
      <x:c r="W898" s="56" t="str">
        <x:f>IF('Deal_Master_Wide'!$DM$131="","",'Deal_Master_Wide'!$DM$131)</x:f>
      </x:c>
      <x:c r="X898" s="56" t="str">
        <x:f>IF('Deal_Master_Wide'!$DT$131="","",'Deal_Master_Wide'!$DT$131)</x:f>
      </x:c>
      <x:c r="Y898" s="118" t="str">
        <x:f>IF('Deal_Master_Wide'!$EA$131="","",'Deal_Master_Wide'!$EA$131)</x:f>
      </x:c>
      <x:c r="Z898" s="118" t="str">
        <x:f>IF('Deal_Master_Wide'!$EH$131="","",'Deal_Master_Wide'!$EH$131)</x:f>
      </x:c>
      <x:c r="AA898" s="52" t="str">
        <x:f>IF('Deal_Master_Wide'!$AL$131="","",'Deal_Master_Wide'!$AL$131)</x:f>
        <x:v>Unknown</x:v>
      </x:c>
      <x:c r="AB898" s="54" t="str">
        <x:f>IF('Deal_Master_Wide'!$AF$131="","",'Deal_Master_Wide'!$AF$131)</x:f>
      </x:c>
      <x:c r="AC898" s="52" t="str">
        <x:f>IF(COUNT($P898,$Q898,$R898,$S898,$T898,$U898,$V898,$W898,$X898)=9,"Yes","No")</x:f>
        <x:v>No</x:v>
      </x:c>
      <x:c r="AD898" s="52" t="str">
        <x:f>IF(COUNT($Y898,$Z898)=2,"Yes","No")</x:f>
        <x:v>No</x:v>
      </x:c>
      <x:c r="AE898" s="50" t="str"/>
      <x:c r="AF898" t="str"/>
    </x:row>
    <x:row r="899" ht="20" customHeight="1">
      <x:c r="A899" s="50" t="str">
        <x:v>CTL-0129</x:v>
      </x:c>
      <x:c r="B899" s="50" t="str">
        <x:v>Candidate alternative-rationale group</x:v>
      </x:c>
      <x:c r="C899" s="52" t="str">
        <x:f>IF('Deal_Master_Wide'!$AU$131="","",'Deal_Master_Wide'!$AU$131)</x:f>
        <x:v>Not reviewed</x:v>
      </x:c>
      <x:c r="D899" s="52" t="str">
        <x:f>IF('Deal_Master_Wide'!$AV$131="","",'Deal_Master_Wide'!$AV$131)</x:f>
        <x:v>Not assessed</x:v>
      </x:c>
      <x:c r="E899" s="50" t="n">
        <x:v>0</x:v>
      </x:c>
      <x:c r="F899" s="52" t="str">
        <x:f>IF(OR($C899="High-confidence innovation-driven",$C899="Medium-confidence innovation-driven"),1,IF($C899="Clear alternative-rationale",0,""))</x:f>
      </x:c>
      <x:c r="G899" s="52" t="str">
        <x:f>IF('Deal_Master_Wide'!$M$131="","",'Deal_Master_Wide'!$M$131)</x:f>
        <x:v>Review</x:v>
      </x:c>
      <x:c r="H899" s="50" t="str">
        <x:v>Impilo AB</x:v>
      </x:c>
      <x:c r="I899" s="50" t="str">
        <x:v>Ferrosan Medical Devices AS</x:v>
      </x:c>
      <x:c r="J899" s="50" t="n">
        <x:v>2017</x:v>
      </x:c>
      <x:c r="K899" s="50" t="n">
        <x:v>-2</x:v>
      </x:c>
      <x:c r="L899" s="50" t="n">
        <x:v>2015</x:v>
      </x:c>
      <x:c r="M899" s="50" t="n">
        <x:v>0</x:v>
      </x:c>
      <x:c r="N899" s="50" t="n">
        <x:v>0</x:v>
      </x:c>
      <x:c r="O899" s="52" t="str">
        <x:f>IF($F899="","",$F899*$M899)</x:f>
      </x:c>
      <x:c r="P899" s="54" t="str">
        <x:f>IF('Deal_Master_Wide'!$BQ$131="","",'Deal_Master_Wide'!$BQ$131)</x:f>
      </x:c>
      <x:c r="Q899" s="54" t="str">
        <x:f>IF('Deal_Master_Wide'!$BX$131="","",'Deal_Master_Wide'!$BX$131)</x:f>
      </x:c>
      <x:c r="R899" s="54" t="str">
        <x:f>IF('Deal_Master_Wide'!$CE$131="","",'Deal_Master_Wide'!$CE$131)</x:f>
      </x:c>
      <x:c r="S899" s="54" t="str">
        <x:f>IF('Deal_Master_Wide'!$CL$131="","",'Deal_Master_Wide'!$CL$131)</x:f>
      </x:c>
      <x:c r="T899" s="54" t="str">
        <x:f>IF('Deal_Master_Wide'!$CS$131="","",'Deal_Master_Wide'!$CS$131)</x:f>
      </x:c>
      <x:c r="U899" s="54" t="str">
        <x:f>IF('Deal_Master_Wide'!$CZ$131="","",'Deal_Master_Wide'!$CZ$131)</x:f>
      </x:c>
      <x:c r="V899" s="56" t="str">
        <x:f>IF('Deal_Master_Wide'!$DG$131="","",'Deal_Master_Wide'!$DG$131)</x:f>
      </x:c>
      <x:c r="W899" s="56" t="str">
        <x:f>IF('Deal_Master_Wide'!$DN$131="","",'Deal_Master_Wide'!$DN$131)</x:f>
      </x:c>
      <x:c r="X899" s="56" t="str">
        <x:f>IF('Deal_Master_Wide'!$DU$131="","",'Deal_Master_Wide'!$DU$131)</x:f>
      </x:c>
      <x:c r="Y899" s="118" t="str">
        <x:f>IF('Deal_Master_Wide'!$EB$131="","",'Deal_Master_Wide'!$EB$131)</x:f>
      </x:c>
      <x:c r="Z899" s="118" t="str">
        <x:f>IF('Deal_Master_Wide'!$EI$131="","",'Deal_Master_Wide'!$EI$131)</x:f>
      </x:c>
      <x:c r="AA899" s="52" t="str">
        <x:f>IF('Deal_Master_Wide'!$AL$131="","",'Deal_Master_Wide'!$AL$131)</x:f>
        <x:v>Unknown</x:v>
      </x:c>
      <x:c r="AB899" s="54" t="str">
        <x:f>IF('Deal_Master_Wide'!$AF$131="","",'Deal_Master_Wide'!$AF$131)</x:f>
      </x:c>
      <x:c r="AC899" s="52" t="str">
        <x:f>IF(COUNT($P899,$Q899,$R899,$S899,$T899,$U899,$V899,$W899,$X899)=9,"Yes","No")</x:f>
        <x:v>No</x:v>
      </x:c>
      <x:c r="AD899" s="52" t="str">
        <x:f>IF(COUNT($Y899,$Z899)=2,"Yes","No")</x:f>
        <x:v>No</x:v>
      </x:c>
      <x:c r="AE899" s="50" t="str"/>
      <x:c r="AF899" t="str"/>
    </x:row>
    <x:row r="900" ht="20" customHeight="1">
      <x:c r="A900" s="50" t="str">
        <x:v>CTL-0129</x:v>
      </x:c>
      <x:c r="B900" s="50" t="str">
        <x:v>Candidate alternative-rationale group</x:v>
      </x:c>
      <x:c r="C900" s="52" t="str">
        <x:f>IF('Deal_Master_Wide'!$AU$131="","",'Deal_Master_Wide'!$AU$131)</x:f>
        <x:v>Not reviewed</x:v>
      </x:c>
      <x:c r="D900" s="52" t="str">
        <x:f>IF('Deal_Master_Wide'!$AV$131="","",'Deal_Master_Wide'!$AV$131)</x:f>
        <x:v>Not assessed</x:v>
      </x:c>
      <x:c r="E900" s="50" t="n">
        <x:v>0</x:v>
      </x:c>
      <x:c r="F900" s="52" t="str">
        <x:f>IF(OR($C900="High-confidence innovation-driven",$C900="Medium-confidence innovation-driven"),1,IF($C900="Clear alternative-rationale",0,""))</x:f>
      </x:c>
      <x:c r="G900" s="52" t="str">
        <x:f>IF('Deal_Master_Wide'!$M$131="","",'Deal_Master_Wide'!$M$131)</x:f>
        <x:v>Review</x:v>
      </x:c>
      <x:c r="H900" s="50" t="str">
        <x:v>Impilo AB</x:v>
      </x:c>
      <x:c r="I900" s="50" t="str">
        <x:v>Ferrosan Medical Devices AS</x:v>
      </x:c>
      <x:c r="J900" s="50" t="n">
        <x:v>2017</x:v>
      </x:c>
      <x:c r="K900" s="50" t="n">
        <x:v>-1</x:v>
      </x:c>
      <x:c r="L900" s="50" t="n">
        <x:v>2016</x:v>
      </x:c>
      <x:c r="M900" s="50" t="n">
        <x:v>0</x:v>
      </x:c>
      <x:c r="N900" s="50" t="n">
        <x:v>0</x:v>
      </x:c>
      <x:c r="O900" s="52" t="str">
        <x:f>IF($F900="","",$F900*$M900)</x:f>
      </x:c>
      <x:c r="P900" s="54" t="str">
        <x:f>IF('Deal_Master_Wide'!$BR$131="","",'Deal_Master_Wide'!$BR$131)</x:f>
      </x:c>
      <x:c r="Q900" s="54" t="str">
        <x:f>IF('Deal_Master_Wide'!$BY$131="","",'Deal_Master_Wide'!$BY$131)</x:f>
      </x:c>
      <x:c r="R900" s="54" t="str">
        <x:f>IF('Deal_Master_Wide'!$CF$131="","",'Deal_Master_Wide'!$CF$131)</x:f>
      </x:c>
      <x:c r="S900" s="54" t="str">
        <x:f>IF('Deal_Master_Wide'!$CM$131="","",'Deal_Master_Wide'!$CM$131)</x:f>
      </x:c>
      <x:c r="T900" s="54" t="str">
        <x:f>IF('Deal_Master_Wide'!$CT$131="","",'Deal_Master_Wide'!$CT$131)</x:f>
      </x:c>
      <x:c r="U900" s="54" t="str">
        <x:f>IF('Deal_Master_Wide'!$DA$131="","",'Deal_Master_Wide'!$DA$131)</x:f>
      </x:c>
      <x:c r="V900" s="56" t="str">
        <x:f>IF('Deal_Master_Wide'!$DH$131="","",'Deal_Master_Wide'!$DH$131)</x:f>
      </x:c>
      <x:c r="W900" s="56" t="str">
        <x:f>IF('Deal_Master_Wide'!$DO$131="","",'Deal_Master_Wide'!$DO$131)</x:f>
      </x:c>
      <x:c r="X900" s="56" t="str">
        <x:f>IF('Deal_Master_Wide'!$DV$131="","",'Deal_Master_Wide'!$DV$131)</x:f>
      </x:c>
      <x:c r="Y900" s="118" t="str">
        <x:f>IF('Deal_Master_Wide'!$EC$131="","",'Deal_Master_Wide'!$EC$131)</x:f>
      </x:c>
      <x:c r="Z900" s="118" t="str">
        <x:f>IF('Deal_Master_Wide'!$EJ$131="","",'Deal_Master_Wide'!$EJ$131)</x:f>
      </x:c>
      <x:c r="AA900" s="52" t="str">
        <x:f>IF('Deal_Master_Wide'!$AL$131="","",'Deal_Master_Wide'!$AL$131)</x:f>
        <x:v>Unknown</x:v>
      </x:c>
      <x:c r="AB900" s="54" t="str">
        <x:f>IF('Deal_Master_Wide'!$AF$131="","",'Deal_Master_Wide'!$AF$131)</x:f>
      </x:c>
      <x:c r="AC900" s="52" t="str">
        <x:f>IF(COUNT($P900,$Q900,$R900,$S900,$T900,$U900,$V900,$W900,$X900)=9,"Yes","No")</x:f>
        <x:v>No</x:v>
      </x:c>
      <x:c r="AD900" s="52" t="str">
        <x:f>IF(COUNT($Y900,$Z900)=2,"Yes","No")</x:f>
        <x:v>No</x:v>
      </x:c>
      <x:c r="AE900" s="50" t="str"/>
      <x:c r="AF900" t="str"/>
    </x:row>
    <x:row r="901" ht="20" customHeight="1">
      <x:c r="A901" s="50" t="str">
        <x:v>CTL-0129</x:v>
      </x:c>
      <x:c r="B901" s="50" t="str">
        <x:v>Candidate alternative-rationale group</x:v>
      </x:c>
      <x:c r="C901" s="52" t="str">
        <x:f>IF('Deal_Master_Wide'!$AU$131="","",'Deal_Master_Wide'!$AU$131)</x:f>
        <x:v>Not reviewed</x:v>
      </x:c>
      <x:c r="D901" s="52" t="str">
        <x:f>IF('Deal_Master_Wide'!$AV$131="","",'Deal_Master_Wide'!$AV$131)</x:f>
        <x:v>Not assessed</x:v>
      </x:c>
      <x:c r="E901" s="50" t="n">
        <x:v>0</x:v>
      </x:c>
      <x:c r="F901" s="52" t="str">
        <x:f>IF(OR($C901="High-confidence innovation-driven",$C901="Medium-confidence innovation-driven"),1,IF($C901="Clear alternative-rationale",0,""))</x:f>
      </x:c>
      <x:c r="G901" s="52" t="str">
        <x:f>IF('Deal_Master_Wide'!$M$131="","",'Deal_Master_Wide'!$M$131)</x:f>
        <x:v>Review</x:v>
      </x:c>
      <x:c r="H901" s="50" t="str">
        <x:v>Impilo AB</x:v>
      </x:c>
      <x:c r="I901" s="50" t="str">
        <x:v>Ferrosan Medical Devices AS</x:v>
      </x:c>
      <x:c r="J901" s="50" t="n">
        <x:v>2017</x:v>
      </x:c>
      <x:c r="K901" s="50" t="n">
        <x:v>0</x:v>
      </x:c>
      <x:c r="L901" s="50" t="n">
        <x:v>2017</x:v>
      </x:c>
      <x:c r="M901" s="50" t="n">
        <x:v>0</x:v>
      </x:c>
      <x:c r="N901" s="50" t="n">
        <x:v>1</x:v>
      </x:c>
      <x:c r="O901" s="52" t="str">
        <x:f>IF($F901="","",$F901*$M901)</x:f>
      </x:c>
      <x:c r="P901" s="54" t="str">
        <x:f>IF('Deal_Master_Wide'!$BS$131="","",'Deal_Master_Wide'!$BS$131)</x:f>
      </x:c>
      <x:c r="Q901" s="54" t="str">
        <x:f>IF('Deal_Master_Wide'!$BZ$131="","",'Deal_Master_Wide'!$BZ$131)</x:f>
      </x:c>
      <x:c r="R901" s="54" t="str">
        <x:f>IF('Deal_Master_Wide'!$CG$131="","",'Deal_Master_Wide'!$CG$131)</x:f>
      </x:c>
      <x:c r="S901" s="54" t="str">
        <x:f>IF('Deal_Master_Wide'!$CN$131="","",'Deal_Master_Wide'!$CN$131)</x:f>
      </x:c>
      <x:c r="T901" s="54" t="str">
        <x:f>IF('Deal_Master_Wide'!$CU$131="","",'Deal_Master_Wide'!$CU$131)</x:f>
      </x:c>
      <x:c r="U901" s="54" t="str">
        <x:f>IF('Deal_Master_Wide'!$DB$131="","",'Deal_Master_Wide'!$DB$131)</x:f>
      </x:c>
      <x:c r="V901" s="56" t="str">
        <x:f>IF('Deal_Master_Wide'!$DI$131="","",'Deal_Master_Wide'!$DI$131)</x:f>
      </x:c>
      <x:c r="W901" s="56" t="str">
        <x:f>IF('Deal_Master_Wide'!$DP$131="","",'Deal_Master_Wide'!$DP$131)</x:f>
      </x:c>
      <x:c r="X901" s="56" t="str">
        <x:f>IF('Deal_Master_Wide'!$DW$131="","",'Deal_Master_Wide'!$DW$131)</x:f>
      </x:c>
      <x:c r="Y901" s="118" t="str">
        <x:f>IF('Deal_Master_Wide'!$ED$131="","",'Deal_Master_Wide'!$ED$131)</x:f>
      </x:c>
      <x:c r="Z901" s="118" t="str">
        <x:f>IF('Deal_Master_Wide'!$EK$131="","",'Deal_Master_Wide'!$EK$131)</x:f>
      </x:c>
      <x:c r="AA901" s="52" t="str">
        <x:f>IF('Deal_Master_Wide'!$AL$131="","",'Deal_Master_Wide'!$AL$131)</x:f>
        <x:v>Unknown</x:v>
      </x:c>
      <x:c r="AB901" s="54" t="str">
        <x:f>IF('Deal_Master_Wide'!$AF$131="","",'Deal_Master_Wide'!$AF$131)</x:f>
      </x:c>
      <x:c r="AC901" s="52" t="str">
        <x:f>IF(COUNT($P901,$Q901,$R901,$S901,$T901,$U901,$V901,$W901,$X901)=9,"Yes","No")</x:f>
        <x:v>No</x:v>
      </x:c>
      <x:c r="AD901" s="52" t="str">
        <x:f>IF(COUNT($Y901,$Z901)=2,"Yes","No")</x:f>
        <x:v>No</x:v>
      </x:c>
      <x:c r="AE901" s="50" t="str"/>
      <x:c r="AF901" t="str"/>
    </x:row>
    <x:row r="902" ht="20" customHeight="1">
      <x:c r="A902" s="50" t="str">
        <x:v>CTL-0129</x:v>
      </x:c>
      <x:c r="B902" s="50" t="str">
        <x:v>Candidate alternative-rationale group</x:v>
      </x:c>
      <x:c r="C902" s="52" t="str">
        <x:f>IF('Deal_Master_Wide'!$AU$131="","",'Deal_Master_Wide'!$AU$131)</x:f>
        <x:v>Not reviewed</x:v>
      </x:c>
      <x:c r="D902" s="52" t="str">
        <x:f>IF('Deal_Master_Wide'!$AV$131="","",'Deal_Master_Wide'!$AV$131)</x:f>
        <x:v>Not assessed</x:v>
      </x:c>
      <x:c r="E902" s="50" t="n">
        <x:v>0</x:v>
      </x:c>
      <x:c r="F902" s="52" t="str">
        <x:f>IF(OR($C902="High-confidence innovation-driven",$C902="Medium-confidence innovation-driven"),1,IF($C902="Clear alternative-rationale",0,""))</x:f>
      </x:c>
      <x:c r="G902" s="52" t="str">
        <x:f>IF('Deal_Master_Wide'!$M$131="","",'Deal_Master_Wide'!$M$131)</x:f>
        <x:v>Review</x:v>
      </x:c>
      <x:c r="H902" s="50" t="str">
        <x:v>Impilo AB</x:v>
      </x:c>
      <x:c r="I902" s="50" t="str">
        <x:v>Ferrosan Medical Devices AS</x:v>
      </x:c>
      <x:c r="J902" s="50" t="n">
        <x:v>2017</x:v>
      </x:c>
      <x:c r="K902" s="50" t="n">
        <x:v>1</x:v>
      </x:c>
      <x:c r="L902" s="50" t="n">
        <x:v>2018</x:v>
      </x:c>
      <x:c r="M902" s="50" t="n">
        <x:v>1</x:v>
      </x:c>
      <x:c r="N902" s="50" t="n">
        <x:v>1</x:v>
      </x:c>
      <x:c r="O902" s="52" t="str">
        <x:f>IF($F902="","",$F902*$M902)</x:f>
      </x:c>
      <x:c r="P902" s="54" t="str">
        <x:f>IF('Deal_Master_Wide'!$BT$131="","",'Deal_Master_Wide'!$BT$131)</x:f>
      </x:c>
      <x:c r="Q902" s="54" t="str">
        <x:f>IF('Deal_Master_Wide'!$CA$131="","",'Deal_Master_Wide'!$CA$131)</x:f>
      </x:c>
      <x:c r="R902" s="54" t="str">
        <x:f>IF('Deal_Master_Wide'!$CH$131="","",'Deal_Master_Wide'!$CH$131)</x:f>
      </x:c>
      <x:c r="S902" s="54" t="str">
        <x:f>IF('Deal_Master_Wide'!$CO$131="","",'Deal_Master_Wide'!$CO$131)</x:f>
      </x:c>
      <x:c r="T902" s="54" t="str">
        <x:f>IF('Deal_Master_Wide'!$CV$131="","",'Deal_Master_Wide'!$CV$131)</x:f>
      </x:c>
      <x:c r="U902" s="54" t="str">
        <x:f>IF('Deal_Master_Wide'!$DC$131="","",'Deal_Master_Wide'!$DC$131)</x:f>
      </x:c>
      <x:c r="V902" s="56" t="str">
        <x:f>IF('Deal_Master_Wide'!$DJ$131="","",'Deal_Master_Wide'!$DJ$131)</x:f>
      </x:c>
      <x:c r="W902" s="56" t="str">
        <x:f>IF('Deal_Master_Wide'!$DQ$131="","",'Deal_Master_Wide'!$DQ$131)</x:f>
      </x:c>
      <x:c r="X902" s="56" t="str">
        <x:f>IF('Deal_Master_Wide'!$DX$131="","",'Deal_Master_Wide'!$DX$131)</x:f>
      </x:c>
      <x:c r="Y902" s="118" t="str">
        <x:f>IF('Deal_Master_Wide'!$EE$131="","",'Deal_Master_Wide'!$EE$131)</x:f>
      </x:c>
      <x:c r="Z902" s="118" t="str">
        <x:f>IF('Deal_Master_Wide'!$EL$131="","",'Deal_Master_Wide'!$EL$131)</x:f>
      </x:c>
      <x:c r="AA902" s="52" t="str">
        <x:f>IF('Deal_Master_Wide'!$AL$131="","",'Deal_Master_Wide'!$AL$131)</x:f>
        <x:v>Unknown</x:v>
      </x:c>
      <x:c r="AB902" s="54" t="str">
        <x:f>IF('Deal_Master_Wide'!$AF$131="","",'Deal_Master_Wide'!$AF$131)</x:f>
      </x:c>
      <x:c r="AC902" s="52" t="str">
        <x:f>IF(COUNT($P902,$Q902,$R902,$S902,$T902,$U902,$V902,$W902,$X902)=9,"Yes","No")</x:f>
        <x:v>No</x:v>
      </x:c>
      <x:c r="AD902" s="52" t="str">
        <x:f>IF(COUNT($Y902,$Z902)=2,"Yes","No")</x:f>
        <x:v>No</x:v>
      </x:c>
      <x:c r="AE902" s="50" t="str"/>
      <x:c r="AF902" t="str"/>
    </x:row>
    <x:row r="903" ht="20" customHeight="1">
      <x:c r="A903" s="50" t="str">
        <x:v>CTL-0129</x:v>
      </x:c>
      <x:c r="B903" s="50" t="str">
        <x:v>Candidate alternative-rationale group</x:v>
      </x:c>
      <x:c r="C903" s="52" t="str">
        <x:f>IF('Deal_Master_Wide'!$AU$131="","",'Deal_Master_Wide'!$AU$131)</x:f>
        <x:v>Not reviewed</x:v>
      </x:c>
      <x:c r="D903" s="52" t="str">
        <x:f>IF('Deal_Master_Wide'!$AV$131="","",'Deal_Master_Wide'!$AV$131)</x:f>
        <x:v>Not assessed</x:v>
      </x:c>
      <x:c r="E903" s="50" t="n">
        <x:v>0</x:v>
      </x:c>
      <x:c r="F903" s="52" t="str">
        <x:f>IF(OR($C903="High-confidence innovation-driven",$C903="Medium-confidence innovation-driven"),1,IF($C903="Clear alternative-rationale",0,""))</x:f>
      </x:c>
      <x:c r="G903" s="52" t="str">
        <x:f>IF('Deal_Master_Wide'!$M$131="","",'Deal_Master_Wide'!$M$131)</x:f>
        <x:v>Review</x:v>
      </x:c>
      <x:c r="H903" s="50" t="str">
        <x:v>Impilo AB</x:v>
      </x:c>
      <x:c r="I903" s="50" t="str">
        <x:v>Ferrosan Medical Devices AS</x:v>
      </x:c>
      <x:c r="J903" s="50" t="n">
        <x:v>2017</x:v>
      </x:c>
      <x:c r="K903" s="50" t="n">
        <x:v>2</x:v>
      </x:c>
      <x:c r="L903" s="50" t="n">
        <x:v>2019</x:v>
      </x:c>
      <x:c r="M903" s="50" t="n">
        <x:v>1</x:v>
      </x:c>
      <x:c r="N903" s="50" t="n">
        <x:v>1</x:v>
      </x:c>
      <x:c r="O903" s="52" t="str">
        <x:f>IF($F903="","",$F903*$M903)</x:f>
      </x:c>
      <x:c r="P903" s="54" t="str">
        <x:f>IF('Deal_Master_Wide'!$BU$131="","",'Deal_Master_Wide'!$BU$131)</x:f>
      </x:c>
      <x:c r="Q903" s="54" t="str">
        <x:f>IF('Deal_Master_Wide'!$CB$131="","",'Deal_Master_Wide'!$CB$131)</x:f>
      </x:c>
      <x:c r="R903" s="54" t="str">
        <x:f>IF('Deal_Master_Wide'!$CI$131="","",'Deal_Master_Wide'!$CI$131)</x:f>
      </x:c>
      <x:c r="S903" s="54" t="str">
        <x:f>IF('Deal_Master_Wide'!$CP$131="","",'Deal_Master_Wide'!$CP$131)</x:f>
      </x:c>
      <x:c r="T903" s="54" t="str">
        <x:f>IF('Deal_Master_Wide'!$CW$131="","",'Deal_Master_Wide'!$CW$131)</x:f>
      </x:c>
      <x:c r="U903" s="54" t="str">
        <x:f>IF('Deal_Master_Wide'!$DD$131="","",'Deal_Master_Wide'!$DD$131)</x:f>
      </x:c>
      <x:c r="V903" s="56" t="str">
        <x:f>IF('Deal_Master_Wide'!$DK$131="","",'Deal_Master_Wide'!$DK$131)</x:f>
      </x:c>
      <x:c r="W903" s="56" t="str">
        <x:f>IF('Deal_Master_Wide'!$DR$131="","",'Deal_Master_Wide'!$DR$131)</x:f>
      </x:c>
      <x:c r="X903" s="56" t="str">
        <x:f>IF('Deal_Master_Wide'!$DY$131="","",'Deal_Master_Wide'!$DY$131)</x:f>
      </x:c>
      <x:c r="Y903" s="118" t="str">
        <x:f>IF('Deal_Master_Wide'!$EF$131="","",'Deal_Master_Wide'!$EF$131)</x:f>
      </x:c>
      <x:c r="Z903" s="118" t="str">
        <x:f>IF('Deal_Master_Wide'!$EM$131="","",'Deal_Master_Wide'!$EM$131)</x:f>
      </x:c>
      <x:c r="AA903" s="52" t="str">
        <x:f>IF('Deal_Master_Wide'!$AL$131="","",'Deal_Master_Wide'!$AL$131)</x:f>
        <x:v>Unknown</x:v>
      </x:c>
      <x:c r="AB903" s="54" t="str">
        <x:f>IF('Deal_Master_Wide'!$AF$131="","",'Deal_Master_Wide'!$AF$131)</x:f>
      </x:c>
      <x:c r="AC903" s="52" t="str">
        <x:f>IF(COUNT($P903,$Q903,$R903,$S903,$T903,$U903,$V903,$W903,$X903)=9,"Yes","No")</x:f>
        <x:v>No</x:v>
      </x:c>
      <x:c r="AD903" s="52" t="str">
        <x:f>IF(COUNT($Y903,$Z903)=2,"Yes","No")</x:f>
        <x:v>No</x:v>
      </x:c>
      <x:c r="AE903" s="50" t="str"/>
      <x:c r="AF903" t="str"/>
    </x:row>
    <x:row r="904" ht="20" customHeight="1">
      <x:c r="A904" s="50" t="str">
        <x:v>CTL-0129</x:v>
      </x:c>
      <x:c r="B904" s="50" t="str">
        <x:v>Candidate alternative-rationale group</x:v>
      </x:c>
      <x:c r="C904" s="52" t="str">
        <x:f>IF('Deal_Master_Wide'!$AU$131="","",'Deal_Master_Wide'!$AU$131)</x:f>
        <x:v>Not reviewed</x:v>
      </x:c>
      <x:c r="D904" s="52" t="str">
        <x:f>IF('Deal_Master_Wide'!$AV$131="","",'Deal_Master_Wide'!$AV$131)</x:f>
        <x:v>Not assessed</x:v>
      </x:c>
      <x:c r="E904" s="50" t="n">
        <x:v>0</x:v>
      </x:c>
      <x:c r="F904" s="52" t="str">
        <x:f>IF(OR($C904="High-confidence innovation-driven",$C904="Medium-confidence innovation-driven"),1,IF($C904="Clear alternative-rationale",0,""))</x:f>
      </x:c>
      <x:c r="G904" s="52" t="str">
        <x:f>IF('Deal_Master_Wide'!$M$131="","",'Deal_Master_Wide'!$M$131)</x:f>
        <x:v>Review</x:v>
      </x:c>
      <x:c r="H904" s="50" t="str">
        <x:v>Impilo AB</x:v>
      </x:c>
      <x:c r="I904" s="50" t="str">
        <x:v>Ferrosan Medical Devices AS</x:v>
      </x:c>
      <x:c r="J904" s="50" t="n">
        <x:v>2017</x:v>
      </x:c>
      <x:c r="K904" s="50" t="n">
        <x:v>3</x:v>
      </x:c>
      <x:c r="L904" s="50" t="n">
        <x:v>2020</x:v>
      </x:c>
      <x:c r="M904" s="50" t="n">
        <x:v>1</x:v>
      </x:c>
      <x:c r="N904" s="50" t="n">
        <x:v>1</x:v>
      </x:c>
      <x:c r="O904" s="52" t="str">
        <x:f>IF($F904="","",$F904*$M904)</x:f>
      </x:c>
      <x:c r="P904" s="54" t="str">
        <x:f>IF('Deal_Master_Wide'!$BV$131="","",'Deal_Master_Wide'!$BV$131)</x:f>
      </x:c>
      <x:c r="Q904" s="54" t="str">
        <x:f>IF('Deal_Master_Wide'!$CC$131="","",'Deal_Master_Wide'!$CC$131)</x:f>
      </x:c>
      <x:c r="R904" s="54" t="str">
        <x:f>IF('Deal_Master_Wide'!$CJ$131="","",'Deal_Master_Wide'!$CJ$131)</x:f>
      </x:c>
      <x:c r="S904" s="54" t="str">
        <x:f>IF('Deal_Master_Wide'!$CQ$131="","",'Deal_Master_Wide'!$CQ$131)</x:f>
      </x:c>
      <x:c r="T904" s="54" t="str">
        <x:f>IF('Deal_Master_Wide'!$CX$131="","",'Deal_Master_Wide'!$CX$131)</x:f>
      </x:c>
      <x:c r="U904" s="54" t="str">
        <x:f>IF('Deal_Master_Wide'!$DE$131="","",'Deal_Master_Wide'!$DE$131)</x:f>
      </x:c>
      <x:c r="V904" s="56" t="str">
        <x:f>IF('Deal_Master_Wide'!$DL$131="","",'Deal_Master_Wide'!$DL$131)</x:f>
      </x:c>
      <x:c r="W904" s="56" t="str">
        <x:f>IF('Deal_Master_Wide'!$DS$131="","",'Deal_Master_Wide'!$DS$131)</x:f>
      </x:c>
      <x:c r="X904" s="56" t="str">
        <x:f>IF('Deal_Master_Wide'!$DZ$131="","",'Deal_Master_Wide'!$DZ$131)</x:f>
      </x:c>
      <x:c r="Y904" s="118" t="str">
        <x:f>IF('Deal_Master_Wide'!$EG$131="","",'Deal_Master_Wide'!$EG$131)</x:f>
      </x:c>
      <x:c r="Z904" s="118" t="str">
        <x:f>IF('Deal_Master_Wide'!$EN$131="","",'Deal_Master_Wide'!$EN$131)</x:f>
      </x:c>
      <x:c r="AA904" s="52" t="str">
        <x:f>IF('Deal_Master_Wide'!$AL$131="","",'Deal_Master_Wide'!$AL$131)</x:f>
        <x:v>Unknown</x:v>
      </x:c>
      <x:c r="AB904" s="54" t="str">
        <x:f>IF('Deal_Master_Wide'!$AF$131="","",'Deal_Master_Wide'!$AF$131)</x:f>
      </x:c>
      <x:c r="AC904" s="52" t="str">
        <x:f>IF(COUNT($P904,$Q904,$R904,$S904,$T904,$U904,$V904,$W904,$X904)=9,"Yes","No")</x:f>
        <x:v>No</x:v>
      </x:c>
      <x:c r="AD904" s="52" t="str">
        <x:f>IF(COUNT($Y904,$Z904)=2,"Yes","No")</x:f>
        <x:v>No</x:v>
      </x:c>
      <x:c r="AE904" s="50" t="str"/>
      <x:c r="AF904" t="str"/>
    </x:row>
    <x:row r="905" ht="20" customHeight="1">
      <x:c r="A905" s="50" t="str">
        <x:v>CTL-0130</x:v>
      </x:c>
      <x:c r="B905" s="50" t="str">
        <x:v>Candidate alternative-rationale group</x:v>
      </x:c>
      <x:c r="C905" s="52" t="str">
        <x:f>IF('Deal_Master_Wide'!$AU$132="","",'Deal_Master_Wide'!$AU$132)</x:f>
        <x:v>Not reviewed</x:v>
      </x:c>
      <x:c r="D905" s="52" t="str">
        <x:f>IF('Deal_Master_Wide'!$AV$132="","",'Deal_Master_Wide'!$AV$132)</x:f>
        <x:v>Not assessed</x:v>
      </x:c>
      <x:c r="E905" s="50" t="n">
        <x:v>0</x:v>
      </x:c>
      <x:c r="F905" s="52" t="str">
        <x:f>IF(OR($C905="High-confidence innovation-driven",$C905="Medium-confidence innovation-driven"),1,IF($C905="Clear alternative-rationale",0,""))</x:f>
      </x:c>
      <x:c r="G905" s="52" t="str">
        <x:f>IF('Deal_Master_Wide'!$M$132="","",'Deal_Master_Wide'!$M$132)</x:f>
        <x:v>Review</x:v>
      </x:c>
      <x:c r="H905" s="50" t="str">
        <x:v>NuPharm Italy SpA</x:v>
      </x:c>
      <x:c r="I905" s="50" t="str">
        <x:v>FB Health SpA</x:v>
      </x:c>
      <x:c r="J905" s="50" t="n">
        <x:v>2017</x:v>
      </x:c>
      <x:c r="K905" s="50" t="n">
        <x:v>-3</x:v>
      </x:c>
      <x:c r="L905" s="50" t="n">
        <x:v>2014</x:v>
      </x:c>
      <x:c r="M905" s="50" t="n">
        <x:v>0</x:v>
      </x:c>
      <x:c r="N905" s="50" t="n">
        <x:v>0</x:v>
      </x:c>
      <x:c r="O905" s="52" t="str">
        <x:f>IF($F905="","",$F905*$M905)</x:f>
      </x:c>
      <x:c r="P905" s="54" t="str">
        <x:f>IF('Deal_Master_Wide'!$BP$132="","",'Deal_Master_Wide'!$BP$132)</x:f>
      </x:c>
      <x:c r="Q905" s="54" t="str">
        <x:f>IF('Deal_Master_Wide'!$BW$132="","",'Deal_Master_Wide'!$BW$132)</x:f>
      </x:c>
      <x:c r="R905" s="54" t="str">
        <x:f>IF('Deal_Master_Wide'!$CD$132="","",'Deal_Master_Wide'!$CD$132)</x:f>
      </x:c>
      <x:c r="S905" s="54" t="str">
        <x:f>IF('Deal_Master_Wide'!$CK$132="","",'Deal_Master_Wide'!$CK$132)</x:f>
      </x:c>
      <x:c r="T905" s="54" t="str">
        <x:f>IF('Deal_Master_Wide'!$CR$132="","",'Deal_Master_Wide'!$CR$132)</x:f>
      </x:c>
      <x:c r="U905" s="54" t="str">
        <x:f>IF('Deal_Master_Wide'!$CY$132="","",'Deal_Master_Wide'!$CY$132)</x:f>
      </x:c>
      <x:c r="V905" s="56" t="str">
        <x:f>IF('Deal_Master_Wide'!$DF$132="","",'Deal_Master_Wide'!$DF$132)</x:f>
      </x:c>
      <x:c r="W905" s="56" t="str">
        <x:f>IF('Deal_Master_Wide'!$DM$132="","",'Deal_Master_Wide'!$DM$132)</x:f>
      </x:c>
      <x:c r="X905" s="56" t="str">
        <x:f>IF('Deal_Master_Wide'!$DT$132="","",'Deal_Master_Wide'!$DT$132)</x:f>
      </x:c>
      <x:c r="Y905" s="118" t="str">
        <x:f>IF('Deal_Master_Wide'!$EA$132="","",'Deal_Master_Wide'!$EA$132)</x:f>
      </x:c>
      <x:c r="Z905" s="118" t="str">
        <x:f>IF('Deal_Master_Wide'!$EH$132="","",'Deal_Master_Wide'!$EH$132)</x:f>
      </x:c>
      <x:c r="AA905" s="52" t="str">
        <x:f>IF('Deal_Master_Wide'!$AL$132="","",'Deal_Master_Wide'!$AL$132)</x:f>
        <x:v>Unknown</x:v>
      </x:c>
      <x:c r="AB905" s="54" t="n">
        <x:f>IF('Deal_Master_Wide'!$AF$132="","",'Deal_Master_Wide'!$AF$132)</x:f>
        <x:v>2</x:v>
      </x:c>
      <x:c r="AC905" s="52" t="str">
        <x:f>IF(COUNT($P905,$Q905,$R905,$S905,$T905,$U905,$V905,$W905,$X905)=9,"Yes","No")</x:f>
        <x:v>No</x:v>
      </x:c>
      <x:c r="AD905" s="52" t="str">
        <x:f>IF(COUNT($Y905,$Z905)=2,"Yes","No")</x:f>
        <x:v>No</x:v>
      </x:c>
      <x:c r="AE905" s="50" t="str"/>
      <x:c r="AF905" t="str"/>
    </x:row>
    <x:row r="906" ht="20" customHeight="1">
      <x:c r="A906" s="50" t="str">
        <x:v>CTL-0130</x:v>
      </x:c>
      <x:c r="B906" s="50" t="str">
        <x:v>Candidate alternative-rationale group</x:v>
      </x:c>
      <x:c r="C906" s="52" t="str">
        <x:f>IF('Deal_Master_Wide'!$AU$132="","",'Deal_Master_Wide'!$AU$132)</x:f>
        <x:v>Not reviewed</x:v>
      </x:c>
      <x:c r="D906" s="52" t="str">
        <x:f>IF('Deal_Master_Wide'!$AV$132="","",'Deal_Master_Wide'!$AV$132)</x:f>
        <x:v>Not assessed</x:v>
      </x:c>
      <x:c r="E906" s="50" t="n">
        <x:v>0</x:v>
      </x:c>
      <x:c r="F906" s="52" t="str">
        <x:f>IF(OR($C906="High-confidence innovation-driven",$C906="Medium-confidence innovation-driven"),1,IF($C906="Clear alternative-rationale",0,""))</x:f>
      </x:c>
      <x:c r="G906" s="52" t="str">
        <x:f>IF('Deal_Master_Wide'!$M$132="","",'Deal_Master_Wide'!$M$132)</x:f>
        <x:v>Review</x:v>
      </x:c>
      <x:c r="H906" s="50" t="str">
        <x:v>NuPharm Italy SpA</x:v>
      </x:c>
      <x:c r="I906" s="50" t="str">
        <x:v>FB Health SpA</x:v>
      </x:c>
      <x:c r="J906" s="50" t="n">
        <x:v>2017</x:v>
      </x:c>
      <x:c r="K906" s="50" t="n">
        <x:v>-2</x:v>
      </x:c>
      <x:c r="L906" s="50" t="n">
        <x:v>2015</x:v>
      </x:c>
      <x:c r="M906" s="50" t="n">
        <x:v>0</x:v>
      </x:c>
      <x:c r="N906" s="50" t="n">
        <x:v>0</x:v>
      </x:c>
      <x:c r="O906" s="52" t="str">
        <x:f>IF($F906="","",$F906*$M906)</x:f>
      </x:c>
      <x:c r="P906" s="54" t="str">
        <x:f>IF('Deal_Master_Wide'!$BQ$132="","",'Deal_Master_Wide'!$BQ$132)</x:f>
      </x:c>
      <x:c r="Q906" s="54" t="str">
        <x:f>IF('Deal_Master_Wide'!$BX$132="","",'Deal_Master_Wide'!$BX$132)</x:f>
      </x:c>
      <x:c r="R906" s="54" t="str">
        <x:f>IF('Deal_Master_Wide'!$CE$132="","",'Deal_Master_Wide'!$CE$132)</x:f>
      </x:c>
      <x:c r="S906" s="54" t="str">
        <x:f>IF('Deal_Master_Wide'!$CL$132="","",'Deal_Master_Wide'!$CL$132)</x:f>
      </x:c>
      <x:c r="T906" s="54" t="str">
        <x:f>IF('Deal_Master_Wide'!$CS$132="","",'Deal_Master_Wide'!$CS$132)</x:f>
      </x:c>
      <x:c r="U906" s="54" t="str">
        <x:f>IF('Deal_Master_Wide'!$CZ$132="","",'Deal_Master_Wide'!$CZ$132)</x:f>
      </x:c>
      <x:c r="V906" s="56" t="str">
        <x:f>IF('Deal_Master_Wide'!$DG$132="","",'Deal_Master_Wide'!$DG$132)</x:f>
      </x:c>
      <x:c r="W906" s="56" t="str">
        <x:f>IF('Deal_Master_Wide'!$DN$132="","",'Deal_Master_Wide'!$DN$132)</x:f>
      </x:c>
      <x:c r="X906" s="56" t="str">
        <x:f>IF('Deal_Master_Wide'!$DU$132="","",'Deal_Master_Wide'!$DU$132)</x:f>
      </x:c>
      <x:c r="Y906" s="118" t="str">
        <x:f>IF('Deal_Master_Wide'!$EB$132="","",'Deal_Master_Wide'!$EB$132)</x:f>
      </x:c>
      <x:c r="Z906" s="118" t="str">
        <x:f>IF('Deal_Master_Wide'!$EI$132="","",'Deal_Master_Wide'!$EI$132)</x:f>
      </x:c>
      <x:c r="AA906" s="52" t="str">
        <x:f>IF('Deal_Master_Wide'!$AL$132="","",'Deal_Master_Wide'!$AL$132)</x:f>
        <x:v>Unknown</x:v>
      </x:c>
      <x:c r="AB906" s="54" t="n">
        <x:f>IF('Deal_Master_Wide'!$AF$132="","",'Deal_Master_Wide'!$AF$132)</x:f>
        <x:v>2</x:v>
      </x:c>
      <x:c r="AC906" s="52" t="str">
        <x:f>IF(COUNT($P906,$Q906,$R906,$S906,$T906,$U906,$V906,$W906,$X906)=9,"Yes","No")</x:f>
        <x:v>No</x:v>
      </x:c>
      <x:c r="AD906" s="52" t="str">
        <x:f>IF(COUNT($Y906,$Z906)=2,"Yes","No")</x:f>
        <x:v>No</x:v>
      </x:c>
      <x:c r="AE906" s="50" t="str"/>
      <x:c r="AF906" t="str"/>
    </x:row>
    <x:row r="907" ht="20" customHeight="1">
      <x:c r="A907" s="50" t="str">
        <x:v>CTL-0130</x:v>
      </x:c>
      <x:c r="B907" s="50" t="str">
        <x:v>Candidate alternative-rationale group</x:v>
      </x:c>
      <x:c r="C907" s="52" t="str">
        <x:f>IF('Deal_Master_Wide'!$AU$132="","",'Deal_Master_Wide'!$AU$132)</x:f>
        <x:v>Not reviewed</x:v>
      </x:c>
      <x:c r="D907" s="52" t="str">
        <x:f>IF('Deal_Master_Wide'!$AV$132="","",'Deal_Master_Wide'!$AV$132)</x:f>
        <x:v>Not assessed</x:v>
      </x:c>
      <x:c r="E907" s="50" t="n">
        <x:v>0</x:v>
      </x:c>
      <x:c r="F907" s="52" t="str">
        <x:f>IF(OR($C907="High-confidence innovation-driven",$C907="Medium-confidence innovation-driven"),1,IF($C907="Clear alternative-rationale",0,""))</x:f>
      </x:c>
      <x:c r="G907" s="52" t="str">
        <x:f>IF('Deal_Master_Wide'!$M$132="","",'Deal_Master_Wide'!$M$132)</x:f>
        <x:v>Review</x:v>
      </x:c>
      <x:c r="H907" s="50" t="str">
        <x:v>NuPharm Italy SpA</x:v>
      </x:c>
      <x:c r="I907" s="50" t="str">
        <x:v>FB Health SpA</x:v>
      </x:c>
      <x:c r="J907" s="50" t="n">
        <x:v>2017</x:v>
      </x:c>
      <x:c r="K907" s="50" t="n">
        <x:v>-1</x:v>
      </x:c>
      <x:c r="L907" s="50" t="n">
        <x:v>2016</x:v>
      </x:c>
      <x:c r="M907" s="50" t="n">
        <x:v>0</x:v>
      </x:c>
      <x:c r="N907" s="50" t="n">
        <x:v>0</x:v>
      </x:c>
      <x:c r="O907" s="52" t="str">
        <x:f>IF($F907="","",$F907*$M907)</x:f>
      </x:c>
      <x:c r="P907" s="54" t="str">
        <x:f>IF('Deal_Master_Wide'!$BR$132="","",'Deal_Master_Wide'!$BR$132)</x:f>
      </x:c>
      <x:c r="Q907" s="54" t="str">
        <x:f>IF('Deal_Master_Wide'!$BY$132="","",'Deal_Master_Wide'!$BY$132)</x:f>
      </x:c>
      <x:c r="R907" s="54" t="str">
        <x:f>IF('Deal_Master_Wide'!$CF$132="","",'Deal_Master_Wide'!$CF$132)</x:f>
      </x:c>
      <x:c r="S907" s="54" t="str">
        <x:f>IF('Deal_Master_Wide'!$CM$132="","",'Deal_Master_Wide'!$CM$132)</x:f>
      </x:c>
      <x:c r="T907" s="54" t="str">
        <x:f>IF('Deal_Master_Wide'!$CT$132="","",'Deal_Master_Wide'!$CT$132)</x:f>
      </x:c>
      <x:c r="U907" s="54" t="str">
        <x:f>IF('Deal_Master_Wide'!$DA$132="","",'Deal_Master_Wide'!$DA$132)</x:f>
      </x:c>
      <x:c r="V907" s="56" t="str">
        <x:f>IF('Deal_Master_Wide'!$DH$132="","",'Deal_Master_Wide'!$DH$132)</x:f>
      </x:c>
      <x:c r="W907" s="56" t="str">
        <x:f>IF('Deal_Master_Wide'!$DO$132="","",'Deal_Master_Wide'!$DO$132)</x:f>
      </x:c>
      <x:c r="X907" s="56" t="str">
        <x:f>IF('Deal_Master_Wide'!$DV$132="","",'Deal_Master_Wide'!$DV$132)</x:f>
      </x:c>
      <x:c r="Y907" s="118" t="str">
        <x:f>IF('Deal_Master_Wide'!$EC$132="","",'Deal_Master_Wide'!$EC$132)</x:f>
      </x:c>
      <x:c r="Z907" s="118" t="str">
        <x:f>IF('Deal_Master_Wide'!$EJ$132="","",'Deal_Master_Wide'!$EJ$132)</x:f>
      </x:c>
      <x:c r="AA907" s="52" t="str">
        <x:f>IF('Deal_Master_Wide'!$AL$132="","",'Deal_Master_Wide'!$AL$132)</x:f>
        <x:v>Unknown</x:v>
      </x:c>
      <x:c r="AB907" s="54" t="n">
        <x:f>IF('Deal_Master_Wide'!$AF$132="","",'Deal_Master_Wide'!$AF$132)</x:f>
        <x:v>2</x:v>
      </x:c>
      <x:c r="AC907" s="52" t="str">
        <x:f>IF(COUNT($P907,$Q907,$R907,$S907,$T907,$U907,$V907,$W907,$X907)=9,"Yes","No")</x:f>
        <x:v>No</x:v>
      </x:c>
      <x:c r="AD907" s="52" t="str">
        <x:f>IF(COUNT($Y907,$Z907)=2,"Yes","No")</x:f>
        <x:v>No</x:v>
      </x:c>
      <x:c r="AE907" s="50" t="str"/>
      <x:c r="AF907" t="str"/>
    </x:row>
    <x:row r="908" ht="20" customHeight="1">
      <x:c r="A908" s="50" t="str">
        <x:v>CTL-0130</x:v>
      </x:c>
      <x:c r="B908" s="50" t="str">
        <x:v>Candidate alternative-rationale group</x:v>
      </x:c>
      <x:c r="C908" s="52" t="str">
        <x:f>IF('Deal_Master_Wide'!$AU$132="","",'Deal_Master_Wide'!$AU$132)</x:f>
        <x:v>Not reviewed</x:v>
      </x:c>
      <x:c r="D908" s="52" t="str">
        <x:f>IF('Deal_Master_Wide'!$AV$132="","",'Deal_Master_Wide'!$AV$132)</x:f>
        <x:v>Not assessed</x:v>
      </x:c>
      <x:c r="E908" s="50" t="n">
        <x:v>0</x:v>
      </x:c>
      <x:c r="F908" s="52" t="str">
        <x:f>IF(OR($C908="High-confidence innovation-driven",$C908="Medium-confidence innovation-driven"),1,IF($C908="Clear alternative-rationale",0,""))</x:f>
      </x:c>
      <x:c r="G908" s="52" t="str">
        <x:f>IF('Deal_Master_Wide'!$M$132="","",'Deal_Master_Wide'!$M$132)</x:f>
        <x:v>Review</x:v>
      </x:c>
      <x:c r="H908" s="50" t="str">
        <x:v>NuPharm Italy SpA</x:v>
      </x:c>
      <x:c r="I908" s="50" t="str">
        <x:v>FB Health SpA</x:v>
      </x:c>
      <x:c r="J908" s="50" t="n">
        <x:v>2017</x:v>
      </x:c>
      <x:c r="K908" s="50" t="n">
        <x:v>0</x:v>
      </x:c>
      <x:c r="L908" s="50" t="n">
        <x:v>2017</x:v>
      </x:c>
      <x:c r="M908" s="50" t="n">
        <x:v>0</x:v>
      </x:c>
      <x:c r="N908" s="50" t="n">
        <x:v>1</x:v>
      </x:c>
      <x:c r="O908" s="52" t="str">
        <x:f>IF($F908="","",$F908*$M908)</x:f>
      </x:c>
      <x:c r="P908" s="54" t="str">
        <x:f>IF('Deal_Master_Wide'!$BS$132="","",'Deal_Master_Wide'!$BS$132)</x:f>
      </x:c>
      <x:c r="Q908" s="54" t="str">
        <x:f>IF('Deal_Master_Wide'!$BZ$132="","",'Deal_Master_Wide'!$BZ$132)</x:f>
      </x:c>
      <x:c r="R908" s="54" t="str">
        <x:f>IF('Deal_Master_Wide'!$CG$132="","",'Deal_Master_Wide'!$CG$132)</x:f>
      </x:c>
      <x:c r="S908" s="54" t="str">
        <x:f>IF('Deal_Master_Wide'!$CN$132="","",'Deal_Master_Wide'!$CN$132)</x:f>
      </x:c>
      <x:c r="T908" s="54" t="str">
        <x:f>IF('Deal_Master_Wide'!$CU$132="","",'Deal_Master_Wide'!$CU$132)</x:f>
      </x:c>
      <x:c r="U908" s="54" t="str">
        <x:f>IF('Deal_Master_Wide'!$DB$132="","",'Deal_Master_Wide'!$DB$132)</x:f>
      </x:c>
      <x:c r="V908" s="56" t="str">
        <x:f>IF('Deal_Master_Wide'!$DI$132="","",'Deal_Master_Wide'!$DI$132)</x:f>
      </x:c>
      <x:c r="W908" s="56" t="str">
        <x:f>IF('Deal_Master_Wide'!$DP$132="","",'Deal_Master_Wide'!$DP$132)</x:f>
      </x:c>
      <x:c r="X908" s="56" t="str">
        <x:f>IF('Deal_Master_Wide'!$DW$132="","",'Deal_Master_Wide'!$DW$132)</x:f>
      </x:c>
      <x:c r="Y908" s="118" t="str">
        <x:f>IF('Deal_Master_Wide'!$ED$132="","",'Deal_Master_Wide'!$ED$132)</x:f>
      </x:c>
      <x:c r="Z908" s="118" t="str">
        <x:f>IF('Deal_Master_Wide'!$EK$132="","",'Deal_Master_Wide'!$EK$132)</x:f>
      </x:c>
      <x:c r="AA908" s="52" t="str">
        <x:f>IF('Deal_Master_Wide'!$AL$132="","",'Deal_Master_Wide'!$AL$132)</x:f>
        <x:v>Unknown</x:v>
      </x:c>
      <x:c r="AB908" s="54" t="n">
        <x:f>IF('Deal_Master_Wide'!$AF$132="","",'Deal_Master_Wide'!$AF$132)</x:f>
        <x:v>2</x:v>
      </x:c>
      <x:c r="AC908" s="52" t="str">
        <x:f>IF(COUNT($P908,$Q908,$R908,$S908,$T908,$U908,$V908,$W908,$X908)=9,"Yes","No")</x:f>
        <x:v>No</x:v>
      </x:c>
      <x:c r="AD908" s="52" t="str">
        <x:f>IF(COUNT($Y908,$Z908)=2,"Yes","No")</x:f>
        <x:v>No</x:v>
      </x:c>
      <x:c r="AE908" s="50" t="str"/>
      <x:c r="AF908" t="str"/>
    </x:row>
    <x:row r="909" ht="20" customHeight="1">
      <x:c r="A909" s="50" t="str">
        <x:v>CTL-0130</x:v>
      </x:c>
      <x:c r="B909" s="50" t="str">
        <x:v>Candidate alternative-rationale group</x:v>
      </x:c>
      <x:c r="C909" s="52" t="str">
        <x:f>IF('Deal_Master_Wide'!$AU$132="","",'Deal_Master_Wide'!$AU$132)</x:f>
        <x:v>Not reviewed</x:v>
      </x:c>
      <x:c r="D909" s="52" t="str">
        <x:f>IF('Deal_Master_Wide'!$AV$132="","",'Deal_Master_Wide'!$AV$132)</x:f>
        <x:v>Not assessed</x:v>
      </x:c>
      <x:c r="E909" s="50" t="n">
        <x:v>0</x:v>
      </x:c>
      <x:c r="F909" s="52" t="str">
        <x:f>IF(OR($C909="High-confidence innovation-driven",$C909="Medium-confidence innovation-driven"),1,IF($C909="Clear alternative-rationale",0,""))</x:f>
      </x:c>
      <x:c r="G909" s="52" t="str">
        <x:f>IF('Deal_Master_Wide'!$M$132="","",'Deal_Master_Wide'!$M$132)</x:f>
        <x:v>Review</x:v>
      </x:c>
      <x:c r="H909" s="50" t="str">
        <x:v>NuPharm Italy SpA</x:v>
      </x:c>
      <x:c r="I909" s="50" t="str">
        <x:v>FB Health SpA</x:v>
      </x:c>
      <x:c r="J909" s="50" t="n">
        <x:v>2017</x:v>
      </x:c>
      <x:c r="K909" s="50" t="n">
        <x:v>1</x:v>
      </x:c>
      <x:c r="L909" s="50" t="n">
        <x:v>2018</x:v>
      </x:c>
      <x:c r="M909" s="50" t="n">
        <x:v>1</x:v>
      </x:c>
      <x:c r="N909" s="50" t="n">
        <x:v>1</x:v>
      </x:c>
      <x:c r="O909" s="52" t="str">
        <x:f>IF($F909="","",$F909*$M909)</x:f>
      </x:c>
      <x:c r="P909" s="54" t="str">
        <x:f>IF('Deal_Master_Wide'!$BT$132="","",'Deal_Master_Wide'!$BT$132)</x:f>
      </x:c>
      <x:c r="Q909" s="54" t="str">
        <x:f>IF('Deal_Master_Wide'!$CA$132="","",'Deal_Master_Wide'!$CA$132)</x:f>
      </x:c>
      <x:c r="R909" s="54" t="str">
        <x:f>IF('Deal_Master_Wide'!$CH$132="","",'Deal_Master_Wide'!$CH$132)</x:f>
      </x:c>
      <x:c r="S909" s="54" t="str">
        <x:f>IF('Deal_Master_Wide'!$CO$132="","",'Deal_Master_Wide'!$CO$132)</x:f>
      </x:c>
      <x:c r="T909" s="54" t="str">
        <x:f>IF('Deal_Master_Wide'!$CV$132="","",'Deal_Master_Wide'!$CV$132)</x:f>
      </x:c>
      <x:c r="U909" s="54" t="str">
        <x:f>IF('Deal_Master_Wide'!$DC$132="","",'Deal_Master_Wide'!$DC$132)</x:f>
      </x:c>
      <x:c r="V909" s="56" t="str">
        <x:f>IF('Deal_Master_Wide'!$DJ$132="","",'Deal_Master_Wide'!$DJ$132)</x:f>
      </x:c>
      <x:c r="W909" s="56" t="str">
        <x:f>IF('Deal_Master_Wide'!$DQ$132="","",'Deal_Master_Wide'!$DQ$132)</x:f>
      </x:c>
      <x:c r="X909" s="56" t="str">
        <x:f>IF('Deal_Master_Wide'!$DX$132="","",'Deal_Master_Wide'!$DX$132)</x:f>
      </x:c>
      <x:c r="Y909" s="118" t="str">
        <x:f>IF('Deal_Master_Wide'!$EE$132="","",'Deal_Master_Wide'!$EE$132)</x:f>
      </x:c>
      <x:c r="Z909" s="118" t="str">
        <x:f>IF('Deal_Master_Wide'!$EL$132="","",'Deal_Master_Wide'!$EL$132)</x:f>
      </x:c>
      <x:c r="AA909" s="52" t="str">
        <x:f>IF('Deal_Master_Wide'!$AL$132="","",'Deal_Master_Wide'!$AL$132)</x:f>
        <x:v>Unknown</x:v>
      </x:c>
      <x:c r="AB909" s="54" t="n">
        <x:f>IF('Deal_Master_Wide'!$AF$132="","",'Deal_Master_Wide'!$AF$132)</x:f>
        <x:v>2</x:v>
      </x:c>
      <x:c r="AC909" s="52" t="str">
        <x:f>IF(COUNT($P909,$Q909,$R909,$S909,$T909,$U909,$V909,$W909,$X909)=9,"Yes","No")</x:f>
        <x:v>No</x:v>
      </x:c>
      <x:c r="AD909" s="52" t="str">
        <x:f>IF(COUNT($Y909,$Z909)=2,"Yes","No")</x:f>
        <x:v>No</x:v>
      </x:c>
      <x:c r="AE909" s="50" t="str"/>
      <x:c r="AF909" t="str"/>
    </x:row>
    <x:row r="910" ht="20" customHeight="1">
      <x:c r="A910" s="50" t="str">
        <x:v>CTL-0130</x:v>
      </x:c>
      <x:c r="B910" s="50" t="str">
        <x:v>Candidate alternative-rationale group</x:v>
      </x:c>
      <x:c r="C910" s="52" t="str">
        <x:f>IF('Deal_Master_Wide'!$AU$132="","",'Deal_Master_Wide'!$AU$132)</x:f>
        <x:v>Not reviewed</x:v>
      </x:c>
      <x:c r="D910" s="52" t="str">
        <x:f>IF('Deal_Master_Wide'!$AV$132="","",'Deal_Master_Wide'!$AV$132)</x:f>
        <x:v>Not assessed</x:v>
      </x:c>
      <x:c r="E910" s="50" t="n">
        <x:v>0</x:v>
      </x:c>
      <x:c r="F910" s="52" t="str">
        <x:f>IF(OR($C910="High-confidence innovation-driven",$C910="Medium-confidence innovation-driven"),1,IF($C910="Clear alternative-rationale",0,""))</x:f>
      </x:c>
      <x:c r="G910" s="52" t="str">
        <x:f>IF('Deal_Master_Wide'!$M$132="","",'Deal_Master_Wide'!$M$132)</x:f>
        <x:v>Review</x:v>
      </x:c>
      <x:c r="H910" s="50" t="str">
        <x:v>NuPharm Italy SpA</x:v>
      </x:c>
      <x:c r="I910" s="50" t="str">
        <x:v>FB Health SpA</x:v>
      </x:c>
      <x:c r="J910" s="50" t="n">
        <x:v>2017</x:v>
      </x:c>
      <x:c r="K910" s="50" t="n">
        <x:v>2</x:v>
      </x:c>
      <x:c r="L910" s="50" t="n">
        <x:v>2019</x:v>
      </x:c>
      <x:c r="M910" s="50" t="n">
        <x:v>1</x:v>
      </x:c>
      <x:c r="N910" s="50" t="n">
        <x:v>1</x:v>
      </x:c>
      <x:c r="O910" s="52" t="str">
        <x:f>IF($F910="","",$F910*$M910)</x:f>
      </x:c>
      <x:c r="P910" s="54" t="str">
        <x:f>IF('Deal_Master_Wide'!$BU$132="","",'Deal_Master_Wide'!$BU$132)</x:f>
      </x:c>
      <x:c r="Q910" s="54" t="str">
        <x:f>IF('Deal_Master_Wide'!$CB$132="","",'Deal_Master_Wide'!$CB$132)</x:f>
      </x:c>
      <x:c r="R910" s="54" t="str">
        <x:f>IF('Deal_Master_Wide'!$CI$132="","",'Deal_Master_Wide'!$CI$132)</x:f>
      </x:c>
      <x:c r="S910" s="54" t="str">
        <x:f>IF('Deal_Master_Wide'!$CP$132="","",'Deal_Master_Wide'!$CP$132)</x:f>
      </x:c>
      <x:c r="T910" s="54" t="str">
        <x:f>IF('Deal_Master_Wide'!$CW$132="","",'Deal_Master_Wide'!$CW$132)</x:f>
      </x:c>
      <x:c r="U910" s="54" t="str">
        <x:f>IF('Deal_Master_Wide'!$DD$132="","",'Deal_Master_Wide'!$DD$132)</x:f>
      </x:c>
      <x:c r="V910" s="56" t="str">
        <x:f>IF('Deal_Master_Wide'!$DK$132="","",'Deal_Master_Wide'!$DK$132)</x:f>
      </x:c>
      <x:c r="W910" s="56" t="str">
        <x:f>IF('Deal_Master_Wide'!$DR$132="","",'Deal_Master_Wide'!$DR$132)</x:f>
      </x:c>
      <x:c r="X910" s="56" t="str">
        <x:f>IF('Deal_Master_Wide'!$DY$132="","",'Deal_Master_Wide'!$DY$132)</x:f>
      </x:c>
      <x:c r="Y910" s="118" t="str">
        <x:f>IF('Deal_Master_Wide'!$EF$132="","",'Deal_Master_Wide'!$EF$132)</x:f>
      </x:c>
      <x:c r="Z910" s="118" t="str">
        <x:f>IF('Deal_Master_Wide'!$EM$132="","",'Deal_Master_Wide'!$EM$132)</x:f>
      </x:c>
      <x:c r="AA910" s="52" t="str">
        <x:f>IF('Deal_Master_Wide'!$AL$132="","",'Deal_Master_Wide'!$AL$132)</x:f>
        <x:v>Unknown</x:v>
      </x:c>
      <x:c r="AB910" s="54" t="n">
        <x:f>IF('Deal_Master_Wide'!$AF$132="","",'Deal_Master_Wide'!$AF$132)</x:f>
        <x:v>2</x:v>
      </x:c>
      <x:c r="AC910" s="52" t="str">
        <x:f>IF(COUNT($P910,$Q910,$R910,$S910,$T910,$U910,$V910,$W910,$X910)=9,"Yes","No")</x:f>
        <x:v>No</x:v>
      </x:c>
      <x:c r="AD910" s="52" t="str">
        <x:f>IF(COUNT($Y910,$Z910)=2,"Yes","No")</x:f>
        <x:v>No</x:v>
      </x:c>
      <x:c r="AE910" s="50" t="str"/>
      <x:c r="AF910" t="str"/>
    </x:row>
    <x:row r="911" ht="20" customHeight="1">
      <x:c r="A911" s="50" t="str">
        <x:v>CTL-0130</x:v>
      </x:c>
      <x:c r="B911" s="50" t="str">
        <x:v>Candidate alternative-rationale group</x:v>
      </x:c>
      <x:c r="C911" s="52" t="str">
        <x:f>IF('Deal_Master_Wide'!$AU$132="","",'Deal_Master_Wide'!$AU$132)</x:f>
        <x:v>Not reviewed</x:v>
      </x:c>
      <x:c r="D911" s="52" t="str">
        <x:f>IF('Deal_Master_Wide'!$AV$132="","",'Deal_Master_Wide'!$AV$132)</x:f>
        <x:v>Not assessed</x:v>
      </x:c>
      <x:c r="E911" s="50" t="n">
        <x:v>0</x:v>
      </x:c>
      <x:c r="F911" s="52" t="str">
        <x:f>IF(OR($C911="High-confidence innovation-driven",$C911="Medium-confidence innovation-driven"),1,IF($C911="Clear alternative-rationale",0,""))</x:f>
      </x:c>
      <x:c r="G911" s="52" t="str">
        <x:f>IF('Deal_Master_Wide'!$M$132="","",'Deal_Master_Wide'!$M$132)</x:f>
        <x:v>Review</x:v>
      </x:c>
      <x:c r="H911" s="50" t="str">
        <x:v>NuPharm Italy SpA</x:v>
      </x:c>
      <x:c r="I911" s="50" t="str">
        <x:v>FB Health SpA</x:v>
      </x:c>
      <x:c r="J911" s="50" t="n">
        <x:v>2017</x:v>
      </x:c>
      <x:c r="K911" s="50" t="n">
        <x:v>3</x:v>
      </x:c>
      <x:c r="L911" s="50" t="n">
        <x:v>2020</x:v>
      </x:c>
      <x:c r="M911" s="50" t="n">
        <x:v>1</x:v>
      </x:c>
      <x:c r="N911" s="50" t="n">
        <x:v>1</x:v>
      </x:c>
      <x:c r="O911" s="52" t="str">
        <x:f>IF($F911="","",$F911*$M911)</x:f>
      </x:c>
      <x:c r="P911" s="54" t="str">
        <x:f>IF('Deal_Master_Wide'!$BV$132="","",'Deal_Master_Wide'!$BV$132)</x:f>
      </x:c>
      <x:c r="Q911" s="54" t="str">
        <x:f>IF('Deal_Master_Wide'!$CC$132="","",'Deal_Master_Wide'!$CC$132)</x:f>
      </x:c>
      <x:c r="R911" s="54" t="str">
        <x:f>IF('Deal_Master_Wide'!$CJ$132="","",'Deal_Master_Wide'!$CJ$132)</x:f>
      </x:c>
      <x:c r="S911" s="54" t="str">
        <x:f>IF('Deal_Master_Wide'!$CQ$132="","",'Deal_Master_Wide'!$CQ$132)</x:f>
      </x:c>
      <x:c r="T911" s="54" t="str">
        <x:f>IF('Deal_Master_Wide'!$CX$132="","",'Deal_Master_Wide'!$CX$132)</x:f>
      </x:c>
      <x:c r="U911" s="54" t="str">
        <x:f>IF('Deal_Master_Wide'!$DE$132="","",'Deal_Master_Wide'!$DE$132)</x:f>
      </x:c>
      <x:c r="V911" s="56" t="str">
        <x:f>IF('Deal_Master_Wide'!$DL$132="","",'Deal_Master_Wide'!$DL$132)</x:f>
      </x:c>
      <x:c r="W911" s="56" t="str">
        <x:f>IF('Deal_Master_Wide'!$DS$132="","",'Deal_Master_Wide'!$DS$132)</x:f>
      </x:c>
      <x:c r="X911" s="56" t="str">
        <x:f>IF('Deal_Master_Wide'!$DZ$132="","",'Deal_Master_Wide'!$DZ$132)</x:f>
      </x:c>
      <x:c r="Y911" s="118" t="str">
        <x:f>IF('Deal_Master_Wide'!$EG$132="","",'Deal_Master_Wide'!$EG$132)</x:f>
      </x:c>
      <x:c r="Z911" s="118" t="str">
        <x:f>IF('Deal_Master_Wide'!$EN$132="","",'Deal_Master_Wide'!$EN$132)</x:f>
      </x:c>
      <x:c r="AA911" s="52" t="str">
        <x:f>IF('Deal_Master_Wide'!$AL$132="","",'Deal_Master_Wide'!$AL$132)</x:f>
        <x:v>Unknown</x:v>
      </x:c>
      <x:c r="AB911" s="54" t="n">
        <x:f>IF('Deal_Master_Wide'!$AF$132="","",'Deal_Master_Wide'!$AF$132)</x:f>
        <x:v>2</x:v>
      </x:c>
      <x:c r="AC911" s="52" t="str">
        <x:f>IF(COUNT($P911,$Q911,$R911,$S911,$T911,$U911,$V911,$W911,$X911)=9,"Yes","No")</x:f>
        <x:v>No</x:v>
      </x:c>
      <x:c r="AD911" s="52" t="str">
        <x:f>IF(COUNT($Y911,$Z911)=2,"Yes","No")</x:f>
        <x:v>No</x:v>
      </x:c>
      <x:c r="AE911" s="50" t="str"/>
      <x:c r="AF911" t="str"/>
    </x:row>
    <x:row r="912" ht="20" customHeight="1">
      <x:c r="A912" s="50" t="str">
        <x:v>CTL-0131</x:v>
      </x:c>
      <x:c r="B912" s="50" t="str">
        <x:v>Candidate alternative-rationale group</x:v>
      </x:c>
      <x:c r="C912" s="52" t="str">
        <x:f>IF('Deal_Master_Wide'!$AU$133="","",'Deal_Master_Wide'!$AU$133)</x:f>
        <x:v>Not reviewed</x:v>
      </x:c>
      <x:c r="D912" s="52" t="str">
        <x:f>IF('Deal_Master_Wide'!$AV$133="","",'Deal_Master_Wide'!$AV$133)</x:f>
        <x:v>Not assessed</x:v>
      </x:c>
      <x:c r="E912" s="50" t="n">
        <x:v>0</x:v>
      </x:c>
      <x:c r="F912" s="52" t="str">
        <x:f>IF(OR($C912="High-confidence innovation-driven",$C912="Medium-confidence innovation-driven"),1,IF($C912="Clear alternative-rationale",0,""))</x:f>
      </x:c>
      <x:c r="G912" s="52" t="str">
        <x:f>IF('Deal_Master_Wide'!$M$133="","",'Deal_Master_Wide'!$M$133)</x:f>
        <x:v>Review</x:v>
      </x:c>
      <x:c r="H912" s="50" t="str"/>
      <x:c r="I912" s="50" t="str">
        <x:v>PharmaLex GmbH; Nordic Health Economics AB</x:v>
      </x:c>
      <x:c r="J912" s="50" t="n">
        <x:v>2017</x:v>
      </x:c>
      <x:c r="K912" s="50" t="n">
        <x:v>-3</x:v>
      </x:c>
      <x:c r="L912" s="50" t="n">
        <x:v>2014</x:v>
      </x:c>
      <x:c r="M912" s="50" t="n">
        <x:v>0</x:v>
      </x:c>
      <x:c r="N912" s="50" t="n">
        <x:v>0</x:v>
      </x:c>
      <x:c r="O912" s="52" t="str">
        <x:f>IF($F912="","",$F912*$M912)</x:f>
      </x:c>
      <x:c r="P912" s="54" t="str">
        <x:f>IF('Deal_Master_Wide'!$BP$133="","",'Deal_Master_Wide'!$BP$133)</x:f>
      </x:c>
      <x:c r="Q912" s="54" t="str">
        <x:f>IF('Deal_Master_Wide'!$BW$133="","",'Deal_Master_Wide'!$BW$133)</x:f>
      </x:c>
      <x:c r="R912" s="54" t="str">
        <x:f>IF('Deal_Master_Wide'!$CD$133="","",'Deal_Master_Wide'!$CD$133)</x:f>
      </x:c>
      <x:c r="S912" s="54" t="str">
        <x:f>IF('Deal_Master_Wide'!$CK$133="","",'Deal_Master_Wide'!$CK$133)</x:f>
      </x:c>
      <x:c r="T912" s="54" t="str">
        <x:f>IF('Deal_Master_Wide'!$CR$133="","",'Deal_Master_Wide'!$CR$133)</x:f>
      </x:c>
      <x:c r="U912" s="54" t="str">
        <x:f>IF('Deal_Master_Wide'!$CY$133="","",'Deal_Master_Wide'!$CY$133)</x:f>
      </x:c>
      <x:c r="V912" s="56" t="str">
        <x:f>IF('Deal_Master_Wide'!$DF$133="","",'Deal_Master_Wide'!$DF$133)</x:f>
      </x:c>
      <x:c r="W912" s="56" t="str">
        <x:f>IF('Deal_Master_Wide'!$DM$133="","",'Deal_Master_Wide'!$DM$133)</x:f>
      </x:c>
      <x:c r="X912" s="56" t="str">
        <x:f>IF('Deal_Master_Wide'!$DT$133="","",'Deal_Master_Wide'!$DT$133)</x:f>
      </x:c>
      <x:c r="Y912" s="118" t="str">
        <x:f>IF('Deal_Master_Wide'!$EA$133="","",'Deal_Master_Wide'!$EA$133)</x:f>
      </x:c>
      <x:c r="Z912" s="118" t="str">
        <x:f>IF('Deal_Master_Wide'!$EH$133="","",'Deal_Master_Wide'!$EH$133)</x:f>
      </x:c>
      <x:c r="AA912" s="52" t="str">
        <x:f>IF('Deal_Master_Wide'!$AL$133="","",'Deal_Master_Wide'!$AL$133)</x:f>
        <x:v>Unknown</x:v>
      </x:c>
      <x:c r="AB912" s="54" t="str">
        <x:f>IF('Deal_Master_Wide'!$AF$133="","",'Deal_Master_Wide'!$AF$133)</x:f>
      </x:c>
      <x:c r="AC912" s="52" t="str">
        <x:f>IF(COUNT($P912,$Q912,$R912,$S912,$T912,$U912,$V912,$W912,$X912)=9,"Yes","No")</x:f>
        <x:v>No</x:v>
      </x:c>
      <x:c r="AD912" s="52" t="str">
        <x:f>IF(COUNT($Y912,$Z912)=2,"Yes","No")</x:f>
        <x:v>No</x:v>
      </x:c>
      <x:c r="AE912" s="50" t="str"/>
      <x:c r="AF912" t="str"/>
    </x:row>
    <x:row r="913" ht="20" customHeight="1">
      <x:c r="A913" s="50" t="str">
        <x:v>CTL-0131</x:v>
      </x:c>
      <x:c r="B913" s="50" t="str">
        <x:v>Candidate alternative-rationale group</x:v>
      </x:c>
      <x:c r="C913" s="52" t="str">
        <x:f>IF('Deal_Master_Wide'!$AU$133="","",'Deal_Master_Wide'!$AU$133)</x:f>
        <x:v>Not reviewed</x:v>
      </x:c>
      <x:c r="D913" s="52" t="str">
        <x:f>IF('Deal_Master_Wide'!$AV$133="","",'Deal_Master_Wide'!$AV$133)</x:f>
        <x:v>Not assessed</x:v>
      </x:c>
      <x:c r="E913" s="50" t="n">
        <x:v>0</x:v>
      </x:c>
      <x:c r="F913" s="52" t="str">
        <x:f>IF(OR($C913="High-confidence innovation-driven",$C913="Medium-confidence innovation-driven"),1,IF($C913="Clear alternative-rationale",0,""))</x:f>
      </x:c>
      <x:c r="G913" s="52" t="str">
        <x:f>IF('Deal_Master_Wide'!$M$133="","",'Deal_Master_Wide'!$M$133)</x:f>
        <x:v>Review</x:v>
      </x:c>
      <x:c r="H913" s="50" t="str"/>
      <x:c r="I913" s="50" t="str">
        <x:v>PharmaLex GmbH; Nordic Health Economics AB</x:v>
      </x:c>
      <x:c r="J913" s="50" t="n">
        <x:v>2017</x:v>
      </x:c>
      <x:c r="K913" s="50" t="n">
        <x:v>-2</x:v>
      </x:c>
      <x:c r="L913" s="50" t="n">
        <x:v>2015</x:v>
      </x:c>
      <x:c r="M913" s="50" t="n">
        <x:v>0</x:v>
      </x:c>
      <x:c r="N913" s="50" t="n">
        <x:v>0</x:v>
      </x:c>
      <x:c r="O913" s="52" t="str">
        <x:f>IF($F913="","",$F913*$M913)</x:f>
      </x:c>
      <x:c r="P913" s="54" t="str">
        <x:f>IF('Deal_Master_Wide'!$BQ$133="","",'Deal_Master_Wide'!$BQ$133)</x:f>
      </x:c>
      <x:c r="Q913" s="54" t="str">
        <x:f>IF('Deal_Master_Wide'!$BX$133="","",'Deal_Master_Wide'!$BX$133)</x:f>
      </x:c>
      <x:c r="R913" s="54" t="str">
        <x:f>IF('Deal_Master_Wide'!$CE$133="","",'Deal_Master_Wide'!$CE$133)</x:f>
      </x:c>
      <x:c r="S913" s="54" t="str">
        <x:f>IF('Deal_Master_Wide'!$CL$133="","",'Deal_Master_Wide'!$CL$133)</x:f>
      </x:c>
      <x:c r="T913" s="54" t="str">
        <x:f>IF('Deal_Master_Wide'!$CS$133="","",'Deal_Master_Wide'!$CS$133)</x:f>
      </x:c>
      <x:c r="U913" s="54" t="str">
        <x:f>IF('Deal_Master_Wide'!$CZ$133="","",'Deal_Master_Wide'!$CZ$133)</x:f>
      </x:c>
      <x:c r="V913" s="56" t="str">
        <x:f>IF('Deal_Master_Wide'!$DG$133="","",'Deal_Master_Wide'!$DG$133)</x:f>
      </x:c>
      <x:c r="W913" s="56" t="str">
        <x:f>IF('Deal_Master_Wide'!$DN$133="","",'Deal_Master_Wide'!$DN$133)</x:f>
      </x:c>
      <x:c r="X913" s="56" t="str">
        <x:f>IF('Deal_Master_Wide'!$DU$133="","",'Deal_Master_Wide'!$DU$133)</x:f>
      </x:c>
      <x:c r="Y913" s="118" t="str">
        <x:f>IF('Deal_Master_Wide'!$EB$133="","",'Deal_Master_Wide'!$EB$133)</x:f>
      </x:c>
      <x:c r="Z913" s="118" t="str">
        <x:f>IF('Deal_Master_Wide'!$EI$133="","",'Deal_Master_Wide'!$EI$133)</x:f>
      </x:c>
      <x:c r="AA913" s="52" t="str">
        <x:f>IF('Deal_Master_Wide'!$AL$133="","",'Deal_Master_Wide'!$AL$133)</x:f>
        <x:v>Unknown</x:v>
      </x:c>
      <x:c r="AB913" s="54" t="str">
        <x:f>IF('Deal_Master_Wide'!$AF$133="","",'Deal_Master_Wide'!$AF$133)</x:f>
      </x:c>
      <x:c r="AC913" s="52" t="str">
        <x:f>IF(COUNT($P913,$Q913,$R913,$S913,$T913,$U913,$V913,$W913,$X913)=9,"Yes","No")</x:f>
        <x:v>No</x:v>
      </x:c>
      <x:c r="AD913" s="52" t="str">
        <x:f>IF(COUNT($Y913,$Z913)=2,"Yes","No")</x:f>
        <x:v>No</x:v>
      </x:c>
      <x:c r="AE913" s="50" t="str"/>
      <x:c r="AF913" t="str"/>
    </x:row>
    <x:row r="914" ht="20" customHeight="1">
      <x:c r="A914" s="50" t="str">
        <x:v>CTL-0131</x:v>
      </x:c>
      <x:c r="B914" s="50" t="str">
        <x:v>Candidate alternative-rationale group</x:v>
      </x:c>
      <x:c r="C914" s="52" t="str">
        <x:f>IF('Deal_Master_Wide'!$AU$133="","",'Deal_Master_Wide'!$AU$133)</x:f>
        <x:v>Not reviewed</x:v>
      </x:c>
      <x:c r="D914" s="52" t="str">
        <x:f>IF('Deal_Master_Wide'!$AV$133="","",'Deal_Master_Wide'!$AV$133)</x:f>
        <x:v>Not assessed</x:v>
      </x:c>
      <x:c r="E914" s="50" t="n">
        <x:v>0</x:v>
      </x:c>
      <x:c r="F914" s="52" t="str">
        <x:f>IF(OR($C914="High-confidence innovation-driven",$C914="Medium-confidence innovation-driven"),1,IF($C914="Clear alternative-rationale",0,""))</x:f>
      </x:c>
      <x:c r="G914" s="52" t="str">
        <x:f>IF('Deal_Master_Wide'!$M$133="","",'Deal_Master_Wide'!$M$133)</x:f>
        <x:v>Review</x:v>
      </x:c>
      <x:c r="H914" s="50" t="str"/>
      <x:c r="I914" s="50" t="str">
        <x:v>PharmaLex GmbH; Nordic Health Economics AB</x:v>
      </x:c>
      <x:c r="J914" s="50" t="n">
        <x:v>2017</x:v>
      </x:c>
      <x:c r="K914" s="50" t="n">
        <x:v>-1</x:v>
      </x:c>
      <x:c r="L914" s="50" t="n">
        <x:v>2016</x:v>
      </x:c>
      <x:c r="M914" s="50" t="n">
        <x:v>0</x:v>
      </x:c>
      <x:c r="N914" s="50" t="n">
        <x:v>0</x:v>
      </x:c>
      <x:c r="O914" s="52" t="str">
        <x:f>IF($F914="","",$F914*$M914)</x:f>
      </x:c>
      <x:c r="P914" s="54" t="str">
        <x:f>IF('Deal_Master_Wide'!$BR$133="","",'Deal_Master_Wide'!$BR$133)</x:f>
      </x:c>
      <x:c r="Q914" s="54" t="str">
        <x:f>IF('Deal_Master_Wide'!$BY$133="","",'Deal_Master_Wide'!$BY$133)</x:f>
      </x:c>
      <x:c r="R914" s="54" t="str">
        <x:f>IF('Deal_Master_Wide'!$CF$133="","",'Deal_Master_Wide'!$CF$133)</x:f>
      </x:c>
      <x:c r="S914" s="54" t="str">
        <x:f>IF('Deal_Master_Wide'!$CM$133="","",'Deal_Master_Wide'!$CM$133)</x:f>
      </x:c>
      <x:c r="T914" s="54" t="str">
        <x:f>IF('Deal_Master_Wide'!$CT$133="","",'Deal_Master_Wide'!$CT$133)</x:f>
      </x:c>
      <x:c r="U914" s="54" t="str">
        <x:f>IF('Deal_Master_Wide'!$DA$133="","",'Deal_Master_Wide'!$DA$133)</x:f>
      </x:c>
      <x:c r="V914" s="56" t="str">
        <x:f>IF('Deal_Master_Wide'!$DH$133="","",'Deal_Master_Wide'!$DH$133)</x:f>
      </x:c>
      <x:c r="W914" s="56" t="str">
        <x:f>IF('Deal_Master_Wide'!$DO$133="","",'Deal_Master_Wide'!$DO$133)</x:f>
      </x:c>
      <x:c r="X914" s="56" t="str">
        <x:f>IF('Deal_Master_Wide'!$DV$133="","",'Deal_Master_Wide'!$DV$133)</x:f>
      </x:c>
      <x:c r="Y914" s="118" t="str">
        <x:f>IF('Deal_Master_Wide'!$EC$133="","",'Deal_Master_Wide'!$EC$133)</x:f>
      </x:c>
      <x:c r="Z914" s="118" t="str">
        <x:f>IF('Deal_Master_Wide'!$EJ$133="","",'Deal_Master_Wide'!$EJ$133)</x:f>
      </x:c>
      <x:c r="AA914" s="52" t="str">
        <x:f>IF('Deal_Master_Wide'!$AL$133="","",'Deal_Master_Wide'!$AL$133)</x:f>
        <x:v>Unknown</x:v>
      </x:c>
      <x:c r="AB914" s="54" t="str">
        <x:f>IF('Deal_Master_Wide'!$AF$133="","",'Deal_Master_Wide'!$AF$133)</x:f>
      </x:c>
      <x:c r="AC914" s="52" t="str">
        <x:f>IF(COUNT($P914,$Q914,$R914,$S914,$T914,$U914,$V914,$W914,$X914)=9,"Yes","No")</x:f>
        <x:v>No</x:v>
      </x:c>
      <x:c r="AD914" s="52" t="str">
        <x:f>IF(COUNT($Y914,$Z914)=2,"Yes","No")</x:f>
        <x:v>No</x:v>
      </x:c>
      <x:c r="AE914" s="50" t="str"/>
      <x:c r="AF914" t="str"/>
    </x:row>
    <x:row r="915" ht="20" customHeight="1">
      <x:c r="A915" s="50" t="str">
        <x:v>CTL-0131</x:v>
      </x:c>
      <x:c r="B915" s="50" t="str">
        <x:v>Candidate alternative-rationale group</x:v>
      </x:c>
      <x:c r="C915" s="52" t="str">
        <x:f>IF('Deal_Master_Wide'!$AU$133="","",'Deal_Master_Wide'!$AU$133)</x:f>
        <x:v>Not reviewed</x:v>
      </x:c>
      <x:c r="D915" s="52" t="str">
        <x:f>IF('Deal_Master_Wide'!$AV$133="","",'Deal_Master_Wide'!$AV$133)</x:f>
        <x:v>Not assessed</x:v>
      </x:c>
      <x:c r="E915" s="50" t="n">
        <x:v>0</x:v>
      </x:c>
      <x:c r="F915" s="52" t="str">
        <x:f>IF(OR($C915="High-confidence innovation-driven",$C915="Medium-confidence innovation-driven"),1,IF($C915="Clear alternative-rationale",0,""))</x:f>
      </x:c>
      <x:c r="G915" s="52" t="str">
        <x:f>IF('Deal_Master_Wide'!$M$133="","",'Deal_Master_Wide'!$M$133)</x:f>
        <x:v>Review</x:v>
      </x:c>
      <x:c r="H915" s="50" t="str"/>
      <x:c r="I915" s="50" t="str">
        <x:v>PharmaLex GmbH; Nordic Health Economics AB</x:v>
      </x:c>
      <x:c r="J915" s="50" t="n">
        <x:v>2017</x:v>
      </x:c>
      <x:c r="K915" s="50" t="n">
        <x:v>0</x:v>
      </x:c>
      <x:c r="L915" s="50" t="n">
        <x:v>2017</x:v>
      </x:c>
      <x:c r="M915" s="50" t="n">
        <x:v>0</x:v>
      </x:c>
      <x:c r="N915" s="50" t="n">
        <x:v>1</x:v>
      </x:c>
      <x:c r="O915" s="52" t="str">
        <x:f>IF($F915="","",$F915*$M915)</x:f>
      </x:c>
      <x:c r="P915" s="54" t="str">
        <x:f>IF('Deal_Master_Wide'!$BS$133="","",'Deal_Master_Wide'!$BS$133)</x:f>
      </x:c>
      <x:c r="Q915" s="54" t="str">
        <x:f>IF('Deal_Master_Wide'!$BZ$133="","",'Deal_Master_Wide'!$BZ$133)</x:f>
      </x:c>
      <x:c r="R915" s="54" t="str">
        <x:f>IF('Deal_Master_Wide'!$CG$133="","",'Deal_Master_Wide'!$CG$133)</x:f>
      </x:c>
      <x:c r="S915" s="54" t="str">
        <x:f>IF('Deal_Master_Wide'!$CN$133="","",'Deal_Master_Wide'!$CN$133)</x:f>
      </x:c>
      <x:c r="T915" s="54" t="str">
        <x:f>IF('Deal_Master_Wide'!$CU$133="","",'Deal_Master_Wide'!$CU$133)</x:f>
      </x:c>
      <x:c r="U915" s="54" t="str">
        <x:f>IF('Deal_Master_Wide'!$DB$133="","",'Deal_Master_Wide'!$DB$133)</x:f>
      </x:c>
      <x:c r="V915" s="56" t="str">
        <x:f>IF('Deal_Master_Wide'!$DI$133="","",'Deal_Master_Wide'!$DI$133)</x:f>
      </x:c>
      <x:c r="W915" s="56" t="str">
        <x:f>IF('Deal_Master_Wide'!$DP$133="","",'Deal_Master_Wide'!$DP$133)</x:f>
      </x:c>
      <x:c r="X915" s="56" t="str">
        <x:f>IF('Deal_Master_Wide'!$DW$133="","",'Deal_Master_Wide'!$DW$133)</x:f>
      </x:c>
      <x:c r="Y915" s="118" t="str">
        <x:f>IF('Deal_Master_Wide'!$ED$133="","",'Deal_Master_Wide'!$ED$133)</x:f>
      </x:c>
      <x:c r="Z915" s="118" t="str">
        <x:f>IF('Deal_Master_Wide'!$EK$133="","",'Deal_Master_Wide'!$EK$133)</x:f>
      </x:c>
      <x:c r="AA915" s="52" t="str">
        <x:f>IF('Deal_Master_Wide'!$AL$133="","",'Deal_Master_Wide'!$AL$133)</x:f>
        <x:v>Unknown</x:v>
      </x:c>
      <x:c r="AB915" s="54" t="str">
        <x:f>IF('Deal_Master_Wide'!$AF$133="","",'Deal_Master_Wide'!$AF$133)</x:f>
      </x:c>
      <x:c r="AC915" s="52" t="str">
        <x:f>IF(COUNT($P915,$Q915,$R915,$S915,$T915,$U915,$V915,$W915,$X915)=9,"Yes","No")</x:f>
        <x:v>No</x:v>
      </x:c>
      <x:c r="AD915" s="52" t="str">
        <x:f>IF(COUNT($Y915,$Z915)=2,"Yes","No")</x:f>
        <x:v>No</x:v>
      </x:c>
      <x:c r="AE915" s="50" t="str"/>
      <x:c r="AF915" t="str"/>
    </x:row>
    <x:row r="916" ht="20" customHeight="1">
      <x:c r="A916" s="50" t="str">
        <x:v>CTL-0131</x:v>
      </x:c>
      <x:c r="B916" s="50" t="str">
        <x:v>Candidate alternative-rationale group</x:v>
      </x:c>
      <x:c r="C916" s="52" t="str">
        <x:f>IF('Deal_Master_Wide'!$AU$133="","",'Deal_Master_Wide'!$AU$133)</x:f>
        <x:v>Not reviewed</x:v>
      </x:c>
      <x:c r="D916" s="52" t="str">
        <x:f>IF('Deal_Master_Wide'!$AV$133="","",'Deal_Master_Wide'!$AV$133)</x:f>
        <x:v>Not assessed</x:v>
      </x:c>
      <x:c r="E916" s="50" t="n">
        <x:v>0</x:v>
      </x:c>
      <x:c r="F916" s="52" t="str">
        <x:f>IF(OR($C916="High-confidence innovation-driven",$C916="Medium-confidence innovation-driven"),1,IF($C916="Clear alternative-rationale",0,""))</x:f>
      </x:c>
      <x:c r="G916" s="52" t="str">
        <x:f>IF('Deal_Master_Wide'!$M$133="","",'Deal_Master_Wide'!$M$133)</x:f>
        <x:v>Review</x:v>
      </x:c>
      <x:c r="H916" s="50" t="str"/>
      <x:c r="I916" s="50" t="str">
        <x:v>PharmaLex GmbH; Nordic Health Economics AB</x:v>
      </x:c>
      <x:c r="J916" s="50" t="n">
        <x:v>2017</x:v>
      </x:c>
      <x:c r="K916" s="50" t="n">
        <x:v>1</x:v>
      </x:c>
      <x:c r="L916" s="50" t="n">
        <x:v>2018</x:v>
      </x:c>
      <x:c r="M916" s="50" t="n">
        <x:v>1</x:v>
      </x:c>
      <x:c r="N916" s="50" t="n">
        <x:v>1</x:v>
      </x:c>
      <x:c r="O916" s="52" t="str">
        <x:f>IF($F916="","",$F916*$M916)</x:f>
      </x:c>
      <x:c r="P916" s="54" t="str">
        <x:f>IF('Deal_Master_Wide'!$BT$133="","",'Deal_Master_Wide'!$BT$133)</x:f>
      </x:c>
      <x:c r="Q916" s="54" t="str">
        <x:f>IF('Deal_Master_Wide'!$CA$133="","",'Deal_Master_Wide'!$CA$133)</x:f>
      </x:c>
      <x:c r="R916" s="54" t="str">
        <x:f>IF('Deal_Master_Wide'!$CH$133="","",'Deal_Master_Wide'!$CH$133)</x:f>
      </x:c>
      <x:c r="S916" s="54" t="str">
        <x:f>IF('Deal_Master_Wide'!$CO$133="","",'Deal_Master_Wide'!$CO$133)</x:f>
      </x:c>
      <x:c r="T916" s="54" t="str">
        <x:f>IF('Deal_Master_Wide'!$CV$133="","",'Deal_Master_Wide'!$CV$133)</x:f>
      </x:c>
      <x:c r="U916" s="54" t="str">
        <x:f>IF('Deal_Master_Wide'!$DC$133="","",'Deal_Master_Wide'!$DC$133)</x:f>
      </x:c>
      <x:c r="V916" s="56" t="str">
        <x:f>IF('Deal_Master_Wide'!$DJ$133="","",'Deal_Master_Wide'!$DJ$133)</x:f>
      </x:c>
      <x:c r="W916" s="56" t="str">
        <x:f>IF('Deal_Master_Wide'!$DQ$133="","",'Deal_Master_Wide'!$DQ$133)</x:f>
      </x:c>
      <x:c r="X916" s="56" t="str">
        <x:f>IF('Deal_Master_Wide'!$DX$133="","",'Deal_Master_Wide'!$DX$133)</x:f>
      </x:c>
      <x:c r="Y916" s="118" t="str">
        <x:f>IF('Deal_Master_Wide'!$EE$133="","",'Deal_Master_Wide'!$EE$133)</x:f>
      </x:c>
      <x:c r="Z916" s="118" t="str">
        <x:f>IF('Deal_Master_Wide'!$EL$133="","",'Deal_Master_Wide'!$EL$133)</x:f>
      </x:c>
      <x:c r="AA916" s="52" t="str">
        <x:f>IF('Deal_Master_Wide'!$AL$133="","",'Deal_Master_Wide'!$AL$133)</x:f>
        <x:v>Unknown</x:v>
      </x:c>
      <x:c r="AB916" s="54" t="str">
        <x:f>IF('Deal_Master_Wide'!$AF$133="","",'Deal_Master_Wide'!$AF$133)</x:f>
      </x:c>
      <x:c r="AC916" s="52" t="str">
        <x:f>IF(COUNT($P916,$Q916,$R916,$S916,$T916,$U916,$V916,$W916,$X916)=9,"Yes","No")</x:f>
        <x:v>No</x:v>
      </x:c>
      <x:c r="AD916" s="52" t="str">
        <x:f>IF(COUNT($Y916,$Z916)=2,"Yes","No")</x:f>
        <x:v>No</x:v>
      </x:c>
      <x:c r="AE916" s="50" t="str"/>
      <x:c r="AF916" t="str"/>
    </x:row>
    <x:row r="917" ht="20" customHeight="1">
      <x:c r="A917" s="50" t="str">
        <x:v>CTL-0131</x:v>
      </x:c>
      <x:c r="B917" s="50" t="str">
        <x:v>Candidate alternative-rationale group</x:v>
      </x:c>
      <x:c r="C917" s="52" t="str">
        <x:f>IF('Deal_Master_Wide'!$AU$133="","",'Deal_Master_Wide'!$AU$133)</x:f>
        <x:v>Not reviewed</x:v>
      </x:c>
      <x:c r="D917" s="52" t="str">
        <x:f>IF('Deal_Master_Wide'!$AV$133="","",'Deal_Master_Wide'!$AV$133)</x:f>
        <x:v>Not assessed</x:v>
      </x:c>
      <x:c r="E917" s="50" t="n">
        <x:v>0</x:v>
      </x:c>
      <x:c r="F917" s="52" t="str">
        <x:f>IF(OR($C917="High-confidence innovation-driven",$C917="Medium-confidence innovation-driven"),1,IF($C917="Clear alternative-rationale",0,""))</x:f>
      </x:c>
      <x:c r="G917" s="52" t="str">
        <x:f>IF('Deal_Master_Wide'!$M$133="","",'Deal_Master_Wide'!$M$133)</x:f>
        <x:v>Review</x:v>
      </x:c>
      <x:c r="H917" s="50" t="str"/>
      <x:c r="I917" s="50" t="str">
        <x:v>PharmaLex GmbH; Nordic Health Economics AB</x:v>
      </x:c>
      <x:c r="J917" s="50" t="n">
        <x:v>2017</x:v>
      </x:c>
      <x:c r="K917" s="50" t="n">
        <x:v>2</x:v>
      </x:c>
      <x:c r="L917" s="50" t="n">
        <x:v>2019</x:v>
      </x:c>
      <x:c r="M917" s="50" t="n">
        <x:v>1</x:v>
      </x:c>
      <x:c r="N917" s="50" t="n">
        <x:v>1</x:v>
      </x:c>
      <x:c r="O917" s="52" t="str">
        <x:f>IF($F917="","",$F917*$M917)</x:f>
      </x:c>
      <x:c r="P917" s="54" t="str">
        <x:f>IF('Deal_Master_Wide'!$BU$133="","",'Deal_Master_Wide'!$BU$133)</x:f>
      </x:c>
      <x:c r="Q917" s="54" t="str">
        <x:f>IF('Deal_Master_Wide'!$CB$133="","",'Deal_Master_Wide'!$CB$133)</x:f>
      </x:c>
      <x:c r="R917" s="54" t="str">
        <x:f>IF('Deal_Master_Wide'!$CI$133="","",'Deal_Master_Wide'!$CI$133)</x:f>
      </x:c>
      <x:c r="S917" s="54" t="str">
        <x:f>IF('Deal_Master_Wide'!$CP$133="","",'Deal_Master_Wide'!$CP$133)</x:f>
      </x:c>
      <x:c r="T917" s="54" t="str">
        <x:f>IF('Deal_Master_Wide'!$CW$133="","",'Deal_Master_Wide'!$CW$133)</x:f>
      </x:c>
      <x:c r="U917" s="54" t="str">
        <x:f>IF('Deal_Master_Wide'!$DD$133="","",'Deal_Master_Wide'!$DD$133)</x:f>
      </x:c>
      <x:c r="V917" s="56" t="str">
        <x:f>IF('Deal_Master_Wide'!$DK$133="","",'Deal_Master_Wide'!$DK$133)</x:f>
      </x:c>
      <x:c r="W917" s="56" t="str">
        <x:f>IF('Deal_Master_Wide'!$DR$133="","",'Deal_Master_Wide'!$DR$133)</x:f>
      </x:c>
      <x:c r="X917" s="56" t="str">
        <x:f>IF('Deal_Master_Wide'!$DY$133="","",'Deal_Master_Wide'!$DY$133)</x:f>
      </x:c>
      <x:c r="Y917" s="118" t="str">
        <x:f>IF('Deal_Master_Wide'!$EF$133="","",'Deal_Master_Wide'!$EF$133)</x:f>
      </x:c>
      <x:c r="Z917" s="118" t="str">
        <x:f>IF('Deal_Master_Wide'!$EM$133="","",'Deal_Master_Wide'!$EM$133)</x:f>
      </x:c>
      <x:c r="AA917" s="52" t="str">
        <x:f>IF('Deal_Master_Wide'!$AL$133="","",'Deal_Master_Wide'!$AL$133)</x:f>
        <x:v>Unknown</x:v>
      </x:c>
      <x:c r="AB917" s="54" t="str">
        <x:f>IF('Deal_Master_Wide'!$AF$133="","",'Deal_Master_Wide'!$AF$133)</x:f>
      </x:c>
      <x:c r="AC917" s="52" t="str">
        <x:f>IF(COUNT($P917,$Q917,$R917,$S917,$T917,$U917,$V917,$W917,$X917)=9,"Yes","No")</x:f>
        <x:v>No</x:v>
      </x:c>
      <x:c r="AD917" s="52" t="str">
        <x:f>IF(COUNT($Y917,$Z917)=2,"Yes","No")</x:f>
        <x:v>No</x:v>
      </x:c>
      <x:c r="AE917" s="50" t="str"/>
      <x:c r="AF917" t="str"/>
    </x:row>
    <x:row r="918" ht="20" customHeight="1">
      <x:c r="A918" s="50" t="str">
        <x:v>CTL-0131</x:v>
      </x:c>
      <x:c r="B918" s="50" t="str">
        <x:v>Candidate alternative-rationale group</x:v>
      </x:c>
      <x:c r="C918" s="52" t="str">
        <x:f>IF('Deal_Master_Wide'!$AU$133="","",'Deal_Master_Wide'!$AU$133)</x:f>
        <x:v>Not reviewed</x:v>
      </x:c>
      <x:c r="D918" s="52" t="str">
        <x:f>IF('Deal_Master_Wide'!$AV$133="","",'Deal_Master_Wide'!$AV$133)</x:f>
        <x:v>Not assessed</x:v>
      </x:c>
      <x:c r="E918" s="50" t="n">
        <x:v>0</x:v>
      </x:c>
      <x:c r="F918" s="52" t="str">
        <x:f>IF(OR($C918="High-confidence innovation-driven",$C918="Medium-confidence innovation-driven"),1,IF($C918="Clear alternative-rationale",0,""))</x:f>
      </x:c>
      <x:c r="G918" s="52" t="str">
        <x:f>IF('Deal_Master_Wide'!$M$133="","",'Deal_Master_Wide'!$M$133)</x:f>
        <x:v>Review</x:v>
      </x:c>
      <x:c r="H918" s="50" t="str"/>
      <x:c r="I918" s="50" t="str">
        <x:v>PharmaLex GmbH; Nordic Health Economics AB</x:v>
      </x:c>
      <x:c r="J918" s="50" t="n">
        <x:v>2017</x:v>
      </x:c>
      <x:c r="K918" s="50" t="n">
        <x:v>3</x:v>
      </x:c>
      <x:c r="L918" s="50" t="n">
        <x:v>2020</x:v>
      </x:c>
      <x:c r="M918" s="50" t="n">
        <x:v>1</x:v>
      </x:c>
      <x:c r="N918" s="50" t="n">
        <x:v>1</x:v>
      </x:c>
      <x:c r="O918" s="52" t="str">
        <x:f>IF($F918="","",$F918*$M918)</x:f>
      </x:c>
      <x:c r="P918" s="54" t="str">
        <x:f>IF('Deal_Master_Wide'!$BV$133="","",'Deal_Master_Wide'!$BV$133)</x:f>
      </x:c>
      <x:c r="Q918" s="54" t="str">
        <x:f>IF('Deal_Master_Wide'!$CC$133="","",'Deal_Master_Wide'!$CC$133)</x:f>
      </x:c>
      <x:c r="R918" s="54" t="str">
        <x:f>IF('Deal_Master_Wide'!$CJ$133="","",'Deal_Master_Wide'!$CJ$133)</x:f>
      </x:c>
      <x:c r="S918" s="54" t="str">
        <x:f>IF('Deal_Master_Wide'!$CQ$133="","",'Deal_Master_Wide'!$CQ$133)</x:f>
      </x:c>
      <x:c r="T918" s="54" t="str">
        <x:f>IF('Deal_Master_Wide'!$CX$133="","",'Deal_Master_Wide'!$CX$133)</x:f>
      </x:c>
      <x:c r="U918" s="54" t="str">
        <x:f>IF('Deal_Master_Wide'!$DE$133="","",'Deal_Master_Wide'!$DE$133)</x:f>
      </x:c>
      <x:c r="V918" s="56" t="str">
        <x:f>IF('Deal_Master_Wide'!$DL$133="","",'Deal_Master_Wide'!$DL$133)</x:f>
      </x:c>
      <x:c r="W918" s="56" t="str">
        <x:f>IF('Deal_Master_Wide'!$DS$133="","",'Deal_Master_Wide'!$DS$133)</x:f>
      </x:c>
      <x:c r="X918" s="56" t="str">
        <x:f>IF('Deal_Master_Wide'!$DZ$133="","",'Deal_Master_Wide'!$DZ$133)</x:f>
      </x:c>
      <x:c r="Y918" s="118" t="str">
        <x:f>IF('Deal_Master_Wide'!$EG$133="","",'Deal_Master_Wide'!$EG$133)</x:f>
      </x:c>
      <x:c r="Z918" s="118" t="str">
        <x:f>IF('Deal_Master_Wide'!$EN$133="","",'Deal_Master_Wide'!$EN$133)</x:f>
      </x:c>
      <x:c r="AA918" s="52" t="str">
        <x:f>IF('Deal_Master_Wide'!$AL$133="","",'Deal_Master_Wide'!$AL$133)</x:f>
        <x:v>Unknown</x:v>
      </x:c>
      <x:c r="AB918" s="54" t="str">
        <x:f>IF('Deal_Master_Wide'!$AF$133="","",'Deal_Master_Wide'!$AF$133)</x:f>
      </x:c>
      <x:c r="AC918" s="52" t="str">
        <x:f>IF(COUNT($P918,$Q918,$R918,$S918,$T918,$U918,$V918,$W918,$X918)=9,"Yes","No")</x:f>
        <x:v>No</x:v>
      </x:c>
      <x:c r="AD918" s="52" t="str">
        <x:f>IF(COUNT($Y918,$Z918)=2,"Yes","No")</x:f>
        <x:v>No</x:v>
      </x:c>
      <x:c r="AE918" s="50" t="str"/>
      <x:c r="AF918" t="str"/>
    </x:row>
    <x:row r="919" ht="20" customHeight="1">
      <x:c r="A919" s="50" t="str">
        <x:v>CTL-0132</x:v>
      </x:c>
      <x:c r="B919" s="50" t="str">
        <x:v>Candidate alternative-rationale group</x:v>
      </x:c>
      <x:c r="C919" s="52" t="str">
        <x:f>IF('Deal_Master_Wide'!$AU$134="","",'Deal_Master_Wide'!$AU$134)</x:f>
        <x:v>Not reviewed</x:v>
      </x:c>
      <x:c r="D919" s="52" t="str">
        <x:f>IF('Deal_Master_Wide'!$AV$134="","",'Deal_Master_Wide'!$AV$134)</x:f>
        <x:v>Not assessed</x:v>
      </x:c>
      <x:c r="E919" s="50" t="n">
        <x:v>0</x:v>
      </x:c>
      <x:c r="F919" s="52" t="str">
        <x:f>IF(OR($C919="High-confidence innovation-driven",$C919="Medium-confidence innovation-driven"),1,IF($C919="Clear alternative-rationale",0,""))</x:f>
      </x:c>
      <x:c r="G919" s="52" t="str">
        <x:f>IF('Deal_Master_Wide'!$M$134="","",'Deal_Master_Wide'!$M$134)</x:f>
        <x:v>Review</x:v>
      </x:c>
      <x:c r="H919" s="50" t="str">
        <x:v>Thermo Fisher Scientific Inc</x:v>
      </x:c>
      <x:c r="I919" s="50" t="str">
        <x:v>Patheon NV</x:v>
      </x:c>
      <x:c r="J919" s="50" t="n">
        <x:v>2017</x:v>
      </x:c>
      <x:c r="K919" s="50" t="n">
        <x:v>-3</x:v>
      </x:c>
      <x:c r="L919" s="50" t="n">
        <x:v>2014</x:v>
      </x:c>
      <x:c r="M919" s="50" t="n">
        <x:v>0</x:v>
      </x:c>
      <x:c r="N919" s="50" t="n">
        <x:v>0</x:v>
      </x:c>
      <x:c r="O919" s="52" t="str">
        <x:f>IF($F919="","",$F919*$M919)</x:f>
      </x:c>
      <x:c r="P919" s="54" t="str">
        <x:f>IF('Deal_Master_Wide'!$BP$134="","",'Deal_Master_Wide'!$BP$134)</x:f>
      </x:c>
      <x:c r="Q919" s="54" t="str">
        <x:f>IF('Deal_Master_Wide'!$BW$134="","",'Deal_Master_Wide'!$BW$134)</x:f>
      </x:c>
      <x:c r="R919" s="54" t="str">
        <x:f>IF('Deal_Master_Wide'!$CD$134="","",'Deal_Master_Wide'!$CD$134)</x:f>
      </x:c>
      <x:c r="S919" s="54" t="str">
        <x:f>IF('Deal_Master_Wide'!$CK$134="","",'Deal_Master_Wide'!$CK$134)</x:f>
      </x:c>
      <x:c r="T919" s="54" t="str">
        <x:f>IF('Deal_Master_Wide'!$CR$134="","",'Deal_Master_Wide'!$CR$134)</x:f>
      </x:c>
      <x:c r="U919" s="54" t="str">
        <x:f>IF('Deal_Master_Wide'!$CY$134="","",'Deal_Master_Wide'!$CY$134)</x:f>
      </x:c>
      <x:c r="V919" s="56" t="str">
        <x:f>IF('Deal_Master_Wide'!$DF$134="","",'Deal_Master_Wide'!$DF$134)</x:f>
      </x:c>
      <x:c r="W919" s="56" t="str">
        <x:f>IF('Deal_Master_Wide'!$DM$134="","",'Deal_Master_Wide'!$DM$134)</x:f>
      </x:c>
      <x:c r="X919" s="56" t="str">
        <x:f>IF('Deal_Master_Wide'!$DT$134="","",'Deal_Master_Wide'!$DT$134)</x:f>
      </x:c>
      <x:c r="Y919" s="118" t="str">
        <x:f>IF('Deal_Master_Wide'!$EA$134="","",'Deal_Master_Wide'!$EA$134)</x:f>
      </x:c>
      <x:c r="Z919" s="118" t="str">
        <x:f>IF('Deal_Master_Wide'!$EH$134="","",'Deal_Master_Wide'!$EH$134)</x:f>
      </x:c>
      <x:c r="AA919" s="52" t="str">
        <x:f>IF('Deal_Master_Wide'!$AL$134="","",'Deal_Master_Wide'!$AL$134)</x:f>
        <x:v>Unknown</x:v>
      </x:c>
      <x:c r="AB919" s="54" t="n">
        <x:f>IF('Deal_Master_Wide'!$AF$134="","",'Deal_Master_Wide'!$AF$134)</x:f>
        <x:v>9154</x:v>
      </x:c>
      <x:c r="AC919" s="52" t="str">
        <x:f>IF(COUNT($P919,$Q919,$R919,$S919,$T919,$U919,$V919,$W919,$X919)=9,"Yes","No")</x:f>
        <x:v>No</x:v>
      </x:c>
      <x:c r="AD919" s="52" t="str">
        <x:f>IF(COUNT($Y919,$Z919)=2,"Yes","No")</x:f>
        <x:v>No</x:v>
      </x:c>
      <x:c r="AE919" s="50" t="str"/>
      <x:c r="AF919" t="str"/>
    </x:row>
    <x:row r="920" ht="20" customHeight="1">
      <x:c r="A920" s="50" t="str">
        <x:v>CTL-0132</x:v>
      </x:c>
      <x:c r="B920" s="50" t="str">
        <x:v>Candidate alternative-rationale group</x:v>
      </x:c>
      <x:c r="C920" s="52" t="str">
        <x:f>IF('Deal_Master_Wide'!$AU$134="","",'Deal_Master_Wide'!$AU$134)</x:f>
        <x:v>Not reviewed</x:v>
      </x:c>
      <x:c r="D920" s="52" t="str">
        <x:f>IF('Deal_Master_Wide'!$AV$134="","",'Deal_Master_Wide'!$AV$134)</x:f>
        <x:v>Not assessed</x:v>
      </x:c>
      <x:c r="E920" s="50" t="n">
        <x:v>0</x:v>
      </x:c>
      <x:c r="F920" s="52" t="str">
        <x:f>IF(OR($C920="High-confidence innovation-driven",$C920="Medium-confidence innovation-driven"),1,IF($C920="Clear alternative-rationale",0,""))</x:f>
      </x:c>
      <x:c r="G920" s="52" t="str">
        <x:f>IF('Deal_Master_Wide'!$M$134="","",'Deal_Master_Wide'!$M$134)</x:f>
        <x:v>Review</x:v>
      </x:c>
      <x:c r="H920" s="50" t="str">
        <x:v>Thermo Fisher Scientific Inc</x:v>
      </x:c>
      <x:c r="I920" s="50" t="str">
        <x:v>Patheon NV</x:v>
      </x:c>
      <x:c r="J920" s="50" t="n">
        <x:v>2017</x:v>
      </x:c>
      <x:c r="K920" s="50" t="n">
        <x:v>-2</x:v>
      </x:c>
      <x:c r="L920" s="50" t="n">
        <x:v>2015</x:v>
      </x:c>
      <x:c r="M920" s="50" t="n">
        <x:v>0</x:v>
      </x:c>
      <x:c r="N920" s="50" t="n">
        <x:v>0</x:v>
      </x:c>
      <x:c r="O920" s="52" t="str">
        <x:f>IF($F920="","",$F920*$M920)</x:f>
      </x:c>
      <x:c r="P920" s="54" t="str">
        <x:f>IF('Deal_Master_Wide'!$BQ$134="","",'Deal_Master_Wide'!$BQ$134)</x:f>
      </x:c>
      <x:c r="Q920" s="54" t="str">
        <x:f>IF('Deal_Master_Wide'!$BX$134="","",'Deal_Master_Wide'!$BX$134)</x:f>
      </x:c>
      <x:c r="R920" s="54" t="str">
        <x:f>IF('Deal_Master_Wide'!$CE$134="","",'Deal_Master_Wide'!$CE$134)</x:f>
      </x:c>
      <x:c r="S920" s="54" t="str">
        <x:f>IF('Deal_Master_Wide'!$CL$134="","",'Deal_Master_Wide'!$CL$134)</x:f>
      </x:c>
      <x:c r="T920" s="54" t="str">
        <x:f>IF('Deal_Master_Wide'!$CS$134="","",'Deal_Master_Wide'!$CS$134)</x:f>
      </x:c>
      <x:c r="U920" s="54" t="str">
        <x:f>IF('Deal_Master_Wide'!$CZ$134="","",'Deal_Master_Wide'!$CZ$134)</x:f>
      </x:c>
      <x:c r="V920" s="56" t="str">
        <x:f>IF('Deal_Master_Wide'!$DG$134="","",'Deal_Master_Wide'!$DG$134)</x:f>
      </x:c>
      <x:c r="W920" s="56" t="str">
        <x:f>IF('Deal_Master_Wide'!$DN$134="","",'Deal_Master_Wide'!$DN$134)</x:f>
      </x:c>
      <x:c r="X920" s="56" t="str">
        <x:f>IF('Deal_Master_Wide'!$DU$134="","",'Deal_Master_Wide'!$DU$134)</x:f>
      </x:c>
      <x:c r="Y920" s="118" t="str">
        <x:f>IF('Deal_Master_Wide'!$EB$134="","",'Deal_Master_Wide'!$EB$134)</x:f>
      </x:c>
      <x:c r="Z920" s="118" t="str">
        <x:f>IF('Deal_Master_Wide'!$EI$134="","",'Deal_Master_Wide'!$EI$134)</x:f>
      </x:c>
      <x:c r="AA920" s="52" t="str">
        <x:f>IF('Deal_Master_Wide'!$AL$134="","",'Deal_Master_Wide'!$AL$134)</x:f>
        <x:v>Unknown</x:v>
      </x:c>
      <x:c r="AB920" s="54" t="n">
        <x:f>IF('Deal_Master_Wide'!$AF$134="","",'Deal_Master_Wide'!$AF$134)</x:f>
        <x:v>9154</x:v>
      </x:c>
      <x:c r="AC920" s="52" t="str">
        <x:f>IF(COUNT($P920,$Q920,$R920,$S920,$T920,$U920,$V920,$W920,$X920)=9,"Yes","No")</x:f>
        <x:v>No</x:v>
      </x:c>
      <x:c r="AD920" s="52" t="str">
        <x:f>IF(COUNT($Y920,$Z920)=2,"Yes","No")</x:f>
        <x:v>No</x:v>
      </x:c>
      <x:c r="AE920" s="50" t="str"/>
      <x:c r="AF920" t="str"/>
    </x:row>
    <x:row r="921" ht="20" customHeight="1">
      <x:c r="A921" s="50" t="str">
        <x:v>CTL-0132</x:v>
      </x:c>
      <x:c r="B921" s="50" t="str">
        <x:v>Candidate alternative-rationale group</x:v>
      </x:c>
      <x:c r="C921" s="52" t="str">
        <x:f>IF('Deal_Master_Wide'!$AU$134="","",'Deal_Master_Wide'!$AU$134)</x:f>
        <x:v>Not reviewed</x:v>
      </x:c>
      <x:c r="D921" s="52" t="str">
        <x:f>IF('Deal_Master_Wide'!$AV$134="","",'Deal_Master_Wide'!$AV$134)</x:f>
        <x:v>Not assessed</x:v>
      </x:c>
      <x:c r="E921" s="50" t="n">
        <x:v>0</x:v>
      </x:c>
      <x:c r="F921" s="52" t="str">
        <x:f>IF(OR($C921="High-confidence innovation-driven",$C921="Medium-confidence innovation-driven"),1,IF($C921="Clear alternative-rationale",0,""))</x:f>
      </x:c>
      <x:c r="G921" s="52" t="str">
        <x:f>IF('Deal_Master_Wide'!$M$134="","",'Deal_Master_Wide'!$M$134)</x:f>
        <x:v>Review</x:v>
      </x:c>
      <x:c r="H921" s="50" t="str">
        <x:v>Thermo Fisher Scientific Inc</x:v>
      </x:c>
      <x:c r="I921" s="50" t="str">
        <x:v>Patheon NV</x:v>
      </x:c>
      <x:c r="J921" s="50" t="n">
        <x:v>2017</x:v>
      </x:c>
      <x:c r="K921" s="50" t="n">
        <x:v>-1</x:v>
      </x:c>
      <x:c r="L921" s="50" t="n">
        <x:v>2016</x:v>
      </x:c>
      <x:c r="M921" s="50" t="n">
        <x:v>0</x:v>
      </x:c>
      <x:c r="N921" s="50" t="n">
        <x:v>0</x:v>
      </x:c>
      <x:c r="O921" s="52" t="str">
        <x:f>IF($F921="","",$F921*$M921)</x:f>
      </x:c>
      <x:c r="P921" s="54" t="str">
        <x:f>IF('Deal_Master_Wide'!$BR$134="","",'Deal_Master_Wide'!$BR$134)</x:f>
      </x:c>
      <x:c r="Q921" s="54" t="str">
        <x:f>IF('Deal_Master_Wide'!$BY$134="","",'Deal_Master_Wide'!$BY$134)</x:f>
      </x:c>
      <x:c r="R921" s="54" t="str">
        <x:f>IF('Deal_Master_Wide'!$CF$134="","",'Deal_Master_Wide'!$CF$134)</x:f>
      </x:c>
      <x:c r="S921" s="54" t="str">
        <x:f>IF('Deal_Master_Wide'!$CM$134="","",'Deal_Master_Wide'!$CM$134)</x:f>
      </x:c>
      <x:c r="T921" s="54" t="str">
        <x:f>IF('Deal_Master_Wide'!$CT$134="","",'Deal_Master_Wide'!$CT$134)</x:f>
      </x:c>
      <x:c r="U921" s="54" t="str">
        <x:f>IF('Deal_Master_Wide'!$DA$134="","",'Deal_Master_Wide'!$DA$134)</x:f>
      </x:c>
      <x:c r="V921" s="56" t="str">
        <x:f>IF('Deal_Master_Wide'!$DH$134="","",'Deal_Master_Wide'!$DH$134)</x:f>
      </x:c>
      <x:c r="W921" s="56" t="str">
        <x:f>IF('Deal_Master_Wide'!$DO$134="","",'Deal_Master_Wide'!$DO$134)</x:f>
      </x:c>
      <x:c r="X921" s="56" t="str">
        <x:f>IF('Deal_Master_Wide'!$DV$134="","",'Deal_Master_Wide'!$DV$134)</x:f>
      </x:c>
      <x:c r="Y921" s="118" t="str">
        <x:f>IF('Deal_Master_Wide'!$EC$134="","",'Deal_Master_Wide'!$EC$134)</x:f>
      </x:c>
      <x:c r="Z921" s="118" t="str">
        <x:f>IF('Deal_Master_Wide'!$EJ$134="","",'Deal_Master_Wide'!$EJ$134)</x:f>
      </x:c>
      <x:c r="AA921" s="52" t="str">
        <x:f>IF('Deal_Master_Wide'!$AL$134="","",'Deal_Master_Wide'!$AL$134)</x:f>
        <x:v>Unknown</x:v>
      </x:c>
      <x:c r="AB921" s="54" t="n">
        <x:f>IF('Deal_Master_Wide'!$AF$134="","",'Deal_Master_Wide'!$AF$134)</x:f>
        <x:v>9154</x:v>
      </x:c>
      <x:c r="AC921" s="52" t="str">
        <x:f>IF(COUNT($P921,$Q921,$R921,$S921,$T921,$U921,$V921,$W921,$X921)=9,"Yes","No")</x:f>
        <x:v>No</x:v>
      </x:c>
      <x:c r="AD921" s="52" t="str">
        <x:f>IF(COUNT($Y921,$Z921)=2,"Yes","No")</x:f>
        <x:v>No</x:v>
      </x:c>
      <x:c r="AE921" s="50" t="str"/>
      <x:c r="AF921" t="str"/>
    </x:row>
    <x:row r="922" ht="20" customHeight="1">
      <x:c r="A922" s="50" t="str">
        <x:v>CTL-0132</x:v>
      </x:c>
      <x:c r="B922" s="50" t="str">
        <x:v>Candidate alternative-rationale group</x:v>
      </x:c>
      <x:c r="C922" s="52" t="str">
        <x:f>IF('Deal_Master_Wide'!$AU$134="","",'Deal_Master_Wide'!$AU$134)</x:f>
        <x:v>Not reviewed</x:v>
      </x:c>
      <x:c r="D922" s="52" t="str">
        <x:f>IF('Deal_Master_Wide'!$AV$134="","",'Deal_Master_Wide'!$AV$134)</x:f>
        <x:v>Not assessed</x:v>
      </x:c>
      <x:c r="E922" s="50" t="n">
        <x:v>0</x:v>
      </x:c>
      <x:c r="F922" s="52" t="str">
        <x:f>IF(OR($C922="High-confidence innovation-driven",$C922="Medium-confidence innovation-driven"),1,IF($C922="Clear alternative-rationale",0,""))</x:f>
      </x:c>
      <x:c r="G922" s="52" t="str">
        <x:f>IF('Deal_Master_Wide'!$M$134="","",'Deal_Master_Wide'!$M$134)</x:f>
        <x:v>Review</x:v>
      </x:c>
      <x:c r="H922" s="50" t="str">
        <x:v>Thermo Fisher Scientific Inc</x:v>
      </x:c>
      <x:c r="I922" s="50" t="str">
        <x:v>Patheon NV</x:v>
      </x:c>
      <x:c r="J922" s="50" t="n">
        <x:v>2017</x:v>
      </x:c>
      <x:c r="K922" s="50" t="n">
        <x:v>0</x:v>
      </x:c>
      <x:c r="L922" s="50" t="n">
        <x:v>2017</x:v>
      </x:c>
      <x:c r="M922" s="50" t="n">
        <x:v>0</x:v>
      </x:c>
      <x:c r="N922" s="50" t="n">
        <x:v>1</x:v>
      </x:c>
      <x:c r="O922" s="52" t="str">
        <x:f>IF($F922="","",$F922*$M922)</x:f>
      </x:c>
      <x:c r="P922" s="54" t="str">
        <x:f>IF('Deal_Master_Wide'!$BS$134="","",'Deal_Master_Wide'!$BS$134)</x:f>
      </x:c>
      <x:c r="Q922" s="54" t="str">
        <x:f>IF('Deal_Master_Wide'!$BZ$134="","",'Deal_Master_Wide'!$BZ$134)</x:f>
      </x:c>
      <x:c r="R922" s="54" t="str">
        <x:f>IF('Deal_Master_Wide'!$CG$134="","",'Deal_Master_Wide'!$CG$134)</x:f>
      </x:c>
      <x:c r="S922" s="54" t="str">
        <x:f>IF('Deal_Master_Wide'!$CN$134="","",'Deal_Master_Wide'!$CN$134)</x:f>
      </x:c>
      <x:c r="T922" s="54" t="str">
        <x:f>IF('Deal_Master_Wide'!$CU$134="","",'Deal_Master_Wide'!$CU$134)</x:f>
      </x:c>
      <x:c r="U922" s="54" t="str">
        <x:f>IF('Deal_Master_Wide'!$DB$134="","",'Deal_Master_Wide'!$DB$134)</x:f>
      </x:c>
      <x:c r="V922" s="56" t="str">
        <x:f>IF('Deal_Master_Wide'!$DI$134="","",'Deal_Master_Wide'!$DI$134)</x:f>
      </x:c>
      <x:c r="W922" s="56" t="str">
        <x:f>IF('Deal_Master_Wide'!$DP$134="","",'Deal_Master_Wide'!$DP$134)</x:f>
      </x:c>
      <x:c r="X922" s="56" t="str">
        <x:f>IF('Deal_Master_Wide'!$DW$134="","",'Deal_Master_Wide'!$DW$134)</x:f>
      </x:c>
      <x:c r="Y922" s="118" t="str">
        <x:f>IF('Deal_Master_Wide'!$ED$134="","",'Deal_Master_Wide'!$ED$134)</x:f>
      </x:c>
      <x:c r="Z922" s="118" t="str">
        <x:f>IF('Deal_Master_Wide'!$EK$134="","",'Deal_Master_Wide'!$EK$134)</x:f>
      </x:c>
      <x:c r="AA922" s="52" t="str">
        <x:f>IF('Deal_Master_Wide'!$AL$134="","",'Deal_Master_Wide'!$AL$134)</x:f>
        <x:v>Unknown</x:v>
      </x:c>
      <x:c r="AB922" s="54" t="n">
        <x:f>IF('Deal_Master_Wide'!$AF$134="","",'Deal_Master_Wide'!$AF$134)</x:f>
        <x:v>9154</x:v>
      </x:c>
      <x:c r="AC922" s="52" t="str">
        <x:f>IF(COUNT($P922,$Q922,$R922,$S922,$T922,$U922,$V922,$W922,$X922)=9,"Yes","No")</x:f>
        <x:v>No</x:v>
      </x:c>
      <x:c r="AD922" s="52" t="str">
        <x:f>IF(COUNT($Y922,$Z922)=2,"Yes","No")</x:f>
        <x:v>No</x:v>
      </x:c>
      <x:c r="AE922" s="50" t="str"/>
      <x:c r="AF922" t="str"/>
    </x:row>
    <x:row r="923" ht="20" customHeight="1">
      <x:c r="A923" s="50" t="str">
        <x:v>CTL-0132</x:v>
      </x:c>
      <x:c r="B923" s="50" t="str">
        <x:v>Candidate alternative-rationale group</x:v>
      </x:c>
      <x:c r="C923" s="52" t="str">
        <x:f>IF('Deal_Master_Wide'!$AU$134="","",'Deal_Master_Wide'!$AU$134)</x:f>
        <x:v>Not reviewed</x:v>
      </x:c>
      <x:c r="D923" s="52" t="str">
        <x:f>IF('Deal_Master_Wide'!$AV$134="","",'Deal_Master_Wide'!$AV$134)</x:f>
        <x:v>Not assessed</x:v>
      </x:c>
      <x:c r="E923" s="50" t="n">
        <x:v>0</x:v>
      </x:c>
      <x:c r="F923" s="52" t="str">
        <x:f>IF(OR($C923="High-confidence innovation-driven",$C923="Medium-confidence innovation-driven"),1,IF($C923="Clear alternative-rationale",0,""))</x:f>
      </x:c>
      <x:c r="G923" s="52" t="str">
        <x:f>IF('Deal_Master_Wide'!$M$134="","",'Deal_Master_Wide'!$M$134)</x:f>
        <x:v>Review</x:v>
      </x:c>
      <x:c r="H923" s="50" t="str">
        <x:v>Thermo Fisher Scientific Inc</x:v>
      </x:c>
      <x:c r="I923" s="50" t="str">
        <x:v>Patheon NV</x:v>
      </x:c>
      <x:c r="J923" s="50" t="n">
        <x:v>2017</x:v>
      </x:c>
      <x:c r="K923" s="50" t="n">
        <x:v>1</x:v>
      </x:c>
      <x:c r="L923" s="50" t="n">
        <x:v>2018</x:v>
      </x:c>
      <x:c r="M923" s="50" t="n">
        <x:v>1</x:v>
      </x:c>
      <x:c r="N923" s="50" t="n">
        <x:v>1</x:v>
      </x:c>
      <x:c r="O923" s="52" t="str">
        <x:f>IF($F923="","",$F923*$M923)</x:f>
      </x:c>
      <x:c r="P923" s="54" t="str">
        <x:f>IF('Deal_Master_Wide'!$BT$134="","",'Deal_Master_Wide'!$BT$134)</x:f>
      </x:c>
      <x:c r="Q923" s="54" t="str">
        <x:f>IF('Deal_Master_Wide'!$CA$134="","",'Deal_Master_Wide'!$CA$134)</x:f>
      </x:c>
      <x:c r="R923" s="54" t="str">
        <x:f>IF('Deal_Master_Wide'!$CH$134="","",'Deal_Master_Wide'!$CH$134)</x:f>
      </x:c>
      <x:c r="S923" s="54" t="str">
        <x:f>IF('Deal_Master_Wide'!$CO$134="","",'Deal_Master_Wide'!$CO$134)</x:f>
      </x:c>
      <x:c r="T923" s="54" t="str">
        <x:f>IF('Deal_Master_Wide'!$CV$134="","",'Deal_Master_Wide'!$CV$134)</x:f>
      </x:c>
      <x:c r="U923" s="54" t="str">
        <x:f>IF('Deal_Master_Wide'!$DC$134="","",'Deal_Master_Wide'!$DC$134)</x:f>
      </x:c>
      <x:c r="V923" s="56" t="str">
        <x:f>IF('Deal_Master_Wide'!$DJ$134="","",'Deal_Master_Wide'!$DJ$134)</x:f>
      </x:c>
      <x:c r="W923" s="56" t="str">
        <x:f>IF('Deal_Master_Wide'!$DQ$134="","",'Deal_Master_Wide'!$DQ$134)</x:f>
      </x:c>
      <x:c r="X923" s="56" t="str">
        <x:f>IF('Deal_Master_Wide'!$DX$134="","",'Deal_Master_Wide'!$DX$134)</x:f>
      </x:c>
      <x:c r="Y923" s="118" t="str">
        <x:f>IF('Deal_Master_Wide'!$EE$134="","",'Deal_Master_Wide'!$EE$134)</x:f>
      </x:c>
      <x:c r="Z923" s="118" t="str">
        <x:f>IF('Deal_Master_Wide'!$EL$134="","",'Deal_Master_Wide'!$EL$134)</x:f>
      </x:c>
      <x:c r="AA923" s="52" t="str">
        <x:f>IF('Deal_Master_Wide'!$AL$134="","",'Deal_Master_Wide'!$AL$134)</x:f>
        <x:v>Unknown</x:v>
      </x:c>
      <x:c r="AB923" s="54" t="n">
        <x:f>IF('Deal_Master_Wide'!$AF$134="","",'Deal_Master_Wide'!$AF$134)</x:f>
        <x:v>9154</x:v>
      </x:c>
      <x:c r="AC923" s="52" t="str">
        <x:f>IF(COUNT($P923,$Q923,$R923,$S923,$T923,$U923,$V923,$W923,$X923)=9,"Yes","No")</x:f>
        <x:v>No</x:v>
      </x:c>
      <x:c r="AD923" s="52" t="str">
        <x:f>IF(COUNT($Y923,$Z923)=2,"Yes","No")</x:f>
        <x:v>No</x:v>
      </x:c>
      <x:c r="AE923" s="50" t="str"/>
      <x:c r="AF923" t="str"/>
    </x:row>
    <x:row r="924" ht="20" customHeight="1">
      <x:c r="A924" s="50" t="str">
        <x:v>CTL-0132</x:v>
      </x:c>
      <x:c r="B924" s="50" t="str">
        <x:v>Candidate alternative-rationale group</x:v>
      </x:c>
      <x:c r="C924" s="52" t="str">
        <x:f>IF('Deal_Master_Wide'!$AU$134="","",'Deal_Master_Wide'!$AU$134)</x:f>
        <x:v>Not reviewed</x:v>
      </x:c>
      <x:c r="D924" s="52" t="str">
        <x:f>IF('Deal_Master_Wide'!$AV$134="","",'Deal_Master_Wide'!$AV$134)</x:f>
        <x:v>Not assessed</x:v>
      </x:c>
      <x:c r="E924" s="50" t="n">
        <x:v>0</x:v>
      </x:c>
      <x:c r="F924" s="52" t="str">
        <x:f>IF(OR($C924="High-confidence innovation-driven",$C924="Medium-confidence innovation-driven"),1,IF($C924="Clear alternative-rationale",0,""))</x:f>
      </x:c>
      <x:c r="G924" s="52" t="str">
        <x:f>IF('Deal_Master_Wide'!$M$134="","",'Deal_Master_Wide'!$M$134)</x:f>
        <x:v>Review</x:v>
      </x:c>
      <x:c r="H924" s="50" t="str">
        <x:v>Thermo Fisher Scientific Inc</x:v>
      </x:c>
      <x:c r="I924" s="50" t="str">
        <x:v>Patheon NV</x:v>
      </x:c>
      <x:c r="J924" s="50" t="n">
        <x:v>2017</x:v>
      </x:c>
      <x:c r="K924" s="50" t="n">
        <x:v>2</x:v>
      </x:c>
      <x:c r="L924" s="50" t="n">
        <x:v>2019</x:v>
      </x:c>
      <x:c r="M924" s="50" t="n">
        <x:v>1</x:v>
      </x:c>
      <x:c r="N924" s="50" t="n">
        <x:v>1</x:v>
      </x:c>
      <x:c r="O924" s="52" t="str">
        <x:f>IF($F924="","",$F924*$M924)</x:f>
      </x:c>
      <x:c r="P924" s="54" t="str">
        <x:f>IF('Deal_Master_Wide'!$BU$134="","",'Deal_Master_Wide'!$BU$134)</x:f>
      </x:c>
      <x:c r="Q924" s="54" t="str">
        <x:f>IF('Deal_Master_Wide'!$CB$134="","",'Deal_Master_Wide'!$CB$134)</x:f>
      </x:c>
      <x:c r="R924" s="54" t="str">
        <x:f>IF('Deal_Master_Wide'!$CI$134="","",'Deal_Master_Wide'!$CI$134)</x:f>
      </x:c>
      <x:c r="S924" s="54" t="str">
        <x:f>IF('Deal_Master_Wide'!$CP$134="","",'Deal_Master_Wide'!$CP$134)</x:f>
      </x:c>
      <x:c r="T924" s="54" t="str">
        <x:f>IF('Deal_Master_Wide'!$CW$134="","",'Deal_Master_Wide'!$CW$134)</x:f>
      </x:c>
      <x:c r="U924" s="54" t="str">
        <x:f>IF('Deal_Master_Wide'!$DD$134="","",'Deal_Master_Wide'!$DD$134)</x:f>
      </x:c>
      <x:c r="V924" s="56" t="str">
        <x:f>IF('Deal_Master_Wide'!$DK$134="","",'Deal_Master_Wide'!$DK$134)</x:f>
      </x:c>
      <x:c r="W924" s="56" t="str">
        <x:f>IF('Deal_Master_Wide'!$DR$134="","",'Deal_Master_Wide'!$DR$134)</x:f>
      </x:c>
      <x:c r="X924" s="56" t="str">
        <x:f>IF('Deal_Master_Wide'!$DY$134="","",'Deal_Master_Wide'!$DY$134)</x:f>
      </x:c>
      <x:c r="Y924" s="118" t="str">
        <x:f>IF('Deal_Master_Wide'!$EF$134="","",'Deal_Master_Wide'!$EF$134)</x:f>
      </x:c>
      <x:c r="Z924" s="118" t="str">
        <x:f>IF('Deal_Master_Wide'!$EM$134="","",'Deal_Master_Wide'!$EM$134)</x:f>
      </x:c>
      <x:c r="AA924" s="52" t="str">
        <x:f>IF('Deal_Master_Wide'!$AL$134="","",'Deal_Master_Wide'!$AL$134)</x:f>
        <x:v>Unknown</x:v>
      </x:c>
      <x:c r="AB924" s="54" t="n">
        <x:f>IF('Deal_Master_Wide'!$AF$134="","",'Deal_Master_Wide'!$AF$134)</x:f>
        <x:v>9154</x:v>
      </x:c>
      <x:c r="AC924" s="52" t="str">
        <x:f>IF(COUNT($P924,$Q924,$R924,$S924,$T924,$U924,$V924,$W924,$X924)=9,"Yes","No")</x:f>
        <x:v>No</x:v>
      </x:c>
      <x:c r="AD924" s="52" t="str">
        <x:f>IF(COUNT($Y924,$Z924)=2,"Yes","No")</x:f>
        <x:v>No</x:v>
      </x:c>
      <x:c r="AE924" s="50" t="str"/>
      <x:c r="AF924" t="str"/>
    </x:row>
    <x:row r="925" ht="20" customHeight="1">
      <x:c r="A925" s="50" t="str">
        <x:v>CTL-0132</x:v>
      </x:c>
      <x:c r="B925" s="50" t="str">
        <x:v>Candidate alternative-rationale group</x:v>
      </x:c>
      <x:c r="C925" s="52" t="str">
        <x:f>IF('Deal_Master_Wide'!$AU$134="","",'Deal_Master_Wide'!$AU$134)</x:f>
        <x:v>Not reviewed</x:v>
      </x:c>
      <x:c r="D925" s="52" t="str">
        <x:f>IF('Deal_Master_Wide'!$AV$134="","",'Deal_Master_Wide'!$AV$134)</x:f>
        <x:v>Not assessed</x:v>
      </x:c>
      <x:c r="E925" s="50" t="n">
        <x:v>0</x:v>
      </x:c>
      <x:c r="F925" s="52" t="str">
        <x:f>IF(OR($C925="High-confidence innovation-driven",$C925="Medium-confidence innovation-driven"),1,IF($C925="Clear alternative-rationale",0,""))</x:f>
      </x:c>
      <x:c r="G925" s="52" t="str">
        <x:f>IF('Deal_Master_Wide'!$M$134="","",'Deal_Master_Wide'!$M$134)</x:f>
        <x:v>Review</x:v>
      </x:c>
      <x:c r="H925" s="50" t="str">
        <x:v>Thermo Fisher Scientific Inc</x:v>
      </x:c>
      <x:c r="I925" s="50" t="str">
        <x:v>Patheon NV</x:v>
      </x:c>
      <x:c r="J925" s="50" t="n">
        <x:v>2017</x:v>
      </x:c>
      <x:c r="K925" s="50" t="n">
        <x:v>3</x:v>
      </x:c>
      <x:c r="L925" s="50" t="n">
        <x:v>2020</x:v>
      </x:c>
      <x:c r="M925" s="50" t="n">
        <x:v>1</x:v>
      </x:c>
      <x:c r="N925" s="50" t="n">
        <x:v>1</x:v>
      </x:c>
      <x:c r="O925" s="52" t="str">
        <x:f>IF($F925="","",$F925*$M925)</x:f>
      </x:c>
      <x:c r="P925" s="54" t="str">
        <x:f>IF('Deal_Master_Wide'!$BV$134="","",'Deal_Master_Wide'!$BV$134)</x:f>
      </x:c>
      <x:c r="Q925" s="54" t="str">
        <x:f>IF('Deal_Master_Wide'!$CC$134="","",'Deal_Master_Wide'!$CC$134)</x:f>
      </x:c>
      <x:c r="R925" s="54" t="str">
        <x:f>IF('Deal_Master_Wide'!$CJ$134="","",'Deal_Master_Wide'!$CJ$134)</x:f>
      </x:c>
      <x:c r="S925" s="54" t="str">
        <x:f>IF('Deal_Master_Wide'!$CQ$134="","",'Deal_Master_Wide'!$CQ$134)</x:f>
      </x:c>
      <x:c r="T925" s="54" t="str">
        <x:f>IF('Deal_Master_Wide'!$CX$134="","",'Deal_Master_Wide'!$CX$134)</x:f>
      </x:c>
      <x:c r="U925" s="54" t="str">
        <x:f>IF('Deal_Master_Wide'!$DE$134="","",'Deal_Master_Wide'!$DE$134)</x:f>
      </x:c>
      <x:c r="V925" s="56" t="str">
        <x:f>IF('Deal_Master_Wide'!$DL$134="","",'Deal_Master_Wide'!$DL$134)</x:f>
      </x:c>
      <x:c r="W925" s="56" t="str">
        <x:f>IF('Deal_Master_Wide'!$DS$134="","",'Deal_Master_Wide'!$DS$134)</x:f>
      </x:c>
      <x:c r="X925" s="56" t="str">
        <x:f>IF('Deal_Master_Wide'!$DZ$134="","",'Deal_Master_Wide'!$DZ$134)</x:f>
      </x:c>
      <x:c r="Y925" s="118" t="str">
        <x:f>IF('Deal_Master_Wide'!$EG$134="","",'Deal_Master_Wide'!$EG$134)</x:f>
      </x:c>
      <x:c r="Z925" s="118" t="str">
        <x:f>IF('Deal_Master_Wide'!$EN$134="","",'Deal_Master_Wide'!$EN$134)</x:f>
      </x:c>
      <x:c r="AA925" s="52" t="str">
        <x:f>IF('Deal_Master_Wide'!$AL$134="","",'Deal_Master_Wide'!$AL$134)</x:f>
        <x:v>Unknown</x:v>
      </x:c>
      <x:c r="AB925" s="54" t="n">
        <x:f>IF('Deal_Master_Wide'!$AF$134="","",'Deal_Master_Wide'!$AF$134)</x:f>
        <x:v>9154</x:v>
      </x:c>
      <x:c r="AC925" s="52" t="str">
        <x:f>IF(COUNT($P925,$Q925,$R925,$S925,$T925,$U925,$V925,$W925,$X925)=9,"Yes","No")</x:f>
        <x:v>No</x:v>
      </x:c>
      <x:c r="AD925" s="52" t="str">
        <x:f>IF(COUNT($Y925,$Z925)=2,"Yes","No")</x:f>
        <x:v>No</x:v>
      </x:c>
      <x:c r="AE925" s="50" t="str"/>
      <x:c r="AF925" t="str"/>
    </x:row>
    <x:row r="926" ht="20" customHeight="1">
      <x:c r="A926" s="50" t="str">
        <x:v>CTL-0133</x:v>
      </x:c>
      <x:c r="B926" s="50" t="str">
        <x:v>Candidate alternative-rationale group</x:v>
      </x:c>
      <x:c r="C926" s="52" t="str">
        <x:f>IF('Deal_Master_Wide'!$AU$135="","",'Deal_Master_Wide'!$AU$135)</x:f>
        <x:v>Not reviewed</x:v>
      </x:c>
      <x:c r="D926" s="52" t="str">
        <x:f>IF('Deal_Master_Wide'!$AV$135="","",'Deal_Master_Wide'!$AV$135)</x:f>
        <x:v>Not assessed</x:v>
      </x:c>
      <x:c r="E926" s="50" t="n">
        <x:v>0</x:v>
      </x:c>
      <x:c r="F926" s="52" t="str">
        <x:f>IF(OR($C926="High-confidence innovation-driven",$C926="Medium-confidence innovation-driven"),1,IF($C926="Clear alternative-rationale",0,""))</x:f>
      </x:c>
      <x:c r="G926" s="52" t="str">
        <x:f>IF('Deal_Master_Wide'!$M$135="","",'Deal_Master_Wide'!$M$135)</x:f>
        <x:v>Review</x:v>
      </x:c>
      <x:c r="H926" s="50" t="str"/>
      <x:c r="I926" s="50" t="str">
        <x:v>Complya Consulting Group; PharmaLex GmbH</x:v>
      </x:c>
      <x:c r="J926" s="50" t="n">
        <x:v>2017</x:v>
      </x:c>
      <x:c r="K926" s="50" t="n">
        <x:v>-3</x:v>
      </x:c>
      <x:c r="L926" s="50" t="n">
        <x:v>2014</x:v>
      </x:c>
      <x:c r="M926" s="50" t="n">
        <x:v>0</x:v>
      </x:c>
      <x:c r="N926" s="50" t="n">
        <x:v>0</x:v>
      </x:c>
      <x:c r="O926" s="52" t="str">
        <x:f>IF($F926="","",$F926*$M926)</x:f>
      </x:c>
      <x:c r="P926" s="54" t="str">
        <x:f>IF('Deal_Master_Wide'!$BP$135="","",'Deal_Master_Wide'!$BP$135)</x:f>
      </x:c>
      <x:c r="Q926" s="54" t="str">
        <x:f>IF('Deal_Master_Wide'!$BW$135="","",'Deal_Master_Wide'!$BW$135)</x:f>
      </x:c>
      <x:c r="R926" s="54" t="str">
        <x:f>IF('Deal_Master_Wide'!$CD$135="","",'Deal_Master_Wide'!$CD$135)</x:f>
      </x:c>
      <x:c r="S926" s="54" t="str">
        <x:f>IF('Deal_Master_Wide'!$CK$135="","",'Deal_Master_Wide'!$CK$135)</x:f>
      </x:c>
      <x:c r="T926" s="54" t="str">
        <x:f>IF('Deal_Master_Wide'!$CR$135="","",'Deal_Master_Wide'!$CR$135)</x:f>
      </x:c>
      <x:c r="U926" s="54" t="str">
        <x:f>IF('Deal_Master_Wide'!$CY$135="","",'Deal_Master_Wide'!$CY$135)</x:f>
      </x:c>
      <x:c r="V926" s="56" t="str">
        <x:f>IF('Deal_Master_Wide'!$DF$135="","",'Deal_Master_Wide'!$DF$135)</x:f>
      </x:c>
      <x:c r="W926" s="56" t="str">
        <x:f>IF('Deal_Master_Wide'!$DM$135="","",'Deal_Master_Wide'!$DM$135)</x:f>
      </x:c>
      <x:c r="X926" s="56" t="str">
        <x:f>IF('Deal_Master_Wide'!$DT$135="","",'Deal_Master_Wide'!$DT$135)</x:f>
      </x:c>
      <x:c r="Y926" s="118" t="str">
        <x:f>IF('Deal_Master_Wide'!$EA$135="","",'Deal_Master_Wide'!$EA$135)</x:f>
      </x:c>
      <x:c r="Z926" s="118" t="str">
        <x:f>IF('Deal_Master_Wide'!$EH$135="","",'Deal_Master_Wide'!$EH$135)</x:f>
      </x:c>
      <x:c r="AA926" s="52" t="str">
        <x:f>IF('Deal_Master_Wide'!$AL$135="","",'Deal_Master_Wide'!$AL$135)</x:f>
        <x:v>Unknown</x:v>
      </x:c>
      <x:c r="AB926" s="54" t="str">
        <x:f>IF('Deal_Master_Wide'!$AF$135="","",'Deal_Master_Wide'!$AF$135)</x:f>
      </x:c>
      <x:c r="AC926" s="52" t="str">
        <x:f>IF(COUNT($P926,$Q926,$R926,$S926,$T926,$U926,$V926,$W926,$X926)=9,"Yes","No")</x:f>
        <x:v>No</x:v>
      </x:c>
      <x:c r="AD926" s="52" t="str">
        <x:f>IF(COUNT($Y926,$Z926)=2,"Yes","No")</x:f>
        <x:v>No</x:v>
      </x:c>
      <x:c r="AE926" s="50" t="str"/>
      <x:c r="AF926" t="str"/>
    </x:row>
    <x:row r="927" ht="20" customHeight="1">
      <x:c r="A927" s="50" t="str">
        <x:v>CTL-0133</x:v>
      </x:c>
      <x:c r="B927" s="50" t="str">
        <x:v>Candidate alternative-rationale group</x:v>
      </x:c>
      <x:c r="C927" s="52" t="str">
        <x:f>IF('Deal_Master_Wide'!$AU$135="","",'Deal_Master_Wide'!$AU$135)</x:f>
        <x:v>Not reviewed</x:v>
      </x:c>
      <x:c r="D927" s="52" t="str">
        <x:f>IF('Deal_Master_Wide'!$AV$135="","",'Deal_Master_Wide'!$AV$135)</x:f>
        <x:v>Not assessed</x:v>
      </x:c>
      <x:c r="E927" s="50" t="n">
        <x:v>0</x:v>
      </x:c>
      <x:c r="F927" s="52" t="str">
        <x:f>IF(OR($C927="High-confidence innovation-driven",$C927="Medium-confidence innovation-driven"),1,IF($C927="Clear alternative-rationale",0,""))</x:f>
      </x:c>
      <x:c r="G927" s="52" t="str">
        <x:f>IF('Deal_Master_Wide'!$M$135="","",'Deal_Master_Wide'!$M$135)</x:f>
        <x:v>Review</x:v>
      </x:c>
      <x:c r="H927" s="50" t="str"/>
      <x:c r="I927" s="50" t="str">
        <x:v>Complya Consulting Group; PharmaLex GmbH</x:v>
      </x:c>
      <x:c r="J927" s="50" t="n">
        <x:v>2017</x:v>
      </x:c>
      <x:c r="K927" s="50" t="n">
        <x:v>-2</x:v>
      </x:c>
      <x:c r="L927" s="50" t="n">
        <x:v>2015</x:v>
      </x:c>
      <x:c r="M927" s="50" t="n">
        <x:v>0</x:v>
      </x:c>
      <x:c r="N927" s="50" t="n">
        <x:v>0</x:v>
      </x:c>
      <x:c r="O927" s="52" t="str">
        <x:f>IF($F927="","",$F927*$M927)</x:f>
      </x:c>
      <x:c r="P927" s="54" t="str">
        <x:f>IF('Deal_Master_Wide'!$BQ$135="","",'Deal_Master_Wide'!$BQ$135)</x:f>
      </x:c>
      <x:c r="Q927" s="54" t="str">
        <x:f>IF('Deal_Master_Wide'!$BX$135="","",'Deal_Master_Wide'!$BX$135)</x:f>
      </x:c>
      <x:c r="R927" s="54" t="str">
        <x:f>IF('Deal_Master_Wide'!$CE$135="","",'Deal_Master_Wide'!$CE$135)</x:f>
      </x:c>
      <x:c r="S927" s="54" t="str">
        <x:f>IF('Deal_Master_Wide'!$CL$135="","",'Deal_Master_Wide'!$CL$135)</x:f>
      </x:c>
      <x:c r="T927" s="54" t="str">
        <x:f>IF('Deal_Master_Wide'!$CS$135="","",'Deal_Master_Wide'!$CS$135)</x:f>
      </x:c>
      <x:c r="U927" s="54" t="str">
        <x:f>IF('Deal_Master_Wide'!$CZ$135="","",'Deal_Master_Wide'!$CZ$135)</x:f>
      </x:c>
      <x:c r="V927" s="56" t="str">
        <x:f>IF('Deal_Master_Wide'!$DG$135="","",'Deal_Master_Wide'!$DG$135)</x:f>
      </x:c>
      <x:c r="W927" s="56" t="str">
        <x:f>IF('Deal_Master_Wide'!$DN$135="","",'Deal_Master_Wide'!$DN$135)</x:f>
      </x:c>
      <x:c r="X927" s="56" t="str">
        <x:f>IF('Deal_Master_Wide'!$DU$135="","",'Deal_Master_Wide'!$DU$135)</x:f>
      </x:c>
      <x:c r="Y927" s="118" t="str">
        <x:f>IF('Deal_Master_Wide'!$EB$135="","",'Deal_Master_Wide'!$EB$135)</x:f>
      </x:c>
      <x:c r="Z927" s="118" t="str">
        <x:f>IF('Deal_Master_Wide'!$EI$135="","",'Deal_Master_Wide'!$EI$135)</x:f>
      </x:c>
      <x:c r="AA927" s="52" t="str">
        <x:f>IF('Deal_Master_Wide'!$AL$135="","",'Deal_Master_Wide'!$AL$135)</x:f>
        <x:v>Unknown</x:v>
      </x:c>
      <x:c r="AB927" s="54" t="str">
        <x:f>IF('Deal_Master_Wide'!$AF$135="","",'Deal_Master_Wide'!$AF$135)</x:f>
      </x:c>
      <x:c r="AC927" s="52" t="str">
        <x:f>IF(COUNT($P927,$Q927,$R927,$S927,$T927,$U927,$V927,$W927,$X927)=9,"Yes","No")</x:f>
        <x:v>No</x:v>
      </x:c>
      <x:c r="AD927" s="52" t="str">
        <x:f>IF(COUNT($Y927,$Z927)=2,"Yes","No")</x:f>
        <x:v>No</x:v>
      </x:c>
      <x:c r="AE927" s="50" t="str"/>
      <x:c r="AF927" t="str"/>
    </x:row>
    <x:row r="928" ht="20" customHeight="1">
      <x:c r="A928" s="50" t="str">
        <x:v>CTL-0133</x:v>
      </x:c>
      <x:c r="B928" s="50" t="str">
        <x:v>Candidate alternative-rationale group</x:v>
      </x:c>
      <x:c r="C928" s="52" t="str">
        <x:f>IF('Deal_Master_Wide'!$AU$135="","",'Deal_Master_Wide'!$AU$135)</x:f>
        <x:v>Not reviewed</x:v>
      </x:c>
      <x:c r="D928" s="52" t="str">
        <x:f>IF('Deal_Master_Wide'!$AV$135="","",'Deal_Master_Wide'!$AV$135)</x:f>
        <x:v>Not assessed</x:v>
      </x:c>
      <x:c r="E928" s="50" t="n">
        <x:v>0</x:v>
      </x:c>
      <x:c r="F928" s="52" t="str">
        <x:f>IF(OR($C928="High-confidence innovation-driven",$C928="Medium-confidence innovation-driven"),1,IF($C928="Clear alternative-rationale",0,""))</x:f>
      </x:c>
      <x:c r="G928" s="52" t="str">
        <x:f>IF('Deal_Master_Wide'!$M$135="","",'Deal_Master_Wide'!$M$135)</x:f>
        <x:v>Review</x:v>
      </x:c>
      <x:c r="H928" s="50" t="str"/>
      <x:c r="I928" s="50" t="str">
        <x:v>Complya Consulting Group; PharmaLex GmbH</x:v>
      </x:c>
      <x:c r="J928" s="50" t="n">
        <x:v>2017</x:v>
      </x:c>
      <x:c r="K928" s="50" t="n">
        <x:v>-1</x:v>
      </x:c>
      <x:c r="L928" s="50" t="n">
        <x:v>2016</x:v>
      </x:c>
      <x:c r="M928" s="50" t="n">
        <x:v>0</x:v>
      </x:c>
      <x:c r="N928" s="50" t="n">
        <x:v>0</x:v>
      </x:c>
      <x:c r="O928" s="52" t="str">
        <x:f>IF($F928="","",$F928*$M928)</x:f>
      </x:c>
      <x:c r="P928" s="54" t="str">
        <x:f>IF('Deal_Master_Wide'!$BR$135="","",'Deal_Master_Wide'!$BR$135)</x:f>
      </x:c>
      <x:c r="Q928" s="54" t="str">
        <x:f>IF('Deal_Master_Wide'!$BY$135="","",'Deal_Master_Wide'!$BY$135)</x:f>
      </x:c>
      <x:c r="R928" s="54" t="str">
        <x:f>IF('Deal_Master_Wide'!$CF$135="","",'Deal_Master_Wide'!$CF$135)</x:f>
      </x:c>
      <x:c r="S928" s="54" t="str">
        <x:f>IF('Deal_Master_Wide'!$CM$135="","",'Deal_Master_Wide'!$CM$135)</x:f>
      </x:c>
      <x:c r="T928" s="54" t="str">
        <x:f>IF('Deal_Master_Wide'!$CT$135="","",'Deal_Master_Wide'!$CT$135)</x:f>
      </x:c>
      <x:c r="U928" s="54" t="str">
        <x:f>IF('Deal_Master_Wide'!$DA$135="","",'Deal_Master_Wide'!$DA$135)</x:f>
      </x:c>
      <x:c r="V928" s="56" t="str">
        <x:f>IF('Deal_Master_Wide'!$DH$135="","",'Deal_Master_Wide'!$DH$135)</x:f>
      </x:c>
      <x:c r="W928" s="56" t="str">
        <x:f>IF('Deal_Master_Wide'!$DO$135="","",'Deal_Master_Wide'!$DO$135)</x:f>
      </x:c>
      <x:c r="X928" s="56" t="str">
        <x:f>IF('Deal_Master_Wide'!$DV$135="","",'Deal_Master_Wide'!$DV$135)</x:f>
      </x:c>
      <x:c r="Y928" s="118" t="str">
        <x:f>IF('Deal_Master_Wide'!$EC$135="","",'Deal_Master_Wide'!$EC$135)</x:f>
      </x:c>
      <x:c r="Z928" s="118" t="str">
        <x:f>IF('Deal_Master_Wide'!$EJ$135="","",'Deal_Master_Wide'!$EJ$135)</x:f>
      </x:c>
      <x:c r="AA928" s="52" t="str">
        <x:f>IF('Deal_Master_Wide'!$AL$135="","",'Deal_Master_Wide'!$AL$135)</x:f>
        <x:v>Unknown</x:v>
      </x:c>
      <x:c r="AB928" s="54" t="str">
        <x:f>IF('Deal_Master_Wide'!$AF$135="","",'Deal_Master_Wide'!$AF$135)</x:f>
      </x:c>
      <x:c r="AC928" s="52" t="str">
        <x:f>IF(COUNT($P928,$Q928,$R928,$S928,$T928,$U928,$V928,$W928,$X928)=9,"Yes","No")</x:f>
        <x:v>No</x:v>
      </x:c>
      <x:c r="AD928" s="52" t="str">
        <x:f>IF(COUNT($Y928,$Z928)=2,"Yes","No")</x:f>
        <x:v>No</x:v>
      </x:c>
      <x:c r="AE928" s="50" t="str"/>
      <x:c r="AF928" t="str"/>
    </x:row>
    <x:row r="929" ht="20" customHeight="1">
      <x:c r="A929" s="50" t="str">
        <x:v>CTL-0133</x:v>
      </x:c>
      <x:c r="B929" s="50" t="str">
        <x:v>Candidate alternative-rationale group</x:v>
      </x:c>
      <x:c r="C929" s="52" t="str">
        <x:f>IF('Deal_Master_Wide'!$AU$135="","",'Deal_Master_Wide'!$AU$135)</x:f>
        <x:v>Not reviewed</x:v>
      </x:c>
      <x:c r="D929" s="52" t="str">
        <x:f>IF('Deal_Master_Wide'!$AV$135="","",'Deal_Master_Wide'!$AV$135)</x:f>
        <x:v>Not assessed</x:v>
      </x:c>
      <x:c r="E929" s="50" t="n">
        <x:v>0</x:v>
      </x:c>
      <x:c r="F929" s="52" t="str">
        <x:f>IF(OR($C929="High-confidence innovation-driven",$C929="Medium-confidence innovation-driven"),1,IF($C929="Clear alternative-rationale",0,""))</x:f>
      </x:c>
      <x:c r="G929" s="52" t="str">
        <x:f>IF('Deal_Master_Wide'!$M$135="","",'Deal_Master_Wide'!$M$135)</x:f>
        <x:v>Review</x:v>
      </x:c>
      <x:c r="H929" s="50" t="str"/>
      <x:c r="I929" s="50" t="str">
        <x:v>Complya Consulting Group; PharmaLex GmbH</x:v>
      </x:c>
      <x:c r="J929" s="50" t="n">
        <x:v>2017</x:v>
      </x:c>
      <x:c r="K929" s="50" t="n">
        <x:v>0</x:v>
      </x:c>
      <x:c r="L929" s="50" t="n">
        <x:v>2017</x:v>
      </x:c>
      <x:c r="M929" s="50" t="n">
        <x:v>0</x:v>
      </x:c>
      <x:c r="N929" s="50" t="n">
        <x:v>1</x:v>
      </x:c>
      <x:c r="O929" s="52" t="str">
        <x:f>IF($F929="","",$F929*$M929)</x:f>
      </x:c>
      <x:c r="P929" s="54" t="str">
        <x:f>IF('Deal_Master_Wide'!$BS$135="","",'Deal_Master_Wide'!$BS$135)</x:f>
      </x:c>
      <x:c r="Q929" s="54" t="str">
        <x:f>IF('Deal_Master_Wide'!$BZ$135="","",'Deal_Master_Wide'!$BZ$135)</x:f>
      </x:c>
      <x:c r="R929" s="54" t="str">
        <x:f>IF('Deal_Master_Wide'!$CG$135="","",'Deal_Master_Wide'!$CG$135)</x:f>
      </x:c>
      <x:c r="S929" s="54" t="str">
        <x:f>IF('Deal_Master_Wide'!$CN$135="","",'Deal_Master_Wide'!$CN$135)</x:f>
      </x:c>
      <x:c r="T929" s="54" t="str">
        <x:f>IF('Deal_Master_Wide'!$CU$135="","",'Deal_Master_Wide'!$CU$135)</x:f>
      </x:c>
      <x:c r="U929" s="54" t="str">
        <x:f>IF('Deal_Master_Wide'!$DB$135="","",'Deal_Master_Wide'!$DB$135)</x:f>
      </x:c>
      <x:c r="V929" s="56" t="str">
        <x:f>IF('Deal_Master_Wide'!$DI$135="","",'Deal_Master_Wide'!$DI$135)</x:f>
      </x:c>
      <x:c r="W929" s="56" t="str">
        <x:f>IF('Deal_Master_Wide'!$DP$135="","",'Deal_Master_Wide'!$DP$135)</x:f>
      </x:c>
      <x:c r="X929" s="56" t="str">
        <x:f>IF('Deal_Master_Wide'!$DW$135="","",'Deal_Master_Wide'!$DW$135)</x:f>
      </x:c>
      <x:c r="Y929" s="118" t="str">
        <x:f>IF('Deal_Master_Wide'!$ED$135="","",'Deal_Master_Wide'!$ED$135)</x:f>
      </x:c>
      <x:c r="Z929" s="118" t="str">
        <x:f>IF('Deal_Master_Wide'!$EK$135="","",'Deal_Master_Wide'!$EK$135)</x:f>
      </x:c>
      <x:c r="AA929" s="52" t="str">
        <x:f>IF('Deal_Master_Wide'!$AL$135="","",'Deal_Master_Wide'!$AL$135)</x:f>
        <x:v>Unknown</x:v>
      </x:c>
      <x:c r="AB929" s="54" t="str">
        <x:f>IF('Deal_Master_Wide'!$AF$135="","",'Deal_Master_Wide'!$AF$135)</x:f>
      </x:c>
      <x:c r="AC929" s="52" t="str">
        <x:f>IF(COUNT($P929,$Q929,$R929,$S929,$T929,$U929,$V929,$W929,$X929)=9,"Yes","No")</x:f>
        <x:v>No</x:v>
      </x:c>
      <x:c r="AD929" s="52" t="str">
        <x:f>IF(COUNT($Y929,$Z929)=2,"Yes","No")</x:f>
        <x:v>No</x:v>
      </x:c>
      <x:c r="AE929" s="50" t="str"/>
      <x:c r="AF929" t="str"/>
    </x:row>
    <x:row r="930" ht="20" customHeight="1">
      <x:c r="A930" s="50" t="str">
        <x:v>CTL-0133</x:v>
      </x:c>
      <x:c r="B930" s="50" t="str">
        <x:v>Candidate alternative-rationale group</x:v>
      </x:c>
      <x:c r="C930" s="52" t="str">
        <x:f>IF('Deal_Master_Wide'!$AU$135="","",'Deal_Master_Wide'!$AU$135)</x:f>
        <x:v>Not reviewed</x:v>
      </x:c>
      <x:c r="D930" s="52" t="str">
        <x:f>IF('Deal_Master_Wide'!$AV$135="","",'Deal_Master_Wide'!$AV$135)</x:f>
        <x:v>Not assessed</x:v>
      </x:c>
      <x:c r="E930" s="50" t="n">
        <x:v>0</x:v>
      </x:c>
      <x:c r="F930" s="52" t="str">
        <x:f>IF(OR($C930="High-confidence innovation-driven",$C930="Medium-confidence innovation-driven"),1,IF($C930="Clear alternative-rationale",0,""))</x:f>
      </x:c>
      <x:c r="G930" s="52" t="str">
        <x:f>IF('Deal_Master_Wide'!$M$135="","",'Deal_Master_Wide'!$M$135)</x:f>
        <x:v>Review</x:v>
      </x:c>
      <x:c r="H930" s="50" t="str"/>
      <x:c r="I930" s="50" t="str">
        <x:v>Complya Consulting Group; PharmaLex GmbH</x:v>
      </x:c>
      <x:c r="J930" s="50" t="n">
        <x:v>2017</x:v>
      </x:c>
      <x:c r="K930" s="50" t="n">
        <x:v>1</x:v>
      </x:c>
      <x:c r="L930" s="50" t="n">
        <x:v>2018</x:v>
      </x:c>
      <x:c r="M930" s="50" t="n">
        <x:v>1</x:v>
      </x:c>
      <x:c r="N930" s="50" t="n">
        <x:v>1</x:v>
      </x:c>
      <x:c r="O930" s="52" t="str">
        <x:f>IF($F930="","",$F930*$M930)</x:f>
      </x:c>
      <x:c r="P930" s="54" t="str">
        <x:f>IF('Deal_Master_Wide'!$BT$135="","",'Deal_Master_Wide'!$BT$135)</x:f>
      </x:c>
      <x:c r="Q930" s="54" t="str">
        <x:f>IF('Deal_Master_Wide'!$CA$135="","",'Deal_Master_Wide'!$CA$135)</x:f>
      </x:c>
      <x:c r="R930" s="54" t="str">
        <x:f>IF('Deal_Master_Wide'!$CH$135="","",'Deal_Master_Wide'!$CH$135)</x:f>
      </x:c>
      <x:c r="S930" s="54" t="str">
        <x:f>IF('Deal_Master_Wide'!$CO$135="","",'Deal_Master_Wide'!$CO$135)</x:f>
      </x:c>
      <x:c r="T930" s="54" t="str">
        <x:f>IF('Deal_Master_Wide'!$CV$135="","",'Deal_Master_Wide'!$CV$135)</x:f>
      </x:c>
      <x:c r="U930" s="54" t="str">
        <x:f>IF('Deal_Master_Wide'!$DC$135="","",'Deal_Master_Wide'!$DC$135)</x:f>
      </x:c>
      <x:c r="V930" s="56" t="str">
        <x:f>IF('Deal_Master_Wide'!$DJ$135="","",'Deal_Master_Wide'!$DJ$135)</x:f>
      </x:c>
      <x:c r="W930" s="56" t="str">
        <x:f>IF('Deal_Master_Wide'!$DQ$135="","",'Deal_Master_Wide'!$DQ$135)</x:f>
      </x:c>
      <x:c r="X930" s="56" t="str">
        <x:f>IF('Deal_Master_Wide'!$DX$135="","",'Deal_Master_Wide'!$DX$135)</x:f>
      </x:c>
      <x:c r="Y930" s="118" t="str">
        <x:f>IF('Deal_Master_Wide'!$EE$135="","",'Deal_Master_Wide'!$EE$135)</x:f>
      </x:c>
      <x:c r="Z930" s="118" t="str">
        <x:f>IF('Deal_Master_Wide'!$EL$135="","",'Deal_Master_Wide'!$EL$135)</x:f>
      </x:c>
      <x:c r="AA930" s="52" t="str">
        <x:f>IF('Deal_Master_Wide'!$AL$135="","",'Deal_Master_Wide'!$AL$135)</x:f>
        <x:v>Unknown</x:v>
      </x:c>
      <x:c r="AB930" s="54" t="str">
        <x:f>IF('Deal_Master_Wide'!$AF$135="","",'Deal_Master_Wide'!$AF$135)</x:f>
      </x:c>
      <x:c r="AC930" s="52" t="str">
        <x:f>IF(COUNT($P930,$Q930,$R930,$S930,$T930,$U930,$V930,$W930,$X930)=9,"Yes","No")</x:f>
        <x:v>No</x:v>
      </x:c>
      <x:c r="AD930" s="52" t="str">
        <x:f>IF(COUNT($Y930,$Z930)=2,"Yes","No")</x:f>
        <x:v>No</x:v>
      </x:c>
      <x:c r="AE930" s="50" t="str"/>
      <x:c r="AF930" t="str"/>
    </x:row>
    <x:row r="931" ht="20" customHeight="1">
      <x:c r="A931" s="50" t="str">
        <x:v>CTL-0133</x:v>
      </x:c>
      <x:c r="B931" s="50" t="str">
        <x:v>Candidate alternative-rationale group</x:v>
      </x:c>
      <x:c r="C931" s="52" t="str">
        <x:f>IF('Deal_Master_Wide'!$AU$135="","",'Deal_Master_Wide'!$AU$135)</x:f>
        <x:v>Not reviewed</x:v>
      </x:c>
      <x:c r="D931" s="52" t="str">
        <x:f>IF('Deal_Master_Wide'!$AV$135="","",'Deal_Master_Wide'!$AV$135)</x:f>
        <x:v>Not assessed</x:v>
      </x:c>
      <x:c r="E931" s="50" t="n">
        <x:v>0</x:v>
      </x:c>
      <x:c r="F931" s="52" t="str">
        <x:f>IF(OR($C931="High-confidence innovation-driven",$C931="Medium-confidence innovation-driven"),1,IF($C931="Clear alternative-rationale",0,""))</x:f>
      </x:c>
      <x:c r="G931" s="52" t="str">
        <x:f>IF('Deal_Master_Wide'!$M$135="","",'Deal_Master_Wide'!$M$135)</x:f>
        <x:v>Review</x:v>
      </x:c>
      <x:c r="H931" s="50" t="str"/>
      <x:c r="I931" s="50" t="str">
        <x:v>Complya Consulting Group; PharmaLex GmbH</x:v>
      </x:c>
      <x:c r="J931" s="50" t="n">
        <x:v>2017</x:v>
      </x:c>
      <x:c r="K931" s="50" t="n">
        <x:v>2</x:v>
      </x:c>
      <x:c r="L931" s="50" t="n">
        <x:v>2019</x:v>
      </x:c>
      <x:c r="M931" s="50" t="n">
        <x:v>1</x:v>
      </x:c>
      <x:c r="N931" s="50" t="n">
        <x:v>1</x:v>
      </x:c>
      <x:c r="O931" s="52" t="str">
        <x:f>IF($F931="","",$F931*$M931)</x:f>
      </x:c>
      <x:c r="P931" s="54" t="str">
        <x:f>IF('Deal_Master_Wide'!$BU$135="","",'Deal_Master_Wide'!$BU$135)</x:f>
      </x:c>
      <x:c r="Q931" s="54" t="str">
        <x:f>IF('Deal_Master_Wide'!$CB$135="","",'Deal_Master_Wide'!$CB$135)</x:f>
      </x:c>
      <x:c r="R931" s="54" t="str">
        <x:f>IF('Deal_Master_Wide'!$CI$135="","",'Deal_Master_Wide'!$CI$135)</x:f>
      </x:c>
      <x:c r="S931" s="54" t="str">
        <x:f>IF('Deal_Master_Wide'!$CP$135="","",'Deal_Master_Wide'!$CP$135)</x:f>
      </x:c>
      <x:c r="T931" s="54" t="str">
        <x:f>IF('Deal_Master_Wide'!$CW$135="","",'Deal_Master_Wide'!$CW$135)</x:f>
      </x:c>
      <x:c r="U931" s="54" t="str">
        <x:f>IF('Deal_Master_Wide'!$DD$135="","",'Deal_Master_Wide'!$DD$135)</x:f>
      </x:c>
      <x:c r="V931" s="56" t="str">
        <x:f>IF('Deal_Master_Wide'!$DK$135="","",'Deal_Master_Wide'!$DK$135)</x:f>
      </x:c>
      <x:c r="W931" s="56" t="str">
        <x:f>IF('Deal_Master_Wide'!$DR$135="","",'Deal_Master_Wide'!$DR$135)</x:f>
      </x:c>
      <x:c r="X931" s="56" t="str">
        <x:f>IF('Deal_Master_Wide'!$DY$135="","",'Deal_Master_Wide'!$DY$135)</x:f>
      </x:c>
      <x:c r="Y931" s="118" t="str">
        <x:f>IF('Deal_Master_Wide'!$EF$135="","",'Deal_Master_Wide'!$EF$135)</x:f>
      </x:c>
      <x:c r="Z931" s="118" t="str">
        <x:f>IF('Deal_Master_Wide'!$EM$135="","",'Deal_Master_Wide'!$EM$135)</x:f>
      </x:c>
      <x:c r="AA931" s="52" t="str">
        <x:f>IF('Deal_Master_Wide'!$AL$135="","",'Deal_Master_Wide'!$AL$135)</x:f>
        <x:v>Unknown</x:v>
      </x:c>
      <x:c r="AB931" s="54" t="str">
        <x:f>IF('Deal_Master_Wide'!$AF$135="","",'Deal_Master_Wide'!$AF$135)</x:f>
      </x:c>
      <x:c r="AC931" s="52" t="str">
        <x:f>IF(COUNT($P931,$Q931,$R931,$S931,$T931,$U931,$V931,$W931,$X931)=9,"Yes","No")</x:f>
        <x:v>No</x:v>
      </x:c>
      <x:c r="AD931" s="52" t="str">
        <x:f>IF(COUNT($Y931,$Z931)=2,"Yes","No")</x:f>
        <x:v>No</x:v>
      </x:c>
      <x:c r="AE931" s="50" t="str"/>
      <x:c r="AF931" t="str"/>
    </x:row>
    <x:row r="932" ht="20" customHeight="1">
      <x:c r="A932" s="50" t="str">
        <x:v>CTL-0133</x:v>
      </x:c>
      <x:c r="B932" s="50" t="str">
        <x:v>Candidate alternative-rationale group</x:v>
      </x:c>
      <x:c r="C932" s="52" t="str">
        <x:f>IF('Deal_Master_Wide'!$AU$135="","",'Deal_Master_Wide'!$AU$135)</x:f>
        <x:v>Not reviewed</x:v>
      </x:c>
      <x:c r="D932" s="52" t="str">
        <x:f>IF('Deal_Master_Wide'!$AV$135="","",'Deal_Master_Wide'!$AV$135)</x:f>
        <x:v>Not assessed</x:v>
      </x:c>
      <x:c r="E932" s="50" t="n">
        <x:v>0</x:v>
      </x:c>
      <x:c r="F932" s="52" t="str">
        <x:f>IF(OR($C932="High-confidence innovation-driven",$C932="Medium-confidence innovation-driven"),1,IF($C932="Clear alternative-rationale",0,""))</x:f>
      </x:c>
      <x:c r="G932" s="52" t="str">
        <x:f>IF('Deal_Master_Wide'!$M$135="","",'Deal_Master_Wide'!$M$135)</x:f>
        <x:v>Review</x:v>
      </x:c>
      <x:c r="H932" s="50" t="str"/>
      <x:c r="I932" s="50" t="str">
        <x:v>Complya Consulting Group; PharmaLex GmbH</x:v>
      </x:c>
      <x:c r="J932" s="50" t="n">
        <x:v>2017</x:v>
      </x:c>
      <x:c r="K932" s="50" t="n">
        <x:v>3</x:v>
      </x:c>
      <x:c r="L932" s="50" t="n">
        <x:v>2020</x:v>
      </x:c>
      <x:c r="M932" s="50" t="n">
        <x:v>1</x:v>
      </x:c>
      <x:c r="N932" s="50" t="n">
        <x:v>1</x:v>
      </x:c>
      <x:c r="O932" s="52" t="str">
        <x:f>IF($F932="","",$F932*$M932)</x:f>
      </x:c>
      <x:c r="P932" s="54" t="str">
        <x:f>IF('Deal_Master_Wide'!$BV$135="","",'Deal_Master_Wide'!$BV$135)</x:f>
      </x:c>
      <x:c r="Q932" s="54" t="str">
        <x:f>IF('Deal_Master_Wide'!$CC$135="","",'Deal_Master_Wide'!$CC$135)</x:f>
      </x:c>
      <x:c r="R932" s="54" t="str">
        <x:f>IF('Deal_Master_Wide'!$CJ$135="","",'Deal_Master_Wide'!$CJ$135)</x:f>
      </x:c>
      <x:c r="S932" s="54" t="str">
        <x:f>IF('Deal_Master_Wide'!$CQ$135="","",'Deal_Master_Wide'!$CQ$135)</x:f>
      </x:c>
      <x:c r="T932" s="54" t="str">
        <x:f>IF('Deal_Master_Wide'!$CX$135="","",'Deal_Master_Wide'!$CX$135)</x:f>
      </x:c>
      <x:c r="U932" s="54" t="str">
        <x:f>IF('Deal_Master_Wide'!$DE$135="","",'Deal_Master_Wide'!$DE$135)</x:f>
      </x:c>
      <x:c r="V932" s="56" t="str">
        <x:f>IF('Deal_Master_Wide'!$DL$135="","",'Deal_Master_Wide'!$DL$135)</x:f>
      </x:c>
      <x:c r="W932" s="56" t="str">
        <x:f>IF('Deal_Master_Wide'!$DS$135="","",'Deal_Master_Wide'!$DS$135)</x:f>
      </x:c>
      <x:c r="X932" s="56" t="str">
        <x:f>IF('Deal_Master_Wide'!$DZ$135="","",'Deal_Master_Wide'!$DZ$135)</x:f>
      </x:c>
      <x:c r="Y932" s="118" t="str">
        <x:f>IF('Deal_Master_Wide'!$EG$135="","",'Deal_Master_Wide'!$EG$135)</x:f>
      </x:c>
      <x:c r="Z932" s="118" t="str">
        <x:f>IF('Deal_Master_Wide'!$EN$135="","",'Deal_Master_Wide'!$EN$135)</x:f>
      </x:c>
      <x:c r="AA932" s="52" t="str">
        <x:f>IF('Deal_Master_Wide'!$AL$135="","",'Deal_Master_Wide'!$AL$135)</x:f>
        <x:v>Unknown</x:v>
      </x:c>
      <x:c r="AB932" s="54" t="str">
        <x:f>IF('Deal_Master_Wide'!$AF$135="","",'Deal_Master_Wide'!$AF$135)</x:f>
      </x:c>
      <x:c r="AC932" s="52" t="str">
        <x:f>IF(COUNT($P932,$Q932,$R932,$S932,$T932,$U932,$V932,$W932,$X932)=9,"Yes","No")</x:f>
        <x:v>No</x:v>
      </x:c>
      <x:c r="AD932" s="52" t="str">
        <x:f>IF(COUNT($Y932,$Z932)=2,"Yes","No")</x:f>
        <x:v>No</x:v>
      </x:c>
      <x:c r="AE932" s="50" t="str"/>
      <x:c r="AF932" t="str"/>
    </x:row>
    <x:row r="933" ht="20" customHeight="1">
      <x:c r="A933" s="50" t="str">
        <x:v>CTL-0134</x:v>
      </x:c>
      <x:c r="B933" s="50" t="str">
        <x:v>Candidate alternative-rationale group</x:v>
      </x:c>
      <x:c r="C933" s="52" t="str">
        <x:f>IF('Deal_Master_Wide'!$AU$136="","",'Deal_Master_Wide'!$AU$136)</x:f>
        <x:v>Not reviewed</x:v>
      </x:c>
      <x:c r="D933" s="52" t="str">
        <x:f>IF('Deal_Master_Wide'!$AV$136="","",'Deal_Master_Wide'!$AV$136)</x:f>
        <x:v>Not assessed</x:v>
      </x:c>
      <x:c r="E933" s="50" t="n">
        <x:v>0</x:v>
      </x:c>
      <x:c r="F933" s="52" t="str">
        <x:f>IF(OR($C933="High-confidence innovation-driven",$C933="Medium-confidence innovation-driven"),1,IF($C933="Clear alternative-rationale",0,""))</x:f>
      </x:c>
      <x:c r="G933" s="52" t="str">
        <x:f>IF('Deal_Master_Wide'!$M$136="","",'Deal_Master_Wide'!$M$136)</x:f>
        <x:v>Review</x:v>
      </x:c>
      <x:c r="H933" s="50" t="str">
        <x:v>Astellas Pharma Inc</x:v>
      </x:c>
      <x:c r="I933" s="50" t="str">
        <x:v>Ogeda SA</x:v>
      </x:c>
      <x:c r="J933" s="50" t="n">
        <x:v>2017</x:v>
      </x:c>
      <x:c r="K933" s="50" t="n">
        <x:v>-3</x:v>
      </x:c>
      <x:c r="L933" s="50" t="n">
        <x:v>2014</x:v>
      </x:c>
      <x:c r="M933" s="50" t="n">
        <x:v>0</x:v>
      </x:c>
      <x:c r="N933" s="50" t="n">
        <x:v>0</x:v>
      </x:c>
      <x:c r="O933" s="52" t="str">
        <x:f>IF($F933="","",$F933*$M933)</x:f>
      </x:c>
      <x:c r="P933" s="54" t="str">
        <x:f>IF('Deal_Master_Wide'!$BP$136="","",'Deal_Master_Wide'!$BP$136)</x:f>
      </x:c>
      <x:c r="Q933" s="54" t="str">
        <x:f>IF('Deal_Master_Wide'!$BW$136="","",'Deal_Master_Wide'!$BW$136)</x:f>
      </x:c>
      <x:c r="R933" s="54" t="str">
        <x:f>IF('Deal_Master_Wide'!$CD$136="","",'Deal_Master_Wide'!$CD$136)</x:f>
      </x:c>
      <x:c r="S933" s="54" t="str">
        <x:f>IF('Deal_Master_Wide'!$CK$136="","",'Deal_Master_Wide'!$CK$136)</x:f>
      </x:c>
      <x:c r="T933" s="54" t="str">
        <x:f>IF('Deal_Master_Wide'!$CR$136="","",'Deal_Master_Wide'!$CR$136)</x:f>
      </x:c>
      <x:c r="U933" s="54" t="str">
        <x:f>IF('Deal_Master_Wide'!$CY$136="","",'Deal_Master_Wide'!$CY$136)</x:f>
      </x:c>
      <x:c r="V933" s="56" t="str">
        <x:f>IF('Deal_Master_Wide'!$DF$136="","",'Deal_Master_Wide'!$DF$136)</x:f>
      </x:c>
      <x:c r="W933" s="56" t="str">
        <x:f>IF('Deal_Master_Wide'!$DM$136="","",'Deal_Master_Wide'!$DM$136)</x:f>
      </x:c>
      <x:c r="X933" s="56" t="str">
        <x:f>IF('Deal_Master_Wide'!$DT$136="","",'Deal_Master_Wide'!$DT$136)</x:f>
      </x:c>
      <x:c r="Y933" s="118" t="str">
        <x:f>IF('Deal_Master_Wide'!$EA$136="","",'Deal_Master_Wide'!$EA$136)</x:f>
      </x:c>
      <x:c r="Z933" s="118" t="str">
        <x:f>IF('Deal_Master_Wide'!$EH$136="","",'Deal_Master_Wide'!$EH$136)</x:f>
      </x:c>
      <x:c r="AA933" s="52" t="str">
        <x:f>IF('Deal_Master_Wide'!$AL$136="","",'Deal_Master_Wide'!$AL$136)</x:f>
        <x:v>Unknown</x:v>
      </x:c>
      <x:c r="AB933" s="54" t="n">
        <x:f>IF('Deal_Master_Wide'!$AF$136="","",'Deal_Master_Wide'!$AF$136)</x:f>
        <x:v>852</x:v>
      </x:c>
      <x:c r="AC933" s="52" t="str">
        <x:f>IF(COUNT($P933,$Q933,$R933,$S933,$T933,$U933,$V933,$W933,$X933)=9,"Yes","No")</x:f>
        <x:v>No</x:v>
      </x:c>
      <x:c r="AD933" s="52" t="str">
        <x:f>IF(COUNT($Y933,$Z933)=2,"Yes","No")</x:f>
        <x:v>No</x:v>
      </x:c>
      <x:c r="AE933" s="50" t="str"/>
      <x:c r="AF933" t="str"/>
    </x:row>
    <x:row r="934" ht="20" customHeight="1">
      <x:c r="A934" s="50" t="str">
        <x:v>CTL-0134</x:v>
      </x:c>
      <x:c r="B934" s="50" t="str">
        <x:v>Candidate alternative-rationale group</x:v>
      </x:c>
      <x:c r="C934" s="52" t="str">
        <x:f>IF('Deal_Master_Wide'!$AU$136="","",'Deal_Master_Wide'!$AU$136)</x:f>
        <x:v>Not reviewed</x:v>
      </x:c>
      <x:c r="D934" s="52" t="str">
        <x:f>IF('Deal_Master_Wide'!$AV$136="","",'Deal_Master_Wide'!$AV$136)</x:f>
        <x:v>Not assessed</x:v>
      </x:c>
      <x:c r="E934" s="50" t="n">
        <x:v>0</x:v>
      </x:c>
      <x:c r="F934" s="52" t="str">
        <x:f>IF(OR($C934="High-confidence innovation-driven",$C934="Medium-confidence innovation-driven"),1,IF($C934="Clear alternative-rationale",0,""))</x:f>
      </x:c>
      <x:c r="G934" s="52" t="str">
        <x:f>IF('Deal_Master_Wide'!$M$136="","",'Deal_Master_Wide'!$M$136)</x:f>
        <x:v>Review</x:v>
      </x:c>
      <x:c r="H934" s="50" t="str">
        <x:v>Astellas Pharma Inc</x:v>
      </x:c>
      <x:c r="I934" s="50" t="str">
        <x:v>Ogeda SA</x:v>
      </x:c>
      <x:c r="J934" s="50" t="n">
        <x:v>2017</x:v>
      </x:c>
      <x:c r="K934" s="50" t="n">
        <x:v>-2</x:v>
      </x:c>
      <x:c r="L934" s="50" t="n">
        <x:v>2015</x:v>
      </x:c>
      <x:c r="M934" s="50" t="n">
        <x:v>0</x:v>
      </x:c>
      <x:c r="N934" s="50" t="n">
        <x:v>0</x:v>
      </x:c>
      <x:c r="O934" s="52" t="str">
        <x:f>IF($F934="","",$F934*$M934)</x:f>
      </x:c>
      <x:c r="P934" s="54" t="str">
        <x:f>IF('Deal_Master_Wide'!$BQ$136="","",'Deal_Master_Wide'!$BQ$136)</x:f>
      </x:c>
      <x:c r="Q934" s="54" t="str">
        <x:f>IF('Deal_Master_Wide'!$BX$136="","",'Deal_Master_Wide'!$BX$136)</x:f>
      </x:c>
      <x:c r="R934" s="54" t="str">
        <x:f>IF('Deal_Master_Wide'!$CE$136="","",'Deal_Master_Wide'!$CE$136)</x:f>
      </x:c>
      <x:c r="S934" s="54" t="str">
        <x:f>IF('Deal_Master_Wide'!$CL$136="","",'Deal_Master_Wide'!$CL$136)</x:f>
      </x:c>
      <x:c r="T934" s="54" t="str">
        <x:f>IF('Deal_Master_Wide'!$CS$136="","",'Deal_Master_Wide'!$CS$136)</x:f>
      </x:c>
      <x:c r="U934" s="54" t="str">
        <x:f>IF('Deal_Master_Wide'!$CZ$136="","",'Deal_Master_Wide'!$CZ$136)</x:f>
      </x:c>
      <x:c r="V934" s="56" t="str">
        <x:f>IF('Deal_Master_Wide'!$DG$136="","",'Deal_Master_Wide'!$DG$136)</x:f>
      </x:c>
      <x:c r="W934" s="56" t="str">
        <x:f>IF('Deal_Master_Wide'!$DN$136="","",'Deal_Master_Wide'!$DN$136)</x:f>
      </x:c>
      <x:c r="X934" s="56" t="str">
        <x:f>IF('Deal_Master_Wide'!$DU$136="","",'Deal_Master_Wide'!$DU$136)</x:f>
      </x:c>
      <x:c r="Y934" s="118" t="str">
        <x:f>IF('Deal_Master_Wide'!$EB$136="","",'Deal_Master_Wide'!$EB$136)</x:f>
      </x:c>
      <x:c r="Z934" s="118" t="str">
        <x:f>IF('Deal_Master_Wide'!$EI$136="","",'Deal_Master_Wide'!$EI$136)</x:f>
      </x:c>
      <x:c r="AA934" s="52" t="str">
        <x:f>IF('Deal_Master_Wide'!$AL$136="","",'Deal_Master_Wide'!$AL$136)</x:f>
        <x:v>Unknown</x:v>
      </x:c>
      <x:c r="AB934" s="54" t="n">
        <x:f>IF('Deal_Master_Wide'!$AF$136="","",'Deal_Master_Wide'!$AF$136)</x:f>
        <x:v>852</x:v>
      </x:c>
      <x:c r="AC934" s="52" t="str">
        <x:f>IF(COUNT($P934,$Q934,$R934,$S934,$T934,$U934,$V934,$W934,$X934)=9,"Yes","No")</x:f>
        <x:v>No</x:v>
      </x:c>
      <x:c r="AD934" s="52" t="str">
        <x:f>IF(COUNT($Y934,$Z934)=2,"Yes","No")</x:f>
        <x:v>No</x:v>
      </x:c>
      <x:c r="AE934" s="50" t="str"/>
      <x:c r="AF934" t="str"/>
    </x:row>
    <x:row r="935" ht="20" customHeight="1">
      <x:c r="A935" s="50" t="str">
        <x:v>CTL-0134</x:v>
      </x:c>
      <x:c r="B935" s="50" t="str">
        <x:v>Candidate alternative-rationale group</x:v>
      </x:c>
      <x:c r="C935" s="52" t="str">
        <x:f>IF('Deal_Master_Wide'!$AU$136="","",'Deal_Master_Wide'!$AU$136)</x:f>
        <x:v>Not reviewed</x:v>
      </x:c>
      <x:c r="D935" s="52" t="str">
        <x:f>IF('Deal_Master_Wide'!$AV$136="","",'Deal_Master_Wide'!$AV$136)</x:f>
        <x:v>Not assessed</x:v>
      </x:c>
      <x:c r="E935" s="50" t="n">
        <x:v>0</x:v>
      </x:c>
      <x:c r="F935" s="52" t="str">
        <x:f>IF(OR($C935="High-confidence innovation-driven",$C935="Medium-confidence innovation-driven"),1,IF($C935="Clear alternative-rationale",0,""))</x:f>
      </x:c>
      <x:c r="G935" s="52" t="str">
        <x:f>IF('Deal_Master_Wide'!$M$136="","",'Deal_Master_Wide'!$M$136)</x:f>
        <x:v>Review</x:v>
      </x:c>
      <x:c r="H935" s="50" t="str">
        <x:v>Astellas Pharma Inc</x:v>
      </x:c>
      <x:c r="I935" s="50" t="str">
        <x:v>Ogeda SA</x:v>
      </x:c>
      <x:c r="J935" s="50" t="n">
        <x:v>2017</x:v>
      </x:c>
      <x:c r="K935" s="50" t="n">
        <x:v>-1</x:v>
      </x:c>
      <x:c r="L935" s="50" t="n">
        <x:v>2016</x:v>
      </x:c>
      <x:c r="M935" s="50" t="n">
        <x:v>0</x:v>
      </x:c>
      <x:c r="N935" s="50" t="n">
        <x:v>0</x:v>
      </x:c>
      <x:c r="O935" s="52" t="str">
        <x:f>IF($F935="","",$F935*$M935)</x:f>
      </x:c>
      <x:c r="P935" s="54" t="str">
        <x:f>IF('Deal_Master_Wide'!$BR$136="","",'Deal_Master_Wide'!$BR$136)</x:f>
      </x:c>
      <x:c r="Q935" s="54" t="str">
        <x:f>IF('Deal_Master_Wide'!$BY$136="","",'Deal_Master_Wide'!$BY$136)</x:f>
      </x:c>
      <x:c r="R935" s="54" t="str">
        <x:f>IF('Deal_Master_Wide'!$CF$136="","",'Deal_Master_Wide'!$CF$136)</x:f>
      </x:c>
      <x:c r="S935" s="54" t="str">
        <x:f>IF('Deal_Master_Wide'!$CM$136="","",'Deal_Master_Wide'!$CM$136)</x:f>
      </x:c>
      <x:c r="T935" s="54" t="str">
        <x:f>IF('Deal_Master_Wide'!$CT$136="","",'Deal_Master_Wide'!$CT$136)</x:f>
      </x:c>
      <x:c r="U935" s="54" t="str">
        <x:f>IF('Deal_Master_Wide'!$DA$136="","",'Deal_Master_Wide'!$DA$136)</x:f>
      </x:c>
      <x:c r="V935" s="56" t="str">
        <x:f>IF('Deal_Master_Wide'!$DH$136="","",'Deal_Master_Wide'!$DH$136)</x:f>
      </x:c>
      <x:c r="W935" s="56" t="str">
        <x:f>IF('Deal_Master_Wide'!$DO$136="","",'Deal_Master_Wide'!$DO$136)</x:f>
      </x:c>
      <x:c r="X935" s="56" t="str">
        <x:f>IF('Deal_Master_Wide'!$DV$136="","",'Deal_Master_Wide'!$DV$136)</x:f>
      </x:c>
      <x:c r="Y935" s="118" t="str">
        <x:f>IF('Deal_Master_Wide'!$EC$136="","",'Deal_Master_Wide'!$EC$136)</x:f>
      </x:c>
      <x:c r="Z935" s="118" t="str">
        <x:f>IF('Deal_Master_Wide'!$EJ$136="","",'Deal_Master_Wide'!$EJ$136)</x:f>
      </x:c>
      <x:c r="AA935" s="52" t="str">
        <x:f>IF('Deal_Master_Wide'!$AL$136="","",'Deal_Master_Wide'!$AL$136)</x:f>
        <x:v>Unknown</x:v>
      </x:c>
      <x:c r="AB935" s="54" t="n">
        <x:f>IF('Deal_Master_Wide'!$AF$136="","",'Deal_Master_Wide'!$AF$136)</x:f>
        <x:v>852</x:v>
      </x:c>
      <x:c r="AC935" s="52" t="str">
        <x:f>IF(COUNT($P935,$Q935,$R935,$S935,$T935,$U935,$V935,$W935,$X935)=9,"Yes","No")</x:f>
        <x:v>No</x:v>
      </x:c>
      <x:c r="AD935" s="52" t="str">
        <x:f>IF(COUNT($Y935,$Z935)=2,"Yes","No")</x:f>
        <x:v>No</x:v>
      </x:c>
      <x:c r="AE935" s="50" t="str"/>
      <x:c r="AF935" t="str"/>
    </x:row>
    <x:row r="936" ht="20" customHeight="1">
      <x:c r="A936" s="50" t="str">
        <x:v>CTL-0134</x:v>
      </x:c>
      <x:c r="B936" s="50" t="str">
        <x:v>Candidate alternative-rationale group</x:v>
      </x:c>
      <x:c r="C936" s="52" t="str">
        <x:f>IF('Deal_Master_Wide'!$AU$136="","",'Deal_Master_Wide'!$AU$136)</x:f>
        <x:v>Not reviewed</x:v>
      </x:c>
      <x:c r="D936" s="52" t="str">
        <x:f>IF('Deal_Master_Wide'!$AV$136="","",'Deal_Master_Wide'!$AV$136)</x:f>
        <x:v>Not assessed</x:v>
      </x:c>
      <x:c r="E936" s="50" t="n">
        <x:v>0</x:v>
      </x:c>
      <x:c r="F936" s="52" t="str">
        <x:f>IF(OR($C936="High-confidence innovation-driven",$C936="Medium-confidence innovation-driven"),1,IF($C936="Clear alternative-rationale",0,""))</x:f>
      </x:c>
      <x:c r="G936" s="52" t="str">
        <x:f>IF('Deal_Master_Wide'!$M$136="","",'Deal_Master_Wide'!$M$136)</x:f>
        <x:v>Review</x:v>
      </x:c>
      <x:c r="H936" s="50" t="str">
        <x:v>Astellas Pharma Inc</x:v>
      </x:c>
      <x:c r="I936" s="50" t="str">
        <x:v>Ogeda SA</x:v>
      </x:c>
      <x:c r="J936" s="50" t="n">
        <x:v>2017</x:v>
      </x:c>
      <x:c r="K936" s="50" t="n">
        <x:v>0</x:v>
      </x:c>
      <x:c r="L936" s="50" t="n">
        <x:v>2017</x:v>
      </x:c>
      <x:c r="M936" s="50" t="n">
        <x:v>0</x:v>
      </x:c>
      <x:c r="N936" s="50" t="n">
        <x:v>1</x:v>
      </x:c>
      <x:c r="O936" s="52" t="str">
        <x:f>IF($F936="","",$F936*$M936)</x:f>
      </x:c>
      <x:c r="P936" s="54" t="str">
        <x:f>IF('Deal_Master_Wide'!$BS$136="","",'Deal_Master_Wide'!$BS$136)</x:f>
      </x:c>
      <x:c r="Q936" s="54" t="str">
        <x:f>IF('Deal_Master_Wide'!$BZ$136="","",'Deal_Master_Wide'!$BZ$136)</x:f>
      </x:c>
      <x:c r="R936" s="54" t="str">
        <x:f>IF('Deal_Master_Wide'!$CG$136="","",'Deal_Master_Wide'!$CG$136)</x:f>
      </x:c>
      <x:c r="S936" s="54" t="str">
        <x:f>IF('Deal_Master_Wide'!$CN$136="","",'Deal_Master_Wide'!$CN$136)</x:f>
      </x:c>
      <x:c r="T936" s="54" t="str">
        <x:f>IF('Deal_Master_Wide'!$CU$136="","",'Deal_Master_Wide'!$CU$136)</x:f>
      </x:c>
      <x:c r="U936" s="54" t="str">
        <x:f>IF('Deal_Master_Wide'!$DB$136="","",'Deal_Master_Wide'!$DB$136)</x:f>
      </x:c>
      <x:c r="V936" s="56" t="str">
        <x:f>IF('Deal_Master_Wide'!$DI$136="","",'Deal_Master_Wide'!$DI$136)</x:f>
      </x:c>
      <x:c r="W936" s="56" t="str">
        <x:f>IF('Deal_Master_Wide'!$DP$136="","",'Deal_Master_Wide'!$DP$136)</x:f>
      </x:c>
      <x:c r="X936" s="56" t="str">
        <x:f>IF('Deal_Master_Wide'!$DW$136="","",'Deal_Master_Wide'!$DW$136)</x:f>
      </x:c>
      <x:c r="Y936" s="118" t="str">
        <x:f>IF('Deal_Master_Wide'!$ED$136="","",'Deal_Master_Wide'!$ED$136)</x:f>
      </x:c>
      <x:c r="Z936" s="118" t="str">
        <x:f>IF('Deal_Master_Wide'!$EK$136="","",'Deal_Master_Wide'!$EK$136)</x:f>
      </x:c>
      <x:c r="AA936" s="52" t="str">
        <x:f>IF('Deal_Master_Wide'!$AL$136="","",'Deal_Master_Wide'!$AL$136)</x:f>
        <x:v>Unknown</x:v>
      </x:c>
      <x:c r="AB936" s="54" t="n">
        <x:f>IF('Deal_Master_Wide'!$AF$136="","",'Deal_Master_Wide'!$AF$136)</x:f>
        <x:v>852</x:v>
      </x:c>
      <x:c r="AC936" s="52" t="str">
        <x:f>IF(COUNT($P936,$Q936,$R936,$S936,$T936,$U936,$V936,$W936,$X936)=9,"Yes","No")</x:f>
        <x:v>No</x:v>
      </x:c>
      <x:c r="AD936" s="52" t="str">
        <x:f>IF(COUNT($Y936,$Z936)=2,"Yes","No")</x:f>
        <x:v>No</x:v>
      </x:c>
      <x:c r="AE936" s="50" t="str"/>
      <x:c r="AF936" t="str"/>
    </x:row>
    <x:row r="937" ht="20" customHeight="1">
      <x:c r="A937" s="50" t="str">
        <x:v>CTL-0134</x:v>
      </x:c>
      <x:c r="B937" s="50" t="str">
        <x:v>Candidate alternative-rationale group</x:v>
      </x:c>
      <x:c r="C937" s="52" t="str">
        <x:f>IF('Deal_Master_Wide'!$AU$136="","",'Deal_Master_Wide'!$AU$136)</x:f>
        <x:v>Not reviewed</x:v>
      </x:c>
      <x:c r="D937" s="52" t="str">
        <x:f>IF('Deal_Master_Wide'!$AV$136="","",'Deal_Master_Wide'!$AV$136)</x:f>
        <x:v>Not assessed</x:v>
      </x:c>
      <x:c r="E937" s="50" t="n">
        <x:v>0</x:v>
      </x:c>
      <x:c r="F937" s="52" t="str">
        <x:f>IF(OR($C937="High-confidence innovation-driven",$C937="Medium-confidence innovation-driven"),1,IF($C937="Clear alternative-rationale",0,""))</x:f>
      </x:c>
      <x:c r="G937" s="52" t="str">
        <x:f>IF('Deal_Master_Wide'!$M$136="","",'Deal_Master_Wide'!$M$136)</x:f>
        <x:v>Review</x:v>
      </x:c>
      <x:c r="H937" s="50" t="str">
        <x:v>Astellas Pharma Inc</x:v>
      </x:c>
      <x:c r="I937" s="50" t="str">
        <x:v>Ogeda SA</x:v>
      </x:c>
      <x:c r="J937" s="50" t="n">
        <x:v>2017</x:v>
      </x:c>
      <x:c r="K937" s="50" t="n">
        <x:v>1</x:v>
      </x:c>
      <x:c r="L937" s="50" t="n">
        <x:v>2018</x:v>
      </x:c>
      <x:c r="M937" s="50" t="n">
        <x:v>1</x:v>
      </x:c>
      <x:c r="N937" s="50" t="n">
        <x:v>1</x:v>
      </x:c>
      <x:c r="O937" s="52" t="str">
        <x:f>IF($F937="","",$F937*$M937)</x:f>
      </x:c>
      <x:c r="P937" s="54" t="str">
        <x:f>IF('Deal_Master_Wide'!$BT$136="","",'Deal_Master_Wide'!$BT$136)</x:f>
      </x:c>
      <x:c r="Q937" s="54" t="str">
        <x:f>IF('Deal_Master_Wide'!$CA$136="","",'Deal_Master_Wide'!$CA$136)</x:f>
      </x:c>
      <x:c r="R937" s="54" t="str">
        <x:f>IF('Deal_Master_Wide'!$CH$136="","",'Deal_Master_Wide'!$CH$136)</x:f>
      </x:c>
      <x:c r="S937" s="54" t="str">
        <x:f>IF('Deal_Master_Wide'!$CO$136="","",'Deal_Master_Wide'!$CO$136)</x:f>
      </x:c>
      <x:c r="T937" s="54" t="str">
        <x:f>IF('Deal_Master_Wide'!$CV$136="","",'Deal_Master_Wide'!$CV$136)</x:f>
      </x:c>
      <x:c r="U937" s="54" t="str">
        <x:f>IF('Deal_Master_Wide'!$DC$136="","",'Deal_Master_Wide'!$DC$136)</x:f>
      </x:c>
      <x:c r="V937" s="56" t="str">
        <x:f>IF('Deal_Master_Wide'!$DJ$136="","",'Deal_Master_Wide'!$DJ$136)</x:f>
      </x:c>
      <x:c r="W937" s="56" t="str">
        <x:f>IF('Deal_Master_Wide'!$DQ$136="","",'Deal_Master_Wide'!$DQ$136)</x:f>
      </x:c>
      <x:c r="X937" s="56" t="str">
        <x:f>IF('Deal_Master_Wide'!$DX$136="","",'Deal_Master_Wide'!$DX$136)</x:f>
      </x:c>
      <x:c r="Y937" s="118" t="str">
        <x:f>IF('Deal_Master_Wide'!$EE$136="","",'Deal_Master_Wide'!$EE$136)</x:f>
      </x:c>
      <x:c r="Z937" s="118" t="str">
        <x:f>IF('Deal_Master_Wide'!$EL$136="","",'Deal_Master_Wide'!$EL$136)</x:f>
      </x:c>
      <x:c r="AA937" s="52" t="str">
        <x:f>IF('Deal_Master_Wide'!$AL$136="","",'Deal_Master_Wide'!$AL$136)</x:f>
        <x:v>Unknown</x:v>
      </x:c>
      <x:c r="AB937" s="54" t="n">
        <x:f>IF('Deal_Master_Wide'!$AF$136="","",'Deal_Master_Wide'!$AF$136)</x:f>
        <x:v>852</x:v>
      </x:c>
      <x:c r="AC937" s="52" t="str">
        <x:f>IF(COUNT($P937,$Q937,$R937,$S937,$T937,$U937,$V937,$W937,$X937)=9,"Yes","No")</x:f>
        <x:v>No</x:v>
      </x:c>
      <x:c r="AD937" s="52" t="str">
        <x:f>IF(COUNT($Y937,$Z937)=2,"Yes","No")</x:f>
        <x:v>No</x:v>
      </x:c>
      <x:c r="AE937" s="50" t="str"/>
      <x:c r="AF937" t="str"/>
    </x:row>
    <x:row r="938" ht="20" customHeight="1">
      <x:c r="A938" s="50" t="str">
        <x:v>CTL-0134</x:v>
      </x:c>
      <x:c r="B938" s="50" t="str">
        <x:v>Candidate alternative-rationale group</x:v>
      </x:c>
      <x:c r="C938" s="52" t="str">
        <x:f>IF('Deal_Master_Wide'!$AU$136="","",'Deal_Master_Wide'!$AU$136)</x:f>
        <x:v>Not reviewed</x:v>
      </x:c>
      <x:c r="D938" s="52" t="str">
        <x:f>IF('Deal_Master_Wide'!$AV$136="","",'Deal_Master_Wide'!$AV$136)</x:f>
        <x:v>Not assessed</x:v>
      </x:c>
      <x:c r="E938" s="50" t="n">
        <x:v>0</x:v>
      </x:c>
      <x:c r="F938" s="52" t="str">
        <x:f>IF(OR($C938="High-confidence innovation-driven",$C938="Medium-confidence innovation-driven"),1,IF($C938="Clear alternative-rationale",0,""))</x:f>
      </x:c>
      <x:c r="G938" s="52" t="str">
        <x:f>IF('Deal_Master_Wide'!$M$136="","",'Deal_Master_Wide'!$M$136)</x:f>
        <x:v>Review</x:v>
      </x:c>
      <x:c r="H938" s="50" t="str">
        <x:v>Astellas Pharma Inc</x:v>
      </x:c>
      <x:c r="I938" s="50" t="str">
        <x:v>Ogeda SA</x:v>
      </x:c>
      <x:c r="J938" s="50" t="n">
        <x:v>2017</x:v>
      </x:c>
      <x:c r="K938" s="50" t="n">
        <x:v>2</x:v>
      </x:c>
      <x:c r="L938" s="50" t="n">
        <x:v>2019</x:v>
      </x:c>
      <x:c r="M938" s="50" t="n">
        <x:v>1</x:v>
      </x:c>
      <x:c r="N938" s="50" t="n">
        <x:v>1</x:v>
      </x:c>
      <x:c r="O938" s="52" t="str">
        <x:f>IF($F938="","",$F938*$M938)</x:f>
      </x:c>
      <x:c r="P938" s="54" t="str">
        <x:f>IF('Deal_Master_Wide'!$BU$136="","",'Deal_Master_Wide'!$BU$136)</x:f>
      </x:c>
      <x:c r="Q938" s="54" t="str">
        <x:f>IF('Deal_Master_Wide'!$CB$136="","",'Deal_Master_Wide'!$CB$136)</x:f>
      </x:c>
      <x:c r="R938" s="54" t="str">
        <x:f>IF('Deal_Master_Wide'!$CI$136="","",'Deal_Master_Wide'!$CI$136)</x:f>
      </x:c>
      <x:c r="S938" s="54" t="str">
        <x:f>IF('Deal_Master_Wide'!$CP$136="","",'Deal_Master_Wide'!$CP$136)</x:f>
      </x:c>
      <x:c r="T938" s="54" t="str">
        <x:f>IF('Deal_Master_Wide'!$CW$136="","",'Deal_Master_Wide'!$CW$136)</x:f>
      </x:c>
      <x:c r="U938" s="54" t="str">
        <x:f>IF('Deal_Master_Wide'!$DD$136="","",'Deal_Master_Wide'!$DD$136)</x:f>
      </x:c>
      <x:c r="V938" s="56" t="str">
        <x:f>IF('Deal_Master_Wide'!$DK$136="","",'Deal_Master_Wide'!$DK$136)</x:f>
      </x:c>
      <x:c r="W938" s="56" t="str">
        <x:f>IF('Deal_Master_Wide'!$DR$136="","",'Deal_Master_Wide'!$DR$136)</x:f>
      </x:c>
      <x:c r="X938" s="56" t="str">
        <x:f>IF('Deal_Master_Wide'!$DY$136="","",'Deal_Master_Wide'!$DY$136)</x:f>
      </x:c>
      <x:c r="Y938" s="118" t="str">
        <x:f>IF('Deal_Master_Wide'!$EF$136="","",'Deal_Master_Wide'!$EF$136)</x:f>
      </x:c>
      <x:c r="Z938" s="118" t="str">
        <x:f>IF('Deal_Master_Wide'!$EM$136="","",'Deal_Master_Wide'!$EM$136)</x:f>
      </x:c>
      <x:c r="AA938" s="52" t="str">
        <x:f>IF('Deal_Master_Wide'!$AL$136="","",'Deal_Master_Wide'!$AL$136)</x:f>
        <x:v>Unknown</x:v>
      </x:c>
      <x:c r="AB938" s="54" t="n">
        <x:f>IF('Deal_Master_Wide'!$AF$136="","",'Deal_Master_Wide'!$AF$136)</x:f>
        <x:v>852</x:v>
      </x:c>
      <x:c r="AC938" s="52" t="str">
        <x:f>IF(COUNT($P938,$Q938,$R938,$S938,$T938,$U938,$V938,$W938,$X938)=9,"Yes","No")</x:f>
        <x:v>No</x:v>
      </x:c>
      <x:c r="AD938" s="52" t="str">
        <x:f>IF(COUNT($Y938,$Z938)=2,"Yes","No")</x:f>
        <x:v>No</x:v>
      </x:c>
      <x:c r="AE938" s="50" t="str"/>
      <x:c r="AF938" t="str"/>
    </x:row>
    <x:row r="939" ht="20" customHeight="1">
      <x:c r="A939" s="50" t="str">
        <x:v>CTL-0134</x:v>
      </x:c>
      <x:c r="B939" s="50" t="str">
        <x:v>Candidate alternative-rationale group</x:v>
      </x:c>
      <x:c r="C939" s="52" t="str">
        <x:f>IF('Deal_Master_Wide'!$AU$136="","",'Deal_Master_Wide'!$AU$136)</x:f>
        <x:v>Not reviewed</x:v>
      </x:c>
      <x:c r="D939" s="52" t="str">
        <x:f>IF('Deal_Master_Wide'!$AV$136="","",'Deal_Master_Wide'!$AV$136)</x:f>
        <x:v>Not assessed</x:v>
      </x:c>
      <x:c r="E939" s="50" t="n">
        <x:v>0</x:v>
      </x:c>
      <x:c r="F939" s="52" t="str">
        <x:f>IF(OR($C939="High-confidence innovation-driven",$C939="Medium-confidence innovation-driven"),1,IF($C939="Clear alternative-rationale",0,""))</x:f>
      </x:c>
      <x:c r="G939" s="52" t="str">
        <x:f>IF('Deal_Master_Wide'!$M$136="","",'Deal_Master_Wide'!$M$136)</x:f>
        <x:v>Review</x:v>
      </x:c>
      <x:c r="H939" s="50" t="str">
        <x:v>Astellas Pharma Inc</x:v>
      </x:c>
      <x:c r="I939" s="50" t="str">
        <x:v>Ogeda SA</x:v>
      </x:c>
      <x:c r="J939" s="50" t="n">
        <x:v>2017</x:v>
      </x:c>
      <x:c r="K939" s="50" t="n">
        <x:v>3</x:v>
      </x:c>
      <x:c r="L939" s="50" t="n">
        <x:v>2020</x:v>
      </x:c>
      <x:c r="M939" s="50" t="n">
        <x:v>1</x:v>
      </x:c>
      <x:c r="N939" s="50" t="n">
        <x:v>1</x:v>
      </x:c>
      <x:c r="O939" s="52" t="str">
        <x:f>IF($F939="","",$F939*$M939)</x:f>
      </x:c>
      <x:c r="P939" s="54" t="str">
        <x:f>IF('Deal_Master_Wide'!$BV$136="","",'Deal_Master_Wide'!$BV$136)</x:f>
      </x:c>
      <x:c r="Q939" s="54" t="str">
        <x:f>IF('Deal_Master_Wide'!$CC$136="","",'Deal_Master_Wide'!$CC$136)</x:f>
      </x:c>
      <x:c r="R939" s="54" t="str">
        <x:f>IF('Deal_Master_Wide'!$CJ$136="","",'Deal_Master_Wide'!$CJ$136)</x:f>
      </x:c>
      <x:c r="S939" s="54" t="str">
        <x:f>IF('Deal_Master_Wide'!$CQ$136="","",'Deal_Master_Wide'!$CQ$136)</x:f>
      </x:c>
      <x:c r="T939" s="54" t="str">
        <x:f>IF('Deal_Master_Wide'!$CX$136="","",'Deal_Master_Wide'!$CX$136)</x:f>
      </x:c>
      <x:c r="U939" s="54" t="str">
        <x:f>IF('Deal_Master_Wide'!$DE$136="","",'Deal_Master_Wide'!$DE$136)</x:f>
      </x:c>
      <x:c r="V939" s="56" t="str">
        <x:f>IF('Deal_Master_Wide'!$DL$136="","",'Deal_Master_Wide'!$DL$136)</x:f>
      </x:c>
      <x:c r="W939" s="56" t="str">
        <x:f>IF('Deal_Master_Wide'!$DS$136="","",'Deal_Master_Wide'!$DS$136)</x:f>
      </x:c>
      <x:c r="X939" s="56" t="str">
        <x:f>IF('Deal_Master_Wide'!$DZ$136="","",'Deal_Master_Wide'!$DZ$136)</x:f>
      </x:c>
      <x:c r="Y939" s="118" t="str">
        <x:f>IF('Deal_Master_Wide'!$EG$136="","",'Deal_Master_Wide'!$EG$136)</x:f>
      </x:c>
      <x:c r="Z939" s="118" t="str">
        <x:f>IF('Deal_Master_Wide'!$EN$136="","",'Deal_Master_Wide'!$EN$136)</x:f>
      </x:c>
      <x:c r="AA939" s="52" t="str">
        <x:f>IF('Deal_Master_Wide'!$AL$136="","",'Deal_Master_Wide'!$AL$136)</x:f>
        <x:v>Unknown</x:v>
      </x:c>
      <x:c r="AB939" s="54" t="n">
        <x:f>IF('Deal_Master_Wide'!$AF$136="","",'Deal_Master_Wide'!$AF$136)</x:f>
        <x:v>852</x:v>
      </x:c>
      <x:c r="AC939" s="52" t="str">
        <x:f>IF(COUNT($P939,$Q939,$R939,$S939,$T939,$U939,$V939,$W939,$X939)=9,"Yes","No")</x:f>
        <x:v>No</x:v>
      </x:c>
      <x:c r="AD939" s="52" t="str">
        <x:f>IF(COUNT($Y939,$Z939)=2,"Yes","No")</x:f>
        <x:v>No</x:v>
      </x:c>
      <x:c r="AE939" s="50" t="str"/>
      <x:c r="AF939" t="str"/>
    </x:row>
    <x:row r="940" ht="20" customHeight="1">
      <x:c r="A940" s="50" t="str">
        <x:v>CTL-0135</x:v>
      </x:c>
      <x:c r="B940" s="50" t="str">
        <x:v>Candidate alternative-rationale group</x:v>
      </x:c>
      <x:c r="C940" s="52" t="str">
        <x:f>IF('Deal_Master_Wide'!$AU$137="","",'Deal_Master_Wide'!$AU$137)</x:f>
        <x:v>Not reviewed</x:v>
      </x:c>
      <x:c r="D940" s="52" t="str">
        <x:f>IF('Deal_Master_Wide'!$AV$137="","",'Deal_Master_Wide'!$AV$137)</x:f>
        <x:v>Not assessed</x:v>
      </x:c>
      <x:c r="E940" s="50" t="n">
        <x:v>0</x:v>
      </x:c>
      <x:c r="F940" s="52" t="str">
        <x:f>IF(OR($C940="High-confidence innovation-driven",$C940="Medium-confidence innovation-driven"),1,IF($C940="Clear alternative-rationale",0,""))</x:f>
      </x:c>
      <x:c r="G940" s="52" t="str">
        <x:f>IF('Deal_Master_Wide'!$M$137="","",'Deal_Master_Wide'!$M$137)</x:f>
        <x:v>Review</x:v>
      </x:c>
      <x:c r="H940" s="50" t="str">
        <x:v>Boston Scientific Corp</x:v>
      </x:c>
      <x:c r="I940" s="50" t="str">
        <x:v>Symetis SA (Inactive)</x:v>
      </x:c>
      <x:c r="J940" s="50" t="n">
        <x:v>2017</x:v>
      </x:c>
      <x:c r="K940" s="50" t="n">
        <x:v>-3</x:v>
      </x:c>
      <x:c r="L940" s="50" t="n">
        <x:v>2014</x:v>
      </x:c>
      <x:c r="M940" s="50" t="n">
        <x:v>0</x:v>
      </x:c>
      <x:c r="N940" s="50" t="n">
        <x:v>0</x:v>
      </x:c>
      <x:c r="O940" s="52" t="str">
        <x:f>IF($F940="","",$F940*$M940)</x:f>
      </x:c>
      <x:c r="P940" s="54" t="str">
        <x:f>IF('Deal_Master_Wide'!$BP$137="","",'Deal_Master_Wide'!$BP$137)</x:f>
      </x:c>
      <x:c r="Q940" s="54" t="str">
        <x:f>IF('Deal_Master_Wide'!$BW$137="","",'Deal_Master_Wide'!$BW$137)</x:f>
      </x:c>
      <x:c r="R940" s="54" t="str">
        <x:f>IF('Deal_Master_Wide'!$CD$137="","",'Deal_Master_Wide'!$CD$137)</x:f>
      </x:c>
      <x:c r="S940" s="54" t="str">
        <x:f>IF('Deal_Master_Wide'!$CK$137="","",'Deal_Master_Wide'!$CK$137)</x:f>
      </x:c>
      <x:c r="T940" s="54" t="str">
        <x:f>IF('Deal_Master_Wide'!$CR$137="","",'Deal_Master_Wide'!$CR$137)</x:f>
      </x:c>
      <x:c r="U940" s="54" t="str">
        <x:f>IF('Deal_Master_Wide'!$CY$137="","",'Deal_Master_Wide'!$CY$137)</x:f>
      </x:c>
      <x:c r="V940" s="56" t="str">
        <x:f>IF('Deal_Master_Wide'!$DF$137="","",'Deal_Master_Wide'!$DF$137)</x:f>
      </x:c>
      <x:c r="W940" s="56" t="str">
        <x:f>IF('Deal_Master_Wide'!$DM$137="","",'Deal_Master_Wide'!$DM$137)</x:f>
      </x:c>
      <x:c r="X940" s="56" t="str">
        <x:f>IF('Deal_Master_Wide'!$DT$137="","",'Deal_Master_Wide'!$DT$137)</x:f>
      </x:c>
      <x:c r="Y940" s="118" t="str">
        <x:f>IF('Deal_Master_Wide'!$EA$137="","",'Deal_Master_Wide'!$EA$137)</x:f>
      </x:c>
      <x:c r="Z940" s="118" t="str">
        <x:f>IF('Deal_Master_Wide'!$EH$137="","",'Deal_Master_Wide'!$EH$137)</x:f>
      </x:c>
      <x:c r="AA940" s="52" t="str">
        <x:f>IF('Deal_Master_Wide'!$AL$137="","",'Deal_Master_Wide'!$AL$137)</x:f>
        <x:v>Unknown</x:v>
      </x:c>
      <x:c r="AB940" s="54" t="n">
        <x:f>IF('Deal_Master_Wide'!$AF$137="","",'Deal_Master_Wide'!$AF$137)</x:f>
        <x:v>435</x:v>
      </x:c>
      <x:c r="AC940" s="52" t="str">
        <x:f>IF(COUNT($P940,$Q940,$R940,$S940,$T940,$U940,$V940,$W940,$X940)=9,"Yes","No")</x:f>
        <x:v>No</x:v>
      </x:c>
      <x:c r="AD940" s="52" t="str">
        <x:f>IF(COUNT($Y940,$Z940)=2,"Yes","No")</x:f>
        <x:v>No</x:v>
      </x:c>
      <x:c r="AE940" s="50" t="str"/>
      <x:c r="AF940" t="str"/>
    </x:row>
    <x:row r="941" ht="20" customHeight="1">
      <x:c r="A941" s="50" t="str">
        <x:v>CTL-0135</x:v>
      </x:c>
      <x:c r="B941" s="50" t="str">
        <x:v>Candidate alternative-rationale group</x:v>
      </x:c>
      <x:c r="C941" s="52" t="str">
        <x:f>IF('Deal_Master_Wide'!$AU$137="","",'Deal_Master_Wide'!$AU$137)</x:f>
        <x:v>Not reviewed</x:v>
      </x:c>
      <x:c r="D941" s="52" t="str">
        <x:f>IF('Deal_Master_Wide'!$AV$137="","",'Deal_Master_Wide'!$AV$137)</x:f>
        <x:v>Not assessed</x:v>
      </x:c>
      <x:c r="E941" s="50" t="n">
        <x:v>0</x:v>
      </x:c>
      <x:c r="F941" s="52" t="str">
        <x:f>IF(OR($C941="High-confidence innovation-driven",$C941="Medium-confidence innovation-driven"),1,IF($C941="Clear alternative-rationale",0,""))</x:f>
      </x:c>
      <x:c r="G941" s="52" t="str">
        <x:f>IF('Deal_Master_Wide'!$M$137="","",'Deal_Master_Wide'!$M$137)</x:f>
        <x:v>Review</x:v>
      </x:c>
      <x:c r="H941" s="50" t="str">
        <x:v>Boston Scientific Corp</x:v>
      </x:c>
      <x:c r="I941" s="50" t="str">
        <x:v>Symetis SA (Inactive)</x:v>
      </x:c>
      <x:c r="J941" s="50" t="n">
        <x:v>2017</x:v>
      </x:c>
      <x:c r="K941" s="50" t="n">
        <x:v>-2</x:v>
      </x:c>
      <x:c r="L941" s="50" t="n">
        <x:v>2015</x:v>
      </x:c>
      <x:c r="M941" s="50" t="n">
        <x:v>0</x:v>
      </x:c>
      <x:c r="N941" s="50" t="n">
        <x:v>0</x:v>
      </x:c>
      <x:c r="O941" s="52" t="str">
        <x:f>IF($F941="","",$F941*$M941)</x:f>
      </x:c>
      <x:c r="P941" s="54" t="str">
        <x:f>IF('Deal_Master_Wide'!$BQ$137="","",'Deal_Master_Wide'!$BQ$137)</x:f>
      </x:c>
      <x:c r="Q941" s="54" t="str">
        <x:f>IF('Deal_Master_Wide'!$BX$137="","",'Deal_Master_Wide'!$BX$137)</x:f>
      </x:c>
      <x:c r="R941" s="54" t="str">
        <x:f>IF('Deal_Master_Wide'!$CE$137="","",'Deal_Master_Wide'!$CE$137)</x:f>
      </x:c>
      <x:c r="S941" s="54" t="str">
        <x:f>IF('Deal_Master_Wide'!$CL$137="","",'Deal_Master_Wide'!$CL$137)</x:f>
      </x:c>
      <x:c r="T941" s="54" t="str">
        <x:f>IF('Deal_Master_Wide'!$CS$137="","",'Deal_Master_Wide'!$CS$137)</x:f>
      </x:c>
      <x:c r="U941" s="54" t="str">
        <x:f>IF('Deal_Master_Wide'!$CZ$137="","",'Deal_Master_Wide'!$CZ$137)</x:f>
      </x:c>
      <x:c r="V941" s="56" t="str">
        <x:f>IF('Deal_Master_Wide'!$DG$137="","",'Deal_Master_Wide'!$DG$137)</x:f>
      </x:c>
      <x:c r="W941" s="56" t="str">
        <x:f>IF('Deal_Master_Wide'!$DN$137="","",'Deal_Master_Wide'!$DN$137)</x:f>
      </x:c>
      <x:c r="X941" s="56" t="str">
        <x:f>IF('Deal_Master_Wide'!$DU$137="","",'Deal_Master_Wide'!$DU$137)</x:f>
      </x:c>
      <x:c r="Y941" s="118" t="str">
        <x:f>IF('Deal_Master_Wide'!$EB$137="","",'Deal_Master_Wide'!$EB$137)</x:f>
      </x:c>
      <x:c r="Z941" s="118" t="str">
        <x:f>IF('Deal_Master_Wide'!$EI$137="","",'Deal_Master_Wide'!$EI$137)</x:f>
      </x:c>
      <x:c r="AA941" s="52" t="str">
        <x:f>IF('Deal_Master_Wide'!$AL$137="","",'Deal_Master_Wide'!$AL$137)</x:f>
        <x:v>Unknown</x:v>
      </x:c>
      <x:c r="AB941" s="54" t="n">
        <x:f>IF('Deal_Master_Wide'!$AF$137="","",'Deal_Master_Wide'!$AF$137)</x:f>
        <x:v>435</x:v>
      </x:c>
      <x:c r="AC941" s="52" t="str">
        <x:f>IF(COUNT($P941,$Q941,$R941,$S941,$T941,$U941,$V941,$W941,$X941)=9,"Yes","No")</x:f>
        <x:v>No</x:v>
      </x:c>
      <x:c r="AD941" s="52" t="str">
        <x:f>IF(COUNT($Y941,$Z941)=2,"Yes","No")</x:f>
        <x:v>No</x:v>
      </x:c>
      <x:c r="AE941" s="50" t="str"/>
      <x:c r="AF941" t="str"/>
    </x:row>
    <x:row r="942" ht="20" customHeight="1">
      <x:c r="A942" s="50" t="str">
        <x:v>CTL-0135</x:v>
      </x:c>
      <x:c r="B942" s="50" t="str">
        <x:v>Candidate alternative-rationale group</x:v>
      </x:c>
      <x:c r="C942" s="52" t="str">
        <x:f>IF('Deal_Master_Wide'!$AU$137="","",'Deal_Master_Wide'!$AU$137)</x:f>
        <x:v>Not reviewed</x:v>
      </x:c>
      <x:c r="D942" s="52" t="str">
        <x:f>IF('Deal_Master_Wide'!$AV$137="","",'Deal_Master_Wide'!$AV$137)</x:f>
        <x:v>Not assessed</x:v>
      </x:c>
      <x:c r="E942" s="50" t="n">
        <x:v>0</x:v>
      </x:c>
      <x:c r="F942" s="52" t="str">
        <x:f>IF(OR($C942="High-confidence innovation-driven",$C942="Medium-confidence innovation-driven"),1,IF($C942="Clear alternative-rationale",0,""))</x:f>
      </x:c>
      <x:c r="G942" s="52" t="str">
        <x:f>IF('Deal_Master_Wide'!$M$137="","",'Deal_Master_Wide'!$M$137)</x:f>
        <x:v>Review</x:v>
      </x:c>
      <x:c r="H942" s="50" t="str">
        <x:v>Boston Scientific Corp</x:v>
      </x:c>
      <x:c r="I942" s="50" t="str">
        <x:v>Symetis SA (Inactive)</x:v>
      </x:c>
      <x:c r="J942" s="50" t="n">
        <x:v>2017</x:v>
      </x:c>
      <x:c r="K942" s="50" t="n">
        <x:v>-1</x:v>
      </x:c>
      <x:c r="L942" s="50" t="n">
        <x:v>2016</x:v>
      </x:c>
      <x:c r="M942" s="50" t="n">
        <x:v>0</x:v>
      </x:c>
      <x:c r="N942" s="50" t="n">
        <x:v>0</x:v>
      </x:c>
      <x:c r="O942" s="52" t="str">
        <x:f>IF($F942="","",$F942*$M942)</x:f>
      </x:c>
      <x:c r="P942" s="54" t="str">
        <x:f>IF('Deal_Master_Wide'!$BR$137="","",'Deal_Master_Wide'!$BR$137)</x:f>
      </x:c>
      <x:c r="Q942" s="54" t="str">
        <x:f>IF('Deal_Master_Wide'!$BY$137="","",'Deal_Master_Wide'!$BY$137)</x:f>
      </x:c>
      <x:c r="R942" s="54" t="str">
        <x:f>IF('Deal_Master_Wide'!$CF$137="","",'Deal_Master_Wide'!$CF$137)</x:f>
      </x:c>
      <x:c r="S942" s="54" t="str">
        <x:f>IF('Deal_Master_Wide'!$CM$137="","",'Deal_Master_Wide'!$CM$137)</x:f>
      </x:c>
      <x:c r="T942" s="54" t="str">
        <x:f>IF('Deal_Master_Wide'!$CT$137="","",'Deal_Master_Wide'!$CT$137)</x:f>
      </x:c>
      <x:c r="U942" s="54" t="str">
        <x:f>IF('Deal_Master_Wide'!$DA$137="","",'Deal_Master_Wide'!$DA$137)</x:f>
      </x:c>
      <x:c r="V942" s="56" t="str">
        <x:f>IF('Deal_Master_Wide'!$DH$137="","",'Deal_Master_Wide'!$DH$137)</x:f>
      </x:c>
      <x:c r="W942" s="56" t="str">
        <x:f>IF('Deal_Master_Wide'!$DO$137="","",'Deal_Master_Wide'!$DO$137)</x:f>
      </x:c>
      <x:c r="X942" s="56" t="str">
        <x:f>IF('Deal_Master_Wide'!$DV$137="","",'Deal_Master_Wide'!$DV$137)</x:f>
      </x:c>
      <x:c r="Y942" s="118" t="str">
        <x:f>IF('Deal_Master_Wide'!$EC$137="","",'Deal_Master_Wide'!$EC$137)</x:f>
      </x:c>
      <x:c r="Z942" s="118" t="str">
        <x:f>IF('Deal_Master_Wide'!$EJ$137="","",'Deal_Master_Wide'!$EJ$137)</x:f>
      </x:c>
      <x:c r="AA942" s="52" t="str">
        <x:f>IF('Deal_Master_Wide'!$AL$137="","",'Deal_Master_Wide'!$AL$137)</x:f>
        <x:v>Unknown</x:v>
      </x:c>
      <x:c r="AB942" s="54" t="n">
        <x:f>IF('Deal_Master_Wide'!$AF$137="","",'Deal_Master_Wide'!$AF$137)</x:f>
        <x:v>435</x:v>
      </x:c>
      <x:c r="AC942" s="52" t="str">
        <x:f>IF(COUNT($P942,$Q942,$R942,$S942,$T942,$U942,$V942,$W942,$X942)=9,"Yes","No")</x:f>
        <x:v>No</x:v>
      </x:c>
      <x:c r="AD942" s="52" t="str">
        <x:f>IF(COUNT($Y942,$Z942)=2,"Yes","No")</x:f>
        <x:v>No</x:v>
      </x:c>
      <x:c r="AE942" s="50" t="str"/>
      <x:c r="AF942" t="str"/>
    </x:row>
    <x:row r="943" ht="20" customHeight="1">
      <x:c r="A943" s="50" t="str">
        <x:v>CTL-0135</x:v>
      </x:c>
      <x:c r="B943" s="50" t="str">
        <x:v>Candidate alternative-rationale group</x:v>
      </x:c>
      <x:c r="C943" s="52" t="str">
        <x:f>IF('Deal_Master_Wide'!$AU$137="","",'Deal_Master_Wide'!$AU$137)</x:f>
        <x:v>Not reviewed</x:v>
      </x:c>
      <x:c r="D943" s="52" t="str">
        <x:f>IF('Deal_Master_Wide'!$AV$137="","",'Deal_Master_Wide'!$AV$137)</x:f>
        <x:v>Not assessed</x:v>
      </x:c>
      <x:c r="E943" s="50" t="n">
        <x:v>0</x:v>
      </x:c>
      <x:c r="F943" s="52" t="str">
        <x:f>IF(OR($C943="High-confidence innovation-driven",$C943="Medium-confidence innovation-driven"),1,IF($C943="Clear alternative-rationale",0,""))</x:f>
      </x:c>
      <x:c r="G943" s="52" t="str">
        <x:f>IF('Deal_Master_Wide'!$M$137="","",'Deal_Master_Wide'!$M$137)</x:f>
        <x:v>Review</x:v>
      </x:c>
      <x:c r="H943" s="50" t="str">
        <x:v>Boston Scientific Corp</x:v>
      </x:c>
      <x:c r="I943" s="50" t="str">
        <x:v>Symetis SA (Inactive)</x:v>
      </x:c>
      <x:c r="J943" s="50" t="n">
        <x:v>2017</x:v>
      </x:c>
      <x:c r="K943" s="50" t="n">
        <x:v>0</x:v>
      </x:c>
      <x:c r="L943" s="50" t="n">
        <x:v>2017</x:v>
      </x:c>
      <x:c r="M943" s="50" t="n">
        <x:v>0</x:v>
      </x:c>
      <x:c r="N943" s="50" t="n">
        <x:v>1</x:v>
      </x:c>
      <x:c r="O943" s="52" t="str">
        <x:f>IF($F943="","",$F943*$M943)</x:f>
      </x:c>
      <x:c r="P943" s="54" t="str">
        <x:f>IF('Deal_Master_Wide'!$BS$137="","",'Deal_Master_Wide'!$BS$137)</x:f>
      </x:c>
      <x:c r="Q943" s="54" t="str">
        <x:f>IF('Deal_Master_Wide'!$BZ$137="","",'Deal_Master_Wide'!$BZ$137)</x:f>
      </x:c>
      <x:c r="R943" s="54" t="str">
        <x:f>IF('Deal_Master_Wide'!$CG$137="","",'Deal_Master_Wide'!$CG$137)</x:f>
      </x:c>
      <x:c r="S943" s="54" t="str">
        <x:f>IF('Deal_Master_Wide'!$CN$137="","",'Deal_Master_Wide'!$CN$137)</x:f>
      </x:c>
      <x:c r="T943" s="54" t="str">
        <x:f>IF('Deal_Master_Wide'!$CU$137="","",'Deal_Master_Wide'!$CU$137)</x:f>
      </x:c>
      <x:c r="U943" s="54" t="str">
        <x:f>IF('Deal_Master_Wide'!$DB$137="","",'Deal_Master_Wide'!$DB$137)</x:f>
      </x:c>
      <x:c r="V943" s="56" t="str">
        <x:f>IF('Deal_Master_Wide'!$DI$137="","",'Deal_Master_Wide'!$DI$137)</x:f>
      </x:c>
      <x:c r="W943" s="56" t="str">
        <x:f>IF('Deal_Master_Wide'!$DP$137="","",'Deal_Master_Wide'!$DP$137)</x:f>
      </x:c>
      <x:c r="X943" s="56" t="str">
        <x:f>IF('Deal_Master_Wide'!$DW$137="","",'Deal_Master_Wide'!$DW$137)</x:f>
      </x:c>
      <x:c r="Y943" s="118" t="str">
        <x:f>IF('Deal_Master_Wide'!$ED$137="","",'Deal_Master_Wide'!$ED$137)</x:f>
      </x:c>
      <x:c r="Z943" s="118" t="str">
        <x:f>IF('Deal_Master_Wide'!$EK$137="","",'Deal_Master_Wide'!$EK$137)</x:f>
      </x:c>
      <x:c r="AA943" s="52" t="str">
        <x:f>IF('Deal_Master_Wide'!$AL$137="","",'Deal_Master_Wide'!$AL$137)</x:f>
        <x:v>Unknown</x:v>
      </x:c>
      <x:c r="AB943" s="54" t="n">
        <x:f>IF('Deal_Master_Wide'!$AF$137="","",'Deal_Master_Wide'!$AF$137)</x:f>
        <x:v>435</x:v>
      </x:c>
      <x:c r="AC943" s="52" t="str">
        <x:f>IF(COUNT($P943,$Q943,$R943,$S943,$T943,$U943,$V943,$W943,$X943)=9,"Yes","No")</x:f>
        <x:v>No</x:v>
      </x:c>
      <x:c r="AD943" s="52" t="str">
        <x:f>IF(COUNT($Y943,$Z943)=2,"Yes","No")</x:f>
        <x:v>No</x:v>
      </x:c>
      <x:c r="AE943" s="50" t="str"/>
      <x:c r="AF943" t="str"/>
    </x:row>
    <x:row r="944" ht="20" customHeight="1">
      <x:c r="A944" s="50" t="str">
        <x:v>CTL-0135</x:v>
      </x:c>
      <x:c r="B944" s="50" t="str">
        <x:v>Candidate alternative-rationale group</x:v>
      </x:c>
      <x:c r="C944" s="52" t="str">
        <x:f>IF('Deal_Master_Wide'!$AU$137="","",'Deal_Master_Wide'!$AU$137)</x:f>
        <x:v>Not reviewed</x:v>
      </x:c>
      <x:c r="D944" s="52" t="str">
        <x:f>IF('Deal_Master_Wide'!$AV$137="","",'Deal_Master_Wide'!$AV$137)</x:f>
        <x:v>Not assessed</x:v>
      </x:c>
      <x:c r="E944" s="50" t="n">
        <x:v>0</x:v>
      </x:c>
      <x:c r="F944" s="52" t="str">
        <x:f>IF(OR($C944="High-confidence innovation-driven",$C944="Medium-confidence innovation-driven"),1,IF($C944="Clear alternative-rationale",0,""))</x:f>
      </x:c>
      <x:c r="G944" s="52" t="str">
        <x:f>IF('Deal_Master_Wide'!$M$137="","",'Deal_Master_Wide'!$M$137)</x:f>
        <x:v>Review</x:v>
      </x:c>
      <x:c r="H944" s="50" t="str">
        <x:v>Boston Scientific Corp</x:v>
      </x:c>
      <x:c r="I944" s="50" t="str">
        <x:v>Symetis SA (Inactive)</x:v>
      </x:c>
      <x:c r="J944" s="50" t="n">
        <x:v>2017</x:v>
      </x:c>
      <x:c r="K944" s="50" t="n">
        <x:v>1</x:v>
      </x:c>
      <x:c r="L944" s="50" t="n">
        <x:v>2018</x:v>
      </x:c>
      <x:c r="M944" s="50" t="n">
        <x:v>1</x:v>
      </x:c>
      <x:c r="N944" s="50" t="n">
        <x:v>1</x:v>
      </x:c>
      <x:c r="O944" s="52" t="str">
        <x:f>IF($F944="","",$F944*$M944)</x:f>
      </x:c>
      <x:c r="P944" s="54" t="str">
        <x:f>IF('Deal_Master_Wide'!$BT$137="","",'Deal_Master_Wide'!$BT$137)</x:f>
      </x:c>
      <x:c r="Q944" s="54" t="str">
        <x:f>IF('Deal_Master_Wide'!$CA$137="","",'Deal_Master_Wide'!$CA$137)</x:f>
      </x:c>
      <x:c r="R944" s="54" t="str">
        <x:f>IF('Deal_Master_Wide'!$CH$137="","",'Deal_Master_Wide'!$CH$137)</x:f>
      </x:c>
      <x:c r="S944" s="54" t="str">
        <x:f>IF('Deal_Master_Wide'!$CO$137="","",'Deal_Master_Wide'!$CO$137)</x:f>
      </x:c>
      <x:c r="T944" s="54" t="str">
        <x:f>IF('Deal_Master_Wide'!$CV$137="","",'Deal_Master_Wide'!$CV$137)</x:f>
      </x:c>
      <x:c r="U944" s="54" t="str">
        <x:f>IF('Deal_Master_Wide'!$DC$137="","",'Deal_Master_Wide'!$DC$137)</x:f>
      </x:c>
      <x:c r="V944" s="56" t="str">
        <x:f>IF('Deal_Master_Wide'!$DJ$137="","",'Deal_Master_Wide'!$DJ$137)</x:f>
      </x:c>
      <x:c r="W944" s="56" t="str">
        <x:f>IF('Deal_Master_Wide'!$DQ$137="","",'Deal_Master_Wide'!$DQ$137)</x:f>
      </x:c>
      <x:c r="X944" s="56" t="str">
        <x:f>IF('Deal_Master_Wide'!$DX$137="","",'Deal_Master_Wide'!$DX$137)</x:f>
      </x:c>
      <x:c r="Y944" s="118" t="str">
        <x:f>IF('Deal_Master_Wide'!$EE$137="","",'Deal_Master_Wide'!$EE$137)</x:f>
      </x:c>
      <x:c r="Z944" s="118" t="str">
        <x:f>IF('Deal_Master_Wide'!$EL$137="","",'Deal_Master_Wide'!$EL$137)</x:f>
      </x:c>
      <x:c r="AA944" s="52" t="str">
        <x:f>IF('Deal_Master_Wide'!$AL$137="","",'Deal_Master_Wide'!$AL$137)</x:f>
        <x:v>Unknown</x:v>
      </x:c>
      <x:c r="AB944" s="54" t="n">
        <x:f>IF('Deal_Master_Wide'!$AF$137="","",'Deal_Master_Wide'!$AF$137)</x:f>
        <x:v>435</x:v>
      </x:c>
      <x:c r="AC944" s="52" t="str">
        <x:f>IF(COUNT($P944,$Q944,$R944,$S944,$T944,$U944,$V944,$W944,$X944)=9,"Yes","No")</x:f>
        <x:v>No</x:v>
      </x:c>
      <x:c r="AD944" s="52" t="str">
        <x:f>IF(COUNT($Y944,$Z944)=2,"Yes","No")</x:f>
        <x:v>No</x:v>
      </x:c>
      <x:c r="AE944" s="50" t="str"/>
      <x:c r="AF944" t="str"/>
    </x:row>
    <x:row r="945" ht="20" customHeight="1">
      <x:c r="A945" s="50" t="str">
        <x:v>CTL-0135</x:v>
      </x:c>
      <x:c r="B945" s="50" t="str">
        <x:v>Candidate alternative-rationale group</x:v>
      </x:c>
      <x:c r="C945" s="52" t="str">
        <x:f>IF('Deal_Master_Wide'!$AU$137="","",'Deal_Master_Wide'!$AU$137)</x:f>
        <x:v>Not reviewed</x:v>
      </x:c>
      <x:c r="D945" s="52" t="str">
        <x:f>IF('Deal_Master_Wide'!$AV$137="","",'Deal_Master_Wide'!$AV$137)</x:f>
        <x:v>Not assessed</x:v>
      </x:c>
      <x:c r="E945" s="50" t="n">
        <x:v>0</x:v>
      </x:c>
      <x:c r="F945" s="52" t="str">
        <x:f>IF(OR($C945="High-confidence innovation-driven",$C945="Medium-confidence innovation-driven"),1,IF($C945="Clear alternative-rationale",0,""))</x:f>
      </x:c>
      <x:c r="G945" s="52" t="str">
        <x:f>IF('Deal_Master_Wide'!$M$137="","",'Deal_Master_Wide'!$M$137)</x:f>
        <x:v>Review</x:v>
      </x:c>
      <x:c r="H945" s="50" t="str">
        <x:v>Boston Scientific Corp</x:v>
      </x:c>
      <x:c r="I945" s="50" t="str">
        <x:v>Symetis SA (Inactive)</x:v>
      </x:c>
      <x:c r="J945" s="50" t="n">
        <x:v>2017</x:v>
      </x:c>
      <x:c r="K945" s="50" t="n">
        <x:v>2</x:v>
      </x:c>
      <x:c r="L945" s="50" t="n">
        <x:v>2019</x:v>
      </x:c>
      <x:c r="M945" s="50" t="n">
        <x:v>1</x:v>
      </x:c>
      <x:c r="N945" s="50" t="n">
        <x:v>1</x:v>
      </x:c>
      <x:c r="O945" s="52" t="str">
        <x:f>IF($F945="","",$F945*$M945)</x:f>
      </x:c>
      <x:c r="P945" s="54" t="str">
        <x:f>IF('Deal_Master_Wide'!$BU$137="","",'Deal_Master_Wide'!$BU$137)</x:f>
      </x:c>
      <x:c r="Q945" s="54" t="str">
        <x:f>IF('Deal_Master_Wide'!$CB$137="","",'Deal_Master_Wide'!$CB$137)</x:f>
      </x:c>
      <x:c r="R945" s="54" t="str">
        <x:f>IF('Deal_Master_Wide'!$CI$137="","",'Deal_Master_Wide'!$CI$137)</x:f>
      </x:c>
      <x:c r="S945" s="54" t="str">
        <x:f>IF('Deal_Master_Wide'!$CP$137="","",'Deal_Master_Wide'!$CP$137)</x:f>
      </x:c>
      <x:c r="T945" s="54" t="str">
        <x:f>IF('Deal_Master_Wide'!$CW$137="","",'Deal_Master_Wide'!$CW$137)</x:f>
      </x:c>
      <x:c r="U945" s="54" t="str">
        <x:f>IF('Deal_Master_Wide'!$DD$137="","",'Deal_Master_Wide'!$DD$137)</x:f>
      </x:c>
      <x:c r="V945" s="56" t="str">
        <x:f>IF('Deal_Master_Wide'!$DK$137="","",'Deal_Master_Wide'!$DK$137)</x:f>
      </x:c>
      <x:c r="W945" s="56" t="str">
        <x:f>IF('Deal_Master_Wide'!$DR$137="","",'Deal_Master_Wide'!$DR$137)</x:f>
      </x:c>
      <x:c r="X945" s="56" t="str">
        <x:f>IF('Deal_Master_Wide'!$DY$137="","",'Deal_Master_Wide'!$DY$137)</x:f>
      </x:c>
      <x:c r="Y945" s="118" t="str">
        <x:f>IF('Deal_Master_Wide'!$EF$137="","",'Deal_Master_Wide'!$EF$137)</x:f>
      </x:c>
      <x:c r="Z945" s="118" t="str">
        <x:f>IF('Deal_Master_Wide'!$EM$137="","",'Deal_Master_Wide'!$EM$137)</x:f>
      </x:c>
      <x:c r="AA945" s="52" t="str">
        <x:f>IF('Deal_Master_Wide'!$AL$137="","",'Deal_Master_Wide'!$AL$137)</x:f>
        <x:v>Unknown</x:v>
      </x:c>
      <x:c r="AB945" s="54" t="n">
        <x:f>IF('Deal_Master_Wide'!$AF$137="","",'Deal_Master_Wide'!$AF$137)</x:f>
        <x:v>435</x:v>
      </x:c>
      <x:c r="AC945" s="52" t="str">
        <x:f>IF(COUNT($P945,$Q945,$R945,$S945,$T945,$U945,$V945,$W945,$X945)=9,"Yes","No")</x:f>
        <x:v>No</x:v>
      </x:c>
      <x:c r="AD945" s="52" t="str">
        <x:f>IF(COUNT($Y945,$Z945)=2,"Yes","No")</x:f>
        <x:v>No</x:v>
      </x:c>
      <x:c r="AE945" s="50" t="str"/>
      <x:c r="AF945" t="str"/>
    </x:row>
    <x:row r="946" ht="20" customHeight="1">
      <x:c r="A946" s="50" t="str">
        <x:v>CTL-0135</x:v>
      </x:c>
      <x:c r="B946" s="50" t="str">
        <x:v>Candidate alternative-rationale group</x:v>
      </x:c>
      <x:c r="C946" s="52" t="str">
        <x:f>IF('Deal_Master_Wide'!$AU$137="","",'Deal_Master_Wide'!$AU$137)</x:f>
        <x:v>Not reviewed</x:v>
      </x:c>
      <x:c r="D946" s="52" t="str">
        <x:f>IF('Deal_Master_Wide'!$AV$137="","",'Deal_Master_Wide'!$AV$137)</x:f>
        <x:v>Not assessed</x:v>
      </x:c>
      <x:c r="E946" s="50" t="n">
        <x:v>0</x:v>
      </x:c>
      <x:c r="F946" s="52" t="str">
        <x:f>IF(OR($C946="High-confidence innovation-driven",$C946="Medium-confidence innovation-driven"),1,IF($C946="Clear alternative-rationale",0,""))</x:f>
      </x:c>
      <x:c r="G946" s="52" t="str">
        <x:f>IF('Deal_Master_Wide'!$M$137="","",'Deal_Master_Wide'!$M$137)</x:f>
        <x:v>Review</x:v>
      </x:c>
      <x:c r="H946" s="50" t="str">
        <x:v>Boston Scientific Corp</x:v>
      </x:c>
      <x:c r="I946" s="50" t="str">
        <x:v>Symetis SA (Inactive)</x:v>
      </x:c>
      <x:c r="J946" s="50" t="n">
        <x:v>2017</x:v>
      </x:c>
      <x:c r="K946" s="50" t="n">
        <x:v>3</x:v>
      </x:c>
      <x:c r="L946" s="50" t="n">
        <x:v>2020</x:v>
      </x:c>
      <x:c r="M946" s="50" t="n">
        <x:v>1</x:v>
      </x:c>
      <x:c r="N946" s="50" t="n">
        <x:v>1</x:v>
      </x:c>
      <x:c r="O946" s="52" t="str">
        <x:f>IF($F946="","",$F946*$M946)</x:f>
      </x:c>
      <x:c r="P946" s="54" t="str">
        <x:f>IF('Deal_Master_Wide'!$BV$137="","",'Deal_Master_Wide'!$BV$137)</x:f>
      </x:c>
      <x:c r="Q946" s="54" t="str">
        <x:f>IF('Deal_Master_Wide'!$CC$137="","",'Deal_Master_Wide'!$CC$137)</x:f>
      </x:c>
      <x:c r="R946" s="54" t="str">
        <x:f>IF('Deal_Master_Wide'!$CJ$137="","",'Deal_Master_Wide'!$CJ$137)</x:f>
      </x:c>
      <x:c r="S946" s="54" t="str">
        <x:f>IF('Deal_Master_Wide'!$CQ$137="","",'Deal_Master_Wide'!$CQ$137)</x:f>
      </x:c>
      <x:c r="T946" s="54" t="str">
        <x:f>IF('Deal_Master_Wide'!$CX$137="","",'Deal_Master_Wide'!$CX$137)</x:f>
      </x:c>
      <x:c r="U946" s="54" t="str">
        <x:f>IF('Deal_Master_Wide'!$DE$137="","",'Deal_Master_Wide'!$DE$137)</x:f>
      </x:c>
      <x:c r="V946" s="56" t="str">
        <x:f>IF('Deal_Master_Wide'!$DL$137="","",'Deal_Master_Wide'!$DL$137)</x:f>
      </x:c>
      <x:c r="W946" s="56" t="str">
        <x:f>IF('Deal_Master_Wide'!$DS$137="","",'Deal_Master_Wide'!$DS$137)</x:f>
      </x:c>
      <x:c r="X946" s="56" t="str">
        <x:f>IF('Deal_Master_Wide'!$DZ$137="","",'Deal_Master_Wide'!$DZ$137)</x:f>
      </x:c>
      <x:c r="Y946" s="118" t="str">
        <x:f>IF('Deal_Master_Wide'!$EG$137="","",'Deal_Master_Wide'!$EG$137)</x:f>
      </x:c>
      <x:c r="Z946" s="118" t="str">
        <x:f>IF('Deal_Master_Wide'!$EN$137="","",'Deal_Master_Wide'!$EN$137)</x:f>
      </x:c>
      <x:c r="AA946" s="52" t="str">
        <x:f>IF('Deal_Master_Wide'!$AL$137="","",'Deal_Master_Wide'!$AL$137)</x:f>
        <x:v>Unknown</x:v>
      </x:c>
      <x:c r="AB946" s="54" t="n">
        <x:f>IF('Deal_Master_Wide'!$AF$137="","",'Deal_Master_Wide'!$AF$137)</x:f>
        <x:v>435</x:v>
      </x:c>
      <x:c r="AC946" s="52" t="str">
        <x:f>IF(COUNT($P946,$Q946,$R946,$S946,$T946,$U946,$V946,$W946,$X946)=9,"Yes","No")</x:f>
        <x:v>No</x:v>
      </x:c>
      <x:c r="AD946" s="52" t="str">
        <x:f>IF(COUNT($Y946,$Z946)=2,"Yes","No")</x:f>
        <x:v>No</x:v>
      </x:c>
      <x:c r="AE946" s="50" t="str"/>
      <x:c r="AF946" t="str"/>
    </x:row>
    <x:row r="947" ht="20" customHeight="1">
      <x:c r="A947" s="50" t="str">
        <x:v>CTL-0136</x:v>
      </x:c>
      <x:c r="B947" s="50" t="str">
        <x:v>Candidate alternative-rationale group</x:v>
      </x:c>
      <x:c r="C947" s="52" t="str">
        <x:f>IF('Deal_Master_Wide'!$AU$138="","",'Deal_Master_Wide'!$AU$138)</x:f>
        <x:v>Not reviewed</x:v>
      </x:c>
      <x:c r="D947" s="52" t="str">
        <x:f>IF('Deal_Master_Wide'!$AV$138="","",'Deal_Master_Wide'!$AV$138)</x:f>
        <x:v>Not assessed</x:v>
      </x:c>
      <x:c r="E947" s="50" t="n">
        <x:v>0</x:v>
      </x:c>
      <x:c r="F947" s="52" t="str">
        <x:f>IF(OR($C947="High-confidence innovation-driven",$C947="Medium-confidence innovation-driven"),1,IF($C947="Clear alternative-rationale",0,""))</x:f>
      </x:c>
      <x:c r="G947" s="52" t="str">
        <x:f>IF('Deal_Master_Wide'!$M$138="","",'Deal_Master_Wide'!$M$138)</x:f>
        <x:v>Review</x:v>
      </x:c>
      <x:c r="H947" s="50" t="str">
        <x:v>BioLineRx Ltd</x:v>
      </x:c>
      <x:c r="I947" s="50" t="str">
        <x:v>Agalimmune Ltd</x:v>
      </x:c>
      <x:c r="J947" s="50" t="n">
        <x:v>2017</x:v>
      </x:c>
      <x:c r="K947" s="50" t="n">
        <x:v>-3</x:v>
      </x:c>
      <x:c r="L947" s="50" t="n">
        <x:v>2014</x:v>
      </x:c>
      <x:c r="M947" s="50" t="n">
        <x:v>0</x:v>
      </x:c>
      <x:c r="N947" s="50" t="n">
        <x:v>0</x:v>
      </x:c>
      <x:c r="O947" s="52" t="str">
        <x:f>IF($F947="","",$F947*$M947)</x:f>
      </x:c>
      <x:c r="P947" s="54" t="str">
        <x:f>IF('Deal_Master_Wide'!$BP$138="","",'Deal_Master_Wide'!$BP$138)</x:f>
      </x:c>
      <x:c r="Q947" s="54" t="str">
        <x:f>IF('Deal_Master_Wide'!$BW$138="","",'Deal_Master_Wide'!$BW$138)</x:f>
      </x:c>
      <x:c r="R947" s="54" t="str">
        <x:f>IF('Deal_Master_Wide'!$CD$138="","",'Deal_Master_Wide'!$CD$138)</x:f>
      </x:c>
      <x:c r="S947" s="54" t="str">
        <x:f>IF('Deal_Master_Wide'!$CK$138="","",'Deal_Master_Wide'!$CK$138)</x:f>
      </x:c>
      <x:c r="T947" s="54" t="str">
        <x:f>IF('Deal_Master_Wide'!$CR$138="","",'Deal_Master_Wide'!$CR$138)</x:f>
      </x:c>
      <x:c r="U947" s="54" t="str">
        <x:f>IF('Deal_Master_Wide'!$CY$138="","",'Deal_Master_Wide'!$CY$138)</x:f>
      </x:c>
      <x:c r="V947" s="56" t="str">
        <x:f>IF('Deal_Master_Wide'!$DF$138="","",'Deal_Master_Wide'!$DF$138)</x:f>
      </x:c>
      <x:c r="W947" s="56" t="str">
        <x:f>IF('Deal_Master_Wide'!$DM$138="","",'Deal_Master_Wide'!$DM$138)</x:f>
      </x:c>
      <x:c r="X947" s="56" t="str">
        <x:f>IF('Deal_Master_Wide'!$DT$138="","",'Deal_Master_Wide'!$DT$138)</x:f>
      </x:c>
      <x:c r="Y947" s="118" t="str">
        <x:f>IF('Deal_Master_Wide'!$EA$138="","",'Deal_Master_Wide'!$EA$138)</x:f>
      </x:c>
      <x:c r="Z947" s="118" t="str">
        <x:f>IF('Deal_Master_Wide'!$EH$138="","",'Deal_Master_Wide'!$EH$138)</x:f>
      </x:c>
      <x:c r="AA947" s="52" t="str">
        <x:f>IF('Deal_Master_Wide'!$AL$138="","",'Deal_Master_Wide'!$AL$138)</x:f>
        <x:v>Unknown</x:v>
      </x:c>
      <x:c r="AB947" s="54" t="n">
        <x:f>IF('Deal_Master_Wide'!$AF$138="","",'Deal_Master_Wide'!$AF$138)</x:f>
        <x:v>6</x:v>
      </x:c>
      <x:c r="AC947" s="52" t="str">
        <x:f>IF(COUNT($P947,$Q947,$R947,$S947,$T947,$U947,$V947,$W947,$X947)=9,"Yes","No")</x:f>
        <x:v>No</x:v>
      </x:c>
      <x:c r="AD947" s="52" t="str">
        <x:f>IF(COUNT($Y947,$Z947)=2,"Yes","No")</x:f>
        <x:v>No</x:v>
      </x:c>
      <x:c r="AE947" s="50" t="str"/>
      <x:c r="AF947" t="str"/>
    </x:row>
    <x:row r="948" ht="20" customHeight="1">
      <x:c r="A948" s="50" t="str">
        <x:v>CTL-0136</x:v>
      </x:c>
      <x:c r="B948" s="50" t="str">
        <x:v>Candidate alternative-rationale group</x:v>
      </x:c>
      <x:c r="C948" s="52" t="str">
        <x:f>IF('Deal_Master_Wide'!$AU$138="","",'Deal_Master_Wide'!$AU$138)</x:f>
        <x:v>Not reviewed</x:v>
      </x:c>
      <x:c r="D948" s="52" t="str">
        <x:f>IF('Deal_Master_Wide'!$AV$138="","",'Deal_Master_Wide'!$AV$138)</x:f>
        <x:v>Not assessed</x:v>
      </x:c>
      <x:c r="E948" s="50" t="n">
        <x:v>0</x:v>
      </x:c>
      <x:c r="F948" s="52" t="str">
        <x:f>IF(OR($C948="High-confidence innovation-driven",$C948="Medium-confidence innovation-driven"),1,IF($C948="Clear alternative-rationale",0,""))</x:f>
      </x:c>
      <x:c r="G948" s="52" t="str">
        <x:f>IF('Deal_Master_Wide'!$M$138="","",'Deal_Master_Wide'!$M$138)</x:f>
        <x:v>Review</x:v>
      </x:c>
      <x:c r="H948" s="50" t="str">
        <x:v>BioLineRx Ltd</x:v>
      </x:c>
      <x:c r="I948" s="50" t="str">
        <x:v>Agalimmune Ltd</x:v>
      </x:c>
      <x:c r="J948" s="50" t="n">
        <x:v>2017</x:v>
      </x:c>
      <x:c r="K948" s="50" t="n">
        <x:v>-2</x:v>
      </x:c>
      <x:c r="L948" s="50" t="n">
        <x:v>2015</x:v>
      </x:c>
      <x:c r="M948" s="50" t="n">
        <x:v>0</x:v>
      </x:c>
      <x:c r="N948" s="50" t="n">
        <x:v>0</x:v>
      </x:c>
      <x:c r="O948" s="52" t="str">
        <x:f>IF($F948="","",$F948*$M948)</x:f>
      </x:c>
      <x:c r="P948" s="54" t="str">
        <x:f>IF('Deal_Master_Wide'!$BQ$138="","",'Deal_Master_Wide'!$BQ$138)</x:f>
      </x:c>
      <x:c r="Q948" s="54" t="str">
        <x:f>IF('Deal_Master_Wide'!$BX$138="","",'Deal_Master_Wide'!$BX$138)</x:f>
      </x:c>
      <x:c r="R948" s="54" t="str">
        <x:f>IF('Deal_Master_Wide'!$CE$138="","",'Deal_Master_Wide'!$CE$138)</x:f>
      </x:c>
      <x:c r="S948" s="54" t="str">
        <x:f>IF('Deal_Master_Wide'!$CL$138="","",'Deal_Master_Wide'!$CL$138)</x:f>
      </x:c>
      <x:c r="T948" s="54" t="str">
        <x:f>IF('Deal_Master_Wide'!$CS$138="","",'Deal_Master_Wide'!$CS$138)</x:f>
      </x:c>
      <x:c r="U948" s="54" t="str">
        <x:f>IF('Deal_Master_Wide'!$CZ$138="","",'Deal_Master_Wide'!$CZ$138)</x:f>
      </x:c>
      <x:c r="V948" s="56" t="str">
        <x:f>IF('Deal_Master_Wide'!$DG$138="","",'Deal_Master_Wide'!$DG$138)</x:f>
      </x:c>
      <x:c r="W948" s="56" t="str">
        <x:f>IF('Deal_Master_Wide'!$DN$138="","",'Deal_Master_Wide'!$DN$138)</x:f>
      </x:c>
      <x:c r="X948" s="56" t="str">
        <x:f>IF('Deal_Master_Wide'!$DU$138="","",'Deal_Master_Wide'!$DU$138)</x:f>
      </x:c>
      <x:c r="Y948" s="118" t="str">
        <x:f>IF('Deal_Master_Wide'!$EB$138="","",'Deal_Master_Wide'!$EB$138)</x:f>
      </x:c>
      <x:c r="Z948" s="118" t="str">
        <x:f>IF('Deal_Master_Wide'!$EI$138="","",'Deal_Master_Wide'!$EI$138)</x:f>
      </x:c>
      <x:c r="AA948" s="52" t="str">
        <x:f>IF('Deal_Master_Wide'!$AL$138="","",'Deal_Master_Wide'!$AL$138)</x:f>
        <x:v>Unknown</x:v>
      </x:c>
      <x:c r="AB948" s="54" t="n">
        <x:f>IF('Deal_Master_Wide'!$AF$138="","",'Deal_Master_Wide'!$AF$138)</x:f>
        <x:v>6</x:v>
      </x:c>
      <x:c r="AC948" s="52" t="str">
        <x:f>IF(COUNT($P948,$Q948,$R948,$S948,$T948,$U948,$V948,$W948,$X948)=9,"Yes","No")</x:f>
        <x:v>No</x:v>
      </x:c>
      <x:c r="AD948" s="52" t="str">
        <x:f>IF(COUNT($Y948,$Z948)=2,"Yes","No")</x:f>
        <x:v>No</x:v>
      </x:c>
      <x:c r="AE948" s="50" t="str"/>
      <x:c r="AF948" t="str"/>
    </x:row>
    <x:row r="949" ht="20" customHeight="1">
      <x:c r="A949" s="50" t="str">
        <x:v>CTL-0136</x:v>
      </x:c>
      <x:c r="B949" s="50" t="str">
        <x:v>Candidate alternative-rationale group</x:v>
      </x:c>
      <x:c r="C949" s="52" t="str">
        <x:f>IF('Deal_Master_Wide'!$AU$138="","",'Deal_Master_Wide'!$AU$138)</x:f>
        <x:v>Not reviewed</x:v>
      </x:c>
      <x:c r="D949" s="52" t="str">
        <x:f>IF('Deal_Master_Wide'!$AV$138="","",'Deal_Master_Wide'!$AV$138)</x:f>
        <x:v>Not assessed</x:v>
      </x:c>
      <x:c r="E949" s="50" t="n">
        <x:v>0</x:v>
      </x:c>
      <x:c r="F949" s="52" t="str">
        <x:f>IF(OR($C949="High-confidence innovation-driven",$C949="Medium-confidence innovation-driven"),1,IF($C949="Clear alternative-rationale",0,""))</x:f>
      </x:c>
      <x:c r="G949" s="52" t="str">
        <x:f>IF('Deal_Master_Wide'!$M$138="","",'Deal_Master_Wide'!$M$138)</x:f>
        <x:v>Review</x:v>
      </x:c>
      <x:c r="H949" s="50" t="str">
        <x:v>BioLineRx Ltd</x:v>
      </x:c>
      <x:c r="I949" s="50" t="str">
        <x:v>Agalimmune Ltd</x:v>
      </x:c>
      <x:c r="J949" s="50" t="n">
        <x:v>2017</x:v>
      </x:c>
      <x:c r="K949" s="50" t="n">
        <x:v>-1</x:v>
      </x:c>
      <x:c r="L949" s="50" t="n">
        <x:v>2016</x:v>
      </x:c>
      <x:c r="M949" s="50" t="n">
        <x:v>0</x:v>
      </x:c>
      <x:c r="N949" s="50" t="n">
        <x:v>0</x:v>
      </x:c>
      <x:c r="O949" s="52" t="str">
        <x:f>IF($F949="","",$F949*$M949)</x:f>
      </x:c>
      <x:c r="P949" s="54" t="str">
        <x:f>IF('Deal_Master_Wide'!$BR$138="","",'Deal_Master_Wide'!$BR$138)</x:f>
      </x:c>
      <x:c r="Q949" s="54" t="str">
        <x:f>IF('Deal_Master_Wide'!$BY$138="","",'Deal_Master_Wide'!$BY$138)</x:f>
      </x:c>
      <x:c r="R949" s="54" t="str">
        <x:f>IF('Deal_Master_Wide'!$CF$138="","",'Deal_Master_Wide'!$CF$138)</x:f>
      </x:c>
      <x:c r="S949" s="54" t="str">
        <x:f>IF('Deal_Master_Wide'!$CM$138="","",'Deal_Master_Wide'!$CM$138)</x:f>
      </x:c>
      <x:c r="T949" s="54" t="str">
        <x:f>IF('Deal_Master_Wide'!$CT$138="","",'Deal_Master_Wide'!$CT$138)</x:f>
      </x:c>
      <x:c r="U949" s="54" t="str">
        <x:f>IF('Deal_Master_Wide'!$DA$138="","",'Deal_Master_Wide'!$DA$138)</x:f>
      </x:c>
      <x:c r="V949" s="56" t="str">
        <x:f>IF('Deal_Master_Wide'!$DH$138="","",'Deal_Master_Wide'!$DH$138)</x:f>
      </x:c>
      <x:c r="W949" s="56" t="str">
        <x:f>IF('Deal_Master_Wide'!$DO$138="","",'Deal_Master_Wide'!$DO$138)</x:f>
      </x:c>
      <x:c r="X949" s="56" t="str">
        <x:f>IF('Deal_Master_Wide'!$DV$138="","",'Deal_Master_Wide'!$DV$138)</x:f>
      </x:c>
      <x:c r="Y949" s="118" t="str">
        <x:f>IF('Deal_Master_Wide'!$EC$138="","",'Deal_Master_Wide'!$EC$138)</x:f>
      </x:c>
      <x:c r="Z949" s="118" t="str">
        <x:f>IF('Deal_Master_Wide'!$EJ$138="","",'Deal_Master_Wide'!$EJ$138)</x:f>
      </x:c>
      <x:c r="AA949" s="52" t="str">
        <x:f>IF('Deal_Master_Wide'!$AL$138="","",'Deal_Master_Wide'!$AL$138)</x:f>
        <x:v>Unknown</x:v>
      </x:c>
      <x:c r="AB949" s="54" t="n">
        <x:f>IF('Deal_Master_Wide'!$AF$138="","",'Deal_Master_Wide'!$AF$138)</x:f>
        <x:v>6</x:v>
      </x:c>
      <x:c r="AC949" s="52" t="str">
        <x:f>IF(COUNT($P949,$Q949,$R949,$S949,$T949,$U949,$V949,$W949,$X949)=9,"Yes","No")</x:f>
        <x:v>No</x:v>
      </x:c>
      <x:c r="AD949" s="52" t="str">
        <x:f>IF(COUNT($Y949,$Z949)=2,"Yes","No")</x:f>
        <x:v>No</x:v>
      </x:c>
      <x:c r="AE949" s="50" t="str"/>
      <x:c r="AF949" t="str"/>
    </x:row>
    <x:row r="950" ht="20" customHeight="1">
      <x:c r="A950" s="50" t="str">
        <x:v>CTL-0136</x:v>
      </x:c>
      <x:c r="B950" s="50" t="str">
        <x:v>Candidate alternative-rationale group</x:v>
      </x:c>
      <x:c r="C950" s="52" t="str">
        <x:f>IF('Deal_Master_Wide'!$AU$138="","",'Deal_Master_Wide'!$AU$138)</x:f>
        <x:v>Not reviewed</x:v>
      </x:c>
      <x:c r="D950" s="52" t="str">
        <x:f>IF('Deal_Master_Wide'!$AV$138="","",'Deal_Master_Wide'!$AV$138)</x:f>
        <x:v>Not assessed</x:v>
      </x:c>
      <x:c r="E950" s="50" t="n">
        <x:v>0</x:v>
      </x:c>
      <x:c r="F950" s="52" t="str">
        <x:f>IF(OR($C950="High-confidence innovation-driven",$C950="Medium-confidence innovation-driven"),1,IF($C950="Clear alternative-rationale",0,""))</x:f>
      </x:c>
      <x:c r="G950" s="52" t="str">
        <x:f>IF('Deal_Master_Wide'!$M$138="","",'Deal_Master_Wide'!$M$138)</x:f>
        <x:v>Review</x:v>
      </x:c>
      <x:c r="H950" s="50" t="str">
        <x:v>BioLineRx Ltd</x:v>
      </x:c>
      <x:c r="I950" s="50" t="str">
        <x:v>Agalimmune Ltd</x:v>
      </x:c>
      <x:c r="J950" s="50" t="n">
        <x:v>2017</x:v>
      </x:c>
      <x:c r="K950" s="50" t="n">
        <x:v>0</x:v>
      </x:c>
      <x:c r="L950" s="50" t="n">
        <x:v>2017</x:v>
      </x:c>
      <x:c r="M950" s="50" t="n">
        <x:v>0</x:v>
      </x:c>
      <x:c r="N950" s="50" t="n">
        <x:v>1</x:v>
      </x:c>
      <x:c r="O950" s="52" t="str">
        <x:f>IF($F950="","",$F950*$M950)</x:f>
      </x:c>
      <x:c r="P950" s="54" t="str">
        <x:f>IF('Deal_Master_Wide'!$BS$138="","",'Deal_Master_Wide'!$BS$138)</x:f>
      </x:c>
      <x:c r="Q950" s="54" t="str">
        <x:f>IF('Deal_Master_Wide'!$BZ$138="","",'Deal_Master_Wide'!$BZ$138)</x:f>
      </x:c>
      <x:c r="R950" s="54" t="str">
        <x:f>IF('Deal_Master_Wide'!$CG$138="","",'Deal_Master_Wide'!$CG$138)</x:f>
      </x:c>
      <x:c r="S950" s="54" t="str">
        <x:f>IF('Deal_Master_Wide'!$CN$138="","",'Deal_Master_Wide'!$CN$138)</x:f>
      </x:c>
      <x:c r="T950" s="54" t="str">
        <x:f>IF('Deal_Master_Wide'!$CU$138="","",'Deal_Master_Wide'!$CU$138)</x:f>
      </x:c>
      <x:c r="U950" s="54" t="str">
        <x:f>IF('Deal_Master_Wide'!$DB$138="","",'Deal_Master_Wide'!$DB$138)</x:f>
      </x:c>
      <x:c r="V950" s="56" t="str">
        <x:f>IF('Deal_Master_Wide'!$DI$138="","",'Deal_Master_Wide'!$DI$138)</x:f>
      </x:c>
      <x:c r="W950" s="56" t="str">
        <x:f>IF('Deal_Master_Wide'!$DP$138="","",'Deal_Master_Wide'!$DP$138)</x:f>
      </x:c>
      <x:c r="X950" s="56" t="str">
        <x:f>IF('Deal_Master_Wide'!$DW$138="","",'Deal_Master_Wide'!$DW$138)</x:f>
      </x:c>
      <x:c r="Y950" s="118" t="str">
        <x:f>IF('Deal_Master_Wide'!$ED$138="","",'Deal_Master_Wide'!$ED$138)</x:f>
      </x:c>
      <x:c r="Z950" s="118" t="str">
        <x:f>IF('Deal_Master_Wide'!$EK$138="","",'Deal_Master_Wide'!$EK$138)</x:f>
      </x:c>
      <x:c r="AA950" s="52" t="str">
        <x:f>IF('Deal_Master_Wide'!$AL$138="","",'Deal_Master_Wide'!$AL$138)</x:f>
        <x:v>Unknown</x:v>
      </x:c>
      <x:c r="AB950" s="54" t="n">
        <x:f>IF('Deal_Master_Wide'!$AF$138="","",'Deal_Master_Wide'!$AF$138)</x:f>
        <x:v>6</x:v>
      </x:c>
      <x:c r="AC950" s="52" t="str">
        <x:f>IF(COUNT($P950,$Q950,$R950,$S950,$T950,$U950,$V950,$W950,$X950)=9,"Yes","No")</x:f>
        <x:v>No</x:v>
      </x:c>
      <x:c r="AD950" s="52" t="str">
        <x:f>IF(COUNT($Y950,$Z950)=2,"Yes","No")</x:f>
        <x:v>No</x:v>
      </x:c>
      <x:c r="AE950" s="50" t="str"/>
      <x:c r="AF950" t="str"/>
    </x:row>
    <x:row r="951" ht="20" customHeight="1">
      <x:c r="A951" s="50" t="str">
        <x:v>CTL-0136</x:v>
      </x:c>
      <x:c r="B951" s="50" t="str">
        <x:v>Candidate alternative-rationale group</x:v>
      </x:c>
      <x:c r="C951" s="52" t="str">
        <x:f>IF('Deal_Master_Wide'!$AU$138="","",'Deal_Master_Wide'!$AU$138)</x:f>
        <x:v>Not reviewed</x:v>
      </x:c>
      <x:c r="D951" s="52" t="str">
        <x:f>IF('Deal_Master_Wide'!$AV$138="","",'Deal_Master_Wide'!$AV$138)</x:f>
        <x:v>Not assessed</x:v>
      </x:c>
      <x:c r="E951" s="50" t="n">
        <x:v>0</x:v>
      </x:c>
      <x:c r="F951" s="52" t="str">
        <x:f>IF(OR($C951="High-confidence innovation-driven",$C951="Medium-confidence innovation-driven"),1,IF($C951="Clear alternative-rationale",0,""))</x:f>
      </x:c>
      <x:c r="G951" s="52" t="str">
        <x:f>IF('Deal_Master_Wide'!$M$138="","",'Deal_Master_Wide'!$M$138)</x:f>
        <x:v>Review</x:v>
      </x:c>
      <x:c r="H951" s="50" t="str">
        <x:v>BioLineRx Ltd</x:v>
      </x:c>
      <x:c r="I951" s="50" t="str">
        <x:v>Agalimmune Ltd</x:v>
      </x:c>
      <x:c r="J951" s="50" t="n">
        <x:v>2017</x:v>
      </x:c>
      <x:c r="K951" s="50" t="n">
        <x:v>1</x:v>
      </x:c>
      <x:c r="L951" s="50" t="n">
        <x:v>2018</x:v>
      </x:c>
      <x:c r="M951" s="50" t="n">
        <x:v>1</x:v>
      </x:c>
      <x:c r="N951" s="50" t="n">
        <x:v>1</x:v>
      </x:c>
      <x:c r="O951" s="52" t="str">
        <x:f>IF($F951="","",$F951*$M951)</x:f>
      </x:c>
      <x:c r="P951" s="54" t="str">
        <x:f>IF('Deal_Master_Wide'!$BT$138="","",'Deal_Master_Wide'!$BT$138)</x:f>
      </x:c>
      <x:c r="Q951" s="54" t="str">
        <x:f>IF('Deal_Master_Wide'!$CA$138="","",'Deal_Master_Wide'!$CA$138)</x:f>
      </x:c>
      <x:c r="R951" s="54" t="str">
        <x:f>IF('Deal_Master_Wide'!$CH$138="","",'Deal_Master_Wide'!$CH$138)</x:f>
      </x:c>
      <x:c r="S951" s="54" t="str">
        <x:f>IF('Deal_Master_Wide'!$CO$138="","",'Deal_Master_Wide'!$CO$138)</x:f>
      </x:c>
      <x:c r="T951" s="54" t="str">
        <x:f>IF('Deal_Master_Wide'!$CV$138="","",'Deal_Master_Wide'!$CV$138)</x:f>
      </x:c>
      <x:c r="U951" s="54" t="str">
        <x:f>IF('Deal_Master_Wide'!$DC$138="","",'Deal_Master_Wide'!$DC$138)</x:f>
      </x:c>
      <x:c r="V951" s="56" t="str">
        <x:f>IF('Deal_Master_Wide'!$DJ$138="","",'Deal_Master_Wide'!$DJ$138)</x:f>
      </x:c>
      <x:c r="W951" s="56" t="str">
        <x:f>IF('Deal_Master_Wide'!$DQ$138="","",'Deal_Master_Wide'!$DQ$138)</x:f>
      </x:c>
      <x:c r="X951" s="56" t="str">
        <x:f>IF('Deal_Master_Wide'!$DX$138="","",'Deal_Master_Wide'!$DX$138)</x:f>
      </x:c>
      <x:c r="Y951" s="118" t="str">
        <x:f>IF('Deal_Master_Wide'!$EE$138="","",'Deal_Master_Wide'!$EE$138)</x:f>
      </x:c>
      <x:c r="Z951" s="118" t="str">
        <x:f>IF('Deal_Master_Wide'!$EL$138="","",'Deal_Master_Wide'!$EL$138)</x:f>
      </x:c>
      <x:c r="AA951" s="52" t="str">
        <x:f>IF('Deal_Master_Wide'!$AL$138="","",'Deal_Master_Wide'!$AL$138)</x:f>
        <x:v>Unknown</x:v>
      </x:c>
      <x:c r="AB951" s="54" t="n">
        <x:f>IF('Deal_Master_Wide'!$AF$138="","",'Deal_Master_Wide'!$AF$138)</x:f>
        <x:v>6</x:v>
      </x:c>
      <x:c r="AC951" s="52" t="str">
        <x:f>IF(COUNT($P951,$Q951,$R951,$S951,$T951,$U951,$V951,$W951,$X951)=9,"Yes","No")</x:f>
        <x:v>No</x:v>
      </x:c>
      <x:c r="AD951" s="52" t="str">
        <x:f>IF(COUNT($Y951,$Z951)=2,"Yes","No")</x:f>
        <x:v>No</x:v>
      </x:c>
      <x:c r="AE951" s="50" t="str"/>
      <x:c r="AF951" t="str"/>
    </x:row>
    <x:row r="952" ht="20" customHeight="1">
      <x:c r="A952" s="50" t="str">
        <x:v>CTL-0136</x:v>
      </x:c>
      <x:c r="B952" s="50" t="str">
        <x:v>Candidate alternative-rationale group</x:v>
      </x:c>
      <x:c r="C952" s="52" t="str">
        <x:f>IF('Deal_Master_Wide'!$AU$138="","",'Deal_Master_Wide'!$AU$138)</x:f>
        <x:v>Not reviewed</x:v>
      </x:c>
      <x:c r="D952" s="52" t="str">
        <x:f>IF('Deal_Master_Wide'!$AV$138="","",'Deal_Master_Wide'!$AV$138)</x:f>
        <x:v>Not assessed</x:v>
      </x:c>
      <x:c r="E952" s="50" t="n">
        <x:v>0</x:v>
      </x:c>
      <x:c r="F952" s="52" t="str">
        <x:f>IF(OR($C952="High-confidence innovation-driven",$C952="Medium-confidence innovation-driven"),1,IF($C952="Clear alternative-rationale",0,""))</x:f>
      </x:c>
      <x:c r="G952" s="52" t="str">
        <x:f>IF('Deal_Master_Wide'!$M$138="","",'Deal_Master_Wide'!$M$138)</x:f>
        <x:v>Review</x:v>
      </x:c>
      <x:c r="H952" s="50" t="str">
        <x:v>BioLineRx Ltd</x:v>
      </x:c>
      <x:c r="I952" s="50" t="str">
        <x:v>Agalimmune Ltd</x:v>
      </x:c>
      <x:c r="J952" s="50" t="n">
        <x:v>2017</x:v>
      </x:c>
      <x:c r="K952" s="50" t="n">
        <x:v>2</x:v>
      </x:c>
      <x:c r="L952" s="50" t="n">
        <x:v>2019</x:v>
      </x:c>
      <x:c r="M952" s="50" t="n">
        <x:v>1</x:v>
      </x:c>
      <x:c r="N952" s="50" t="n">
        <x:v>1</x:v>
      </x:c>
      <x:c r="O952" s="52" t="str">
        <x:f>IF($F952="","",$F952*$M952)</x:f>
      </x:c>
      <x:c r="P952" s="54" t="str">
        <x:f>IF('Deal_Master_Wide'!$BU$138="","",'Deal_Master_Wide'!$BU$138)</x:f>
      </x:c>
      <x:c r="Q952" s="54" t="str">
        <x:f>IF('Deal_Master_Wide'!$CB$138="","",'Deal_Master_Wide'!$CB$138)</x:f>
      </x:c>
      <x:c r="R952" s="54" t="str">
        <x:f>IF('Deal_Master_Wide'!$CI$138="","",'Deal_Master_Wide'!$CI$138)</x:f>
      </x:c>
      <x:c r="S952" s="54" t="str">
        <x:f>IF('Deal_Master_Wide'!$CP$138="","",'Deal_Master_Wide'!$CP$138)</x:f>
      </x:c>
      <x:c r="T952" s="54" t="str">
        <x:f>IF('Deal_Master_Wide'!$CW$138="","",'Deal_Master_Wide'!$CW$138)</x:f>
      </x:c>
      <x:c r="U952" s="54" t="str">
        <x:f>IF('Deal_Master_Wide'!$DD$138="","",'Deal_Master_Wide'!$DD$138)</x:f>
      </x:c>
      <x:c r="V952" s="56" t="str">
        <x:f>IF('Deal_Master_Wide'!$DK$138="","",'Deal_Master_Wide'!$DK$138)</x:f>
      </x:c>
      <x:c r="W952" s="56" t="str">
        <x:f>IF('Deal_Master_Wide'!$DR$138="","",'Deal_Master_Wide'!$DR$138)</x:f>
      </x:c>
      <x:c r="X952" s="56" t="str">
        <x:f>IF('Deal_Master_Wide'!$DY$138="","",'Deal_Master_Wide'!$DY$138)</x:f>
      </x:c>
      <x:c r="Y952" s="118" t="str">
        <x:f>IF('Deal_Master_Wide'!$EF$138="","",'Deal_Master_Wide'!$EF$138)</x:f>
      </x:c>
      <x:c r="Z952" s="118" t="str">
        <x:f>IF('Deal_Master_Wide'!$EM$138="","",'Deal_Master_Wide'!$EM$138)</x:f>
      </x:c>
      <x:c r="AA952" s="52" t="str">
        <x:f>IF('Deal_Master_Wide'!$AL$138="","",'Deal_Master_Wide'!$AL$138)</x:f>
        <x:v>Unknown</x:v>
      </x:c>
      <x:c r="AB952" s="54" t="n">
        <x:f>IF('Deal_Master_Wide'!$AF$138="","",'Deal_Master_Wide'!$AF$138)</x:f>
        <x:v>6</x:v>
      </x:c>
      <x:c r="AC952" s="52" t="str">
        <x:f>IF(COUNT($P952,$Q952,$R952,$S952,$T952,$U952,$V952,$W952,$X952)=9,"Yes","No")</x:f>
        <x:v>No</x:v>
      </x:c>
      <x:c r="AD952" s="52" t="str">
        <x:f>IF(COUNT($Y952,$Z952)=2,"Yes","No")</x:f>
        <x:v>No</x:v>
      </x:c>
      <x:c r="AE952" s="50" t="str"/>
      <x:c r="AF952" t="str"/>
    </x:row>
    <x:row r="953" ht="20" customHeight="1">
      <x:c r="A953" s="50" t="str">
        <x:v>CTL-0136</x:v>
      </x:c>
      <x:c r="B953" s="50" t="str">
        <x:v>Candidate alternative-rationale group</x:v>
      </x:c>
      <x:c r="C953" s="52" t="str">
        <x:f>IF('Deal_Master_Wide'!$AU$138="","",'Deal_Master_Wide'!$AU$138)</x:f>
        <x:v>Not reviewed</x:v>
      </x:c>
      <x:c r="D953" s="52" t="str">
        <x:f>IF('Deal_Master_Wide'!$AV$138="","",'Deal_Master_Wide'!$AV$138)</x:f>
        <x:v>Not assessed</x:v>
      </x:c>
      <x:c r="E953" s="50" t="n">
        <x:v>0</x:v>
      </x:c>
      <x:c r="F953" s="52" t="str">
        <x:f>IF(OR($C953="High-confidence innovation-driven",$C953="Medium-confidence innovation-driven"),1,IF($C953="Clear alternative-rationale",0,""))</x:f>
      </x:c>
      <x:c r="G953" s="52" t="str">
        <x:f>IF('Deal_Master_Wide'!$M$138="","",'Deal_Master_Wide'!$M$138)</x:f>
        <x:v>Review</x:v>
      </x:c>
      <x:c r="H953" s="50" t="str">
        <x:v>BioLineRx Ltd</x:v>
      </x:c>
      <x:c r="I953" s="50" t="str">
        <x:v>Agalimmune Ltd</x:v>
      </x:c>
      <x:c r="J953" s="50" t="n">
        <x:v>2017</x:v>
      </x:c>
      <x:c r="K953" s="50" t="n">
        <x:v>3</x:v>
      </x:c>
      <x:c r="L953" s="50" t="n">
        <x:v>2020</x:v>
      </x:c>
      <x:c r="M953" s="50" t="n">
        <x:v>1</x:v>
      </x:c>
      <x:c r="N953" s="50" t="n">
        <x:v>1</x:v>
      </x:c>
      <x:c r="O953" s="52" t="str">
        <x:f>IF($F953="","",$F953*$M953)</x:f>
      </x:c>
      <x:c r="P953" s="54" t="str">
        <x:f>IF('Deal_Master_Wide'!$BV$138="","",'Deal_Master_Wide'!$BV$138)</x:f>
      </x:c>
      <x:c r="Q953" s="54" t="str">
        <x:f>IF('Deal_Master_Wide'!$CC$138="","",'Deal_Master_Wide'!$CC$138)</x:f>
      </x:c>
      <x:c r="R953" s="54" t="str">
        <x:f>IF('Deal_Master_Wide'!$CJ$138="","",'Deal_Master_Wide'!$CJ$138)</x:f>
      </x:c>
      <x:c r="S953" s="54" t="str">
        <x:f>IF('Deal_Master_Wide'!$CQ$138="","",'Deal_Master_Wide'!$CQ$138)</x:f>
      </x:c>
      <x:c r="T953" s="54" t="str">
        <x:f>IF('Deal_Master_Wide'!$CX$138="","",'Deal_Master_Wide'!$CX$138)</x:f>
      </x:c>
      <x:c r="U953" s="54" t="str">
        <x:f>IF('Deal_Master_Wide'!$DE$138="","",'Deal_Master_Wide'!$DE$138)</x:f>
      </x:c>
      <x:c r="V953" s="56" t="str">
        <x:f>IF('Deal_Master_Wide'!$DL$138="","",'Deal_Master_Wide'!$DL$138)</x:f>
      </x:c>
      <x:c r="W953" s="56" t="str">
        <x:f>IF('Deal_Master_Wide'!$DS$138="","",'Deal_Master_Wide'!$DS$138)</x:f>
      </x:c>
      <x:c r="X953" s="56" t="str">
        <x:f>IF('Deal_Master_Wide'!$DZ$138="","",'Deal_Master_Wide'!$DZ$138)</x:f>
      </x:c>
      <x:c r="Y953" s="118" t="str">
        <x:f>IF('Deal_Master_Wide'!$EG$138="","",'Deal_Master_Wide'!$EG$138)</x:f>
      </x:c>
      <x:c r="Z953" s="118" t="str">
        <x:f>IF('Deal_Master_Wide'!$EN$138="","",'Deal_Master_Wide'!$EN$138)</x:f>
      </x:c>
      <x:c r="AA953" s="52" t="str">
        <x:f>IF('Deal_Master_Wide'!$AL$138="","",'Deal_Master_Wide'!$AL$138)</x:f>
        <x:v>Unknown</x:v>
      </x:c>
      <x:c r="AB953" s="54" t="n">
        <x:f>IF('Deal_Master_Wide'!$AF$138="","",'Deal_Master_Wide'!$AF$138)</x:f>
        <x:v>6</x:v>
      </x:c>
      <x:c r="AC953" s="52" t="str">
        <x:f>IF(COUNT($P953,$Q953,$R953,$S953,$T953,$U953,$V953,$W953,$X953)=9,"Yes","No")</x:f>
        <x:v>No</x:v>
      </x:c>
      <x:c r="AD953" s="52" t="str">
        <x:f>IF(COUNT($Y953,$Z953)=2,"Yes","No")</x:f>
        <x:v>No</x:v>
      </x:c>
      <x:c r="AE953" s="50" t="str"/>
      <x:c r="AF953" t="str"/>
    </x:row>
    <x:row r="954" ht="20" customHeight="1">
      <x:c r="A954" s="50" t="str">
        <x:v>CTL-0137</x:v>
      </x:c>
      <x:c r="B954" s="50" t="str">
        <x:v>Candidate alternative-rationale group</x:v>
      </x:c>
      <x:c r="C954" s="52" t="str">
        <x:f>IF('Deal_Master_Wide'!$AU$139="","",'Deal_Master_Wide'!$AU$139)</x:f>
        <x:v>Not reviewed</x:v>
      </x:c>
      <x:c r="D954" s="52" t="str">
        <x:f>IF('Deal_Master_Wide'!$AV$139="","",'Deal_Master_Wide'!$AV$139)</x:f>
        <x:v>Not assessed</x:v>
      </x:c>
      <x:c r="E954" s="50" t="n">
        <x:v>0</x:v>
      </x:c>
      <x:c r="F954" s="52" t="str">
        <x:f>IF(OR($C954="High-confidence innovation-driven",$C954="Medium-confidence innovation-driven"),1,IF($C954="Clear alternative-rationale",0,""))</x:f>
      </x:c>
      <x:c r="G954" s="52" t="str">
        <x:f>IF('Deal_Master_Wide'!$M$139="","",'Deal_Master_Wide'!$M$139)</x:f>
        <x:v>Review</x:v>
      </x:c>
      <x:c r="H954" s="50" t="str">
        <x:v>Diamyd Medical AB</x:v>
      </x:c>
      <x:c r="I954" s="50" t="str">
        <x:v>NextCell Pharma AB</x:v>
      </x:c>
      <x:c r="J954" s="50" t="n">
        <x:v>2017</x:v>
      </x:c>
      <x:c r="K954" s="50" t="n">
        <x:v>-3</x:v>
      </x:c>
      <x:c r="L954" s="50" t="n">
        <x:v>2014</x:v>
      </x:c>
      <x:c r="M954" s="50" t="n">
        <x:v>0</x:v>
      </x:c>
      <x:c r="N954" s="50" t="n">
        <x:v>0</x:v>
      </x:c>
      <x:c r="O954" s="52" t="str">
        <x:f>IF($F954="","",$F954*$M954)</x:f>
      </x:c>
      <x:c r="P954" s="54" t="str">
        <x:f>IF('Deal_Master_Wide'!$BP$139="","",'Deal_Master_Wide'!$BP$139)</x:f>
      </x:c>
      <x:c r="Q954" s="54" t="str">
        <x:f>IF('Deal_Master_Wide'!$BW$139="","",'Deal_Master_Wide'!$BW$139)</x:f>
      </x:c>
      <x:c r="R954" s="54" t="str">
        <x:f>IF('Deal_Master_Wide'!$CD$139="","",'Deal_Master_Wide'!$CD$139)</x:f>
      </x:c>
      <x:c r="S954" s="54" t="str">
        <x:f>IF('Deal_Master_Wide'!$CK$139="","",'Deal_Master_Wide'!$CK$139)</x:f>
      </x:c>
      <x:c r="T954" s="54" t="str">
        <x:f>IF('Deal_Master_Wide'!$CR$139="","",'Deal_Master_Wide'!$CR$139)</x:f>
      </x:c>
      <x:c r="U954" s="54" t="str">
        <x:f>IF('Deal_Master_Wide'!$CY$139="","",'Deal_Master_Wide'!$CY$139)</x:f>
      </x:c>
      <x:c r="V954" s="56" t="str">
        <x:f>IF('Deal_Master_Wide'!$DF$139="","",'Deal_Master_Wide'!$DF$139)</x:f>
      </x:c>
      <x:c r="W954" s="56" t="str">
        <x:f>IF('Deal_Master_Wide'!$DM$139="","",'Deal_Master_Wide'!$DM$139)</x:f>
      </x:c>
      <x:c r="X954" s="56" t="str">
        <x:f>IF('Deal_Master_Wide'!$DT$139="","",'Deal_Master_Wide'!$DT$139)</x:f>
      </x:c>
      <x:c r="Y954" s="118" t="str">
        <x:f>IF('Deal_Master_Wide'!$EA$139="","",'Deal_Master_Wide'!$EA$139)</x:f>
      </x:c>
      <x:c r="Z954" s="118" t="str">
        <x:f>IF('Deal_Master_Wide'!$EH$139="","",'Deal_Master_Wide'!$EH$139)</x:f>
      </x:c>
      <x:c r="AA954" s="52" t="str">
        <x:f>IF('Deal_Master_Wide'!$AL$139="","",'Deal_Master_Wide'!$AL$139)</x:f>
        <x:v>Unknown</x:v>
      </x:c>
      <x:c r="AB954" s="54" t="str">
        <x:f>IF('Deal_Master_Wide'!$AF$139="","",'Deal_Master_Wide'!$AF$139)</x:f>
      </x:c>
      <x:c r="AC954" s="52" t="str">
        <x:f>IF(COUNT($P954,$Q954,$R954,$S954,$T954,$U954,$V954,$W954,$X954)=9,"Yes","No")</x:f>
        <x:v>No</x:v>
      </x:c>
      <x:c r="AD954" s="52" t="str">
        <x:f>IF(COUNT($Y954,$Z954)=2,"Yes","No")</x:f>
        <x:v>No</x:v>
      </x:c>
      <x:c r="AE954" s="50" t="str"/>
      <x:c r="AF954" t="str"/>
    </x:row>
    <x:row r="955" ht="20" customHeight="1">
      <x:c r="A955" s="50" t="str">
        <x:v>CTL-0137</x:v>
      </x:c>
      <x:c r="B955" s="50" t="str">
        <x:v>Candidate alternative-rationale group</x:v>
      </x:c>
      <x:c r="C955" s="52" t="str">
        <x:f>IF('Deal_Master_Wide'!$AU$139="","",'Deal_Master_Wide'!$AU$139)</x:f>
        <x:v>Not reviewed</x:v>
      </x:c>
      <x:c r="D955" s="52" t="str">
        <x:f>IF('Deal_Master_Wide'!$AV$139="","",'Deal_Master_Wide'!$AV$139)</x:f>
        <x:v>Not assessed</x:v>
      </x:c>
      <x:c r="E955" s="50" t="n">
        <x:v>0</x:v>
      </x:c>
      <x:c r="F955" s="52" t="str">
        <x:f>IF(OR($C955="High-confidence innovation-driven",$C955="Medium-confidence innovation-driven"),1,IF($C955="Clear alternative-rationale",0,""))</x:f>
      </x:c>
      <x:c r="G955" s="52" t="str">
        <x:f>IF('Deal_Master_Wide'!$M$139="","",'Deal_Master_Wide'!$M$139)</x:f>
        <x:v>Review</x:v>
      </x:c>
      <x:c r="H955" s="50" t="str">
        <x:v>Diamyd Medical AB</x:v>
      </x:c>
      <x:c r="I955" s="50" t="str">
        <x:v>NextCell Pharma AB</x:v>
      </x:c>
      <x:c r="J955" s="50" t="n">
        <x:v>2017</x:v>
      </x:c>
      <x:c r="K955" s="50" t="n">
        <x:v>-2</x:v>
      </x:c>
      <x:c r="L955" s="50" t="n">
        <x:v>2015</x:v>
      </x:c>
      <x:c r="M955" s="50" t="n">
        <x:v>0</x:v>
      </x:c>
      <x:c r="N955" s="50" t="n">
        <x:v>0</x:v>
      </x:c>
      <x:c r="O955" s="52" t="str">
        <x:f>IF($F955="","",$F955*$M955)</x:f>
      </x:c>
      <x:c r="P955" s="54" t="str">
        <x:f>IF('Deal_Master_Wide'!$BQ$139="","",'Deal_Master_Wide'!$BQ$139)</x:f>
      </x:c>
      <x:c r="Q955" s="54" t="str">
        <x:f>IF('Deal_Master_Wide'!$BX$139="","",'Deal_Master_Wide'!$BX$139)</x:f>
      </x:c>
      <x:c r="R955" s="54" t="str">
        <x:f>IF('Deal_Master_Wide'!$CE$139="","",'Deal_Master_Wide'!$CE$139)</x:f>
      </x:c>
      <x:c r="S955" s="54" t="str">
        <x:f>IF('Deal_Master_Wide'!$CL$139="","",'Deal_Master_Wide'!$CL$139)</x:f>
      </x:c>
      <x:c r="T955" s="54" t="str">
        <x:f>IF('Deal_Master_Wide'!$CS$139="","",'Deal_Master_Wide'!$CS$139)</x:f>
      </x:c>
      <x:c r="U955" s="54" t="str">
        <x:f>IF('Deal_Master_Wide'!$CZ$139="","",'Deal_Master_Wide'!$CZ$139)</x:f>
      </x:c>
      <x:c r="V955" s="56" t="str">
        <x:f>IF('Deal_Master_Wide'!$DG$139="","",'Deal_Master_Wide'!$DG$139)</x:f>
      </x:c>
      <x:c r="W955" s="56" t="str">
        <x:f>IF('Deal_Master_Wide'!$DN$139="","",'Deal_Master_Wide'!$DN$139)</x:f>
      </x:c>
      <x:c r="X955" s="56" t="str">
        <x:f>IF('Deal_Master_Wide'!$DU$139="","",'Deal_Master_Wide'!$DU$139)</x:f>
      </x:c>
      <x:c r="Y955" s="118" t="str">
        <x:f>IF('Deal_Master_Wide'!$EB$139="","",'Deal_Master_Wide'!$EB$139)</x:f>
      </x:c>
      <x:c r="Z955" s="118" t="str">
        <x:f>IF('Deal_Master_Wide'!$EI$139="","",'Deal_Master_Wide'!$EI$139)</x:f>
      </x:c>
      <x:c r="AA955" s="52" t="str">
        <x:f>IF('Deal_Master_Wide'!$AL$139="","",'Deal_Master_Wide'!$AL$139)</x:f>
        <x:v>Unknown</x:v>
      </x:c>
      <x:c r="AB955" s="54" t="str">
        <x:f>IF('Deal_Master_Wide'!$AF$139="","",'Deal_Master_Wide'!$AF$139)</x:f>
      </x:c>
      <x:c r="AC955" s="52" t="str">
        <x:f>IF(COUNT($P955,$Q955,$R955,$S955,$T955,$U955,$V955,$W955,$X955)=9,"Yes","No")</x:f>
        <x:v>No</x:v>
      </x:c>
      <x:c r="AD955" s="52" t="str">
        <x:f>IF(COUNT($Y955,$Z955)=2,"Yes","No")</x:f>
        <x:v>No</x:v>
      </x:c>
      <x:c r="AE955" s="50" t="str"/>
      <x:c r="AF955" t="str"/>
    </x:row>
    <x:row r="956" ht="20" customHeight="1">
      <x:c r="A956" s="50" t="str">
        <x:v>CTL-0137</x:v>
      </x:c>
      <x:c r="B956" s="50" t="str">
        <x:v>Candidate alternative-rationale group</x:v>
      </x:c>
      <x:c r="C956" s="52" t="str">
        <x:f>IF('Deal_Master_Wide'!$AU$139="","",'Deal_Master_Wide'!$AU$139)</x:f>
        <x:v>Not reviewed</x:v>
      </x:c>
      <x:c r="D956" s="52" t="str">
        <x:f>IF('Deal_Master_Wide'!$AV$139="","",'Deal_Master_Wide'!$AV$139)</x:f>
        <x:v>Not assessed</x:v>
      </x:c>
      <x:c r="E956" s="50" t="n">
        <x:v>0</x:v>
      </x:c>
      <x:c r="F956" s="52" t="str">
        <x:f>IF(OR($C956="High-confidence innovation-driven",$C956="Medium-confidence innovation-driven"),1,IF($C956="Clear alternative-rationale",0,""))</x:f>
      </x:c>
      <x:c r="G956" s="52" t="str">
        <x:f>IF('Deal_Master_Wide'!$M$139="","",'Deal_Master_Wide'!$M$139)</x:f>
        <x:v>Review</x:v>
      </x:c>
      <x:c r="H956" s="50" t="str">
        <x:v>Diamyd Medical AB</x:v>
      </x:c>
      <x:c r="I956" s="50" t="str">
        <x:v>NextCell Pharma AB</x:v>
      </x:c>
      <x:c r="J956" s="50" t="n">
        <x:v>2017</x:v>
      </x:c>
      <x:c r="K956" s="50" t="n">
        <x:v>-1</x:v>
      </x:c>
      <x:c r="L956" s="50" t="n">
        <x:v>2016</x:v>
      </x:c>
      <x:c r="M956" s="50" t="n">
        <x:v>0</x:v>
      </x:c>
      <x:c r="N956" s="50" t="n">
        <x:v>0</x:v>
      </x:c>
      <x:c r="O956" s="52" t="str">
        <x:f>IF($F956="","",$F956*$M956)</x:f>
      </x:c>
      <x:c r="P956" s="54" t="str">
        <x:f>IF('Deal_Master_Wide'!$BR$139="","",'Deal_Master_Wide'!$BR$139)</x:f>
      </x:c>
      <x:c r="Q956" s="54" t="str">
        <x:f>IF('Deal_Master_Wide'!$BY$139="","",'Deal_Master_Wide'!$BY$139)</x:f>
      </x:c>
      <x:c r="R956" s="54" t="str">
        <x:f>IF('Deal_Master_Wide'!$CF$139="","",'Deal_Master_Wide'!$CF$139)</x:f>
      </x:c>
      <x:c r="S956" s="54" t="str">
        <x:f>IF('Deal_Master_Wide'!$CM$139="","",'Deal_Master_Wide'!$CM$139)</x:f>
      </x:c>
      <x:c r="T956" s="54" t="str">
        <x:f>IF('Deal_Master_Wide'!$CT$139="","",'Deal_Master_Wide'!$CT$139)</x:f>
      </x:c>
      <x:c r="U956" s="54" t="str">
        <x:f>IF('Deal_Master_Wide'!$DA$139="","",'Deal_Master_Wide'!$DA$139)</x:f>
      </x:c>
      <x:c r="V956" s="56" t="str">
        <x:f>IF('Deal_Master_Wide'!$DH$139="","",'Deal_Master_Wide'!$DH$139)</x:f>
      </x:c>
      <x:c r="W956" s="56" t="str">
        <x:f>IF('Deal_Master_Wide'!$DO$139="","",'Deal_Master_Wide'!$DO$139)</x:f>
      </x:c>
      <x:c r="X956" s="56" t="str">
        <x:f>IF('Deal_Master_Wide'!$DV$139="","",'Deal_Master_Wide'!$DV$139)</x:f>
      </x:c>
      <x:c r="Y956" s="118" t="str">
        <x:f>IF('Deal_Master_Wide'!$EC$139="","",'Deal_Master_Wide'!$EC$139)</x:f>
      </x:c>
      <x:c r="Z956" s="118" t="str">
        <x:f>IF('Deal_Master_Wide'!$EJ$139="","",'Deal_Master_Wide'!$EJ$139)</x:f>
      </x:c>
      <x:c r="AA956" s="52" t="str">
        <x:f>IF('Deal_Master_Wide'!$AL$139="","",'Deal_Master_Wide'!$AL$139)</x:f>
        <x:v>Unknown</x:v>
      </x:c>
      <x:c r="AB956" s="54" t="str">
        <x:f>IF('Deal_Master_Wide'!$AF$139="","",'Deal_Master_Wide'!$AF$139)</x:f>
      </x:c>
      <x:c r="AC956" s="52" t="str">
        <x:f>IF(COUNT($P956,$Q956,$R956,$S956,$T956,$U956,$V956,$W956,$X956)=9,"Yes","No")</x:f>
        <x:v>No</x:v>
      </x:c>
      <x:c r="AD956" s="52" t="str">
        <x:f>IF(COUNT($Y956,$Z956)=2,"Yes","No")</x:f>
        <x:v>No</x:v>
      </x:c>
      <x:c r="AE956" s="50" t="str"/>
      <x:c r="AF956" t="str"/>
    </x:row>
    <x:row r="957" ht="20" customHeight="1">
      <x:c r="A957" s="50" t="str">
        <x:v>CTL-0137</x:v>
      </x:c>
      <x:c r="B957" s="50" t="str">
        <x:v>Candidate alternative-rationale group</x:v>
      </x:c>
      <x:c r="C957" s="52" t="str">
        <x:f>IF('Deal_Master_Wide'!$AU$139="","",'Deal_Master_Wide'!$AU$139)</x:f>
        <x:v>Not reviewed</x:v>
      </x:c>
      <x:c r="D957" s="52" t="str">
        <x:f>IF('Deal_Master_Wide'!$AV$139="","",'Deal_Master_Wide'!$AV$139)</x:f>
        <x:v>Not assessed</x:v>
      </x:c>
      <x:c r="E957" s="50" t="n">
        <x:v>0</x:v>
      </x:c>
      <x:c r="F957" s="52" t="str">
        <x:f>IF(OR($C957="High-confidence innovation-driven",$C957="Medium-confidence innovation-driven"),1,IF($C957="Clear alternative-rationale",0,""))</x:f>
      </x:c>
      <x:c r="G957" s="52" t="str">
        <x:f>IF('Deal_Master_Wide'!$M$139="","",'Deal_Master_Wide'!$M$139)</x:f>
        <x:v>Review</x:v>
      </x:c>
      <x:c r="H957" s="50" t="str">
        <x:v>Diamyd Medical AB</x:v>
      </x:c>
      <x:c r="I957" s="50" t="str">
        <x:v>NextCell Pharma AB</x:v>
      </x:c>
      <x:c r="J957" s="50" t="n">
        <x:v>2017</x:v>
      </x:c>
      <x:c r="K957" s="50" t="n">
        <x:v>0</x:v>
      </x:c>
      <x:c r="L957" s="50" t="n">
        <x:v>2017</x:v>
      </x:c>
      <x:c r="M957" s="50" t="n">
        <x:v>0</x:v>
      </x:c>
      <x:c r="N957" s="50" t="n">
        <x:v>1</x:v>
      </x:c>
      <x:c r="O957" s="52" t="str">
        <x:f>IF($F957="","",$F957*$M957)</x:f>
      </x:c>
      <x:c r="P957" s="54" t="str">
        <x:f>IF('Deal_Master_Wide'!$BS$139="","",'Deal_Master_Wide'!$BS$139)</x:f>
      </x:c>
      <x:c r="Q957" s="54" t="str">
        <x:f>IF('Deal_Master_Wide'!$BZ$139="","",'Deal_Master_Wide'!$BZ$139)</x:f>
      </x:c>
      <x:c r="R957" s="54" t="str">
        <x:f>IF('Deal_Master_Wide'!$CG$139="","",'Deal_Master_Wide'!$CG$139)</x:f>
      </x:c>
      <x:c r="S957" s="54" t="str">
        <x:f>IF('Deal_Master_Wide'!$CN$139="","",'Deal_Master_Wide'!$CN$139)</x:f>
      </x:c>
      <x:c r="T957" s="54" t="str">
        <x:f>IF('Deal_Master_Wide'!$CU$139="","",'Deal_Master_Wide'!$CU$139)</x:f>
      </x:c>
      <x:c r="U957" s="54" t="str">
        <x:f>IF('Deal_Master_Wide'!$DB$139="","",'Deal_Master_Wide'!$DB$139)</x:f>
      </x:c>
      <x:c r="V957" s="56" t="str">
        <x:f>IF('Deal_Master_Wide'!$DI$139="","",'Deal_Master_Wide'!$DI$139)</x:f>
      </x:c>
      <x:c r="W957" s="56" t="str">
        <x:f>IF('Deal_Master_Wide'!$DP$139="","",'Deal_Master_Wide'!$DP$139)</x:f>
      </x:c>
      <x:c r="X957" s="56" t="str">
        <x:f>IF('Deal_Master_Wide'!$DW$139="","",'Deal_Master_Wide'!$DW$139)</x:f>
      </x:c>
      <x:c r="Y957" s="118" t="str">
        <x:f>IF('Deal_Master_Wide'!$ED$139="","",'Deal_Master_Wide'!$ED$139)</x:f>
      </x:c>
      <x:c r="Z957" s="118" t="str">
        <x:f>IF('Deal_Master_Wide'!$EK$139="","",'Deal_Master_Wide'!$EK$139)</x:f>
      </x:c>
      <x:c r="AA957" s="52" t="str">
        <x:f>IF('Deal_Master_Wide'!$AL$139="","",'Deal_Master_Wide'!$AL$139)</x:f>
        <x:v>Unknown</x:v>
      </x:c>
      <x:c r="AB957" s="54" t="str">
        <x:f>IF('Deal_Master_Wide'!$AF$139="","",'Deal_Master_Wide'!$AF$139)</x:f>
      </x:c>
      <x:c r="AC957" s="52" t="str">
        <x:f>IF(COUNT($P957,$Q957,$R957,$S957,$T957,$U957,$V957,$W957,$X957)=9,"Yes","No")</x:f>
        <x:v>No</x:v>
      </x:c>
      <x:c r="AD957" s="52" t="str">
        <x:f>IF(COUNT($Y957,$Z957)=2,"Yes","No")</x:f>
        <x:v>No</x:v>
      </x:c>
      <x:c r="AE957" s="50" t="str"/>
      <x:c r="AF957" t="str"/>
    </x:row>
    <x:row r="958" ht="20" customHeight="1">
      <x:c r="A958" s="50" t="str">
        <x:v>CTL-0137</x:v>
      </x:c>
      <x:c r="B958" s="50" t="str">
        <x:v>Candidate alternative-rationale group</x:v>
      </x:c>
      <x:c r="C958" s="52" t="str">
        <x:f>IF('Deal_Master_Wide'!$AU$139="","",'Deal_Master_Wide'!$AU$139)</x:f>
        <x:v>Not reviewed</x:v>
      </x:c>
      <x:c r="D958" s="52" t="str">
        <x:f>IF('Deal_Master_Wide'!$AV$139="","",'Deal_Master_Wide'!$AV$139)</x:f>
        <x:v>Not assessed</x:v>
      </x:c>
      <x:c r="E958" s="50" t="n">
        <x:v>0</x:v>
      </x:c>
      <x:c r="F958" s="52" t="str">
        <x:f>IF(OR($C958="High-confidence innovation-driven",$C958="Medium-confidence innovation-driven"),1,IF($C958="Clear alternative-rationale",0,""))</x:f>
      </x:c>
      <x:c r="G958" s="52" t="str">
        <x:f>IF('Deal_Master_Wide'!$M$139="","",'Deal_Master_Wide'!$M$139)</x:f>
        <x:v>Review</x:v>
      </x:c>
      <x:c r="H958" s="50" t="str">
        <x:v>Diamyd Medical AB</x:v>
      </x:c>
      <x:c r="I958" s="50" t="str">
        <x:v>NextCell Pharma AB</x:v>
      </x:c>
      <x:c r="J958" s="50" t="n">
        <x:v>2017</x:v>
      </x:c>
      <x:c r="K958" s="50" t="n">
        <x:v>1</x:v>
      </x:c>
      <x:c r="L958" s="50" t="n">
        <x:v>2018</x:v>
      </x:c>
      <x:c r="M958" s="50" t="n">
        <x:v>1</x:v>
      </x:c>
      <x:c r="N958" s="50" t="n">
        <x:v>1</x:v>
      </x:c>
      <x:c r="O958" s="52" t="str">
        <x:f>IF($F958="","",$F958*$M958)</x:f>
      </x:c>
      <x:c r="P958" s="54" t="str">
        <x:f>IF('Deal_Master_Wide'!$BT$139="","",'Deal_Master_Wide'!$BT$139)</x:f>
      </x:c>
      <x:c r="Q958" s="54" t="str">
        <x:f>IF('Deal_Master_Wide'!$CA$139="","",'Deal_Master_Wide'!$CA$139)</x:f>
      </x:c>
      <x:c r="R958" s="54" t="str">
        <x:f>IF('Deal_Master_Wide'!$CH$139="","",'Deal_Master_Wide'!$CH$139)</x:f>
      </x:c>
      <x:c r="S958" s="54" t="str">
        <x:f>IF('Deal_Master_Wide'!$CO$139="","",'Deal_Master_Wide'!$CO$139)</x:f>
      </x:c>
      <x:c r="T958" s="54" t="str">
        <x:f>IF('Deal_Master_Wide'!$CV$139="","",'Deal_Master_Wide'!$CV$139)</x:f>
      </x:c>
      <x:c r="U958" s="54" t="str">
        <x:f>IF('Deal_Master_Wide'!$DC$139="","",'Deal_Master_Wide'!$DC$139)</x:f>
      </x:c>
      <x:c r="V958" s="56" t="str">
        <x:f>IF('Deal_Master_Wide'!$DJ$139="","",'Deal_Master_Wide'!$DJ$139)</x:f>
      </x:c>
      <x:c r="W958" s="56" t="str">
        <x:f>IF('Deal_Master_Wide'!$DQ$139="","",'Deal_Master_Wide'!$DQ$139)</x:f>
      </x:c>
      <x:c r="X958" s="56" t="str">
        <x:f>IF('Deal_Master_Wide'!$DX$139="","",'Deal_Master_Wide'!$DX$139)</x:f>
      </x:c>
      <x:c r="Y958" s="118" t="str">
        <x:f>IF('Deal_Master_Wide'!$EE$139="","",'Deal_Master_Wide'!$EE$139)</x:f>
      </x:c>
      <x:c r="Z958" s="118" t="str">
        <x:f>IF('Deal_Master_Wide'!$EL$139="","",'Deal_Master_Wide'!$EL$139)</x:f>
      </x:c>
      <x:c r="AA958" s="52" t="str">
        <x:f>IF('Deal_Master_Wide'!$AL$139="","",'Deal_Master_Wide'!$AL$139)</x:f>
        <x:v>Unknown</x:v>
      </x:c>
      <x:c r="AB958" s="54" t="str">
        <x:f>IF('Deal_Master_Wide'!$AF$139="","",'Deal_Master_Wide'!$AF$139)</x:f>
      </x:c>
      <x:c r="AC958" s="52" t="str">
        <x:f>IF(COUNT($P958,$Q958,$R958,$S958,$T958,$U958,$V958,$W958,$X958)=9,"Yes","No")</x:f>
        <x:v>No</x:v>
      </x:c>
      <x:c r="AD958" s="52" t="str">
        <x:f>IF(COUNT($Y958,$Z958)=2,"Yes","No")</x:f>
        <x:v>No</x:v>
      </x:c>
      <x:c r="AE958" s="50" t="str"/>
      <x:c r="AF958" t="str"/>
    </x:row>
    <x:row r="959" ht="20" customHeight="1">
      <x:c r="A959" s="50" t="str">
        <x:v>CTL-0137</x:v>
      </x:c>
      <x:c r="B959" s="50" t="str">
        <x:v>Candidate alternative-rationale group</x:v>
      </x:c>
      <x:c r="C959" s="52" t="str">
        <x:f>IF('Deal_Master_Wide'!$AU$139="","",'Deal_Master_Wide'!$AU$139)</x:f>
        <x:v>Not reviewed</x:v>
      </x:c>
      <x:c r="D959" s="52" t="str">
        <x:f>IF('Deal_Master_Wide'!$AV$139="","",'Deal_Master_Wide'!$AV$139)</x:f>
        <x:v>Not assessed</x:v>
      </x:c>
      <x:c r="E959" s="50" t="n">
        <x:v>0</x:v>
      </x:c>
      <x:c r="F959" s="52" t="str">
        <x:f>IF(OR($C959="High-confidence innovation-driven",$C959="Medium-confidence innovation-driven"),1,IF($C959="Clear alternative-rationale",0,""))</x:f>
      </x:c>
      <x:c r="G959" s="52" t="str">
        <x:f>IF('Deal_Master_Wide'!$M$139="","",'Deal_Master_Wide'!$M$139)</x:f>
        <x:v>Review</x:v>
      </x:c>
      <x:c r="H959" s="50" t="str">
        <x:v>Diamyd Medical AB</x:v>
      </x:c>
      <x:c r="I959" s="50" t="str">
        <x:v>NextCell Pharma AB</x:v>
      </x:c>
      <x:c r="J959" s="50" t="n">
        <x:v>2017</x:v>
      </x:c>
      <x:c r="K959" s="50" t="n">
        <x:v>2</x:v>
      </x:c>
      <x:c r="L959" s="50" t="n">
        <x:v>2019</x:v>
      </x:c>
      <x:c r="M959" s="50" t="n">
        <x:v>1</x:v>
      </x:c>
      <x:c r="N959" s="50" t="n">
        <x:v>1</x:v>
      </x:c>
      <x:c r="O959" s="52" t="str">
        <x:f>IF($F959="","",$F959*$M959)</x:f>
      </x:c>
      <x:c r="P959" s="54" t="str">
        <x:f>IF('Deal_Master_Wide'!$BU$139="","",'Deal_Master_Wide'!$BU$139)</x:f>
      </x:c>
      <x:c r="Q959" s="54" t="str">
        <x:f>IF('Deal_Master_Wide'!$CB$139="","",'Deal_Master_Wide'!$CB$139)</x:f>
      </x:c>
      <x:c r="R959" s="54" t="str">
        <x:f>IF('Deal_Master_Wide'!$CI$139="","",'Deal_Master_Wide'!$CI$139)</x:f>
      </x:c>
      <x:c r="S959" s="54" t="str">
        <x:f>IF('Deal_Master_Wide'!$CP$139="","",'Deal_Master_Wide'!$CP$139)</x:f>
      </x:c>
      <x:c r="T959" s="54" t="str">
        <x:f>IF('Deal_Master_Wide'!$CW$139="","",'Deal_Master_Wide'!$CW$139)</x:f>
      </x:c>
      <x:c r="U959" s="54" t="str">
        <x:f>IF('Deal_Master_Wide'!$DD$139="","",'Deal_Master_Wide'!$DD$139)</x:f>
      </x:c>
      <x:c r="V959" s="56" t="str">
        <x:f>IF('Deal_Master_Wide'!$DK$139="","",'Deal_Master_Wide'!$DK$139)</x:f>
      </x:c>
      <x:c r="W959" s="56" t="str">
        <x:f>IF('Deal_Master_Wide'!$DR$139="","",'Deal_Master_Wide'!$DR$139)</x:f>
      </x:c>
      <x:c r="X959" s="56" t="str">
        <x:f>IF('Deal_Master_Wide'!$DY$139="","",'Deal_Master_Wide'!$DY$139)</x:f>
      </x:c>
      <x:c r="Y959" s="118" t="str">
        <x:f>IF('Deal_Master_Wide'!$EF$139="","",'Deal_Master_Wide'!$EF$139)</x:f>
      </x:c>
      <x:c r="Z959" s="118" t="str">
        <x:f>IF('Deal_Master_Wide'!$EM$139="","",'Deal_Master_Wide'!$EM$139)</x:f>
      </x:c>
      <x:c r="AA959" s="52" t="str">
        <x:f>IF('Deal_Master_Wide'!$AL$139="","",'Deal_Master_Wide'!$AL$139)</x:f>
        <x:v>Unknown</x:v>
      </x:c>
      <x:c r="AB959" s="54" t="str">
        <x:f>IF('Deal_Master_Wide'!$AF$139="","",'Deal_Master_Wide'!$AF$139)</x:f>
      </x:c>
      <x:c r="AC959" s="52" t="str">
        <x:f>IF(COUNT($P959,$Q959,$R959,$S959,$T959,$U959,$V959,$W959,$X959)=9,"Yes","No")</x:f>
        <x:v>No</x:v>
      </x:c>
      <x:c r="AD959" s="52" t="str">
        <x:f>IF(COUNT($Y959,$Z959)=2,"Yes","No")</x:f>
        <x:v>No</x:v>
      </x:c>
      <x:c r="AE959" s="50" t="str"/>
      <x:c r="AF959" t="str"/>
    </x:row>
    <x:row r="960" ht="20" customHeight="1">
      <x:c r="A960" s="50" t="str">
        <x:v>CTL-0137</x:v>
      </x:c>
      <x:c r="B960" s="50" t="str">
        <x:v>Candidate alternative-rationale group</x:v>
      </x:c>
      <x:c r="C960" s="52" t="str">
        <x:f>IF('Deal_Master_Wide'!$AU$139="","",'Deal_Master_Wide'!$AU$139)</x:f>
        <x:v>Not reviewed</x:v>
      </x:c>
      <x:c r="D960" s="52" t="str">
        <x:f>IF('Deal_Master_Wide'!$AV$139="","",'Deal_Master_Wide'!$AV$139)</x:f>
        <x:v>Not assessed</x:v>
      </x:c>
      <x:c r="E960" s="50" t="n">
        <x:v>0</x:v>
      </x:c>
      <x:c r="F960" s="52" t="str">
        <x:f>IF(OR($C960="High-confidence innovation-driven",$C960="Medium-confidence innovation-driven"),1,IF($C960="Clear alternative-rationale",0,""))</x:f>
      </x:c>
      <x:c r="G960" s="52" t="str">
        <x:f>IF('Deal_Master_Wide'!$M$139="","",'Deal_Master_Wide'!$M$139)</x:f>
        <x:v>Review</x:v>
      </x:c>
      <x:c r="H960" s="50" t="str">
        <x:v>Diamyd Medical AB</x:v>
      </x:c>
      <x:c r="I960" s="50" t="str">
        <x:v>NextCell Pharma AB</x:v>
      </x:c>
      <x:c r="J960" s="50" t="n">
        <x:v>2017</x:v>
      </x:c>
      <x:c r="K960" s="50" t="n">
        <x:v>3</x:v>
      </x:c>
      <x:c r="L960" s="50" t="n">
        <x:v>2020</x:v>
      </x:c>
      <x:c r="M960" s="50" t="n">
        <x:v>1</x:v>
      </x:c>
      <x:c r="N960" s="50" t="n">
        <x:v>1</x:v>
      </x:c>
      <x:c r="O960" s="52" t="str">
        <x:f>IF($F960="","",$F960*$M960)</x:f>
      </x:c>
      <x:c r="P960" s="54" t="str">
        <x:f>IF('Deal_Master_Wide'!$BV$139="","",'Deal_Master_Wide'!$BV$139)</x:f>
      </x:c>
      <x:c r="Q960" s="54" t="str">
        <x:f>IF('Deal_Master_Wide'!$CC$139="","",'Deal_Master_Wide'!$CC$139)</x:f>
      </x:c>
      <x:c r="R960" s="54" t="str">
        <x:f>IF('Deal_Master_Wide'!$CJ$139="","",'Deal_Master_Wide'!$CJ$139)</x:f>
      </x:c>
      <x:c r="S960" s="54" t="str">
        <x:f>IF('Deal_Master_Wide'!$CQ$139="","",'Deal_Master_Wide'!$CQ$139)</x:f>
      </x:c>
      <x:c r="T960" s="54" t="str">
        <x:f>IF('Deal_Master_Wide'!$CX$139="","",'Deal_Master_Wide'!$CX$139)</x:f>
      </x:c>
      <x:c r="U960" s="54" t="str">
        <x:f>IF('Deal_Master_Wide'!$DE$139="","",'Deal_Master_Wide'!$DE$139)</x:f>
      </x:c>
      <x:c r="V960" s="56" t="str">
        <x:f>IF('Deal_Master_Wide'!$DL$139="","",'Deal_Master_Wide'!$DL$139)</x:f>
      </x:c>
      <x:c r="W960" s="56" t="str">
        <x:f>IF('Deal_Master_Wide'!$DS$139="","",'Deal_Master_Wide'!$DS$139)</x:f>
      </x:c>
      <x:c r="X960" s="56" t="str">
        <x:f>IF('Deal_Master_Wide'!$DZ$139="","",'Deal_Master_Wide'!$DZ$139)</x:f>
      </x:c>
      <x:c r="Y960" s="118" t="str">
        <x:f>IF('Deal_Master_Wide'!$EG$139="","",'Deal_Master_Wide'!$EG$139)</x:f>
      </x:c>
      <x:c r="Z960" s="118" t="str">
        <x:f>IF('Deal_Master_Wide'!$EN$139="","",'Deal_Master_Wide'!$EN$139)</x:f>
      </x:c>
      <x:c r="AA960" s="52" t="str">
        <x:f>IF('Deal_Master_Wide'!$AL$139="","",'Deal_Master_Wide'!$AL$139)</x:f>
        <x:v>Unknown</x:v>
      </x:c>
      <x:c r="AB960" s="54" t="str">
        <x:f>IF('Deal_Master_Wide'!$AF$139="","",'Deal_Master_Wide'!$AF$139)</x:f>
      </x:c>
      <x:c r="AC960" s="52" t="str">
        <x:f>IF(COUNT($P960,$Q960,$R960,$S960,$T960,$U960,$V960,$W960,$X960)=9,"Yes","No")</x:f>
        <x:v>No</x:v>
      </x:c>
      <x:c r="AD960" s="52" t="str">
        <x:f>IF(COUNT($Y960,$Z960)=2,"Yes","No")</x:f>
        <x:v>No</x:v>
      </x:c>
      <x:c r="AE960" s="50" t="str"/>
      <x:c r="AF960" t="str"/>
    </x:row>
    <x:row r="961" ht="20" customHeight="1">
      <x:c r="A961" s="50" t="str">
        <x:v>CTL-0138</x:v>
      </x:c>
      <x:c r="B961" s="50" t="str">
        <x:v>Candidate alternative-rationale group</x:v>
      </x:c>
      <x:c r="C961" s="52" t="str">
        <x:f>IF('Deal_Master_Wide'!$AU$140="","",'Deal_Master_Wide'!$AU$140)</x:f>
        <x:v>Not reviewed</x:v>
      </x:c>
      <x:c r="D961" s="52" t="str">
        <x:f>IF('Deal_Master_Wide'!$AV$140="","",'Deal_Master_Wide'!$AV$140)</x:f>
        <x:v>Not assessed</x:v>
      </x:c>
      <x:c r="E961" s="50" t="n">
        <x:v>0</x:v>
      </x:c>
      <x:c r="F961" s="52" t="str">
        <x:f>IF(OR($C961="High-confidence innovation-driven",$C961="Medium-confidence innovation-driven"),1,IF($C961="Clear alternative-rationale",0,""))</x:f>
      </x:c>
      <x:c r="G961" s="52" t="str">
        <x:f>IF('Deal_Master_Wide'!$M$140="","",'Deal_Master_Wide'!$M$140)</x:f>
        <x:v>Review</x:v>
      </x:c>
      <x:c r="H961" s="50" t="str">
        <x:v>Roxall Medizin GmbH</x:v>
      </x:c>
      <x:c r="I961" s="50" t="str">
        <x:v>Bial-Aristegui Italia Srl</x:v>
      </x:c>
      <x:c r="J961" s="50" t="n">
        <x:v>2017</x:v>
      </x:c>
      <x:c r="K961" s="50" t="n">
        <x:v>-3</x:v>
      </x:c>
      <x:c r="L961" s="50" t="n">
        <x:v>2014</x:v>
      </x:c>
      <x:c r="M961" s="50" t="n">
        <x:v>0</x:v>
      </x:c>
      <x:c r="N961" s="50" t="n">
        <x:v>0</x:v>
      </x:c>
      <x:c r="O961" s="52" t="str">
        <x:f>IF($F961="","",$F961*$M961)</x:f>
      </x:c>
      <x:c r="P961" s="54" t="str">
        <x:f>IF('Deal_Master_Wide'!$BP$140="","",'Deal_Master_Wide'!$BP$140)</x:f>
      </x:c>
      <x:c r="Q961" s="54" t="str">
        <x:f>IF('Deal_Master_Wide'!$BW$140="","",'Deal_Master_Wide'!$BW$140)</x:f>
      </x:c>
      <x:c r="R961" s="54" t="str">
        <x:f>IF('Deal_Master_Wide'!$CD$140="","",'Deal_Master_Wide'!$CD$140)</x:f>
      </x:c>
      <x:c r="S961" s="54" t="str">
        <x:f>IF('Deal_Master_Wide'!$CK$140="","",'Deal_Master_Wide'!$CK$140)</x:f>
      </x:c>
      <x:c r="T961" s="54" t="str">
        <x:f>IF('Deal_Master_Wide'!$CR$140="","",'Deal_Master_Wide'!$CR$140)</x:f>
      </x:c>
      <x:c r="U961" s="54" t="str">
        <x:f>IF('Deal_Master_Wide'!$CY$140="","",'Deal_Master_Wide'!$CY$140)</x:f>
      </x:c>
      <x:c r="V961" s="56" t="str">
        <x:f>IF('Deal_Master_Wide'!$DF$140="","",'Deal_Master_Wide'!$DF$140)</x:f>
      </x:c>
      <x:c r="W961" s="56" t="str">
        <x:f>IF('Deal_Master_Wide'!$DM$140="","",'Deal_Master_Wide'!$DM$140)</x:f>
      </x:c>
      <x:c r="X961" s="56" t="str">
        <x:f>IF('Deal_Master_Wide'!$DT$140="","",'Deal_Master_Wide'!$DT$140)</x:f>
      </x:c>
      <x:c r="Y961" s="118" t="str">
        <x:f>IF('Deal_Master_Wide'!$EA$140="","",'Deal_Master_Wide'!$EA$140)</x:f>
      </x:c>
      <x:c r="Z961" s="118" t="str">
        <x:f>IF('Deal_Master_Wide'!$EH$140="","",'Deal_Master_Wide'!$EH$140)</x:f>
      </x:c>
      <x:c r="AA961" s="52" t="str">
        <x:f>IF('Deal_Master_Wide'!$AL$140="","",'Deal_Master_Wide'!$AL$140)</x:f>
        <x:v>Unknown</x:v>
      </x:c>
      <x:c r="AB961" s="54" t="str">
        <x:f>IF('Deal_Master_Wide'!$AF$140="","",'Deal_Master_Wide'!$AF$140)</x:f>
      </x:c>
      <x:c r="AC961" s="52" t="str">
        <x:f>IF(COUNT($P961,$Q961,$R961,$S961,$T961,$U961,$V961,$W961,$X961)=9,"Yes","No")</x:f>
        <x:v>No</x:v>
      </x:c>
      <x:c r="AD961" s="52" t="str">
        <x:f>IF(COUNT($Y961,$Z961)=2,"Yes","No")</x:f>
        <x:v>No</x:v>
      </x:c>
      <x:c r="AE961" s="50" t="str"/>
      <x:c r="AF961" t="str"/>
    </x:row>
    <x:row r="962" ht="20" customHeight="1">
      <x:c r="A962" s="50" t="str">
        <x:v>CTL-0138</x:v>
      </x:c>
      <x:c r="B962" s="50" t="str">
        <x:v>Candidate alternative-rationale group</x:v>
      </x:c>
      <x:c r="C962" s="52" t="str">
        <x:f>IF('Deal_Master_Wide'!$AU$140="","",'Deal_Master_Wide'!$AU$140)</x:f>
        <x:v>Not reviewed</x:v>
      </x:c>
      <x:c r="D962" s="52" t="str">
        <x:f>IF('Deal_Master_Wide'!$AV$140="","",'Deal_Master_Wide'!$AV$140)</x:f>
        <x:v>Not assessed</x:v>
      </x:c>
      <x:c r="E962" s="50" t="n">
        <x:v>0</x:v>
      </x:c>
      <x:c r="F962" s="52" t="str">
        <x:f>IF(OR($C962="High-confidence innovation-driven",$C962="Medium-confidence innovation-driven"),1,IF($C962="Clear alternative-rationale",0,""))</x:f>
      </x:c>
      <x:c r="G962" s="52" t="str">
        <x:f>IF('Deal_Master_Wide'!$M$140="","",'Deal_Master_Wide'!$M$140)</x:f>
        <x:v>Review</x:v>
      </x:c>
      <x:c r="H962" s="50" t="str">
        <x:v>Roxall Medizin GmbH</x:v>
      </x:c>
      <x:c r="I962" s="50" t="str">
        <x:v>Bial-Aristegui Italia Srl</x:v>
      </x:c>
      <x:c r="J962" s="50" t="n">
        <x:v>2017</x:v>
      </x:c>
      <x:c r="K962" s="50" t="n">
        <x:v>-2</x:v>
      </x:c>
      <x:c r="L962" s="50" t="n">
        <x:v>2015</x:v>
      </x:c>
      <x:c r="M962" s="50" t="n">
        <x:v>0</x:v>
      </x:c>
      <x:c r="N962" s="50" t="n">
        <x:v>0</x:v>
      </x:c>
      <x:c r="O962" s="52" t="str">
        <x:f>IF($F962="","",$F962*$M962)</x:f>
      </x:c>
      <x:c r="P962" s="54" t="str">
        <x:f>IF('Deal_Master_Wide'!$BQ$140="","",'Deal_Master_Wide'!$BQ$140)</x:f>
      </x:c>
      <x:c r="Q962" s="54" t="str">
        <x:f>IF('Deal_Master_Wide'!$BX$140="","",'Deal_Master_Wide'!$BX$140)</x:f>
      </x:c>
      <x:c r="R962" s="54" t="str">
        <x:f>IF('Deal_Master_Wide'!$CE$140="","",'Deal_Master_Wide'!$CE$140)</x:f>
      </x:c>
      <x:c r="S962" s="54" t="str">
        <x:f>IF('Deal_Master_Wide'!$CL$140="","",'Deal_Master_Wide'!$CL$140)</x:f>
      </x:c>
      <x:c r="T962" s="54" t="str">
        <x:f>IF('Deal_Master_Wide'!$CS$140="","",'Deal_Master_Wide'!$CS$140)</x:f>
      </x:c>
      <x:c r="U962" s="54" t="str">
        <x:f>IF('Deal_Master_Wide'!$CZ$140="","",'Deal_Master_Wide'!$CZ$140)</x:f>
      </x:c>
      <x:c r="V962" s="56" t="str">
        <x:f>IF('Deal_Master_Wide'!$DG$140="","",'Deal_Master_Wide'!$DG$140)</x:f>
      </x:c>
      <x:c r="W962" s="56" t="str">
        <x:f>IF('Deal_Master_Wide'!$DN$140="","",'Deal_Master_Wide'!$DN$140)</x:f>
      </x:c>
      <x:c r="X962" s="56" t="str">
        <x:f>IF('Deal_Master_Wide'!$DU$140="","",'Deal_Master_Wide'!$DU$140)</x:f>
      </x:c>
      <x:c r="Y962" s="118" t="str">
        <x:f>IF('Deal_Master_Wide'!$EB$140="","",'Deal_Master_Wide'!$EB$140)</x:f>
      </x:c>
      <x:c r="Z962" s="118" t="str">
        <x:f>IF('Deal_Master_Wide'!$EI$140="","",'Deal_Master_Wide'!$EI$140)</x:f>
      </x:c>
      <x:c r="AA962" s="52" t="str">
        <x:f>IF('Deal_Master_Wide'!$AL$140="","",'Deal_Master_Wide'!$AL$140)</x:f>
        <x:v>Unknown</x:v>
      </x:c>
      <x:c r="AB962" s="54" t="str">
        <x:f>IF('Deal_Master_Wide'!$AF$140="","",'Deal_Master_Wide'!$AF$140)</x:f>
      </x:c>
      <x:c r="AC962" s="52" t="str">
        <x:f>IF(COUNT($P962,$Q962,$R962,$S962,$T962,$U962,$V962,$W962,$X962)=9,"Yes","No")</x:f>
        <x:v>No</x:v>
      </x:c>
      <x:c r="AD962" s="52" t="str">
        <x:f>IF(COUNT($Y962,$Z962)=2,"Yes","No")</x:f>
        <x:v>No</x:v>
      </x:c>
      <x:c r="AE962" s="50" t="str"/>
      <x:c r="AF962" t="str"/>
    </x:row>
    <x:row r="963" ht="20" customHeight="1">
      <x:c r="A963" s="50" t="str">
        <x:v>CTL-0138</x:v>
      </x:c>
      <x:c r="B963" s="50" t="str">
        <x:v>Candidate alternative-rationale group</x:v>
      </x:c>
      <x:c r="C963" s="52" t="str">
        <x:f>IF('Deal_Master_Wide'!$AU$140="","",'Deal_Master_Wide'!$AU$140)</x:f>
        <x:v>Not reviewed</x:v>
      </x:c>
      <x:c r="D963" s="52" t="str">
        <x:f>IF('Deal_Master_Wide'!$AV$140="","",'Deal_Master_Wide'!$AV$140)</x:f>
        <x:v>Not assessed</x:v>
      </x:c>
      <x:c r="E963" s="50" t="n">
        <x:v>0</x:v>
      </x:c>
      <x:c r="F963" s="52" t="str">
        <x:f>IF(OR($C963="High-confidence innovation-driven",$C963="Medium-confidence innovation-driven"),1,IF($C963="Clear alternative-rationale",0,""))</x:f>
      </x:c>
      <x:c r="G963" s="52" t="str">
        <x:f>IF('Deal_Master_Wide'!$M$140="","",'Deal_Master_Wide'!$M$140)</x:f>
        <x:v>Review</x:v>
      </x:c>
      <x:c r="H963" s="50" t="str">
        <x:v>Roxall Medizin GmbH</x:v>
      </x:c>
      <x:c r="I963" s="50" t="str">
        <x:v>Bial-Aristegui Italia Srl</x:v>
      </x:c>
      <x:c r="J963" s="50" t="n">
        <x:v>2017</x:v>
      </x:c>
      <x:c r="K963" s="50" t="n">
        <x:v>-1</x:v>
      </x:c>
      <x:c r="L963" s="50" t="n">
        <x:v>2016</x:v>
      </x:c>
      <x:c r="M963" s="50" t="n">
        <x:v>0</x:v>
      </x:c>
      <x:c r="N963" s="50" t="n">
        <x:v>0</x:v>
      </x:c>
      <x:c r="O963" s="52" t="str">
        <x:f>IF($F963="","",$F963*$M963)</x:f>
      </x:c>
      <x:c r="P963" s="54" t="str">
        <x:f>IF('Deal_Master_Wide'!$BR$140="","",'Deal_Master_Wide'!$BR$140)</x:f>
      </x:c>
      <x:c r="Q963" s="54" t="str">
        <x:f>IF('Deal_Master_Wide'!$BY$140="","",'Deal_Master_Wide'!$BY$140)</x:f>
      </x:c>
      <x:c r="R963" s="54" t="str">
        <x:f>IF('Deal_Master_Wide'!$CF$140="","",'Deal_Master_Wide'!$CF$140)</x:f>
      </x:c>
      <x:c r="S963" s="54" t="str">
        <x:f>IF('Deal_Master_Wide'!$CM$140="","",'Deal_Master_Wide'!$CM$140)</x:f>
      </x:c>
      <x:c r="T963" s="54" t="str">
        <x:f>IF('Deal_Master_Wide'!$CT$140="","",'Deal_Master_Wide'!$CT$140)</x:f>
      </x:c>
      <x:c r="U963" s="54" t="str">
        <x:f>IF('Deal_Master_Wide'!$DA$140="","",'Deal_Master_Wide'!$DA$140)</x:f>
      </x:c>
      <x:c r="V963" s="56" t="str">
        <x:f>IF('Deal_Master_Wide'!$DH$140="","",'Deal_Master_Wide'!$DH$140)</x:f>
      </x:c>
      <x:c r="W963" s="56" t="str">
        <x:f>IF('Deal_Master_Wide'!$DO$140="","",'Deal_Master_Wide'!$DO$140)</x:f>
      </x:c>
      <x:c r="X963" s="56" t="str">
        <x:f>IF('Deal_Master_Wide'!$DV$140="","",'Deal_Master_Wide'!$DV$140)</x:f>
      </x:c>
      <x:c r="Y963" s="118" t="str">
        <x:f>IF('Deal_Master_Wide'!$EC$140="","",'Deal_Master_Wide'!$EC$140)</x:f>
      </x:c>
      <x:c r="Z963" s="118" t="str">
        <x:f>IF('Deal_Master_Wide'!$EJ$140="","",'Deal_Master_Wide'!$EJ$140)</x:f>
      </x:c>
      <x:c r="AA963" s="52" t="str">
        <x:f>IF('Deal_Master_Wide'!$AL$140="","",'Deal_Master_Wide'!$AL$140)</x:f>
        <x:v>Unknown</x:v>
      </x:c>
      <x:c r="AB963" s="54" t="str">
        <x:f>IF('Deal_Master_Wide'!$AF$140="","",'Deal_Master_Wide'!$AF$140)</x:f>
      </x:c>
      <x:c r="AC963" s="52" t="str">
        <x:f>IF(COUNT($P963,$Q963,$R963,$S963,$T963,$U963,$V963,$W963,$X963)=9,"Yes","No")</x:f>
        <x:v>No</x:v>
      </x:c>
      <x:c r="AD963" s="52" t="str">
        <x:f>IF(COUNT($Y963,$Z963)=2,"Yes","No")</x:f>
        <x:v>No</x:v>
      </x:c>
      <x:c r="AE963" s="50" t="str"/>
      <x:c r="AF963" t="str"/>
    </x:row>
    <x:row r="964" ht="20" customHeight="1">
      <x:c r="A964" s="50" t="str">
        <x:v>CTL-0138</x:v>
      </x:c>
      <x:c r="B964" s="50" t="str">
        <x:v>Candidate alternative-rationale group</x:v>
      </x:c>
      <x:c r="C964" s="52" t="str">
        <x:f>IF('Deal_Master_Wide'!$AU$140="","",'Deal_Master_Wide'!$AU$140)</x:f>
        <x:v>Not reviewed</x:v>
      </x:c>
      <x:c r="D964" s="52" t="str">
        <x:f>IF('Deal_Master_Wide'!$AV$140="","",'Deal_Master_Wide'!$AV$140)</x:f>
        <x:v>Not assessed</x:v>
      </x:c>
      <x:c r="E964" s="50" t="n">
        <x:v>0</x:v>
      </x:c>
      <x:c r="F964" s="52" t="str">
        <x:f>IF(OR($C964="High-confidence innovation-driven",$C964="Medium-confidence innovation-driven"),1,IF($C964="Clear alternative-rationale",0,""))</x:f>
      </x:c>
      <x:c r="G964" s="52" t="str">
        <x:f>IF('Deal_Master_Wide'!$M$140="","",'Deal_Master_Wide'!$M$140)</x:f>
        <x:v>Review</x:v>
      </x:c>
      <x:c r="H964" s="50" t="str">
        <x:v>Roxall Medizin GmbH</x:v>
      </x:c>
      <x:c r="I964" s="50" t="str">
        <x:v>Bial-Aristegui Italia Srl</x:v>
      </x:c>
      <x:c r="J964" s="50" t="n">
        <x:v>2017</x:v>
      </x:c>
      <x:c r="K964" s="50" t="n">
        <x:v>0</x:v>
      </x:c>
      <x:c r="L964" s="50" t="n">
        <x:v>2017</x:v>
      </x:c>
      <x:c r="M964" s="50" t="n">
        <x:v>0</x:v>
      </x:c>
      <x:c r="N964" s="50" t="n">
        <x:v>1</x:v>
      </x:c>
      <x:c r="O964" s="52" t="str">
        <x:f>IF($F964="","",$F964*$M964)</x:f>
      </x:c>
      <x:c r="P964" s="54" t="str">
        <x:f>IF('Deal_Master_Wide'!$BS$140="","",'Deal_Master_Wide'!$BS$140)</x:f>
      </x:c>
      <x:c r="Q964" s="54" t="str">
        <x:f>IF('Deal_Master_Wide'!$BZ$140="","",'Deal_Master_Wide'!$BZ$140)</x:f>
      </x:c>
      <x:c r="R964" s="54" t="str">
        <x:f>IF('Deal_Master_Wide'!$CG$140="","",'Deal_Master_Wide'!$CG$140)</x:f>
      </x:c>
      <x:c r="S964" s="54" t="str">
        <x:f>IF('Deal_Master_Wide'!$CN$140="","",'Deal_Master_Wide'!$CN$140)</x:f>
      </x:c>
      <x:c r="T964" s="54" t="str">
        <x:f>IF('Deal_Master_Wide'!$CU$140="","",'Deal_Master_Wide'!$CU$140)</x:f>
      </x:c>
      <x:c r="U964" s="54" t="str">
        <x:f>IF('Deal_Master_Wide'!$DB$140="","",'Deal_Master_Wide'!$DB$140)</x:f>
      </x:c>
      <x:c r="V964" s="56" t="str">
        <x:f>IF('Deal_Master_Wide'!$DI$140="","",'Deal_Master_Wide'!$DI$140)</x:f>
      </x:c>
      <x:c r="W964" s="56" t="str">
        <x:f>IF('Deal_Master_Wide'!$DP$140="","",'Deal_Master_Wide'!$DP$140)</x:f>
      </x:c>
      <x:c r="X964" s="56" t="str">
        <x:f>IF('Deal_Master_Wide'!$DW$140="","",'Deal_Master_Wide'!$DW$140)</x:f>
      </x:c>
      <x:c r="Y964" s="118" t="str">
        <x:f>IF('Deal_Master_Wide'!$ED$140="","",'Deal_Master_Wide'!$ED$140)</x:f>
      </x:c>
      <x:c r="Z964" s="118" t="str">
        <x:f>IF('Deal_Master_Wide'!$EK$140="","",'Deal_Master_Wide'!$EK$140)</x:f>
      </x:c>
      <x:c r="AA964" s="52" t="str">
        <x:f>IF('Deal_Master_Wide'!$AL$140="","",'Deal_Master_Wide'!$AL$140)</x:f>
        <x:v>Unknown</x:v>
      </x:c>
      <x:c r="AB964" s="54" t="str">
        <x:f>IF('Deal_Master_Wide'!$AF$140="","",'Deal_Master_Wide'!$AF$140)</x:f>
      </x:c>
      <x:c r="AC964" s="52" t="str">
        <x:f>IF(COUNT($P964,$Q964,$R964,$S964,$T964,$U964,$V964,$W964,$X964)=9,"Yes","No")</x:f>
        <x:v>No</x:v>
      </x:c>
      <x:c r="AD964" s="52" t="str">
        <x:f>IF(COUNT($Y964,$Z964)=2,"Yes","No")</x:f>
        <x:v>No</x:v>
      </x:c>
      <x:c r="AE964" s="50" t="str"/>
      <x:c r="AF964" t="str"/>
    </x:row>
    <x:row r="965" ht="20" customHeight="1">
      <x:c r="A965" s="50" t="str">
        <x:v>CTL-0138</x:v>
      </x:c>
      <x:c r="B965" s="50" t="str">
        <x:v>Candidate alternative-rationale group</x:v>
      </x:c>
      <x:c r="C965" s="52" t="str">
        <x:f>IF('Deal_Master_Wide'!$AU$140="","",'Deal_Master_Wide'!$AU$140)</x:f>
        <x:v>Not reviewed</x:v>
      </x:c>
      <x:c r="D965" s="52" t="str">
        <x:f>IF('Deal_Master_Wide'!$AV$140="","",'Deal_Master_Wide'!$AV$140)</x:f>
        <x:v>Not assessed</x:v>
      </x:c>
      <x:c r="E965" s="50" t="n">
        <x:v>0</x:v>
      </x:c>
      <x:c r="F965" s="52" t="str">
        <x:f>IF(OR($C965="High-confidence innovation-driven",$C965="Medium-confidence innovation-driven"),1,IF($C965="Clear alternative-rationale",0,""))</x:f>
      </x:c>
      <x:c r="G965" s="52" t="str">
        <x:f>IF('Deal_Master_Wide'!$M$140="","",'Deal_Master_Wide'!$M$140)</x:f>
        <x:v>Review</x:v>
      </x:c>
      <x:c r="H965" s="50" t="str">
        <x:v>Roxall Medizin GmbH</x:v>
      </x:c>
      <x:c r="I965" s="50" t="str">
        <x:v>Bial-Aristegui Italia Srl</x:v>
      </x:c>
      <x:c r="J965" s="50" t="n">
        <x:v>2017</x:v>
      </x:c>
      <x:c r="K965" s="50" t="n">
        <x:v>1</x:v>
      </x:c>
      <x:c r="L965" s="50" t="n">
        <x:v>2018</x:v>
      </x:c>
      <x:c r="M965" s="50" t="n">
        <x:v>1</x:v>
      </x:c>
      <x:c r="N965" s="50" t="n">
        <x:v>1</x:v>
      </x:c>
      <x:c r="O965" s="52" t="str">
        <x:f>IF($F965="","",$F965*$M965)</x:f>
      </x:c>
      <x:c r="P965" s="54" t="str">
        <x:f>IF('Deal_Master_Wide'!$BT$140="","",'Deal_Master_Wide'!$BT$140)</x:f>
      </x:c>
      <x:c r="Q965" s="54" t="str">
        <x:f>IF('Deal_Master_Wide'!$CA$140="","",'Deal_Master_Wide'!$CA$140)</x:f>
      </x:c>
      <x:c r="R965" s="54" t="str">
        <x:f>IF('Deal_Master_Wide'!$CH$140="","",'Deal_Master_Wide'!$CH$140)</x:f>
      </x:c>
      <x:c r="S965" s="54" t="str">
        <x:f>IF('Deal_Master_Wide'!$CO$140="","",'Deal_Master_Wide'!$CO$140)</x:f>
      </x:c>
      <x:c r="T965" s="54" t="str">
        <x:f>IF('Deal_Master_Wide'!$CV$140="","",'Deal_Master_Wide'!$CV$140)</x:f>
      </x:c>
      <x:c r="U965" s="54" t="str">
        <x:f>IF('Deal_Master_Wide'!$DC$140="","",'Deal_Master_Wide'!$DC$140)</x:f>
      </x:c>
      <x:c r="V965" s="56" t="str">
        <x:f>IF('Deal_Master_Wide'!$DJ$140="","",'Deal_Master_Wide'!$DJ$140)</x:f>
      </x:c>
      <x:c r="W965" s="56" t="str">
        <x:f>IF('Deal_Master_Wide'!$DQ$140="","",'Deal_Master_Wide'!$DQ$140)</x:f>
      </x:c>
      <x:c r="X965" s="56" t="str">
        <x:f>IF('Deal_Master_Wide'!$DX$140="","",'Deal_Master_Wide'!$DX$140)</x:f>
      </x:c>
      <x:c r="Y965" s="118" t="str">
        <x:f>IF('Deal_Master_Wide'!$EE$140="","",'Deal_Master_Wide'!$EE$140)</x:f>
      </x:c>
      <x:c r="Z965" s="118" t="str">
        <x:f>IF('Deal_Master_Wide'!$EL$140="","",'Deal_Master_Wide'!$EL$140)</x:f>
      </x:c>
      <x:c r="AA965" s="52" t="str">
        <x:f>IF('Deal_Master_Wide'!$AL$140="","",'Deal_Master_Wide'!$AL$140)</x:f>
        <x:v>Unknown</x:v>
      </x:c>
      <x:c r="AB965" s="54" t="str">
        <x:f>IF('Deal_Master_Wide'!$AF$140="","",'Deal_Master_Wide'!$AF$140)</x:f>
      </x:c>
      <x:c r="AC965" s="52" t="str">
        <x:f>IF(COUNT($P965,$Q965,$R965,$S965,$T965,$U965,$V965,$W965,$X965)=9,"Yes","No")</x:f>
        <x:v>No</x:v>
      </x:c>
      <x:c r="AD965" s="52" t="str">
        <x:f>IF(COUNT($Y965,$Z965)=2,"Yes","No")</x:f>
        <x:v>No</x:v>
      </x:c>
      <x:c r="AE965" s="50" t="str"/>
      <x:c r="AF965" t="str"/>
    </x:row>
    <x:row r="966" ht="20" customHeight="1">
      <x:c r="A966" s="50" t="str">
        <x:v>CTL-0138</x:v>
      </x:c>
      <x:c r="B966" s="50" t="str">
        <x:v>Candidate alternative-rationale group</x:v>
      </x:c>
      <x:c r="C966" s="52" t="str">
        <x:f>IF('Deal_Master_Wide'!$AU$140="","",'Deal_Master_Wide'!$AU$140)</x:f>
        <x:v>Not reviewed</x:v>
      </x:c>
      <x:c r="D966" s="52" t="str">
        <x:f>IF('Deal_Master_Wide'!$AV$140="","",'Deal_Master_Wide'!$AV$140)</x:f>
        <x:v>Not assessed</x:v>
      </x:c>
      <x:c r="E966" s="50" t="n">
        <x:v>0</x:v>
      </x:c>
      <x:c r="F966" s="52" t="str">
        <x:f>IF(OR($C966="High-confidence innovation-driven",$C966="Medium-confidence innovation-driven"),1,IF($C966="Clear alternative-rationale",0,""))</x:f>
      </x:c>
      <x:c r="G966" s="52" t="str">
        <x:f>IF('Deal_Master_Wide'!$M$140="","",'Deal_Master_Wide'!$M$140)</x:f>
        <x:v>Review</x:v>
      </x:c>
      <x:c r="H966" s="50" t="str">
        <x:v>Roxall Medizin GmbH</x:v>
      </x:c>
      <x:c r="I966" s="50" t="str">
        <x:v>Bial-Aristegui Italia Srl</x:v>
      </x:c>
      <x:c r="J966" s="50" t="n">
        <x:v>2017</x:v>
      </x:c>
      <x:c r="K966" s="50" t="n">
        <x:v>2</x:v>
      </x:c>
      <x:c r="L966" s="50" t="n">
        <x:v>2019</x:v>
      </x:c>
      <x:c r="M966" s="50" t="n">
        <x:v>1</x:v>
      </x:c>
      <x:c r="N966" s="50" t="n">
        <x:v>1</x:v>
      </x:c>
      <x:c r="O966" s="52" t="str">
        <x:f>IF($F966="","",$F966*$M966)</x:f>
      </x:c>
      <x:c r="P966" s="54" t="str">
        <x:f>IF('Deal_Master_Wide'!$BU$140="","",'Deal_Master_Wide'!$BU$140)</x:f>
      </x:c>
      <x:c r="Q966" s="54" t="str">
        <x:f>IF('Deal_Master_Wide'!$CB$140="","",'Deal_Master_Wide'!$CB$140)</x:f>
      </x:c>
      <x:c r="R966" s="54" t="str">
        <x:f>IF('Deal_Master_Wide'!$CI$140="","",'Deal_Master_Wide'!$CI$140)</x:f>
      </x:c>
      <x:c r="S966" s="54" t="str">
        <x:f>IF('Deal_Master_Wide'!$CP$140="","",'Deal_Master_Wide'!$CP$140)</x:f>
      </x:c>
      <x:c r="T966" s="54" t="str">
        <x:f>IF('Deal_Master_Wide'!$CW$140="","",'Deal_Master_Wide'!$CW$140)</x:f>
      </x:c>
      <x:c r="U966" s="54" t="str">
        <x:f>IF('Deal_Master_Wide'!$DD$140="","",'Deal_Master_Wide'!$DD$140)</x:f>
      </x:c>
      <x:c r="V966" s="56" t="str">
        <x:f>IF('Deal_Master_Wide'!$DK$140="","",'Deal_Master_Wide'!$DK$140)</x:f>
      </x:c>
      <x:c r="W966" s="56" t="str">
        <x:f>IF('Deal_Master_Wide'!$DR$140="","",'Deal_Master_Wide'!$DR$140)</x:f>
      </x:c>
      <x:c r="X966" s="56" t="str">
        <x:f>IF('Deal_Master_Wide'!$DY$140="","",'Deal_Master_Wide'!$DY$140)</x:f>
      </x:c>
      <x:c r="Y966" s="118" t="str">
        <x:f>IF('Deal_Master_Wide'!$EF$140="","",'Deal_Master_Wide'!$EF$140)</x:f>
      </x:c>
      <x:c r="Z966" s="118" t="str">
        <x:f>IF('Deal_Master_Wide'!$EM$140="","",'Deal_Master_Wide'!$EM$140)</x:f>
      </x:c>
      <x:c r="AA966" s="52" t="str">
        <x:f>IF('Deal_Master_Wide'!$AL$140="","",'Deal_Master_Wide'!$AL$140)</x:f>
        <x:v>Unknown</x:v>
      </x:c>
      <x:c r="AB966" s="54" t="str">
        <x:f>IF('Deal_Master_Wide'!$AF$140="","",'Deal_Master_Wide'!$AF$140)</x:f>
      </x:c>
      <x:c r="AC966" s="52" t="str">
        <x:f>IF(COUNT($P966,$Q966,$R966,$S966,$T966,$U966,$V966,$W966,$X966)=9,"Yes","No")</x:f>
        <x:v>No</x:v>
      </x:c>
      <x:c r="AD966" s="52" t="str">
        <x:f>IF(COUNT($Y966,$Z966)=2,"Yes","No")</x:f>
        <x:v>No</x:v>
      </x:c>
      <x:c r="AE966" s="50" t="str"/>
      <x:c r="AF966" t="str"/>
    </x:row>
    <x:row r="967" ht="20" customHeight="1">
      <x:c r="A967" s="50" t="str">
        <x:v>CTL-0138</x:v>
      </x:c>
      <x:c r="B967" s="50" t="str">
        <x:v>Candidate alternative-rationale group</x:v>
      </x:c>
      <x:c r="C967" s="52" t="str">
        <x:f>IF('Deal_Master_Wide'!$AU$140="","",'Deal_Master_Wide'!$AU$140)</x:f>
        <x:v>Not reviewed</x:v>
      </x:c>
      <x:c r="D967" s="52" t="str">
        <x:f>IF('Deal_Master_Wide'!$AV$140="","",'Deal_Master_Wide'!$AV$140)</x:f>
        <x:v>Not assessed</x:v>
      </x:c>
      <x:c r="E967" s="50" t="n">
        <x:v>0</x:v>
      </x:c>
      <x:c r="F967" s="52" t="str">
        <x:f>IF(OR($C967="High-confidence innovation-driven",$C967="Medium-confidence innovation-driven"),1,IF($C967="Clear alternative-rationale",0,""))</x:f>
      </x:c>
      <x:c r="G967" s="52" t="str">
        <x:f>IF('Deal_Master_Wide'!$M$140="","",'Deal_Master_Wide'!$M$140)</x:f>
        <x:v>Review</x:v>
      </x:c>
      <x:c r="H967" s="50" t="str">
        <x:v>Roxall Medizin GmbH</x:v>
      </x:c>
      <x:c r="I967" s="50" t="str">
        <x:v>Bial-Aristegui Italia Srl</x:v>
      </x:c>
      <x:c r="J967" s="50" t="n">
        <x:v>2017</x:v>
      </x:c>
      <x:c r="K967" s="50" t="n">
        <x:v>3</x:v>
      </x:c>
      <x:c r="L967" s="50" t="n">
        <x:v>2020</x:v>
      </x:c>
      <x:c r="M967" s="50" t="n">
        <x:v>1</x:v>
      </x:c>
      <x:c r="N967" s="50" t="n">
        <x:v>1</x:v>
      </x:c>
      <x:c r="O967" s="52" t="str">
        <x:f>IF($F967="","",$F967*$M967)</x:f>
      </x:c>
      <x:c r="P967" s="54" t="str">
        <x:f>IF('Deal_Master_Wide'!$BV$140="","",'Deal_Master_Wide'!$BV$140)</x:f>
      </x:c>
      <x:c r="Q967" s="54" t="str">
        <x:f>IF('Deal_Master_Wide'!$CC$140="","",'Deal_Master_Wide'!$CC$140)</x:f>
      </x:c>
      <x:c r="R967" s="54" t="str">
        <x:f>IF('Deal_Master_Wide'!$CJ$140="","",'Deal_Master_Wide'!$CJ$140)</x:f>
      </x:c>
      <x:c r="S967" s="54" t="str">
        <x:f>IF('Deal_Master_Wide'!$CQ$140="","",'Deal_Master_Wide'!$CQ$140)</x:f>
      </x:c>
      <x:c r="T967" s="54" t="str">
        <x:f>IF('Deal_Master_Wide'!$CX$140="","",'Deal_Master_Wide'!$CX$140)</x:f>
      </x:c>
      <x:c r="U967" s="54" t="str">
        <x:f>IF('Deal_Master_Wide'!$DE$140="","",'Deal_Master_Wide'!$DE$140)</x:f>
      </x:c>
      <x:c r="V967" s="56" t="str">
        <x:f>IF('Deal_Master_Wide'!$DL$140="","",'Deal_Master_Wide'!$DL$140)</x:f>
      </x:c>
      <x:c r="W967" s="56" t="str">
        <x:f>IF('Deal_Master_Wide'!$DS$140="","",'Deal_Master_Wide'!$DS$140)</x:f>
      </x:c>
      <x:c r="X967" s="56" t="str">
        <x:f>IF('Deal_Master_Wide'!$DZ$140="","",'Deal_Master_Wide'!$DZ$140)</x:f>
      </x:c>
      <x:c r="Y967" s="118" t="str">
        <x:f>IF('Deal_Master_Wide'!$EG$140="","",'Deal_Master_Wide'!$EG$140)</x:f>
      </x:c>
      <x:c r="Z967" s="118" t="str">
        <x:f>IF('Deal_Master_Wide'!$EN$140="","",'Deal_Master_Wide'!$EN$140)</x:f>
      </x:c>
      <x:c r="AA967" s="52" t="str">
        <x:f>IF('Deal_Master_Wide'!$AL$140="","",'Deal_Master_Wide'!$AL$140)</x:f>
        <x:v>Unknown</x:v>
      </x:c>
      <x:c r="AB967" s="54" t="str">
        <x:f>IF('Deal_Master_Wide'!$AF$140="","",'Deal_Master_Wide'!$AF$140)</x:f>
      </x:c>
      <x:c r="AC967" s="52" t="str">
        <x:f>IF(COUNT($P967,$Q967,$R967,$S967,$T967,$U967,$V967,$W967,$X967)=9,"Yes","No")</x:f>
        <x:v>No</x:v>
      </x:c>
      <x:c r="AD967" s="52" t="str">
        <x:f>IF(COUNT($Y967,$Z967)=2,"Yes","No")</x:f>
        <x:v>No</x:v>
      </x:c>
      <x:c r="AE967" s="50" t="str"/>
      <x:c r="AF967" t="str"/>
    </x:row>
    <x:row r="968" ht="20" customHeight="1">
      <x:c r="A968" s="50" t="str">
        <x:v>CTL-0139</x:v>
      </x:c>
      <x:c r="B968" s="50" t="str">
        <x:v>Candidate alternative-rationale group</x:v>
      </x:c>
      <x:c r="C968" s="52" t="str">
        <x:f>IF('Deal_Master_Wide'!$AU$141="","",'Deal_Master_Wide'!$AU$141)</x:f>
        <x:v>Not reviewed</x:v>
      </x:c>
      <x:c r="D968" s="52" t="str">
        <x:f>IF('Deal_Master_Wide'!$AV$141="","",'Deal_Master_Wide'!$AV$141)</x:f>
        <x:v>Not assessed</x:v>
      </x:c>
      <x:c r="E968" s="50" t="n">
        <x:v>0</x:v>
      </x:c>
      <x:c r="F968" s="52" t="str">
        <x:f>IF(OR($C968="High-confidence innovation-driven",$C968="Medium-confidence innovation-driven"),1,IF($C968="Clear alternative-rationale",0,""))</x:f>
      </x:c>
      <x:c r="G968" s="52" t="str">
        <x:f>IF('Deal_Master_Wide'!$M$141="","",'Deal_Master_Wide'!$M$141)</x:f>
        <x:v>Review</x:v>
      </x:c>
      <x:c r="H968" s="50" t="str">
        <x:v>Johnson &amp; Johnson</x:v>
      </x:c>
      <x:c r="I968" s="50" t="str">
        <x:v>Actelion Pharmaceuticals Ltd</x:v>
      </x:c>
      <x:c r="J968" s="50" t="n">
        <x:v>2017</x:v>
      </x:c>
      <x:c r="K968" s="50" t="n">
        <x:v>-3</x:v>
      </x:c>
      <x:c r="L968" s="50" t="n">
        <x:v>2014</x:v>
      </x:c>
      <x:c r="M968" s="50" t="n">
        <x:v>0</x:v>
      </x:c>
      <x:c r="N968" s="50" t="n">
        <x:v>0</x:v>
      </x:c>
      <x:c r="O968" s="52" t="str">
        <x:f>IF($F968="","",$F968*$M968)</x:f>
      </x:c>
      <x:c r="P968" s="54" t="str">
        <x:f>IF('Deal_Master_Wide'!$BP$141="","",'Deal_Master_Wide'!$BP$141)</x:f>
      </x:c>
      <x:c r="Q968" s="54" t="str">
        <x:f>IF('Deal_Master_Wide'!$BW$141="","",'Deal_Master_Wide'!$BW$141)</x:f>
      </x:c>
      <x:c r="R968" s="54" t="str">
        <x:f>IF('Deal_Master_Wide'!$CD$141="","",'Deal_Master_Wide'!$CD$141)</x:f>
      </x:c>
      <x:c r="S968" s="54" t="str">
        <x:f>IF('Deal_Master_Wide'!$CK$141="","",'Deal_Master_Wide'!$CK$141)</x:f>
      </x:c>
      <x:c r="T968" s="54" t="str">
        <x:f>IF('Deal_Master_Wide'!$CR$141="","",'Deal_Master_Wide'!$CR$141)</x:f>
      </x:c>
      <x:c r="U968" s="54" t="str">
        <x:f>IF('Deal_Master_Wide'!$CY$141="","",'Deal_Master_Wide'!$CY$141)</x:f>
      </x:c>
      <x:c r="V968" s="56" t="str">
        <x:f>IF('Deal_Master_Wide'!$DF$141="","",'Deal_Master_Wide'!$DF$141)</x:f>
      </x:c>
      <x:c r="W968" s="56" t="str">
        <x:f>IF('Deal_Master_Wide'!$DM$141="","",'Deal_Master_Wide'!$DM$141)</x:f>
      </x:c>
      <x:c r="X968" s="56" t="str">
        <x:f>IF('Deal_Master_Wide'!$DT$141="","",'Deal_Master_Wide'!$DT$141)</x:f>
      </x:c>
      <x:c r="Y968" s="118" t="str">
        <x:f>IF('Deal_Master_Wide'!$EA$141="","",'Deal_Master_Wide'!$EA$141)</x:f>
      </x:c>
      <x:c r="Z968" s="118" t="str">
        <x:f>IF('Deal_Master_Wide'!$EH$141="","",'Deal_Master_Wide'!$EH$141)</x:f>
      </x:c>
      <x:c r="AA968" s="52" t="str">
        <x:f>IF('Deal_Master_Wide'!$AL$141="","",'Deal_Master_Wide'!$AL$141)</x:f>
        <x:v>Unknown</x:v>
      </x:c>
      <x:c r="AB968" s="54" t="n">
        <x:f>IF('Deal_Master_Wide'!$AF$141="","",'Deal_Master_Wide'!$AF$141)</x:f>
        <x:v>30000</x:v>
      </x:c>
      <x:c r="AC968" s="52" t="str">
        <x:f>IF(COUNT($P968,$Q968,$R968,$S968,$T968,$U968,$V968,$W968,$X968)=9,"Yes","No")</x:f>
        <x:v>No</x:v>
      </x:c>
      <x:c r="AD968" s="52" t="str">
        <x:f>IF(COUNT($Y968,$Z968)=2,"Yes","No")</x:f>
        <x:v>No</x:v>
      </x:c>
      <x:c r="AE968" s="50" t="str"/>
      <x:c r="AF968" t="str"/>
    </x:row>
    <x:row r="969" ht="20" customHeight="1">
      <x:c r="A969" s="50" t="str">
        <x:v>CTL-0139</x:v>
      </x:c>
      <x:c r="B969" s="50" t="str">
        <x:v>Candidate alternative-rationale group</x:v>
      </x:c>
      <x:c r="C969" s="52" t="str">
        <x:f>IF('Deal_Master_Wide'!$AU$141="","",'Deal_Master_Wide'!$AU$141)</x:f>
        <x:v>Not reviewed</x:v>
      </x:c>
      <x:c r="D969" s="52" t="str">
        <x:f>IF('Deal_Master_Wide'!$AV$141="","",'Deal_Master_Wide'!$AV$141)</x:f>
        <x:v>Not assessed</x:v>
      </x:c>
      <x:c r="E969" s="50" t="n">
        <x:v>0</x:v>
      </x:c>
      <x:c r="F969" s="52" t="str">
        <x:f>IF(OR($C969="High-confidence innovation-driven",$C969="Medium-confidence innovation-driven"),1,IF($C969="Clear alternative-rationale",0,""))</x:f>
      </x:c>
      <x:c r="G969" s="52" t="str">
        <x:f>IF('Deal_Master_Wide'!$M$141="","",'Deal_Master_Wide'!$M$141)</x:f>
        <x:v>Review</x:v>
      </x:c>
      <x:c r="H969" s="50" t="str">
        <x:v>Johnson &amp; Johnson</x:v>
      </x:c>
      <x:c r="I969" s="50" t="str">
        <x:v>Actelion Pharmaceuticals Ltd</x:v>
      </x:c>
      <x:c r="J969" s="50" t="n">
        <x:v>2017</x:v>
      </x:c>
      <x:c r="K969" s="50" t="n">
        <x:v>-2</x:v>
      </x:c>
      <x:c r="L969" s="50" t="n">
        <x:v>2015</x:v>
      </x:c>
      <x:c r="M969" s="50" t="n">
        <x:v>0</x:v>
      </x:c>
      <x:c r="N969" s="50" t="n">
        <x:v>0</x:v>
      </x:c>
      <x:c r="O969" s="52" t="str">
        <x:f>IF($F969="","",$F969*$M969)</x:f>
      </x:c>
      <x:c r="P969" s="54" t="str">
        <x:f>IF('Deal_Master_Wide'!$BQ$141="","",'Deal_Master_Wide'!$BQ$141)</x:f>
      </x:c>
      <x:c r="Q969" s="54" t="str">
        <x:f>IF('Deal_Master_Wide'!$BX$141="","",'Deal_Master_Wide'!$BX$141)</x:f>
      </x:c>
      <x:c r="R969" s="54" t="str">
        <x:f>IF('Deal_Master_Wide'!$CE$141="","",'Deal_Master_Wide'!$CE$141)</x:f>
      </x:c>
      <x:c r="S969" s="54" t="str">
        <x:f>IF('Deal_Master_Wide'!$CL$141="","",'Deal_Master_Wide'!$CL$141)</x:f>
      </x:c>
      <x:c r="T969" s="54" t="str">
        <x:f>IF('Deal_Master_Wide'!$CS$141="","",'Deal_Master_Wide'!$CS$141)</x:f>
      </x:c>
      <x:c r="U969" s="54" t="str">
        <x:f>IF('Deal_Master_Wide'!$CZ$141="","",'Deal_Master_Wide'!$CZ$141)</x:f>
      </x:c>
      <x:c r="V969" s="56" t="str">
        <x:f>IF('Deal_Master_Wide'!$DG$141="","",'Deal_Master_Wide'!$DG$141)</x:f>
      </x:c>
      <x:c r="W969" s="56" t="str">
        <x:f>IF('Deal_Master_Wide'!$DN$141="","",'Deal_Master_Wide'!$DN$141)</x:f>
      </x:c>
      <x:c r="X969" s="56" t="str">
        <x:f>IF('Deal_Master_Wide'!$DU$141="","",'Deal_Master_Wide'!$DU$141)</x:f>
      </x:c>
      <x:c r="Y969" s="118" t="str">
        <x:f>IF('Deal_Master_Wide'!$EB$141="","",'Deal_Master_Wide'!$EB$141)</x:f>
      </x:c>
      <x:c r="Z969" s="118" t="str">
        <x:f>IF('Deal_Master_Wide'!$EI$141="","",'Deal_Master_Wide'!$EI$141)</x:f>
      </x:c>
      <x:c r="AA969" s="52" t="str">
        <x:f>IF('Deal_Master_Wide'!$AL$141="","",'Deal_Master_Wide'!$AL$141)</x:f>
        <x:v>Unknown</x:v>
      </x:c>
      <x:c r="AB969" s="54" t="n">
        <x:f>IF('Deal_Master_Wide'!$AF$141="","",'Deal_Master_Wide'!$AF$141)</x:f>
        <x:v>30000</x:v>
      </x:c>
      <x:c r="AC969" s="52" t="str">
        <x:f>IF(COUNT($P969,$Q969,$R969,$S969,$T969,$U969,$V969,$W969,$X969)=9,"Yes","No")</x:f>
        <x:v>No</x:v>
      </x:c>
      <x:c r="AD969" s="52" t="str">
        <x:f>IF(COUNT($Y969,$Z969)=2,"Yes","No")</x:f>
        <x:v>No</x:v>
      </x:c>
      <x:c r="AE969" s="50" t="str"/>
      <x:c r="AF969" t="str"/>
    </x:row>
    <x:row r="970" ht="20" customHeight="1">
      <x:c r="A970" s="50" t="str">
        <x:v>CTL-0139</x:v>
      </x:c>
      <x:c r="B970" s="50" t="str">
        <x:v>Candidate alternative-rationale group</x:v>
      </x:c>
      <x:c r="C970" s="52" t="str">
        <x:f>IF('Deal_Master_Wide'!$AU$141="","",'Deal_Master_Wide'!$AU$141)</x:f>
        <x:v>Not reviewed</x:v>
      </x:c>
      <x:c r="D970" s="52" t="str">
        <x:f>IF('Deal_Master_Wide'!$AV$141="","",'Deal_Master_Wide'!$AV$141)</x:f>
        <x:v>Not assessed</x:v>
      </x:c>
      <x:c r="E970" s="50" t="n">
        <x:v>0</x:v>
      </x:c>
      <x:c r="F970" s="52" t="str">
        <x:f>IF(OR($C970="High-confidence innovation-driven",$C970="Medium-confidence innovation-driven"),1,IF($C970="Clear alternative-rationale",0,""))</x:f>
      </x:c>
      <x:c r="G970" s="52" t="str">
        <x:f>IF('Deal_Master_Wide'!$M$141="","",'Deal_Master_Wide'!$M$141)</x:f>
        <x:v>Review</x:v>
      </x:c>
      <x:c r="H970" s="50" t="str">
        <x:v>Johnson &amp; Johnson</x:v>
      </x:c>
      <x:c r="I970" s="50" t="str">
        <x:v>Actelion Pharmaceuticals Ltd</x:v>
      </x:c>
      <x:c r="J970" s="50" t="n">
        <x:v>2017</x:v>
      </x:c>
      <x:c r="K970" s="50" t="n">
        <x:v>-1</x:v>
      </x:c>
      <x:c r="L970" s="50" t="n">
        <x:v>2016</x:v>
      </x:c>
      <x:c r="M970" s="50" t="n">
        <x:v>0</x:v>
      </x:c>
      <x:c r="N970" s="50" t="n">
        <x:v>0</x:v>
      </x:c>
      <x:c r="O970" s="52" t="str">
        <x:f>IF($F970="","",$F970*$M970)</x:f>
      </x:c>
      <x:c r="P970" s="54" t="str">
        <x:f>IF('Deal_Master_Wide'!$BR$141="","",'Deal_Master_Wide'!$BR$141)</x:f>
      </x:c>
      <x:c r="Q970" s="54" t="str">
        <x:f>IF('Deal_Master_Wide'!$BY$141="","",'Deal_Master_Wide'!$BY$141)</x:f>
      </x:c>
      <x:c r="R970" s="54" t="str">
        <x:f>IF('Deal_Master_Wide'!$CF$141="","",'Deal_Master_Wide'!$CF$141)</x:f>
      </x:c>
      <x:c r="S970" s="54" t="str">
        <x:f>IF('Deal_Master_Wide'!$CM$141="","",'Deal_Master_Wide'!$CM$141)</x:f>
      </x:c>
      <x:c r="T970" s="54" t="str">
        <x:f>IF('Deal_Master_Wide'!$CT$141="","",'Deal_Master_Wide'!$CT$141)</x:f>
      </x:c>
      <x:c r="U970" s="54" t="str">
        <x:f>IF('Deal_Master_Wide'!$DA$141="","",'Deal_Master_Wide'!$DA$141)</x:f>
      </x:c>
      <x:c r="V970" s="56" t="str">
        <x:f>IF('Deal_Master_Wide'!$DH$141="","",'Deal_Master_Wide'!$DH$141)</x:f>
      </x:c>
      <x:c r="W970" s="56" t="str">
        <x:f>IF('Deal_Master_Wide'!$DO$141="","",'Deal_Master_Wide'!$DO$141)</x:f>
      </x:c>
      <x:c r="X970" s="56" t="str">
        <x:f>IF('Deal_Master_Wide'!$DV$141="","",'Deal_Master_Wide'!$DV$141)</x:f>
      </x:c>
      <x:c r="Y970" s="118" t="str">
        <x:f>IF('Deal_Master_Wide'!$EC$141="","",'Deal_Master_Wide'!$EC$141)</x:f>
      </x:c>
      <x:c r="Z970" s="118" t="str">
        <x:f>IF('Deal_Master_Wide'!$EJ$141="","",'Deal_Master_Wide'!$EJ$141)</x:f>
      </x:c>
      <x:c r="AA970" s="52" t="str">
        <x:f>IF('Deal_Master_Wide'!$AL$141="","",'Deal_Master_Wide'!$AL$141)</x:f>
        <x:v>Unknown</x:v>
      </x:c>
      <x:c r="AB970" s="54" t="n">
        <x:f>IF('Deal_Master_Wide'!$AF$141="","",'Deal_Master_Wide'!$AF$141)</x:f>
        <x:v>30000</x:v>
      </x:c>
      <x:c r="AC970" s="52" t="str">
        <x:f>IF(COUNT($P970,$Q970,$R970,$S970,$T970,$U970,$V970,$W970,$X970)=9,"Yes","No")</x:f>
        <x:v>No</x:v>
      </x:c>
      <x:c r="AD970" s="52" t="str">
        <x:f>IF(COUNT($Y970,$Z970)=2,"Yes","No")</x:f>
        <x:v>No</x:v>
      </x:c>
      <x:c r="AE970" s="50" t="str"/>
      <x:c r="AF970" t="str"/>
    </x:row>
    <x:row r="971" ht="20" customHeight="1">
      <x:c r="A971" s="50" t="str">
        <x:v>CTL-0139</x:v>
      </x:c>
      <x:c r="B971" s="50" t="str">
        <x:v>Candidate alternative-rationale group</x:v>
      </x:c>
      <x:c r="C971" s="52" t="str">
        <x:f>IF('Deal_Master_Wide'!$AU$141="","",'Deal_Master_Wide'!$AU$141)</x:f>
        <x:v>Not reviewed</x:v>
      </x:c>
      <x:c r="D971" s="52" t="str">
        <x:f>IF('Deal_Master_Wide'!$AV$141="","",'Deal_Master_Wide'!$AV$141)</x:f>
        <x:v>Not assessed</x:v>
      </x:c>
      <x:c r="E971" s="50" t="n">
        <x:v>0</x:v>
      </x:c>
      <x:c r="F971" s="52" t="str">
        <x:f>IF(OR($C971="High-confidence innovation-driven",$C971="Medium-confidence innovation-driven"),1,IF($C971="Clear alternative-rationale",0,""))</x:f>
      </x:c>
      <x:c r="G971" s="52" t="str">
        <x:f>IF('Deal_Master_Wide'!$M$141="","",'Deal_Master_Wide'!$M$141)</x:f>
        <x:v>Review</x:v>
      </x:c>
      <x:c r="H971" s="50" t="str">
        <x:v>Johnson &amp; Johnson</x:v>
      </x:c>
      <x:c r="I971" s="50" t="str">
        <x:v>Actelion Pharmaceuticals Ltd</x:v>
      </x:c>
      <x:c r="J971" s="50" t="n">
        <x:v>2017</x:v>
      </x:c>
      <x:c r="K971" s="50" t="n">
        <x:v>0</x:v>
      </x:c>
      <x:c r="L971" s="50" t="n">
        <x:v>2017</x:v>
      </x:c>
      <x:c r="M971" s="50" t="n">
        <x:v>0</x:v>
      </x:c>
      <x:c r="N971" s="50" t="n">
        <x:v>1</x:v>
      </x:c>
      <x:c r="O971" s="52" t="str">
        <x:f>IF($F971="","",$F971*$M971)</x:f>
      </x:c>
      <x:c r="P971" s="54" t="str">
        <x:f>IF('Deal_Master_Wide'!$BS$141="","",'Deal_Master_Wide'!$BS$141)</x:f>
      </x:c>
      <x:c r="Q971" s="54" t="str">
        <x:f>IF('Deal_Master_Wide'!$BZ$141="","",'Deal_Master_Wide'!$BZ$141)</x:f>
      </x:c>
      <x:c r="R971" s="54" t="str">
        <x:f>IF('Deal_Master_Wide'!$CG$141="","",'Deal_Master_Wide'!$CG$141)</x:f>
      </x:c>
      <x:c r="S971" s="54" t="str">
        <x:f>IF('Deal_Master_Wide'!$CN$141="","",'Deal_Master_Wide'!$CN$141)</x:f>
      </x:c>
      <x:c r="T971" s="54" t="str">
        <x:f>IF('Deal_Master_Wide'!$CU$141="","",'Deal_Master_Wide'!$CU$141)</x:f>
      </x:c>
      <x:c r="U971" s="54" t="str">
        <x:f>IF('Deal_Master_Wide'!$DB$141="","",'Deal_Master_Wide'!$DB$141)</x:f>
      </x:c>
      <x:c r="V971" s="56" t="str">
        <x:f>IF('Deal_Master_Wide'!$DI$141="","",'Deal_Master_Wide'!$DI$141)</x:f>
      </x:c>
      <x:c r="W971" s="56" t="str">
        <x:f>IF('Deal_Master_Wide'!$DP$141="","",'Deal_Master_Wide'!$DP$141)</x:f>
      </x:c>
      <x:c r="X971" s="56" t="str">
        <x:f>IF('Deal_Master_Wide'!$DW$141="","",'Deal_Master_Wide'!$DW$141)</x:f>
      </x:c>
      <x:c r="Y971" s="118" t="str">
        <x:f>IF('Deal_Master_Wide'!$ED$141="","",'Deal_Master_Wide'!$ED$141)</x:f>
      </x:c>
      <x:c r="Z971" s="118" t="str">
        <x:f>IF('Deal_Master_Wide'!$EK$141="","",'Deal_Master_Wide'!$EK$141)</x:f>
      </x:c>
      <x:c r="AA971" s="52" t="str">
        <x:f>IF('Deal_Master_Wide'!$AL$141="","",'Deal_Master_Wide'!$AL$141)</x:f>
        <x:v>Unknown</x:v>
      </x:c>
      <x:c r="AB971" s="54" t="n">
        <x:f>IF('Deal_Master_Wide'!$AF$141="","",'Deal_Master_Wide'!$AF$141)</x:f>
        <x:v>30000</x:v>
      </x:c>
      <x:c r="AC971" s="52" t="str">
        <x:f>IF(COUNT($P971,$Q971,$R971,$S971,$T971,$U971,$V971,$W971,$X971)=9,"Yes","No")</x:f>
        <x:v>No</x:v>
      </x:c>
      <x:c r="AD971" s="52" t="str">
        <x:f>IF(COUNT($Y971,$Z971)=2,"Yes","No")</x:f>
        <x:v>No</x:v>
      </x:c>
      <x:c r="AE971" s="50" t="str"/>
      <x:c r="AF971" t="str"/>
    </x:row>
    <x:row r="972" ht="20" customHeight="1">
      <x:c r="A972" s="50" t="str">
        <x:v>CTL-0139</x:v>
      </x:c>
      <x:c r="B972" s="50" t="str">
        <x:v>Candidate alternative-rationale group</x:v>
      </x:c>
      <x:c r="C972" s="52" t="str">
        <x:f>IF('Deal_Master_Wide'!$AU$141="","",'Deal_Master_Wide'!$AU$141)</x:f>
        <x:v>Not reviewed</x:v>
      </x:c>
      <x:c r="D972" s="52" t="str">
        <x:f>IF('Deal_Master_Wide'!$AV$141="","",'Deal_Master_Wide'!$AV$141)</x:f>
        <x:v>Not assessed</x:v>
      </x:c>
      <x:c r="E972" s="50" t="n">
        <x:v>0</x:v>
      </x:c>
      <x:c r="F972" s="52" t="str">
        <x:f>IF(OR($C972="High-confidence innovation-driven",$C972="Medium-confidence innovation-driven"),1,IF($C972="Clear alternative-rationale",0,""))</x:f>
      </x:c>
      <x:c r="G972" s="52" t="str">
        <x:f>IF('Deal_Master_Wide'!$M$141="","",'Deal_Master_Wide'!$M$141)</x:f>
        <x:v>Review</x:v>
      </x:c>
      <x:c r="H972" s="50" t="str">
        <x:v>Johnson &amp; Johnson</x:v>
      </x:c>
      <x:c r="I972" s="50" t="str">
        <x:v>Actelion Pharmaceuticals Ltd</x:v>
      </x:c>
      <x:c r="J972" s="50" t="n">
        <x:v>2017</x:v>
      </x:c>
      <x:c r="K972" s="50" t="n">
        <x:v>1</x:v>
      </x:c>
      <x:c r="L972" s="50" t="n">
        <x:v>2018</x:v>
      </x:c>
      <x:c r="M972" s="50" t="n">
        <x:v>1</x:v>
      </x:c>
      <x:c r="N972" s="50" t="n">
        <x:v>1</x:v>
      </x:c>
      <x:c r="O972" s="52" t="str">
        <x:f>IF($F972="","",$F972*$M972)</x:f>
      </x:c>
      <x:c r="P972" s="54" t="str">
        <x:f>IF('Deal_Master_Wide'!$BT$141="","",'Deal_Master_Wide'!$BT$141)</x:f>
      </x:c>
      <x:c r="Q972" s="54" t="str">
        <x:f>IF('Deal_Master_Wide'!$CA$141="","",'Deal_Master_Wide'!$CA$141)</x:f>
      </x:c>
      <x:c r="R972" s="54" t="str">
        <x:f>IF('Deal_Master_Wide'!$CH$141="","",'Deal_Master_Wide'!$CH$141)</x:f>
      </x:c>
      <x:c r="S972" s="54" t="str">
        <x:f>IF('Deal_Master_Wide'!$CO$141="","",'Deal_Master_Wide'!$CO$141)</x:f>
      </x:c>
      <x:c r="T972" s="54" t="str">
        <x:f>IF('Deal_Master_Wide'!$CV$141="","",'Deal_Master_Wide'!$CV$141)</x:f>
      </x:c>
      <x:c r="U972" s="54" t="str">
        <x:f>IF('Deal_Master_Wide'!$DC$141="","",'Deal_Master_Wide'!$DC$141)</x:f>
      </x:c>
      <x:c r="V972" s="56" t="str">
        <x:f>IF('Deal_Master_Wide'!$DJ$141="","",'Deal_Master_Wide'!$DJ$141)</x:f>
      </x:c>
      <x:c r="W972" s="56" t="str">
        <x:f>IF('Deal_Master_Wide'!$DQ$141="","",'Deal_Master_Wide'!$DQ$141)</x:f>
      </x:c>
      <x:c r="X972" s="56" t="str">
        <x:f>IF('Deal_Master_Wide'!$DX$141="","",'Deal_Master_Wide'!$DX$141)</x:f>
      </x:c>
      <x:c r="Y972" s="118" t="str">
        <x:f>IF('Deal_Master_Wide'!$EE$141="","",'Deal_Master_Wide'!$EE$141)</x:f>
      </x:c>
      <x:c r="Z972" s="118" t="str">
        <x:f>IF('Deal_Master_Wide'!$EL$141="","",'Deal_Master_Wide'!$EL$141)</x:f>
      </x:c>
      <x:c r="AA972" s="52" t="str">
        <x:f>IF('Deal_Master_Wide'!$AL$141="","",'Deal_Master_Wide'!$AL$141)</x:f>
        <x:v>Unknown</x:v>
      </x:c>
      <x:c r="AB972" s="54" t="n">
        <x:f>IF('Deal_Master_Wide'!$AF$141="","",'Deal_Master_Wide'!$AF$141)</x:f>
        <x:v>30000</x:v>
      </x:c>
      <x:c r="AC972" s="52" t="str">
        <x:f>IF(COUNT($P972,$Q972,$R972,$S972,$T972,$U972,$V972,$W972,$X972)=9,"Yes","No")</x:f>
        <x:v>No</x:v>
      </x:c>
      <x:c r="AD972" s="52" t="str">
        <x:f>IF(COUNT($Y972,$Z972)=2,"Yes","No")</x:f>
        <x:v>No</x:v>
      </x:c>
      <x:c r="AE972" s="50" t="str"/>
      <x:c r="AF972" t="str"/>
    </x:row>
    <x:row r="973" ht="20" customHeight="1">
      <x:c r="A973" s="50" t="str">
        <x:v>CTL-0139</x:v>
      </x:c>
      <x:c r="B973" s="50" t="str">
        <x:v>Candidate alternative-rationale group</x:v>
      </x:c>
      <x:c r="C973" s="52" t="str">
        <x:f>IF('Deal_Master_Wide'!$AU$141="","",'Deal_Master_Wide'!$AU$141)</x:f>
        <x:v>Not reviewed</x:v>
      </x:c>
      <x:c r="D973" s="52" t="str">
        <x:f>IF('Deal_Master_Wide'!$AV$141="","",'Deal_Master_Wide'!$AV$141)</x:f>
        <x:v>Not assessed</x:v>
      </x:c>
      <x:c r="E973" s="50" t="n">
        <x:v>0</x:v>
      </x:c>
      <x:c r="F973" s="52" t="str">
        <x:f>IF(OR($C973="High-confidence innovation-driven",$C973="Medium-confidence innovation-driven"),1,IF($C973="Clear alternative-rationale",0,""))</x:f>
      </x:c>
      <x:c r="G973" s="52" t="str">
        <x:f>IF('Deal_Master_Wide'!$M$141="","",'Deal_Master_Wide'!$M$141)</x:f>
        <x:v>Review</x:v>
      </x:c>
      <x:c r="H973" s="50" t="str">
        <x:v>Johnson &amp; Johnson</x:v>
      </x:c>
      <x:c r="I973" s="50" t="str">
        <x:v>Actelion Pharmaceuticals Ltd</x:v>
      </x:c>
      <x:c r="J973" s="50" t="n">
        <x:v>2017</x:v>
      </x:c>
      <x:c r="K973" s="50" t="n">
        <x:v>2</x:v>
      </x:c>
      <x:c r="L973" s="50" t="n">
        <x:v>2019</x:v>
      </x:c>
      <x:c r="M973" s="50" t="n">
        <x:v>1</x:v>
      </x:c>
      <x:c r="N973" s="50" t="n">
        <x:v>1</x:v>
      </x:c>
      <x:c r="O973" s="52" t="str">
        <x:f>IF($F973="","",$F973*$M973)</x:f>
      </x:c>
      <x:c r="P973" s="54" t="str">
        <x:f>IF('Deal_Master_Wide'!$BU$141="","",'Deal_Master_Wide'!$BU$141)</x:f>
      </x:c>
      <x:c r="Q973" s="54" t="str">
        <x:f>IF('Deal_Master_Wide'!$CB$141="","",'Deal_Master_Wide'!$CB$141)</x:f>
      </x:c>
      <x:c r="R973" s="54" t="str">
        <x:f>IF('Deal_Master_Wide'!$CI$141="","",'Deal_Master_Wide'!$CI$141)</x:f>
      </x:c>
      <x:c r="S973" s="54" t="str">
        <x:f>IF('Deal_Master_Wide'!$CP$141="","",'Deal_Master_Wide'!$CP$141)</x:f>
      </x:c>
      <x:c r="T973" s="54" t="str">
        <x:f>IF('Deal_Master_Wide'!$CW$141="","",'Deal_Master_Wide'!$CW$141)</x:f>
      </x:c>
      <x:c r="U973" s="54" t="str">
        <x:f>IF('Deal_Master_Wide'!$DD$141="","",'Deal_Master_Wide'!$DD$141)</x:f>
      </x:c>
      <x:c r="V973" s="56" t="str">
        <x:f>IF('Deal_Master_Wide'!$DK$141="","",'Deal_Master_Wide'!$DK$141)</x:f>
      </x:c>
      <x:c r="W973" s="56" t="str">
        <x:f>IF('Deal_Master_Wide'!$DR$141="","",'Deal_Master_Wide'!$DR$141)</x:f>
      </x:c>
      <x:c r="X973" s="56" t="str">
        <x:f>IF('Deal_Master_Wide'!$DY$141="","",'Deal_Master_Wide'!$DY$141)</x:f>
      </x:c>
      <x:c r="Y973" s="118" t="str">
        <x:f>IF('Deal_Master_Wide'!$EF$141="","",'Deal_Master_Wide'!$EF$141)</x:f>
      </x:c>
      <x:c r="Z973" s="118" t="str">
        <x:f>IF('Deal_Master_Wide'!$EM$141="","",'Deal_Master_Wide'!$EM$141)</x:f>
      </x:c>
      <x:c r="AA973" s="52" t="str">
        <x:f>IF('Deal_Master_Wide'!$AL$141="","",'Deal_Master_Wide'!$AL$141)</x:f>
        <x:v>Unknown</x:v>
      </x:c>
      <x:c r="AB973" s="54" t="n">
        <x:f>IF('Deal_Master_Wide'!$AF$141="","",'Deal_Master_Wide'!$AF$141)</x:f>
        <x:v>30000</x:v>
      </x:c>
      <x:c r="AC973" s="52" t="str">
        <x:f>IF(COUNT($P973,$Q973,$R973,$S973,$T973,$U973,$V973,$W973,$X973)=9,"Yes","No")</x:f>
        <x:v>No</x:v>
      </x:c>
      <x:c r="AD973" s="52" t="str">
        <x:f>IF(COUNT($Y973,$Z973)=2,"Yes","No")</x:f>
        <x:v>No</x:v>
      </x:c>
      <x:c r="AE973" s="50" t="str"/>
      <x:c r="AF973" t="str"/>
    </x:row>
    <x:row r="974" ht="20" customHeight="1">
      <x:c r="A974" s="50" t="str">
        <x:v>CTL-0139</x:v>
      </x:c>
      <x:c r="B974" s="50" t="str">
        <x:v>Candidate alternative-rationale group</x:v>
      </x:c>
      <x:c r="C974" s="52" t="str">
        <x:f>IF('Deal_Master_Wide'!$AU$141="","",'Deal_Master_Wide'!$AU$141)</x:f>
        <x:v>Not reviewed</x:v>
      </x:c>
      <x:c r="D974" s="52" t="str">
        <x:f>IF('Deal_Master_Wide'!$AV$141="","",'Deal_Master_Wide'!$AV$141)</x:f>
        <x:v>Not assessed</x:v>
      </x:c>
      <x:c r="E974" s="50" t="n">
        <x:v>0</x:v>
      </x:c>
      <x:c r="F974" s="52" t="str">
        <x:f>IF(OR($C974="High-confidence innovation-driven",$C974="Medium-confidence innovation-driven"),1,IF($C974="Clear alternative-rationale",0,""))</x:f>
      </x:c>
      <x:c r="G974" s="52" t="str">
        <x:f>IF('Deal_Master_Wide'!$M$141="","",'Deal_Master_Wide'!$M$141)</x:f>
        <x:v>Review</x:v>
      </x:c>
      <x:c r="H974" s="50" t="str">
        <x:v>Johnson &amp; Johnson</x:v>
      </x:c>
      <x:c r="I974" s="50" t="str">
        <x:v>Actelion Pharmaceuticals Ltd</x:v>
      </x:c>
      <x:c r="J974" s="50" t="n">
        <x:v>2017</x:v>
      </x:c>
      <x:c r="K974" s="50" t="n">
        <x:v>3</x:v>
      </x:c>
      <x:c r="L974" s="50" t="n">
        <x:v>2020</x:v>
      </x:c>
      <x:c r="M974" s="50" t="n">
        <x:v>1</x:v>
      </x:c>
      <x:c r="N974" s="50" t="n">
        <x:v>1</x:v>
      </x:c>
      <x:c r="O974" s="52" t="str">
        <x:f>IF($F974="","",$F974*$M974)</x:f>
      </x:c>
      <x:c r="P974" s="54" t="str">
        <x:f>IF('Deal_Master_Wide'!$BV$141="","",'Deal_Master_Wide'!$BV$141)</x:f>
      </x:c>
      <x:c r="Q974" s="54" t="str">
        <x:f>IF('Deal_Master_Wide'!$CC$141="","",'Deal_Master_Wide'!$CC$141)</x:f>
      </x:c>
      <x:c r="R974" s="54" t="str">
        <x:f>IF('Deal_Master_Wide'!$CJ$141="","",'Deal_Master_Wide'!$CJ$141)</x:f>
      </x:c>
      <x:c r="S974" s="54" t="str">
        <x:f>IF('Deal_Master_Wide'!$CQ$141="","",'Deal_Master_Wide'!$CQ$141)</x:f>
      </x:c>
      <x:c r="T974" s="54" t="str">
        <x:f>IF('Deal_Master_Wide'!$CX$141="","",'Deal_Master_Wide'!$CX$141)</x:f>
      </x:c>
      <x:c r="U974" s="54" t="str">
        <x:f>IF('Deal_Master_Wide'!$DE$141="","",'Deal_Master_Wide'!$DE$141)</x:f>
      </x:c>
      <x:c r="V974" s="56" t="str">
        <x:f>IF('Deal_Master_Wide'!$DL$141="","",'Deal_Master_Wide'!$DL$141)</x:f>
      </x:c>
      <x:c r="W974" s="56" t="str">
        <x:f>IF('Deal_Master_Wide'!$DS$141="","",'Deal_Master_Wide'!$DS$141)</x:f>
      </x:c>
      <x:c r="X974" s="56" t="str">
        <x:f>IF('Deal_Master_Wide'!$DZ$141="","",'Deal_Master_Wide'!$DZ$141)</x:f>
      </x:c>
      <x:c r="Y974" s="118" t="str">
        <x:f>IF('Deal_Master_Wide'!$EG$141="","",'Deal_Master_Wide'!$EG$141)</x:f>
      </x:c>
      <x:c r="Z974" s="118" t="str">
        <x:f>IF('Deal_Master_Wide'!$EN$141="","",'Deal_Master_Wide'!$EN$141)</x:f>
      </x:c>
      <x:c r="AA974" s="52" t="str">
        <x:f>IF('Deal_Master_Wide'!$AL$141="","",'Deal_Master_Wide'!$AL$141)</x:f>
        <x:v>Unknown</x:v>
      </x:c>
      <x:c r="AB974" s="54" t="n">
        <x:f>IF('Deal_Master_Wide'!$AF$141="","",'Deal_Master_Wide'!$AF$141)</x:f>
        <x:v>30000</x:v>
      </x:c>
      <x:c r="AC974" s="52" t="str">
        <x:f>IF(COUNT($P974,$Q974,$R974,$S974,$T974,$U974,$V974,$W974,$X974)=9,"Yes","No")</x:f>
        <x:v>No</x:v>
      </x:c>
      <x:c r="AD974" s="52" t="str">
        <x:f>IF(COUNT($Y974,$Z974)=2,"Yes","No")</x:f>
        <x:v>No</x:v>
      </x:c>
      <x:c r="AE974" s="50" t="str"/>
      <x:c r="AF974" t="str"/>
    </x:row>
    <x:row r="975" ht="20" customHeight="1">
      <x:c r="A975" s="50" t="str">
        <x:v>CTL-0140</x:v>
      </x:c>
      <x:c r="B975" s="50" t="str">
        <x:v>Candidate alternative-rationale group</x:v>
      </x:c>
      <x:c r="C975" s="52" t="str">
        <x:f>IF('Deal_Master_Wide'!$AU$142="","",'Deal_Master_Wide'!$AU$142)</x:f>
        <x:v>Not reviewed</x:v>
      </x:c>
      <x:c r="D975" s="52" t="str">
        <x:f>IF('Deal_Master_Wide'!$AV$142="","",'Deal_Master_Wide'!$AV$142)</x:f>
        <x:v>Not assessed</x:v>
      </x:c>
      <x:c r="E975" s="50" t="n">
        <x:v>0</x:v>
      </x:c>
      <x:c r="F975" s="52" t="str">
        <x:f>IF(OR($C975="High-confidence innovation-driven",$C975="Medium-confidence innovation-driven"),1,IF($C975="Clear alternative-rationale",0,""))</x:f>
      </x:c>
      <x:c r="G975" s="52" t="str">
        <x:f>IF('Deal_Master_Wide'!$M$142="","",'Deal_Master_Wide'!$M$142)</x:f>
        <x:v>Review</x:v>
      </x:c>
      <x:c r="H975" s="50" t="str">
        <x:v>Agile Pharma BV</x:v>
      </x:c>
      <x:c r="I975" s="50" t="str">
        <x:v>Generis Pharmaceuticals SA</x:v>
      </x:c>
      <x:c r="J975" s="50" t="n">
        <x:v>2017</x:v>
      </x:c>
      <x:c r="K975" s="50" t="n">
        <x:v>-3</x:v>
      </x:c>
      <x:c r="L975" s="50" t="n">
        <x:v>2014</x:v>
      </x:c>
      <x:c r="M975" s="50" t="n">
        <x:v>0</x:v>
      </x:c>
      <x:c r="N975" s="50" t="n">
        <x:v>0</x:v>
      </x:c>
      <x:c r="O975" s="52" t="str">
        <x:f>IF($F975="","",$F975*$M975)</x:f>
      </x:c>
      <x:c r="P975" s="54" t="str">
        <x:f>IF('Deal_Master_Wide'!$BP$142="","",'Deal_Master_Wide'!$BP$142)</x:f>
      </x:c>
      <x:c r="Q975" s="54" t="str">
        <x:f>IF('Deal_Master_Wide'!$BW$142="","",'Deal_Master_Wide'!$BW$142)</x:f>
      </x:c>
      <x:c r="R975" s="54" t="str">
        <x:f>IF('Deal_Master_Wide'!$CD$142="","",'Deal_Master_Wide'!$CD$142)</x:f>
      </x:c>
      <x:c r="S975" s="54" t="str">
        <x:f>IF('Deal_Master_Wide'!$CK$142="","",'Deal_Master_Wide'!$CK$142)</x:f>
      </x:c>
      <x:c r="T975" s="54" t="str">
        <x:f>IF('Deal_Master_Wide'!$CR$142="","",'Deal_Master_Wide'!$CR$142)</x:f>
      </x:c>
      <x:c r="U975" s="54" t="str">
        <x:f>IF('Deal_Master_Wide'!$CY$142="","",'Deal_Master_Wide'!$CY$142)</x:f>
      </x:c>
      <x:c r="V975" s="56" t="str">
        <x:f>IF('Deal_Master_Wide'!$DF$142="","",'Deal_Master_Wide'!$DF$142)</x:f>
      </x:c>
      <x:c r="W975" s="56" t="str">
        <x:f>IF('Deal_Master_Wide'!$DM$142="","",'Deal_Master_Wide'!$DM$142)</x:f>
      </x:c>
      <x:c r="X975" s="56" t="str">
        <x:f>IF('Deal_Master_Wide'!$DT$142="","",'Deal_Master_Wide'!$DT$142)</x:f>
      </x:c>
      <x:c r="Y975" s="118" t="str">
        <x:f>IF('Deal_Master_Wide'!$EA$142="","",'Deal_Master_Wide'!$EA$142)</x:f>
      </x:c>
      <x:c r="Z975" s="118" t="str">
        <x:f>IF('Deal_Master_Wide'!$EH$142="","",'Deal_Master_Wide'!$EH$142)</x:f>
      </x:c>
      <x:c r="AA975" s="52" t="str">
        <x:f>IF('Deal_Master_Wide'!$AL$142="","",'Deal_Master_Wide'!$AL$142)</x:f>
        <x:v>Unknown</x:v>
      </x:c>
      <x:c r="AB975" s="54" t="n">
        <x:f>IF('Deal_Master_Wide'!$AF$142="","",'Deal_Master_Wide'!$AF$142)</x:f>
        <x:v>143</x:v>
      </x:c>
      <x:c r="AC975" s="52" t="str">
        <x:f>IF(COUNT($P975,$Q975,$R975,$S975,$T975,$U975,$V975,$W975,$X975)=9,"Yes","No")</x:f>
        <x:v>No</x:v>
      </x:c>
      <x:c r="AD975" s="52" t="str">
        <x:f>IF(COUNT($Y975,$Z975)=2,"Yes","No")</x:f>
        <x:v>No</x:v>
      </x:c>
      <x:c r="AE975" s="50" t="str"/>
      <x:c r="AF975" t="str"/>
    </x:row>
    <x:row r="976" ht="20" customHeight="1">
      <x:c r="A976" s="50" t="str">
        <x:v>CTL-0140</x:v>
      </x:c>
      <x:c r="B976" s="50" t="str">
        <x:v>Candidate alternative-rationale group</x:v>
      </x:c>
      <x:c r="C976" s="52" t="str">
        <x:f>IF('Deal_Master_Wide'!$AU$142="","",'Deal_Master_Wide'!$AU$142)</x:f>
        <x:v>Not reviewed</x:v>
      </x:c>
      <x:c r="D976" s="52" t="str">
        <x:f>IF('Deal_Master_Wide'!$AV$142="","",'Deal_Master_Wide'!$AV$142)</x:f>
        <x:v>Not assessed</x:v>
      </x:c>
      <x:c r="E976" s="50" t="n">
        <x:v>0</x:v>
      </x:c>
      <x:c r="F976" s="52" t="str">
        <x:f>IF(OR($C976="High-confidence innovation-driven",$C976="Medium-confidence innovation-driven"),1,IF($C976="Clear alternative-rationale",0,""))</x:f>
      </x:c>
      <x:c r="G976" s="52" t="str">
        <x:f>IF('Deal_Master_Wide'!$M$142="","",'Deal_Master_Wide'!$M$142)</x:f>
        <x:v>Review</x:v>
      </x:c>
      <x:c r="H976" s="50" t="str">
        <x:v>Agile Pharma BV</x:v>
      </x:c>
      <x:c r="I976" s="50" t="str">
        <x:v>Generis Pharmaceuticals SA</x:v>
      </x:c>
      <x:c r="J976" s="50" t="n">
        <x:v>2017</x:v>
      </x:c>
      <x:c r="K976" s="50" t="n">
        <x:v>-2</x:v>
      </x:c>
      <x:c r="L976" s="50" t="n">
        <x:v>2015</x:v>
      </x:c>
      <x:c r="M976" s="50" t="n">
        <x:v>0</x:v>
      </x:c>
      <x:c r="N976" s="50" t="n">
        <x:v>0</x:v>
      </x:c>
      <x:c r="O976" s="52" t="str">
        <x:f>IF($F976="","",$F976*$M976)</x:f>
      </x:c>
      <x:c r="P976" s="54" t="str">
        <x:f>IF('Deal_Master_Wide'!$BQ$142="","",'Deal_Master_Wide'!$BQ$142)</x:f>
      </x:c>
      <x:c r="Q976" s="54" t="str">
        <x:f>IF('Deal_Master_Wide'!$BX$142="","",'Deal_Master_Wide'!$BX$142)</x:f>
      </x:c>
      <x:c r="R976" s="54" t="str">
        <x:f>IF('Deal_Master_Wide'!$CE$142="","",'Deal_Master_Wide'!$CE$142)</x:f>
      </x:c>
      <x:c r="S976" s="54" t="str">
        <x:f>IF('Deal_Master_Wide'!$CL$142="","",'Deal_Master_Wide'!$CL$142)</x:f>
      </x:c>
      <x:c r="T976" s="54" t="str">
        <x:f>IF('Deal_Master_Wide'!$CS$142="","",'Deal_Master_Wide'!$CS$142)</x:f>
      </x:c>
      <x:c r="U976" s="54" t="str">
        <x:f>IF('Deal_Master_Wide'!$CZ$142="","",'Deal_Master_Wide'!$CZ$142)</x:f>
      </x:c>
      <x:c r="V976" s="56" t="str">
        <x:f>IF('Deal_Master_Wide'!$DG$142="","",'Deal_Master_Wide'!$DG$142)</x:f>
      </x:c>
      <x:c r="W976" s="56" t="str">
        <x:f>IF('Deal_Master_Wide'!$DN$142="","",'Deal_Master_Wide'!$DN$142)</x:f>
      </x:c>
      <x:c r="X976" s="56" t="str">
        <x:f>IF('Deal_Master_Wide'!$DU$142="","",'Deal_Master_Wide'!$DU$142)</x:f>
      </x:c>
      <x:c r="Y976" s="118" t="str">
        <x:f>IF('Deal_Master_Wide'!$EB$142="","",'Deal_Master_Wide'!$EB$142)</x:f>
      </x:c>
      <x:c r="Z976" s="118" t="str">
        <x:f>IF('Deal_Master_Wide'!$EI$142="","",'Deal_Master_Wide'!$EI$142)</x:f>
      </x:c>
      <x:c r="AA976" s="52" t="str">
        <x:f>IF('Deal_Master_Wide'!$AL$142="","",'Deal_Master_Wide'!$AL$142)</x:f>
        <x:v>Unknown</x:v>
      </x:c>
      <x:c r="AB976" s="54" t="n">
        <x:f>IF('Deal_Master_Wide'!$AF$142="","",'Deal_Master_Wide'!$AF$142)</x:f>
        <x:v>143</x:v>
      </x:c>
      <x:c r="AC976" s="52" t="str">
        <x:f>IF(COUNT($P976,$Q976,$R976,$S976,$T976,$U976,$V976,$W976,$X976)=9,"Yes","No")</x:f>
        <x:v>No</x:v>
      </x:c>
      <x:c r="AD976" s="52" t="str">
        <x:f>IF(COUNT($Y976,$Z976)=2,"Yes","No")</x:f>
        <x:v>No</x:v>
      </x:c>
      <x:c r="AE976" s="50" t="str"/>
      <x:c r="AF976" t="str"/>
    </x:row>
    <x:row r="977" ht="20" customHeight="1">
      <x:c r="A977" s="50" t="str">
        <x:v>CTL-0140</x:v>
      </x:c>
      <x:c r="B977" s="50" t="str">
        <x:v>Candidate alternative-rationale group</x:v>
      </x:c>
      <x:c r="C977" s="52" t="str">
        <x:f>IF('Deal_Master_Wide'!$AU$142="","",'Deal_Master_Wide'!$AU$142)</x:f>
        <x:v>Not reviewed</x:v>
      </x:c>
      <x:c r="D977" s="52" t="str">
        <x:f>IF('Deal_Master_Wide'!$AV$142="","",'Deal_Master_Wide'!$AV$142)</x:f>
        <x:v>Not assessed</x:v>
      </x:c>
      <x:c r="E977" s="50" t="n">
        <x:v>0</x:v>
      </x:c>
      <x:c r="F977" s="52" t="str">
        <x:f>IF(OR($C977="High-confidence innovation-driven",$C977="Medium-confidence innovation-driven"),1,IF($C977="Clear alternative-rationale",0,""))</x:f>
      </x:c>
      <x:c r="G977" s="52" t="str">
        <x:f>IF('Deal_Master_Wide'!$M$142="","",'Deal_Master_Wide'!$M$142)</x:f>
        <x:v>Review</x:v>
      </x:c>
      <x:c r="H977" s="50" t="str">
        <x:v>Agile Pharma BV</x:v>
      </x:c>
      <x:c r="I977" s="50" t="str">
        <x:v>Generis Pharmaceuticals SA</x:v>
      </x:c>
      <x:c r="J977" s="50" t="n">
        <x:v>2017</x:v>
      </x:c>
      <x:c r="K977" s="50" t="n">
        <x:v>-1</x:v>
      </x:c>
      <x:c r="L977" s="50" t="n">
        <x:v>2016</x:v>
      </x:c>
      <x:c r="M977" s="50" t="n">
        <x:v>0</x:v>
      </x:c>
      <x:c r="N977" s="50" t="n">
        <x:v>0</x:v>
      </x:c>
      <x:c r="O977" s="52" t="str">
        <x:f>IF($F977="","",$F977*$M977)</x:f>
      </x:c>
      <x:c r="P977" s="54" t="str">
        <x:f>IF('Deal_Master_Wide'!$BR$142="","",'Deal_Master_Wide'!$BR$142)</x:f>
      </x:c>
      <x:c r="Q977" s="54" t="str">
        <x:f>IF('Deal_Master_Wide'!$BY$142="","",'Deal_Master_Wide'!$BY$142)</x:f>
      </x:c>
      <x:c r="R977" s="54" t="str">
        <x:f>IF('Deal_Master_Wide'!$CF$142="","",'Deal_Master_Wide'!$CF$142)</x:f>
      </x:c>
      <x:c r="S977" s="54" t="str">
        <x:f>IF('Deal_Master_Wide'!$CM$142="","",'Deal_Master_Wide'!$CM$142)</x:f>
      </x:c>
      <x:c r="T977" s="54" t="str">
        <x:f>IF('Deal_Master_Wide'!$CT$142="","",'Deal_Master_Wide'!$CT$142)</x:f>
      </x:c>
      <x:c r="U977" s="54" t="str">
        <x:f>IF('Deal_Master_Wide'!$DA$142="","",'Deal_Master_Wide'!$DA$142)</x:f>
      </x:c>
      <x:c r="V977" s="56" t="str">
        <x:f>IF('Deal_Master_Wide'!$DH$142="","",'Deal_Master_Wide'!$DH$142)</x:f>
      </x:c>
      <x:c r="W977" s="56" t="str">
        <x:f>IF('Deal_Master_Wide'!$DO$142="","",'Deal_Master_Wide'!$DO$142)</x:f>
      </x:c>
      <x:c r="X977" s="56" t="str">
        <x:f>IF('Deal_Master_Wide'!$DV$142="","",'Deal_Master_Wide'!$DV$142)</x:f>
      </x:c>
      <x:c r="Y977" s="118" t="str">
        <x:f>IF('Deal_Master_Wide'!$EC$142="","",'Deal_Master_Wide'!$EC$142)</x:f>
      </x:c>
      <x:c r="Z977" s="118" t="str">
        <x:f>IF('Deal_Master_Wide'!$EJ$142="","",'Deal_Master_Wide'!$EJ$142)</x:f>
      </x:c>
      <x:c r="AA977" s="52" t="str">
        <x:f>IF('Deal_Master_Wide'!$AL$142="","",'Deal_Master_Wide'!$AL$142)</x:f>
        <x:v>Unknown</x:v>
      </x:c>
      <x:c r="AB977" s="54" t="n">
        <x:f>IF('Deal_Master_Wide'!$AF$142="","",'Deal_Master_Wide'!$AF$142)</x:f>
        <x:v>143</x:v>
      </x:c>
      <x:c r="AC977" s="52" t="str">
        <x:f>IF(COUNT($P977,$Q977,$R977,$S977,$T977,$U977,$V977,$W977,$X977)=9,"Yes","No")</x:f>
        <x:v>No</x:v>
      </x:c>
      <x:c r="AD977" s="52" t="str">
        <x:f>IF(COUNT($Y977,$Z977)=2,"Yes","No")</x:f>
        <x:v>No</x:v>
      </x:c>
      <x:c r="AE977" s="50" t="str"/>
      <x:c r="AF977" t="str"/>
    </x:row>
    <x:row r="978" ht="20" customHeight="1">
      <x:c r="A978" s="50" t="str">
        <x:v>CTL-0140</x:v>
      </x:c>
      <x:c r="B978" s="50" t="str">
        <x:v>Candidate alternative-rationale group</x:v>
      </x:c>
      <x:c r="C978" s="52" t="str">
        <x:f>IF('Deal_Master_Wide'!$AU$142="","",'Deal_Master_Wide'!$AU$142)</x:f>
        <x:v>Not reviewed</x:v>
      </x:c>
      <x:c r="D978" s="52" t="str">
        <x:f>IF('Deal_Master_Wide'!$AV$142="","",'Deal_Master_Wide'!$AV$142)</x:f>
        <x:v>Not assessed</x:v>
      </x:c>
      <x:c r="E978" s="50" t="n">
        <x:v>0</x:v>
      </x:c>
      <x:c r="F978" s="52" t="str">
        <x:f>IF(OR($C978="High-confidence innovation-driven",$C978="Medium-confidence innovation-driven"),1,IF($C978="Clear alternative-rationale",0,""))</x:f>
      </x:c>
      <x:c r="G978" s="52" t="str">
        <x:f>IF('Deal_Master_Wide'!$M$142="","",'Deal_Master_Wide'!$M$142)</x:f>
        <x:v>Review</x:v>
      </x:c>
      <x:c r="H978" s="50" t="str">
        <x:v>Agile Pharma BV</x:v>
      </x:c>
      <x:c r="I978" s="50" t="str">
        <x:v>Generis Pharmaceuticals SA</x:v>
      </x:c>
      <x:c r="J978" s="50" t="n">
        <x:v>2017</x:v>
      </x:c>
      <x:c r="K978" s="50" t="n">
        <x:v>0</x:v>
      </x:c>
      <x:c r="L978" s="50" t="n">
        <x:v>2017</x:v>
      </x:c>
      <x:c r="M978" s="50" t="n">
        <x:v>0</x:v>
      </x:c>
      <x:c r="N978" s="50" t="n">
        <x:v>1</x:v>
      </x:c>
      <x:c r="O978" s="52" t="str">
        <x:f>IF($F978="","",$F978*$M978)</x:f>
      </x:c>
      <x:c r="P978" s="54" t="str">
        <x:f>IF('Deal_Master_Wide'!$BS$142="","",'Deal_Master_Wide'!$BS$142)</x:f>
      </x:c>
      <x:c r="Q978" s="54" t="str">
        <x:f>IF('Deal_Master_Wide'!$BZ$142="","",'Deal_Master_Wide'!$BZ$142)</x:f>
      </x:c>
      <x:c r="R978" s="54" t="str">
        <x:f>IF('Deal_Master_Wide'!$CG$142="","",'Deal_Master_Wide'!$CG$142)</x:f>
      </x:c>
      <x:c r="S978" s="54" t="str">
        <x:f>IF('Deal_Master_Wide'!$CN$142="","",'Deal_Master_Wide'!$CN$142)</x:f>
      </x:c>
      <x:c r="T978" s="54" t="str">
        <x:f>IF('Deal_Master_Wide'!$CU$142="","",'Deal_Master_Wide'!$CU$142)</x:f>
      </x:c>
      <x:c r="U978" s="54" t="str">
        <x:f>IF('Deal_Master_Wide'!$DB$142="","",'Deal_Master_Wide'!$DB$142)</x:f>
      </x:c>
      <x:c r="V978" s="56" t="str">
        <x:f>IF('Deal_Master_Wide'!$DI$142="","",'Deal_Master_Wide'!$DI$142)</x:f>
      </x:c>
      <x:c r="W978" s="56" t="str">
        <x:f>IF('Deal_Master_Wide'!$DP$142="","",'Deal_Master_Wide'!$DP$142)</x:f>
      </x:c>
      <x:c r="X978" s="56" t="str">
        <x:f>IF('Deal_Master_Wide'!$DW$142="","",'Deal_Master_Wide'!$DW$142)</x:f>
      </x:c>
      <x:c r="Y978" s="118" t="str">
        <x:f>IF('Deal_Master_Wide'!$ED$142="","",'Deal_Master_Wide'!$ED$142)</x:f>
      </x:c>
      <x:c r="Z978" s="118" t="str">
        <x:f>IF('Deal_Master_Wide'!$EK$142="","",'Deal_Master_Wide'!$EK$142)</x:f>
      </x:c>
      <x:c r="AA978" s="52" t="str">
        <x:f>IF('Deal_Master_Wide'!$AL$142="","",'Deal_Master_Wide'!$AL$142)</x:f>
        <x:v>Unknown</x:v>
      </x:c>
      <x:c r="AB978" s="54" t="n">
        <x:f>IF('Deal_Master_Wide'!$AF$142="","",'Deal_Master_Wide'!$AF$142)</x:f>
        <x:v>143</x:v>
      </x:c>
      <x:c r="AC978" s="52" t="str">
        <x:f>IF(COUNT($P978,$Q978,$R978,$S978,$T978,$U978,$V978,$W978,$X978)=9,"Yes","No")</x:f>
        <x:v>No</x:v>
      </x:c>
      <x:c r="AD978" s="52" t="str">
        <x:f>IF(COUNT($Y978,$Z978)=2,"Yes","No")</x:f>
        <x:v>No</x:v>
      </x:c>
      <x:c r="AE978" s="50" t="str"/>
      <x:c r="AF978" t="str"/>
    </x:row>
    <x:row r="979" ht="20" customHeight="1">
      <x:c r="A979" s="50" t="str">
        <x:v>CTL-0140</x:v>
      </x:c>
      <x:c r="B979" s="50" t="str">
        <x:v>Candidate alternative-rationale group</x:v>
      </x:c>
      <x:c r="C979" s="52" t="str">
        <x:f>IF('Deal_Master_Wide'!$AU$142="","",'Deal_Master_Wide'!$AU$142)</x:f>
        <x:v>Not reviewed</x:v>
      </x:c>
      <x:c r="D979" s="52" t="str">
        <x:f>IF('Deal_Master_Wide'!$AV$142="","",'Deal_Master_Wide'!$AV$142)</x:f>
        <x:v>Not assessed</x:v>
      </x:c>
      <x:c r="E979" s="50" t="n">
        <x:v>0</x:v>
      </x:c>
      <x:c r="F979" s="52" t="str">
        <x:f>IF(OR($C979="High-confidence innovation-driven",$C979="Medium-confidence innovation-driven"),1,IF($C979="Clear alternative-rationale",0,""))</x:f>
      </x:c>
      <x:c r="G979" s="52" t="str">
        <x:f>IF('Deal_Master_Wide'!$M$142="","",'Deal_Master_Wide'!$M$142)</x:f>
        <x:v>Review</x:v>
      </x:c>
      <x:c r="H979" s="50" t="str">
        <x:v>Agile Pharma BV</x:v>
      </x:c>
      <x:c r="I979" s="50" t="str">
        <x:v>Generis Pharmaceuticals SA</x:v>
      </x:c>
      <x:c r="J979" s="50" t="n">
        <x:v>2017</x:v>
      </x:c>
      <x:c r="K979" s="50" t="n">
        <x:v>1</x:v>
      </x:c>
      <x:c r="L979" s="50" t="n">
        <x:v>2018</x:v>
      </x:c>
      <x:c r="M979" s="50" t="n">
        <x:v>1</x:v>
      </x:c>
      <x:c r="N979" s="50" t="n">
        <x:v>1</x:v>
      </x:c>
      <x:c r="O979" s="52" t="str">
        <x:f>IF($F979="","",$F979*$M979)</x:f>
      </x:c>
      <x:c r="P979" s="54" t="str">
        <x:f>IF('Deal_Master_Wide'!$BT$142="","",'Deal_Master_Wide'!$BT$142)</x:f>
      </x:c>
      <x:c r="Q979" s="54" t="str">
        <x:f>IF('Deal_Master_Wide'!$CA$142="","",'Deal_Master_Wide'!$CA$142)</x:f>
      </x:c>
      <x:c r="R979" s="54" t="str">
        <x:f>IF('Deal_Master_Wide'!$CH$142="","",'Deal_Master_Wide'!$CH$142)</x:f>
      </x:c>
      <x:c r="S979" s="54" t="str">
        <x:f>IF('Deal_Master_Wide'!$CO$142="","",'Deal_Master_Wide'!$CO$142)</x:f>
      </x:c>
      <x:c r="T979" s="54" t="str">
        <x:f>IF('Deal_Master_Wide'!$CV$142="","",'Deal_Master_Wide'!$CV$142)</x:f>
      </x:c>
      <x:c r="U979" s="54" t="str">
        <x:f>IF('Deal_Master_Wide'!$DC$142="","",'Deal_Master_Wide'!$DC$142)</x:f>
      </x:c>
      <x:c r="V979" s="56" t="str">
        <x:f>IF('Deal_Master_Wide'!$DJ$142="","",'Deal_Master_Wide'!$DJ$142)</x:f>
      </x:c>
      <x:c r="W979" s="56" t="str">
        <x:f>IF('Deal_Master_Wide'!$DQ$142="","",'Deal_Master_Wide'!$DQ$142)</x:f>
      </x:c>
      <x:c r="X979" s="56" t="str">
        <x:f>IF('Deal_Master_Wide'!$DX$142="","",'Deal_Master_Wide'!$DX$142)</x:f>
      </x:c>
      <x:c r="Y979" s="118" t="str">
        <x:f>IF('Deal_Master_Wide'!$EE$142="","",'Deal_Master_Wide'!$EE$142)</x:f>
      </x:c>
      <x:c r="Z979" s="118" t="str">
        <x:f>IF('Deal_Master_Wide'!$EL$142="","",'Deal_Master_Wide'!$EL$142)</x:f>
      </x:c>
      <x:c r="AA979" s="52" t="str">
        <x:f>IF('Deal_Master_Wide'!$AL$142="","",'Deal_Master_Wide'!$AL$142)</x:f>
        <x:v>Unknown</x:v>
      </x:c>
      <x:c r="AB979" s="54" t="n">
        <x:f>IF('Deal_Master_Wide'!$AF$142="","",'Deal_Master_Wide'!$AF$142)</x:f>
        <x:v>143</x:v>
      </x:c>
      <x:c r="AC979" s="52" t="str">
        <x:f>IF(COUNT($P979,$Q979,$R979,$S979,$T979,$U979,$V979,$W979,$X979)=9,"Yes","No")</x:f>
        <x:v>No</x:v>
      </x:c>
      <x:c r="AD979" s="52" t="str">
        <x:f>IF(COUNT($Y979,$Z979)=2,"Yes","No")</x:f>
        <x:v>No</x:v>
      </x:c>
      <x:c r="AE979" s="50" t="str"/>
      <x:c r="AF979" t="str"/>
    </x:row>
    <x:row r="980" ht="20" customHeight="1">
      <x:c r="A980" s="50" t="str">
        <x:v>CTL-0140</x:v>
      </x:c>
      <x:c r="B980" s="50" t="str">
        <x:v>Candidate alternative-rationale group</x:v>
      </x:c>
      <x:c r="C980" s="52" t="str">
        <x:f>IF('Deal_Master_Wide'!$AU$142="","",'Deal_Master_Wide'!$AU$142)</x:f>
        <x:v>Not reviewed</x:v>
      </x:c>
      <x:c r="D980" s="52" t="str">
        <x:f>IF('Deal_Master_Wide'!$AV$142="","",'Deal_Master_Wide'!$AV$142)</x:f>
        <x:v>Not assessed</x:v>
      </x:c>
      <x:c r="E980" s="50" t="n">
        <x:v>0</x:v>
      </x:c>
      <x:c r="F980" s="52" t="str">
        <x:f>IF(OR($C980="High-confidence innovation-driven",$C980="Medium-confidence innovation-driven"),1,IF($C980="Clear alternative-rationale",0,""))</x:f>
      </x:c>
      <x:c r="G980" s="52" t="str">
        <x:f>IF('Deal_Master_Wide'!$M$142="","",'Deal_Master_Wide'!$M$142)</x:f>
        <x:v>Review</x:v>
      </x:c>
      <x:c r="H980" s="50" t="str">
        <x:v>Agile Pharma BV</x:v>
      </x:c>
      <x:c r="I980" s="50" t="str">
        <x:v>Generis Pharmaceuticals SA</x:v>
      </x:c>
      <x:c r="J980" s="50" t="n">
        <x:v>2017</x:v>
      </x:c>
      <x:c r="K980" s="50" t="n">
        <x:v>2</x:v>
      </x:c>
      <x:c r="L980" s="50" t="n">
        <x:v>2019</x:v>
      </x:c>
      <x:c r="M980" s="50" t="n">
        <x:v>1</x:v>
      </x:c>
      <x:c r="N980" s="50" t="n">
        <x:v>1</x:v>
      </x:c>
      <x:c r="O980" s="52" t="str">
        <x:f>IF($F980="","",$F980*$M980)</x:f>
      </x:c>
      <x:c r="P980" s="54" t="str">
        <x:f>IF('Deal_Master_Wide'!$BU$142="","",'Deal_Master_Wide'!$BU$142)</x:f>
      </x:c>
      <x:c r="Q980" s="54" t="str">
        <x:f>IF('Deal_Master_Wide'!$CB$142="","",'Deal_Master_Wide'!$CB$142)</x:f>
      </x:c>
      <x:c r="R980" s="54" t="str">
        <x:f>IF('Deal_Master_Wide'!$CI$142="","",'Deal_Master_Wide'!$CI$142)</x:f>
      </x:c>
      <x:c r="S980" s="54" t="str">
        <x:f>IF('Deal_Master_Wide'!$CP$142="","",'Deal_Master_Wide'!$CP$142)</x:f>
      </x:c>
      <x:c r="T980" s="54" t="str">
        <x:f>IF('Deal_Master_Wide'!$CW$142="","",'Deal_Master_Wide'!$CW$142)</x:f>
      </x:c>
      <x:c r="U980" s="54" t="str">
        <x:f>IF('Deal_Master_Wide'!$DD$142="","",'Deal_Master_Wide'!$DD$142)</x:f>
      </x:c>
      <x:c r="V980" s="56" t="str">
        <x:f>IF('Deal_Master_Wide'!$DK$142="","",'Deal_Master_Wide'!$DK$142)</x:f>
      </x:c>
      <x:c r="W980" s="56" t="str">
        <x:f>IF('Deal_Master_Wide'!$DR$142="","",'Deal_Master_Wide'!$DR$142)</x:f>
      </x:c>
      <x:c r="X980" s="56" t="str">
        <x:f>IF('Deal_Master_Wide'!$DY$142="","",'Deal_Master_Wide'!$DY$142)</x:f>
      </x:c>
      <x:c r="Y980" s="118" t="str">
        <x:f>IF('Deal_Master_Wide'!$EF$142="","",'Deal_Master_Wide'!$EF$142)</x:f>
      </x:c>
      <x:c r="Z980" s="118" t="str">
        <x:f>IF('Deal_Master_Wide'!$EM$142="","",'Deal_Master_Wide'!$EM$142)</x:f>
      </x:c>
      <x:c r="AA980" s="52" t="str">
        <x:f>IF('Deal_Master_Wide'!$AL$142="","",'Deal_Master_Wide'!$AL$142)</x:f>
        <x:v>Unknown</x:v>
      </x:c>
      <x:c r="AB980" s="54" t="n">
        <x:f>IF('Deal_Master_Wide'!$AF$142="","",'Deal_Master_Wide'!$AF$142)</x:f>
        <x:v>143</x:v>
      </x:c>
      <x:c r="AC980" s="52" t="str">
        <x:f>IF(COUNT($P980,$Q980,$R980,$S980,$T980,$U980,$V980,$W980,$X980)=9,"Yes","No")</x:f>
        <x:v>No</x:v>
      </x:c>
      <x:c r="AD980" s="52" t="str">
        <x:f>IF(COUNT($Y980,$Z980)=2,"Yes","No")</x:f>
        <x:v>No</x:v>
      </x:c>
      <x:c r="AE980" s="50" t="str"/>
      <x:c r="AF980" t="str"/>
    </x:row>
    <x:row r="981" ht="20" customHeight="1">
      <x:c r="A981" s="50" t="str">
        <x:v>CTL-0140</x:v>
      </x:c>
      <x:c r="B981" s="50" t="str">
        <x:v>Candidate alternative-rationale group</x:v>
      </x:c>
      <x:c r="C981" s="52" t="str">
        <x:f>IF('Deal_Master_Wide'!$AU$142="","",'Deal_Master_Wide'!$AU$142)</x:f>
        <x:v>Not reviewed</x:v>
      </x:c>
      <x:c r="D981" s="52" t="str">
        <x:f>IF('Deal_Master_Wide'!$AV$142="","",'Deal_Master_Wide'!$AV$142)</x:f>
        <x:v>Not assessed</x:v>
      </x:c>
      <x:c r="E981" s="50" t="n">
        <x:v>0</x:v>
      </x:c>
      <x:c r="F981" s="52" t="str">
        <x:f>IF(OR($C981="High-confidence innovation-driven",$C981="Medium-confidence innovation-driven"),1,IF($C981="Clear alternative-rationale",0,""))</x:f>
      </x:c>
      <x:c r="G981" s="52" t="str">
        <x:f>IF('Deal_Master_Wide'!$M$142="","",'Deal_Master_Wide'!$M$142)</x:f>
        <x:v>Review</x:v>
      </x:c>
      <x:c r="H981" s="50" t="str">
        <x:v>Agile Pharma BV</x:v>
      </x:c>
      <x:c r="I981" s="50" t="str">
        <x:v>Generis Pharmaceuticals SA</x:v>
      </x:c>
      <x:c r="J981" s="50" t="n">
        <x:v>2017</x:v>
      </x:c>
      <x:c r="K981" s="50" t="n">
        <x:v>3</x:v>
      </x:c>
      <x:c r="L981" s="50" t="n">
        <x:v>2020</x:v>
      </x:c>
      <x:c r="M981" s="50" t="n">
        <x:v>1</x:v>
      </x:c>
      <x:c r="N981" s="50" t="n">
        <x:v>1</x:v>
      </x:c>
      <x:c r="O981" s="52" t="str">
        <x:f>IF($F981="","",$F981*$M981)</x:f>
      </x:c>
      <x:c r="P981" s="54" t="str">
        <x:f>IF('Deal_Master_Wide'!$BV$142="","",'Deal_Master_Wide'!$BV$142)</x:f>
      </x:c>
      <x:c r="Q981" s="54" t="str">
        <x:f>IF('Deal_Master_Wide'!$CC$142="","",'Deal_Master_Wide'!$CC$142)</x:f>
      </x:c>
      <x:c r="R981" s="54" t="str">
        <x:f>IF('Deal_Master_Wide'!$CJ$142="","",'Deal_Master_Wide'!$CJ$142)</x:f>
      </x:c>
      <x:c r="S981" s="54" t="str">
        <x:f>IF('Deal_Master_Wide'!$CQ$142="","",'Deal_Master_Wide'!$CQ$142)</x:f>
      </x:c>
      <x:c r="T981" s="54" t="str">
        <x:f>IF('Deal_Master_Wide'!$CX$142="","",'Deal_Master_Wide'!$CX$142)</x:f>
      </x:c>
      <x:c r="U981" s="54" t="str">
        <x:f>IF('Deal_Master_Wide'!$DE$142="","",'Deal_Master_Wide'!$DE$142)</x:f>
      </x:c>
      <x:c r="V981" s="56" t="str">
        <x:f>IF('Deal_Master_Wide'!$DL$142="","",'Deal_Master_Wide'!$DL$142)</x:f>
      </x:c>
      <x:c r="W981" s="56" t="str">
        <x:f>IF('Deal_Master_Wide'!$DS$142="","",'Deal_Master_Wide'!$DS$142)</x:f>
      </x:c>
      <x:c r="X981" s="56" t="str">
        <x:f>IF('Deal_Master_Wide'!$DZ$142="","",'Deal_Master_Wide'!$DZ$142)</x:f>
      </x:c>
      <x:c r="Y981" s="118" t="str">
        <x:f>IF('Deal_Master_Wide'!$EG$142="","",'Deal_Master_Wide'!$EG$142)</x:f>
      </x:c>
      <x:c r="Z981" s="118" t="str">
        <x:f>IF('Deal_Master_Wide'!$EN$142="","",'Deal_Master_Wide'!$EN$142)</x:f>
      </x:c>
      <x:c r="AA981" s="52" t="str">
        <x:f>IF('Deal_Master_Wide'!$AL$142="","",'Deal_Master_Wide'!$AL$142)</x:f>
        <x:v>Unknown</x:v>
      </x:c>
      <x:c r="AB981" s="54" t="n">
        <x:f>IF('Deal_Master_Wide'!$AF$142="","",'Deal_Master_Wide'!$AF$142)</x:f>
        <x:v>143</x:v>
      </x:c>
      <x:c r="AC981" s="52" t="str">
        <x:f>IF(COUNT($P981,$Q981,$R981,$S981,$T981,$U981,$V981,$W981,$X981)=9,"Yes","No")</x:f>
        <x:v>No</x:v>
      </x:c>
      <x:c r="AD981" s="52" t="str">
        <x:f>IF(COUNT($Y981,$Z981)=2,"Yes","No")</x:f>
        <x:v>No</x:v>
      </x:c>
      <x:c r="AE981" s="50" t="str"/>
      <x:c r="AF981" t="str"/>
    </x:row>
    <x:row r="982" ht="20" customHeight="1">
      <x:c r="A982" s="50" t="str">
        <x:v>CTL-0141</x:v>
      </x:c>
      <x:c r="B982" s="50" t="str">
        <x:v>Candidate alternative-rationale group</x:v>
      </x:c>
      <x:c r="C982" s="52" t="str">
        <x:f>IF('Deal_Master_Wide'!$AU$143="","",'Deal_Master_Wide'!$AU$143)</x:f>
        <x:v>Not reviewed</x:v>
      </x:c>
      <x:c r="D982" s="52" t="str">
        <x:f>IF('Deal_Master_Wide'!$AV$143="","",'Deal_Master_Wide'!$AV$143)</x:f>
        <x:v>Not assessed</x:v>
      </x:c>
      <x:c r="E982" s="50" t="n">
        <x:v>0</x:v>
      </x:c>
      <x:c r="F982" s="52" t="str">
        <x:f>IF(OR($C982="High-confidence innovation-driven",$C982="Medium-confidence innovation-driven"),1,IF($C982="Clear alternative-rationale",0,""))</x:f>
      </x:c>
      <x:c r="G982" s="52" t="str">
        <x:f>IF('Deal_Master_Wide'!$M$143="","",'Deal_Master_Wide'!$M$143)</x:f>
        <x:v>Review</x:v>
      </x:c>
      <x:c r="H982" s="50" t="str">
        <x:v>Calliditas Therapeutics France SAS</x:v>
      </x:c>
      <x:c r="I982" s="50" t="str">
        <x:v>Calliditas Therapeutics France SAS; Calliditas Therapeutics France SAS</x:v>
      </x:c>
      <x:c r="J982" s="50" t="n">
        <x:v>2017</x:v>
      </x:c>
      <x:c r="K982" s="50" t="n">
        <x:v>-3</x:v>
      </x:c>
      <x:c r="L982" s="50" t="n">
        <x:v>2014</x:v>
      </x:c>
      <x:c r="M982" s="50" t="n">
        <x:v>0</x:v>
      </x:c>
      <x:c r="N982" s="50" t="n">
        <x:v>0</x:v>
      </x:c>
      <x:c r="O982" s="52" t="str">
        <x:f>IF($F982="","",$F982*$M982)</x:f>
      </x:c>
      <x:c r="P982" s="54" t="str">
        <x:f>IF('Deal_Master_Wide'!$BP$143="","",'Deal_Master_Wide'!$BP$143)</x:f>
      </x:c>
      <x:c r="Q982" s="54" t="str">
        <x:f>IF('Deal_Master_Wide'!$BW$143="","",'Deal_Master_Wide'!$BW$143)</x:f>
      </x:c>
      <x:c r="R982" s="54" t="str">
        <x:f>IF('Deal_Master_Wide'!$CD$143="","",'Deal_Master_Wide'!$CD$143)</x:f>
      </x:c>
      <x:c r="S982" s="54" t="str">
        <x:f>IF('Deal_Master_Wide'!$CK$143="","",'Deal_Master_Wide'!$CK$143)</x:f>
      </x:c>
      <x:c r="T982" s="54" t="str">
        <x:f>IF('Deal_Master_Wide'!$CR$143="","",'Deal_Master_Wide'!$CR$143)</x:f>
      </x:c>
      <x:c r="U982" s="54" t="str">
        <x:f>IF('Deal_Master_Wide'!$CY$143="","",'Deal_Master_Wide'!$CY$143)</x:f>
      </x:c>
      <x:c r="V982" s="56" t="str">
        <x:f>IF('Deal_Master_Wide'!$DF$143="","",'Deal_Master_Wide'!$DF$143)</x:f>
      </x:c>
      <x:c r="W982" s="56" t="str">
        <x:f>IF('Deal_Master_Wide'!$DM$143="","",'Deal_Master_Wide'!$DM$143)</x:f>
      </x:c>
      <x:c r="X982" s="56" t="str">
        <x:f>IF('Deal_Master_Wide'!$DT$143="","",'Deal_Master_Wide'!$DT$143)</x:f>
      </x:c>
      <x:c r="Y982" s="118" t="str">
        <x:f>IF('Deal_Master_Wide'!$EA$143="","",'Deal_Master_Wide'!$EA$143)</x:f>
      </x:c>
      <x:c r="Z982" s="118" t="str">
        <x:f>IF('Deal_Master_Wide'!$EH$143="","",'Deal_Master_Wide'!$EH$143)</x:f>
      </x:c>
      <x:c r="AA982" s="52" t="str">
        <x:f>IF('Deal_Master_Wide'!$AL$143="","",'Deal_Master_Wide'!$AL$143)</x:f>
        <x:v>Unknown</x:v>
      </x:c>
      <x:c r="AB982" s="54" t="n">
        <x:f>IF('Deal_Master_Wide'!$AF$143="","",'Deal_Master_Wide'!$AF$143)</x:f>
        <x:v>156</x:v>
      </x:c>
      <x:c r="AC982" s="52" t="str">
        <x:f>IF(COUNT($P982,$Q982,$R982,$S982,$T982,$U982,$V982,$W982,$X982)=9,"Yes","No")</x:f>
        <x:v>No</x:v>
      </x:c>
      <x:c r="AD982" s="52" t="str">
        <x:f>IF(COUNT($Y982,$Z982)=2,"Yes","No")</x:f>
        <x:v>No</x:v>
      </x:c>
      <x:c r="AE982" s="50" t="str"/>
      <x:c r="AF982" t="str"/>
    </x:row>
    <x:row r="983" ht="20" customHeight="1">
      <x:c r="A983" s="50" t="str">
        <x:v>CTL-0141</x:v>
      </x:c>
      <x:c r="B983" s="50" t="str">
        <x:v>Candidate alternative-rationale group</x:v>
      </x:c>
      <x:c r="C983" s="52" t="str">
        <x:f>IF('Deal_Master_Wide'!$AU$143="","",'Deal_Master_Wide'!$AU$143)</x:f>
        <x:v>Not reviewed</x:v>
      </x:c>
      <x:c r="D983" s="52" t="str">
        <x:f>IF('Deal_Master_Wide'!$AV$143="","",'Deal_Master_Wide'!$AV$143)</x:f>
        <x:v>Not assessed</x:v>
      </x:c>
      <x:c r="E983" s="50" t="n">
        <x:v>0</x:v>
      </x:c>
      <x:c r="F983" s="52" t="str">
        <x:f>IF(OR($C983="High-confidence innovation-driven",$C983="Medium-confidence innovation-driven"),1,IF($C983="Clear alternative-rationale",0,""))</x:f>
      </x:c>
      <x:c r="G983" s="52" t="str">
        <x:f>IF('Deal_Master_Wide'!$M$143="","",'Deal_Master_Wide'!$M$143)</x:f>
        <x:v>Review</x:v>
      </x:c>
      <x:c r="H983" s="50" t="str">
        <x:v>Calliditas Therapeutics France SAS</x:v>
      </x:c>
      <x:c r="I983" s="50" t="str">
        <x:v>Calliditas Therapeutics France SAS; Calliditas Therapeutics France SAS</x:v>
      </x:c>
      <x:c r="J983" s="50" t="n">
        <x:v>2017</x:v>
      </x:c>
      <x:c r="K983" s="50" t="n">
        <x:v>-2</x:v>
      </x:c>
      <x:c r="L983" s="50" t="n">
        <x:v>2015</x:v>
      </x:c>
      <x:c r="M983" s="50" t="n">
        <x:v>0</x:v>
      </x:c>
      <x:c r="N983" s="50" t="n">
        <x:v>0</x:v>
      </x:c>
      <x:c r="O983" s="52" t="str">
        <x:f>IF($F983="","",$F983*$M983)</x:f>
      </x:c>
      <x:c r="P983" s="54" t="str">
        <x:f>IF('Deal_Master_Wide'!$BQ$143="","",'Deal_Master_Wide'!$BQ$143)</x:f>
      </x:c>
      <x:c r="Q983" s="54" t="str">
        <x:f>IF('Deal_Master_Wide'!$BX$143="","",'Deal_Master_Wide'!$BX$143)</x:f>
      </x:c>
      <x:c r="R983" s="54" t="str">
        <x:f>IF('Deal_Master_Wide'!$CE$143="","",'Deal_Master_Wide'!$CE$143)</x:f>
      </x:c>
      <x:c r="S983" s="54" t="str">
        <x:f>IF('Deal_Master_Wide'!$CL$143="","",'Deal_Master_Wide'!$CL$143)</x:f>
      </x:c>
      <x:c r="T983" s="54" t="str">
        <x:f>IF('Deal_Master_Wide'!$CS$143="","",'Deal_Master_Wide'!$CS$143)</x:f>
      </x:c>
      <x:c r="U983" s="54" t="str">
        <x:f>IF('Deal_Master_Wide'!$CZ$143="","",'Deal_Master_Wide'!$CZ$143)</x:f>
      </x:c>
      <x:c r="V983" s="56" t="str">
        <x:f>IF('Deal_Master_Wide'!$DG$143="","",'Deal_Master_Wide'!$DG$143)</x:f>
      </x:c>
      <x:c r="W983" s="56" t="str">
        <x:f>IF('Deal_Master_Wide'!$DN$143="","",'Deal_Master_Wide'!$DN$143)</x:f>
      </x:c>
      <x:c r="X983" s="56" t="str">
        <x:f>IF('Deal_Master_Wide'!$DU$143="","",'Deal_Master_Wide'!$DU$143)</x:f>
      </x:c>
      <x:c r="Y983" s="118" t="str">
        <x:f>IF('Deal_Master_Wide'!$EB$143="","",'Deal_Master_Wide'!$EB$143)</x:f>
      </x:c>
      <x:c r="Z983" s="118" t="str">
        <x:f>IF('Deal_Master_Wide'!$EI$143="","",'Deal_Master_Wide'!$EI$143)</x:f>
      </x:c>
      <x:c r="AA983" s="52" t="str">
        <x:f>IF('Deal_Master_Wide'!$AL$143="","",'Deal_Master_Wide'!$AL$143)</x:f>
        <x:v>Unknown</x:v>
      </x:c>
      <x:c r="AB983" s="54" t="n">
        <x:f>IF('Deal_Master_Wide'!$AF$143="","",'Deal_Master_Wide'!$AF$143)</x:f>
        <x:v>156</x:v>
      </x:c>
      <x:c r="AC983" s="52" t="str">
        <x:f>IF(COUNT($P983,$Q983,$R983,$S983,$T983,$U983,$V983,$W983,$X983)=9,"Yes","No")</x:f>
        <x:v>No</x:v>
      </x:c>
      <x:c r="AD983" s="52" t="str">
        <x:f>IF(COUNT($Y983,$Z983)=2,"Yes","No")</x:f>
        <x:v>No</x:v>
      </x:c>
      <x:c r="AE983" s="50" t="str"/>
      <x:c r="AF983" t="str"/>
    </x:row>
    <x:row r="984" ht="20" customHeight="1">
      <x:c r="A984" s="50" t="str">
        <x:v>CTL-0141</x:v>
      </x:c>
      <x:c r="B984" s="50" t="str">
        <x:v>Candidate alternative-rationale group</x:v>
      </x:c>
      <x:c r="C984" s="52" t="str">
        <x:f>IF('Deal_Master_Wide'!$AU$143="","",'Deal_Master_Wide'!$AU$143)</x:f>
        <x:v>Not reviewed</x:v>
      </x:c>
      <x:c r="D984" s="52" t="str">
        <x:f>IF('Deal_Master_Wide'!$AV$143="","",'Deal_Master_Wide'!$AV$143)</x:f>
        <x:v>Not assessed</x:v>
      </x:c>
      <x:c r="E984" s="50" t="n">
        <x:v>0</x:v>
      </x:c>
      <x:c r="F984" s="52" t="str">
        <x:f>IF(OR($C984="High-confidence innovation-driven",$C984="Medium-confidence innovation-driven"),1,IF($C984="Clear alternative-rationale",0,""))</x:f>
      </x:c>
      <x:c r="G984" s="52" t="str">
        <x:f>IF('Deal_Master_Wide'!$M$143="","",'Deal_Master_Wide'!$M$143)</x:f>
        <x:v>Review</x:v>
      </x:c>
      <x:c r="H984" s="50" t="str">
        <x:v>Calliditas Therapeutics France SAS</x:v>
      </x:c>
      <x:c r="I984" s="50" t="str">
        <x:v>Calliditas Therapeutics France SAS; Calliditas Therapeutics France SAS</x:v>
      </x:c>
      <x:c r="J984" s="50" t="n">
        <x:v>2017</x:v>
      </x:c>
      <x:c r="K984" s="50" t="n">
        <x:v>-1</x:v>
      </x:c>
      <x:c r="L984" s="50" t="n">
        <x:v>2016</x:v>
      </x:c>
      <x:c r="M984" s="50" t="n">
        <x:v>0</x:v>
      </x:c>
      <x:c r="N984" s="50" t="n">
        <x:v>0</x:v>
      </x:c>
      <x:c r="O984" s="52" t="str">
        <x:f>IF($F984="","",$F984*$M984)</x:f>
      </x:c>
      <x:c r="P984" s="54" t="str">
        <x:f>IF('Deal_Master_Wide'!$BR$143="","",'Deal_Master_Wide'!$BR$143)</x:f>
      </x:c>
      <x:c r="Q984" s="54" t="str">
        <x:f>IF('Deal_Master_Wide'!$BY$143="","",'Deal_Master_Wide'!$BY$143)</x:f>
      </x:c>
      <x:c r="R984" s="54" t="str">
        <x:f>IF('Deal_Master_Wide'!$CF$143="","",'Deal_Master_Wide'!$CF$143)</x:f>
      </x:c>
      <x:c r="S984" s="54" t="str">
        <x:f>IF('Deal_Master_Wide'!$CM$143="","",'Deal_Master_Wide'!$CM$143)</x:f>
      </x:c>
      <x:c r="T984" s="54" t="str">
        <x:f>IF('Deal_Master_Wide'!$CT$143="","",'Deal_Master_Wide'!$CT$143)</x:f>
      </x:c>
      <x:c r="U984" s="54" t="str">
        <x:f>IF('Deal_Master_Wide'!$DA$143="","",'Deal_Master_Wide'!$DA$143)</x:f>
      </x:c>
      <x:c r="V984" s="56" t="str">
        <x:f>IF('Deal_Master_Wide'!$DH$143="","",'Deal_Master_Wide'!$DH$143)</x:f>
      </x:c>
      <x:c r="W984" s="56" t="str">
        <x:f>IF('Deal_Master_Wide'!$DO$143="","",'Deal_Master_Wide'!$DO$143)</x:f>
      </x:c>
      <x:c r="X984" s="56" t="str">
        <x:f>IF('Deal_Master_Wide'!$DV$143="","",'Deal_Master_Wide'!$DV$143)</x:f>
      </x:c>
      <x:c r="Y984" s="118" t="str">
        <x:f>IF('Deal_Master_Wide'!$EC$143="","",'Deal_Master_Wide'!$EC$143)</x:f>
      </x:c>
      <x:c r="Z984" s="118" t="str">
        <x:f>IF('Deal_Master_Wide'!$EJ$143="","",'Deal_Master_Wide'!$EJ$143)</x:f>
      </x:c>
      <x:c r="AA984" s="52" t="str">
        <x:f>IF('Deal_Master_Wide'!$AL$143="","",'Deal_Master_Wide'!$AL$143)</x:f>
        <x:v>Unknown</x:v>
      </x:c>
      <x:c r="AB984" s="54" t="n">
        <x:f>IF('Deal_Master_Wide'!$AF$143="","",'Deal_Master_Wide'!$AF$143)</x:f>
        <x:v>156</x:v>
      </x:c>
      <x:c r="AC984" s="52" t="str">
        <x:f>IF(COUNT($P984,$Q984,$R984,$S984,$T984,$U984,$V984,$W984,$X984)=9,"Yes","No")</x:f>
        <x:v>No</x:v>
      </x:c>
      <x:c r="AD984" s="52" t="str">
        <x:f>IF(COUNT($Y984,$Z984)=2,"Yes","No")</x:f>
        <x:v>No</x:v>
      </x:c>
      <x:c r="AE984" s="50" t="str"/>
      <x:c r="AF984" t="str"/>
    </x:row>
    <x:row r="985" ht="20" customHeight="1">
      <x:c r="A985" s="50" t="str">
        <x:v>CTL-0141</x:v>
      </x:c>
      <x:c r="B985" s="50" t="str">
        <x:v>Candidate alternative-rationale group</x:v>
      </x:c>
      <x:c r="C985" s="52" t="str">
        <x:f>IF('Deal_Master_Wide'!$AU$143="","",'Deal_Master_Wide'!$AU$143)</x:f>
        <x:v>Not reviewed</x:v>
      </x:c>
      <x:c r="D985" s="52" t="str">
        <x:f>IF('Deal_Master_Wide'!$AV$143="","",'Deal_Master_Wide'!$AV$143)</x:f>
        <x:v>Not assessed</x:v>
      </x:c>
      <x:c r="E985" s="50" t="n">
        <x:v>0</x:v>
      </x:c>
      <x:c r="F985" s="52" t="str">
        <x:f>IF(OR($C985="High-confidence innovation-driven",$C985="Medium-confidence innovation-driven"),1,IF($C985="Clear alternative-rationale",0,""))</x:f>
      </x:c>
      <x:c r="G985" s="52" t="str">
        <x:f>IF('Deal_Master_Wide'!$M$143="","",'Deal_Master_Wide'!$M$143)</x:f>
        <x:v>Review</x:v>
      </x:c>
      <x:c r="H985" s="50" t="str">
        <x:v>Calliditas Therapeutics France SAS</x:v>
      </x:c>
      <x:c r="I985" s="50" t="str">
        <x:v>Calliditas Therapeutics France SAS; Calliditas Therapeutics France SAS</x:v>
      </x:c>
      <x:c r="J985" s="50" t="n">
        <x:v>2017</x:v>
      </x:c>
      <x:c r="K985" s="50" t="n">
        <x:v>0</x:v>
      </x:c>
      <x:c r="L985" s="50" t="n">
        <x:v>2017</x:v>
      </x:c>
      <x:c r="M985" s="50" t="n">
        <x:v>0</x:v>
      </x:c>
      <x:c r="N985" s="50" t="n">
        <x:v>1</x:v>
      </x:c>
      <x:c r="O985" s="52" t="str">
        <x:f>IF($F985="","",$F985*$M985)</x:f>
      </x:c>
      <x:c r="P985" s="54" t="str">
        <x:f>IF('Deal_Master_Wide'!$BS$143="","",'Deal_Master_Wide'!$BS$143)</x:f>
      </x:c>
      <x:c r="Q985" s="54" t="str">
        <x:f>IF('Deal_Master_Wide'!$BZ$143="","",'Deal_Master_Wide'!$BZ$143)</x:f>
      </x:c>
      <x:c r="R985" s="54" t="str">
        <x:f>IF('Deal_Master_Wide'!$CG$143="","",'Deal_Master_Wide'!$CG$143)</x:f>
      </x:c>
      <x:c r="S985" s="54" t="str">
        <x:f>IF('Deal_Master_Wide'!$CN$143="","",'Deal_Master_Wide'!$CN$143)</x:f>
      </x:c>
      <x:c r="T985" s="54" t="str">
        <x:f>IF('Deal_Master_Wide'!$CU$143="","",'Deal_Master_Wide'!$CU$143)</x:f>
      </x:c>
      <x:c r="U985" s="54" t="str">
        <x:f>IF('Deal_Master_Wide'!$DB$143="","",'Deal_Master_Wide'!$DB$143)</x:f>
      </x:c>
      <x:c r="V985" s="56" t="str">
        <x:f>IF('Deal_Master_Wide'!$DI$143="","",'Deal_Master_Wide'!$DI$143)</x:f>
      </x:c>
      <x:c r="W985" s="56" t="str">
        <x:f>IF('Deal_Master_Wide'!$DP$143="","",'Deal_Master_Wide'!$DP$143)</x:f>
      </x:c>
      <x:c r="X985" s="56" t="str">
        <x:f>IF('Deal_Master_Wide'!$DW$143="","",'Deal_Master_Wide'!$DW$143)</x:f>
      </x:c>
      <x:c r="Y985" s="118" t="str">
        <x:f>IF('Deal_Master_Wide'!$ED$143="","",'Deal_Master_Wide'!$ED$143)</x:f>
      </x:c>
      <x:c r="Z985" s="118" t="str">
        <x:f>IF('Deal_Master_Wide'!$EK$143="","",'Deal_Master_Wide'!$EK$143)</x:f>
      </x:c>
      <x:c r="AA985" s="52" t="str">
        <x:f>IF('Deal_Master_Wide'!$AL$143="","",'Deal_Master_Wide'!$AL$143)</x:f>
        <x:v>Unknown</x:v>
      </x:c>
      <x:c r="AB985" s="54" t="n">
        <x:f>IF('Deal_Master_Wide'!$AF$143="","",'Deal_Master_Wide'!$AF$143)</x:f>
        <x:v>156</x:v>
      </x:c>
      <x:c r="AC985" s="52" t="str">
        <x:f>IF(COUNT($P985,$Q985,$R985,$S985,$T985,$U985,$V985,$W985,$X985)=9,"Yes","No")</x:f>
        <x:v>No</x:v>
      </x:c>
      <x:c r="AD985" s="52" t="str">
        <x:f>IF(COUNT($Y985,$Z985)=2,"Yes","No")</x:f>
        <x:v>No</x:v>
      </x:c>
      <x:c r="AE985" s="50" t="str"/>
      <x:c r="AF985" t="str"/>
    </x:row>
    <x:row r="986" ht="20" customHeight="1">
      <x:c r="A986" s="50" t="str">
        <x:v>CTL-0141</x:v>
      </x:c>
      <x:c r="B986" s="50" t="str">
        <x:v>Candidate alternative-rationale group</x:v>
      </x:c>
      <x:c r="C986" s="52" t="str">
        <x:f>IF('Deal_Master_Wide'!$AU$143="","",'Deal_Master_Wide'!$AU$143)</x:f>
        <x:v>Not reviewed</x:v>
      </x:c>
      <x:c r="D986" s="52" t="str">
        <x:f>IF('Deal_Master_Wide'!$AV$143="","",'Deal_Master_Wide'!$AV$143)</x:f>
        <x:v>Not assessed</x:v>
      </x:c>
      <x:c r="E986" s="50" t="n">
        <x:v>0</x:v>
      </x:c>
      <x:c r="F986" s="52" t="str">
        <x:f>IF(OR($C986="High-confidence innovation-driven",$C986="Medium-confidence innovation-driven"),1,IF($C986="Clear alternative-rationale",0,""))</x:f>
      </x:c>
      <x:c r="G986" s="52" t="str">
        <x:f>IF('Deal_Master_Wide'!$M$143="","",'Deal_Master_Wide'!$M$143)</x:f>
        <x:v>Review</x:v>
      </x:c>
      <x:c r="H986" s="50" t="str">
        <x:v>Calliditas Therapeutics France SAS</x:v>
      </x:c>
      <x:c r="I986" s="50" t="str">
        <x:v>Calliditas Therapeutics France SAS; Calliditas Therapeutics France SAS</x:v>
      </x:c>
      <x:c r="J986" s="50" t="n">
        <x:v>2017</x:v>
      </x:c>
      <x:c r="K986" s="50" t="n">
        <x:v>1</x:v>
      </x:c>
      <x:c r="L986" s="50" t="n">
        <x:v>2018</x:v>
      </x:c>
      <x:c r="M986" s="50" t="n">
        <x:v>1</x:v>
      </x:c>
      <x:c r="N986" s="50" t="n">
        <x:v>1</x:v>
      </x:c>
      <x:c r="O986" s="52" t="str">
        <x:f>IF($F986="","",$F986*$M986)</x:f>
      </x:c>
      <x:c r="P986" s="54" t="str">
        <x:f>IF('Deal_Master_Wide'!$BT$143="","",'Deal_Master_Wide'!$BT$143)</x:f>
      </x:c>
      <x:c r="Q986" s="54" t="str">
        <x:f>IF('Deal_Master_Wide'!$CA$143="","",'Deal_Master_Wide'!$CA$143)</x:f>
      </x:c>
      <x:c r="R986" s="54" t="str">
        <x:f>IF('Deal_Master_Wide'!$CH$143="","",'Deal_Master_Wide'!$CH$143)</x:f>
      </x:c>
      <x:c r="S986" s="54" t="str">
        <x:f>IF('Deal_Master_Wide'!$CO$143="","",'Deal_Master_Wide'!$CO$143)</x:f>
      </x:c>
      <x:c r="T986" s="54" t="str">
        <x:f>IF('Deal_Master_Wide'!$CV$143="","",'Deal_Master_Wide'!$CV$143)</x:f>
      </x:c>
      <x:c r="U986" s="54" t="str">
        <x:f>IF('Deal_Master_Wide'!$DC$143="","",'Deal_Master_Wide'!$DC$143)</x:f>
      </x:c>
      <x:c r="V986" s="56" t="str">
        <x:f>IF('Deal_Master_Wide'!$DJ$143="","",'Deal_Master_Wide'!$DJ$143)</x:f>
      </x:c>
      <x:c r="W986" s="56" t="str">
        <x:f>IF('Deal_Master_Wide'!$DQ$143="","",'Deal_Master_Wide'!$DQ$143)</x:f>
      </x:c>
      <x:c r="X986" s="56" t="str">
        <x:f>IF('Deal_Master_Wide'!$DX$143="","",'Deal_Master_Wide'!$DX$143)</x:f>
      </x:c>
      <x:c r="Y986" s="118" t="str">
        <x:f>IF('Deal_Master_Wide'!$EE$143="","",'Deal_Master_Wide'!$EE$143)</x:f>
      </x:c>
      <x:c r="Z986" s="118" t="str">
        <x:f>IF('Deal_Master_Wide'!$EL$143="","",'Deal_Master_Wide'!$EL$143)</x:f>
      </x:c>
      <x:c r="AA986" s="52" t="str">
        <x:f>IF('Deal_Master_Wide'!$AL$143="","",'Deal_Master_Wide'!$AL$143)</x:f>
        <x:v>Unknown</x:v>
      </x:c>
      <x:c r="AB986" s="54" t="n">
        <x:f>IF('Deal_Master_Wide'!$AF$143="","",'Deal_Master_Wide'!$AF$143)</x:f>
        <x:v>156</x:v>
      </x:c>
      <x:c r="AC986" s="52" t="str">
        <x:f>IF(COUNT($P986,$Q986,$R986,$S986,$T986,$U986,$V986,$W986,$X986)=9,"Yes","No")</x:f>
        <x:v>No</x:v>
      </x:c>
      <x:c r="AD986" s="52" t="str">
        <x:f>IF(COUNT($Y986,$Z986)=2,"Yes","No")</x:f>
        <x:v>No</x:v>
      </x:c>
      <x:c r="AE986" s="50" t="str"/>
      <x:c r="AF986" t="str"/>
    </x:row>
    <x:row r="987" ht="20" customHeight="1">
      <x:c r="A987" s="50" t="str">
        <x:v>CTL-0141</x:v>
      </x:c>
      <x:c r="B987" s="50" t="str">
        <x:v>Candidate alternative-rationale group</x:v>
      </x:c>
      <x:c r="C987" s="52" t="str">
        <x:f>IF('Deal_Master_Wide'!$AU$143="","",'Deal_Master_Wide'!$AU$143)</x:f>
        <x:v>Not reviewed</x:v>
      </x:c>
      <x:c r="D987" s="52" t="str">
        <x:f>IF('Deal_Master_Wide'!$AV$143="","",'Deal_Master_Wide'!$AV$143)</x:f>
        <x:v>Not assessed</x:v>
      </x:c>
      <x:c r="E987" s="50" t="n">
        <x:v>0</x:v>
      </x:c>
      <x:c r="F987" s="52" t="str">
        <x:f>IF(OR($C987="High-confidence innovation-driven",$C987="Medium-confidence innovation-driven"),1,IF($C987="Clear alternative-rationale",0,""))</x:f>
      </x:c>
      <x:c r="G987" s="52" t="str">
        <x:f>IF('Deal_Master_Wide'!$M$143="","",'Deal_Master_Wide'!$M$143)</x:f>
        <x:v>Review</x:v>
      </x:c>
      <x:c r="H987" s="50" t="str">
        <x:v>Calliditas Therapeutics France SAS</x:v>
      </x:c>
      <x:c r="I987" s="50" t="str">
        <x:v>Calliditas Therapeutics France SAS; Calliditas Therapeutics France SAS</x:v>
      </x:c>
      <x:c r="J987" s="50" t="n">
        <x:v>2017</x:v>
      </x:c>
      <x:c r="K987" s="50" t="n">
        <x:v>2</x:v>
      </x:c>
      <x:c r="L987" s="50" t="n">
        <x:v>2019</x:v>
      </x:c>
      <x:c r="M987" s="50" t="n">
        <x:v>1</x:v>
      </x:c>
      <x:c r="N987" s="50" t="n">
        <x:v>1</x:v>
      </x:c>
      <x:c r="O987" s="52" t="str">
        <x:f>IF($F987="","",$F987*$M987)</x:f>
      </x:c>
      <x:c r="P987" s="54" t="str">
        <x:f>IF('Deal_Master_Wide'!$BU$143="","",'Deal_Master_Wide'!$BU$143)</x:f>
      </x:c>
      <x:c r="Q987" s="54" t="str">
        <x:f>IF('Deal_Master_Wide'!$CB$143="","",'Deal_Master_Wide'!$CB$143)</x:f>
      </x:c>
      <x:c r="R987" s="54" t="str">
        <x:f>IF('Deal_Master_Wide'!$CI$143="","",'Deal_Master_Wide'!$CI$143)</x:f>
      </x:c>
      <x:c r="S987" s="54" t="str">
        <x:f>IF('Deal_Master_Wide'!$CP$143="","",'Deal_Master_Wide'!$CP$143)</x:f>
      </x:c>
      <x:c r="T987" s="54" t="str">
        <x:f>IF('Deal_Master_Wide'!$CW$143="","",'Deal_Master_Wide'!$CW$143)</x:f>
      </x:c>
      <x:c r="U987" s="54" t="str">
        <x:f>IF('Deal_Master_Wide'!$DD$143="","",'Deal_Master_Wide'!$DD$143)</x:f>
      </x:c>
      <x:c r="V987" s="56" t="str">
        <x:f>IF('Deal_Master_Wide'!$DK$143="","",'Deal_Master_Wide'!$DK$143)</x:f>
      </x:c>
      <x:c r="W987" s="56" t="str">
        <x:f>IF('Deal_Master_Wide'!$DR$143="","",'Deal_Master_Wide'!$DR$143)</x:f>
      </x:c>
      <x:c r="X987" s="56" t="str">
        <x:f>IF('Deal_Master_Wide'!$DY$143="","",'Deal_Master_Wide'!$DY$143)</x:f>
      </x:c>
      <x:c r="Y987" s="118" t="str">
        <x:f>IF('Deal_Master_Wide'!$EF$143="","",'Deal_Master_Wide'!$EF$143)</x:f>
      </x:c>
      <x:c r="Z987" s="118" t="str">
        <x:f>IF('Deal_Master_Wide'!$EM$143="","",'Deal_Master_Wide'!$EM$143)</x:f>
      </x:c>
      <x:c r="AA987" s="52" t="str">
        <x:f>IF('Deal_Master_Wide'!$AL$143="","",'Deal_Master_Wide'!$AL$143)</x:f>
        <x:v>Unknown</x:v>
      </x:c>
      <x:c r="AB987" s="54" t="n">
        <x:f>IF('Deal_Master_Wide'!$AF$143="","",'Deal_Master_Wide'!$AF$143)</x:f>
        <x:v>156</x:v>
      </x:c>
      <x:c r="AC987" s="52" t="str">
        <x:f>IF(COUNT($P987,$Q987,$R987,$S987,$T987,$U987,$V987,$W987,$X987)=9,"Yes","No")</x:f>
        <x:v>No</x:v>
      </x:c>
      <x:c r="AD987" s="52" t="str">
        <x:f>IF(COUNT($Y987,$Z987)=2,"Yes","No")</x:f>
        <x:v>No</x:v>
      </x:c>
      <x:c r="AE987" s="50" t="str"/>
      <x:c r="AF987" t="str"/>
    </x:row>
    <x:row r="988" ht="20" customHeight="1">
      <x:c r="A988" s="50" t="str">
        <x:v>CTL-0141</x:v>
      </x:c>
      <x:c r="B988" s="50" t="str">
        <x:v>Candidate alternative-rationale group</x:v>
      </x:c>
      <x:c r="C988" s="52" t="str">
        <x:f>IF('Deal_Master_Wide'!$AU$143="","",'Deal_Master_Wide'!$AU$143)</x:f>
        <x:v>Not reviewed</x:v>
      </x:c>
      <x:c r="D988" s="52" t="str">
        <x:f>IF('Deal_Master_Wide'!$AV$143="","",'Deal_Master_Wide'!$AV$143)</x:f>
        <x:v>Not assessed</x:v>
      </x:c>
      <x:c r="E988" s="50" t="n">
        <x:v>0</x:v>
      </x:c>
      <x:c r="F988" s="52" t="str">
        <x:f>IF(OR($C988="High-confidence innovation-driven",$C988="Medium-confidence innovation-driven"),1,IF($C988="Clear alternative-rationale",0,""))</x:f>
      </x:c>
      <x:c r="G988" s="52" t="str">
        <x:f>IF('Deal_Master_Wide'!$M$143="","",'Deal_Master_Wide'!$M$143)</x:f>
        <x:v>Review</x:v>
      </x:c>
      <x:c r="H988" s="50" t="str">
        <x:v>Calliditas Therapeutics France SAS</x:v>
      </x:c>
      <x:c r="I988" s="50" t="str">
        <x:v>Calliditas Therapeutics France SAS; Calliditas Therapeutics France SAS</x:v>
      </x:c>
      <x:c r="J988" s="50" t="n">
        <x:v>2017</x:v>
      </x:c>
      <x:c r="K988" s="50" t="n">
        <x:v>3</x:v>
      </x:c>
      <x:c r="L988" s="50" t="n">
        <x:v>2020</x:v>
      </x:c>
      <x:c r="M988" s="50" t="n">
        <x:v>1</x:v>
      </x:c>
      <x:c r="N988" s="50" t="n">
        <x:v>1</x:v>
      </x:c>
      <x:c r="O988" s="52" t="str">
        <x:f>IF($F988="","",$F988*$M988)</x:f>
      </x:c>
      <x:c r="P988" s="54" t="str">
        <x:f>IF('Deal_Master_Wide'!$BV$143="","",'Deal_Master_Wide'!$BV$143)</x:f>
      </x:c>
      <x:c r="Q988" s="54" t="str">
        <x:f>IF('Deal_Master_Wide'!$CC$143="","",'Deal_Master_Wide'!$CC$143)</x:f>
      </x:c>
      <x:c r="R988" s="54" t="str">
        <x:f>IF('Deal_Master_Wide'!$CJ$143="","",'Deal_Master_Wide'!$CJ$143)</x:f>
      </x:c>
      <x:c r="S988" s="54" t="str">
        <x:f>IF('Deal_Master_Wide'!$CQ$143="","",'Deal_Master_Wide'!$CQ$143)</x:f>
      </x:c>
      <x:c r="T988" s="54" t="str">
        <x:f>IF('Deal_Master_Wide'!$CX$143="","",'Deal_Master_Wide'!$CX$143)</x:f>
      </x:c>
      <x:c r="U988" s="54" t="str">
        <x:f>IF('Deal_Master_Wide'!$DE$143="","",'Deal_Master_Wide'!$DE$143)</x:f>
      </x:c>
      <x:c r="V988" s="56" t="str">
        <x:f>IF('Deal_Master_Wide'!$DL$143="","",'Deal_Master_Wide'!$DL$143)</x:f>
      </x:c>
      <x:c r="W988" s="56" t="str">
        <x:f>IF('Deal_Master_Wide'!$DS$143="","",'Deal_Master_Wide'!$DS$143)</x:f>
      </x:c>
      <x:c r="X988" s="56" t="str">
        <x:f>IF('Deal_Master_Wide'!$DZ$143="","",'Deal_Master_Wide'!$DZ$143)</x:f>
      </x:c>
      <x:c r="Y988" s="118" t="str">
        <x:f>IF('Deal_Master_Wide'!$EG$143="","",'Deal_Master_Wide'!$EG$143)</x:f>
      </x:c>
      <x:c r="Z988" s="118" t="str">
        <x:f>IF('Deal_Master_Wide'!$EN$143="","",'Deal_Master_Wide'!$EN$143)</x:f>
      </x:c>
      <x:c r="AA988" s="52" t="str">
        <x:f>IF('Deal_Master_Wide'!$AL$143="","",'Deal_Master_Wide'!$AL$143)</x:f>
        <x:v>Unknown</x:v>
      </x:c>
      <x:c r="AB988" s="54" t="n">
        <x:f>IF('Deal_Master_Wide'!$AF$143="","",'Deal_Master_Wide'!$AF$143)</x:f>
        <x:v>156</x:v>
      </x:c>
      <x:c r="AC988" s="52" t="str">
        <x:f>IF(COUNT($P988,$Q988,$R988,$S988,$T988,$U988,$V988,$W988,$X988)=9,"Yes","No")</x:f>
        <x:v>No</x:v>
      </x:c>
      <x:c r="AD988" s="52" t="str">
        <x:f>IF(COUNT($Y988,$Z988)=2,"Yes","No")</x:f>
        <x:v>No</x:v>
      </x:c>
      <x:c r="AE988" s="50" t="str"/>
      <x:c r="AF988" t="str"/>
    </x:row>
    <x:row r="989" ht="20" customHeight="1">
      <x:c r="A989" s="50" t="str">
        <x:v>CTL-0142</x:v>
      </x:c>
      <x:c r="B989" s="50" t="str">
        <x:v>Candidate alternative-rationale group</x:v>
      </x:c>
      <x:c r="C989" s="52" t="str">
        <x:f>IF('Deal_Master_Wide'!$AU$144="","",'Deal_Master_Wide'!$AU$144)</x:f>
        <x:v>Not reviewed</x:v>
      </x:c>
      <x:c r="D989" s="52" t="str">
        <x:f>IF('Deal_Master_Wide'!$AV$144="","",'Deal_Master_Wide'!$AV$144)</x:f>
        <x:v>Not assessed</x:v>
      </x:c>
      <x:c r="E989" s="50" t="n">
        <x:v>0</x:v>
      </x:c>
      <x:c r="F989" s="52" t="str">
        <x:f>IF(OR($C989="High-confidence innovation-driven",$C989="Medium-confidence innovation-driven"),1,IF($C989="Clear alternative-rationale",0,""))</x:f>
      </x:c>
      <x:c r="G989" s="52" t="str">
        <x:f>IF('Deal_Master_Wide'!$M$144="","",'Deal_Master_Wide'!$M$144)</x:f>
        <x:v>Review</x:v>
      </x:c>
      <x:c r="H989" s="50" t="str"/>
      <x:c r="I989" s="50" t="str">
        <x:v>Arlenda sa; PharmaLex GmbH</x:v>
      </x:c>
      <x:c r="J989" s="50" t="n">
        <x:v>2017</x:v>
      </x:c>
      <x:c r="K989" s="50" t="n">
        <x:v>-3</x:v>
      </x:c>
      <x:c r="L989" s="50" t="n">
        <x:v>2014</x:v>
      </x:c>
      <x:c r="M989" s="50" t="n">
        <x:v>0</x:v>
      </x:c>
      <x:c r="N989" s="50" t="n">
        <x:v>0</x:v>
      </x:c>
      <x:c r="O989" s="52" t="str">
        <x:f>IF($F989="","",$F989*$M989)</x:f>
      </x:c>
      <x:c r="P989" s="54" t="str">
        <x:f>IF('Deal_Master_Wide'!$BP$144="","",'Deal_Master_Wide'!$BP$144)</x:f>
      </x:c>
      <x:c r="Q989" s="54" t="str">
        <x:f>IF('Deal_Master_Wide'!$BW$144="","",'Deal_Master_Wide'!$BW$144)</x:f>
      </x:c>
      <x:c r="R989" s="54" t="str">
        <x:f>IF('Deal_Master_Wide'!$CD$144="","",'Deal_Master_Wide'!$CD$144)</x:f>
      </x:c>
      <x:c r="S989" s="54" t="str">
        <x:f>IF('Deal_Master_Wide'!$CK$144="","",'Deal_Master_Wide'!$CK$144)</x:f>
      </x:c>
      <x:c r="T989" s="54" t="str">
        <x:f>IF('Deal_Master_Wide'!$CR$144="","",'Deal_Master_Wide'!$CR$144)</x:f>
      </x:c>
      <x:c r="U989" s="54" t="str">
        <x:f>IF('Deal_Master_Wide'!$CY$144="","",'Deal_Master_Wide'!$CY$144)</x:f>
      </x:c>
      <x:c r="V989" s="56" t="str">
        <x:f>IF('Deal_Master_Wide'!$DF$144="","",'Deal_Master_Wide'!$DF$144)</x:f>
      </x:c>
      <x:c r="W989" s="56" t="str">
        <x:f>IF('Deal_Master_Wide'!$DM$144="","",'Deal_Master_Wide'!$DM$144)</x:f>
      </x:c>
      <x:c r="X989" s="56" t="str">
        <x:f>IF('Deal_Master_Wide'!$DT$144="","",'Deal_Master_Wide'!$DT$144)</x:f>
      </x:c>
      <x:c r="Y989" s="118" t="str">
        <x:f>IF('Deal_Master_Wide'!$EA$144="","",'Deal_Master_Wide'!$EA$144)</x:f>
      </x:c>
      <x:c r="Z989" s="118" t="str">
        <x:f>IF('Deal_Master_Wide'!$EH$144="","",'Deal_Master_Wide'!$EH$144)</x:f>
      </x:c>
      <x:c r="AA989" s="52" t="str">
        <x:f>IF('Deal_Master_Wide'!$AL$144="","",'Deal_Master_Wide'!$AL$144)</x:f>
        <x:v>Unknown</x:v>
      </x:c>
      <x:c r="AB989" s="54" t="str">
        <x:f>IF('Deal_Master_Wide'!$AF$144="","",'Deal_Master_Wide'!$AF$144)</x:f>
      </x:c>
      <x:c r="AC989" s="52" t="str">
        <x:f>IF(COUNT($P989,$Q989,$R989,$S989,$T989,$U989,$V989,$W989,$X989)=9,"Yes","No")</x:f>
        <x:v>No</x:v>
      </x:c>
      <x:c r="AD989" s="52" t="str">
        <x:f>IF(COUNT($Y989,$Z989)=2,"Yes","No")</x:f>
        <x:v>No</x:v>
      </x:c>
      <x:c r="AE989" s="50" t="str"/>
      <x:c r="AF989" t="str"/>
    </x:row>
    <x:row r="990" ht="20" customHeight="1">
      <x:c r="A990" s="50" t="str">
        <x:v>CTL-0142</x:v>
      </x:c>
      <x:c r="B990" s="50" t="str">
        <x:v>Candidate alternative-rationale group</x:v>
      </x:c>
      <x:c r="C990" s="52" t="str">
        <x:f>IF('Deal_Master_Wide'!$AU$144="","",'Deal_Master_Wide'!$AU$144)</x:f>
        <x:v>Not reviewed</x:v>
      </x:c>
      <x:c r="D990" s="52" t="str">
        <x:f>IF('Deal_Master_Wide'!$AV$144="","",'Deal_Master_Wide'!$AV$144)</x:f>
        <x:v>Not assessed</x:v>
      </x:c>
      <x:c r="E990" s="50" t="n">
        <x:v>0</x:v>
      </x:c>
      <x:c r="F990" s="52" t="str">
        <x:f>IF(OR($C990="High-confidence innovation-driven",$C990="Medium-confidence innovation-driven"),1,IF($C990="Clear alternative-rationale",0,""))</x:f>
      </x:c>
      <x:c r="G990" s="52" t="str">
        <x:f>IF('Deal_Master_Wide'!$M$144="","",'Deal_Master_Wide'!$M$144)</x:f>
        <x:v>Review</x:v>
      </x:c>
      <x:c r="H990" s="50" t="str"/>
      <x:c r="I990" s="50" t="str">
        <x:v>Arlenda sa; PharmaLex GmbH</x:v>
      </x:c>
      <x:c r="J990" s="50" t="n">
        <x:v>2017</x:v>
      </x:c>
      <x:c r="K990" s="50" t="n">
        <x:v>-2</x:v>
      </x:c>
      <x:c r="L990" s="50" t="n">
        <x:v>2015</x:v>
      </x:c>
      <x:c r="M990" s="50" t="n">
        <x:v>0</x:v>
      </x:c>
      <x:c r="N990" s="50" t="n">
        <x:v>0</x:v>
      </x:c>
      <x:c r="O990" s="52" t="str">
        <x:f>IF($F990="","",$F990*$M990)</x:f>
      </x:c>
      <x:c r="P990" s="54" t="str">
        <x:f>IF('Deal_Master_Wide'!$BQ$144="","",'Deal_Master_Wide'!$BQ$144)</x:f>
      </x:c>
      <x:c r="Q990" s="54" t="str">
        <x:f>IF('Deal_Master_Wide'!$BX$144="","",'Deal_Master_Wide'!$BX$144)</x:f>
      </x:c>
      <x:c r="R990" s="54" t="str">
        <x:f>IF('Deal_Master_Wide'!$CE$144="","",'Deal_Master_Wide'!$CE$144)</x:f>
      </x:c>
      <x:c r="S990" s="54" t="str">
        <x:f>IF('Deal_Master_Wide'!$CL$144="","",'Deal_Master_Wide'!$CL$144)</x:f>
      </x:c>
      <x:c r="T990" s="54" t="str">
        <x:f>IF('Deal_Master_Wide'!$CS$144="","",'Deal_Master_Wide'!$CS$144)</x:f>
      </x:c>
      <x:c r="U990" s="54" t="str">
        <x:f>IF('Deal_Master_Wide'!$CZ$144="","",'Deal_Master_Wide'!$CZ$144)</x:f>
      </x:c>
      <x:c r="V990" s="56" t="str">
        <x:f>IF('Deal_Master_Wide'!$DG$144="","",'Deal_Master_Wide'!$DG$144)</x:f>
      </x:c>
      <x:c r="W990" s="56" t="str">
        <x:f>IF('Deal_Master_Wide'!$DN$144="","",'Deal_Master_Wide'!$DN$144)</x:f>
      </x:c>
      <x:c r="X990" s="56" t="str">
        <x:f>IF('Deal_Master_Wide'!$DU$144="","",'Deal_Master_Wide'!$DU$144)</x:f>
      </x:c>
      <x:c r="Y990" s="118" t="str">
        <x:f>IF('Deal_Master_Wide'!$EB$144="","",'Deal_Master_Wide'!$EB$144)</x:f>
      </x:c>
      <x:c r="Z990" s="118" t="str">
        <x:f>IF('Deal_Master_Wide'!$EI$144="","",'Deal_Master_Wide'!$EI$144)</x:f>
      </x:c>
      <x:c r="AA990" s="52" t="str">
        <x:f>IF('Deal_Master_Wide'!$AL$144="","",'Deal_Master_Wide'!$AL$144)</x:f>
        <x:v>Unknown</x:v>
      </x:c>
      <x:c r="AB990" s="54" t="str">
        <x:f>IF('Deal_Master_Wide'!$AF$144="","",'Deal_Master_Wide'!$AF$144)</x:f>
      </x:c>
      <x:c r="AC990" s="52" t="str">
        <x:f>IF(COUNT($P990,$Q990,$R990,$S990,$T990,$U990,$V990,$W990,$X990)=9,"Yes","No")</x:f>
        <x:v>No</x:v>
      </x:c>
      <x:c r="AD990" s="52" t="str">
        <x:f>IF(COUNT($Y990,$Z990)=2,"Yes","No")</x:f>
        <x:v>No</x:v>
      </x:c>
      <x:c r="AE990" s="50" t="str"/>
      <x:c r="AF990" t="str"/>
    </x:row>
    <x:row r="991" ht="20" customHeight="1">
      <x:c r="A991" s="50" t="str">
        <x:v>CTL-0142</x:v>
      </x:c>
      <x:c r="B991" s="50" t="str">
        <x:v>Candidate alternative-rationale group</x:v>
      </x:c>
      <x:c r="C991" s="52" t="str">
        <x:f>IF('Deal_Master_Wide'!$AU$144="","",'Deal_Master_Wide'!$AU$144)</x:f>
        <x:v>Not reviewed</x:v>
      </x:c>
      <x:c r="D991" s="52" t="str">
        <x:f>IF('Deal_Master_Wide'!$AV$144="","",'Deal_Master_Wide'!$AV$144)</x:f>
        <x:v>Not assessed</x:v>
      </x:c>
      <x:c r="E991" s="50" t="n">
        <x:v>0</x:v>
      </x:c>
      <x:c r="F991" s="52" t="str">
        <x:f>IF(OR($C991="High-confidence innovation-driven",$C991="Medium-confidence innovation-driven"),1,IF($C991="Clear alternative-rationale",0,""))</x:f>
      </x:c>
      <x:c r="G991" s="52" t="str">
        <x:f>IF('Deal_Master_Wide'!$M$144="","",'Deal_Master_Wide'!$M$144)</x:f>
        <x:v>Review</x:v>
      </x:c>
      <x:c r="H991" s="50" t="str"/>
      <x:c r="I991" s="50" t="str">
        <x:v>Arlenda sa; PharmaLex GmbH</x:v>
      </x:c>
      <x:c r="J991" s="50" t="n">
        <x:v>2017</x:v>
      </x:c>
      <x:c r="K991" s="50" t="n">
        <x:v>-1</x:v>
      </x:c>
      <x:c r="L991" s="50" t="n">
        <x:v>2016</x:v>
      </x:c>
      <x:c r="M991" s="50" t="n">
        <x:v>0</x:v>
      </x:c>
      <x:c r="N991" s="50" t="n">
        <x:v>0</x:v>
      </x:c>
      <x:c r="O991" s="52" t="str">
        <x:f>IF($F991="","",$F991*$M991)</x:f>
      </x:c>
      <x:c r="P991" s="54" t="str">
        <x:f>IF('Deal_Master_Wide'!$BR$144="","",'Deal_Master_Wide'!$BR$144)</x:f>
      </x:c>
      <x:c r="Q991" s="54" t="str">
        <x:f>IF('Deal_Master_Wide'!$BY$144="","",'Deal_Master_Wide'!$BY$144)</x:f>
      </x:c>
      <x:c r="R991" s="54" t="str">
        <x:f>IF('Deal_Master_Wide'!$CF$144="","",'Deal_Master_Wide'!$CF$144)</x:f>
      </x:c>
      <x:c r="S991" s="54" t="str">
        <x:f>IF('Deal_Master_Wide'!$CM$144="","",'Deal_Master_Wide'!$CM$144)</x:f>
      </x:c>
      <x:c r="T991" s="54" t="str">
        <x:f>IF('Deal_Master_Wide'!$CT$144="","",'Deal_Master_Wide'!$CT$144)</x:f>
      </x:c>
      <x:c r="U991" s="54" t="str">
        <x:f>IF('Deal_Master_Wide'!$DA$144="","",'Deal_Master_Wide'!$DA$144)</x:f>
      </x:c>
      <x:c r="V991" s="56" t="str">
        <x:f>IF('Deal_Master_Wide'!$DH$144="","",'Deal_Master_Wide'!$DH$144)</x:f>
      </x:c>
      <x:c r="W991" s="56" t="str">
        <x:f>IF('Deal_Master_Wide'!$DO$144="","",'Deal_Master_Wide'!$DO$144)</x:f>
      </x:c>
      <x:c r="X991" s="56" t="str">
        <x:f>IF('Deal_Master_Wide'!$DV$144="","",'Deal_Master_Wide'!$DV$144)</x:f>
      </x:c>
      <x:c r="Y991" s="118" t="str">
        <x:f>IF('Deal_Master_Wide'!$EC$144="","",'Deal_Master_Wide'!$EC$144)</x:f>
      </x:c>
      <x:c r="Z991" s="118" t="str">
        <x:f>IF('Deal_Master_Wide'!$EJ$144="","",'Deal_Master_Wide'!$EJ$144)</x:f>
      </x:c>
      <x:c r="AA991" s="52" t="str">
        <x:f>IF('Deal_Master_Wide'!$AL$144="","",'Deal_Master_Wide'!$AL$144)</x:f>
        <x:v>Unknown</x:v>
      </x:c>
      <x:c r="AB991" s="54" t="str">
        <x:f>IF('Deal_Master_Wide'!$AF$144="","",'Deal_Master_Wide'!$AF$144)</x:f>
      </x:c>
      <x:c r="AC991" s="52" t="str">
        <x:f>IF(COUNT($P991,$Q991,$R991,$S991,$T991,$U991,$V991,$W991,$X991)=9,"Yes","No")</x:f>
        <x:v>No</x:v>
      </x:c>
      <x:c r="AD991" s="52" t="str">
        <x:f>IF(COUNT($Y991,$Z991)=2,"Yes","No")</x:f>
        <x:v>No</x:v>
      </x:c>
      <x:c r="AE991" s="50" t="str"/>
      <x:c r="AF991" t="str"/>
    </x:row>
    <x:row r="992" ht="20" customHeight="1">
      <x:c r="A992" s="50" t="str">
        <x:v>CTL-0142</x:v>
      </x:c>
      <x:c r="B992" s="50" t="str">
        <x:v>Candidate alternative-rationale group</x:v>
      </x:c>
      <x:c r="C992" s="52" t="str">
        <x:f>IF('Deal_Master_Wide'!$AU$144="","",'Deal_Master_Wide'!$AU$144)</x:f>
        <x:v>Not reviewed</x:v>
      </x:c>
      <x:c r="D992" s="52" t="str">
        <x:f>IF('Deal_Master_Wide'!$AV$144="","",'Deal_Master_Wide'!$AV$144)</x:f>
        <x:v>Not assessed</x:v>
      </x:c>
      <x:c r="E992" s="50" t="n">
        <x:v>0</x:v>
      </x:c>
      <x:c r="F992" s="52" t="str">
        <x:f>IF(OR($C992="High-confidence innovation-driven",$C992="Medium-confidence innovation-driven"),1,IF($C992="Clear alternative-rationale",0,""))</x:f>
      </x:c>
      <x:c r="G992" s="52" t="str">
        <x:f>IF('Deal_Master_Wide'!$M$144="","",'Deal_Master_Wide'!$M$144)</x:f>
        <x:v>Review</x:v>
      </x:c>
      <x:c r="H992" s="50" t="str"/>
      <x:c r="I992" s="50" t="str">
        <x:v>Arlenda sa; PharmaLex GmbH</x:v>
      </x:c>
      <x:c r="J992" s="50" t="n">
        <x:v>2017</x:v>
      </x:c>
      <x:c r="K992" s="50" t="n">
        <x:v>0</x:v>
      </x:c>
      <x:c r="L992" s="50" t="n">
        <x:v>2017</x:v>
      </x:c>
      <x:c r="M992" s="50" t="n">
        <x:v>0</x:v>
      </x:c>
      <x:c r="N992" s="50" t="n">
        <x:v>1</x:v>
      </x:c>
      <x:c r="O992" s="52" t="str">
        <x:f>IF($F992="","",$F992*$M992)</x:f>
      </x:c>
      <x:c r="P992" s="54" t="str">
        <x:f>IF('Deal_Master_Wide'!$BS$144="","",'Deal_Master_Wide'!$BS$144)</x:f>
      </x:c>
      <x:c r="Q992" s="54" t="str">
        <x:f>IF('Deal_Master_Wide'!$BZ$144="","",'Deal_Master_Wide'!$BZ$144)</x:f>
      </x:c>
      <x:c r="R992" s="54" t="str">
        <x:f>IF('Deal_Master_Wide'!$CG$144="","",'Deal_Master_Wide'!$CG$144)</x:f>
      </x:c>
      <x:c r="S992" s="54" t="str">
        <x:f>IF('Deal_Master_Wide'!$CN$144="","",'Deal_Master_Wide'!$CN$144)</x:f>
      </x:c>
      <x:c r="T992" s="54" t="str">
        <x:f>IF('Deal_Master_Wide'!$CU$144="","",'Deal_Master_Wide'!$CU$144)</x:f>
      </x:c>
      <x:c r="U992" s="54" t="str">
        <x:f>IF('Deal_Master_Wide'!$DB$144="","",'Deal_Master_Wide'!$DB$144)</x:f>
      </x:c>
      <x:c r="V992" s="56" t="str">
        <x:f>IF('Deal_Master_Wide'!$DI$144="","",'Deal_Master_Wide'!$DI$144)</x:f>
      </x:c>
      <x:c r="W992" s="56" t="str">
        <x:f>IF('Deal_Master_Wide'!$DP$144="","",'Deal_Master_Wide'!$DP$144)</x:f>
      </x:c>
      <x:c r="X992" s="56" t="str">
        <x:f>IF('Deal_Master_Wide'!$DW$144="","",'Deal_Master_Wide'!$DW$144)</x:f>
      </x:c>
      <x:c r="Y992" s="118" t="str">
        <x:f>IF('Deal_Master_Wide'!$ED$144="","",'Deal_Master_Wide'!$ED$144)</x:f>
      </x:c>
      <x:c r="Z992" s="118" t="str">
        <x:f>IF('Deal_Master_Wide'!$EK$144="","",'Deal_Master_Wide'!$EK$144)</x:f>
      </x:c>
      <x:c r="AA992" s="52" t="str">
        <x:f>IF('Deal_Master_Wide'!$AL$144="","",'Deal_Master_Wide'!$AL$144)</x:f>
        <x:v>Unknown</x:v>
      </x:c>
      <x:c r="AB992" s="54" t="str">
        <x:f>IF('Deal_Master_Wide'!$AF$144="","",'Deal_Master_Wide'!$AF$144)</x:f>
      </x:c>
      <x:c r="AC992" s="52" t="str">
        <x:f>IF(COUNT($P992,$Q992,$R992,$S992,$T992,$U992,$V992,$W992,$X992)=9,"Yes","No")</x:f>
        <x:v>No</x:v>
      </x:c>
      <x:c r="AD992" s="52" t="str">
        <x:f>IF(COUNT($Y992,$Z992)=2,"Yes","No")</x:f>
        <x:v>No</x:v>
      </x:c>
      <x:c r="AE992" s="50" t="str"/>
      <x:c r="AF992" t="str"/>
    </x:row>
    <x:row r="993" ht="20" customHeight="1">
      <x:c r="A993" s="50" t="str">
        <x:v>CTL-0142</x:v>
      </x:c>
      <x:c r="B993" s="50" t="str">
        <x:v>Candidate alternative-rationale group</x:v>
      </x:c>
      <x:c r="C993" s="52" t="str">
        <x:f>IF('Deal_Master_Wide'!$AU$144="","",'Deal_Master_Wide'!$AU$144)</x:f>
        <x:v>Not reviewed</x:v>
      </x:c>
      <x:c r="D993" s="52" t="str">
        <x:f>IF('Deal_Master_Wide'!$AV$144="","",'Deal_Master_Wide'!$AV$144)</x:f>
        <x:v>Not assessed</x:v>
      </x:c>
      <x:c r="E993" s="50" t="n">
        <x:v>0</x:v>
      </x:c>
      <x:c r="F993" s="52" t="str">
        <x:f>IF(OR($C993="High-confidence innovation-driven",$C993="Medium-confidence innovation-driven"),1,IF($C993="Clear alternative-rationale",0,""))</x:f>
      </x:c>
      <x:c r="G993" s="52" t="str">
        <x:f>IF('Deal_Master_Wide'!$M$144="","",'Deal_Master_Wide'!$M$144)</x:f>
        <x:v>Review</x:v>
      </x:c>
      <x:c r="H993" s="50" t="str"/>
      <x:c r="I993" s="50" t="str">
        <x:v>Arlenda sa; PharmaLex GmbH</x:v>
      </x:c>
      <x:c r="J993" s="50" t="n">
        <x:v>2017</x:v>
      </x:c>
      <x:c r="K993" s="50" t="n">
        <x:v>1</x:v>
      </x:c>
      <x:c r="L993" s="50" t="n">
        <x:v>2018</x:v>
      </x:c>
      <x:c r="M993" s="50" t="n">
        <x:v>1</x:v>
      </x:c>
      <x:c r="N993" s="50" t="n">
        <x:v>1</x:v>
      </x:c>
      <x:c r="O993" s="52" t="str">
        <x:f>IF($F993="","",$F993*$M993)</x:f>
      </x:c>
      <x:c r="P993" s="54" t="str">
        <x:f>IF('Deal_Master_Wide'!$BT$144="","",'Deal_Master_Wide'!$BT$144)</x:f>
      </x:c>
      <x:c r="Q993" s="54" t="str">
        <x:f>IF('Deal_Master_Wide'!$CA$144="","",'Deal_Master_Wide'!$CA$144)</x:f>
      </x:c>
      <x:c r="R993" s="54" t="str">
        <x:f>IF('Deal_Master_Wide'!$CH$144="","",'Deal_Master_Wide'!$CH$144)</x:f>
      </x:c>
      <x:c r="S993" s="54" t="str">
        <x:f>IF('Deal_Master_Wide'!$CO$144="","",'Deal_Master_Wide'!$CO$144)</x:f>
      </x:c>
      <x:c r="T993" s="54" t="str">
        <x:f>IF('Deal_Master_Wide'!$CV$144="","",'Deal_Master_Wide'!$CV$144)</x:f>
      </x:c>
      <x:c r="U993" s="54" t="str">
        <x:f>IF('Deal_Master_Wide'!$DC$144="","",'Deal_Master_Wide'!$DC$144)</x:f>
      </x:c>
      <x:c r="V993" s="56" t="str">
        <x:f>IF('Deal_Master_Wide'!$DJ$144="","",'Deal_Master_Wide'!$DJ$144)</x:f>
      </x:c>
      <x:c r="W993" s="56" t="str">
        <x:f>IF('Deal_Master_Wide'!$DQ$144="","",'Deal_Master_Wide'!$DQ$144)</x:f>
      </x:c>
      <x:c r="X993" s="56" t="str">
        <x:f>IF('Deal_Master_Wide'!$DX$144="","",'Deal_Master_Wide'!$DX$144)</x:f>
      </x:c>
      <x:c r="Y993" s="118" t="str">
        <x:f>IF('Deal_Master_Wide'!$EE$144="","",'Deal_Master_Wide'!$EE$144)</x:f>
      </x:c>
      <x:c r="Z993" s="118" t="str">
        <x:f>IF('Deal_Master_Wide'!$EL$144="","",'Deal_Master_Wide'!$EL$144)</x:f>
      </x:c>
      <x:c r="AA993" s="52" t="str">
        <x:f>IF('Deal_Master_Wide'!$AL$144="","",'Deal_Master_Wide'!$AL$144)</x:f>
        <x:v>Unknown</x:v>
      </x:c>
      <x:c r="AB993" s="54" t="str">
        <x:f>IF('Deal_Master_Wide'!$AF$144="","",'Deal_Master_Wide'!$AF$144)</x:f>
      </x:c>
      <x:c r="AC993" s="52" t="str">
        <x:f>IF(COUNT($P993,$Q993,$R993,$S993,$T993,$U993,$V993,$W993,$X993)=9,"Yes","No")</x:f>
        <x:v>No</x:v>
      </x:c>
      <x:c r="AD993" s="52" t="str">
        <x:f>IF(COUNT($Y993,$Z993)=2,"Yes","No")</x:f>
        <x:v>No</x:v>
      </x:c>
      <x:c r="AE993" s="50" t="str"/>
      <x:c r="AF993" t="str"/>
    </x:row>
    <x:row r="994" ht="20" customHeight="1">
      <x:c r="A994" s="50" t="str">
        <x:v>CTL-0142</x:v>
      </x:c>
      <x:c r="B994" s="50" t="str">
        <x:v>Candidate alternative-rationale group</x:v>
      </x:c>
      <x:c r="C994" s="52" t="str">
        <x:f>IF('Deal_Master_Wide'!$AU$144="","",'Deal_Master_Wide'!$AU$144)</x:f>
        <x:v>Not reviewed</x:v>
      </x:c>
      <x:c r="D994" s="52" t="str">
        <x:f>IF('Deal_Master_Wide'!$AV$144="","",'Deal_Master_Wide'!$AV$144)</x:f>
        <x:v>Not assessed</x:v>
      </x:c>
      <x:c r="E994" s="50" t="n">
        <x:v>0</x:v>
      </x:c>
      <x:c r="F994" s="52" t="str">
        <x:f>IF(OR($C994="High-confidence innovation-driven",$C994="Medium-confidence innovation-driven"),1,IF($C994="Clear alternative-rationale",0,""))</x:f>
      </x:c>
      <x:c r="G994" s="52" t="str">
        <x:f>IF('Deal_Master_Wide'!$M$144="","",'Deal_Master_Wide'!$M$144)</x:f>
        <x:v>Review</x:v>
      </x:c>
      <x:c r="H994" s="50" t="str"/>
      <x:c r="I994" s="50" t="str">
        <x:v>Arlenda sa; PharmaLex GmbH</x:v>
      </x:c>
      <x:c r="J994" s="50" t="n">
        <x:v>2017</x:v>
      </x:c>
      <x:c r="K994" s="50" t="n">
        <x:v>2</x:v>
      </x:c>
      <x:c r="L994" s="50" t="n">
        <x:v>2019</x:v>
      </x:c>
      <x:c r="M994" s="50" t="n">
        <x:v>1</x:v>
      </x:c>
      <x:c r="N994" s="50" t="n">
        <x:v>1</x:v>
      </x:c>
      <x:c r="O994" s="52" t="str">
        <x:f>IF($F994="","",$F994*$M994)</x:f>
      </x:c>
      <x:c r="P994" s="54" t="str">
        <x:f>IF('Deal_Master_Wide'!$BU$144="","",'Deal_Master_Wide'!$BU$144)</x:f>
      </x:c>
      <x:c r="Q994" s="54" t="str">
        <x:f>IF('Deal_Master_Wide'!$CB$144="","",'Deal_Master_Wide'!$CB$144)</x:f>
      </x:c>
      <x:c r="R994" s="54" t="str">
        <x:f>IF('Deal_Master_Wide'!$CI$144="","",'Deal_Master_Wide'!$CI$144)</x:f>
      </x:c>
      <x:c r="S994" s="54" t="str">
        <x:f>IF('Deal_Master_Wide'!$CP$144="","",'Deal_Master_Wide'!$CP$144)</x:f>
      </x:c>
      <x:c r="T994" s="54" t="str">
        <x:f>IF('Deal_Master_Wide'!$CW$144="","",'Deal_Master_Wide'!$CW$144)</x:f>
      </x:c>
      <x:c r="U994" s="54" t="str">
        <x:f>IF('Deal_Master_Wide'!$DD$144="","",'Deal_Master_Wide'!$DD$144)</x:f>
      </x:c>
      <x:c r="V994" s="56" t="str">
        <x:f>IF('Deal_Master_Wide'!$DK$144="","",'Deal_Master_Wide'!$DK$144)</x:f>
      </x:c>
      <x:c r="W994" s="56" t="str">
        <x:f>IF('Deal_Master_Wide'!$DR$144="","",'Deal_Master_Wide'!$DR$144)</x:f>
      </x:c>
      <x:c r="X994" s="56" t="str">
        <x:f>IF('Deal_Master_Wide'!$DY$144="","",'Deal_Master_Wide'!$DY$144)</x:f>
      </x:c>
      <x:c r="Y994" s="118" t="str">
        <x:f>IF('Deal_Master_Wide'!$EF$144="","",'Deal_Master_Wide'!$EF$144)</x:f>
      </x:c>
      <x:c r="Z994" s="118" t="str">
        <x:f>IF('Deal_Master_Wide'!$EM$144="","",'Deal_Master_Wide'!$EM$144)</x:f>
      </x:c>
      <x:c r="AA994" s="52" t="str">
        <x:f>IF('Deal_Master_Wide'!$AL$144="","",'Deal_Master_Wide'!$AL$144)</x:f>
        <x:v>Unknown</x:v>
      </x:c>
      <x:c r="AB994" s="54" t="str">
        <x:f>IF('Deal_Master_Wide'!$AF$144="","",'Deal_Master_Wide'!$AF$144)</x:f>
      </x:c>
      <x:c r="AC994" s="52" t="str">
        <x:f>IF(COUNT($P994,$Q994,$R994,$S994,$T994,$U994,$V994,$W994,$X994)=9,"Yes","No")</x:f>
        <x:v>No</x:v>
      </x:c>
      <x:c r="AD994" s="52" t="str">
        <x:f>IF(COUNT($Y994,$Z994)=2,"Yes","No")</x:f>
        <x:v>No</x:v>
      </x:c>
      <x:c r="AE994" s="50" t="str"/>
      <x:c r="AF994" t="str"/>
    </x:row>
    <x:row r="995" ht="20" customHeight="1">
      <x:c r="A995" s="50" t="str">
        <x:v>CTL-0142</x:v>
      </x:c>
      <x:c r="B995" s="50" t="str">
        <x:v>Candidate alternative-rationale group</x:v>
      </x:c>
      <x:c r="C995" s="52" t="str">
        <x:f>IF('Deal_Master_Wide'!$AU$144="","",'Deal_Master_Wide'!$AU$144)</x:f>
        <x:v>Not reviewed</x:v>
      </x:c>
      <x:c r="D995" s="52" t="str">
        <x:f>IF('Deal_Master_Wide'!$AV$144="","",'Deal_Master_Wide'!$AV$144)</x:f>
        <x:v>Not assessed</x:v>
      </x:c>
      <x:c r="E995" s="50" t="n">
        <x:v>0</x:v>
      </x:c>
      <x:c r="F995" s="52" t="str">
        <x:f>IF(OR($C995="High-confidence innovation-driven",$C995="Medium-confidence innovation-driven"),1,IF($C995="Clear alternative-rationale",0,""))</x:f>
      </x:c>
      <x:c r="G995" s="52" t="str">
        <x:f>IF('Deal_Master_Wide'!$M$144="","",'Deal_Master_Wide'!$M$144)</x:f>
        <x:v>Review</x:v>
      </x:c>
      <x:c r="H995" s="50" t="str"/>
      <x:c r="I995" s="50" t="str">
        <x:v>Arlenda sa; PharmaLex GmbH</x:v>
      </x:c>
      <x:c r="J995" s="50" t="n">
        <x:v>2017</x:v>
      </x:c>
      <x:c r="K995" s="50" t="n">
        <x:v>3</x:v>
      </x:c>
      <x:c r="L995" s="50" t="n">
        <x:v>2020</x:v>
      </x:c>
      <x:c r="M995" s="50" t="n">
        <x:v>1</x:v>
      </x:c>
      <x:c r="N995" s="50" t="n">
        <x:v>1</x:v>
      </x:c>
      <x:c r="O995" s="52" t="str">
        <x:f>IF($F995="","",$F995*$M995)</x:f>
      </x:c>
      <x:c r="P995" s="54" t="str">
        <x:f>IF('Deal_Master_Wide'!$BV$144="","",'Deal_Master_Wide'!$BV$144)</x:f>
      </x:c>
      <x:c r="Q995" s="54" t="str">
        <x:f>IF('Deal_Master_Wide'!$CC$144="","",'Deal_Master_Wide'!$CC$144)</x:f>
      </x:c>
      <x:c r="R995" s="54" t="str">
        <x:f>IF('Deal_Master_Wide'!$CJ$144="","",'Deal_Master_Wide'!$CJ$144)</x:f>
      </x:c>
      <x:c r="S995" s="54" t="str">
        <x:f>IF('Deal_Master_Wide'!$CQ$144="","",'Deal_Master_Wide'!$CQ$144)</x:f>
      </x:c>
      <x:c r="T995" s="54" t="str">
        <x:f>IF('Deal_Master_Wide'!$CX$144="","",'Deal_Master_Wide'!$CX$144)</x:f>
      </x:c>
      <x:c r="U995" s="54" t="str">
        <x:f>IF('Deal_Master_Wide'!$DE$144="","",'Deal_Master_Wide'!$DE$144)</x:f>
      </x:c>
      <x:c r="V995" s="56" t="str">
        <x:f>IF('Deal_Master_Wide'!$DL$144="","",'Deal_Master_Wide'!$DL$144)</x:f>
      </x:c>
      <x:c r="W995" s="56" t="str">
        <x:f>IF('Deal_Master_Wide'!$DS$144="","",'Deal_Master_Wide'!$DS$144)</x:f>
      </x:c>
      <x:c r="X995" s="56" t="str">
        <x:f>IF('Deal_Master_Wide'!$DZ$144="","",'Deal_Master_Wide'!$DZ$144)</x:f>
      </x:c>
      <x:c r="Y995" s="118" t="str">
        <x:f>IF('Deal_Master_Wide'!$EG$144="","",'Deal_Master_Wide'!$EG$144)</x:f>
      </x:c>
      <x:c r="Z995" s="118" t="str">
        <x:f>IF('Deal_Master_Wide'!$EN$144="","",'Deal_Master_Wide'!$EN$144)</x:f>
      </x:c>
      <x:c r="AA995" s="52" t="str">
        <x:f>IF('Deal_Master_Wide'!$AL$144="","",'Deal_Master_Wide'!$AL$144)</x:f>
        <x:v>Unknown</x:v>
      </x:c>
      <x:c r="AB995" s="54" t="str">
        <x:f>IF('Deal_Master_Wide'!$AF$144="","",'Deal_Master_Wide'!$AF$144)</x:f>
      </x:c>
      <x:c r="AC995" s="52" t="str">
        <x:f>IF(COUNT($P995,$Q995,$R995,$S995,$T995,$U995,$V995,$W995,$X995)=9,"Yes","No")</x:f>
        <x:v>No</x:v>
      </x:c>
      <x:c r="AD995" s="52" t="str">
        <x:f>IF(COUNT($Y995,$Z995)=2,"Yes","No")</x:f>
        <x:v>No</x:v>
      </x:c>
      <x:c r="AE995" s="50" t="str"/>
      <x:c r="AF995" t="str"/>
    </x:row>
    <x:row r="996" ht="20" customHeight="1">
      <x:c r="A996" s="50" t="str">
        <x:v>CTL-0143</x:v>
      </x:c>
      <x:c r="B996" s="50" t="str">
        <x:v>Candidate alternative-rationale group</x:v>
      </x:c>
      <x:c r="C996" s="52" t="str">
        <x:f>IF('Deal_Master_Wide'!$AU$145="","",'Deal_Master_Wide'!$AU$145)</x:f>
        <x:v>Not reviewed</x:v>
      </x:c>
      <x:c r="D996" s="52" t="str">
        <x:f>IF('Deal_Master_Wide'!$AV$145="","",'Deal_Master_Wide'!$AV$145)</x:f>
        <x:v>Not assessed</x:v>
      </x:c>
      <x:c r="E996" s="50" t="n">
        <x:v>0</x:v>
      </x:c>
      <x:c r="F996" s="52" t="str">
        <x:f>IF(OR($C996="High-confidence innovation-driven",$C996="Medium-confidence innovation-driven"),1,IF($C996="Clear alternative-rationale",0,""))</x:f>
      </x:c>
      <x:c r="G996" s="52" t="str">
        <x:f>IF('Deal_Master_Wide'!$M$145="","",'Deal_Master_Wide'!$M$145)</x:f>
        <x:v>Review</x:v>
      </x:c>
      <x:c r="H996" s="50" t="str"/>
      <x:c r="I996" s="50" t="str">
        <x:v>Mosaic Biomedicals SL; Northern Biologics Inc</x:v>
      </x:c>
      <x:c r="J996" s="50" t="n">
        <x:v>2016</x:v>
      </x:c>
      <x:c r="K996" s="50" t="n">
        <x:v>-3</x:v>
      </x:c>
      <x:c r="L996" s="50" t="n">
        <x:v>2013</x:v>
      </x:c>
      <x:c r="M996" s="50" t="n">
        <x:v>0</x:v>
      </x:c>
      <x:c r="N996" s="50" t="n">
        <x:v>0</x:v>
      </x:c>
      <x:c r="O996" s="52" t="str">
        <x:f>IF($F996="","",$F996*$M996)</x:f>
      </x:c>
      <x:c r="P996" s="54" t="str">
        <x:f>IF('Deal_Master_Wide'!$BP$145="","",'Deal_Master_Wide'!$BP$145)</x:f>
      </x:c>
      <x:c r="Q996" s="54" t="str">
        <x:f>IF('Deal_Master_Wide'!$BW$145="","",'Deal_Master_Wide'!$BW$145)</x:f>
      </x:c>
      <x:c r="R996" s="54" t="str">
        <x:f>IF('Deal_Master_Wide'!$CD$145="","",'Deal_Master_Wide'!$CD$145)</x:f>
      </x:c>
      <x:c r="S996" s="54" t="str">
        <x:f>IF('Deal_Master_Wide'!$CK$145="","",'Deal_Master_Wide'!$CK$145)</x:f>
      </x:c>
      <x:c r="T996" s="54" t="str">
        <x:f>IF('Deal_Master_Wide'!$CR$145="","",'Deal_Master_Wide'!$CR$145)</x:f>
      </x:c>
      <x:c r="U996" s="54" t="str">
        <x:f>IF('Deal_Master_Wide'!$CY$145="","",'Deal_Master_Wide'!$CY$145)</x:f>
      </x:c>
      <x:c r="V996" s="56" t="str">
        <x:f>IF('Deal_Master_Wide'!$DF$145="","",'Deal_Master_Wide'!$DF$145)</x:f>
      </x:c>
      <x:c r="W996" s="56" t="str">
        <x:f>IF('Deal_Master_Wide'!$DM$145="","",'Deal_Master_Wide'!$DM$145)</x:f>
      </x:c>
      <x:c r="X996" s="56" t="str">
        <x:f>IF('Deal_Master_Wide'!$DT$145="","",'Deal_Master_Wide'!$DT$145)</x:f>
      </x:c>
      <x:c r="Y996" s="118" t="str">
        <x:f>IF('Deal_Master_Wide'!$EA$145="","",'Deal_Master_Wide'!$EA$145)</x:f>
      </x:c>
      <x:c r="Z996" s="118" t="str">
        <x:f>IF('Deal_Master_Wide'!$EH$145="","",'Deal_Master_Wide'!$EH$145)</x:f>
      </x:c>
      <x:c r="AA996" s="52" t="str">
        <x:f>IF('Deal_Master_Wide'!$AL$145="","",'Deal_Master_Wide'!$AL$145)</x:f>
        <x:v>Unknown</x:v>
      </x:c>
      <x:c r="AB996" s="54" t="str">
        <x:f>IF('Deal_Master_Wide'!$AF$145="","",'Deal_Master_Wide'!$AF$145)</x:f>
      </x:c>
      <x:c r="AC996" s="52" t="str">
        <x:f>IF(COUNT($P996,$Q996,$R996,$S996,$T996,$U996,$V996,$W996,$X996)=9,"Yes","No")</x:f>
        <x:v>No</x:v>
      </x:c>
      <x:c r="AD996" s="52" t="str">
        <x:f>IF(COUNT($Y996,$Z996)=2,"Yes","No")</x:f>
        <x:v>No</x:v>
      </x:c>
      <x:c r="AE996" s="50" t="str"/>
      <x:c r="AF996" t="str"/>
    </x:row>
    <x:row r="997" ht="20" customHeight="1">
      <x:c r="A997" s="50" t="str">
        <x:v>CTL-0143</x:v>
      </x:c>
      <x:c r="B997" s="50" t="str">
        <x:v>Candidate alternative-rationale group</x:v>
      </x:c>
      <x:c r="C997" s="52" t="str">
        <x:f>IF('Deal_Master_Wide'!$AU$145="","",'Deal_Master_Wide'!$AU$145)</x:f>
        <x:v>Not reviewed</x:v>
      </x:c>
      <x:c r="D997" s="52" t="str">
        <x:f>IF('Deal_Master_Wide'!$AV$145="","",'Deal_Master_Wide'!$AV$145)</x:f>
        <x:v>Not assessed</x:v>
      </x:c>
      <x:c r="E997" s="50" t="n">
        <x:v>0</x:v>
      </x:c>
      <x:c r="F997" s="52" t="str">
        <x:f>IF(OR($C997="High-confidence innovation-driven",$C997="Medium-confidence innovation-driven"),1,IF($C997="Clear alternative-rationale",0,""))</x:f>
      </x:c>
      <x:c r="G997" s="52" t="str">
        <x:f>IF('Deal_Master_Wide'!$M$145="","",'Deal_Master_Wide'!$M$145)</x:f>
        <x:v>Review</x:v>
      </x:c>
      <x:c r="H997" s="50" t="str"/>
      <x:c r="I997" s="50" t="str">
        <x:v>Mosaic Biomedicals SL; Northern Biologics Inc</x:v>
      </x:c>
      <x:c r="J997" s="50" t="n">
        <x:v>2016</x:v>
      </x:c>
      <x:c r="K997" s="50" t="n">
        <x:v>-2</x:v>
      </x:c>
      <x:c r="L997" s="50" t="n">
        <x:v>2014</x:v>
      </x:c>
      <x:c r="M997" s="50" t="n">
        <x:v>0</x:v>
      </x:c>
      <x:c r="N997" s="50" t="n">
        <x:v>0</x:v>
      </x:c>
      <x:c r="O997" s="52" t="str">
        <x:f>IF($F997="","",$F997*$M997)</x:f>
      </x:c>
      <x:c r="P997" s="54" t="str">
        <x:f>IF('Deal_Master_Wide'!$BQ$145="","",'Deal_Master_Wide'!$BQ$145)</x:f>
      </x:c>
      <x:c r="Q997" s="54" t="str">
        <x:f>IF('Deal_Master_Wide'!$BX$145="","",'Deal_Master_Wide'!$BX$145)</x:f>
      </x:c>
      <x:c r="R997" s="54" t="str">
        <x:f>IF('Deal_Master_Wide'!$CE$145="","",'Deal_Master_Wide'!$CE$145)</x:f>
      </x:c>
      <x:c r="S997" s="54" t="str">
        <x:f>IF('Deal_Master_Wide'!$CL$145="","",'Deal_Master_Wide'!$CL$145)</x:f>
      </x:c>
      <x:c r="T997" s="54" t="str">
        <x:f>IF('Deal_Master_Wide'!$CS$145="","",'Deal_Master_Wide'!$CS$145)</x:f>
      </x:c>
      <x:c r="U997" s="54" t="str">
        <x:f>IF('Deal_Master_Wide'!$CZ$145="","",'Deal_Master_Wide'!$CZ$145)</x:f>
      </x:c>
      <x:c r="V997" s="56" t="str">
        <x:f>IF('Deal_Master_Wide'!$DG$145="","",'Deal_Master_Wide'!$DG$145)</x:f>
      </x:c>
      <x:c r="W997" s="56" t="str">
        <x:f>IF('Deal_Master_Wide'!$DN$145="","",'Deal_Master_Wide'!$DN$145)</x:f>
      </x:c>
      <x:c r="X997" s="56" t="str">
        <x:f>IF('Deal_Master_Wide'!$DU$145="","",'Deal_Master_Wide'!$DU$145)</x:f>
      </x:c>
      <x:c r="Y997" s="118" t="str">
        <x:f>IF('Deal_Master_Wide'!$EB$145="","",'Deal_Master_Wide'!$EB$145)</x:f>
      </x:c>
      <x:c r="Z997" s="118" t="str">
        <x:f>IF('Deal_Master_Wide'!$EI$145="","",'Deal_Master_Wide'!$EI$145)</x:f>
      </x:c>
      <x:c r="AA997" s="52" t="str">
        <x:f>IF('Deal_Master_Wide'!$AL$145="","",'Deal_Master_Wide'!$AL$145)</x:f>
        <x:v>Unknown</x:v>
      </x:c>
      <x:c r="AB997" s="54" t="str">
        <x:f>IF('Deal_Master_Wide'!$AF$145="","",'Deal_Master_Wide'!$AF$145)</x:f>
      </x:c>
      <x:c r="AC997" s="52" t="str">
        <x:f>IF(COUNT($P997,$Q997,$R997,$S997,$T997,$U997,$V997,$W997,$X997)=9,"Yes","No")</x:f>
        <x:v>No</x:v>
      </x:c>
      <x:c r="AD997" s="52" t="str">
        <x:f>IF(COUNT($Y997,$Z997)=2,"Yes","No")</x:f>
        <x:v>No</x:v>
      </x:c>
      <x:c r="AE997" s="50" t="str"/>
      <x:c r="AF997" t="str"/>
    </x:row>
    <x:row r="998" ht="20" customHeight="1">
      <x:c r="A998" s="50" t="str">
        <x:v>CTL-0143</x:v>
      </x:c>
      <x:c r="B998" s="50" t="str">
        <x:v>Candidate alternative-rationale group</x:v>
      </x:c>
      <x:c r="C998" s="52" t="str">
        <x:f>IF('Deal_Master_Wide'!$AU$145="","",'Deal_Master_Wide'!$AU$145)</x:f>
        <x:v>Not reviewed</x:v>
      </x:c>
      <x:c r="D998" s="52" t="str">
        <x:f>IF('Deal_Master_Wide'!$AV$145="","",'Deal_Master_Wide'!$AV$145)</x:f>
        <x:v>Not assessed</x:v>
      </x:c>
      <x:c r="E998" s="50" t="n">
        <x:v>0</x:v>
      </x:c>
      <x:c r="F998" s="52" t="str">
        <x:f>IF(OR($C998="High-confidence innovation-driven",$C998="Medium-confidence innovation-driven"),1,IF($C998="Clear alternative-rationale",0,""))</x:f>
      </x:c>
      <x:c r="G998" s="52" t="str">
        <x:f>IF('Deal_Master_Wide'!$M$145="","",'Deal_Master_Wide'!$M$145)</x:f>
        <x:v>Review</x:v>
      </x:c>
      <x:c r="H998" s="50" t="str"/>
      <x:c r="I998" s="50" t="str">
        <x:v>Mosaic Biomedicals SL; Northern Biologics Inc</x:v>
      </x:c>
      <x:c r="J998" s="50" t="n">
        <x:v>2016</x:v>
      </x:c>
      <x:c r="K998" s="50" t="n">
        <x:v>-1</x:v>
      </x:c>
      <x:c r="L998" s="50" t="n">
        <x:v>2015</x:v>
      </x:c>
      <x:c r="M998" s="50" t="n">
        <x:v>0</x:v>
      </x:c>
      <x:c r="N998" s="50" t="n">
        <x:v>0</x:v>
      </x:c>
      <x:c r="O998" s="52" t="str">
        <x:f>IF($F998="","",$F998*$M998)</x:f>
      </x:c>
      <x:c r="P998" s="54" t="str">
        <x:f>IF('Deal_Master_Wide'!$BR$145="","",'Deal_Master_Wide'!$BR$145)</x:f>
      </x:c>
      <x:c r="Q998" s="54" t="str">
        <x:f>IF('Deal_Master_Wide'!$BY$145="","",'Deal_Master_Wide'!$BY$145)</x:f>
      </x:c>
      <x:c r="R998" s="54" t="str">
        <x:f>IF('Deal_Master_Wide'!$CF$145="","",'Deal_Master_Wide'!$CF$145)</x:f>
      </x:c>
      <x:c r="S998" s="54" t="str">
        <x:f>IF('Deal_Master_Wide'!$CM$145="","",'Deal_Master_Wide'!$CM$145)</x:f>
      </x:c>
      <x:c r="T998" s="54" t="str">
        <x:f>IF('Deal_Master_Wide'!$CT$145="","",'Deal_Master_Wide'!$CT$145)</x:f>
      </x:c>
      <x:c r="U998" s="54" t="str">
        <x:f>IF('Deal_Master_Wide'!$DA$145="","",'Deal_Master_Wide'!$DA$145)</x:f>
      </x:c>
      <x:c r="V998" s="56" t="str">
        <x:f>IF('Deal_Master_Wide'!$DH$145="","",'Deal_Master_Wide'!$DH$145)</x:f>
      </x:c>
      <x:c r="W998" s="56" t="str">
        <x:f>IF('Deal_Master_Wide'!$DO$145="","",'Deal_Master_Wide'!$DO$145)</x:f>
      </x:c>
      <x:c r="X998" s="56" t="str">
        <x:f>IF('Deal_Master_Wide'!$DV$145="","",'Deal_Master_Wide'!$DV$145)</x:f>
      </x:c>
      <x:c r="Y998" s="118" t="str">
        <x:f>IF('Deal_Master_Wide'!$EC$145="","",'Deal_Master_Wide'!$EC$145)</x:f>
      </x:c>
      <x:c r="Z998" s="118" t="str">
        <x:f>IF('Deal_Master_Wide'!$EJ$145="","",'Deal_Master_Wide'!$EJ$145)</x:f>
      </x:c>
      <x:c r="AA998" s="52" t="str">
        <x:f>IF('Deal_Master_Wide'!$AL$145="","",'Deal_Master_Wide'!$AL$145)</x:f>
        <x:v>Unknown</x:v>
      </x:c>
      <x:c r="AB998" s="54" t="str">
        <x:f>IF('Deal_Master_Wide'!$AF$145="","",'Deal_Master_Wide'!$AF$145)</x:f>
      </x:c>
      <x:c r="AC998" s="52" t="str">
        <x:f>IF(COUNT($P998,$Q998,$R998,$S998,$T998,$U998,$V998,$W998,$X998)=9,"Yes","No")</x:f>
        <x:v>No</x:v>
      </x:c>
      <x:c r="AD998" s="52" t="str">
        <x:f>IF(COUNT($Y998,$Z998)=2,"Yes","No")</x:f>
        <x:v>No</x:v>
      </x:c>
      <x:c r="AE998" s="50" t="str"/>
      <x:c r="AF998" t="str"/>
    </x:row>
    <x:row r="999" ht="20" customHeight="1">
      <x:c r="A999" s="50" t="str">
        <x:v>CTL-0143</x:v>
      </x:c>
      <x:c r="B999" s="50" t="str">
        <x:v>Candidate alternative-rationale group</x:v>
      </x:c>
      <x:c r="C999" s="52" t="str">
        <x:f>IF('Deal_Master_Wide'!$AU$145="","",'Deal_Master_Wide'!$AU$145)</x:f>
        <x:v>Not reviewed</x:v>
      </x:c>
      <x:c r="D999" s="52" t="str">
        <x:f>IF('Deal_Master_Wide'!$AV$145="","",'Deal_Master_Wide'!$AV$145)</x:f>
        <x:v>Not assessed</x:v>
      </x:c>
      <x:c r="E999" s="50" t="n">
        <x:v>0</x:v>
      </x:c>
      <x:c r="F999" s="52" t="str">
        <x:f>IF(OR($C999="High-confidence innovation-driven",$C999="Medium-confidence innovation-driven"),1,IF($C999="Clear alternative-rationale",0,""))</x:f>
      </x:c>
      <x:c r="G999" s="52" t="str">
        <x:f>IF('Deal_Master_Wide'!$M$145="","",'Deal_Master_Wide'!$M$145)</x:f>
        <x:v>Review</x:v>
      </x:c>
      <x:c r="H999" s="50" t="str"/>
      <x:c r="I999" s="50" t="str">
        <x:v>Mosaic Biomedicals SL; Northern Biologics Inc</x:v>
      </x:c>
      <x:c r="J999" s="50" t="n">
        <x:v>2016</x:v>
      </x:c>
      <x:c r="K999" s="50" t="n">
        <x:v>0</x:v>
      </x:c>
      <x:c r="L999" s="50" t="n">
        <x:v>2016</x:v>
      </x:c>
      <x:c r="M999" s="50" t="n">
        <x:v>0</x:v>
      </x:c>
      <x:c r="N999" s="50" t="n">
        <x:v>1</x:v>
      </x:c>
      <x:c r="O999" s="52" t="str">
        <x:f>IF($F999="","",$F999*$M999)</x:f>
      </x:c>
      <x:c r="P999" s="54" t="str">
        <x:f>IF('Deal_Master_Wide'!$BS$145="","",'Deal_Master_Wide'!$BS$145)</x:f>
      </x:c>
      <x:c r="Q999" s="54" t="str">
        <x:f>IF('Deal_Master_Wide'!$BZ$145="","",'Deal_Master_Wide'!$BZ$145)</x:f>
      </x:c>
      <x:c r="R999" s="54" t="str">
        <x:f>IF('Deal_Master_Wide'!$CG$145="","",'Deal_Master_Wide'!$CG$145)</x:f>
      </x:c>
      <x:c r="S999" s="54" t="str">
        <x:f>IF('Deal_Master_Wide'!$CN$145="","",'Deal_Master_Wide'!$CN$145)</x:f>
      </x:c>
      <x:c r="T999" s="54" t="str">
        <x:f>IF('Deal_Master_Wide'!$CU$145="","",'Deal_Master_Wide'!$CU$145)</x:f>
      </x:c>
      <x:c r="U999" s="54" t="str">
        <x:f>IF('Deal_Master_Wide'!$DB$145="","",'Deal_Master_Wide'!$DB$145)</x:f>
      </x:c>
      <x:c r="V999" s="56" t="str">
        <x:f>IF('Deal_Master_Wide'!$DI$145="","",'Deal_Master_Wide'!$DI$145)</x:f>
      </x:c>
      <x:c r="W999" s="56" t="str">
        <x:f>IF('Deal_Master_Wide'!$DP$145="","",'Deal_Master_Wide'!$DP$145)</x:f>
      </x:c>
      <x:c r="X999" s="56" t="str">
        <x:f>IF('Deal_Master_Wide'!$DW$145="","",'Deal_Master_Wide'!$DW$145)</x:f>
      </x:c>
      <x:c r="Y999" s="118" t="str">
        <x:f>IF('Deal_Master_Wide'!$ED$145="","",'Deal_Master_Wide'!$ED$145)</x:f>
      </x:c>
      <x:c r="Z999" s="118" t="str">
        <x:f>IF('Deal_Master_Wide'!$EK$145="","",'Deal_Master_Wide'!$EK$145)</x:f>
      </x:c>
      <x:c r="AA999" s="52" t="str">
        <x:f>IF('Deal_Master_Wide'!$AL$145="","",'Deal_Master_Wide'!$AL$145)</x:f>
        <x:v>Unknown</x:v>
      </x:c>
      <x:c r="AB999" s="54" t="str">
        <x:f>IF('Deal_Master_Wide'!$AF$145="","",'Deal_Master_Wide'!$AF$145)</x:f>
      </x:c>
      <x:c r="AC999" s="52" t="str">
        <x:f>IF(COUNT($P999,$Q999,$R999,$S999,$T999,$U999,$V999,$W999,$X999)=9,"Yes","No")</x:f>
        <x:v>No</x:v>
      </x:c>
      <x:c r="AD999" s="52" t="str">
        <x:f>IF(COUNT($Y999,$Z999)=2,"Yes","No")</x:f>
        <x:v>No</x:v>
      </x:c>
      <x:c r="AE999" s="50" t="str"/>
      <x:c r="AF999" t="str"/>
    </x:row>
    <x:row r="1000" ht="20" customHeight="1">
      <x:c r="A1000" s="50" t="str">
        <x:v>CTL-0143</x:v>
      </x:c>
      <x:c r="B1000" s="50" t="str">
        <x:v>Candidate alternative-rationale group</x:v>
      </x:c>
      <x:c r="C1000" s="52" t="str">
        <x:f>IF('Deal_Master_Wide'!$AU$145="","",'Deal_Master_Wide'!$AU$145)</x:f>
        <x:v>Not reviewed</x:v>
      </x:c>
      <x:c r="D1000" s="52" t="str">
        <x:f>IF('Deal_Master_Wide'!$AV$145="","",'Deal_Master_Wide'!$AV$145)</x:f>
        <x:v>Not assessed</x:v>
      </x:c>
      <x:c r="E1000" s="50" t="n">
        <x:v>0</x:v>
      </x:c>
      <x:c r="F1000" s="52" t="str">
        <x:f>IF(OR($C1000="High-confidence innovation-driven",$C1000="Medium-confidence innovation-driven"),1,IF($C1000="Clear alternative-rationale",0,""))</x:f>
      </x:c>
      <x:c r="G1000" s="52" t="str">
        <x:f>IF('Deal_Master_Wide'!$M$145="","",'Deal_Master_Wide'!$M$145)</x:f>
        <x:v>Review</x:v>
      </x:c>
      <x:c r="H1000" s="50" t="str"/>
      <x:c r="I1000" s="50" t="str">
        <x:v>Mosaic Biomedicals SL; Northern Biologics Inc</x:v>
      </x:c>
      <x:c r="J1000" s="50" t="n">
        <x:v>2016</x:v>
      </x:c>
      <x:c r="K1000" s="50" t="n">
        <x:v>1</x:v>
      </x:c>
      <x:c r="L1000" s="50" t="n">
        <x:v>2017</x:v>
      </x:c>
      <x:c r="M1000" s="50" t="n">
        <x:v>1</x:v>
      </x:c>
      <x:c r="N1000" s="50" t="n">
        <x:v>1</x:v>
      </x:c>
      <x:c r="O1000" s="52" t="str">
        <x:f>IF($F1000="","",$F1000*$M1000)</x:f>
      </x:c>
      <x:c r="P1000" s="54" t="str">
        <x:f>IF('Deal_Master_Wide'!$BT$145="","",'Deal_Master_Wide'!$BT$145)</x:f>
      </x:c>
      <x:c r="Q1000" s="54" t="str">
        <x:f>IF('Deal_Master_Wide'!$CA$145="","",'Deal_Master_Wide'!$CA$145)</x:f>
      </x:c>
      <x:c r="R1000" s="54" t="str">
        <x:f>IF('Deal_Master_Wide'!$CH$145="","",'Deal_Master_Wide'!$CH$145)</x:f>
      </x:c>
      <x:c r="S1000" s="54" t="str">
        <x:f>IF('Deal_Master_Wide'!$CO$145="","",'Deal_Master_Wide'!$CO$145)</x:f>
      </x:c>
      <x:c r="T1000" s="54" t="str">
        <x:f>IF('Deal_Master_Wide'!$CV$145="","",'Deal_Master_Wide'!$CV$145)</x:f>
      </x:c>
      <x:c r="U1000" s="54" t="str">
        <x:f>IF('Deal_Master_Wide'!$DC$145="","",'Deal_Master_Wide'!$DC$145)</x:f>
      </x:c>
      <x:c r="V1000" s="56" t="str">
        <x:f>IF('Deal_Master_Wide'!$DJ$145="","",'Deal_Master_Wide'!$DJ$145)</x:f>
      </x:c>
      <x:c r="W1000" s="56" t="str">
        <x:f>IF('Deal_Master_Wide'!$DQ$145="","",'Deal_Master_Wide'!$DQ$145)</x:f>
      </x:c>
      <x:c r="X1000" s="56" t="str">
        <x:f>IF('Deal_Master_Wide'!$DX$145="","",'Deal_Master_Wide'!$DX$145)</x:f>
      </x:c>
      <x:c r="Y1000" s="118" t="str">
        <x:f>IF('Deal_Master_Wide'!$EE$145="","",'Deal_Master_Wide'!$EE$145)</x:f>
      </x:c>
      <x:c r="Z1000" s="118" t="str">
        <x:f>IF('Deal_Master_Wide'!$EL$145="","",'Deal_Master_Wide'!$EL$145)</x:f>
      </x:c>
      <x:c r="AA1000" s="52" t="str">
        <x:f>IF('Deal_Master_Wide'!$AL$145="","",'Deal_Master_Wide'!$AL$145)</x:f>
        <x:v>Unknown</x:v>
      </x:c>
      <x:c r="AB1000" s="54" t="str">
        <x:f>IF('Deal_Master_Wide'!$AF$145="","",'Deal_Master_Wide'!$AF$145)</x:f>
      </x:c>
      <x:c r="AC1000" s="52" t="str">
        <x:f>IF(COUNT($P1000,$Q1000,$R1000,$S1000,$T1000,$U1000,$V1000,$W1000,$X1000)=9,"Yes","No")</x:f>
        <x:v>No</x:v>
      </x:c>
      <x:c r="AD1000" s="52" t="str">
        <x:f>IF(COUNT($Y1000,$Z1000)=2,"Yes","No")</x:f>
        <x:v>No</x:v>
      </x:c>
      <x:c r="AE1000" s="50" t="str"/>
      <x:c r="AF1000" t="str"/>
    </x:row>
    <x:row r="1001" ht="20" customHeight="1">
      <x:c r="A1001" s="50" t="str">
        <x:v>CTL-0143</x:v>
      </x:c>
      <x:c r="B1001" s="50" t="str">
        <x:v>Candidate alternative-rationale group</x:v>
      </x:c>
      <x:c r="C1001" s="52" t="str">
        <x:f>IF('Deal_Master_Wide'!$AU$145="","",'Deal_Master_Wide'!$AU$145)</x:f>
        <x:v>Not reviewed</x:v>
      </x:c>
      <x:c r="D1001" s="52" t="str">
        <x:f>IF('Deal_Master_Wide'!$AV$145="","",'Deal_Master_Wide'!$AV$145)</x:f>
        <x:v>Not assessed</x:v>
      </x:c>
      <x:c r="E1001" s="50" t="n">
        <x:v>0</x:v>
      </x:c>
      <x:c r="F1001" s="52" t="str">
        <x:f>IF(OR($C1001="High-confidence innovation-driven",$C1001="Medium-confidence innovation-driven"),1,IF($C1001="Clear alternative-rationale",0,""))</x:f>
      </x:c>
      <x:c r="G1001" s="52" t="str">
        <x:f>IF('Deal_Master_Wide'!$M$145="","",'Deal_Master_Wide'!$M$145)</x:f>
        <x:v>Review</x:v>
      </x:c>
      <x:c r="H1001" s="50" t="str"/>
      <x:c r="I1001" s="50" t="str">
        <x:v>Mosaic Biomedicals SL; Northern Biologics Inc</x:v>
      </x:c>
      <x:c r="J1001" s="50" t="n">
        <x:v>2016</x:v>
      </x:c>
      <x:c r="K1001" s="50" t="n">
        <x:v>2</x:v>
      </x:c>
      <x:c r="L1001" s="50" t="n">
        <x:v>2018</x:v>
      </x:c>
      <x:c r="M1001" s="50" t="n">
        <x:v>1</x:v>
      </x:c>
      <x:c r="N1001" s="50" t="n">
        <x:v>1</x:v>
      </x:c>
      <x:c r="O1001" s="52" t="str">
        <x:f>IF($F1001="","",$F1001*$M1001)</x:f>
      </x:c>
      <x:c r="P1001" s="54" t="str">
        <x:f>IF('Deal_Master_Wide'!$BU$145="","",'Deal_Master_Wide'!$BU$145)</x:f>
      </x:c>
      <x:c r="Q1001" s="54" t="str">
        <x:f>IF('Deal_Master_Wide'!$CB$145="","",'Deal_Master_Wide'!$CB$145)</x:f>
      </x:c>
      <x:c r="R1001" s="54" t="str">
        <x:f>IF('Deal_Master_Wide'!$CI$145="","",'Deal_Master_Wide'!$CI$145)</x:f>
      </x:c>
      <x:c r="S1001" s="54" t="str">
        <x:f>IF('Deal_Master_Wide'!$CP$145="","",'Deal_Master_Wide'!$CP$145)</x:f>
      </x:c>
      <x:c r="T1001" s="54" t="str">
        <x:f>IF('Deal_Master_Wide'!$CW$145="","",'Deal_Master_Wide'!$CW$145)</x:f>
      </x:c>
      <x:c r="U1001" s="54" t="str">
        <x:f>IF('Deal_Master_Wide'!$DD$145="","",'Deal_Master_Wide'!$DD$145)</x:f>
      </x:c>
      <x:c r="V1001" s="56" t="str">
        <x:f>IF('Deal_Master_Wide'!$DK$145="","",'Deal_Master_Wide'!$DK$145)</x:f>
      </x:c>
      <x:c r="W1001" s="56" t="str">
        <x:f>IF('Deal_Master_Wide'!$DR$145="","",'Deal_Master_Wide'!$DR$145)</x:f>
      </x:c>
      <x:c r="X1001" s="56" t="str">
        <x:f>IF('Deal_Master_Wide'!$DY$145="","",'Deal_Master_Wide'!$DY$145)</x:f>
      </x:c>
      <x:c r="Y1001" s="118" t="str">
        <x:f>IF('Deal_Master_Wide'!$EF$145="","",'Deal_Master_Wide'!$EF$145)</x:f>
      </x:c>
      <x:c r="Z1001" s="118" t="str">
        <x:f>IF('Deal_Master_Wide'!$EM$145="","",'Deal_Master_Wide'!$EM$145)</x:f>
      </x:c>
      <x:c r="AA1001" s="52" t="str">
        <x:f>IF('Deal_Master_Wide'!$AL$145="","",'Deal_Master_Wide'!$AL$145)</x:f>
        <x:v>Unknown</x:v>
      </x:c>
      <x:c r="AB1001" s="54" t="str">
        <x:f>IF('Deal_Master_Wide'!$AF$145="","",'Deal_Master_Wide'!$AF$145)</x:f>
      </x:c>
      <x:c r="AC1001" s="52" t="str">
        <x:f>IF(COUNT($P1001,$Q1001,$R1001,$S1001,$T1001,$U1001,$V1001,$W1001,$X1001)=9,"Yes","No")</x:f>
        <x:v>No</x:v>
      </x:c>
      <x:c r="AD1001" s="52" t="str">
        <x:f>IF(COUNT($Y1001,$Z1001)=2,"Yes","No")</x:f>
        <x:v>No</x:v>
      </x:c>
      <x:c r="AE1001" s="50" t="str"/>
      <x:c r="AF1001" t="str"/>
    </x:row>
    <x:row r="1002" ht="20" customHeight="1">
      <x:c r="A1002" s="50" t="str">
        <x:v>CTL-0143</x:v>
      </x:c>
      <x:c r="B1002" s="50" t="str">
        <x:v>Candidate alternative-rationale group</x:v>
      </x:c>
      <x:c r="C1002" s="52" t="str">
        <x:f>IF('Deal_Master_Wide'!$AU$145="","",'Deal_Master_Wide'!$AU$145)</x:f>
        <x:v>Not reviewed</x:v>
      </x:c>
      <x:c r="D1002" s="52" t="str">
        <x:f>IF('Deal_Master_Wide'!$AV$145="","",'Deal_Master_Wide'!$AV$145)</x:f>
        <x:v>Not assessed</x:v>
      </x:c>
      <x:c r="E1002" s="50" t="n">
        <x:v>0</x:v>
      </x:c>
      <x:c r="F1002" s="52" t="str">
        <x:f>IF(OR($C1002="High-confidence innovation-driven",$C1002="Medium-confidence innovation-driven"),1,IF($C1002="Clear alternative-rationale",0,""))</x:f>
      </x:c>
      <x:c r="G1002" s="52" t="str">
        <x:f>IF('Deal_Master_Wide'!$M$145="","",'Deal_Master_Wide'!$M$145)</x:f>
        <x:v>Review</x:v>
      </x:c>
      <x:c r="H1002" s="50" t="str"/>
      <x:c r="I1002" s="50" t="str">
        <x:v>Mosaic Biomedicals SL; Northern Biologics Inc</x:v>
      </x:c>
      <x:c r="J1002" s="50" t="n">
        <x:v>2016</x:v>
      </x:c>
      <x:c r="K1002" s="50" t="n">
        <x:v>3</x:v>
      </x:c>
      <x:c r="L1002" s="50" t="n">
        <x:v>2019</x:v>
      </x:c>
      <x:c r="M1002" s="50" t="n">
        <x:v>1</x:v>
      </x:c>
      <x:c r="N1002" s="50" t="n">
        <x:v>1</x:v>
      </x:c>
      <x:c r="O1002" s="52" t="str">
        <x:f>IF($F1002="","",$F1002*$M1002)</x:f>
      </x:c>
      <x:c r="P1002" s="54" t="str">
        <x:f>IF('Deal_Master_Wide'!$BV$145="","",'Deal_Master_Wide'!$BV$145)</x:f>
      </x:c>
      <x:c r="Q1002" s="54" t="str">
        <x:f>IF('Deal_Master_Wide'!$CC$145="","",'Deal_Master_Wide'!$CC$145)</x:f>
      </x:c>
      <x:c r="R1002" s="54" t="str">
        <x:f>IF('Deal_Master_Wide'!$CJ$145="","",'Deal_Master_Wide'!$CJ$145)</x:f>
      </x:c>
      <x:c r="S1002" s="54" t="str">
        <x:f>IF('Deal_Master_Wide'!$CQ$145="","",'Deal_Master_Wide'!$CQ$145)</x:f>
      </x:c>
      <x:c r="T1002" s="54" t="str">
        <x:f>IF('Deal_Master_Wide'!$CX$145="","",'Deal_Master_Wide'!$CX$145)</x:f>
      </x:c>
      <x:c r="U1002" s="54" t="str">
        <x:f>IF('Deal_Master_Wide'!$DE$145="","",'Deal_Master_Wide'!$DE$145)</x:f>
      </x:c>
      <x:c r="V1002" s="56" t="str">
        <x:f>IF('Deal_Master_Wide'!$DL$145="","",'Deal_Master_Wide'!$DL$145)</x:f>
      </x:c>
      <x:c r="W1002" s="56" t="str">
        <x:f>IF('Deal_Master_Wide'!$DS$145="","",'Deal_Master_Wide'!$DS$145)</x:f>
      </x:c>
      <x:c r="X1002" s="56" t="str">
        <x:f>IF('Deal_Master_Wide'!$DZ$145="","",'Deal_Master_Wide'!$DZ$145)</x:f>
      </x:c>
      <x:c r="Y1002" s="118" t="str">
        <x:f>IF('Deal_Master_Wide'!$EG$145="","",'Deal_Master_Wide'!$EG$145)</x:f>
      </x:c>
      <x:c r="Z1002" s="118" t="str">
        <x:f>IF('Deal_Master_Wide'!$EN$145="","",'Deal_Master_Wide'!$EN$145)</x:f>
      </x:c>
      <x:c r="AA1002" s="52" t="str">
        <x:f>IF('Deal_Master_Wide'!$AL$145="","",'Deal_Master_Wide'!$AL$145)</x:f>
        <x:v>Unknown</x:v>
      </x:c>
      <x:c r="AB1002" s="54" t="str">
        <x:f>IF('Deal_Master_Wide'!$AF$145="","",'Deal_Master_Wide'!$AF$145)</x:f>
      </x:c>
      <x:c r="AC1002" s="52" t="str">
        <x:f>IF(COUNT($P1002,$Q1002,$R1002,$S1002,$T1002,$U1002,$V1002,$W1002,$X1002)=9,"Yes","No")</x:f>
        <x:v>No</x:v>
      </x:c>
      <x:c r="AD1002" s="52" t="str">
        <x:f>IF(COUNT($Y1002,$Z1002)=2,"Yes","No")</x:f>
        <x:v>No</x:v>
      </x:c>
      <x:c r="AE1002" s="50" t="str"/>
      <x:c r="AF1002" t="str"/>
    </x:row>
    <x:row r="1003" ht="20" customHeight="1">
      <x:c r="A1003" s="50" t="str">
        <x:v>CTL-0144</x:v>
      </x:c>
      <x:c r="B1003" s="50" t="str">
        <x:v>Candidate alternative-rationale group</x:v>
      </x:c>
      <x:c r="C1003" s="52" t="str">
        <x:f>IF('Deal_Master_Wide'!$AU$146="","",'Deal_Master_Wide'!$AU$146)</x:f>
        <x:v>Not reviewed</x:v>
      </x:c>
      <x:c r="D1003" s="52" t="str">
        <x:f>IF('Deal_Master_Wide'!$AV$146="","",'Deal_Master_Wide'!$AV$146)</x:f>
        <x:v>Not assessed</x:v>
      </x:c>
      <x:c r="E1003" s="50" t="n">
        <x:v>0</x:v>
      </x:c>
      <x:c r="F1003" s="52" t="str">
        <x:f>IF(OR($C1003="High-confidence innovation-driven",$C1003="Medium-confidence innovation-driven"),1,IF($C1003="Clear alternative-rationale",0,""))</x:f>
      </x:c>
      <x:c r="G1003" s="52" t="str">
        <x:f>IF('Deal_Master_Wide'!$M$146="","",'Deal_Master_Wide'!$M$146)</x:f>
        <x:v>Review</x:v>
      </x:c>
      <x:c r="H1003" s="50" t="str">
        <x:v>Sienna Biopharmaceuticals Inc (Inactive)</x:v>
      </x:c>
      <x:c r="I1003" s="50" t="str">
        <x:v>Creabilis plc (Inactive)</x:v>
      </x:c>
      <x:c r="J1003" s="50" t="n">
        <x:v>2016</x:v>
      </x:c>
      <x:c r="K1003" s="50" t="n">
        <x:v>-3</x:v>
      </x:c>
      <x:c r="L1003" s="50" t="n">
        <x:v>2013</x:v>
      </x:c>
      <x:c r="M1003" s="50" t="n">
        <x:v>0</x:v>
      </x:c>
      <x:c r="N1003" s="50" t="n">
        <x:v>0</x:v>
      </x:c>
      <x:c r="O1003" s="52" t="str">
        <x:f>IF($F1003="","",$F1003*$M1003)</x:f>
      </x:c>
      <x:c r="P1003" s="54" t="str">
        <x:f>IF('Deal_Master_Wide'!$BP$146="","",'Deal_Master_Wide'!$BP$146)</x:f>
      </x:c>
      <x:c r="Q1003" s="54" t="str">
        <x:f>IF('Deal_Master_Wide'!$BW$146="","",'Deal_Master_Wide'!$BW$146)</x:f>
      </x:c>
      <x:c r="R1003" s="54" t="str">
        <x:f>IF('Deal_Master_Wide'!$CD$146="","",'Deal_Master_Wide'!$CD$146)</x:f>
      </x:c>
      <x:c r="S1003" s="54" t="str">
        <x:f>IF('Deal_Master_Wide'!$CK$146="","",'Deal_Master_Wide'!$CK$146)</x:f>
      </x:c>
      <x:c r="T1003" s="54" t="str">
        <x:f>IF('Deal_Master_Wide'!$CR$146="","",'Deal_Master_Wide'!$CR$146)</x:f>
      </x:c>
      <x:c r="U1003" s="54" t="str">
        <x:f>IF('Deal_Master_Wide'!$CY$146="","",'Deal_Master_Wide'!$CY$146)</x:f>
      </x:c>
      <x:c r="V1003" s="56" t="str">
        <x:f>IF('Deal_Master_Wide'!$DF$146="","",'Deal_Master_Wide'!$DF$146)</x:f>
      </x:c>
      <x:c r="W1003" s="56" t="str">
        <x:f>IF('Deal_Master_Wide'!$DM$146="","",'Deal_Master_Wide'!$DM$146)</x:f>
      </x:c>
      <x:c r="X1003" s="56" t="str">
        <x:f>IF('Deal_Master_Wide'!$DT$146="","",'Deal_Master_Wide'!$DT$146)</x:f>
      </x:c>
      <x:c r="Y1003" s="118" t="str">
        <x:f>IF('Deal_Master_Wide'!$EA$146="","",'Deal_Master_Wide'!$EA$146)</x:f>
      </x:c>
      <x:c r="Z1003" s="118" t="str">
        <x:f>IF('Deal_Master_Wide'!$EH$146="","",'Deal_Master_Wide'!$EH$146)</x:f>
      </x:c>
      <x:c r="AA1003" s="52" t="str">
        <x:f>IF('Deal_Master_Wide'!$AL$146="","",'Deal_Master_Wide'!$AL$146)</x:f>
        <x:v>Unknown</x:v>
      </x:c>
      <x:c r="AB1003" s="54" t="n">
        <x:f>IF('Deal_Master_Wide'!$AF$146="","",'Deal_Master_Wide'!$AF$146)</x:f>
        <x:v>150</x:v>
      </x:c>
      <x:c r="AC1003" s="52" t="str">
        <x:f>IF(COUNT($P1003,$Q1003,$R1003,$S1003,$T1003,$U1003,$V1003,$W1003,$X1003)=9,"Yes","No")</x:f>
        <x:v>No</x:v>
      </x:c>
      <x:c r="AD1003" s="52" t="str">
        <x:f>IF(COUNT($Y1003,$Z1003)=2,"Yes","No")</x:f>
        <x:v>No</x:v>
      </x:c>
      <x:c r="AE1003" s="50" t="str"/>
      <x:c r="AF1003" t="str"/>
    </x:row>
    <x:row r="1004" ht="20" customHeight="1">
      <x:c r="A1004" s="50" t="str">
        <x:v>CTL-0144</x:v>
      </x:c>
      <x:c r="B1004" s="50" t="str">
        <x:v>Candidate alternative-rationale group</x:v>
      </x:c>
      <x:c r="C1004" s="52" t="str">
        <x:f>IF('Deal_Master_Wide'!$AU$146="","",'Deal_Master_Wide'!$AU$146)</x:f>
        <x:v>Not reviewed</x:v>
      </x:c>
      <x:c r="D1004" s="52" t="str">
        <x:f>IF('Deal_Master_Wide'!$AV$146="","",'Deal_Master_Wide'!$AV$146)</x:f>
        <x:v>Not assessed</x:v>
      </x:c>
      <x:c r="E1004" s="50" t="n">
        <x:v>0</x:v>
      </x:c>
      <x:c r="F1004" s="52" t="str">
        <x:f>IF(OR($C1004="High-confidence innovation-driven",$C1004="Medium-confidence innovation-driven"),1,IF($C1004="Clear alternative-rationale",0,""))</x:f>
      </x:c>
      <x:c r="G1004" s="52" t="str">
        <x:f>IF('Deal_Master_Wide'!$M$146="","",'Deal_Master_Wide'!$M$146)</x:f>
        <x:v>Review</x:v>
      </x:c>
      <x:c r="H1004" s="50" t="str">
        <x:v>Sienna Biopharmaceuticals Inc (Inactive)</x:v>
      </x:c>
      <x:c r="I1004" s="50" t="str">
        <x:v>Creabilis plc (Inactive)</x:v>
      </x:c>
      <x:c r="J1004" s="50" t="n">
        <x:v>2016</x:v>
      </x:c>
      <x:c r="K1004" s="50" t="n">
        <x:v>-2</x:v>
      </x:c>
      <x:c r="L1004" s="50" t="n">
        <x:v>2014</x:v>
      </x:c>
      <x:c r="M1004" s="50" t="n">
        <x:v>0</x:v>
      </x:c>
      <x:c r="N1004" s="50" t="n">
        <x:v>0</x:v>
      </x:c>
      <x:c r="O1004" s="52" t="str">
        <x:f>IF($F1004="","",$F1004*$M1004)</x:f>
      </x:c>
      <x:c r="P1004" s="54" t="str">
        <x:f>IF('Deal_Master_Wide'!$BQ$146="","",'Deal_Master_Wide'!$BQ$146)</x:f>
      </x:c>
      <x:c r="Q1004" s="54" t="str">
        <x:f>IF('Deal_Master_Wide'!$BX$146="","",'Deal_Master_Wide'!$BX$146)</x:f>
      </x:c>
      <x:c r="R1004" s="54" t="str">
        <x:f>IF('Deal_Master_Wide'!$CE$146="","",'Deal_Master_Wide'!$CE$146)</x:f>
      </x:c>
      <x:c r="S1004" s="54" t="str">
        <x:f>IF('Deal_Master_Wide'!$CL$146="","",'Deal_Master_Wide'!$CL$146)</x:f>
      </x:c>
      <x:c r="T1004" s="54" t="str">
        <x:f>IF('Deal_Master_Wide'!$CS$146="","",'Deal_Master_Wide'!$CS$146)</x:f>
      </x:c>
      <x:c r="U1004" s="54" t="str">
        <x:f>IF('Deal_Master_Wide'!$CZ$146="","",'Deal_Master_Wide'!$CZ$146)</x:f>
      </x:c>
      <x:c r="V1004" s="56" t="str">
        <x:f>IF('Deal_Master_Wide'!$DG$146="","",'Deal_Master_Wide'!$DG$146)</x:f>
      </x:c>
      <x:c r="W1004" s="56" t="str">
        <x:f>IF('Deal_Master_Wide'!$DN$146="","",'Deal_Master_Wide'!$DN$146)</x:f>
      </x:c>
      <x:c r="X1004" s="56" t="str">
        <x:f>IF('Deal_Master_Wide'!$DU$146="","",'Deal_Master_Wide'!$DU$146)</x:f>
      </x:c>
      <x:c r="Y1004" s="118" t="str">
        <x:f>IF('Deal_Master_Wide'!$EB$146="","",'Deal_Master_Wide'!$EB$146)</x:f>
      </x:c>
      <x:c r="Z1004" s="118" t="str">
        <x:f>IF('Deal_Master_Wide'!$EI$146="","",'Deal_Master_Wide'!$EI$146)</x:f>
      </x:c>
      <x:c r="AA1004" s="52" t="str">
        <x:f>IF('Deal_Master_Wide'!$AL$146="","",'Deal_Master_Wide'!$AL$146)</x:f>
        <x:v>Unknown</x:v>
      </x:c>
      <x:c r="AB1004" s="54" t="n">
        <x:f>IF('Deal_Master_Wide'!$AF$146="","",'Deal_Master_Wide'!$AF$146)</x:f>
        <x:v>150</x:v>
      </x:c>
      <x:c r="AC1004" s="52" t="str">
        <x:f>IF(COUNT($P1004,$Q1004,$R1004,$S1004,$T1004,$U1004,$V1004,$W1004,$X1004)=9,"Yes","No")</x:f>
        <x:v>No</x:v>
      </x:c>
      <x:c r="AD1004" s="52" t="str">
        <x:f>IF(COUNT($Y1004,$Z1004)=2,"Yes","No")</x:f>
        <x:v>No</x:v>
      </x:c>
      <x:c r="AE1004" s="50" t="str"/>
      <x:c r="AF1004" t="str"/>
    </x:row>
    <x:row r="1005" ht="20" customHeight="1">
      <x:c r="A1005" s="50" t="str">
        <x:v>CTL-0144</x:v>
      </x:c>
      <x:c r="B1005" s="50" t="str">
        <x:v>Candidate alternative-rationale group</x:v>
      </x:c>
      <x:c r="C1005" s="52" t="str">
        <x:f>IF('Deal_Master_Wide'!$AU$146="","",'Deal_Master_Wide'!$AU$146)</x:f>
        <x:v>Not reviewed</x:v>
      </x:c>
      <x:c r="D1005" s="52" t="str">
        <x:f>IF('Deal_Master_Wide'!$AV$146="","",'Deal_Master_Wide'!$AV$146)</x:f>
        <x:v>Not assessed</x:v>
      </x:c>
      <x:c r="E1005" s="50" t="n">
        <x:v>0</x:v>
      </x:c>
      <x:c r="F1005" s="52" t="str">
        <x:f>IF(OR($C1005="High-confidence innovation-driven",$C1005="Medium-confidence innovation-driven"),1,IF($C1005="Clear alternative-rationale",0,""))</x:f>
      </x:c>
      <x:c r="G1005" s="52" t="str">
        <x:f>IF('Deal_Master_Wide'!$M$146="","",'Deal_Master_Wide'!$M$146)</x:f>
        <x:v>Review</x:v>
      </x:c>
      <x:c r="H1005" s="50" t="str">
        <x:v>Sienna Biopharmaceuticals Inc (Inactive)</x:v>
      </x:c>
      <x:c r="I1005" s="50" t="str">
        <x:v>Creabilis plc (Inactive)</x:v>
      </x:c>
      <x:c r="J1005" s="50" t="n">
        <x:v>2016</x:v>
      </x:c>
      <x:c r="K1005" s="50" t="n">
        <x:v>-1</x:v>
      </x:c>
      <x:c r="L1005" s="50" t="n">
        <x:v>2015</x:v>
      </x:c>
      <x:c r="M1005" s="50" t="n">
        <x:v>0</x:v>
      </x:c>
      <x:c r="N1005" s="50" t="n">
        <x:v>0</x:v>
      </x:c>
      <x:c r="O1005" s="52" t="str">
        <x:f>IF($F1005="","",$F1005*$M1005)</x:f>
      </x:c>
      <x:c r="P1005" s="54" t="str">
        <x:f>IF('Deal_Master_Wide'!$BR$146="","",'Deal_Master_Wide'!$BR$146)</x:f>
      </x:c>
      <x:c r="Q1005" s="54" t="str">
        <x:f>IF('Deal_Master_Wide'!$BY$146="","",'Deal_Master_Wide'!$BY$146)</x:f>
      </x:c>
      <x:c r="R1005" s="54" t="str">
        <x:f>IF('Deal_Master_Wide'!$CF$146="","",'Deal_Master_Wide'!$CF$146)</x:f>
      </x:c>
      <x:c r="S1005" s="54" t="str">
        <x:f>IF('Deal_Master_Wide'!$CM$146="","",'Deal_Master_Wide'!$CM$146)</x:f>
      </x:c>
      <x:c r="T1005" s="54" t="str">
        <x:f>IF('Deal_Master_Wide'!$CT$146="","",'Deal_Master_Wide'!$CT$146)</x:f>
      </x:c>
      <x:c r="U1005" s="54" t="str">
        <x:f>IF('Deal_Master_Wide'!$DA$146="","",'Deal_Master_Wide'!$DA$146)</x:f>
      </x:c>
      <x:c r="V1005" s="56" t="str">
        <x:f>IF('Deal_Master_Wide'!$DH$146="","",'Deal_Master_Wide'!$DH$146)</x:f>
      </x:c>
      <x:c r="W1005" s="56" t="str">
        <x:f>IF('Deal_Master_Wide'!$DO$146="","",'Deal_Master_Wide'!$DO$146)</x:f>
      </x:c>
      <x:c r="X1005" s="56" t="str">
        <x:f>IF('Deal_Master_Wide'!$DV$146="","",'Deal_Master_Wide'!$DV$146)</x:f>
      </x:c>
      <x:c r="Y1005" s="118" t="str">
        <x:f>IF('Deal_Master_Wide'!$EC$146="","",'Deal_Master_Wide'!$EC$146)</x:f>
      </x:c>
      <x:c r="Z1005" s="118" t="str">
        <x:f>IF('Deal_Master_Wide'!$EJ$146="","",'Deal_Master_Wide'!$EJ$146)</x:f>
      </x:c>
      <x:c r="AA1005" s="52" t="str">
        <x:f>IF('Deal_Master_Wide'!$AL$146="","",'Deal_Master_Wide'!$AL$146)</x:f>
        <x:v>Unknown</x:v>
      </x:c>
      <x:c r="AB1005" s="54" t="n">
        <x:f>IF('Deal_Master_Wide'!$AF$146="","",'Deal_Master_Wide'!$AF$146)</x:f>
        <x:v>150</x:v>
      </x:c>
      <x:c r="AC1005" s="52" t="str">
        <x:f>IF(COUNT($P1005,$Q1005,$R1005,$S1005,$T1005,$U1005,$V1005,$W1005,$X1005)=9,"Yes","No")</x:f>
        <x:v>No</x:v>
      </x:c>
      <x:c r="AD1005" s="52" t="str">
        <x:f>IF(COUNT($Y1005,$Z1005)=2,"Yes","No")</x:f>
        <x:v>No</x:v>
      </x:c>
      <x:c r="AE1005" s="50" t="str"/>
      <x:c r="AF1005" t="str"/>
    </x:row>
    <x:row r="1006" ht="20" customHeight="1">
      <x:c r="A1006" s="50" t="str">
        <x:v>CTL-0144</x:v>
      </x:c>
      <x:c r="B1006" s="50" t="str">
        <x:v>Candidate alternative-rationale group</x:v>
      </x:c>
      <x:c r="C1006" s="52" t="str">
        <x:f>IF('Deal_Master_Wide'!$AU$146="","",'Deal_Master_Wide'!$AU$146)</x:f>
        <x:v>Not reviewed</x:v>
      </x:c>
      <x:c r="D1006" s="52" t="str">
        <x:f>IF('Deal_Master_Wide'!$AV$146="","",'Deal_Master_Wide'!$AV$146)</x:f>
        <x:v>Not assessed</x:v>
      </x:c>
      <x:c r="E1006" s="50" t="n">
        <x:v>0</x:v>
      </x:c>
      <x:c r="F1006" s="52" t="str">
        <x:f>IF(OR($C1006="High-confidence innovation-driven",$C1006="Medium-confidence innovation-driven"),1,IF($C1006="Clear alternative-rationale",0,""))</x:f>
      </x:c>
      <x:c r="G1006" s="52" t="str">
        <x:f>IF('Deal_Master_Wide'!$M$146="","",'Deal_Master_Wide'!$M$146)</x:f>
        <x:v>Review</x:v>
      </x:c>
      <x:c r="H1006" s="50" t="str">
        <x:v>Sienna Biopharmaceuticals Inc (Inactive)</x:v>
      </x:c>
      <x:c r="I1006" s="50" t="str">
        <x:v>Creabilis plc (Inactive)</x:v>
      </x:c>
      <x:c r="J1006" s="50" t="n">
        <x:v>2016</x:v>
      </x:c>
      <x:c r="K1006" s="50" t="n">
        <x:v>0</x:v>
      </x:c>
      <x:c r="L1006" s="50" t="n">
        <x:v>2016</x:v>
      </x:c>
      <x:c r="M1006" s="50" t="n">
        <x:v>0</x:v>
      </x:c>
      <x:c r="N1006" s="50" t="n">
        <x:v>1</x:v>
      </x:c>
      <x:c r="O1006" s="52" t="str">
        <x:f>IF($F1006="","",$F1006*$M1006)</x:f>
      </x:c>
      <x:c r="P1006" s="54" t="str">
        <x:f>IF('Deal_Master_Wide'!$BS$146="","",'Deal_Master_Wide'!$BS$146)</x:f>
      </x:c>
      <x:c r="Q1006" s="54" t="str">
        <x:f>IF('Deal_Master_Wide'!$BZ$146="","",'Deal_Master_Wide'!$BZ$146)</x:f>
      </x:c>
      <x:c r="R1006" s="54" t="str">
        <x:f>IF('Deal_Master_Wide'!$CG$146="","",'Deal_Master_Wide'!$CG$146)</x:f>
      </x:c>
      <x:c r="S1006" s="54" t="str">
        <x:f>IF('Deal_Master_Wide'!$CN$146="","",'Deal_Master_Wide'!$CN$146)</x:f>
      </x:c>
      <x:c r="T1006" s="54" t="str">
        <x:f>IF('Deal_Master_Wide'!$CU$146="","",'Deal_Master_Wide'!$CU$146)</x:f>
      </x:c>
      <x:c r="U1006" s="54" t="str">
        <x:f>IF('Deal_Master_Wide'!$DB$146="","",'Deal_Master_Wide'!$DB$146)</x:f>
      </x:c>
      <x:c r="V1006" s="56" t="str">
        <x:f>IF('Deal_Master_Wide'!$DI$146="","",'Deal_Master_Wide'!$DI$146)</x:f>
      </x:c>
      <x:c r="W1006" s="56" t="str">
        <x:f>IF('Deal_Master_Wide'!$DP$146="","",'Deal_Master_Wide'!$DP$146)</x:f>
      </x:c>
      <x:c r="X1006" s="56" t="str">
        <x:f>IF('Deal_Master_Wide'!$DW$146="","",'Deal_Master_Wide'!$DW$146)</x:f>
      </x:c>
      <x:c r="Y1006" s="118" t="str">
        <x:f>IF('Deal_Master_Wide'!$ED$146="","",'Deal_Master_Wide'!$ED$146)</x:f>
      </x:c>
      <x:c r="Z1006" s="118" t="str">
        <x:f>IF('Deal_Master_Wide'!$EK$146="","",'Deal_Master_Wide'!$EK$146)</x:f>
      </x:c>
      <x:c r="AA1006" s="52" t="str">
        <x:f>IF('Deal_Master_Wide'!$AL$146="","",'Deal_Master_Wide'!$AL$146)</x:f>
        <x:v>Unknown</x:v>
      </x:c>
      <x:c r="AB1006" s="54" t="n">
        <x:f>IF('Deal_Master_Wide'!$AF$146="","",'Deal_Master_Wide'!$AF$146)</x:f>
        <x:v>150</x:v>
      </x:c>
      <x:c r="AC1006" s="52" t="str">
        <x:f>IF(COUNT($P1006,$Q1006,$R1006,$S1006,$T1006,$U1006,$V1006,$W1006,$X1006)=9,"Yes","No")</x:f>
        <x:v>No</x:v>
      </x:c>
      <x:c r="AD1006" s="52" t="str">
        <x:f>IF(COUNT($Y1006,$Z1006)=2,"Yes","No")</x:f>
        <x:v>No</x:v>
      </x:c>
      <x:c r="AE1006" s="50" t="str"/>
      <x:c r="AF1006" t="str"/>
    </x:row>
    <x:row r="1007" ht="20" customHeight="1">
      <x:c r="A1007" s="50" t="str">
        <x:v>CTL-0144</x:v>
      </x:c>
      <x:c r="B1007" s="50" t="str">
        <x:v>Candidate alternative-rationale group</x:v>
      </x:c>
      <x:c r="C1007" s="52" t="str">
        <x:f>IF('Deal_Master_Wide'!$AU$146="","",'Deal_Master_Wide'!$AU$146)</x:f>
        <x:v>Not reviewed</x:v>
      </x:c>
      <x:c r="D1007" s="52" t="str">
        <x:f>IF('Deal_Master_Wide'!$AV$146="","",'Deal_Master_Wide'!$AV$146)</x:f>
        <x:v>Not assessed</x:v>
      </x:c>
      <x:c r="E1007" s="50" t="n">
        <x:v>0</x:v>
      </x:c>
      <x:c r="F1007" s="52" t="str">
        <x:f>IF(OR($C1007="High-confidence innovation-driven",$C1007="Medium-confidence innovation-driven"),1,IF($C1007="Clear alternative-rationale",0,""))</x:f>
      </x:c>
      <x:c r="G1007" s="52" t="str">
        <x:f>IF('Deal_Master_Wide'!$M$146="","",'Deal_Master_Wide'!$M$146)</x:f>
        <x:v>Review</x:v>
      </x:c>
      <x:c r="H1007" s="50" t="str">
        <x:v>Sienna Biopharmaceuticals Inc (Inactive)</x:v>
      </x:c>
      <x:c r="I1007" s="50" t="str">
        <x:v>Creabilis plc (Inactive)</x:v>
      </x:c>
      <x:c r="J1007" s="50" t="n">
        <x:v>2016</x:v>
      </x:c>
      <x:c r="K1007" s="50" t="n">
        <x:v>1</x:v>
      </x:c>
      <x:c r="L1007" s="50" t="n">
        <x:v>2017</x:v>
      </x:c>
      <x:c r="M1007" s="50" t="n">
        <x:v>1</x:v>
      </x:c>
      <x:c r="N1007" s="50" t="n">
        <x:v>1</x:v>
      </x:c>
      <x:c r="O1007" s="52" t="str">
        <x:f>IF($F1007="","",$F1007*$M1007)</x:f>
      </x:c>
      <x:c r="P1007" s="54" t="str">
        <x:f>IF('Deal_Master_Wide'!$BT$146="","",'Deal_Master_Wide'!$BT$146)</x:f>
      </x:c>
      <x:c r="Q1007" s="54" t="str">
        <x:f>IF('Deal_Master_Wide'!$CA$146="","",'Deal_Master_Wide'!$CA$146)</x:f>
      </x:c>
      <x:c r="R1007" s="54" t="str">
        <x:f>IF('Deal_Master_Wide'!$CH$146="","",'Deal_Master_Wide'!$CH$146)</x:f>
      </x:c>
      <x:c r="S1007" s="54" t="str">
        <x:f>IF('Deal_Master_Wide'!$CO$146="","",'Deal_Master_Wide'!$CO$146)</x:f>
      </x:c>
      <x:c r="T1007" s="54" t="str">
        <x:f>IF('Deal_Master_Wide'!$CV$146="","",'Deal_Master_Wide'!$CV$146)</x:f>
      </x:c>
      <x:c r="U1007" s="54" t="str">
        <x:f>IF('Deal_Master_Wide'!$DC$146="","",'Deal_Master_Wide'!$DC$146)</x:f>
      </x:c>
      <x:c r="V1007" s="56" t="str">
        <x:f>IF('Deal_Master_Wide'!$DJ$146="","",'Deal_Master_Wide'!$DJ$146)</x:f>
      </x:c>
      <x:c r="W1007" s="56" t="str">
        <x:f>IF('Deal_Master_Wide'!$DQ$146="","",'Deal_Master_Wide'!$DQ$146)</x:f>
      </x:c>
      <x:c r="X1007" s="56" t="str">
        <x:f>IF('Deal_Master_Wide'!$DX$146="","",'Deal_Master_Wide'!$DX$146)</x:f>
      </x:c>
      <x:c r="Y1007" s="118" t="str">
        <x:f>IF('Deal_Master_Wide'!$EE$146="","",'Deal_Master_Wide'!$EE$146)</x:f>
      </x:c>
      <x:c r="Z1007" s="118" t="str">
        <x:f>IF('Deal_Master_Wide'!$EL$146="","",'Deal_Master_Wide'!$EL$146)</x:f>
      </x:c>
      <x:c r="AA1007" s="52" t="str">
        <x:f>IF('Deal_Master_Wide'!$AL$146="","",'Deal_Master_Wide'!$AL$146)</x:f>
        <x:v>Unknown</x:v>
      </x:c>
      <x:c r="AB1007" s="54" t="n">
        <x:f>IF('Deal_Master_Wide'!$AF$146="","",'Deal_Master_Wide'!$AF$146)</x:f>
        <x:v>150</x:v>
      </x:c>
      <x:c r="AC1007" s="52" t="str">
        <x:f>IF(COUNT($P1007,$Q1007,$R1007,$S1007,$T1007,$U1007,$V1007,$W1007,$X1007)=9,"Yes","No")</x:f>
        <x:v>No</x:v>
      </x:c>
      <x:c r="AD1007" s="52" t="str">
        <x:f>IF(COUNT($Y1007,$Z1007)=2,"Yes","No")</x:f>
        <x:v>No</x:v>
      </x:c>
      <x:c r="AE1007" s="50" t="str"/>
      <x:c r="AF1007" t="str"/>
    </x:row>
    <x:row r="1008" ht="20" customHeight="1">
      <x:c r="A1008" s="50" t="str">
        <x:v>CTL-0144</x:v>
      </x:c>
      <x:c r="B1008" s="50" t="str">
        <x:v>Candidate alternative-rationale group</x:v>
      </x:c>
      <x:c r="C1008" s="52" t="str">
        <x:f>IF('Deal_Master_Wide'!$AU$146="","",'Deal_Master_Wide'!$AU$146)</x:f>
        <x:v>Not reviewed</x:v>
      </x:c>
      <x:c r="D1008" s="52" t="str">
        <x:f>IF('Deal_Master_Wide'!$AV$146="","",'Deal_Master_Wide'!$AV$146)</x:f>
        <x:v>Not assessed</x:v>
      </x:c>
      <x:c r="E1008" s="50" t="n">
        <x:v>0</x:v>
      </x:c>
      <x:c r="F1008" s="52" t="str">
        <x:f>IF(OR($C1008="High-confidence innovation-driven",$C1008="Medium-confidence innovation-driven"),1,IF($C1008="Clear alternative-rationale",0,""))</x:f>
      </x:c>
      <x:c r="G1008" s="52" t="str">
        <x:f>IF('Deal_Master_Wide'!$M$146="","",'Deal_Master_Wide'!$M$146)</x:f>
        <x:v>Review</x:v>
      </x:c>
      <x:c r="H1008" s="50" t="str">
        <x:v>Sienna Biopharmaceuticals Inc (Inactive)</x:v>
      </x:c>
      <x:c r="I1008" s="50" t="str">
        <x:v>Creabilis plc (Inactive)</x:v>
      </x:c>
      <x:c r="J1008" s="50" t="n">
        <x:v>2016</x:v>
      </x:c>
      <x:c r="K1008" s="50" t="n">
        <x:v>2</x:v>
      </x:c>
      <x:c r="L1008" s="50" t="n">
        <x:v>2018</x:v>
      </x:c>
      <x:c r="M1008" s="50" t="n">
        <x:v>1</x:v>
      </x:c>
      <x:c r="N1008" s="50" t="n">
        <x:v>1</x:v>
      </x:c>
      <x:c r="O1008" s="52" t="str">
        <x:f>IF($F1008="","",$F1008*$M1008)</x:f>
      </x:c>
      <x:c r="P1008" s="54" t="str">
        <x:f>IF('Deal_Master_Wide'!$BU$146="","",'Deal_Master_Wide'!$BU$146)</x:f>
      </x:c>
      <x:c r="Q1008" s="54" t="str">
        <x:f>IF('Deal_Master_Wide'!$CB$146="","",'Deal_Master_Wide'!$CB$146)</x:f>
      </x:c>
      <x:c r="R1008" s="54" t="str">
        <x:f>IF('Deal_Master_Wide'!$CI$146="","",'Deal_Master_Wide'!$CI$146)</x:f>
      </x:c>
      <x:c r="S1008" s="54" t="str">
        <x:f>IF('Deal_Master_Wide'!$CP$146="","",'Deal_Master_Wide'!$CP$146)</x:f>
      </x:c>
      <x:c r="T1008" s="54" t="str">
        <x:f>IF('Deal_Master_Wide'!$CW$146="","",'Deal_Master_Wide'!$CW$146)</x:f>
      </x:c>
      <x:c r="U1008" s="54" t="str">
        <x:f>IF('Deal_Master_Wide'!$DD$146="","",'Deal_Master_Wide'!$DD$146)</x:f>
      </x:c>
      <x:c r="V1008" s="56" t="str">
        <x:f>IF('Deal_Master_Wide'!$DK$146="","",'Deal_Master_Wide'!$DK$146)</x:f>
      </x:c>
      <x:c r="W1008" s="56" t="str">
        <x:f>IF('Deal_Master_Wide'!$DR$146="","",'Deal_Master_Wide'!$DR$146)</x:f>
      </x:c>
      <x:c r="X1008" s="56" t="str">
        <x:f>IF('Deal_Master_Wide'!$DY$146="","",'Deal_Master_Wide'!$DY$146)</x:f>
      </x:c>
      <x:c r="Y1008" s="118" t="str">
        <x:f>IF('Deal_Master_Wide'!$EF$146="","",'Deal_Master_Wide'!$EF$146)</x:f>
      </x:c>
      <x:c r="Z1008" s="118" t="str">
        <x:f>IF('Deal_Master_Wide'!$EM$146="","",'Deal_Master_Wide'!$EM$146)</x:f>
      </x:c>
      <x:c r="AA1008" s="52" t="str">
        <x:f>IF('Deal_Master_Wide'!$AL$146="","",'Deal_Master_Wide'!$AL$146)</x:f>
        <x:v>Unknown</x:v>
      </x:c>
      <x:c r="AB1008" s="54" t="n">
        <x:f>IF('Deal_Master_Wide'!$AF$146="","",'Deal_Master_Wide'!$AF$146)</x:f>
        <x:v>150</x:v>
      </x:c>
      <x:c r="AC1008" s="52" t="str">
        <x:f>IF(COUNT($P1008,$Q1008,$R1008,$S1008,$T1008,$U1008,$V1008,$W1008,$X1008)=9,"Yes","No")</x:f>
        <x:v>No</x:v>
      </x:c>
      <x:c r="AD1008" s="52" t="str">
        <x:f>IF(COUNT($Y1008,$Z1008)=2,"Yes","No")</x:f>
        <x:v>No</x:v>
      </x:c>
      <x:c r="AE1008" s="50" t="str"/>
      <x:c r="AF1008" t="str"/>
    </x:row>
    <x:row r="1009" ht="20" customHeight="1">
      <x:c r="A1009" s="50" t="str">
        <x:v>CTL-0144</x:v>
      </x:c>
      <x:c r="B1009" s="50" t="str">
        <x:v>Candidate alternative-rationale group</x:v>
      </x:c>
      <x:c r="C1009" s="52" t="str">
        <x:f>IF('Deal_Master_Wide'!$AU$146="","",'Deal_Master_Wide'!$AU$146)</x:f>
        <x:v>Not reviewed</x:v>
      </x:c>
      <x:c r="D1009" s="52" t="str">
        <x:f>IF('Deal_Master_Wide'!$AV$146="","",'Deal_Master_Wide'!$AV$146)</x:f>
        <x:v>Not assessed</x:v>
      </x:c>
      <x:c r="E1009" s="50" t="n">
        <x:v>0</x:v>
      </x:c>
      <x:c r="F1009" s="52" t="str">
        <x:f>IF(OR($C1009="High-confidence innovation-driven",$C1009="Medium-confidence innovation-driven"),1,IF($C1009="Clear alternative-rationale",0,""))</x:f>
      </x:c>
      <x:c r="G1009" s="52" t="str">
        <x:f>IF('Deal_Master_Wide'!$M$146="","",'Deal_Master_Wide'!$M$146)</x:f>
        <x:v>Review</x:v>
      </x:c>
      <x:c r="H1009" s="50" t="str">
        <x:v>Sienna Biopharmaceuticals Inc (Inactive)</x:v>
      </x:c>
      <x:c r="I1009" s="50" t="str">
        <x:v>Creabilis plc (Inactive)</x:v>
      </x:c>
      <x:c r="J1009" s="50" t="n">
        <x:v>2016</x:v>
      </x:c>
      <x:c r="K1009" s="50" t="n">
        <x:v>3</x:v>
      </x:c>
      <x:c r="L1009" s="50" t="n">
        <x:v>2019</x:v>
      </x:c>
      <x:c r="M1009" s="50" t="n">
        <x:v>1</x:v>
      </x:c>
      <x:c r="N1009" s="50" t="n">
        <x:v>1</x:v>
      </x:c>
      <x:c r="O1009" s="52" t="str">
        <x:f>IF($F1009="","",$F1009*$M1009)</x:f>
      </x:c>
      <x:c r="P1009" s="54" t="str">
        <x:f>IF('Deal_Master_Wide'!$BV$146="","",'Deal_Master_Wide'!$BV$146)</x:f>
      </x:c>
      <x:c r="Q1009" s="54" t="str">
        <x:f>IF('Deal_Master_Wide'!$CC$146="","",'Deal_Master_Wide'!$CC$146)</x:f>
      </x:c>
      <x:c r="R1009" s="54" t="str">
        <x:f>IF('Deal_Master_Wide'!$CJ$146="","",'Deal_Master_Wide'!$CJ$146)</x:f>
      </x:c>
      <x:c r="S1009" s="54" t="str">
        <x:f>IF('Deal_Master_Wide'!$CQ$146="","",'Deal_Master_Wide'!$CQ$146)</x:f>
      </x:c>
      <x:c r="T1009" s="54" t="str">
        <x:f>IF('Deal_Master_Wide'!$CX$146="","",'Deal_Master_Wide'!$CX$146)</x:f>
      </x:c>
      <x:c r="U1009" s="54" t="str">
        <x:f>IF('Deal_Master_Wide'!$DE$146="","",'Deal_Master_Wide'!$DE$146)</x:f>
      </x:c>
      <x:c r="V1009" s="56" t="str">
        <x:f>IF('Deal_Master_Wide'!$DL$146="","",'Deal_Master_Wide'!$DL$146)</x:f>
      </x:c>
      <x:c r="W1009" s="56" t="str">
        <x:f>IF('Deal_Master_Wide'!$DS$146="","",'Deal_Master_Wide'!$DS$146)</x:f>
      </x:c>
      <x:c r="X1009" s="56" t="str">
        <x:f>IF('Deal_Master_Wide'!$DZ$146="","",'Deal_Master_Wide'!$DZ$146)</x:f>
      </x:c>
      <x:c r="Y1009" s="118" t="str">
        <x:f>IF('Deal_Master_Wide'!$EG$146="","",'Deal_Master_Wide'!$EG$146)</x:f>
      </x:c>
      <x:c r="Z1009" s="118" t="str">
        <x:f>IF('Deal_Master_Wide'!$EN$146="","",'Deal_Master_Wide'!$EN$146)</x:f>
      </x:c>
      <x:c r="AA1009" s="52" t="str">
        <x:f>IF('Deal_Master_Wide'!$AL$146="","",'Deal_Master_Wide'!$AL$146)</x:f>
        <x:v>Unknown</x:v>
      </x:c>
      <x:c r="AB1009" s="54" t="n">
        <x:f>IF('Deal_Master_Wide'!$AF$146="","",'Deal_Master_Wide'!$AF$146)</x:f>
        <x:v>150</x:v>
      </x:c>
      <x:c r="AC1009" s="52" t="str">
        <x:f>IF(COUNT($P1009,$Q1009,$R1009,$S1009,$T1009,$U1009,$V1009,$W1009,$X1009)=9,"Yes","No")</x:f>
        <x:v>No</x:v>
      </x:c>
      <x:c r="AD1009" s="52" t="str">
        <x:f>IF(COUNT($Y1009,$Z1009)=2,"Yes","No")</x:f>
        <x:v>No</x:v>
      </x:c>
      <x:c r="AE1009" s="50" t="str"/>
      <x:c r="AF1009" t="str"/>
    </x:row>
    <x:row r="1010" ht="20" customHeight="1">
      <x:c r="A1010" s="50" t="str">
        <x:v>CTL-0145</x:v>
      </x:c>
      <x:c r="B1010" s="50" t="str">
        <x:v>Candidate alternative-rationale group</x:v>
      </x:c>
      <x:c r="C1010" s="52" t="str">
        <x:f>IF('Deal_Master_Wide'!$AU$147="","",'Deal_Master_Wide'!$AU$147)</x:f>
        <x:v>Not reviewed</x:v>
      </x:c>
      <x:c r="D1010" s="52" t="str">
        <x:f>IF('Deal_Master_Wide'!$AV$147="","",'Deal_Master_Wide'!$AV$147)</x:f>
        <x:v>Not assessed</x:v>
      </x:c>
      <x:c r="E1010" s="50" t="n">
        <x:v>0</x:v>
      </x:c>
      <x:c r="F1010" s="52" t="str">
        <x:f>IF(OR($C1010="High-confidence innovation-driven",$C1010="Medium-confidence innovation-driven"),1,IF($C1010="Clear alternative-rationale",0,""))</x:f>
      </x:c>
      <x:c r="G1010" s="52" t="str">
        <x:f>IF('Deal_Master_Wide'!$M$147="","",'Deal_Master_Wide'!$M$147)</x:f>
        <x:v>Review</x:v>
      </x:c>
      <x:c r="H1010" s="50" t="str">
        <x:v>BioGaia AB</x:v>
      </x:c>
      <x:c r="I1010" s="50" t="str">
        <x:v>MetaboGen AB</x:v>
      </x:c>
      <x:c r="J1010" s="50" t="n">
        <x:v>2016</x:v>
      </x:c>
      <x:c r="K1010" s="50" t="n">
        <x:v>-3</x:v>
      </x:c>
      <x:c r="L1010" s="50" t="n">
        <x:v>2013</x:v>
      </x:c>
      <x:c r="M1010" s="50" t="n">
        <x:v>0</x:v>
      </x:c>
      <x:c r="N1010" s="50" t="n">
        <x:v>0</x:v>
      </x:c>
      <x:c r="O1010" s="52" t="str">
        <x:f>IF($F1010="","",$F1010*$M1010)</x:f>
      </x:c>
      <x:c r="P1010" s="54" t="str">
        <x:f>IF('Deal_Master_Wide'!$BP$147="","",'Deal_Master_Wide'!$BP$147)</x:f>
      </x:c>
      <x:c r="Q1010" s="54" t="str">
        <x:f>IF('Deal_Master_Wide'!$BW$147="","",'Deal_Master_Wide'!$BW$147)</x:f>
      </x:c>
      <x:c r="R1010" s="54" t="str">
        <x:f>IF('Deal_Master_Wide'!$CD$147="","",'Deal_Master_Wide'!$CD$147)</x:f>
      </x:c>
      <x:c r="S1010" s="54" t="str">
        <x:f>IF('Deal_Master_Wide'!$CK$147="","",'Deal_Master_Wide'!$CK$147)</x:f>
      </x:c>
      <x:c r="T1010" s="54" t="str">
        <x:f>IF('Deal_Master_Wide'!$CR$147="","",'Deal_Master_Wide'!$CR$147)</x:f>
      </x:c>
      <x:c r="U1010" s="54" t="str">
        <x:f>IF('Deal_Master_Wide'!$CY$147="","",'Deal_Master_Wide'!$CY$147)</x:f>
      </x:c>
      <x:c r="V1010" s="56" t="str">
        <x:f>IF('Deal_Master_Wide'!$DF$147="","",'Deal_Master_Wide'!$DF$147)</x:f>
      </x:c>
      <x:c r="W1010" s="56" t="str">
        <x:f>IF('Deal_Master_Wide'!$DM$147="","",'Deal_Master_Wide'!$DM$147)</x:f>
      </x:c>
      <x:c r="X1010" s="56" t="str">
        <x:f>IF('Deal_Master_Wide'!$DT$147="","",'Deal_Master_Wide'!$DT$147)</x:f>
      </x:c>
      <x:c r="Y1010" s="118" t="str">
        <x:f>IF('Deal_Master_Wide'!$EA$147="","",'Deal_Master_Wide'!$EA$147)</x:f>
      </x:c>
      <x:c r="Z1010" s="118" t="str">
        <x:f>IF('Deal_Master_Wide'!$EH$147="","",'Deal_Master_Wide'!$EH$147)</x:f>
      </x:c>
      <x:c r="AA1010" s="52" t="str">
        <x:f>IF('Deal_Master_Wide'!$AL$147="","",'Deal_Master_Wide'!$AL$147)</x:f>
        <x:v>Unknown</x:v>
      </x:c>
      <x:c r="AB1010" s="54" t="str">
        <x:f>IF('Deal_Master_Wide'!$AF$147="","",'Deal_Master_Wide'!$AF$147)</x:f>
      </x:c>
      <x:c r="AC1010" s="52" t="str">
        <x:f>IF(COUNT($P1010,$Q1010,$R1010,$S1010,$T1010,$U1010,$V1010,$W1010,$X1010)=9,"Yes","No")</x:f>
        <x:v>No</x:v>
      </x:c>
      <x:c r="AD1010" s="52" t="str">
        <x:f>IF(COUNT($Y1010,$Z1010)=2,"Yes","No")</x:f>
        <x:v>No</x:v>
      </x:c>
      <x:c r="AE1010" s="50" t="str"/>
      <x:c r="AF1010" t="str"/>
    </x:row>
    <x:row r="1011" ht="20" customHeight="1">
      <x:c r="A1011" s="50" t="str">
        <x:v>CTL-0145</x:v>
      </x:c>
      <x:c r="B1011" s="50" t="str">
        <x:v>Candidate alternative-rationale group</x:v>
      </x:c>
      <x:c r="C1011" s="52" t="str">
        <x:f>IF('Deal_Master_Wide'!$AU$147="","",'Deal_Master_Wide'!$AU$147)</x:f>
        <x:v>Not reviewed</x:v>
      </x:c>
      <x:c r="D1011" s="52" t="str">
        <x:f>IF('Deal_Master_Wide'!$AV$147="","",'Deal_Master_Wide'!$AV$147)</x:f>
        <x:v>Not assessed</x:v>
      </x:c>
      <x:c r="E1011" s="50" t="n">
        <x:v>0</x:v>
      </x:c>
      <x:c r="F1011" s="52" t="str">
        <x:f>IF(OR($C1011="High-confidence innovation-driven",$C1011="Medium-confidence innovation-driven"),1,IF($C1011="Clear alternative-rationale",0,""))</x:f>
      </x:c>
      <x:c r="G1011" s="52" t="str">
        <x:f>IF('Deal_Master_Wide'!$M$147="","",'Deal_Master_Wide'!$M$147)</x:f>
        <x:v>Review</x:v>
      </x:c>
      <x:c r="H1011" s="50" t="str">
        <x:v>BioGaia AB</x:v>
      </x:c>
      <x:c r="I1011" s="50" t="str">
        <x:v>MetaboGen AB</x:v>
      </x:c>
      <x:c r="J1011" s="50" t="n">
        <x:v>2016</x:v>
      </x:c>
      <x:c r="K1011" s="50" t="n">
        <x:v>-2</x:v>
      </x:c>
      <x:c r="L1011" s="50" t="n">
        <x:v>2014</x:v>
      </x:c>
      <x:c r="M1011" s="50" t="n">
        <x:v>0</x:v>
      </x:c>
      <x:c r="N1011" s="50" t="n">
        <x:v>0</x:v>
      </x:c>
      <x:c r="O1011" s="52" t="str">
        <x:f>IF($F1011="","",$F1011*$M1011)</x:f>
      </x:c>
      <x:c r="P1011" s="54" t="str">
        <x:f>IF('Deal_Master_Wide'!$BQ$147="","",'Deal_Master_Wide'!$BQ$147)</x:f>
      </x:c>
      <x:c r="Q1011" s="54" t="str">
        <x:f>IF('Deal_Master_Wide'!$BX$147="","",'Deal_Master_Wide'!$BX$147)</x:f>
      </x:c>
      <x:c r="R1011" s="54" t="str">
        <x:f>IF('Deal_Master_Wide'!$CE$147="","",'Deal_Master_Wide'!$CE$147)</x:f>
      </x:c>
      <x:c r="S1011" s="54" t="str">
        <x:f>IF('Deal_Master_Wide'!$CL$147="","",'Deal_Master_Wide'!$CL$147)</x:f>
      </x:c>
      <x:c r="T1011" s="54" t="str">
        <x:f>IF('Deal_Master_Wide'!$CS$147="","",'Deal_Master_Wide'!$CS$147)</x:f>
      </x:c>
      <x:c r="U1011" s="54" t="str">
        <x:f>IF('Deal_Master_Wide'!$CZ$147="","",'Deal_Master_Wide'!$CZ$147)</x:f>
      </x:c>
      <x:c r="V1011" s="56" t="str">
        <x:f>IF('Deal_Master_Wide'!$DG$147="","",'Deal_Master_Wide'!$DG$147)</x:f>
      </x:c>
      <x:c r="W1011" s="56" t="str">
        <x:f>IF('Deal_Master_Wide'!$DN$147="","",'Deal_Master_Wide'!$DN$147)</x:f>
      </x:c>
      <x:c r="X1011" s="56" t="str">
        <x:f>IF('Deal_Master_Wide'!$DU$147="","",'Deal_Master_Wide'!$DU$147)</x:f>
      </x:c>
      <x:c r="Y1011" s="118" t="str">
        <x:f>IF('Deal_Master_Wide'!$EB$147="","",'Deal_Master_Wide'!$EB$147)</x:f>
      </x:c>
      <x:c r="Z1011" s="118" t="str">
        <x:f>IF('Deal_Master_Wide'!$EI$147="","",'Deal_Master_Wide'!$EI$147)</x:f>
      </x:c>
      <x:c r="AA1011" s="52" t="str">
        <x:f>IF('Deal_Master_Wide'!$AL$147="","",'Deal_Master_Wide'!$AL$147)</x:f>
        <x:v>Unknown</x:v>
      </x:c>
      <x:c r="AB1011" s="54" t="str">
        <x:f>IF('Deal_Master_Wide'!$AF$147="","",'Deal_Master_Wide'!$AF$147)</x:f>
      </x:c>
      <x:c r="AC1011" s="52" t="str">
        <x:f>IF(COUNT($P1011,$Q1011,$R1011,$S1011,$T1011,$U1011,$V1011,$W1011,$X1011)=9,"Yes","No")</x:f>
        <x:v>No</x:v>
      </x:c>
      <x:c r="AD1011" s="52" t="str">
        <x:f>IF(COUNT($Y1011,$Z1011)=2,"Yes","No")</x:f>
        <x:v>No</x:v>
      </x:c>
      <x:c r="AE1011" s="50" t="str"/>
      <x:c r="AF1011" t="str"/>
    </x:row>
    <x:row r="1012" ht="20" customHeight="1">
      <x:c r="A1012" s="50" t="str">
        <x:v>CTL-0145</x:v>
      </x:c>
      <x:c r="B1012" s="50" t="str">
        <x:v>Candidate alternative-rationale group</x:v>
      </x:c>
      <x:c r="C1012" s="52" t="str">
        <x:f>IF('Deal_Master_Wide'!$AU$147="","",'Deal_Master_Wide'!$AU$147)</x:f>
        <x:v>Not reviewed</x:v>
      </x:c>
      <x:c r="D1012" s="52" t="str">
        <x:f>IF('Deal_Master_Wide'!$AV$147="","",'Deal_Master_Wide'!$AV$147)</x:f>
        <x:v>Not assessed</x:v>
      </x:c>
      <x:c r="E1012" s="50" t="n">
        <x:v>0</x:v>
      </x:c>
      <x:c r="F1012" s="52" t="str">
        <x:f>IF(OR($C1012="High-confidence innovation-driven",$C1012="Medium-confidence innovation-driven"),1,IF($C1012="Clear alternative-rationale",0,""))</x:f>
      </x:c>
      <x:c r="G1012" s="52" t="str">
        <x:f>IF('Deal_Master_Wide'!$M$147="","",'Deal_Master_Wide'!$M$147)</x:f>
        <x:v>Review</x:v>
      </x:c>
      <x:c r="H1012" s="50" t="str">
        <x:v>BioGaia AB</x:v>
      </x:c>
      <x:c r="I1012" s="50" t="str">
        <x:v>MetaboGen AB</x:v>
      </x:c>
      <x:c r="J1012" s="50" t="n">
        <x:v>2016</x:v>
      </x:c>
      <x:c r="K1012" s="50" t="n">
        <x:v>-1</x:v>
      </x:c>
      <x:c r="L1012" s="50" t="n">
        <x:v>2015</x:v>
      </x:c>
      <x:c r="M1012" s="50" t="n">
        <x:v>0</x:v>
      </x:c>
      <x:c r="N1012" s="50" t="n">
        <x:v>0</x:v>
      </x:c>
      <x:c r="O1012" s="52" t="str">
        <x:f>IF($F1012="","",$F1012*$M1012)</x:f>
      </x:c>
      <x:c r="P1012" s="54" t="str">
        <x:f>IF('Deal_Master_Wide'!$BR$147="","",'Deal_Master_Wide'!$BR$147)</x:f>
      </x:c>
      <x:c r="Q1012" s="54" t="str">
        <x:f>IF('Deal_Master_Wide'!$BY$147="","",'Deal_Master_Wide'!$BY$147)</x:f>
      </x:c>
      <x:c r="R1012" s="54" t="str">
        <x:f>IF('Deal_Master_Wide'!$CF$147="","",'Deal_Master_Wide'!$CF$147)</x:f>
      </x:c>
      <x:c r="S1012" s="54" t="str">
        <x:f>IF('Deal_Master_Wide'!$CM$147="","",'Deal_Master_Wide'!$CM$147)</x:f>
      </x:c>
      <x:c r="T1012" s="54" t="str">
        <x:f>IF('Deal_Master_Wide'!$CT$147="","",'Deal_Master_Wide'!$CT$147)</x:f>
      </x:c>
      <x:c r="U1012" s="54" t="str">
        <x:f>IF('Deal_Master_Wide'!$DA$147="","",'Deal_Master_Wide'!$DA$147)</x:f>
      </x:c>
      <x:c r="V1012" s="56" t="str">
        <x:f>IF('Deal_Master_Wide'!$DH$147="","",'Deal_Master_Wide'!$DH$147)</x:f>
      </x:c>
      <x:c r="W1012" s="56" t="str">
        <x:f>IF('Deal_Master_Wide'!$DO$147="","",'Deal_Master_Wide'!$DO$147)</x:f>
      </x:c>
      <x:c r="X1012" s="56" t="str">
        <x:f>IF('Deal_Master_Wide'!$DV$147="","",'Deal_Master_Wide'!$DV$147)</x:f>
      </x:c>
      <x:c r="Y1012" s="118" t="str">
        <x:f>IF('Deal_Master_Wide'!$EC$147="","",'Deal_Master_Wide'!$EC$147)</x:f>
      </x:c>
      <x:c r="Z1012" s="118" t="str">
        <x:f>IF('Deal_Master_Wide'!$EJ$147="","",'Deal_Master_Wide'!$EJ$147)</x:f>
      </x:c>
      <x:c r="AA1012" s="52" t="str">
        <x:f>IF('Deal_Master_Wide'!$AL$147="","",'Deal_Master_Wide'!$AL$147)</x:f>
        <x:v>Unknown</x:v>
      </x:c>
      <x:c r="AB1012" s="54" t="str">
        <x:f>IF('Deal_Master_Wide'!$AF$147="","",'Deal_Master_Wide'!$AF$147)</x:f>
      </x:c>
      <x:c r="AC1012" s="52" t="str">
        <x:f>IF(COUNT($P1012,$Q1012,$R1012,$S1012,$T1012,$U1012,$V1012,$W1012,$X1012)=9,"Yes","No")</x:f>
        <x:v>No</x:v>
      </x:c>
      <x:c r="AD1012" s="52" t="str">
        <x:f>IF(COUNT($Y1012,$Z1012)=2,"Yes","No")</x:f>
        <x:v>No</x:v>
      </x:c>
      <x:c r="AE1012" s="50" t="str"/>
      <x:c r="AF1012" t="str"/>
    </x:row>
    <x:row r="1013" ht="20" customHeight="1">
      <x:c r="A1013" s="50" t="str">
        <x:v>CTL-0145</x:v>
      </x:c>
      <x:c r="B1013" s="50" t="str">
        <x:v>Candidate alternative-rationale group</x:v>
      </x:c>
      <x:c r="C1013" s="52" t="str">
        <x:f>IF('Deal_Master_Wide'!$AU$147="","",'Deal_Master_Wide'!$AU$147)</x:f>
        <x:v>Not reviewed</x:v>
      </x:c>
      <x:c r="D1013" s="52" t="str">
        <x:f>IF('Deal_Master_Wide'!$AV$147="","",'Deal_Master_Wide'!$AV$147)</x:f>
        <x:v>Not assessed</x:v>
      </x:c>
      <x:c r="E1013" s="50" t="n">
        <x:v>0</x:v>
      </x:c>
      <x:c r="F1013" s="52" t="str">
        <x:f>IF(OR($C1013="High-confidence innovation-driven",$C1013="Medium-confidence innovation-driven"),1,IF($C1013="Clear alternative-rationale",0,""))</x:f>
      </x:c>
      <x:c r="G1013" s="52" t="str">
        <x:f>IF('Deal_Master_Wide'!$M$147="","",'Deal_Master_Wide'!$M$147)</x:f>
        <x:v>Review</x:v>
      </x:c>
      <x:c r="H1013" s="50" t="str">
        <x:v>BioGaia AB</x:v>
      </x:c>
      <x:c r="I1013" s="50" t="str">
        <x:v>MetaboGen AB</x:v>
      </x:c>
      <x:c r="J1013" s="50" t="n">
        <x:v>2016</x:v>
      </x:c>
      <x:c r="K1013" s="50" t="n">
        <x:v>0</x:v>
      </x:c>
      <x:c r="L1013" s="50" t="n">
        <x:v>2016</x:v>
      </x:c>
      <x:c r="M1013" s="50" t="n">
        <x:v>0</x:v>
      </x:c>
      <x:c r="N1013" s="50" t="n">
        <x:v>1</x:v>
      </x:c>
      <x:c r="O1013" s="52" t="str">
        <x:f>IF($F1013="","",$F1013*$M1013)</x:f>
      </x:c>
      <x:c r="P1013" s="54" t="str">
        <x:f>IF('Deal_Master_Wide'!$BS$147="","",'Deal_Master_Wide'!$BS$147)</x:f>
      </x:c>
      <x:c r="Q1013" s="54" t="str">
        <x:f>IF('Deal_Master_Wide'!$BZ$147="","",'Deal_Master_Wide'!$BZ$147)</x:f>
      </x:c>
      <x:c r="R1013" s="54" t="str">
        <x:f>IF('Deal_Master_Wide'!$CG$147="","",'Deal_Master_Wide'!$CG$147)</x:f>
      </x:c>
      <x:c r="S1013" s="54" t="str">
        <x:f>IF('Deal_Master_Wide'!$CN$147="","",'Deal_Master_Wide'!$CN$147)</x:f>
      </x:c>
      <x:c r="T1013" s="54" t="str">
        <x:f>IF('Deal_Master_Wide'!$CU$147="","",'Deal_Master_Wide'!$CU$147)</x:f>
      </x:c>
      <x:c r="U1013" s="54" t="str">
        <x:f>IF('Deal_Master_Wide'!$DB$147="","",'Deal_Master_Wide'!$DB$147)</x:f>
      </x:c>
      <x:c r="V1013" s="56" t="str">
        <x:f>IF('Deal_Master_Wide'!$DI$147="","",'Deal_Master_Wide'!$DI$147)</x:f>
      </x:c>
      <x:c r="W1013" s="56" t="str">
        <x:f>IF('Deal_Master_Wide'!$DP$147="","",'Deal_Master_Wide'!$DP$147)</x:f>
      </x:c>
      <x:c r="X1013" s="56" t="str">
        <x:f>IF('Deal_Master_Wide'!$DW$147="","",'Deal_Master_Wide'!$DW$147)</x:f>
      </x:c>
      <x:c r="Y1013" s="118" t="str">
        <x:f>IF('Deal_Master_Wide'!$ED$147="","",'Deal_Master_Wide'!$ED$147)</x:f>
      </x:c>
      <x:c r="Z1013" s="118" t="str">
        <x:f>IF('Deal_Master_Wide'!$EK$147="","",'Deal_Master_Wide'!$EK$147)</x:f>
      </x:c>
      <x:c r="AA1013" s="52" t="str">
        <x:f>IF('Deal_Master_Wide'!$AL$147="","",'Deal_Master_Wide'!$AL$147)</x:f>
        <x:v>Unknown</x:v>
      </x:c>
      <x:c r="AB1013" s="54" t="str">
        <x:f>IF('Deal_Master_Wide'!$AF$147="","",'Deal_Master_Wide'!$AF$147)</x:f>
      </x:c>
      <x:c r="AC1013" s="52" t="str">
        <x:f>IF(COUNT($P1013,$Q1013,$R1013,$S1013,$T1013,$U1013,$V1013,$W1013,$X1013)=9,"Yes","No")</x:f>
        <x:v>No</x:v>
      </x:c>
      <x:c r="AD1013" s="52" t="str">
        <x:f>IF(COUNT($Y1013,$Z1013)=2,"Yes","No")</x:f>
        <x:v>No</x:v>
      </x:c>
      <x:c r="AE1013" s="50" t="str"/>
      <x:c r="AF1013" t="str"/>
    </x:row>
    <x:row r="1014" ht="20" customHeight="1">
      <x:c r="A1014" s="50" t="str">
        <x:v>CTL-0145</x:v>
      </x:c>
      <x:c r="B1014" s="50" t="str">
        <x:v>Candidate alternative-rationale group</x:v>
      </x:c>
      <x:c r="C1014" s="52" t="str">
        <x:f>IF('Deal_Master_Wide'!$AU$147="","",'Deal_Master_Wide'!$AU$147)</x:f>
        <x:v>Not reviewed</x:v>
      </x:c>
      <x:c r="D1014" s="52" t="str">
        <x:f>IF('Deal_Master_Wide'!$AV$147="","",'Deal_Master_Wide'!$AV$147)</x:f>
        <x:v>Not assessed</x:v>
      </x:c>
      <x:c r="E1014" s="50" t="n">
        <x:v>0</x:v>
      </x:c>
      <x:c r="F1014" s="52" t="str">
        <x:f>IF(OR($C1014="High-confidence innovation-driven",$C1014="Medium-confidence innovation-driven"),1,IF($C1014="Clear alternative-rationale",0,""))</x:f>
      </x:c>
      <x:c r="G1014" s="52" t="str">
        <x:f>IF('Deal_Master_Wide'!$M$147="","",'Deal_Master_Wide'!$M$147)</x:f>
        <x:v>Review</x:v>
      </x:c>
      <x:c r="H1014" s="50" t="str">
        <x:v>BioGaia AB</x:v>
      </x:c>
      <x:c r="I1014" s="50" t="str">
        <x:v>MetaboGen AB</x:v>
      </x:c>
      <x:c r="J1014" s="50" t="n">
        <x:v>2016</x:v>
      </x:c>
      <x:c r="K1014" s="50" t="n">
        <x:v>1</x:v>
      </x:c>
      <x:c r="L1014" s="50" t="n">
        <x:v>2017</x:v>
      </x:c>
      <x:c r="M1014" s="50" t="n">
        <x:v>1</x:v>
      </x:c>
      <x:c r="N1014" s="50" t="n">
        <x:v>1</x:v>
      </x:c>
      <x:c r="O1014" s="52" t="str">
        <x:f>IF($F1014="","",$F1014*$M1014)</x:f>
      </x:c>
      <x:c r="P1014" s="54" t="str">
        <x:f>IF('Deal_Master_Wide'!$BT$147="","",'Deal_Master_Wide'!$BT$147)</x:f>
      </x:c>
      <x:c r="Q1014" s="54" t="str">
        <x:f>IF('Deal_Master_Wide'!$CA$147="","",'Deal_Master_Wide'!$CA$147)</x:f>
      </x:c>
      <x:c r="R1014" s="54" t="str">
        <x:f>IF('Deal_Master_Wide'!$CH$147="","",'Deal_Master_Wide'!$CH$147)</x:f>
      </x:c>
      <x:c r="S1014" s="54" t="str">
        <x:f>IF('Deal_Master_Wide'!$CO$147="","",'Deal_Master_Wide'!$CO$147)</x:f>
      </x:c>
      <x:c r="T1014" s="54" t="str">
        <x:f>IF('Deal_Master_Wide'!$CV$147="","",'Deal_Master_Wide'!$CV$147)</x:f>
      </x:c>
      <x:c r="U1014" s="54" t="str">
        <x:f>IF('Deal_Master_Wide'!$DC$147="","",'Deal_Master_Wide'!$DC$147)</x:f>
      </x:c>
      <x:c r="V1014" s="56" t="str">
        <x:f>IF('Deal_Master_Wide'!$DJ$147="","",'Deal_Master_Wide'!$DJ$147)</x:f>
      </x:c>
      <x:c r="W1014" s="56" t="str">
        <x:f>IF('Deal_Master_Wide'!$DQ$147="","",'Deal_Master_Wide'!$DQ$147)</x:f>
      </x:c>
      <x:c r="X1014" s="56" t="str">
        <x:f>IF('Deal_Master_Wide'!$DX$147="","",'Deal_Master_Wide'!$DX$147)</x:f>
      </x:c>
      <x:c r="Y1014" s="118" t="str">
        <x:f>IF('Deal_Master_Wide'!$EE$147="","",'Deal_Master_Wide'!$EE$147)</x:f>
      </x:c>
      <x:c r="Z1014" s="118" t="str">
        <x:f>IF('Deal_Master_Wide'!$EL$147="","",'Deal_Master_Wide'!$EL$147)</x:f>
      </x:c>
      <x:c r="AA1014" s="52" t="str">
        <x:f>IF('Deal_Master_Wide'!$AL$147="","",'Deal_Master_Wide'!$AL$147)</x:f>
        <x:v>Unknown</x:v>
      </x:c>
      <x:c r="AB1014" s="54" t="str">
        <x:f>IF('Deal_Master_Wide'!$AF$147="","",'Deal_Master_Wide'!$AF$147)</x:f>
      </x:c>
      <x:c r="AC1014" s="52" t="str">
        <x:f>IF(COUNT($P1014,$Q1014,$R1014,$S1014,$T1014,$U1014,$V1014,$W1014,$X1014)=9,"Yes","No")</x:f>
        <x:v>No</x:v>
      </x:c>
      <x:c r="AD1014" s="52" t="str">
        <x:f>IF(COUNT($Y1014,$Z1014)=2,"Yes","No")</x:f>
        <x:v>No</x:v>
      </x:c>
      <x:c r="AE1014" s="50" t="str"/>
      <x:c r="AF1014" t="str"/>
    </x:row>
    <x:row r="1015" ht="20" customHeight="1">
      <x:c r="A1015" s="50" t="str">
        <x:v>CTL-0145</x:v>
      </x:c>
      <x:c r="B1015" s="50" t="str">
        <x:v>Candidate alternative-rationale group</x:v>
      </x:c>
      <x:c r="C1015" s="52" t="str">
        <x:f>IF('Deal_Master_Wide'!$AU$147="","",'Deal_Master_Wide'!$AU$147)</x:f>
        <x:v>Not reviewed</x:v>
      </x:c>
      <x:c r="D1015" s="52" t="str">
        <x:f>IF('Deal_Master_Wide'!$AV$147="","",'Deal_Master_Wide'!$AV$147)</x:f>
        <x:v>Not assessed</x:v>
      </x:c>
      <x:c r="E1015" s="50" t="n">
        <x:v>0</x:v>
      </x:c>
      <x:c r="F1015" s="52" t="str">
        <x:f>IF(OR($C1015="High-confidence innovation-driven",$C1015="Medium-confidence innovation-driven"),1,IF($C1015="Clear alternative-rationale",0,""))</x:f>
      </x:c>
      <x:c r="G1015" s="52" t="str">
        <x:f>IF('Deal_Master_Wide'!$M$147="","",'Deal_Master_Wide'!$M$147)</x:f>
        <x:v>Review</x:v>
      </x:c>
      <x:c r="H1015" s="50" t="str">
        <x:v>BioGaia AB</x:v>
      </x:c>
      <x:c r="I1015" s="50" t="str">
        <x:v>MetaboGen AB</x:v>
      </x:c>
      <x:c r="J1015" s="50" t="n">
        <x:v>2016</x:v>
      </x:c>
      <x:c r="K1015" s="50" t="n">
        <x:v>2</x:v>
      </x:c>
      <x:c r="L1015" s="50" t="n">
        <x:v>2018</x:v>
      </x:c>
      <x:c r="M1015" s="50" t="n">
        <x:v>1</x:v>
      </x:c>
      <x:c r="N1015" s="50" t="n">
        <x:v>1</x:v>
      </x:c>
      <x:c r="O1015" s="52" t="str">
        <x:f>IF($F1015="","",$F1015*$M1015)</x:f>
      </x:c>
      <x:c r="P1015" s="54" t="str">
        <x:f>IF('Deal_Master_Wide'!$BU$147="","",'Deal_Master_Wide'!$BU$147)</x:f>
      </x:c>
      <x:c r="Q1015" s="54" t="str">
        <x:f>IF('Deal_Master_Wide'!$CB$147="","",'Deal_Master_Wide'!$CB$147)</x:f>
      </x:c>
      <x:c r="R1015" s="54" t="str">
        <x:f>IF('Deal_Master_Wide'!$CI$147="","",'Deal_Master_Wide'!$CI$147)</x:f>
      </x:c>
      <x:c r="S1015" s="54" t="str">
        <x:f>IF('Deal_Master_Wide'!$CP$147="","",'Deal_Master_Wide'!$CP$147)</x:f>
      </x:c>
      <x:c r="T1015" s="54" t="str">
        <x:f>IF('Deal_Master_Wide'!$CW$147="","",'Deal_Master_Wide'!$CW$147)</x:f>
      </x:c>
      <x:c r="U1015" s="54" t="str">
        <x:f>IF('Deal_Master_Wide'!$DD$147="","",'Deal_Master_Wide'!$DD$147)</x:f>
      </x:c>
      <x:c r="V1015" s="56" t="str">
        <x:f>IF('Deal_Master_Wide'!$DK$147="","",'Deal_Master_Wide'!$DK$147)</x:f>
      </x:c>
      <x:c r="W1015" s="56" t="str">
        <x:f>IF('Deal_Master_Wide'!$DR$147="","",'Deal_Master_Wide'!$DR$147)</x:f>
      </x:c>
      <x:c r="X1015" s="56" t="str">
        <x:f>IF('Deal_Master_Wide'!$DY$147="","",'Deal_Master_Wide'!$DY$147)</x:f>
      </x:c>
      <x:c r="Y1015" s="118" t="str">
        <x:f>IF('Deal_Master_Wide'!$EF$147="","",'Deal_Master_Wide'!$EF$147)</x:f>
      </x:c>
      <x:c r="Z1015" s="118" t="str">
        <x:f>IF('Deal_Master_Wide'!$EM$147="","",'Deal_Master_Wide'!$EM$147)</x:f>
      </x:c>
      <x:c r="AA1015" s="52" t="str">
        <x:f>IF('Deal_Master_Wide'!$AL$147="","",'Deal_Master_Wide'!$AL$147)</x:f>
        <x:v>Unknown</x:v>
      </x:c>
      <x:c r="AB1015" s="54" t="str">
        <x:f>IF('Deal_Master_Wide'!$AF$147="","",'Deal_Master_Wide'!$AF$147)</x:f>
      </x:c>
      <x:c r="AC1015" s="52" t="str">
        <x:f>IF(COUNT($P1015,$Q1015,$R1015,$S1015,$T1015,$U1015,$V1015,$W1015,$X1015)=9,"Yes","No")</x:f>
        <x:v>No</x:v>
      </x:c>
      <x:c r="AD1015" s="52" t="str">
        <x:f>IF(COUNT($Y1015,$Z1015)=2,"Yes","No")</x:f>
        <x:v>No</x:v>
      </x:c>
      <x:c r="AE1015" s="50" t="str"/>
      <x:c r="AF1015" t="str"/>
    </x:row>
    <x:row r="1016" ht="20" customHeight="1">
      <x:c r="A1016" s="50" t="str">
        <x:v>CTL-0145</x:v>
      </x:c>
      <x:c r="B1016" s="50" t="str">
        <x:v>Candidate alternative-rationale group</x:v>
      </x:c>
      <x:c r="C1016" s="52" t="str">
        <x:f>IF('Deal_Master_Wide'!$AU$147="","",'Deal_Master_Wide'!$AU$147)</x:f>
        <x:v>Not reviewed</x:v>
      </x:c>
      <x:c r="D1016" s="52" t="str">
        <x:f>IF('Deal_Master_Wide'!$AV$147="","",'Deal_Master_Wide'!$AV$147)</x:f>
        <x:v>Not assessed</x:v>
      </x:c>
      <x:c r="E1016" s="50" t="n">
        <x:v>0</x:v>
      </x:c>
      <x:c r="F1016" s="52" t="str">
        <x:f>IF(OR($C1016="High-confidence innovation-driven",$C1016="Medium-confidence innovation-driven"),1,IF($C1016="Clear alternative-rationale",0,""))</x:f>
      </x:c>
      <x:c r="G1016" s="52" t="str">
        <x:f>IF('Deal_Master_Wide'!$M$147="","",'Deal_Master_Wide'!$M$147)</x:f>
        <x:v>Review</x:v>
      </x:c>
      <x:c r="H1016" s="50" t="str">
        <x:v>BioGaia AB</x:v>
      </x:c>
      <x:c r="I1016" s="50" t="str">
        <x:v>MetaboGen AB</x:v>
      </x:c>
      <x:c r="J1016" s="50" t="n">
        <x:v>2016</x:v>
      </x:c>
      <x:c r="K1016" s="50" t="n">
        <x:v>3</x:v>
      </x:c>
      <x:c r="L1016" s="50" t="n">
        <x:v>2019</x:v>
      </x:c>
      <x:c r="M1016" s="50" t="n">
        <x:v>1</x:v>
      </x:c>
      <x:c r="N1016" s="50" t="n">
        <x:v>1</x:v>
      </x:c>
      <x:c r="O1016" s="52" t="str">
        <x:f>IF($F1016="","",$F1016*$M1016)</x:f>
      </x:c>
      <x:c r="P1016" s="54" t="str">
        <x:f>IF('Deal_Master_Wide'!$BV$147="","",'Deal_Master_Wide'!$BV$147)</x:f>
      </x:c>
      <x:c r="Q1016" s="54" t="str">
        <x:f>IF('Deal_Master_Wide'!$CC$147="","",'Deal_Master_Wide'!$CC$147)</x:f>
      </x:c>
      <x:c r="R1016" s="54" t="str">
        <x:f>IF('Deal_Master_Wide'!$CJ$147="","",'Deal_Master_Wide'!$CJ$147)</x:f>
      </x:c>
      <x:c r="S1016" s="54" t="str">
        <x:f>IF('Deal_Master_Wide'!$CQ$147="","",'Deal_Master_Wide'!$CQ$147)</x:f>
      </x:c>
      <x:c r="T1016" s="54" t="str">
        <x:f>IF('Deal_Master_Wide'!$CX$147="","",'Deal_Master_Wide'!$CX$147)</x:f>
      </x:c>
      <x:c r="U1016" s="54" t="str">
        <x:f>IF('Deal_Master_Wide'!$DE$147="","",'Deal_Master_Wide'!$DE$147)</x:f>
      </x:c>
      <x:c r="V1016" s="56" t="str">
        <x:f>IF('Deal_Master_Wide'!$DL$147="","",'Deal_Master_Wide'!$DL$147)</x:f>
      </x:c>
      <x:c r="W1016" s="56" t="str">
        <x:f>IF('Deal_Master_Wide'!$DS$147="","",'Deal_Master_Wide'!$DS$147)</x:f>
      </x:c>
      <x:c r="X1016" s="56" t="str">
        <x:f>IF('Deal_Master_Wide'!$DZ$147="","",'Deal_Master_Wide'!$DZ$147)</x:f>
      </x:c>
      <x:c r="Y1016" s="118" t="str">
        <x:f>IF('Deal_Master_Wide'!$EG$147="","",'Deal_Master_Wide'!$EG$147)</x:f>
      </x:c>
      <x:c r="Z1016" s="118" t="str">
        <x:f>IF('Deal_Master_Wide'!$EN$147="","",'Deal_Master_Wide'!$EN$147)</x:f>
      </x:c>
      <x:c r="AA1016" s="52" t="str">
        <x:f>IF('Deal_Master_Wide'!$AL$147="","",'Deal_Master_Wide'!$AL$147)</x:f>
        <x:v>Unknown</x:v>
      </x:c>
      <x:c r="AB1016" s="54" t="str">
        <x:f>IF('Deal_Master_Wide'!$AF$147="","",'Deal_Master_Wide'!$AF$147)</x:f>
      </x:c>
      <x:c r="AC1016" s="52" t="str">
        <x:f>IF(COUNT($P1016,$Q1016,$R1016,$S1016,$T1016,$U1016,$V1016,$W1016,$X1016)=9,"Yes","No")</x:f>
        <x:v>No</x:v>
      </x:c>
      <x:c r="AD1016" s="52" t="str">
        <x:f>IF(COUNT($Y1016,$Z1016)=2,"Yes","No")</x:f>
        <x:v>No</x:v>
      </x:c>
      <x:c r="AE1016" s="50" t="str"/>
      <x:c r="AF1016" t="str"/>
    </x:row>
    <x:row r="1017" ht="20" customHeight="1">
      <x:c r="A1017" s="50" t="str">
        <x:v>CTL-0146</x:v>
      </x:c>
      <x:c r="B1017" s="50" t="str">
        <x:v>Candidate alternative-rationale group</x:v>
      </x:c>
      <x:c r="C1017" s="52" t="str">
        <x:f>IF('Deal_Master_Wide'!$AU$148="","",'Deal_Master_Wide'!$AU$148)</x:f>
        <x:v>Not reviewed</x:v>
      </x:c>
      <x:c r="D1017" s="52" t="str">
        <x:f>IF('Deal_Master_Wide'!$AV$148="","",'Deal_Master_Wide'!$AV$148)</x:f>
        <x:v>Not assessed</x:v>
      </x:c>
      <x:c r="E1017" s="50" t="n">
        <x:v>0</x:v>
      </x:c>
      <x:c r="F1017" s="52" t="str">
        <x:f>IF(OR($C1017="High-confidence innovation-driven",$C1017="Medium-confidence innovation-driven"),1,IF($C1017="Clear alternative-rationale",0,""))</x:f>
      </x:c>
      <x:c r="G1017" s="52" t="str">
        <x:f>IF('Deal_Master_Wide'!$M$148="","",'Deal_Master_Wide'!$M$148)</x:f>
        <x:v>Review</x:v>
      </x:c>
      <x:c r="H1017" s="50" t="str">
        <x:v>Heptares Therapeutics Ltd</x:v>
      </x:c>
      <x:c r="I1017" s="50" t="str">
        <x:v>G7 Therapeutics AG</x:v>
      </x:c>
      <x:c r="J1017" s="50" t="n">
        <x:v>2016</x:v>
      </x:c>
      <x:c r="K1017" s="50" t="n">
        <x:v>-3</x:v>
      </x:c>
      <x:c r="L1017" s="50" t="n">
        <x:v>2013</x:v>
      </x:c>
      <x:c r="M1017" s="50" t="n">
        <x:v>0</x:v>
      </x:c>
      <x:c r="N1017" s="50" t="n">
        <x:v>0</x:v>
      </x:c>
      <x:c r="O1017" s="52" t="str">
        <x:f>IF($F1017="","",$F1017*$M1017)</x:f>
      </x:c>
      <x:c r="P1017" s="54" t="str">
        <x:f>IF('Deal_Master_Wide'!$BP$148="","",'Deal_Master_Wide'!$BP$148)</x:f>
      </x:c>
      <x:c r="Q1017" s="54" t="str">
        <x:f>IF('Deal_Master_Wide'!$BW$148="","",'Deal_Master_Wide'!$BW$148)</x:f>
      </x:c>
      <x:c r="R1017" s="54" t="str">
        <x:f>IF('Deal_Master_Wide'!$CD$148="","",'Deal_Master_Wide'!$CD$148)</x:f>
      </x:c>
      <x:c r="S1017" s="54" t="str">
        <x:f>IF('Deal_Master_Wide'!$CK$148="","",'Deal_Master_Wide'!$CK$148)</x:f>
      </x:c>
      <x:c r="T1017" s="54" t="str">
        <x:f>IF('Deal_Master_Wide'!$CR$148="","",'Deal_Master_Wide'!$CR$148)</x:f>
      </x:c>
      <x:c r="U1017" s="54" t="str">
        <x:f>IF('Deal_Master_Wide'!$CY$148="","",'Deal_Master_Wide'!$CY$148)</x:f>
      </x:c>
      <x:c r="V1017" s="56" t="str">
        <x:f>IF('Deal_Master_Wide'!$DF$148="","",'Deal_Master_Wide'!$DF$148)</x:f>
      </x:c>
      <x:c r="W1017" s="56" t="str">
        <x:f>IF('Deal_Master_Wide'!$DM$148="","",'Deal_Master_Wide'!$DM$148)</x:f>
      </x:c>
      <x:c r="X1017" s="56" t="str">
        <x:f>IF('Deal_Master_Wide'!$DT$148="","",'Deal_Master_Wide'!$DT$148)</x:f>
      </x:c>
      <x:c r="Y1017" s="118" t="str">
        <x:f>IF('Deal_Master_Wide'!$EA$148="","",'Deal_Master_Wide'!$EA$148)</x:f>
      </x:c>
      <x:c r="Z1017" s="118" t="str">
        <x:f>IF('Deal_Master_Wide'!$EH$148="","",'Deal_Master_Wide'!$EH$148)</x:f>
      </x:c>
      <x:c r="AA1017" s="52" t="str">
        <x:f>IF('Deal_Master_Wide'!$AL$148="","",'Deal_Master_Wide'!$AL$148)</x:f>
        <x:v>Unknown</x:v>
      </x:c>
      <x:c r="AB1017" s="54" t="n">
        <x:f>IF('Deal_Master_Wide'!$AF$148="","",'Deal_Master_Wide'!$AF$148)</x:f>
        <x:v>12</x:v>
      </x:c>
      <x:c r="AC1017" s="52" t="str">
        <x:f>IF(COUNT($P1017,$Q1017,$R1017,$S1017,$T1017,$U1017,$V1017,$W1017,$X1017)=9,"Yes","No")</x:f>
        <x:v>No</x:v>
      </x:c>
      <x:c r="AD1017" s="52" t="str">
        <x:f>IF(COUNT($Y1017,$Z1017)=2,"Yes","No")</x:f>
        <x:v>No</x:v>
      </x:c>
      <x:c r="AE1017" s="50" t="str"/>
      <x:c r="AF1017" t="str"/>
    </x:row>
    <x:row r="1018" ht="20" customHeight="1">
      <x:c r="A1018" s="50" t="str">
        <x:v>CTL-0146</x:v>
      </x:c>
      <x:c r="B1018" s="50" t="str">
        <x:v>Candidate alternative-rationale group</x:v>
      </x:c>
      <x:c r="C1018" s="52" t="str">
        <x:f>IF('Deal_Master_Wide'!$AU$148="","",'Deal_Master_Wide'!$AU$148)</x:f>
        <x:v>Not reviewed</x:v>
      </x:c>
      <x:c r="D1018" s="52" t="str">
        <x:f>IF('Deal_Master_Wide'!$AV$148="","",'Deal_Master_Wide'!$AV$148)</x:f>
        <x:v>Not assessed</x:v>
      </x:c>
      <x:c r="E1018" s="50" t="n">
        <x:v>0</x:v>
      </x:c>
      <x:c r="F1018" s="52" t="str">
        <x:f>IF(OR($C1018="High-confidence innovation-driven",$C1018="Medium-confidence innovation-driven"),1,IF($C1018="Clear alternative-rationale",0,""))</x:f>
      </x:c>
      <x:c r="G1018" s="52" t="str">
        <x:f>IF('Deal_Master_Wide'!$M$148="","",'Deal_Master_Wide'!$M$148)</x:f>
        <x:v>Review</x:v>
      </x:c>
      <x:c r="H1018" s="50" t="str">
        <x:v>Heptares Therapeutics Ltd</x:v>
      </x:c>
      <x:c r="I1018" s="50" t="str">
        <x:v>G7 Therapeutics AG</x:v>
      </x:c>
      <x:c r="J1018" s="50" t="n">
        <x:v>2016</x:v>
      </x:c>
      <x:c r="K1018" s="50" t="n">
        <x:v>-2</x:v>
      </x:c>
      <x:c r="L1018" s="50" t="n">
        <x:v>2014</x:v>
      </x:c>
      <x:c r="M1018" s="50" t="n">
        <x:v>0</x:v>
      </x:c>
      <x:c r="N1018" s="50" t="n">
        <x:v>0</x:v>
      </x:c>
      <x:c r="O1018" s="52" t="str">
        <x:f>IF($F1018="","",$F1018*$M1018)</x:f>
      </x:c>
      <x:c r="P1018" s="54" t="str">
        <x:f>IF('Deal_Master_Wide'!$BQ$148="","",'Deal_Master_Wide'!$BQ$148)</x:f>
      </x:c>
      <x:c r="Q1018" s="54" t="str">
        <x:f>IF('Deal_Master_Wide'!$BX$148="","",'Deal_Master_Wide'!$BX$148)</x:f>
      </x:c>
      <x:c r="R1018" s="54" t="str">
        <x:f>IF('Deal_Master_Wide'!$CE$148="","",'Deal_Master_Wide'!$CE$148)</x:f>
      </x:c>
      <x:c r="S1018" s="54" t="str">
        <x:f>IF('Deal_Master_Wide'!$CL$148="","",'Deal_Master_Wide'!$CL$148)</x:f>
      </x:c>
      <x:c r="T1018" s="54" t="str">
        <x:f>IF('Deal_Master_Wide'!$CS$148="","",'Deal_Master_Wide'!$CS$148)</x:f>
      </x:c>
      <x:c r="U1018" s="54" t="str">
        <x:f>IF('Deal_Master_Wide'!$CZ$148="","",'Deal_Master_Wide'!$CZ$148)</x:f>
      </x:c>
      <x:c r="V1018" s="56" t="str">
        <x:f>IF('Deal_Master_Wide'!$DG$148="","",'Deal_Master_Wide'!$DG$148)</x:f>
      </x:c>
      <x:c r="W1018" s="56" t="str">
        <x:f>IF('Deal_Master_Wide'!$DN$148="","",'Deal_Master_Wide'!$DN$148)</x:f>
      </x:c>
      <x:c r="X1018" s="56" t="str">
        <x:f>IF('Deal_Master_Wide'!$DU$148="","",'Deal_Master_Wide'!$DU$148)</x:f>
      </x:c>
      <x:c r="Y1018" s="118" t="str">
        <x:f>IF('Deal_Master_Wide'!$EB$148="","",'Deal_Master_Wide'!$EB$148)</x:f>
      </x:c>
      <x:c r="Z1018" s="118" t="str">
        <x:f>IF('Deal_Master_Wide'!$EI$148="","",'Deal_Master_Wide'!$EI$148)</x:f>
      </x:c>
      <x:c r="AA1018" s="52" t="str">
        <x:f>IF('Deal_Master_Wide'!$AL$148="","",'Deal_Master_Wide'!$AL$148)</x:f>
        <x:v>Unknown</x:v>
      </x:c>
      <x:c r="AB1018" s="54" t="n">
        <x:f>IF('Deal_Master_Wide'!$AF$148="","",'Deal_Master_Wide'!$AF$148)</x:f>
        <x:v>12</x:v>
      </x:c>
      <x:c r="AC1018" s="52" t="str">
        <x:f>IF(COUNT($P1018,$Q1018,$R1018,$S1018,$T1018,$U1018,$V1018,$W1018,$X1018)=9,"Yes","No")</x:f>
        <x:v>No</x:v>
      </x:c>
      <x:c r="AD1018" s="52" t="str">
        <x:f>IF(COUNT($Y1018,$Z1018)=2,"Yes","No")</x:f>
        <x:v>No</x:v>
      </x:c>
      <x:c r="AE1018" s="50" t="str"/>
      <x:c r="AF1018" t="str"/>
    </x:row>
    <x:row r="1019" ht="20" customHeight="1">
      <x:c r="A1019" s="50" t="str">
        <x:v>CTL-0146</x:v>
      </x:c>
      <x:c r="B1019" s="50" t="str">
        <x:v>Candidate alternative-rationale group</x:v>
      </x:c>
      <x:c r="C1019" s="52" t="str">
        <x:f>IF('Deal_Master_Wide'!$AU$148="","",'Deal_Master_Wide'!$AU$148)</x:f>
        <x:v>Not reviewed</x:v>
      </x:c>
      <x:c r="D1019" s="52" t="str">
        <x:f>IF('Deal_Master_Wide'!$AV$148="","",'Deal_Master_Wide'!$AV$148)</x:f>
        <x:v>Not assessed</x:v>
      </x:c>
      <x:c r="E1019" s="50" t="n">
        <x:v>0</x:v>
      </x:c>
      <x:c r="F1019" s="52" t="str">
        <x:f>IF(OR($C1019="High-confidence innovation-driven",$C1019="Medium-confidence innovation-driven"),1,IF($C1019="Clear alternative-rationale",0,""))</x:f>
      </x:c>
      <x:c r="G1019" s="52" t="str">
        <x:f>IF('Deal_Master_Wide'!$M$148="","",'Deal_Master_Wide'!$M$148)</x:f>
        <x:v>Review</x:v>
      </x:c>
      <x:c r="H1019" s="50" t="str">
        <x:v>Heptares Therapeutics Ltd</x:v>
      </x:c>
      <x:c r="I1019" s="50" t="str">
        <x:v>G7 Therapeutics AG</x:v>
      </x:c>
      <x:c r="J1019" s="50" t="n">
        <x:v>2016</x:v>
      </x:c>
      <x:c r="K1019" s="50" t="n">
        <x:v>-1</x:v>
      </x:c>
      <x:c r="L1019" s="50" t="n">
        <x:v>2015</x:v>
      </x:c>
      <x:c r="M1019" s="50" t="n">
        <x:v>0</x:v>
      </x:c>
      <x:c r="N1019" s="50" t="n">
        <x:v>0</x:v>
      </x:c>
      <x:c r="O1019" s="52" t="str">
        <x:f>IF($F1019="","",$F1019*$M1019)</x:f>
      </x:c>
      <x:c r="P1019" s="54" t="str">
        <x:f>IF('Deal_Master_Wide'!$BR$148="","",'Deal_Master_Wide'!$BR$148)</x:f>
      </x:c>
      <x:c r="Q1019" s="54" t="str">
        <x:f>IF('Deal_Master_Wide'!$BY$148="","",'Deal_Master_Wide'!$BY$148)</x:f>
      </x:c>
      <x:c r="R1019" s="54" t="str">
        <x:f>IF('Deal_Master_Wide'!$CF$148="","",'Deal_Master_Wide'!$CF$148)</x:f>
      </x:c>
      <x:c r="S1019" s="54" t="str">
        <x:f>IF('Deal_Master_Wide'!$CM$148="","",'Deal_Master_Wide'!$CM$148)</x:f>
      </x:c>
      <x:c r="T1019" s="54" t="str">
        <x:f>IF('Deal_Master_Wide'!$CT$148="","",'Deal_Master_Wide'!$CT$148)</x:f>
      </x:c>
      <x:c r="U1019" s="54" t="str">
        <x:f>IF('Deal_Master_Wide'!$DA$148="","",'Deal_Master_Wide'!$DA$148)</x:f>
      </x:c>
      <x:c r="V1019" s="56" t="str">
        <x:f>IF('Deal_Master_Wide'!$DH$148="","",'Deal_Master_Wide'!$DH$148)</x:f>
      </x:c>
      <x:c r="W1019" s="56" t="str">
        <x:f>IF('Deal_Master_Wide'!$DO$148="","",'Deal_Master_Wide'!$DO$148)</x:f>
      </x:c>
      <x:c r="X1019" s="56" t="str">
        <x:f>IF('Deal_Master_Wide'!$DV$148="","",'Deal_Master_Wide'!$DV$148)</x:f>
      </x:c>
      <x:c r="Y1019" s="118" t="str">
        <x:f>IF('Deal_Master_Wide'!$EC$148="","",'Deal_Master_Wide'!$EC$148)</x:f>
      </x:c>
      <x:c r="Z1019" s="118" t="str">
        <x:f>IF('Deal_Master_Wide'!$EJ$148="","",'Deal_Master_Wide'!$EJ$148)</x:f>
      </x:c>
      <x:c r="AA1019" s="52" t="str">
        <x:f>IF('Deal_Master_Wide'!$AL$148="","",'Deal_Master_Wide'!$AL$148)</x:f>
        <x:v>Unknown</x:v>
      </x:c>
      <x:c r="AB1019" s="54" t="n">
        <x:f>IF('Deal_Master_Wide'!$AF$148="","",'Deal_Master_Wide'!$AF$148)</x:f>
        <x:v>12</x:v>
      </x:c>
      <x:c r="AC1019" s="52" t="str">
        <x:f>IF(COUNT($P1019,$Q1019,$R1019,$S1019,$T1019,$U1019,$V1019,$W1019,$X1019)=9,"Yes","No")</x:f>
        <x:v>No</x:v>
      </x:c>
      <x:c r="AD1019" s="52" t="str">
        <x:f>IF(COUNT($Y1019,$Z1019)=2,"Yes","No")</x:f>
        <x:v>No</x:v>
      </x:c>
      <x:c r="AE1019" s="50" t="str"/>
      <x:c r="AF1019" t="str"/>
    </x:row>
    <x:row r="1020" ht="20" customHeight="1">
      <x:c r="A1020" s="50" t="str">
        <x:v>CTL-0146</x:v>
      </x:c>
      <x:c r="B1020" s="50" t="str">
        <x:v>Candidate alternative-rationale group</x:v>
      </x:c>
      <x:c r="C1020" s="52" t="str">
        <x:f>IF('Deal_Master_Wide'!$AU$148="","",'Deal_Master_Wide'!$AU$148)</x:f>
        <x:v>Not reviewed</x:v>
      </x:c>
      <x:c r="D1020" s="52" t="str">
        <x:f>IF('Deal_Master_Wide'!$AV$148="","",'Deal_Master_Wide'!$AV$148)</x:f>
        <x:v>Not assessed</x:v>
      </x:c>
      <x:c r="E1020" s="50" t="n">
        <x:v>0</x:v>
      </x:c>
      <x:c r="F1020" s="52" t="str">
        <x:f>IF(OR($C1020="High-confidence innovation-driven",$C1020="Medium-confidence innovation-driven"),1,IF($C1020="Clear alternative-rationale",0,""))</x:f>
      </x:c>
      <x:c r="G1020" s="52" t="str">
        <x:f>IF('Deal_Master_Wide'!$M$148="","",'Deal_Master_Wide'!$M$148)</x:f>
        <x:v>Review</x:v>
      </x:c>
      <x:c r="H1020" s="50" t="str">
        <x:v>Heptares Therapeutics Ltd</x:v>
      </x:c>
      <x:c r="I1020" s="50" t="str">
        <x:v>G7 Therapeutics AG</x:v>
      </x:c>
      <x:c r="J1020" s="50" t="n">
        <x:v>2016</x:v>
      </x:c>
      <x:c r="K1020" s="50" t="n">
        <x:v>0</x:v>
      </x:c>
      <x:c r="L1020" s="50" t="n">
        <x:v>2016</x:v>
      </x:c>
      <x:c r="M1020" s="50" t="n">
        <x:v>0</x:v>
      </x:c>
      <x:c r="N1020" s="50" t="n">
        <x:v>1</x:v>
      </x:c>
      <x:c r="O1020" s="52" t="str">
        <x:f>IF($F1020="","",$F1020*$M1020)</x:f>
      </x:c>
      <x:c r="P1020" s="54" t="str">
        <x:f>IF('Deal_Master_Wide'!$BS$148="","",'Deal_Master_Wide'!$BS$148)</x:f>
      </x:c>
      <x:c r="Q1020" s="54" t="str">
        <x:f>IF('Deal_Master_Wide'!$BZ$148="","",'Deal_Master_Wide'!$BZ$148)</x:f>
      </x:c>
      <x:c r="R1020" s="54" t="str">
        <x:f>IF('Deal_Master_Wide'!$CG$148="","",'Deal_Master_Wide'!$CG$148)</x:f>
      </x:c>
      <x:c r="S1020" s="54" t="str">
        <x:f>IF('Deal_Master_Wide'!$CN$148="","",'Deal_Master_Wide'!$CN$148)</x:f>
      </x:c>
      <x:c r="T1020" s="54" t="str">
        <x:f>IF('Deal_Master_Wide'!$CU$148="","",'Deal_Master_Wide'!$CU$148)</x:f>
      </x:c>
      <x:c r="U1020" s="54" t="str">
        <x:f>IF('Deal_Master_Wide'!$DB$148="","",'Deal_Master_Wide'!$DB$148)</x:f>
      </x:c>
      <x:c r="V1020" s="56" t="str">
        <x:f>IF('Deal_Master_Wide'!$DI$148="","",'Deal_Master_Wide'!$DI$148)</x:f>
      </x:c>
      <x:c r="W1020" s="56" t="str">
        <x:f>IF('Deal_Master_Wide'!$DP$148="","",'Deal_Master_Wide'!$DP$148)</x:f>
      </x:c>
      <x:c r="X1020" s="56" t="str">
        <x:f>IF('Deal_Master_Wide'!$DW$148="","",'Deal_Master_Wide'!$DW$148)</x:f>
      </x:c>
      <x:c r="Y1020" s="118" t="str">
        <x:f>IF('Deal_Master_Wide'!$ED$148="","",'Deal_Master_Wide'!$ED$148)</x:f>
      </x:c>
      <x:c r="Z1020" s="118" t="str">
        <x:f>IF('Deal_Master_Wide'!$EK$148="","",'Deal_Master_Wide'!$EK$148)</x:f>
      </x:c>
      <x:c r="AA1020" s="52" t="str">
        <x:f>IF('Deal_Master_Wide'!$AL$148="","",'Deal_Master_Wide'!$AL$148)</x:f>
        <x:v>Unknown</x:v>
      </x:c>
      <x:c r="AB1020" s="54" t="n">
        <x:f>IF('Deal_Master_Wide'!$AF$148="","",'Deal_Master_Wide'!$AF$148)</x:f>
        <x:v>12</x:v>
      </x:c>
      <x:c r="AC1020" s="52" t="str">
        <x:f>IF(COUNT($P1020,$Q1020,$R1020,$S1020,$T1020,$U1020,$V1020,$W1020,$X1020)=9,"Yes","No")</x:f>
        <x:v>No</x:v>
      </x:c>
      <x:c r="AD1020" s="52" t="str">
        <x:f>IF(COUNT($Y1020,$Z1020)=2,"Yes","No")</x:f>
        <x:v>No</x:v>
      </x:c>
      <x:c r="AE1020" s="50" t="str"/>
      <x:c r="AF1020" t="str"/>
    </x:row>
    <x:row r="1021" ht="20" customHeight="1">
      <x:c r="A1021" s="50" t="str">
        <x:v>CTL-0146</x:v>
      </x:c>
      <x:c r="B1021" s="50" t="str">
        <x:v>Candidate alternative-rationale group</x:v>
      </x:c>
      <x:c r="C1021" s="52" t="str">
        <x:f>IF('Deal_Master_Wide'!$AU$148="","",'Deal_Master_Wide'!$AU$148)</x:f>
        <x:v>Not reviewed</x:v>
      </x:c>
      <x:c r="D1021" s="52" t="str">
        <x:f>IF('Deal_Master_Wide'!$AV$148="","",'Deal_Master_Wide'!$AV$148)</x:f>
        <x:v>Not assessed</x:v>
      </x:c>
      <x:c r="E1021" s="50" t="n">
        <x:v>0</x:v>
      </x:c>
      <x:c r="F1021" s="52" t="str">
        <x:f>IF(OR($C1021="High-confidence innovation-driven",$C1021="Medium-confidence innovation-driven"),1,IF($C1021="Clear alternative-rationale",0,""))</x:f>
      </x:c>
      <x:c r="G1021" s="52" t="str">
        <x:f>IF('Deal_Master_Wide'!$M$148="","",'Deal_Master_Wide'!$M$148)</x:f>
        <x:v>Review</x:v>
      </x:c>
      <x:c r="H1021" s="50" t="str">
        <x:v>Heptares Therapeutics Ltd</x:v>
      </x:c>
      <x:c r="I1021" s="50" t="str">
        <x:v>G7 Therapeutics AG</x:v>
      </x:c>
      <x:c r="J1021" s="50" t="n">
        <x:v>2016</x:v>
      </x:c>
      <x:c r="K1021" s="50" t="n">
        <x:v>1</x:v>
      </x:c>
      <x:c r="L1021" s="50" t="n">
        <x:v>2017</x:v>
      </x:c>
      <x:c r="M1021" s="50" t="n">
        <x:v>1</x:v>
      </x:c>
      <x:c r="N1021" s="50" t="n">
        <x:v>1</x:v>
      </x:c>
      <x:c r="O1021" s="52" t="str">
        <x:f>IF($F1021="","",$F1021*$M1021)</x:f>
      </x:c>
      <x:c r="P1021" s="54" t="str">
        <x:f>IF('Deal_Master_Wide'!$BT$148="","",'Deal_Master_Wide'!$BT$148)</x:f>
      </x:c>
      <x:c r="Q1021" s="54" t="str">
        <x:f>IF('Deal_Master_Wide'!$CA$148="","",'Deal_Master_Wide'!$CA$148)</x:f>
      </x:c>
      <x:c r="R1021" s="54" t="str">
        <x:f>IF('Deal_Master_Wide'!$CH$148="","",'Deal_Master_Wide'!$CH$148)</x:f>
      </x:c>
      <x:c r="S1021" s="54" t="str">
        <x:f>IF('Deal_Master_Wide'!$CO$148="","",'Deal_Master_Wide'!$CO$148)</x:f>
      </x:c>
      <x:c r="T1021" s="54" t="str">
        <x:f>IF('Deal_Master_Wide'!$CV$148="","",'Deal_Master_Wide'!$CV$148)</x:f>
      </x:c>
      <x:c r="U1021" s="54" t="str">
        <x:f>IF('Deal_Master_Wide'!$DC$148="","",'Deal_Master_Wide'!$DC$148)</x:f>
      </x:c>
      <x:c r="V1021" s="56" t="str">
        <x:f>IF('Deal_Master_Wide'!$DJ$148="","",'Deal_Master_Wide'!$DJ$148)</x:f>
      </x:c>
      <x:c r="W1021" s="56" t="str">
        <x:f>IF('Deal_Master_Wide'!$DQ$148="","",'Deal_Master_Wide'!$DQ$148)</x:f>
      </x:c>
      <x:c r="X1021" s="56" t="str">
        <x:f>IF('Deal_Master_Wide'!$DX$148="","",'Deal_Master_Wide'!$DX$148)</x:f>
      </x:c>
      <x:c r="Y1021" s="118" t="str">
        <x:f>IF('Deal_Master_Wide'!$EE$148="","",'Deal_Master_Wide'!$EE$148)</x:f>
      </x:c>
      <x:c r="Z1021" s="118" t="str">
        <x:f>IF('Deal_Master_Wide'!$EL$148="","",'Deal_Master_Wide'!$EL$148)</x:f>
      </x:c>
      <x:c r="AA1021" s="52" t="str">
        <x:f>IF('Deal_Master_Wide'!$AL$148="","",'Deal_Master_Wide'!$AL$148)</x:f>
        <x:v>Unknown</x:v>
      </x:c>
      <x:c r="AB1021" s="54" t="n">
        <x:f>IF('Deal_Master_Wide'!$AF$148="","",'Deal_Master_Wide'!$AF$148)</x:f>
        <x:v>12</x:v>
      </x:c>
      <x:c r="AC1021" s="52" t="str">
        <x:f>IF(COUNT($P1021,$Q1021,$R1021,$S1021,$T1021,$U1021,$V1021,$W1021,$X1021)=9,"Yes","No")</x:f>
        <x:v>No</x:v>
      </x:c>
      <x:c r="AD1021" s="52" t="str">
        <x:f>IF(COUNT($Y1021,$Z1021)=2,"Yes","No")</x:f>
        <x:v>No</x:v>
      </x:c>
      <x:c r="AE1021" s="50" t="str"/>
      <x:c r="AF1021" t="str"/>
    </x:row>
    <x:row r="1022" ht="20" customHeight="1">
      <x:c r="A1022" s="50" t="str">
        <x:v>CTL-0146</x:v>
      </x:c>
      <x:c r="B1022" s="50" t="str">
        <x:v>Candidate alternative-rationale group</x:v>
      </x:c>
      <x:c r="C1022" s="52" t="str">
        <x:f>IF('Deal_Master_Wide'!$AU$148="","",'Deal_Master_Wide'!$AU$148)</x:f>
        <x:v>Not reviewed</x:v>
      </x:c>
      <x:c r="D1022" s="52" t="str">
        <x:f>IF('Deal_Master_Wide'!$AV$148="","",'Deal_Master_Wide'!$AV$148)</x:f>
        <x:v>Not assessed</x:v>
      </x:c>
      <x:c r="E1022" s="50" t="n">
        <x:v>0</x:v>
      </x:c>
      <x:c r="F1022" s="52" t="str">
        <x:f>IF(OR($C1022="High-confidence innovation-driven",$C1022="Medium-confidence innovation-driven"),1,IF($C1022="Clear alternative-rationale",0,""))</x:f>
      </x:c>
      <x:c r="G1022" s="52" t="str">
        <x:f>IF('Deal_Master_Wide'!$M$148="","",'Deal_Master_Wide'!$M$148)</x:f>
        <x:v>Review</x:v>
      </x:c>
      <x:c r="H1022" s="50" t="str">
        <x:v>Heptares Therapeutics Ltd</x:v>
      </x:c>
      <x:c r="I1022" s="50" t="str">
        <x:v>G7 Therapeutics AG</x:v>
      </x:c>
      <x:c r="J1022" s="50" t="n">
        <x:v>2016</x:v>
      </x:c>
      <x:c r="K1022" s="50" t="n">
        <x:v>2</x:v>
      </x:c>
      <x:c r="L1022" s="50" t="n">
        <x:v>2018</x:v>
      </x:c>
      <x:c r="M1022" s="50" t="n">
        <x:v>1</x:v>
      </x:c>
      <x:c r="N1022" s="50" t="n">
        <x:v>1</x:v>
      </x:c>
      <x:c r="O1022" s="52" t="str">
        <x:f>IF($F1022="","",$F1022*$M1022)</x:f>
      </x:c>
      <x:c r="P1022" s="54" t="str">
        <x:f>IF('Deal_Master_Wide'!$BU$148="","",'Deal_Master_Wide'!$BU$148)</x:f>
      </x:c>
      <x:c r="Q1022" s="54" t="str">
        <x:f>IF('Deal_Master_Wide'!$CB$148="","",'Deal_Master_Wide'!$CB$148)</x:f>
      </x:c>
      <x:c r="R1022" s="54" t="str">
        <x:f>IF('Deal_Master_Wide'!$CI$148="","",'Deal_Master_Wide'!$CI$148)</x:f>
      </x:c>
      <x:c r="S1022" s="54" t="str">
        <x:f>IF('Deal_Master_Wide'!$CP$148="","",'Deal_Master_Wide'!$CP$148)</x:f>
      </x:c>
      <x:c r="T1022" s="54" t="str">
        <x:f>IF('Deal_Master_Wide'!$CW$148="","",'Deal_Master_Wide'!$CW$148)</x:f>
      </x:c>
      <x:c r="U1022" s="54" t="str">
        <x:f>IF('Deal_Master_Wide'!$DD$148="","",'Deal_Master_Wide'!$DD$148)</x:f>
      </x:c>
      <x:c r="V1022" s="56" t="str">
        <x:f>IF('Deal_Master_Wide'!$DK$148="","",'Deal_Master_Wide'!$DK$148)</x:f>
      </x:c>
      <x:c r="W1022" s="56" t="str">
        <x:f>IF('Deal_Master_Wide'!$DR$148="","",'Deal_Master_Wide'!$DR$148)</x:f>
      </x:c>
      <x:c r="X1022" s="56" t="str">
        <x:f>IF('Deal_Master_Wide'!$DY$148="","",'Deal_Master_Wide'!$DY$148)</x:f>
      </x:c>
      <x:c r="Y1022" s="118" t="str">
        <x:f>IF('Deal_Master_Wide'!$EF$148="","",'Deal_Master_Wide'!$EF$148)</x:f>
      </x:c>
      <x:c r="Z1022" s="118" t="str">
        <x:f>IF('Deal_Master_Wide'!$EM$148="","",'Deal_Master_Wide'!$EM$148)</x:f>
      </x:c>
      <x:c r="AA1022" s="52" t="str">
        <x:f>IF('Deal_Master_Wide'!$AL$148="","",'Deal_Master_Wide'!$AL$148)</x:f>
        <x:v>Unknown</x:v>
      </x:c>
      <x:c r="AB1022" s="54" t="n">
        <x:f>IF('Deal_Master_Wide'!$AF$148="","",'Deal_Master_Wide'!$AF$148)</x:f>
        <x:v>12</x:v>
      </x:c>
      <x:c r="AC1022" s="52" t="str">
        <x:f>IF(COUNT($P1022,$Q1022,$R1022,$S1022,$T1022,$U1022,$V1022,$W1022,$X1022)=9,"Yes","No")</x:f>
        <x:v>No</x:v>
      </x:c>
      <x:c r="AD1022" s="52" t="str">
        <x:f>IF(COUNT($Y1022,$Z1022)=2,"Yes","No")</x:f>
        <x:v>No</x:v>
      </x:c>
      <x:c r="AE1022" s="50" t="str"/>
      <x:c r="AF1022" t="str"/>
    </x:row>
    <x:row r="1023" ht="20" customHeight="1">
      <x:c r="A1023" s="50" t="str">
        <x:v>CTL-0146</x:v>
      </x:c>
      <x:c r="B1023" s="50" t="str">
        <x:v>Candidate alternative-rationale group</x:v>
      </x:c>
      <x:c r="C1023" s="52" t="str">
        <x:f>IF('Deal_Master_Wide'!$AU$148="","",'Deal_Master_Wide'!$AU$148)</x:f>
        <x:v>Not reviewed</x:v>
      </x:c>
      <x:c r="D1023" s="52" t="str">
        <x:f>IF('Deal_Master_Wide'!$AV$148="","",'Deal_Master_Wide'!$AV$148)</x:f>
        <x:v>Not assessed</x:v>
      </x:c>
      <x:c r="E1023" s="50" t="n">
        <x:v>0</x:v>
      </x:c>
      <x:c r="F1023" s="52" t="str">
        <x:f>IF(OR($C1023="High-confidence innovation-driven",$C1023="Medium-confidence innovation-driven"),1,IF($C1023="Clear alternative-rationale",0,""))</x:f>
      </x:c>
      <x:c r="G1023" s="52" t="str">
        <x:f>IF('Deal_Master_Wide'!$M$148="","",'Deal_Master_Wide'!$M$148)</x:f>
        <x:v>Review</x:v>
      </x:c>
      <x:c r="H1023" s="50" t="str">
        <x:v>Heptares Therapeutics Ltd</x:v>
      </x:c>
      <x:c r="I1023" s="50" t="str">
        <x:v>G7 Therapeutics AG</x:v>
      </x:c>
      <x:c r="J1023" s="50" t="n">
        <x:v>2016</x:v>
      </x:c>
      <x:c r="K1023" s="50" t="n">
        <x:v>3</x:v>
      </x:c>
      <x:c r="L1023" s="50" t="n">
        <x:v>2019</x:v>
      </x:c>
      <x:c r="M1023" s="50" t="n">
        <x:v>1</x:v>
      </x:c>
      <x:c r="N1023" s="50" t="n">
        <x:v>1</x:v>
      </x:c>
      <x:c r="O1023" s="52" t="str">
        <x:f>IF($F1023="","",$F1023*$M1023)</x:f>
      </x:c>
      <x:c r="P1023" s="54" t="str">
        <x:f>IF('Deal_Master_Wide'!$BV$148="","",'Deal_Master_Wide'!$BV$148)</x:f>
      </x:c>
      <x:c r="Q1023" s="54" t="str">
        <x:f>IF('Deal_Master_Wide'!$CC$148="","",'Deal_Master_Wide'!$CC$148)</x:f>
      </x:c>
      <x:c r="R1023" s="54" t="str">
        <x:f>IF('Deal_Master_Wide'!$CJ$148="","",'Deal_Master_Wide'!$CJ$148)</x:f>
      </x:c>
      <x:c r="S1023" s="54" t="str">
        <x:f>IF('Deal_Master_Wide'!$CQ$148="","",'Deal_Master_Wide'!$CQ$148)</x:f>
      </x:c>
      <x:c r="T1023" s="54" t="str">
        <x:f>IF('Deal_Master_Wide'!$CX$148="","",'Deal_Master_Wide'!$CX$148)</x:f>
      </x:c>
      <x:c r="U1023" s="54" t="str">
        <x:f>IF('Deal_Master_Wide'!$DE$148="","",'Deal_Master_Wide'!$DE$148)</x:f>
      </x:c>
      <x:c r="V1023" s="56" t="str">
        <x:f>IF('Deal_Master_Wide'!$DL$148="","",'Deal_Master_Wide'!$DL$148)</x:f>
      </x:c>
      <x:c r="W1023" s="56" t="str">
        <x:f>IF('Deal_Master_Wide'!$DS$148="","",'Deal_Master_Wide'!$DS$148)</x:f>
      </x:c>
      <x:c r="X1023" s="56" t="str">
        <x:f>IF('Deal_Master_Wide'!$DZ$148="","",'Deal_Master_Wide'!$DZ$148)</x:f>
      </x:c>
      <x:c r="Y1023" s="118" t="str">
        <x:f>IF('Deal_Master_Wide'!$EG$148="","",'Deal_Master_Wide'!$EG$148)</x:f>
      </x:c>
      <x:c r="Z1023" s="118" t="str">
        <x:f>IF('Deal_Master_Wide'!$EN$148="","",'Deal_Master_Wide'!$EN$148)</x:f>
      </x:c>
      <x:c r="AA1023" s="52" t="str">
        <x:f>IF('Deal_Master_Wide'!$AL$148="","",'Deal_Master_Wide'!$AL$148)</x:f>
        <x:v>Unknown</x:v>
      </x:c>
      <x:c r="AB1023" s="54" t="n">
        <x:f>IF('Deal_Master_Wide'!$AF$148="","",'Deal_Master_Wide'!$AF$148)</x:f>
        <x:v>12</x:v>
      </x:c>
      <x:c r="AC1023" s="52" t="str">
        <x:f>IF(COUNT($P1023,$Q1023,$R1023,$S1023,$T1023,$U1023,$V1023,$W1023,$X1023)=9,"Yes","No")</x:f>
        <x:v>No</x:v>
      </x:c>
      <x:c r="AD1023" s="52" t="str">
        <x:f>IF(COUNT($Y1023,$Z1023)=2,"Yes","No")</x:f>
        <x:v>No</x:v>
      </x:c>
      <x:c r="AE1023" s="50" t="str"/>
      <x:c r="AF1023" t="str"/>
    </x:row>
    <x:row r="1024" ht="20" customHeight="1">
      <x:c r="A1024" s="50" t="str">
        <x:v>CTL-0147</x:v>
      </x:c>
      <x:c r="B1024" s="50" t="str">
        <x:v>Candidate alternative-rationale group</x:v>
      </x:c>
      <x:c r="C1024" s="52" t="str">
        <x:f>IF('Deal_Master_Wide'!$AU$149="","",'Deal_Master_Wide'!$AU$149)</x:f>
        <x:v>Not reviewed</x:v>
      </x:c>
      <x:c r="D1024" s="52" t="str">
        <x:f>IF('Deal_Master_Wide'!$AV$149="","",'Deal_Master_Wide'!$AV$149)</x:f>
        <x:v>Not assessed</x:v>
      </x:c>
      <x:c r="E1024" s="50" t="n">
        <x:v>0</x:v>
      </x:c>
      <x:c r="F1024" s="52" t="str">
        <x:f>IF(OR($C1024="High-confidence innovation-driven",$C1024="Medium-confidence innovation-driven"),1,IF($C1024="Clear alternative-rationale",0,""))</x:f>
      </x:c>
      <x:c r="G1024" s="52" t="str">
        <x:f>IF('Deal_Master_Wide'!$M$149="","",'Deal_Master_Wide'!$M$149)</x:f>
        <x:v>Review</x:v>
      </x:c>
      <x:c r="H1024" s="50" t="str">
        <x:v>Delivra Health Brands Inc</x:v>
      </x:c>
      <x:c r="I1024" s="50" t="str">
        <x:v>Satipharm AG; United Greeneries Holdings Ltd</x:v>
      </x:c>
      <x:c r="J1024" s="50" t="n">
        <x:v>2017</x:v>
      </x:c>
      <x:c r="K1024" s="50" t="n">
        <x:v>-3</x:v>
      </x:c>
      <x:c r="L1024" s="50" t="n">
        <x:v>2014</x:v>
      </x:c>
      <x:c r="M1024" s="50" t="n">
        <x:v>0</x:v>
      </x:c>
      <x:c r="N1024" s="50" t="n">
        <x:v>0</x:v>
      </x:c>
      <x:c r="O1024" s="52" t="str">
        <x:f>IF($F1024="","",$F1024*$M1024)</x:f>
      </x:c>
      <x:c r="P1024" s="54" t="str">
        <x:f>IF('Deal_Master_Wide'!$BP$149="","",'Deal_Master_Wide'!$BP$149)</x:f>
      </x:c>
      <x:c r="Q1024" s="54" t="str">
        <x:f>IF('Deal_Master_Wide'!$BW$149="","",'Deal_Master_Wide'!$BW$149)</x:f>
      </x:c>
      <x:c r="R1024" s="54" t="str">
        <x:f>IF('Deal_Master_Wide'!$CD$149="","",'Deal_Master_Wide'!$CD$149)</x:f>
      </x:c>
      <x:c r="S1024" s="54" t="str">
        <x:f>IF('Deal_Master_Wide'!$CK$149="","",'Deal_Master_Wide'!$CK$149)</x:f>
      </x:c>
      <x:c r="T1024" s="54" t="str">
        <x:f>IF('Deal_Master_Wide'!$CR$149="","",'Deal_Master_Wide'!$CR$149)</x:f>
      </x:c>
      <x:c r="U1024" s="54" t="str">
        <x:f>IF('Deal_Master_Wide'!$CY$149="","",'Deal_Master_Wide'!$CY$149)</x:f>
      </x:c>
      <x:c r="V1024" s="56" t="str">
        <x:f>IF('Deal_Master_Wide'!$DF$149="","",'Deal_Master_Wide'!$DF$149)</x:f>
      </x:c>
      <x:c r="W1024" s="56" t="str">
        <x:f>IF('Deal_Master_Wide'!$DM$149="","",'Deal_Master_Wide'!$DM$149)</x:f>
      </x:c>
      <x:c r="X1024" s="56" t="str">
        <x:f>IF('Deal_Master_Wide'!$DT$149="","",'Deal_Master_Wide'!$DT$149)</x:f>
      </x:c>
      <x:c r="Y1024" s="118" t="str">
        <x:f>IF('Deal_Master_Wide'!$EA$149="","",'Deal_Master_Wide'!$EA$149)</x:f>
      </x:c>
      <x:c r="Z1024" s="118" t="str">
        <x:f>IF('Deal_Master_Wide'!$EH$149="","",'Deal_Master_Wide'!$EH$149)</x:f>
      </x:c>
      <x:c r="AA1024" s="52" t="str">
        <x:f>IF('Deal_Master_Wide'!$AL$149="","",'Deal_Master_Wide'!$AL$149)</x:f>
        <x:v>Unknown</x:v>
      </x:c>
      <x:c r="AB1024" s="54" t="n">
        <x:f>IF('Deal_Master_Wide'!$AF$149="","",'Deal_Master_Wide'!$AF$149)</x:f>
        <x:v>25</x:v>
      </x:c>
      <x:c r="AC1024" s="52" t="str">
        <x:f>IF(COUNT($P1024,$Q1024,$R1024,$S1024,$T1024,$U1024,$V1024,$W1024,$X1024)=9,"Yes","No")</x:f>
        <x:v>No</x:v>
      </x:c>
      <x:c r="AD1024" s="52" t="str">
        <x:f>IF(COUNT($Y1024,$Z1024)=2,"Yes","No")</x:f>
        <x:v>No</x:v>
      </x:c>
      <x:c r="AE1024" s="50" t="str"/>
      <x:c r="AF1024" t="str"/>
    </x:row>
    <x:row r="1025" ht="20" customHeight="1">
      <x:c r="A1025" s="50" t="str">
        <x:v>CTL-0147</x:v>
      </x:c>
      <x:c r="B1025" s="50" t="str">
        <x:v>Candidate alternative-rationale group</x:v>
      </x:c>
      <x:c r="C1025" s="52" t="str">
        <x:f>IF('Deal_Master_Wide'!$AU$149="","",'Deal_Master_Wide'!$AU$149)</x:f>
        <x:v>Not reviewed</x:v>
      </x:c>
      <x:c r="D1025" s="52" t="str">
        <x:f>IF('Deal_Master_Wide'!$AV$149="","",'Deal_Master_Wide'!$AV$149)</x:f>
        <x:v>Not assessed</x:v>
      </x:c>
      <x:c r="E1025" s="50" t="n">
        <x:v>0</x:v>
      </x:c>
      <x:c r="F1025" s="52" t="str">
        <x:f>IF(OR($C1025="High-confidence innovation-driven",$C1025="Medium-confidence innovation-driven"),1,IF($C1025="Clear alternative-rationale",0,""))</x:f>
      </x:c>
      <x:c r="G1025" s="52" t="str">
        <x:f>IF('Deal_Master_Wide'!$M$149="","",'Deal_Master_Wide'!$M$149)</x:f>
        <x:v>Review</x:v>
      </x:c>
      <x:c r="H1025" s="50" t="str">
        <x:v>Delivra Health Brands Inc</x:v>
      </x:c>
      <x:c r="I1025" s="50" t="str">
        <x:v>Satipharm AG; United Greeneries Holdings Ltd</x:v>
      </x:c>
      <x:c r="J1025" s="50" t="n">
        <x:v>2017</x:v>
      </x:c>
      <x:c r="K1025" s="50" t="n">
        <x:v>-2</x:v>
      </x:c>
      <x:c r="L1025" s="50" t="n">
        <x:v>2015</x:v>
      </x:c>
      <x:c r="M1025" s="50" t="n">
        <x:v>0</x:v>
      </x:c>
      <x:c r="N1025" s="50" t="n">
        <x:v>0</x:v>
      </x:c>
      <x:c r="O1025" s="52" t="str">
        <x:f>IF($F1025="","",$F1025*$M1025)</x:f>
      </x:c>
      <x:c r="P1025" s="54" t="str">
        <x:f>IF('Deal_Master_Wide'!$BQ$149="","",'Deal_Master_Wide'!$BQ$149)</x:f>
      </x:c>
      <x:c r="Q1025" s="54" t="str">
        <x:f>IF('Deal_Master_Wide'!$BX$149="","",'Deal_Master_Wide'!$BX$149)</x:f>
      </x:c>
      <x:c r="R1025" s="54" t="str">
        <x:f>IF('Deal_Master_Wide'!$CE$149="","",'Deal_Master_Wide'!$CE$149)</x:f>
      </x:c>
      <x:c r="S1025" s="54" t="str">
        <x:f>IF('Deal_Master_Wide'!$CL$149="","",'Deal_Master_Wide'!$CL$149)</x:f>
      </x:c>
      <x:c r="T1025" s="54" t="str">
        <x:f>IF('Deal_Master_Wide'!$CS$149="","",'Deal_Master_Wide'!$CS$149)</x:f>
      </x:c>
      <x:c r="U1025" s="54" t="str">
        <x:f>IF('Deal_Master_Wide'!$CZ$149="","",'Deal_Master_Wide'!$CZ$149)</x:f>
      </x:c>
      <x:c r="V1025" s="56" t="str">
        <x:f>IF('Deal_Master_Wide'!$DG$149="","",'Deal_Master_Wide'!$DG$149)</x:f>
      </x:c>
      <x:c r="W1025" s="56" t="str">
        <x:f>IF('Deal_Master_Wide'!$DN$149="","",'Deal_Master_Wide'!$DN$149)</x:f>
      </x:c>
      <x:c r="X1025" s="56" t="str">
        <x:f>IF('Deal_Master_Wide'!$DU$149="","",'Deal_Master_Wide'!$DU$149)</x:f>
      </x:c>
      <x:c r="Y1025" s="118" t="str">
        <x:f>IF('Deal_Master_Wide'!$EB$149="","",'Deal_Master_Wide'!$EB$149)</x:f>
      </x:c>
      <x:c r="Z1025" s="118" t="str">
        <x:f>IF('Deal_Master_Wide'!$EI$149="","",'Deal_Master_Wide'!$EI$149)</x:f>
      </x:c>
      <x:c r="AA1025" s="52" t="str">
        <x:f>IF('Deal_Master_Wide'!$AL$149="","",'Deal_Master_Wide'!$AL$149)</x:f>
        <x:v>Unknown</x:v>
      </x:c>
      <x:c r="AB1025" s="54" t="n">
        <x:f>IF('Deal_Master_Wide'!$AF$149="","",'Deal_Master_Wide'!$AF$149)</x:f>
        <x:v>25</x:v>
      </x:c>
      <x:c r="AC1025" s="52" t="str">
        <x:f>IF(COUNT($P1025,$Q1025,$R1025,$S1025,$T1025,$U1025,$V1025,$W1025,$X1025)=9,"Yes","No")</x:f>
        <x:v>No</x:v>
      </x:c>
      <x:c r="AD1025" s="52" t="str">
        <x:f>IF(COUNT($Y1025,$Z1025)=2,"Yes","No")</x:f>
        <x:v>No</x:v>
      </x:c>
      <x:c r="AE1025" s="50" t="str"/>
      <x:c r="AF1025" t="str"/>
    </x:row>
    <x:row r="1026" ht="20" customHeight="1">
      <x:c r="A1026" s="50" t="str">
        <x:v>CTL-0147</x:v>
      </x:c>
      <x:c r="B1026" s="50" t="str">
        <x:v>Candidate alternative-rationale group</x:v>
      </x:c>
      <x:c r="C1026" s="52" t="str">
        <x:f>IF('Deal_Master_Wide'!$AU$149="","",'Deal_Master_Wide'!$AU$149)</x:f>
        <x:v>Not reviewed</x:v>
      </x:c>
      <x:c r="D1026" s="52" t="str">
        <x:f>IF('Deal_Master_Wide'!$AV$149="","",'Deal_Master_Wide'!$AV$149)</x:f>
        <x:v>Not assessed</x:v>
      </x:c>
      <x:c r="E1026" s="50" t="n">
        <x:v>0</x:v>
      </x:c>
      <x:c r="F1026" s="52" t="str">
        <x:f>IF(OR($C1026="High-confidence innovation-driven",$C1026="Medium-confidence innovation-driven"),1,IF($C1026="Clear alternative-rationale",0,""))</x:f>
      </x:c>
      <x:c r="G1026" s="52" t="str">
        <x:f>IF('Deal_Master_Wide'!$M$149="","",'Deal_Master_Wide'!$M$149)</x:f>
        <x:v>Review</x:v>
      </x:c>
      <x:c r="H1026" s="50" t="str">
        <x:v>Delivra Health Brands Inc</x:v>
      </x:c>
      <x:c r="I1026" s="50" t="str">
        <x:v>Satipharm AG; United Greeneries Holdings Ltd</x:v>
      </x:c>
      <x:c r="J1026" s="50" t="n">
        <x:v>2017</x:v>
      </x:c>
      <x:c r="K1026" s="50" t="n">
        <x:v>-1</x:v>
      </x:c>
      <x:c r="L1026" s="50" t="n">
        <x:v>2016</x:v>
      </x:c>
      <x:c r="M1026" s="50" t="n">
        <x:v>0</x:v>
      </x:c>
      <x:c r="N1026" s="50" t="n">
        <x:v>0</x:v>
      </x:c>
      <x:c r="O1026" s="52" t="str">
        <x:f>IF($F1026="","",$F1026*$M1026)</x:f>
      </x:c>
      <x:c r="P1026" s="54" t="str">
        <x:f>IF('Deal_Master_Wide'!$BR$149="","",'Deal_Master_Wide'!$BR$149)</x:f>
      </x:c>
      <x:c r="Q1026" s="54" t="str">
        <x:f>IF('Deal_Master_Wide'!$BY$149="","",'Deal_Master_Wide'!$BY$149)</x:f>
      </x:c>
      <x:c r="R1026" s="54" t="str">
        <x:f>IF('Deal_Master_Wide'!$CF$149="","",'Deal_Master_Wide'!$CF$149)</x:f>
      </x:c>
      <x:c r="S1026" s="54" t="str">
        <x:f>IF('Deal_Master_Wide'!$CM$149="","",'Deal_Master_Wide'!$CM$149)</x:f>
      </x:c>
      <x:c r="T1026" s="54" t="str">
        <x:f>IF('Deal_Master_Wide'!$CT$149="","",'Deal_Master_Wide'!$CT$149)</x:f>
      </x:c>
      <x:c r="U1026" s="54" t="str">
        <x:f>IF('Deal_Master_Wide'!$DA$149="","",'Deal_Master_Wide'!$DA$149)</x:f>
      </x:c>
      <x:c r="V1026" s="56" t="str">
        <x:f>IF('Deal_Master_Wide'!$DH$149="","",'Deal_Master_Wide'!$DH$149)</x:f>
      </x:c>
      <x:c r="W1026" s="56" t="str">
        <x:f>IF('Deal_Master_Wide'!$DO$149="","",'Deal_Master_Wide'!$DO$149)</x:f>
      </x:c>
      <x:c r="X1026" s="56" t="str">
        <x:f>IF('Deal_Master_Wide'!$DV$149="","",'Deal_Master_Wide'!$DV$149)</x:f>
      </x:c>
      <x:c r="Y1026" s="118" t="str">
        <x:f>IF('Deal_Master_Wide'!$EC$149="","",'Deal_Master_Wide'!$EC$149)</x:f>
      </x:c>
      <x:c r="Z1026" s="118" t="str">
        <x:f>IF('Deal_Master_Wide'!$EJ$149="","",'Deal_Master_Wide'!$EJ$149)</x:f>
      </x:c>
      <x:c r="AA1026" s="52" t="str">
        <x:f>IF('Deal_Master_Wide'!$AL$149="","",'Deal_Master_Wide'!$AL$149)</x:f>
        <x:v>Unknown</x:v>
      </x:c>
      <x:c r="AB1026" s="54" t="n">
        <x:f>IF('Deal_Master_Wide'!$AF$149="","",'Deal_Master_Wide'!$AF$149)</x:f>
        <x:v>25</x:v>
      </x:c>
      <x:c r="AC1026" s="52" t="str">
        <x:f>IF(COUNT($P1026,$Q1026,$R1026,$S1026,$T1026,$U1026,$V1026,$W1026,$X1026)=9,"Yes","No")</x:f>
        <x:v>No</x:v>
      </x:c>
      <x:c r="AD1026" s="52" t="str">
        <x:f>IF(COUNT($Y1026,$Z1026)=2,"Yes","No")</x:f>
        <x:v>No</x:v>
      </x:c>
      <x:c r="AE1026" s="50" t="str"/>
      <x:c r="AF1026" t="str"/>
    </x:row>
    <x:row r="1027" ht="20" customHeight="1">
      <x:c r="A1027" s="50" t="str">
        <x:v>CTL-0147</x:v>
      </x:c>
      <x:c r="B1027" s="50" t="str">
        <x:v>Candidate alternative-rationale group</x:v>
      </x:c>
      <x:c r="C1027" s="52" t="str">
        <x:f>IF('Deal_Master_Wide'!$AU$149="","",'Deal_Master_Wide'!$AU$149)</x:f>
        <x:v>Not reviewed</x:v>
      </x:c>
      <x:c r="D1027" s="52" t="str">
        <x:f>IF('Deal_Master_Wide'!$AV$149="","",'Deal_Master_Wide'!$AV$149)</x:f>
        <x:v>Not assessed</x:v>
      </x:c>
      <x:c r="E1027" s="50" t="n">
        <x:v>0</x:v>
      </x:c>
      <x:c r="F1027" s="52" t="str">
        <x:f>IF(OR($C1027="High-confidence innovation-driven",$C1027="Medium-confidence innovation-driven"),1,IF($C1027="Clear alternative-rationale",0,""))</x:f>
      </x:c>
      <x:c r="G1027" s="52" t="str">
        <x:f>IF('Deal_Master_Wide'!$M$149="","",'Deal_Master_Wide'!$M$149)</x:f>
        <x:v>Review</x:v>
      </x:c>
      <x:c r="H1027" s="50" t="str">
        <x:v>Delivra Health Brands Inc</x:v>
      </x:c>
      <x:c r="I1027" s="50" t="str">
        <x:v>Satipharm AG; United Greeneries Holdings Ltd</x:v>
      </x:c>
      <x:c r="J1027" s="50" t="n">
        <x:v>2017</x:v>
      </x:c>
      <x:c r="K1027" s="50" t="n">
        <x:v>0</x:v>
      </x:c>
      <x:c r="L1027" s="50" t="n">
        <x:v>2017</x:v>
      </x:c>
      <x:c r="M1027" s="50" t="n">
        <x:v>0</x:v>
      </x:c>
      <x:c r="N1027" s="50" t="n">
        <x:v>1</x:v>
      </x:c>
      <x:c r="O1027" s="52" t="str">
        <x:f>IF($F1027="","",$F1027*$M1027)</x:f>
      </x:c>
      <x:c r="P1027" s="54" t="str">
        <x:f>IF('Deal_Master_Wide'!$BS$149="","",'Deal_Master_Wide'!$BS$149)</x:f>
      </x:c>
      <x:c r="Q1027" s="54" t="str">
        <x:f>IF('Deal_Master_Wide'!$BZ$149="","",'Deal_Master_Wide'!$BZ$149)</x:f>
      </x:c>
      <x:c r="R1027" s="54" t="str">
        <x:f>IF('Deal_Master_Wide'!$CG$149="","",'Deal_Master_Wide'!$CG$149)</x:f>
      </x:c>
      <x:c r="S1027" s="54" t="str">
        <x:f>IF('Deal_Master_Wide'!$CN$149="","",'Deal_Master_Wide'!$CN$149)</x:f>
      </x:c>
      <x:c r="T1027" s="54" t="str">
        <x:f>IF('Deal_Master_Wide'!$CU$149="","",'Deal_Master_Wide'!$CU$149)</x:f>
      </x:c>
      <x:c r="U1027" s="54" t="str">
        <x:f>IF('Deal_Master_Wide'!$DB$149="","",'Deal_Master_Wide'!$DB$149)</x:f>
      </x:c>
      <x:c r="V1027" s="56" t="str">
        <x:f>IF('Deal_Master_Wide'!$DI$149="","",'Deal_Master_Wide'!$DI$149)</x:f>
      </x:c>
      <x:c r="W1027" s="56" t="str">
        <x:f>IF('Deal_Master_Wide'!$DP$149="","",'Deal_Master_Wide'!$DP$149)</x:f>
      </x:c>
      <x:c r="X1027" s="56" t="str">
        <x:f>IF('Deal_Master_Wide'!$DW$149="","",'Deal_Master_Wide'!$DW$149)</x:f>
      </x:c>
      <x:c r="Y1027" s="118" t="str">
        <x:f>IF('Deal_Master_Wide'!$ED$149="","",'Deal_Master_Wide'!$ED$149)</x:f>
      </x:c>
      <x:c r="Z1027" s="118" t="str">
        <x:f>IF('Deal_Master_Wide'!$EK$149="","",'Deal_Master_Wide'!$EK$149)</x:f>
      </x:c>
      <x:c r="AA1027" s="52" t="str">
        <x:f>IF('Deal_Master_Wide'!$AL$149="","",'Deal_Master_Wide'!$AL$149)</x:f>
        <x:v>Unknown</x:v>
      </x:c>
      <x:c r="AB1027" s="54" t="n">
        <x:f>IF('Deal_Master_Wide'!$AF$149="","",'Deal_Master_Wide'!$AF$149)</x:f>
        <x:v>25</x:v>
      </x:c>
      <x:c r="AC1027" s="52" t="str">
        <x:f>IF(COUNT($P1027,$Q1027,$R1027,$S1027,$T1027,$U1027,$V1027,$W1027,$X1027)=9,"Yes","No")</x:f>
        <x:v>No</x:v>
      </x:c>
      <x:c r="AD1027" s="52" t="str">
        <x:f>IF(COUNT($Y1027,$Z1027)=2,"Yes","No")</x:f>
        <x:v>No</x:v>
      </x:c>
      <x:c r="AE1027" s="50" t="str"/>
      <x:c r="AF1027" t="str"/>
    </x:row>
    <x:row r="1028" ht="20" customHeight="1">
      <x:c r="A1028" s="50" t="str">
        <x:v>CTL-0147</x:v>
      </x:c>
      <x:c r="B1028" s="50" t="str">
        <x:v>Candidate alternative-rationale group</x:v>
      </x:c>
      <x:c r="C1028" s="52" t="str">
        <x:f>IF('Deal_Master_Wide'!$AU$149="","",'Deal_Master_Wide'!$AU$149)</x:f>
        <x:v>Not reviewed</x:v>
      </x:c>
      <x:c r="D1028" s="52" t="str">
        <x:f>IF('Deal_Master_Wide'!$AV$149="","",'Deal_Master_Wide'!$AV$149)</x:f>
        <x:v>Not assessed</x:v>
      </x:c>
      <x:c r="E1028" s="50" t="n">
        <x:v>0</x:v>
      </x:c>
      <x:c r="F1028" s="52" t="str">
        <x:f>IF(OR($C1028="High-confidence innovation-driven",$C1028="Medium-confidence innovation-driven"),1,IF($C1028="Clear alternative-rationale",0,""))</x:f>
      </x:c>
      <x:c r="G1028" s="52" t="str">
        <x:f>IF('Deal_Master_Wide'!$M$149="","",'Deal_Master_Wide'!$M$149)</x:f>
        <x:v>Review</x:v>
      </x:c>
      <x:c r="H1028" s="50" t="str">
        <x:v>Delivra Health Brands Inc</x:v>
      </x:c>
      <x:c r="I1028" s="50" t="str">
        <x:v>Satipharm AG; United Greeneries Holdings Ltd</x:v>
      </x:c>
      <x:c r="J1028" s="50" t="n">
        <x:v>2017</x:v>
      </x:c>
      <x:c r="K1028" s="50" t="n">
        <x:v>1</x:v>
      </x:c>
      <x:c r="L1028" s="50" t="n">
        <x:v>2018</x:v>
      </x:c>
      <x:c r="M1028" s="50" t="n">
        <x:v>1</x:v>
      </x:c>
      <x:c r="N1028" s="50" t="n">
        <x:v>1</x:v>
      </x:c>
      <x:c r="O1028" s="52" t="str">
        <x:f>IF($F1028="","",$F1028*$M1028)</x:f>
      </x:c>
      <x:c r="P1028" s="54" t="str">
        <x:f>IF('Deal_Master_Wide'!$BT$149="","",'Deal_Master_Wide'!$BT$149)</x:f>
      </x:c>
      <x:c r="Q1028" s="54" t="str">
        <x:f>IF('Deal_Master_Wide'!$CA$149="","",'Deal_Master_Wide'!$CA$149)</x:f>
      </x:c>
      <x:c r="R1028" s="54" t="str">
        <x:f>IF('Deal_Master_Wide'!$CH$149="","",'Deal_Master_Wide'!$CH$149)</x:f>
      </x:c>
      <x:c r="S1028" s="54" t="str">
        <x:f>IF('Deal_Master_Wide'!$CO$149="","",'Deal_Master_Wide'!$CO$149)</x:f>
      </x:c>
      <x:c r="T1028" s="54" t="str">
        <x:f>IF('Deal_Master_Wide'!$CV$149="","",'Deal_Master_Wide'!$CV$149)</x:f>
      </x:c>
      <x:c r="U1028" s="54" t="str">
        <x:f>IF('Deal_Master_Wide'!$DC$149="","",'Deal_Master_Wide'!$DC$149)</x:f>
      </x:c>
      <x:c r="V1028" s="56" t="str">
        <x:f>IF('Deal_Master_Wide'!$DJ$149="","",'Deal_Master_Wide'!$DJ$149)</x:f>
      </x:c>
      <x:c r="W1028" s="56" t="str">
        <x:f>IF('Deal_Master_Wide'!$DQ$149="","",'Deal_Master_Wide'!$DQ$149)</x:f>
      </x:c>
      <x:c r="X1028" s="56" t="str">
        <x:f>IF('Deal_Master_Wide'!$DX$149="","",'Deal_Master_Wide'!$DX$149)</x:f>
      </x:c>
      <x:c r="Y1028" s="118" t="str">
        <x:f>IF('Deal_Master_Wide'!$EE$149="","",'Deal_Master_Wide'!$EE$149)</x:f>
      </x:c>
      <x:c r="Z1028" s="118" t="str">
        <x:f>IF('Deal_Master_Wide'!$EL$149="","",'Deal_Master_Wide'!$EL$149)</x:f>
      </x:c>
      <x:c r="AA1028" s="52" t="str">
        <x:f>IF('Deal_Master_Wide'!$AL$149="","",'Deal_Master_Wide'!$AL$149)</x:f>
        <x:v>Unknown</x:v>
      </x:c>
      <x:c r="AB1028" s="54" t="n">
        <x:f>IF('Deal_Master_Wide'!$AF$149="","",'Deal_Master_Wide'!$AF$149)</x:f>
        <x:v>25</x:v>
      </x:c>
      <x:c r="AC1028" s="52" t="str">
        <x:f>IF(COUNT($P1028,$Q1028,$R1028,$S1028,$T1028,$U1028,$V1028,$W1028,$X1028)=9,"Yes","No")</x:f>
        <x:v>No</x:v>
      </x:c>
      <x:c r="AD1028" s="52" t="str">
        <x:f>IF(COUNT($Y1028,$Z1028)=2,"Yes","No")</x:f>
        <x:v>No</x:v>
      </x:c>
      <x:c r="AE1028" s="50" t="str"/>
      <x:c r="AF1028" t="str"/>
    </x:row>
    <x:row r="1029" ht="20" customHeight="1">
      <x:c r="A1029" s="50" t="str">
        <x:v>CTL-0147</x:v>
      </x:c>
      <x:c r="B1029" s="50" t="str">
        <x:v>Candidate alternative-rationale group</x:v>
      </x:c>
      <x:c r="C1029" s="52" t="str">
        <x:f>IF('Deal_Master_Wide'!$AU$149="","",'Deal_Master_Wide'!$AU$149)</x:f>
        <x:v>Not reviewed</x:v>
      </x:c>
      <x:c r="D1029" s="52" t="str">
        <x:f>IF('Deal_Master_Wide'!$AV$149="","",'Deal_Master_Wide'!$AV$149)</x:f>
        <x:v>Not assessed</x:v>
      </x:c>
      <x:c r="E1029" s="50" t="n">
        <x:v>0</x:v>
      </x:c>
      <x:c r="F1029" s="52" t="str">
        <x:f>IF(OR($C1029="High-confidence innovation-driven",$C1029="Medium-confidence innovation-driven"),1,IF($C1029="Clear alternative-rationale",0,""))</x:f>
      </x:c>
      <x:c r="G1029" s="52" t="str">
        <x:f>IF('Deal_Master_Wide'!$M$149="","",'Deal_Master_Wide'!$M$149)</x:f>
        <x:v>Review</x:v>
      </x:c>
      <x:c r="H1029" s="50" t="str">
        <x:v>Delivra Health Brands Inc</x:v>
      </x:c>
      <x:c r="I1029" s="50" t="str">
        <x:v>Satipharm AG; United Greeneries Holdings Ltd</x:v>
      </x:c>
      <x:c r="J1029" s="50" t="n">
        <x:v>2017</x:v>
      </x:c>
      <x:c r="K1029" s="50" t="n">
        <x:v>2</x:v>
      </x:c>
      <x:c r="L1029" s="50" t="n">
        <x:v>2019</x:v>
      </x:c>
      <x:c r="M1029" s="50" t="n">
        <x:v>1</x:v>
      </x:c>
      <x:c r="N1029" s="50" t="n">
        <x:v>1</x:v>
      </x:c>
      <x:c r="O1029" s="52" t="str">
        <x:f>IF($F1029="","",$F1029*$M1029)</x:f>
      </x:c>
      <x:c r="P1029" s="54" t="str">
        <x:f>IF('Deal_Master_Wide'!$BU$149="","",'Deal_Master_Wide'!$BU$149)</x:f>
      </x:c>
      <x:c r="Q1029" s="54" t="str">
        <x:f>IF('Deal_Master_Wide'!$CB$149="","",'Deal_Master_Wide'!$CB$149)</x:f>
      </x:c>
      <x:c r="R1029" s="54" t="str">
        <x:f>IF('Deal_Master_Wide'!$CI$149="","",'Deal_Master_Wide'!$CI$149)</x:f>
      </x:c>
      <x:c r="S1029" s="54" t="str">
        <x:f>IF('Deal_Master_Wide'!$CP$149="","",'Deal_Master_Wide'!$CP$149)</x:f>
      </x:c>
      <x:c r="T1029" s="54" t="str">
        <x:f>IF('Deal_Master_Wide'!$CW$149="","",'Deal_Master_Wide'!$CW$149)</x:f>
      </x:c>
      <x:c r="U1029" s="54" t="str">
        <x:f>IF('Deal_Master_Wide'!$DD$149="","",'Deal_Master_Wide'!$DD$149)</x:f>
      </x:c>
      <x:c r="V1029" s="56" t="str">
        <x:f>IF('Deal_Master_Wide'!$DK$149="","",'Deal_Master_Wide'!$DK$149)</x:f>
      </x:c>
      <x:c r="W1029" s="56" t="str">
        <x:f>IF('Deal_Master_Wide'!$DR$149="","",'Deal_Master_Wide'!$DR$149)</x:f>
      </x:c>
      <x:c r="X1029" s="56" t="str">
        <x:f>IF('Deal_Master_Wide'!$DY$149="","",'Deal_Master_Wide'!$DY$149)</x:f>
      </x:c>
      <x:c r="Y1029" s="118" t="str">
        <x:f>IF('Deal_Master_Wide'!$EF$149="","",'Deal_Master_Wide'!$EF$149)</x:f>
      </x:c>
      <x:c r="Z1029" s="118" t="str">
        <x:f>IF('Deal_Master_Wide'!$EM$149="","",'Deal_Master_Wide'!$EM$149)</x:f>
      </x:c>
      <x:c r="AA1029" s="52" t="str">
        <x:f>IF('Deal_Master_Wide'!$AL$149="","",'Deal_Master_Wide'!$AL$149)</x:f>
        <x:v>Unknown</x:v>
      </x:c>
      <x:c r="AB1029" s="54" t="n">
        <x:f>IF('Deal_Master_Wide'!$AF$149="","",'Deal_Master_Wide'!$AF$149)</x:f>
        <x:v>25</x:v>
      </x:c>
      <x:c r="AC1029" s="52" t="str">
        <x:f>IF(COUNT($P1029,$Q1029,$R1029,$S1029,$T1029,$U1029,$V1029,$W1029,$X1029)=9,"Yes","No")</x:f>
        <x:v>No</x:v>
      </x:c>
      <x:c r="AD1029" s="52" t="str">
        <x:f>IF(COUNT($Y1029,$Z1029)=2,"Yes","No")</x:f>
        <x:v>No</x:v>
      </x:c>
      <x:c r="AE1029" s="50" t="str"/>
      <x:c r="AF1029" t="str"/>
    </x:row>
    <x:row r="1030" ht="20" customHeight="1">
      <x:c r="A1030" s="50" t="str">
        <x:v>CTL-0147</x:v>
      </x:c>
      <x:c r="B1030" s="50" t="str">
        <x:v>Candidate alternative-rationale group</x:v>
      </x:c>
      <x:c r="C1030" s="52" t="str">
        <x:f>IF('Deal_Master_Wide'!$AU$149="","",'Deal_Master_Wide'!$AU$149)</x:f>
        <x:v>Not reviewed</x:v>
      </x:c>
      <x:c r="D1030" s="52" t="str">
        <x:f>IF('Deal_Master_Wide'!$AV$149="","",'Deal_Master_Wide'!$AV$149)</x:f>
        <x:v>Not assessed</x:v>
      </x:c>
      <x:c r="E1030" s="50" t="n">
        <x:v>0</x:v>
      </x:c>
      <x:c r="F1030" s="52" t="str">
        <x:f>IF(OR($C1030="High-confidence innovation-driven",$C1030="Medium-confidence innovation-driven"),1,IF($C1030="Clear alternative-rationale",0,""))</x:f>
      </x:c>
      <x:c r="G1030" s="52" t="str">
        <x:f>IF('Deal_Master_Wide'!$M$149="","",'Deal_Master_Wide'!$M$149)</x:f>
        <x:v>Review</x:v>
      </x:c>
      <x:c r="H1030" s="50" t="str">
        <x:v>Delivra Health Brands Inc</x:v>
      </x:c>
      <x:c r="I1030" s="50" t="str">
        <x:v>Satipharm AG; United Greeneries Holdings Ltd</x:v>
      </x:c>
      <x:c r="J1030" s="50" t="n">
        <x:v>2017</x:v>
      </x:c>
      <x:c r="K1030" s="50" t="n">
        <x:v>3</x:v>
      </x:c>
      <x:c r="L1030" s="50" t="n">
        <x:v>2020</x:v>
      </x:c>
      <x:c r="M1030" s="50" t="n">
        <x:v>1</x:v>
      </x:c>
      <x:c r="N1030" s="50" t="n">
        <x:v>1</x:v>
      </x:c>
      <x:c r="O1030" s="52" t="str">
        <x:f>IF($F1030="","",$F1030*$M1030)</x:f>
      </x:c>
      <x:c r="P1030" s="54" t="str">
        <x:f>IF('Deal_Master_Wide'!$BV$149="","",'Deal_Master_Wide'!$BV$149)</x:f>
      </x:c>
      <x:c r="Q1030" s="54" t="str">
        <x:f>IF('Deal_Master_Wide'!$CC$149="","",'Deal_Master_Wide'!$CC$149)</x:f>
      </x:c>
      <x:c r="R1030" s="54" t="str">
        <x:f>IF('Deal_Master_Wide'!$CJ$149="","",'Deal_Master_Wide'!$CJ$149)</x:f>
      </x:c>
      <x:c r="S1030" s="54" t="str">
        <x:f>IF('Deal_Master_Wide'!$CQ$149="","",'Deal_Master_Wide'!$CQ$149)</x:f>
      </x:c>
      <x:c r="T1030" s="54" t="str">
        <x:f>IF('Deal_Master_Wide'!$CX$149="","",'Deal_Master_Wide'!$CX$149)</x:f>
      </x:c>
      <x:c r="U1030" s="54" t="str">
        <x:f>IF('Deal_Master_Wide'!$DE$149="","",'Deal_Master_Wide'!$DE$149)</x:f>
      </x:c>
      <x:c r="V1030" s="56" t="str">
        <x:f>IF('Deal_Master_Wide'!$DL$149="","",'Deal_Master_Wide'!$DL$149)</x:f>
      </x:c>
      <x:c r="W1030" s="56" t="str">
        <x:f>IF('Deal_Master_Wide'!$DS$149="","",'Deal_Master_Wide'!$DS$149)</x:f>
      </x:c>
      <x:c r="X1030" s="56" t="str">
        <x:f>IF('Deal_Master_Wide'!$DZ$149="","",'Deal_Master_Wide'!$DZ$149)</x:f>
      </x:c>
      <x:c r="Y1030" s="118" t="str">
        <x:f>IF('Deal_Master_Wide'!$EG$149="","",'Deal_Master_Wide'!$EG$149)</x:f>
      </x:c>
      <x:c r="Z1030" s="118" t="str">
        <x:f>IF('Deal_Master_Wide'!$EN$149="","",'Deal_Master_Wide'!$EN$149)</x:f>
      </x:c>
      <x:c r="AA1030" s="52" t="str">
        <x:f>IF('Deal_Master_Wide'!$AL$149="","",'Deal_Master_Wide'!$AL$149)</x:f>
        <x:v>Unknown</x:v>
      </x:c>
      <x:c r="AB1030" s="54" t="n">
        <x:f>IF('Deal_Master_Wide'!$AF$149="","",'Deal_Master_Wide'!$AF$149)</x:f>
        <x:v>25</x:v>
      </x:c>
      <x:c r="AC1030" s="52" t="str">
        <x:f>IF(COUNT($P1030,$Q1030,$R1030,$S1030,$T1030,$U1030,$V1030,$W1030,$X1030)=9,"Yes","No")</x:f>
        <x:v>No</x:v>
      </x:c>
      <x:c r="AD1030" s="52" t="str">
        <x:f>IF(COUNT($Y1030,$Z1030)=2,"Yes","No")</x:f>
        <x:v>No</x:v>
      </x:c>
      <x:c r="AE1030" s="50" t="str"/>
      <x:c r="AF1030" t="str"/>
    </x:row>
    <x:row r="1031" ht="20" customHeight="1">
      <x:c r="A1031" s="50" t="str">
        <x:v>CTL-0148</x:v>
      </x:c>
      <x:c r="B1031" s="50" t="str">
        <x:v>Candidate alternative-rationale group</x:v>
      </x:c>
      <x:c r="C1031" s="52" t="str">
        <x:f>IF('Deal_Master_Wide'!$AU$150="","",'Deal_Master_Wide'!$AU$150)</x:f>
        <x:v>Not reviewed</x:v>
      </x:c>
      <x:c r="D1031" s="52" t="str">
        <x:f>IF('Deal_Master_Wide'!$AV$150="","",'Deal_Master_Wide'!$AV$150)</x:f>
        <x:v>Not assessed</x:v>
      </x:c>
      <x:c r="E1031" s="50" t="n">
        <x:v>0</x:v>
      </x:c>
      <x:c r="F1031" s="52" t="str">
        <x:f>IF(OR($C1031="High-confidence innovation-driven",$C1031="Medium-confidence innovation-driven"),1,IF($C1031="Clear alternative-rationale",0,""))</x:f>
      </x:c>
      <x:c r="G1031" s="52" t="str">
        <x:f>IF('Deal_Master_Wide'!$M$150="","",'Deal_Master_Wide'!$M$150)</x:f>
        <x:v>Review</x:v>
      </x:c>
      <x:c r="H1031" s="50" t="str">
        <x:v>Genesis Care Pty Ltd</x:v>
      </x:c>
      <x:c r="I1031" s="50" t="str">
        <x:v>OncoSur Group</x:v>
      </x:c>
      <x:c r="J1031" s="50" t="n">
        <x:v>2016</x:v>
      </x:c>
      <x:c r="K1031" s="50" t="n">
        <x:v>-3</x:v>
      </x:c>
      <x:c r="L1031" s="50" t="n">
        <x:v>2013</x:v>
      </x:c>
      <x:c r="M1031" s="50" t="n">
        <x:v>0</x:v>
      </x:c>
      <x:c r="N1031" s="50" t="n">
        <x:v>0</x:v>
      </x:c>
      <x:c r="O1031" s="52" t="str">
        <x:f>IF($F1031="","",$F1031*$M1031)</x:f>
      </x:c>
      <x:c r="P1031" s="54" t="str">
        <x:f>IF('Deal_Master_Wide'!$BP$150="","",'Deal_Master_Wide'!$BP$150)</x:f>
      </x:c>
      <x:c r="Q1031" s="54" t="str">
        <x:f>IF('Deal_Master_Wide'!$BW$150="","",'Deal_Master_Wide'!$BW$150)</x:f>
      </x:c>
      <x:c r="R1031" s="54" t="str">
        <x:f>IF('Deal_Master_Wide'!$CD$150="","",'Deal_Master_Wide'!$CD$150)</x:f>
      </x:c>
      <x:c r="S1031" s="54" t="str">
        <x:f>IF('Deal_Master_Wide'!$CK$150="","",'Deal_Master_Wide'!$CK$150)</x:f>
      </x:c>
      <x:c r="T1031" s="54" t="str">
        <x:f>IF('Deal_Master_Wide'!$CR$150="","",'Deal_Master_Wide'!$CR$150)</x:f>
      </x:c>
      <x:c r="U1031" s="54" t="str">
        <x:f>IF('Deal_Master_Wide'!$CY$150="","",'Deal_Master_Wide'!$CY$150)</x:f>
      </x:c>
      <x:c r="V1031" s="56" t="str">
        <x:f>IF('Deal_Master_Wide'!$DF$150="","",'Deal_Master_Wide'!$DF$150)</x:f>
      </x:c>
      <x:c r="W1031" s="56" t="str">
        <x:f>IF('Deal_Master_Wide'!$DM$150="","",'Deal_Master_Wide'!$DM$150)</x:f>
      </x:c>
      <x:c r="X1031" s="56" t="str">
        <x:f>IF('Deal_Master_Wide'!$DT$150="","",'Deal_Master_Wide'!$DT$150)</x:f>
      </x:c>
      <x:c r="Y1031" s="118" t="str">
        <x:f>IF('Deal_Master_Wide'!$EA$150="","",'Deal_Master_Wide'!$EA$150)</x:f>
      </x:c>
      <x:c r="Z1031" s="118" t="str">
        <x:f>IF('Deal_Master_Wide'!$EH$150="","",'Deal_Master_Wide'!$EH$150)</x:f>
      </x:c>
      <x:c r="AA1031" s="52" t="str">
        <x:f>IF('Deal_Master_Wide'!$AL$150="","",'Deal_Master_Wide'!$AL$150)</x:f>
        <x:v>Unknown</x:v>
      </x:c>
      <x:c r="AB1031" s="54" t="str">
        <x:f>IF('Deal_Master_Wide'!$AF$150="","",'Deal_Master_Wide'!$AF$150)</x:f>
      </x:c>
      <x:c r="AC1031" s="52" t="str">
        <x:f>IF(COUNT($P1031,$Q1031,$R1031,$S1031,$T1031,$U1031,$V1031,$W1031,$X1031)=9,"Yes","No")</x:f>
        <x:v>No</x:v>
      </x:c>
      <x:c r="AD1031" s="52" t="str">
        <x:f>IF(COUNT($Y1031,$Z1031)=2,"Yes","No")</x:f>
        <x:v>No</x:v>
      </x:c>
      <x:c r="AE1031" s="50" t="str"/>
      <x:c r="AF1031" t="str"/>
    </x:row>
    <x:row r="1032" ht="20" customHeight="1">
      <x:c r="A1032" s="50" t="str">
        <x:v>CTL-0148</x:v>
      </x:c>
      <x:c r="B1032" s="50" t="str">
        <x:v>Candidate alternative-rationale group</x:v>
      </x:c>
      <x:c r="C1032" s="52" t="str">
        <x:f>IF('Deal_Master_Wide'!$AU$150="","",'Deal_Master_Wide'!$AU$150)</x:f>
        <x:v>Not reviewed</x:v>
      </x:c>
      <x:c r="D1032" s="52" t="str">
        <x:f>IF('Deal_Master_Wide'!$AV$150="","",'Deal_Master_Wide'!$AV$150)</x:f>
        <x:v>Not assessed</x:v>
      </x:c>
      <x:c r="E1032" s="50" t="n">
        <x:v>0</x:v>
      </x:c>
      <x:c r="F1032" s="52" t="str">
        <x:f>IF(OR($C1032="High-confidence innovation-driven",$C1032="Medium-confidence innovation-driven"),1,IF($C1032="Clear alternative-rationale",0,""))</x:f>
      </x:c>
      <x:c r="G1032" s="52" t="str">
        <x:f>IF('Deal_Master_Wide'!$M$150="","",'Deal_Master_Wide'!$M$150)</x:f>
        <x:v>Review</x:v>
      </x:c>
      <x:c r="H1032" s="50" t="str">
        <x:v>Genesis Care Pty Ltd</x:v>
      </x:c>
      <x:c r="I1032" s="50" t="str">
        <x:v>OncoSur Group</x:v>
      </x:c>
      <x:c r="J1032" s="50" t="n">
        <x:v>2016</x:v>
      </x:c>
      <x:c r="K1032" s="50" t="n">
        <x:v>-2</x:v>
      </x:c>
      <x:c r="L1032" s="50" t="n">
        <x:v>2014</x:v>
      </x:c>
      <x:c r="M1032" s="50" t="n">
        <x:v>0</x:v>
      </x:c>
      <x:c r="N1032" s="50" t="n">
        <x:v>0</x:v>
      </x:c>
      <x:c r="O1032" s="52" t="str">
        <x:f>IF($F1032="","",$F1032*$M1032)</x:f>
      </x:c>
      <x:c r="P1032" s="54" t="str">
        <x:f>IF('Deal_Master_Wide'!$BQ$150="","",'Deal_Master_Wide'!$BQ$150)</x:f>
      </x:c>
      <x:c r="Q1032" s="54" t="str">
        <x:f>IF('Deal_Master_Wide'!$BX$150="","",'Deal_Master_Wide'!$BX$150)</x:f>
      </x:c>
      <x:c r="R1032" s="54" t="str">
        <x:f>IF('Deal_Master_Wide'!$CE$150="","",'Deal_Master_Wide'!$CE$150)</x:f>
      </x:c>
      <x:c r="S1032" s="54" t="str">
        <x:f>IF('Deal_Master_Wide'!$CL$150="","",'Deal_Master_Wide'!$CL$150)</x:f>
      </x:c>
      <x:c r="T1032" s="54" t="str">
        <x:f>IF('Deal_Master_Wide'!$CS$150="","",'Deal_Master_Wide'!$CS$150)</x:f>
      </x:c>
      <x:c r="U1032" s="54" t="str">
        <x:f>IF('Deal_Master_Wide'!$CZ$150="","",'Deal_Master_Wide'!$CZ$150)</x:f>
      </x:c>
      <x:c r="V1032" s="56" t="str">
        <x:f>IF('Deal_Master_Wide'!$DG$150="","",'Deal_Master_Wide'!$DG$150)</x:f>
      </x:c>
      <x:c r="W1032" s="56" t="str">
        <x:f>IF('Deal_Master_Wide'!$DN$150="","",'Deal_Master_Wide'!$DN$150)</x:f>
      </x:c>
      <x:c r="X1032" s="56" t="str">
        <x:f>IF('Deal_Master_Wide'!$DU$150="","",'Deal_Master_Wide'!$DU$150)</x:f>
      </x:c>
      <x:c r="Y1032" s="118" t="str">
        <x:f>IF('Deal_Master_Wide'!$EB$150="","",'Deal_Master_Wide'!$EB$150)</x:f>
      </x:c>
      <x:c r="Z1032" s="118" t="str">
        <x:f>IF('Deal_Master_Wide'!$EI$150="","",'Deal_Master_Wide'!$EI$150)</x:f>
      </x:c>
      <x:c r="AA1032" s="52" t="str">
        <x:f>IF('Deal_Master_Wide'!$AL$150="","",'Deal_Master_Wide'!$AL$150)</x:f>
        <x:v>Unknown</x:v>
      </x:c>
      <x:c r="AB1032" s="54" t="str">
        <x:f>IF('Deal_Master_Wide'!$AF$150="","",'Deal_Master_Wide'!$AF$150)</x:f>
      </x:c>
      <x:c r="AC1032" s="52" t="str">
        <x:f>IF(COUNT($P1032,$Q1032,$R1032,$S1032,$T1032,$U1032,$V1032,$W1032,$X1032)=9,"Yes","No")</x:f>
        <x:v>No</x:v>
      </x:c>
      <x:c r="AD1032" s="52" t="str">
        <x:f>IF(COUNT($Y1032,$Z1032)=2,"Yes","No")</x:f>
        <x:v>No</x:v>
      </x:c>
      <x:c r="AE1032" s="50" t="str"/>
      <x:c r="AF1032" t="str"/>
    </x:row>
    <x:row r="1033" ht="20" customHeight="1">
      <x:c r="A1033" s="50" t="str">
        <x:v>CTL-0148</x:v>
      </x:c>
      <x:c r="B1033" s="50" t="str">
        <x:v>Candidate alternative-rationale group</x:v>
      </x:c>
      <x:c r="C1033" s="52" t="str">
        <x:f>IF('Deal_Master_Wide'!$AU$150="","",'Deal_Master_Wide'!$AU$150)</x:f>
        <x:v>Not reviewed</x:v>
      </x:c>
      <x:c r="D1033" s="52" t="str">
        <x:f>IF('Deal_Master_Wide'!$AV$150="","",'Deal_Master_Wide'!$AV$150)</x:f>
        <x:v>Not assessed</x:v>
      </x:c>
      <x:c r="E1033" s="50" t="n">
        <x:v>0</x:v>
      </x:c>
      <x:c r="F1033" s="52" t="str">
        <x:f>IF(OR($C1033="High-confidence innovation-driven",$C1033="Medium-confidence innovation-driven"),1,IF($C1033="Clear alternative-rationale",0,""))</x:f>
      </x:c>
      <x:c r="G1033" s="52" t="str">
        <x:f>IF('Deal_Master_Wide'!$M$150="","",'Deal_Master_Wide'!$M$150)</x:f>
        <x:v>Review</x:v>
      </x:c>
      <x:c r="H1033" s="50" t="str">
        <x:v>Genesis Care Pty Ltd</x:v>
      </x:c>
      <x:c r="I1033" s="50" t="str">
        <x:v>OncoSur Group</x:v>
      </x:c>
      <x:c r="J1033" s="50" t="n">
        <x:v>2016</x:v>
      </x:c>
      <x:c r="K1033" s="50" t="n">
        <x:v>-1</x:v>
      </x:c>
      <x:c r="L1033" s="50" t="n">
        <x:v>2015</x:v>
      </x:c>
      <x:c r="M1033" s="50" t="n">
        <x:v>0</x:v>
      </x:c>
      <x:c r="N1033" s="50" t="n">
        <x:v>0</x:v>
      </x:c>
      <x:c r="O1033" s="52" t="str">
        <x:f>IF($F1033="","",$F1033*$M1033)</x:f>
      </x:c>
      <x:c r="P1033" s="54" t="str">
        <x:f>IF('Deal_Master_Wide'!$BR$150="","",'Deal_Master_Wide'!$BR$150)</x:f>
      </x:c>
      <x:c r="Q1033" s="54" t="str">
        <x:f>IF('Deal_Master_Wide'!$BY$150="","",'Deal_Master_Wide'!$BY$150)</x:f>
      </x:c>
      <x:c r="R1033" s="54" t="str">
        <x:f>IF('Deal_Master_Wide'!$CF$150="","",'Deal_Master_Wide'!$CF$150)</x:f>
      </x:c>
      <x:c r="S1033" s="54" t="str">
        <x:f>IF('Deal_Master_Wide'!$CM$150="","",'Deal_Master_Wide'!$CM$150)</x:f>
      </x:c>
      <x:c r="T1033" s="54" t="str">
        <x:f>IF('Deal_Master_Wide'!$CT$150="","",'Deal_Master_Wide'!$CT$150)</x:f>
      </x:c>
      <x:c r="U1033" s="54" t="str">
        <x:f>IF('Deal_Master_Wide'!$DA$150="","",'Deal_Master_Wide'!$DA$150)</x:f>
      </x:c>
      <x:c r="V1033" s="56" t="str">
        <x:f>IF('Deal_Master_Wide'!$DH$150="","",'Deal_Master_Wide'!$DH$150)</x:f>
      </x:c>
      <x:c r="W1033" s="56" t="str">
        <x:f>IF('Deal_Master_Wide'!$DO$150="","",'Deal_Master_Wide'!$DO$150)</x:f>
      </x:c>
      <x:c r="X1033" s="56" t="str">
        <x:f>IF('Deal_Master_Wide'!$DV$150="","",'Deal_Master_Wide'!$DV$150)</x:f>
      </x:c>
      <x:c r="Y1033" s="118" t="str">
        <x:f>IF('Deal_Master_Wide'!$EC$150="","",'Deal_Master_Wide'!$EC$150)</x:f>
      </x:c>
      <x:c r="Z1033" s="118" t="str">
        <x:f>IF('Deal_Master_Wide'!$EJ$150="","",'Deal_Master_Wide'!$EJ$150)</x:f>
      </x:c>
      <x:c r="AA1033" s="52" t="str">
        <x:f>IF('Deal_Master_Wide'!$AL$150="","",'Deal_Master_Wide'!$AL$150)</x:f>
        <x:v>Unknown</x:v>
      </x:c>
      <x:c r="AB1033" s="54" t="str">
        <x:f>IF('Deal_Master_Wide'!$AF$150="","",'Deal_Master_Wide'!$AF$150)</x:f>
      </x:c>
      <x:c r="AC1033" s="52" t="str">
        <x:f>IF(COUNT($P1033,$Q1033,$R1033,$S1033,$T1033,$U1033,$V1033,$W1033,$X1033)=9,"Yes","No")</x:f>
        <x:v>No</x:v>
      </x:c>
      <x:c r="AD1033" s="52" t="str">
        <x:f>IF(COUNT($Y1033,$Z1033)=2,"Yes","No")</x:f>
        <x:v>No</x:v>
      </x:c>
      <x:c r="AE1033" s="50" t="str"/>
      <x:c r="AF1033" t="str"/>
    </x:row>
    <x:row r="1034" ht="20" customHeight="1">
      <x:c r="A1034" s="50" t="str">
        <x:v>CTL-0148</x:v>
      </x:c>
      <x:c r="B1034" s="50" t="str">
        <x:v>Candidate alternative-rationale group</x:v>
      </x:c>
      <x:c r="C1034" s="52" t="str">
        <x:f>IF('Deal_Master_Wide'!$AU$150="","",'Deal_Master_Wide'!$AU$150)</x:f>
        <x:v>Not reviewed</x:v>
      </x:c>
      <x:c r="D1034" s="52" t="str">
        <x:f>IF('Deal_Master_Wide'!$AV$150="","",'Deal_Master_Wide'!$AV$150)</x:f>
        <x:v>Not assessed</x:v>
      </x:c>
      <x:c r="E1034" s="50" t="n">
        <x:v>0</x:v>
      </x:c>
      <x:c r="F1034" s="52" t="str">
        <x:f>IF(OR($C1034="High-confidence innovation-driven",$C1034="Medium-confidence innovation-driven"),1,IF($C1034="Clear alternative-rationale",0,""))</x:f>
      </x:c>
      <x:c r="G1034" s="52" t="str">
        <x:f>IF('Deal_Master_Wide'!$M$150="","",'Deal_Master_Wide'!$M$150)</x:f>
        <x:v>Review</x:v>
      </x:c>
      <x:c r="H1034" s="50" t="str">
        <x:v>Genesis Care Pty Ltd</x:v>
      </x:c>
      <x:c r="I1034" s="50" t="str">
        <x:v>OncoSur Group</x:v>
      </x:c>
      <x:c r="J1034" s="50" t="n">
        <x:v>2016</x:v>
      </x:c>
      <x:c r="K1034" s="50" t="n">
        <x:v>0</x:v>
      </x:c>
      <x:c r="L1034" s="50" t="n">
        <x:v>2016</x:v>
      </x:c>
      <x:c r="M1034" s="50" t="n">
        <x:v>0</x:v>
      </x:c>
      <x:c r="N1034" s="50" t="n">
        <x:v>1</x:v>
      </x:c>
      <x:c r="O1034" s="52" t="str">
        <x:f>IF($F1034="","",$F1034*$M1034)</x:f>
      </x:c>
      <x:c r="P1034" s="54" t="str">
        <x:f>IF('Deal_Master_Wide'!$BS$150="","",'Deal_Master_Wide'!$BS$150)</x:f>
      </x:c>
      <x:c r="Q1034" s="54" t="str">
        <x:f>IF('Deal_Master_Wide'!$BZ$150="","",'Deal_Master_Wide'!$BZ$150)</x:f>
      </x:c>
      <x:c r="R1034" s="54" t="str">
        <x:f>IF('Deal_Master_Wide'!$CG$150="","",'Deal_Master_Wide'!$CG$150)</x:f>
      </x:c>
      <x:c r="S1034" s="54" t="str">
        <x:f>IF('Deal_Master_Wide'!$CN$150="","",'Deal_Master_Wide'!$CN$150)</x:f>
      </x:c>
      <x:c r="T1034" s="54" t="str">
        <x:f>IF('Deal_Master_Wide'!$CU$150="","",'Deal_Master_Wide'!$CU$150)</x:f>
      </x:c>
      <x:c r="U1034" s="54" t="str">
        <x:f>IF('Deal_Master_Wide'!$DB$150="","",'Deal_Master_Wide'!$DB$150)</x:f>
      </x:c>
      <x:c r="V1034" s="56" t="str">
        <x:f>IF('Deal_Master_Wide'!$DI$150="","",'Deal_Master_Wide'!$DI$150)</x:f>
      </x:c>
      <x:c r="W1034" s="56" t="str">
        <x:f>IF('Deal_Master_Wide'!$DP$150="","",'Deal_Master_Wide'!$DP$150)</x:f>
      </x:c>
      <x:c r="X1034" s="56" t="str">
        <x:f>IF('Deal_Master_Wide'!$DW$150="","",'Deal_Master_Wide'!$DW$150)</x:f>
      </x:c>
      <x:c r="Y1034" s="118" t="str">
        <x:f>IF('Deal_Master_Wide'!$ED$150="","",'Deal_Master_Wide'!$ED$150)</x:f>
      </x:c>
      <x:c r="Z1034" s="118" t="str">
        <x:f>IF('Deal_Master_Wide'!$EK$150="","",'Deal_Master_Wide'!$EK$150)</x:f>
      </x:c>
      <x:c r="AA1034" s="52" t="str">
        <x:f>IF('Deal_Master_Wide'!$AL$150="","",'Deal_Master_Wide'!$AL$150)</x:f>
        <x:v>Unknown</x:v>
      </x:c>
      <x:c r="AB1034" s="54" t="str">
        <x:f>IF('Deal_Master_Wide'!$AF$150="","",'Deal_Master_Wide'!$AF$150)</x:f>
      </x:c>
      <x:c r="AC1034" s="52" t="str">
        <x:f>IF(COUNT($P1034,$Q1034,$R1034,$S1034,$T1034,$U1034,$V1034,$W1034,$X1034)=9,"Yes","No")</x:f>
        <x:v>No</x:v>
      </x:c>
      <x:c r="AD1034" s="52" t="str">
        <x:f>IF(COUNT($Y1034,$Z1034)=2,"Yes","No")</x:f>
        <x:v>No</x:v>
      </x:c>
      <x:c r="AE1034" s="50" t="str"/>
      <x:c r="AF1034" t="str"/>
    </x:row>
    <x:row r="1035" ht="20" customHeight="1">
      <x:c r="A1035" s="50" t="str">
        <x:v>CTL-0148</x:v>
      </x:c>
      <x:c r="B1035" s="50" t="str">
        <x:v>Candidate alternative-rationale group</x:v>
      </x:c>
      <x:c r="C1035" s="52" t="str">
        <x:f>IF('Deal_Master_Wide'!$AU$150="","",'Deal_Master_Wide'!$AU$150)</x:f>
        <x:v>Not reviewed</x:v>
      </x:c>
      <x:c r="D1035" s="52" t="str">
        <x:f>IF('Deal_Master_Wide'!$AV$150="","",'Deal_Master_Wide'!$AV$150)</x:f>
        <x:v>Not assessed</x:v>
      </x:c>
      <x:c r="E1035" s="50" t="n">
        <x:v>0</x:v>
      </x:c>
      <x:c r="F1035" s="52" t="str">
        <x:f>IF(OR($C1035="High-confidence innovation-driven",$C1035="Medium-confidence innovation-driven"),1,IF($C1035="Clear alternative-rationale",0,""))</x:f>
      </x:c>
      <x:c r="G1035" s="52" t="str">
        <x:f>IF('Deal_Master_Wide'!$M$150="","",'Deal_Master_Wide'!$M$150)</x:f>
        <x:v>Review</x:v>
      </x:c>
      <x:c r="H1035" s="50" t="str">
        <x:v>Genesis Care Pty Ltd</x:v>
      </x:c>
      <x:c r="I1035" s="50" t="str">
        <x:v>OncoSur Group</x:v>
      </x:c>
      <x:c r="J1035" s="50" t="n">
        <x:v>2016</x:v>
      </x:c>
      <x:c r="K1035" s="50" t="n">
        <x:v>1</x:v>
      </x:c>
      <x:c r="L1035" s="50" t="n">
        <x:v>2017</x:v>
      </x:c>
      <x:c r="M1035" s="50" t="n">
        <x:v>1</x:v>
      </x:c>
      <x:c r="N1035" s="50" t="n">
        <x:v>1</x:v>
      </x:c>
      <x:c r="O1035" s="52" t="str">
        <x:f>IF($F1035="","",$F1035*$M1035)</x:f>
      </x:c>
      <x:c r="P1035" s="54" t="str">
        <x:f>IF('Deal_Master_Wide'!$BT$150="","",'Deal_Master_Wide'!$BT$150)</x:f>
      </x:c>
      <x:c r="Q1035" s="54" t="str">
        <x:f>IF('Deal_Master_Wide'!$CA$150="","",'Deal_Master_Wide'!$CA$150)</x:f>
      </x:c>
      <x:c r="R1035" s="54" t="str">
        <x:f>IF('Deal_Master_Wide'!$CH$150="","",'Deal_Master_Wide'!$CH$150)</x:f>
      </x:c>
      <x:c r="S1035" s="54" t="str">
        <x:f>IF('Deal_Master_Wide'!$CO$150="","",'Deal_Master_Wide'!$CO$150)</x:f>
      </x:c>
      <x:c r="T1035" s="54" t="str">
        <x:f>IF('Deal_Master_Wide'!$CV$150="","",'Deal_Master_Wide'!$CV$150)</x:f>
      </x:c>
      <x:c r="U1035" s="54" t="str">
        <x:f>IF('Deal_Master_Wide'!$DC$150="","",'Deal_Master_Wide'!$DC$150)</x:f>
      </x:c>
      <x:c r="V1035" s="56" t="str">
        <x:f>IF('Deal_Master_Wide'!$DJ$150="","",'Deal_Master_Wide'!$DJ$150)</x:f>
      </x:c>
      <x:c r="W1035" s="56" t="str">
        <x:f>IF('Deal_Master_Wide'!$DQ$150="","",'Deal_Master_Wide'!$DQ$150)</x:f>
      </x:c>
      <x:c r="X1035" s="56" t="str">
        <x:f>IF('Deal_Master_Wide'!$DX$150="","",'Deal_Master_Wide'!$DX$150)</x:f>
      </x:c>
      <x:c r="Y1035" s="118" t="str">
        <x:f>IF('Deal_Master_Wide'!$EE$150="","",'Deal_Master_Wide'!$EE$150)</x:f>
      </x:c>
      <x:c r="Z1035" s="118" t="str">
        <x:f>IF('Deal_Master_Wide'!$EL$150="","",'Deal_Master_Wide'!$EL$150)</x:f>
      </x:c>
      <x:c r="AA1035" s="52" t="str">
        <x:f>IF('Deal_Master_Wide'!$AL$150="","",'Deal_Master_Wide'!$AL$150)</x:f>
        <x:v>Unknown</x:v>
      </x:c>
      <x:c r="AB1035" s="54" t="str">
        <x:f>IF('Deal_Master_Wide'!$AF$150="","",'Deal_Master_Wide'!$AF$150)</x:f>
      </x:c>
      <x:c r="AC1035" s="52" t="str">
        <x:f>IF(COUNT($P1035,$Q1035,$R1035,$S1035,$T1035,$U1035,$V1035,$W1035,$X1035)=9,"Yes","No")</x:f>
        <x:v>No</x:v>
      </x:c>
      <x:c r="AD1035" s="52" t="str">
        <x:f>IF(COUNT($Y1035,$Z1035)=2,"Yes","No")</x:f>
        <x:v>No</x:v>
      </x:c>
      <x:c r="AE1035" s="50" t="str"/>
      <x:c r="AF1035" t="str"/>
    </x:row>
    <x:row r="1036" ht="20" customHeight="1">
      <x:c r="A1036" s="50" t="str">
        <x:v>CTL-0148</x:v>
      </x:c>
      <x:c r="B1036" s="50" t="str">
        <x:v>Candidate alternative-rationale group</x:v>
      </x:c>
      <x:c r="C1036" s="52" t="str">
        <x:f>IF('Deal_Master_Wide'!$AU$150="","",'Deal_Master_Wide'!$AU$150)</x:f>
        <x:v>Not reviewed</x:v>
      </x:c>
      <x:c r="D1036" s="52" t="str">
        <x:f>IF('Deal_Master_Wide'!$AV$150="","",'Deal_Master_Wide'!$AV$150)</x:f>
        <x:v>Not assessed</x:v>
      </x:c>
      <x:c r="E1036" s="50" t="n">
        <x:v>0</x:v>
      </x:c>
      <x:c r="F1036" s="52" t="str">
        <x:f>IF(OR($C1036="High-confidence innovation-driven",$C1036="Medium-confidence innovation-driven"),1,IF($C1036="Clear alternative-rationale",0,""))</x:f>
      </x:c>
      <x:c r="G1036" s="52" t="str">
        <x:f>IF('Deal_Master_Wide'!$M$150="","",'Deal_Master_Wide'!$M$150)</x:f>
        <x:v>Review</x:v>
      </x:c>
      <x:c r="H1036" s="50" t="str">
        <x:v>Genesis Care Pty Ltd</x:v>
      </x:c>
      <x:c r="I1036" s="50" t="str">
        <x:v>OncoSur Group</x:v>
      </x:c>
      <x:c r="J1036" s="50" t="n">
        <x:v>2016</x:v>
      </x:c>
      <x:c r="K1036" s="50" t="n">
        <x:v>2</x:v>
      </x:c>
      <x:c r="L1036" s="50" t="n">
        <x:v>2018</x:v>
      </x:c>
      <x:c r="M1036" s="50" t="n">
        <x:v>1</x:v>
      </x:c>
      <x:c r="N1036" s="50" t="n">
        <x:v>1</x:v>
      </x:c>
      <x:c r="O1036" s="52" t="str">
        <x:f>IF($F1036="","",$F1036*$M1036)</x:f>
      </x:c>
      <x:c r="P1036" s="54" t="str">
        <x:f>IF('Deal_Master_Wide'!$BU$150="","",'Deal_Master_Wide'!$BU$150)</x:f>
      </x:c>
      <x:c r="Q1036" s="54" t="str">
        <x:f>IF('Deal_Master_Wide'!$CB$150="","",'Deal_Master_Wide'!$CB$150)</x:f>
      </x:c>
      <x:c r="R1036" s="54" t="str">
        <x:f>IF('Deal_Master_Wide'!$CI$150="","",'Deal_Master_Wide'!$CI$150)</x:f>
      </x:c>
      <x:c r="S1036" s="54" t="str">
        <x:f>IF('Deal_Master_Wide'!$CP$150="","",'Deal_Master_Wide'!$CP$150)</x:f>
      </x:c>
      <x:c r="T1036" s="54" t="str">
        <x:f>IF('Deal_Master_Wide'!$CW$150="","",'Deal_Master_Wide'!$CW$150)</x:f>
      </x:c>
      <x:c r="U1036" s="54" t="str">
        <x:f>IF('Deal_Master_Wide'!$DD$150="","",'Deal_Master_Wide'!$DD$150)</x:f>
      </x:c>
      <x:c r="V1036" s="56" t="str">
        <x:f>IF('Deal_Master_Wide'!$DK$150="","",'Deal_Master_Wide'!$DK$150)</x:f>
      </x:c>
      <x:c r="W1036" s="56" t="str">
        <x:f>IF('Deal_Master_Wide'!$DR$150="","",'Deal_Master_Wide'!$DR$150)</x:f>
      </x:c>
      <x:c r="X1036" s="56" t="str">
        <x:f>IF('Deal_Master_Wide'!$DY$150="","",'Deal_Master_Wide'!$DY$150)</x:f>
      </x:c>
      <x:c r="Y1036" s="118" t="str">
        <x:f>IF('Deal_Master_Wide'!$EF$150="","",'Deal_Master_Wide'!$EF$150)</x:f>
      </x:c>
      <x:c r="Z1036" s="118" t="str">
        <x:f>IF('Deal_Master_Wide'!$EM$150="","",'Deal_Master_Wide'!$EM$150)</x:f>
      </x:c>
      <x:c r="AA1036" s="52" t="str">
        <x:f>IF('Deal_Master_Wide'!$AL$150="","",'Deal_Master_Wide'!$AL$150)</x:f>
        <x:v>Unknown</x:v>
      </x:c>
      <x:c r="AB1036" s="54" t="str">
        <x:f>IF('Deal_Master_Wide'!$AF$150="","",'Deal_Master_Wide'!$AF$150)</x:f>
      </x:c>
      <x:c r="AC1036" s="52" t="str">
        <x:f>IF(COUNT($P1036,$Q1036,$R1036,$S1036,$T1036,$U1036,$V1036,$W1036,$X1036)=9,"Yes","No")</x:f>
        <x:v>No</x:v>
      </x:c>
      <x:c r="AD1036" s="52" t="str">
        <x:f>IF(COUNT($Y1036,$Z1036)=2,"Yes","No")</x:f>
        <x:v>No</x:v>
      </x:c>
      <x:c r="AE1036" s="50" t="str"/>
      <x:c r="AF1036" t="str"/>
    </x:row>
    <x:row r="1037" ht="20" customHeight="1">
      <x:c r="A1037" s="50" t="str">
        <x:v>CTL-0148</x:v>
      </x:c>
      <x:c r="B1037" s="50" t="str">
        <x:v>Candidate alternative-rationale group</x:v>
      </x:c>
      <x:c r="C1037" s="52" t="str">
        <x:f>IF('Deal_Master_Wide'!$AU$150="","",'Deal_Master_Wide'!$AU$150)</x:f>
        <x:v>Not reviewed</x:v>
      </x:c>
      <x:c r="D1037" s="52" t="str">
        <x:f>IF('Deal_Master_Wide'!$AV$150="","",'Deal_Master_Wide'!$AV$150)</x:f>
        <x:v>Not assessed</x:v>
      </x:c>
      <x:c r="E1037" s="50" t="n">
        <x:v>0</x:v>
      </x:c>
      <x:c r="F1037" s="52" t="str">
        <x:f>IF(OR($C1037="High-confidence innovation-driven",$C1037="Medium-confidence innovation-driven"),1,IF($C1037="Clear alternative-rationale",0,""))</x:f>
      </x:c>
      <x:c r="G1037" s="52" t="str">
        <x:f>IF('Deal_Master_Wide'!$M$150="","",'Deal_Master_Wide'!$M$150)</x:f>
        <x:v>Review</x:v>
      </x:c>
      <x:c r="H1037" s="50" t="str">
        <x:v>Genesis Care Pty Ltd</x:v>
      </x:c>
      <x:c r="I1037" s="50" t="str">
        <x:v>OncoSur Group</x:v>
      </x:c>
      <x:c r="J1037" s="50" t="n">
        <x:v>2016</x:v>
      </x:c>
      <x:c r="K1037" s="50" t="n">
        <x:v>3</x:v>
      </x:c>
      <x:c r="L1037" s="50" t="n">
        <x:v>2019</x:v>
      </x:c>
      <x:c r="M1037" s="50" t="n">
        <x:v>1</x:v>
      </x:c>
      <x:c r="N1037" s="50" t="n">
        <x:v>1</x:v>
      </x:c>
      <x:c r="O1037" s="52" t="str">
        <x:f>IF($F1037="","",$F1037*$M1037)</x:f>
      </x:c>
      <x:c r="P1037" s="54" t="str">
        <x:f>IF('Deal_Master_Wide'!$BV$150="","",'Deal_Master_Wide'!$BV$150)</x:f>
      </x:c>
      <x:c r="Q1037" s="54" t="str">
        <x:f>IF('Deal_Master_Wide'!$CC$150="","",'Deal_Master_Wide'!$CC$150)</x:f>
      </x:c>
      <x:c r="R1037" s="54" t="str">
        <x:f>IF('Deal_Master_Wide'!$CJ$150="","",'Deal_Master_Wide'!$CJ$150)</x:f>
      </x:c>
      <x:c r="S1037" s="54" t="str">
        <x:f>IF('Deal_Master_Wide'!$CQ$150="","",'Deal_Master_Wide'!$CQ$150)</x:f>
      </x:c>
      <x:c r="T1037" s="54" t="str">
        <x:f>IF('Deal_Master_Wide'!$CX$150="","",'Deal_Master_Wide'!$CX$150)</x:f>
      </x:c>
      <x:c r="U1037" s="54" t="str">
        <x:f>IF('Deal_Master_Wide'!$DE$150="","",'Deal_Master_Wide'!$DE$150)</x:f>
      </x:c>
      <x:c r="V1037" s="56" t="str">
        <x:f>IF('Deal_Master_Wide'!$DL$150="","",'Deal_Master_Wide'!$DL$150)</x:f>
      </x:c>
      <x:c r="W1037" s="56" t="str">
        <x:f>IF('Deal_Master_Wide'!$DS$150="","",'Deal_Master_Wide'!$DS$150)</x:f>
      </x:c>
      <x:c r="X1037" s="56" t="str">
        <x:f>IF('Deal_Master_Wide'!$DZ$150="","",'Deal_Master_Wide'!$DZ$150)</x:f>
      </x:c>
      <x:c r="Y1037" s="118" t="str">
        <x:f>IF('Deal_Master_Wide'!$EG$150="","",'Deal_Master_Wide'!$EG$150)</x:f>
      </x:c>
      <x:c r="Z1037" s="118" t="str">
        <x:f>IF('Deal_Master_Wide'!$EN$150="","",'Deal_Master_Wide'!$EN$150)</x:f>
      </x:c>
      <x:c r="AA1037" s="52" t="str">
        <x:f>IF('Deal_Master_Wide'!$AL$150="","",'Deal_Master_Wide'!$AL$150)</x:f>
        <x:v>Unknown</x:v>
      </x:c>
      <x:c r="AB1037" s="54" t="str">
        <x:f>IF('Deal_Master_Wide'!$AF$150="","",'Deal_Master_Wide'!$AF$150)</x:f>
      </x:c>
      <x:c r="AC1037" s="52" t="str">
        <x:f>IF(COUNT($P1037,$Q1037,$R1037,$S1037,$T1037,$U1037,$V1037,$W1037,$X1037)=9,"Yes","No")</x:f>
        <x:v>No</x:v>
      </x:c>
      <x:c r="AD1037" s="52" t="str">
        <x:f>IF(COUNT($Y1037,$Z1037)=2,"Yes","No")</x:f>
        <x:v>No</x:v>
      </x:c>
      <x:c r="AE1037" s="50" t="str"/>
      <x:c r="AF1037" t="str"/>
    </x:row>
    <x:row r="1038" ht="20" customHeight="1">
      <x:c r="A1038" s="50" t="str">
        <x:v>CTL-0149</x:v>
      </x:c>
      <x:c r="B1038" s="50" t="str">
        <x:v>Candidate alternative-rationale group</x:v>
      </x:c>
      <x:c r="C1038" s="52" t="str">
        <x:f>IF('Deal_Master_Wide'!$AU$151="","",'Deal_Master_Wide'!$AU$151)</x:f>
        <x:v>Not reviewed</x:v>
      </x:c>
      <x:c r="D1038" s="52" t="str">
        <x:f>IF('Deal_Master_Wide'!$AV$151="","",'Deal_Master_Wide'!$AV$151)</x:f>
        <x:v>Not assessed</x:v>
      </x:c>
      <x:c r="E1038" s="50" t="n">
        <x:v>0</x:v>
      </x:c>
      <x:c r="F1038" s="52" t="str">
        <x:f>IF(OR($C1038="High-confidence innovation-driven",$C1038="Medium-confidence innovation-driven"),1,IF($C1038="Clear alternative-rationale",0,""))</x:f>
      </x:c>
      <x:c r="G1038" s="52" t="str">
        <x:f>IF('Deal_Master_Wide'!$M$151="","",'Deal_Master_Wide'!$M$151)</x:f>
        <x:v>Review</x:v>
      </x:c>
      <x:c r="H1038" s="50" t="str">
        <x:v>SuanFarma SA</x:v>
      </x:c>
      <x:c r="I1038" s="50" t="str">
        <x:v>Companhia Industrial Produtora de Antibioticos SA</x:v>
      </x:c>
      <x:c r="J1038" s="50" t="n">
        <x:v>2016</x:v>
      </x:c>
      <x:c r="K1038" s="50" t="n">
        <x:v>-3</x:v>
      </x:c>
      <x:c r="L1038" s="50" t="n">
        <x:v>2013</x:v>
      </x:c>
      <x:c r="M1038" s="50" t="n">
        <x:v>0</x:v>
      </x:c>
      <x:c r="N1038" s="50" t="n">
        <x:v>0</x:v>
      </x:c>
      <x:c r="O1038" s="52" t="str">
        <x:f>IF($F1038="","",$F1038*$M1038)</x:f>
      </x:c>
      <x:c r="P1038" s="54" t="str">
        <x:f>IF('Deal_Master_Wide'!$BP$151="","",'Deal_Master_Wide'!$BP$151)</x:f>
      </x:c>
      <x:c r="Q1038" s="54" t="str">
        <x:f>IF('Deal_Master_Wide'!$BW$151="","",'Deal_Master_Wide'!$BW$151)</x:f>
      </x:c>
      <x:c r="R1038" s="54" t="str">
        <x:f>IF('Deal_Master_Wide'!$CD$151="","",'Deal_Master_Wide'!$CD$151)</x:f>
      </x:c>
      <x:c r="S1038" s="54" t="str">
        <x:f>IF('Deal_Master_Wide'!$CK$151="","",'Deal_Master_Wide'!$CK$151)</x:f>
      </x:c>
      <x:c r="T1038" s="54" t="str">
        <x:f>IF('Deal_Master_Wide'!$CR$151="","",'Deal_Master_Wide'!$CR$151)</x:f>
      </x:c>
      <x:c r="U1038" s="54" t="str">
        <x:f>IF('Deal_Master_Wide'!$CY$151="","",'Deal_Master_Wide'!$CY$151)</x:f>
      </x:c>
      <x:c r="V1038" s="56" t="str">
        <x:f>IF('Deal_Master_Wide'!$DF$151="","",'Deal_Master_Wide'!$DF$151)</x:f>
      </x:c>
      <x:c r="W1038" s="56" t="str">
        <x:f>IF('Deal_Master_Wide'!$DM$151="","",'Deal_Master_Wide'!$DM$151)</x:f>
      </x:c>
      <x:c r="X1038" s="56" t="str">
        <x:f>IF('Deal_Master_Wide'!$DT$151="","",'Deal_Master_Wide'!$DT$151)</x:f>
      </x:c>
      <x:c r="Y1038" s="118" t="str">
        <x:f>IF('Deal_Master_Wide'!$EA$151="","",'Deal_Master_Wide'!$EA$151)</x:f>
      </x:c>
      <x:c r="Z1038" s="118" t="str">
        <x:f>IF('Deal_Master_Wide'!$EH$151="","",'Deal_Master_Wide'!$EH$151)</x:f>
      </x:c>
      <x:c r="AA1038" s="52" t="str">
        <x:f>IF('Deal_Master_Wide'!$AL$151="","",'Deal_Master_Wide'!$AL$151)</x:f>
        <x:v>Unknown</x:v>
      </x:c>
      <x:c r="AB1038" s="54" t="str">
        <x:f>IF('Deal_Master_Wide'!$AF$151="","",'Deal_Master_Wide'!$AF$151)</x:f>
      </x:c>
      <x:c r="AC1038" s="52" t="str">
        <x:f>IF(COUNT($P1038,$Q1038,$R1038,$S1038,$T1038,$U1038,$V1038,$W1038,$X1038)=9,"Yes","No")</x:f>
        <x:v>No</x:v>
      </x:c>
      <x:c r="AD1038" s="52" t="str">
        <x:f>IF(COUNT($Y1038,$Z1038)=2,"Yes","No")</x:f>
        <x:v>No</x:v>
      </x:c>
      <x:c r="AE1038" s="50" t="str"/>
      <x:c r="AF1038" t="str"/>
    </x:row>
    <x:row r="1039" ht="20" customHeight="1">
      <x:c r="A1039" s="50" t="str">
        <x:v>CTL-0149</x:v>
      </x:c>
      <x:c r="B1039" s="50" t="str">
        <x:v>Candidate alternative-rationale group</x:v>
      </x:c>
      <x:c r="C1039" s="52" t="str">
        <x:f>IF('Deal_Master_Wide'!$AU$151="","",'Deal_Master_Wide'!$AU$151)</x:f>
        <x:v>Not reviewed</x:v>
      </x:c>
      <x:c r="D1039" s="52" t="str">
        <x:f>IF('Deal_Master_Wide'!$AV$151="","",'Deal_Master_Wide'!$AV$151)</x:f>
        <x:v>Not assessed</x:v>
      </x:c>
      <x:c r="E1039" s="50" t="n">
        <x:v>0</x:v>
      </x:c>
      <x:c r="F1039" s="52" t="str">
        <x:f>IF(OR($C1039="High-confidence innovation-driven",$C1039="Medium-confidence innovation-driven"),1,IF($C1039="Clear alternative-rationale",0,""))</x:f>
      </x:c>
      <x:c r="G1039" s="52" t="str">
        <x:f>IF('Deal_Master_Wide'!$M$151="","",'Deal_Master_Wide'!$M$151)</x:f>
        <x:v>Review</x:v>
      </x:c>
      <x:c r="H1039" s="50" t="str">
        <x:v>SuanFarma SA</x:v>
      </x:c>
      <x:c r="I1039" s="50" t="str">
        <x:v>Companhia Industrial Produtora de Antibioticos SA</x:v>
      </x:c>
      <x:c r="J1039" s="50" t="n">
        <x:v>2016</x:v>
      </x:c>
      <x:c r="K1039" s="50" t="n">
        <x:v>-2</x:v>
      </x:c>
      <x:c r="L1039" s="50" t="n">
        <x:v>2014</x:v>
      </x:c>
      <x:c r="M1039" s="50" t="n">
        <x:v>0</x:v>
      </x:c>
      <x:c r="N1039" s="50" t="n">
        <x:v>0</x:v>
      </x:c>
      <x:c r="O1039" s="52" t="str">
        <x:f>IF($F1039="","",$F1039*$M1039)</x:f>
      </x:c>
      <x:c r="P1039" s="54" t="str">
        <x:f>IF('Deal_Master_Wide'!$BQ$151="","",'Deal_Master_Wide'!$BQ$151)</x:f>
      </x:c>
      <x:c r="Q1039" s="54" t="str">
        <x:f>IF('Deal_Master_Wide'!$BX$151="","",'Deal_Master_Wide'!$BX$151)</x:f>
      </x:c>
      <x:c r="R1039" s="54" t="str">
        <x:f>IF('Deal_Master_Wide'!$CE$151="","",'Deal_Master_Wide'!$CE$151)</x:f>
      </x:c>
      <x:c r="S1039" s="54" t="str">
        <x:f>IF('Deal_Master_Wide'!$CL$151="","",'Deal_Master_Wide'!$CL$151)</x:f>
      </x:c>
      <x:c r="T1039" s="54" t="str">
        <x:f>IF('Deal_Master_Wide'!$CS$151="","",'Deal_Master_Wide'!$CS$151)</x:f>
      </x:c>
      <x:c r="U1039" s="54" t="str">
        <x:f>IF('Deal_Master_Wide'!$CZ$151="","",'Deal_Master_Wide'!$CZ$151)</x:f>
      </x:c>
      <x:c r="V1039" s="56" t="str">
        <x:f>IF('Deal_Master_Wide'!$DG$151="","",'Deal_Master_Wide'!$DG$151)</x:f>
      </x:c>
      <x:c r="W1039" s="56" t="str">
        <x:f>IF('Deal_Master_Wide'!$DN$151="","",'Deal_Master_Wide'!$DN$151)</x:f>
      </x:c>
      <x:c r="X1039" s="56" t="str">
        <x:f>IF('Deal_Master_Wide'!$DU$151="","",'Deal_Master_Wide'!$DU$151)</x:f>
      </x:c>
      <x:c r="Y1039" s="118" t="str">
        <x:f>IF('Deal_Master_Wide'!$EB$151="","",'Deal_Master_Wide'!$EB$151)</x:f>
      </x:c>
      <x:c r="Z1039" s="118" t="str">
        <x:f>IF('Deal_Master_Wide'!$EI$151="","",'Deal_Master_Wide'!$EI$151)</x:f>
      </x:c>
      <x:c r="AA1039" s="52" t="str">
        <x:f>IF('Deal_Master_Wide'!$AL$151="","",'Deal_Master_Wide'!$AL$151)</x:f>
        <x:v>Unknown</x:v>
      </x:c>
      <x:c r="AB1039" s="54" t="str">
        <x:f>IF('Deal_Master_Wide'!$AF$151="","",'Deal_Master_Wide'!$AF$151)</x:f>
      </x:c>
      <x:c r="AC1039" s="52" t="str">
        <x:f>IF(COUNT($P1039,$Q1039,$R1039,$S1039,$T1039,$U1039,$V1039,$W1039,$X1039)=9,"Yes","No")</x:f>
        <x:v>No</x:v>
      </x:c>
      <x:c r="AD1039" s="52" t="str">
        <x:f>IF(COUNT($Y1039,$Z1039)=2,"Yes","No")</x:f>
        <x:v>No</x:v>
      </x:c>
      <x:c r="AE1039" s="50" t="str"/>
      <x:c r="AF1039" t="str"/>
    </x:row>
    <x:row r="1040" ht="20" customHeight="1">
      <x:c r="A1040" s="50" t="str">
        <x:v>CTL-0149</x:v>
      </x:c>
      <x:c r="B1040" s="50" t="str">
        <x:v>Candidate alternative-rationale group</x:v>
      </x:c>
      <x:c r="C1040" s="52" t="str">
        <x:f>IF('Deal_Master_Wide'!$AU$151="","",'Deal_Master_Wide'!$AU$151)</x:f>
        <x:v>Not reviewed</x:v>
      </x:c>
      <x:c r="D1040" s="52" t="str">
        <x:f>IF('Deal_Master_Wide'!$AV$151="","",'Deal_Master_Wide'!$AV$151)</x:f>
        <x:v>Not assessed</x:v>
      </x:c>
      <x:c r="E1040" s="50" t="n">
        <x:v>0</x:v>
      </x:c>
      <x:c r="F1040" s="52" t="str">
        <x:f>IF(OR($C1040="High-confidence innovation-driven",$C1040="Medium-confidence innovation-driven"),1,IF($C1040="Clear alternative-rationale",0,""))</x:f>
      </x:c>
      <x:c r="G1040" s="52" t="str">
        <x:f>IF('Deal_Master_Wide'!$M$151="","",'Deal_Master_Wide'!$M$151)</x:f>
        <x:v>Review</x:v>
      </x:c>
      <x:c r="H1040" s="50" t="str">
        <x:v>SuanFarma SA</x:v>
      </x:c>
      <x:c r="I1040" s="50" t="str">
        <x:v>Companhia Industrial Produtora de Antibioticos SA</x:v>
      </x:c>
      <x:c r="J1040" s="50" t="n">
        <x:v>2016</x:v>
      </x:c>
      <x:c r="K1040" s="50" t="n">
        <x:v>-1</x:v>
      </x:c>
      <x:c r="L1040" s="50" t="n">
        <x:v>2015</x:v>
      </x:c>
      <x:c r="M1040" s="50" t="n">
        <x:v>0</x:v>
      </x:c>
      <x:c r="N1040" s="50" t="n">
        <x:v>0</x:v>
      </x:c>
      <x:c r="O1040" s="52" t="str">
        <x:f>IF($F1040="","",$F1040*$M1040)</x:f>
      </x:c>
      <x:c r="P1040" s="54" t="str">
        <x:f>IF('Deal_Master_Wide'!$BR$151="","",'Deal_Master_Wide'!$BR$151)</x:f>
      </x:c>
      <x:c r="Q1040" s="54" t="str">
        <x:f>IF('Deal_Master_Wide'!$BY$151="","",'Deal_Master_Wide'!$BY$151)</x:f>
      </x:c>
      <x:c r="R1040" s="54" t="str">
        <x:f>IF('Deal_Master_Wide'!$CF$151="","",'Deal_Master_Wide'!$CF$151)</x:f>
      </x:c>
      <x:c r="S1040" s="54" t="str">
        <x:f>IF('Deal_Master_Wide'!$CM$151="","",'Deal_Master_Wide'!$CM$151)</x:f>
      </x:c>
      <x:c r="T1040" s="54" t="str">
        <x:f>IF('Deal_Master_Wide'!$CT$151="","",'Deal_Master_Wide'!$CT$151)</x:f>
      </x:c>
      <x:c r="U1040" s="54" t="str">
        <x:f>IF('Deal_Master_Wide'!$DA$151="","",'Deal_Master_Wide'!$DA$151)</x:f>
      </x:c>
      <x:c r="V1040" s="56" t="str">
        <x:f>IF('Deal_Master_Wide'!$DH$151="","",'Deal_Master_Wide'!$DH$151)</x:f>
      </x:c>
      <x:c r="W1040" s="56" t="str">
        <x:f>IF('Deal_Master_Wide'!$DO$151="","",'Deal_Master_Wide'!$DO$151)</x:f>
      </x:c>
      <x:c r="X1040" s="56" t="str">
        <x:f>IF('Deal_Master_Wide'!$DV$151="","",'Deal_Master_Wide'!$DV$151)</x:f>
      </x:c>
      <x:c r="Y1040" s="118" t="str">
        <x:f>IF('Deal_Master_Wide'!$EC$151="","",'Deal_Master_Wide'!$EC$151)</x:f>
      </x:c>
      <x:c r="Z1040" s="118" t="str">
        <x:f>IF('Deal_Master_Wide'!$EJ$151="","",'Deal_Master_Wide'!$EJ$151)</x:f>
      </x:c>
      <x:c r="AA1040" s="52" t="str">
        <x:f>IF('Deal_Master_Wide'!$AL$151="","",'Deal_Master_Wide'!$AL$151)</x:f>
        <x:v>Unknown</x:v>
      </x:c>
      <x:c r="AB1040" s="54" t="str">
        <x:f>IF('Deal_Master_Wide'!$AF$151="","",'Deal_Master_Wide'!$AF$151)</x:f>
      </x:c>
      <x:c r="AC1040" s="52" t="str">
        <x:f>IF(COUNT($P1040,$Q1040,$R1040,$S1040,$T1040,$U1040,$V1040,$W1040,$X1040)=9,"Yes","No")</x:f>
        <x:v>No</x:v>
      </x:c>
      <x:c r="AD1040" s="52" t="str">
        <x:f>IF(COUNT($Y1040,$Z1040)=2,"Yes","No")</x:f>
        <x:v>No</x:v>
      </x:c>
      <x:c r="AE1040" s="50" t="str"/>
      <x:c r="AF1040" t="str"/>
    </x:row>
    <x:row r="1041" ht="20" customHeight="1">
      <x:c r="A1041" s="50" t="str">
        <x:v>CTL-0149</x:v>
      </x:c>
      <x:c r="B1041" s="50" t="str">
        <x:v>Candidate alternative-rationale group</x:v>
      </x:c>
      <x:c r="C1041" s="52" t="str">
        <x:f>IF('Deal_Master_Wide'!$AU$151="","",'Deal_Master_Wide'!$AU$151)</x:f>
        <x:v>Not reviewed</x:v>
      </x:c>
      <x:c r="D1041" s="52" t="str">
        <x:f>IF('Deal_Master_Wide'!$AV$151="","",'Deal_Master_Wide'!$AV$151)</x:f>
        <x:v>Not assessed</x:v>
      </x:c>
      <x:c r="E1041" s="50" t="n">
        <x:v>0</x:v>
      </x:c>
      <x:c r="F1041" s="52" t="str">
        <x:f>IF(OR($C1041="High-confidence innovation-driven",$C1041="Medium-confidence innovation-driven"),1,IF($C1041="Clear alternative-rationale",0,""))</x:f>
      </x:c>
      <x:c r="G1041" s="52" t="str">
        <x:f>IF('Deal_Master_Wide'!$M$151="","",'Deal_Master_Wide'!$M$151)</x:f>
        <x:v>Review</x:v>
      </x:c>
      <x:c r="H1041" s="50" t="str">
        <x:v>SuanFarma SA</x:v>
      </x:c>
      <x:c r="I1041" s="50" t="str">
        <x:v>Companhia Industrial Produtora de Antibioticos SA</x:v>
      </x:c>
      <x:c r="J1041" s="50" t="n">
        <x:v>2016</x:v>
      </x:c>
      <x:c r="K1041" s="50" t="n">
        <x:v>0</x:v>
      </x:c>
      <x:c r="L1041" s="50" t="n">
        <x:v>2016</x:v>
      </x:c>
      <x:c r="M1041" s="50" t="n">
        <x:v>0</x:v>
      </x:c>
      <x:c r="N1041" s="50" t="n">
        <x:v>1</x:v>
      </x:c>
      <x:c r="O1041" s="52" t="str">
        <x:f>IF($F1041="","",$F1041*$M1041)</x:f>
      </x:c>
      <x:c r="P1041" s="54" t="str">
        <x:f>IF('Deal_Master_Wide'!$BS$151="","",'Deal_Master_Wide'!$BS$151)</x:f>
      </x:c>
      <x:c r="Q1041" s="54" t="str">
        <x:f>IF('Deal_Master_Wide'!$BZ$151="","",'Deal_Master_Wide'!$BZ$151)</x:f>
      </x:c>
      <x:c r="R1041" s="54" t="str">
        <x:f>IF('Deal_Master_Wide'!$CG$151="","",'Deal_Master_Wide'!$CG$151)</x:f>
      </x:c>
      <x:c r="S1041" s="54" t="str">
        <x:f>IF('Deal_Master_Wide'!$CN$151="","",'Deal_Master_Wide'!$CN$151)</x:f>
      </x:c>
      <x:c r="T1041" s="54" t="str">
        <x:f>IF('Deal_Master_Wide'!$CU$151="","",'Deal_Master_Wide'!$CU$151)</x:f>
      </x:c>
      <x:c r="U1041" s="54" t="str">
        <x:f>IF('Deal_Master_Wide'!$DB$151="","",'Deal_Master_Wide'!$DB$151)</x:f>
      </x:c>
      <x:c r="V1041" s="56" t="str">
        <x:f>IF('Deal_Master_Wide'!$DI$151="","",'Deal_Master_Wide'!$DI$151)</x:f>
      </x:c>
      <x:c r="W1041" s="56" t="str">
        <x:f>IF('Deal_Master_Wide'!$DP$151="","",'Deal_Master_Wide'!$DP$151)</x:f>
      </x:c>
      <x:c r="X1041" s="56" t="str">
        <x:f>IF('Deal_Master_Wide'!$DW$151="","",'Deal_Master_Wide'!$DW$151)</x:f>
      </x:c>
      <x:c r="Y1041" s="118" t="str">
        <x:f>IF('Deal_Master_Wide'!$ED$151="","",'Deal_Master_Wide'!$ED$151)</x:f>
      </x:c>
      <x:c r="Z1041" s="118" t="str">
        <x:f>IF('Deal_Master_Wide'!$EK$151="","",'Deal_Master_Wide'!$EK$151)</x:f>
      </x:c>
      <x:c r="AA1041" s="52" t="str">
        <x:f>IF('Deal_Master_Wide'!$AL$151="","",'Deal_Master_Wide'!$AL$151)</x:f>
        <x:v>Unknown</x:v>
      </x:c>
      <x:c r="AB1041" s="54" t="str">
        <x:f>IF('Deal_Master_Wide'!$AF$151="","",'Deal_Master_Wide'!$AF$151)</x:f>
      </x:c>
      <x:c r="AC1041" s="52" t="str">
        <x:f>IF(COUNT($P1041,$Q1041,$R1041,$S1041,$T1041,$U1041,$V1041,$W1041,$X1041)=9,"Yes","No")</x:f>
        <x:v>No</x:v>
      </x:c>
      <x:c r="AD1041" s="52" t="str">
        <x:f>IF(COUNT($Y1041,$Z1041)=2,"Yes","No")</x:f>
        <x:v>No</x:v>
      </x:c>
      <x:c r="AE1041" s="50" t="str"/>
      <x:c r="AF1041" t="str"/>
    </x:row>
    <x:row r="1042" ht="20" customHeight="1">
      <x:c r="A1042" s="50" t="str">
        <x:v>CTL-0149</x:v>
      </x:c>
      <x:c r="B1042" s="50" t="str">
        <x:v>Candidate alternative-rationale group</x:v>
      </x:c>
      <x:c r="C1042" s="52" t="str">
        <x:f>IF('Deal_Master_Wide'!$AU$151="","",'Deal_Master_Wide'!$AU$151)</x:f>
        <x:v>Not reviewed</x:v>
      </x:c>
      <x:c r="D1042" s="52" t="str">
        <x:f>IF('Deal_Master_Wide'!$AV$151="","",'Deal_Master_Wide'!$AV$151)</x:f>
        <x:v>Not assessed</x:v>
      </x:c>
      <x:c r="E1042" s="50" t="n">
        <x:v>0</x:v>
      </x:c>
      <x:c r="F1042" s="52" t="str">
        <x:f>IF(OR($C1042="High-confidence innovation-driven",$C1042="Medium-confidence innovation-driven"),1,IF($C1042="Clear alternative-rationale",0,""))</x:f>
      </x:c>
      <x:c r="G1042" s="52" t="str">
        <x:f>IF('Deal_Master_Wide'!$M$151="","",'Deal_Master_Wide'!$M$151)</x:f>
        <x:v>Review</x:v>
      </x:c>
      <x:c r="H1042" s="50" t="str">
        <x:v>SuanFarma SA</x:v>
      </x:c>
      <x:c r="I1042" s="50" t="str">
        <x:v>Companhia Industrial Produtora de Antibioticos SA</x:v>
      </x:c>
      <x:c r="J1042" s="50" t="n">
        <x:v>2016</x:v>
      </x:c>
      <x:c r="K1042" s="50" t="n">
        <x:v>1</x:v>
      </x:c>
      <x:c r="L1042" s="50" t="n">
        <x:v>2017</x:v>
      </x:c>
      <x:c r="M1042" s="50" t="n">
        <x:v>1</x:v>
      </x:c>
      <x:c r="N1042" s="50" t="n">
        <x:v>1</x:v>
      </x:c>
      <x:c r="O1042" s="52" t="str">
        <x:f>IF($F1042="","",$F1042*$M1042)</x:f>
      </x:c>
      <x:c r="P1042" s="54" t="str">
        <x:f>IF('Deal_Master_Wide'!$BT$151="","",'Deal_Master_Wide'!$BT$151)</x:f>
      </x:c>
      <x:c r="Q1042" s="54" t="str">
        <x:f>IF('Deal_Master_Wide'!$CA$151="","",'Deal_Master_Wide'!$CA$151)</x:f>
      </x:c>
      <x:c r="R1042" s="54" t="str">
        <x:f>IF('Deal_Master_Wide'!$CH$151="","",'Deal_Master_Wide'!$CH$151)</x:f>
      </x:c>
      <x:c r="S1042" s="54" t="str">
        <x:f>IF('Deal_Master_Wide'!$CO$151="","",'Deal_Master_Wide'!$CO$151)</x:f>
      </x:c>
      <x:c r="T1042" s="54" t="str">
        <x:f>IF('Deal_Master_Wide'!$CV$151="","",'Deal_Master_Wide'!$CV$151)</x:f>
      </x:c>
      <x:c r="U1042" s="54" t="str">
        <x:f>IF('Deal_Master_Wide'!$DC$151="","",'Deal_Master_Wide'!$DC$151)</x:f>
      </x:c>
      <x:c r="V1042" s="56" t="str">
        <x:f>IF('Deal_Master_Wide'!$DJ$151="","",'Deal_Master_Wide'!$DJ$151)</x:f>
      </x:c>
      <x:c r="W1042" s="56" t="str">
        <x:f>IF('Deal_Master_Wide'!$DQ$151="","",'Deal_Master_Wide'!$DQ$151)</x:f>
      </x:c>
      <x:c r="X1042" s="56" t="str">
        <x:f>IF('Deal_Master_Wide'!$DX$151="","",'Deal_Master_Wide'!$DX$151)</x:f>
      </x:c>
      <x:c r="Y1042" s="118" t="str">
        <x:f>IF('Deal_Master_Wide'!$EE$151="","",'Deal_Master_Wide'!$EE$151)</x:f>
      </x:c>
      <x:c r="Z1042" s="118" t="str">
        <x:f>IF('Deal_Master_Wide'!$EL$151="","",'Deal_Master_Wide'!$EL$151)</x:f>
      </x:c>
      <x:c r="AA1042" s="52" t="str">
        <x:f>IF('Deal_Master_Wide'!$AL$151="","",'Deal_Master_Wide'!$AL$151)</x:f>
        <x:v>Unknown</x:v>
      </x:c>
      <x:c r="AB1042" s="54" t="str">
        <x:f>IF('Deal_Master_Wide'!$AF$151="","",'Deal_Master_Wide'!$AF$151)</x:f>
      </x:c>
      <x:c r="AC1042" s="52" t="str">
        <x:f>IF(COUNT($P1042,$Q1042,$R1042,$S1042,$T1042,$U1042,$V1042,$W1042,$X1042)=9,"Yes","No")</x:f>
        <x:v>No</x:v>
      </x:c>
      <x:c r="AD1042" s="52" t="str">
        <x:f>IF(COUNT($Y1042,$Z1042)=2,"Yes","No")</x:f>
        <x:v>No</x:v>
      </x:c>
      <x:c r="AE1042" s="50" t="str"/>
      <x:c r="AF1042" t="str"/>
    </x:row>
    <x:row r="1043" ht="20" customHeight="1">
      <x:c r="A1043" s="50" t="str">
        <x:v>CTL-0149</x:v>
      </x:c>
      <x:c r="B1043" s="50" t="str">
        <x:v>Candidate alternative-rationale group</x:v>
      </x:c>
      <x:c r="C1043" s="52" t="str">
        <x:f>IF('Deal_Master_Wide'!$AU$151="","",'Deal_Master_Wide'!$AU$151)</x:f>
        <x:v>Not reviewed</x:v>
      </x:c>
      <x:c r="D1043" s="52" t="str">
        <x:f>IF('Deal_Master_Wide'!$AV$151="","",'Deal_Master_Wide'!$AV$151)</x:f>
        <x:v>Not assessed</x:v>
      </x:c>
      <x:c r="E1043" s="50" t="n">
        <x:v>0</x:v>
      </x:c>
      <x:c r="F1043" s="52" t="str">
        <x:f>IF(OR($C1043="High-confidence innovation-driven",$C1043="Medium-confidence innovation-driven"),1,IF($C1043="Clear alternative-rationale",0,""))</x:f>
      </x:c>
      <x:c r="G1043" s="52" t="str">
        <x:f>IF('Deal_Master_Wide'!$M$151="","",'Deal_Master_Wide'!$M$151)</x:f>
        <x:v>Review</x:v>
      </x:c>
      <x:c r="H1043" s="50" t="str">
        <x:v>SuanFarma SA</x:v>
      </x:c>
      <x:c r="I1043" s="50" t="str">
        <x:v>Companhia Industrial Produtora de Antibioticos SA</x:v>
      </x:c>
      <x:c r="J1043" s="50" t="n">
        <x:v>2016</x:v>
      </x:c>
      <x:c r="K1043" s="50" t="n">
        <x:v>2</x:v>
      </x:c>
      <x:c r="L1043" s="50" t="n">
        <x:v>2018</x:v>
      </x:c>
      <x:c r="M1043" s="50" t="n">
        <x:v>1</x:v>
      </x:c>
      <x:c r="N1043" s="50" t="n">
        <x:v>1</x:v>
      </x:c>
      <x:c r="O1043" s="52" t="str">
        <x:f>IF($F1043="","",$F1043*$M1043)</x:f>
      </x:c>
      <x:c r="P1043" s="54" t="str">
        <x:f>IF('Deal_Master_Wide'!$BU$151="","",'Deal_Master_Wide'!$BU$151)</x:f>
      </x:c>
      <x:c r="Q1043" s="54" t="str">
        <x:f>IF('Deal_Master_Wide'!$CB$151="","",'Deal_Master_Wide'!$CB$151)</x:f>
      </x:c>
      <x:c r="R1043" s="54" t="str">
        <x:f>IF('Deal_Master_Wide'!$CI$151="","",'Deal_Master_Wide'!$CI$151)</x:f>
      </x:c>
      <x:c r="S1043" s="54" t="str">
        <x:f>IF('Deal_Master_Wide'!$CP$151="","",'Deal_Master_Wide'!$CP$151)</x:f>
      </x:c>
      <x:c r="T1043" s="54" t="str">
        <x:f>IF('Deal_Master_Wide'!$CW$151="","",'Deal_Master_Wide'!$CW$151)</x:f>
      </x:c>
      <x:c r="U1043" s="54" t="str">
        <x:f>IF('Deal_Master_Wide'!$DD$151="","",'Deal_Master_Wide'!$DD$151)</x:f>
      </x:c>
      <x:c r="V1043" s="56" t="str">
        <x:f>IF('Deal_Master_Wide'!$DK$151="","",'Deal_Master_Wide'!$DK$151)</x:f>
      </x:c>
      <x:c r="W1043" s="56" t="str">
        <x:f>IF('Deal_Master_Wide'!$DR$151="","",'Deal_Master_Wide'!$DR$151)</x:f>
      </x:c>
      <x:c r="X1043" s="56" t="str">
        <x:f>IF('Deal_Master_Wide'!$DY$151="","",'Deal_Master_Wide'!$DY$151)</x:f>
      </x:c>
      <x:c r="Y1043" s="118" t="str">
        <x:f>IF('Deal_Master_Wide'!$EF$151="","",'Deal_Master_Wide'!$EF$151)</x:f>
      </x:c>
      <x:c r="Z1043" s="118" t="str">
        <x:f>IF('Deal_Master_Wide'!$EM$151="","",'Deal_Master_Wide'!$EM$151)</x:f>
      </x:c>
      <x:c r="AA1043" s="52" t="str">
        <x:f>IF('Deal_Master_Wide'!$AL$151="","",'Deal_Master_Wide'!$AL$151)</x:f>
        <x:v>Unknown</x:v>
      </x:c>
      <x:c r="AB1043" s="54" t="str">
        <x:f>IF('Deal_Master_Wide'!$AF$151="","",'Deal_Master_Wide'!$AF$151)</x:f>
      </x:c>
      <x:c r="AC1043" s="52" t="str">
        <x:f>IF(COUNT($P1043,$Q1043,$R1043,$S1043,$T1043,$U1043,$V1043,$W1043,$X1043)=9,"Yes","No")</x:f>
        <x:v>No</x:v>
      </x:c>
      <x:c r="AD1043" s="52" t="str">
        <x:f>IF(COUNT($Y1043,$Z1043)=2,"Yes","No")</x:f>
        <x:v>No</x:v>
      </x:c>
      <x:c r="AE1043" s="50" t="str"/>
      <x:c r="AF1043" t="str"/>
    </x:row>
    <x:row r="1044" ht="20" customHeight="1">
      <x:c r="A1044" s="50" t="str">
        <x:v>CTL-0149</x:v>
      </x:c>
      <x:c r="B1044" s="50" t="str">
        <x:v>Candidate alternative-rationale group</x:v>
      </x:c>
      <x:c r="C1044" s="52" t="str">
        <x:f>IF('Deal_Master_Wide'!$AU$151="","",'Deal_Master_Wide'!$AU$151)</x:f>
        <x:v>Not reviewed</x:v>
      </x:c>
      <x:c r="D1044" s="52" t="str">
        <x:f>IF('Deal_Master_Wide'!$AV$151="","",'Deal_Master_Wide'!$AV$151)</x:f>
        <x:v>Not assessed</x:v>
      </x:c>
      <x:c r="E1044" s="50" t="n">
        <x:v>0</x:v>
      </x:c>
      <x:c r="F1044" s="52" t="str">
        <x:f>IF(OR($C1044="High-confidence innovation-driven",$C1044="Medium-confidence innovation-driven"),1,IF($C1044="Clear alternative-rationale",0,""))</x:f>
      </x:c>
      <x:c r="G1044" s="52" t="str">
        <x:f>IF('Deal_Master_Wide'!$M$151="","",'Deal_Master_Wide'!$M$151)</x:f>
        <x:v>Review</x:v>
      </x:c>
      <x:c r="H1044" s="50" t="str">
        <x:v>SuanFarma SA</x:v>
      </x:c>
      <x:c r="I1044" s="50" t="str">
        <x:v>Companhia Industrial Produtora de Antibioticos SA</x:v>
      </x:c>
      <x:c r="J1044" s="50" t="n">
        <x:v>2016</x:v>
      </x:c>
      <x:c r="K1044" s="50" t="n">
        <x:v>3</x:v>
      </x:c>
      <x:c r="L1044" s="50" t="n">
        <x:v>2019</x:v>
      </x:c>
      <x:c r="M1044" s="50" t="n">
        <x:v>1</x:v>
      </x:c>
      <x:c r="N1044" s="50" t="n">
        <x:v>1</x:v>
      </x:c>
      <x:c r="O1044" s="52" t="str">
        <x:f>IF($F1044="","",$F1044*$M1044)</x:f>
      </x:c>
      <x:c r="P1044" s="54" t="str">
        <x:f>IF('Deal_Master_Wide'!$BV$151="","",'Deal_Master_Wide'!$BV$151)</x:f>
      </x:c>
      <x:c r="Q1044" s="54" t="str">
        <x:f>IF('Deal_Master_Wide'!$CC$151="","",'Deal_Master_Wide'!$CC$151)</x:f>
      </x:c>
      <x:c r="R1044" s="54" t="str">
        <x:f>IF('Deal_Master_Wide'!$CJ$151="","",'Deal_Master_Wide'!$CJ$151)</x:f>
      </x:c>
      <x:c r="S1044" s="54" t="str">
        <x:f>IF('Deal_Master_Wide'!$CQ$151="","",'Deal_Master_Wide'!$CQ$151)</x:f>
      </x:c>
      <x:c r="T1044" s="54" t="str">
        <x:f>IF('Deal_Master_Wide'!$CX$151="","",'Deal_Master_Wide'!$CX$151)</x:f>
      </x:c>
      <x:c r="U1044" s="54" t="str">
        <x:f>IF('Deal_Master_Wide'!$DE$151="","",'Deal_Master_Wide'!$DE$151)</x:f>
      </x:c>
      <x:c r="V1044" s="56" t="str">
        <x:f>IF('Deal_Master_Wide'!$DL$151="","",'Deal_Master_Wide'!$DL$151)</x:f>
      </x:c>
      <x:c r="W1044" s="56" t="str">
        <x:f>IF('Deal_Master_Wide'!$DS$151="","",'Deal_Master_Wide'!$DS$151)</x:f>
      </x:c>
      <x:c r="X1044" s="56" t="str">
        <x:f>IF('Deal_Master_Wide'!$DZ$151="","",'Deal_Master_Wide'!$DZ$151)</x:f>
      </x:c>
      <x:c r="Y1044" s="118" t="str">
        <x:f>IF('Deal_Master_Wide'!$EG$151="","",'Deal_Master_Wide'!$EG$151)</x:f>
      </x:c>
      <x:c r="Z1044" s="118" t="str">
        <x:f>IF('Deal_Master_Wide'!$EN$151="","",'Deal_Master_Wide'!$EN$151)</x:f>
      </x:c>
      <x:c r="AA1044" s="52" t="str">
        <x:f>IF('Deal_Master_Wide'!$AL$151="","",'Deal_Master_Wide'!$AL$151)</x:f>
        <x:v>Unknown</x:v>
      </x:c>
      <x:c r="AB1044" s="54" t="str">
        <x:f>IF('Deal_Master_Wide'!$AF$151="","",'Deal_Master_Wide'!$AF$151)</x:f>
      </x:c>
      <x:c r="AC1044" s="52" t="str">
        <x:f>IF(COUNT($P1044,$Q1044,$R1044,$S1044,$T1044,$U1044,$V1044,$W1044,$X1044)=9,"Yes","No")</x:f>
        <x:v>No</x:v>
      </x:c>
      <x:c r="AD1044" s="52" t="str">
        <x:f>IF(COUNT($Y1044,$Z1044)=2,"Yes","No")</x:f>
        <x:v>No</x:v>
      </x:c>
      <x:c r="AE1044" s="50" t="str"/>
      <x:c r="AF1044" t="str"/>
    </x:row>
    <x:row r="1045" ht="20" customHeight="1">
      <x:c r="A1045" s="50" t="str">
        <x:v>CTL-0150</x:v>
      </x:c>
      <x:c r="B1045" s="50" t="str">
        <x:v>Candidate alternative-rationale group</x:v>
      </x:c>
      <x:c r="C1045" s="52" t="str">
        <x:f>IF('Deal_Master_Wide'!$AU$152="","",'Deal_Master_Wide'!$AU$152)</x:f>
        <x:v>Not reviewed</x:v>
      </x:c>
      <x:c r="D1045" s="52" t="str">
        <x:f>IF('Deal_Master_Wide'!$AV$152="","",'Deal_Master_Wide'!$AV$152)</x:f>
        <x:v>Not assessed</x:v>
      </x:c>
      <x:c r="E1045" s="50" t="n">
        <x:v>0</x:v>
      </x:c>
      <x:c r="F1045" s="52" t="str">
        <x:f>IF(OR($C1045="High-confidence innovation-driven",$C1045="Medium-confidence innovation-driven"),1,IF($C1045="Clear alternative-rationale",0,""))</x:f>
      </x:c>
      <x:c r="G1045" s="52" t="str">
        <x:f>IF('Deal_Master_Wide'!$M$152="","",'Deal_Master_Wide'!$M$152)</x:f>
        <x:v>Review</x:v>
      </x:c>
      <x:c r="H1045" s="50" t="str">
        <x:v>Actavis, Inc. (Formerly Purepac Pharmaceutical, Co.)</x:v>
      </x:c>
      <x:c r="I1045" s="50" t="str">
        <x:v>Akarna Therapeutics Ltd</x:v>
      </x:c>
      <x:c r="J1045" s="50" t="n">
        <x:v>2016</x:v>
      </x:c>
      <x:c r="K1045" s="50" t="n">
        <x:v>-3</x:v>
      </x:c>
      <x:c r="L1045" s="50" t="n">
        <x:v>2013</x:v>
      </x:c>
      <x:c r="M1045" s="50" t="n">
        <x:v>0</x:v>
      </x:c>
      <x:c r="N1045" s="50" t="n">
        <x:v>0</x:v>
      </x:c>
      <x:c r="O1045" s="52" t="str">
        <x:f>IF($F1045="","",$F1045*$M1045)</x:f>
      </x:c>
      <x:c r="P1045" s="54" t="str">
        <x:f>IF('Deal_Master_Wide'!$BP$152="","",'Deal_Master_Wide'!$BP$152)</x:f>
      </x:c>
      <x:c r="Q1045" s="54" t="str">
        <x:f>IF('Deal_Master_Wide'!$BW$152="","",'Deal_Master_Wide'!$BW$152)</x:f>
      </x:c>
      <x:c r="R1045" s="54" t="str">
        <x:f>IF('Deal_Master_Wide'!$CD$152="","",'Deal_Master_Wide'!$CD$152)</x:f>
      </x:c>
      <x:c r="S1045" s="54" t="str">
        <x:f>IF('Deal_Master_Wide'!$CK$152="","",'Deal_Master_Wide'!$CK$152)</x:f>
      </x:c>
      <x:c r="T1045" s="54" t="str">
        <x:f>IF('Deal_Master_Wide'!$CR$152="","",'Deal_Master_Wide'!$CR$152)</x:f>
      </x:c>
      <x:c r="U1045" s="54" t="str">
        <x:f>IF('Deal_Master_Wide'!$CY$152="","",'Deal_Master_Wide'!$CY$152)</x:f>
      </x:c>
      <x:c r="V1045" s="56" t="str">
        <x:f>IF('Deal_Master_Wide'!$DF$152="","",'Deal_Master_Wide'!$DF$152)</x:f>
      </x:c>
      <x:c r="W1045" s="56" t="str">
        <x:f>IF('Deal_Master_Wide'!$DM$152="","",'Deal_Master_Wide'!$DM$152)</x:f>
      </x:c>
      <x:c r="X1045" s="56" t="str">
        <x:f>IF('Deal_Master_Wide'!$DT$152="","",'Deal_Master_Wide'!$DT$152)</x:f>
      </x:c>
      <x:c r="Y1045" s="118" t="str">
        <x:f>IF('Deal_Master_Wide'!$EA$152="","",'Deal_Master_Wide'!$EA$152)</x:f>
      </x:c>
      <x:c r="Z1045" s="118" t="str">
        <x:f>IF('Deal_Master_Wide'!$EH$152="","",'Deal_Master_Wide'!$EH$152)</x:f>
      </x:c>
      <x:c r="AA1045" s="52" t="str">
        <x:f>IF('Deal_Master_Wide'!$AL$152="","",'Deal_Master_Wide'!$AL$152)</x:f>
        <x:v>Unknown</x:v>
      </x:c>
      <x:c r="AB1045" s="54" t="n">
        <x:f>IF('Deal_Master_Wide'!$AF$152="","",'Deal_Master_Wide'!$AF$152)</x:f>
        <x:v>50</x:v>
      </x:c>
      <x:c r="AC1045" s="52" t="str">
        <x:f>IF(COUNT($P1045,$Q1045,$R1045,$S1045,$T1045,$U1045,$V1045,$W1045,$X1045)=9,"Yes","No")</x:f>
        <x:v>No</x:v>
      </x:c>
      <x:c r="AD1045" s="52" t="str">
        <x:f>IF(COUNT($Y1045,$Z1045)=2,"Yes","No")</x:f>
        <x:v>No</x:v>
      </x:c>
      <x:c r="AE1045" s="50" t="str"/>
      <x:c r="AF1045" t="str"/>
    </x:row>
    <x:row r="1046" ht="20" customHeight="1">
      <x:c r="A1046" s="50" t="str">
        <x:v>CTL-0150</x:v>
      </x:c>
      <x:c r="B1046" s="50" t="str">
        <x:v>Candidate alternative-rationale group</x:v>
      </x:c>
      <x:c r="C1046" s="52" t="str">
        <x:f>IF('Deal_Master_Wide'!$AU$152="","",'Deal_Master_Wide'!$AU$152)</x:f>
        <x:v>Not reviewed</x:v>
      </x:c>
      <x:c r="D1046" s="52" t="str">
        <x:f>IF('Deal_Master_Wide'!$AV$152="","",'Deal_Master_Wide'!$AV$152)</x:f>
        <x:v>Not assessed</x:v>
      </x:c>
      <x:c r="E1046" s="50" t="n">
        <x:v>0</x:v>
      </x:c>
      <x:c r="F1046" s="52" t="str">
        <x:f>IF(OR($C1046="High-confidence innovation-driven",$C1046="Medium-confidence innovation-driven"),1,IF($C1046="Clear alternative-rationale",0,""))</x:f>
      </x:c>
      <x:c r="G1046" s="52" t="str">
        <x:f>IF('Deal_Master_Wide'!$M$152="","",'Deal_Master_Wide'!$M$152)</x:f>
        <x:v>Review</x:v>
      </x:c>
      <x:c r="H1046" s="50" t="str">
        <x:v>Actavis, Inc. (Formerly Purepac Pharmaceutical, Co.)</x:v>
      </x:c>
      <x:c r="I1046" s="50" t="str">
        <x:v>Akarna Therapeutics Ltd</x:v>
      </x:c>
      <x:c r="J1046" s="50" t="n">
        <x:v>2016</x:v>
      </x:c>
      <x:c r="K1046" s="50" t="n">
        <x:v>-2</x:v>
      </x:c>
      <x:c r="L1046" s="50" t="n">
        <x:v>2014</x:v>
      </x:c>
      <x:c r="M1046" s="50" t="n">
        <x:v>0</x:v>
      </x:c>
      <x:c r="N1046" s="50" t="n">
        <x:v>0</x:v>
      </x:c>
      <x:c r="O1046" s="52" t="str">
        <x:f>IF($F1046="","",$F1046*$M1046)</x:f>
      </x:c>
      <x:c r="P1046" s="54" t="str">
        <x:f>IF('Deal_Master_Wide'!$BQ$152="","",'Deal_Master_Wide'!$BQ$152)</x:f>
      </x:c>
      <x:c r="Q1046" s="54" t="str">
        <x:f>IF('Deal_Master_Wide'!$BX$152="","",'Deal_Master_Wide'!$BX$152)</x:f>
      </x:c>
      <x:c r="R1046" s="54" t="str">
        <x:f>IF('Deal_Master_Wide'!$CE$152="","",'Deal_Master_Wide'!$CE$152)</x:f>
      </x:c>
      <x:c r="S1046" s="54" t="str">
        <x:f>IF('Deal_Master_Wide'!$CL$152="","",'Deal_Master_Wide'!$CL$152)</x:f>
      </x:c>
      <x:c r="T1046" s="54" t="str">
        <x:f>IF('Deal_Master_Wide'!$CS$152="","",'Deal_Master_Wide'!$CS$152)</x:f>
      </x:c>
      <x:c r="U1046" s="54" t="str">
        <x:f>IF('Deal_Master_Wide'!$CZ$152="","",'Deal_Master_Wide'!$CZ$152)</x:f>
      </x:c>
      <x:c r="V1046" s="56" t="str">
        <x:f>IF('Deal_Master_Wide'!$DG$152="","",'Deal_Master_Wide'!$DG$152)</x:f>
      </x:c>
      <x:c r="W1046" s="56" t="str">
        <x:f>IF('Deal_Master_Wide'!$DN$152="","",'Deal_Master_Wide'!$DN$152)</x:f>
      </x:c>
      <x:c r="X1046" s="56" t="str">
        <x:f>IF('Deal_Master_Wide'!$DU$152="","",'Deal_Master_Wide'!$DU$152)</x:f>
      </x:c>
      <x:c r="Y1046" s="118" t="str">
        <x:f>IF('Deal_Master_Wide'!$EB$152="","",'Deal_Master_Wide'!$EB$152)</x:f>
      </x:c>
      <x:c r="Z1046" s="118" t="str">
        <x:f>IF('Deal_Master_Wide'!$EI$152="","",'Deal_Master_Wide'!$EI$152)</x:f>
      </x:c>
      <x:c r="AA1046" s="52" t="str">
        <x:f>IF('Deal_Master_Wide'!$AL$152="","",'Deal_Master_Wide'!$AL$152)</x:f>
        <x:v>Unknown</x:v>
      </x:c>
      <x:c r="AB1046" s="54" t="n">
        <x:f>IF('Deal_Master_Wide'!$AF$152="","",'Deal_Master_Wide'!$AF$152)</x:f>
        <x:v>50</x:v>
      </x:c>
      <x:c r="AC1046" s="52" t="str">
        <x:f>IF(COUNT($P1046,$Q1046,$R1046,$S1046,$T1046,$U1046,$V1046,$W1046,$X1046)=9,"Yes","No")</x:f>
        <x:v>No</x:v>
      </x:c>
      <x:c r="AD1046" s="52" t="str">
        <x:f>IF(COUNT($Y1046,$Z1046)=2,"Yes","No")</x:f>
        <x:v>No</x:v>
      </x:c>
      <x:c r="AE1046" s="50" t="str"/>
      <x:c r="AF1046" t="str"/>
    </x:row>
    <x:row r="1047" ht="20" customHeight="1">
      <x:c r="A1047" s="50" t="str">
        <x:v>CTL-0150</x:v>
      </x:c>
      <x:c r="B1047" s="50" t="str">
        <x:v>Candidate alternative-rationale group</x:v>
      </x:c>
      <x:c r="C1047" s="52" t="str">
        <x:f>IF('Deal_Master_Wide'!$AU$152="","",'Deal_Master_Wide'!$AU$152)</x:f>
        <x:v>Not reviewed</x:v>
      </x:c>
      <x:c r="D1047" s="52" t="str">
        <x:f>IF('Deal_Master_Wide'!$AV$152="","",'Deal_Master_Wide'!$AV$152)</x:f>
        <x:v>Not assessed</x:v>
      </x:c>
      <x:c r="E1047" s="50" t="n">
        <x:v>0</x:v>
      </x:c>
      <x:c r="F1047" s="52" t="str">
        <x:f>IF(OR($C1047="High-confidence innovation-driven",$C1047="Medium-confidence innovation-driven"),1,IF($C1047="Clear alternative-rationale",0,""))</x:f>
      </x:c>
      <x:c r="G1047" s="52" t="str">
        <x:f>IF('Deal_Master_Wide'!$M$152="","",'Deal_Master_Wide'!$M$152)</x:f>
        <x:v>Review</x:v>
      </x:c>
      <x:c r="H1047" s="50" t="str">
        <x:v>Actavis, Inc. (Formerly Purepac Pharmaceutical, Co.)</x:v>
      </x:c>
      <x:c r="I1047" s="50" t="str">
        <x:v>Akarna Therapeutics Ltd</x:v>
      </x:c>
      <x:c r="J1047" s="50" t="n">
        <x:v>2016</x:v>
      </x:c>
      <x:c r="K1047" s="50" t="n">
        <x:v>-1</x:v>
      </x:c>
      <x:c r="L1047" s="50" t="n">
        <x:v>2015</x:v>
      </x:c>
      <x:c r="M1047" s="50" t="n">
        <x:v>0</x:v>
      </x:c>
      <x:c r="N1047" s="50" t="n">
        <x:v>0</x:v>
      </x:c>
      <x:c r="O1047" s="52" t="str">
        <x:f>IF($F1047="","",$F1047*$M1047)</x:f>
      </x:c>
      <x:c r="P1047" s="54" t="str">
        <x:f>IF('Deal_Master_Wide'!$BR$152="","",'Deal_Master_Wide'!$BR$152)</x:f>
      </x:c>
      <x:c r="Q1047" s="54" t="str">
        <x:f>IF('Deal_Master_Wide'!$BY$152="","",'Deal_Master_Wide'!$BY$152)</x:f>
      </x:c>
      <x:c r="R1047" s="54" t="str">
        <x:f>IF('Deal_Master_Wide'!$CF$152="","",'Deal_Master_Wide'!$CF$152)</x:f>
      </x:c>
      <x:c r="S1047" s="54" t="str">
        <x:f>IF('Deal_Master_Wide'!$CM$152="","",'Deal_Master_Wide'!$CM$152)</x:f>
      </x:c>
      <x:c r="T1047" s="54" t="str">
        <x:f>IF('Deal_Master_Wide'!$CT$152="","",'Deal_Master_Wide'!$CT$152)</x:f>
      </x:c>
      <x:c r="U1047" s="54" t="str">
        <x:f>IF('Deal_Master_Wide'!$DA$152="","",'Deal_Master_Wide'!$DA$152)</x:f>
      </x:c>
      <x:c r="V1047" s="56" t="str">
        <x:f>IF('Deal_Master_Wide'!$DH$152="","",'Deal_Master_Wide'!$DH$152)</x:f>
      </x:c>
      <x:c r="W1047" s="56" t="str">
        <x:f>IF('Deal_Master_Wide'!$DO$152="","",'Deal_Master_Wide'!$DO$152)</x:f>
      </x:c>
      <x:c r="X1047" s="56" t="str">
        <x:f>IF('Deal_Master_Wide'!$DV$152="","",'Deal_Master_Wide'!$DV$152)</x:f>
      </x:c>
      <x:c r="Y1047" s="118" t="str">
        <x:f>IF('Deal_Master_Wide'!$EC$152="","",'Deal_Master_Wide'!$EC$152)</x:f>
      </x:c>
      <x:c r="Z1047" s="118" t="str">
        <x:f>IF('Deal_Master_Wide'!$EJ$152="","",'Deal_Master_Wide'!$EJ$152)</x:f>
      </x:c>
      <x:c r="AA1047" s="52" t="str">
        <x:f>IF('Deal_Master_Wide'!$AL$152="","",'Deal_Master_Wide'!$AL$152)</x:f>
        <x:v>Unknown</x:v>
      </x:c>
      <x:c r="AB1047" s="54" t="n">
        <x:f>IF('Deal_Master_Wide'!$AF$152="","",'Deal_Master_Wide'!$AF$152)</x:f>
        <x:v>50</x:v>
      </x:c>
      <x:c r="AC1047" s="52" t="str">
        <x:f>IF(COUNT($P1047,$Q1047,$R1047,$S1047,$T1047,$U1047,$V1047,$W1047,$X1047)=9,"Yes","No")</x:f>
        <x:v>No</x:v>
      </x:c>
      <x:c r="AD1047" s="52" t="str">
        <x:f>IF(COUNT($Y1047,$Z1047)=2,"Yes","No")</x:f>
        <x:v>No</x:v>
      </x:c>
      <x:c r="AE1047" s="50" t="str"/>
      <x:c r="AF1047" t="str"/>
    </x:row>
    <x:row r="1048" ht="20" customHeight="1">
      <x:c r="A1048" s="50" t="str">
        <x:v>CTL-0150</x:v>
      </x:c>
      <x:c r="B1048" s="50" t="str">
        <x:v>Candidate alternative-rationale group</x:v>
      </x:c>
      <x:c r="C1048" s="52" t="str">
        <x:f>IF('Deal_Master_Wide'!$AU$152="","",'Deal_Master_Wide'!$AU$152)</x:f>
        <x:v>Not reviewed</x:v>
      </x:c>
      <x:c r="D1048" s="52" t="str">
        <x:f>IF('Deal_Master_Wide'!$AV$152="","",'Deal_Master_Wide'!$AV$152)</x:f>
        <x:v>Not assessed</x:v>
      </x:c>
      <x:c r="E1048" s="50" t="n">
        <x:v>0</x:v>
      </x:c>
      <x:c r="F1048" s="52" t="str">
        <x:f>IF(OR($C1048="High-confidence innovation-driven",$C1048="Medium-confidence innovation-driven"),1,IF($C1048="Clear alternative-rationale",0,""))</x:f>
      </x:c>
      <x:c r="G1048" s="52" t="str">
        <x:f>IF('Deal_Master_Wide'!$M$152="","",'Deal_Master_Wide'!$M$152)</x:f>
        <x:v>Review</x:v>
      </x:c>
      <x:c r="H1048" s="50" t="str">
        <x:v>Actavis, Inc. (Formerly Purepac Pharmaceutical, Co.)</x:v>
      </x:c>
      <x:c r="I1048" s="50" t="str">
        <x:v>Akarna Therapeutics Ltd</x:v>
      </x:c>
      <x:c r="J1048" s="50" t="n">
        <x:v>2016</x:v>
      </x:c>
      <x:c r="K1048" s="50" t="n">
        <x:v>0</x:v>
      </x:c>
      <x:c r="L1048" s="50" t="n">
        <x:v>2016</x:v>
      </x:c>
      <x:c r="M1048" s="50" t="n">
        <x:v>0</x:v>
      </x:c>
      <x:c r="N1048" s="50" t="n">
        <x:v>1</x:v>
      </x:c>
      <x:c r="O1048" s="52" t="str">
        <x:f>IF($F1048="","",$F1048*$M1048)</x:f>
      </x:c>
      <x:c r="P1048" s="54" t="str">
        <x:f>IF('Deal_Master_Wide'!$BS$152="","",'Deal_Master_Wide'!$BS$152)</x:f>
      </x:c>
      <x:c r="Q1048" s="54" t="str">
        <x:f>IF('Deal_Master_Wide'!$BZ$152="","",'Deal_Master_Wide'!$BZ$152)</x:f>
      </x:c>
      <x:c r="R1048" s="54" t="str">
        <x:f>IF('Deal_Master_Wide'!$CG$152="","",'Deal_Master_Wide'!$CG$152)</x:f>
      </x:c>
      <x:c r="S1048" s="54" t="str">
        <x:f>IF('Deal_Master_Wide'!$CN$152="","",'Deal_Master_Wide'!$CN$152)</x:f>
      </x:c>
      <x:c r="T1048" s="54" t="str">
        <x:f>IF('Deal_Master_Wide'!$CU$152="","",'Deal_Master_Wide'!$CU$152)</x:f>
      </x:c>
      <x:c r="U1048" s="54" t="str">
        <x:f>IF('Deal_Master_Wide'!$DB$152="","",'Deal_Master_Wide'!$DB$152)</x:f>
      </x:c>
      <x:c r="V1048" s="56" t="str">
        <x:f>IF('Deal_Master_Wide'!$DI$152="","",'Deal_Master_Wide'!$DI$152)</x:f>
      </x:c>
      <x:c r="W1048" s="56" t="str">
        <x:f>IF('Deal_Master_Wide'!$DP$152="","",'Deal_Master_Wide'!$DP$152)</x:f>
      </x:c>
      <x:c r="X1048" s="56" t="str">
        <x:f>IF('Deal_Master_Wide'!$DW$152="","",'Deal_Master_Wide'!$DW$152)</x:f>
      </x:c>
      <x:c r="Y1048" s="118" t="str">
        <x:f>IF('Deal_Master_Wide'!$ED$152="","",'Deal_Master_Wide'!$ED$152)</x:f>
      </x:c>
      <x:c r="Z1048" s="118" t="str">
        <x:f>IF('Deal_Master_Wide'!$EK$152="","",'Deal_Master_Wide'!$EK$152)</x:f>
      </x:c>
      <x:c r="AA1048" s="52" t="str">
        <x:f>IF('Deal_Master_Wide'!$AL$152="","",'Deal_Master_Wide'!$AL$152)</x:f>
        <x:v>Unknown</x:v>
      </x:c>
      <x:c r="AB1048" s="54" t="n">
        <x:f>IF('Deal_Master_Wide'!$AF$152="","",'Deal_Master_Wide'!$AF$152)</x:f>
        <x:v>50</x:v>
      </x:c>
      <x:c r="AC1048" s="52" t="str">
        <x:f>IF(COUNT($P1048,$Q1048,$R1048,$S1048,$T1048,$U1048,$V1048,$W1048,$X1048)=9,"Yes","No")</x:f>
        <x:v>No</x:v>
      </x:c>
      <x:c r="AD1048" s="52" t="str">
        <x:f>IF(COUNT($Y1048,$Z1048)=2,"Yes","No")</x:f>
        <x:v>No</x:v>
      </x:c>
      <x:c r="AE1048" s="50" t="str"/>
      <x:c r="AF1048" t="str"/>
    </x:row>
    <x:row r="1049" ht="20" customHeight="1">
      <x:c r="A1049" s="50" t="str">
        <x:v>CTL-0150</x:v>
      </x:c>
      <x:c r="B1049" s="50" t="str">
        <x:v>Candidate alternative-rationale group</x:v>
      </x:c>
      <x:c r="C1049" s="52" t="str">
        <x:f>IF('Deal_Master_Wide'!$AU$152="","",'Deal_Master_Wide'!$AU$152)</x:f>
        <x:v>Not reviewed</x:v>
      </x:c>
      <x:c r="D1049" s="52" t="str">
        <x:f>IF('Deal_Master_Wide'!$AV$152="","",'Deal_Master_Wide'!$AV$152)</x:f>
        <x:v>Not assessed</x:v>
      </x:c>
      <x:c r="E1049" s="50" t="n">
        <x:v>0</x:v>
      </x:c>
      <x:c r="F1049" s="52" t="str">
        <x:f>IF(OR($C1049="High-confidence innovation-driven",$C1049="Medium-confidence innovation-driven"),1,IF($C1049="Clear alternative-rationale",0,""))</x:f>
      </x:c>
      <x:c r="G1049" s="52" t="str">
        <x:f>IF('Deal_Master_Wide'!$M$152="","",'Deal_Master_Wide'!$M$152)</x:f>
        <x:v>Review</x:v>
      </x:c>
      <x:c r="H1049" s="50" t="str">
        <x:v>Actavis, Inc. (Formerly Purepac Pharmaceutical, Co.)</x:v>
      </x:c>
      <x:c r="I1049" s="50" t="str">
        <x:v>Akarna Therapeutics Ltd</x:v>
      </x:c>
      <x:c r="J1049" s="50" t="n">
        <x:v>2016</x:v>
      </x:c>
      <x:c r="K1049" s="50" t="n">
        <x:v>1</x:v>
      </x:c>
      <x:c r="L1049" s="50" t="n">
        <x:v>2017</x:v>
      </x:c>
      <x:c r="M1049" s="50" t="n">
        <x:v>1</x:v>
      </x:c>
      <x:c r="N1049" s="50" t="n">
        <x:v>1</x:v>
      </x:c>
      <x:c r="O1049" s="52" t="str">
        <x:f>IF($F1049="","",$F1049*$M1049)</x:f>
      </x:c>
      <x:c r="P1049" s="54" t="str">
        <x:f>IF('Deal_Master_Wide'!$BT$152="","",'Deal_Master_Wide'!$BT$152)</x:f>
      </x:c>
      <x:c r="Q1049" s="54" t="str">
        <x:f>IF('Deal_Master_Wide'!$CA$152="","",'Deal_Master_Wide'!$CA$152)</x:f>
      </x:c>
      <x:c r="R1049" s="54" t="str">
        <x:f>IF('Deal_Master_Wide'!$CH$152="","",'Deal_Master_Wide'!$CH$152)</x:f>
      </x:c>
      <x:c r="S1049" s="54" t="str">
        <x:f>IF('Deal_Master_Wide'!$CO$152="","",'Deal_Master_Wide'!$CO$152)</x:f>
      </x:c>
      <x:c r="T1049" s="54" t="str">
        <x:f>IF('Deal_Master_Wide'!$CV$152="","",'Deal_Master_Wide'!$CV$152)</x:f>
      </x:c>
      <x:c r="U1049" s="54" t="str">
        <x:f>IF('Deal_Master_Wide'!$DC$152="","",'Deal_Master_Wide'!$DC$152)</x:f>
      </x:c>
      <x:c r="V1049" s="56" t="str">
        <x:f>IF('Deal_Master_Wide'!$DJ$152="","",'Deal_Master_Wide'!$DJ$152)</x:f>
      </x:c>
      <x:c r="W1049" s="56" t="str">
        <x:f>IF('Deal_Master_Wide'!$DQ$152="","",'Deal_Master_Wide'!$DQ$152)</x:f>
      </x:c>
      <x:c r="X1049" s="56" t="str">
        <x:f>IF('Deal_Master_Wide'!$DX$152="","",'Deal_Master_Wide'!$DX$152)</x:f>
      </x:c>
      <x:c r="Y1049" s="118" t="str">
        <x:f>IF('Deal_Master_Wide'!$EE$152="","",'Deal_Master_Wide'!$EE$152)</x:f>
      </x:c>
      <x:c r="Z1049" s="118" t="str">
        <x:f>IF('Deal_Master_Wide'!$EL$152="","",'Deal_Master_Wide'!$EL$152)</x:f>
      </x:c>
      <x:c r="AA1049" s="52" t="str">
        <x:f>IF('Deal_Master_Wide'!$AL$152="","",'Deal_Master_Wide'!$AL$152)</x:f>
        <x:v>Unknown</x:v>
      </x:c>
      <x:c r="AB1049" s="54" t="n">
        <x:f>IF('Deal_Master_Wide'!$AF$152="","",'Deal_Master_Wide'!$AF$152)</x:f>
        <x:v>50</x:v>
      </x:c>
      <x:c r="AC1049" s="52" t="str">
        <x:f>IF(COUNT($P1049,$Q1049,$R1049,$S1049,$T1049,$U1049,$V1049,$W1049,$X1049)=9,"Yes","No")</x:f>
        <x:v>No</x:v>
      </x:c>
      <x:c r="AD1049" s="52" t="str">
        <x:f>IF(COUNT($Y1049,$Z1049)=2,"Yes","No")</x:f>
        <x:v>No</x:v>
      </x:c>
      <x:c r="AE1049" s="50" t="str"/>
      <x:c r="AF1049" t="str"/>
    </x:row>
    <x:row r="1050" ht="20" customHeight="1">
      <x:c r="A1050" s="50" t="str">
        <x:v>CTL-0150</x:v>
      </x:c>
      <x:c r="B1050" s="50" t="str">
        <x:v>Candidate alternative-rationale group</x:v>
      </x:c>
      <x:c r="C1050" s="52" t="str">
        <x:f>IF('Deal_Master_Wide'!$AU$152="","",'Deal_Master_Wide'!$AU$152)</x:f>
        <x:v>Not reviewed</x:v>
      </x:c>
      <x:c r="D1050" s="52" t="str">
        <x:f>IF('Deal_Master_Wide'!$AV$152="","",'Deal_Master_Wide'!$AV$152)</x:f>
        <x:v>Not assessed</x:v>
      </x:c>
      <x:c r="E1050" s="50" t="n">
        <x:v>0</x:v>
      </x:c>
      <x:c r="F1050" s="52" t="str">
        <x:f>IF(OR($C1050="High-confidence innovation-driven",$C1050="Medium-confidence innovation-driven"),1,IF($C1050="Clear alternative-rationale",0,""))</x:f>
      </x:c>
      <x:c r="G1050" s="52" t="str">
        <x:f>IF('Deal_Master_Wide'!$M$152="","",'Deal_Master_Wide'!$M$152)</x:f>
        <x:v>Review</x:v>
      </x:c>
      <x:c r="H1050" s="50" t="str">
        <x:v>Actavis, Inc. (Formerly Purepac Pharmaceutical, Co.)</x:v>
      </x:c>
      <x:c r="I1050" s="50" t="str">
        <x:v>Akarna Therapeutics Ltd</x:v>
      </x:c>
      <x:c r="J1050" s="50" t="n">
        <x:v>2016</x:v>
      </x:c>
      <x:c r="K1050" s="50" t="n">
        <x:v>2</x:v>
      </x:c>
      <x:c r="L1050" s="50" t="n">
        <x:v>2018</x:v>
      </x:c>
      <x:c r="M1050" s="50" t="n">
        <x:v>1</x:v>
      </x:c>
      <x:c r="N1050" s="50" t="n">
        <x:v>1</x:v>
      </x:c>
      <x:c r="O1050" s="52" t="str">
        <x:f>IF($F1050="","",$F1050*$M1050)</x:f>
      </x:c>
      <x:c r="P1050" s="54" t="str">
        <x:f>IF('Deal_Master_Wide'!$BU$152="","",'Deal_Master_Wide'!$BU$152)</x:f>
      </x:c>
      <x:c r="Q1050" s="54" t="str">
        <x:f>IF('Deal_Master_Wide'!$CB$152="","",'Deal_Master_Wide'!$CB$152)</x:f>
      </x:c>
      <x:c r="R1050" s="54" t="str">
        <x:f>IF('Deal_Master_Wide'!$CI$152="","",'Deal_Master_Wide'!$CI$152)</x:f>
      </x:c>
      <x:c r="S1050" s="54" t="str">
        <x:f>IF('Deal_Master_Wide'!$CP$152="","",'Deal_Master_Wide'!$CP$152)</x:f>
      </x:c>
      <x:c r="T1050" s="54" t="str">
        <x:f>IF('Deal_Master_Wide'!$CW$152="","",'Deal_Master_Wide'!$CW$152)</x:f>
      </x:c>
      <x:c r="U1050" s="54" t="str">
        <x:f>IF('Deal_Master_Wide'!$DD$152="","",'Deal_Master_Wide'!$DD$152)</x:f>
      </x:c>
      <x:c r="V1050" s="56" t="str">
        <x:f>IF('Deal_Master_Wide'!$DK$152="","",'Deal_Master_Wide'!$DK$152)</x:f>
      </x:c>
      <x:c r="W1050" s="56" t="str">
        <x:f>IF('Deal_Master_Wide'!$DR$152="","",'Deal_Master_Wide'!$DR$152)</x:f>
      </x:c>
      <x:c r="X1050" s="56" t="str">
        <x:f>IF('Deal_Master_Wide'!$DY$152="","",'Deal_Master_Wide'!$DY$152)</x:f>
      </x:c>
      <x:c r="Y1050" s="118" t="str">
        <x:f>IF('Deal_Master_Wide'!$EF$152="","",'Deal_Master_Wide'!$EF$152)</x:f>
      </x:c>
      <x:c r="Z1050" s="118" t="str">
        <x:f>IF('Deal_Master_Wide'!$EM$152="","",'Deal_Master_Wide'!$EM$152)</x:f>
      </x:c>
      <x:c r="AA1050" s="52" t="str">
        <x:f>IF('Deal_Master_Wide'!$AL$152="","",'Deal_Master_Wide'!$AL$152)</x:f>
        <x:v>Unknown</x:v>
      </x:c>
      <x:c r="AB1050" s="54" t="n">
        <x:f>IF('Deal_Master_Wide'!$AF$152="","",'Deal_Master_Wide'!$AF$152)</x:f>
        <x:v>50</x:v>
      </x:c>
      <x:c r="AC1050" s="52" t="str">
        <x:f>IF(COUNT($P1050,$Q1050,$R1050,$S1050,$T1050,$U1050,$V1050,$W1050,$X1050)=9,"Yes","No")</x:f>
        <x:v>No</x:v>
      </x:c>
      <x:c r="AD1050" s="52" t="str">
        <x:f>IF(COUNT($Y1050,$Z1050)=2,"Yes","No")</x:f>
        <x:v>No</x:v>
      </x:c>
      <x:c r="AE1050" s="50" t="str"/>
      <x:c r="AF1050" t="str"/>
    </x:row>
    <x:row r="1051" ht="20" customHeight="1">
      <x:c r="A1051" s="50" t="str">
        <x:v>CTL-0150</x:v>
      </x:c>
      <x:c r="B1051" s="50" t="str">
        <x:v>Candidate alternative-rationale group</x:v>
      </x:c>
      <x:c r="C1051" s="52" t="str">
        <x:f>IF('Deal_Master_Wide'!$AU$152="","",'Deal_Master_Wide'!$AU$152)</x:f>
        <x:v>Not reviewed</x:v>
      </x:c>
      <x:c r="D1051" s="52" t="str">
        <x:f>IF('Deal_Master_Wide'!$AV$152="","",'Deal_Master_Wide'!$AV$152)</x:f>
        <x:v>Not assessed</x:v>
      </x:c>
      <x:c r="E1051" s="50" t="n">
        <x:v>0</x:v>
      </x:c>
      <x:c r="F1051" s="52" t="str">
        <x:f>IF(OR($C1051="High-confidence innovation-driven",$C1051="Medium-confidence innovation-driven"),1,IF($C1051="Clear alternative-rationale",0,""))</x:f>
      </x:c>
      <x:c r="G1051" s="52" t="str">
        <x:f>IF('Deal_Master_Wide'!$M$152="","",'Deal_Master_Wide'!$M$152)</x:f>
        <x:v>Review</x:v>
      </x:c>
      <x:c r="H1051" s="50" t="str">
        <x:v>Actavis, Inc. (Formerly Purepac Pharmaceutical, Co.)</x:v>
      </x:c>
      <x:c r="I1051" s="50" t="str">
        <x:v>Akarna Therapeutics Ltd</x:v>
      </x:c>
      <x:c r="J1051" s="50" t="n">
        <x:v>2016</x:v>
      </x:c>
      <x:c r="K1051" s="50" t="n">
        <x:v>3</x:v>
      </x:c>
      <x:c r="L1051" s="50" t="n">
        <x:v>2019</x:v>
      </x:c>
      <x:c r="M1051" s="50" t="n">
        <x:v>1</x:v>
      </x:c>
      <x:c r="N1051" s="50" t="n">
        <x:v>1</x:v>
      </x:c>
      <x:c r="O1051" s="52" t="str">
        <x:f>IF($F1051="","",$F1051*$M1051)</x:f>
      </x:c>
      <x:c r="P1051" s="54" t="str">
        <x:f>IF('Deal_Master_Wide'!$BV$152="","",'Deal_Master_Wide'!$BV$152)</x:f>
      </x:c>
      <x:c r="Q1051" s="54" t="str">
        <x:f>IF('Deal_Master_Wide'!$CC$152="","",'Deal_Master_Wide'!$CC$152)</x:f>
      </x:c>
      <x:c r="R1051" s="54" t="str">
        <x:f>IF('Deal_Master_Wide'!$CJ$152="","",'Deal_Master_Wide'!$CJ$152)</x:f>
      </x:c>
      <x:c r="S1051" s="54" t="str">
        <x:f>IF('Deal_Master_Wide'!$CQ$152="","",'Deal_Master_Wide'!$CQ$152)</x:f>
      </x:c>
      <x:c r="T1051" s="54" t="str">
        <x:f>IF('Deal_Master_Wide'!$CX$152="","",'Deal_Master_Wide'!$CX$152)</x:f>
      </x:c>
      <x:c r="U1051" s="54" t="str">
        <x:f>IF('Deal_Master_Wide'!$DE$152="","",'Deal_Master_Wide'!$DE$152)</x:f>
      </x:c>
      <x:c r="V1051" s="56" t="str">
        <x:f>IF('Deal_Master_Wide'!$DL$152="","",'Deal_Master_Wide'!$DL$152)</x:f>
      </x:c>
      <x:c r="W1051" s="56" t="str">
        <x:f>IF('Deal_Master_Wide'!$DS$152="","",'Deal_Master_Wide'!$DS$152)</x:f>
      </x:c>
      <x:c r="X1051" s="56" t="str">
        <x:f>IF('Deal_Master_Wide'!$DZ$152="","",'Deal_Master_Wide'!$DZ$152)</x:f>
      </x:c>
      <x:c r="Y1051" s="118" t="str">
        <x:f>IF('Deal_Master_Wide'!$EG$152="","",'Deal_Master_Wide'!$EG$152)</x:f>
      </x:c>
      <x:c r="Z1051" s="118" t="str">
        <x:f>IF('Deal_Master_Wide'!$EN$152="","",'Deal_Master_Wide'!$EN$152)</x:f>
      </x:c>
      <x:c r="AA1051" s="52" t="str">
        <x:f>IF('Deal_Master_Wide'!$AL$152="","",'Deal_Master_Wide'!$AL$152)</x:f>
        <x:v>Unknown</x:v>
      </x:c>
      <x:c r="AB1051" s="54" t="n">
        <x:f>IF('Deal_Master_Wide'!$AF$152="","",'Deal_Master_Wide'!$AF$152)</x:f>
        <x:v>50</x:v>
      </x:c>
      <x:c r="AC1051" s="52" t="str">
        <x:f>IF(COUNT($P1051,$Q1051,$R1051,$S1051,$T1051,$U1051,$V1051,$W1051,$X1051)=9,"Yes","No")</x:f>
        <x:v>No</x:v>
      </x:c>
      <x:c r="AD1051" s="52" t="str">
        <x:f>IF(COUNT($Y1051,$Z1051)=2,"Yes","No")</x:f>
        <x:v>No</x:v>
      </x:c>
      <x:c r="AE1051" s="50" t="str"/>
      <x:c r="AF1051" t="str"/>
    </x:row>
    <x:row r="1052" ht="20" customHeight="1">
      <x:c r="A1052" s="50" t="str">
        <x:v>CTL-0151</x:v>
      </x:c>
      <x:c r="B1052" s="50" t="str">
        <x:v>Candidate alternative-rationale group</x:v>
      </x:c>
      <x:c r="C1052" s="52" t="str">
        <x:f>IF('Deal_Master_Wide'!$AU$153="","",'Deal_Master_Wide'!$AU$153)</x:f>
        <x:v>Not reviewed</x:v>
      </x:c>
      <x:c r="D1052" s="52" t="str">
        <x:f>IF('Deal_Master_Wide'!$AV$153="","",'Deal_Master_Wide'!$AV$153)</x:f>
        <x:v>Not assessed</x:v>
      </x:c>
      <x:c r="E1052" s="50" t="n">
        <x:v>0</x:v>
      </x:c>
      <x:c r="F1052" s="52" t="str">
        <x:f>IF(OR($C1052="High-confidence innovation-driven",$C1052="Medium-confidence innovation-driven"),1,IF($C1052="Clear alternative-rationale",0,""))</x:f>
      </x:c>
      <x:c r="G1052" s="52" t="str">
        <x:f>IF('Deal_Master_Wide'!$M$153="","",'Deal_Master_Wide'!$M$153)</x:f>
        <x:v>Review</x:v>
      </x:c>
      <x:c r="H1052" s="50" t="str">
        <x:v>Busy Bees Nurseries Ltd</x:v>
      </x:c>
      <x:c r="I1052" s="50" t="str">
        <x:v>The Teddy Bear Club Nursery</x:v>
      </x:c>
      <x:c r="J1052" s="50" t="n">
        <x:v>2016</x:v>
      </x:c>
      <x:c r="K1052" s="50" t="n">
        <x:v>-3</x:v>
      </x:c>
      <x:c r="L1052" s="50" t="n">
        <x:v>2013</x:v>
      </x:c>
      <x:c r="M1052" s="50" t="n">
        <x:v>0</x:v>
      </x:c>
      <x:c r="N1052" s="50" t="n">
        <x:v>0</x:v>
      </x:c>
      <x:c r="O1052" s="52" t="str">
        <x:f>IF($F1052="","",$F1052*$M1052)</x:f>
      </x:c>
      <x:c r="P1052" s="54" t="n">
        <x:f>IF('Deal_Master_Wide'!$BP$153="","",'Deal_Master_Wide'!$BP$153)</x:f>
        <x:v>39.0865</x:v>
      </x:c>
      <x:c r="Q1052" s="54" t="n">
        <x:f>IF('Deal_Master_Wide'!$BW$153="","",'Deal_Master_Wide'!$BW$153)</x:f>
        <x:v>3.1881</x:v>
      </x:c>
      <x:c r="R1052" s="54" t="n">
        <x:f>IF('Deal_Master_Wide'!$CD$153="","",'Deal_Master_Wide'!$CD$153)</x:f>
        <x:v>4.9767</x:v>
      </x:c>
      <x:c r="S1052" s="54" t="n">
        <x:f>IF('Deal_Master_Wide'!$CK$153="","",'Deal_Master_Wide'!$CK$153)</x:f>
        <x:v>69.0259</x:v>
      </x:c>
      <x:c r="T1052" s="54" t="str">
        <x:f>IF('Deal_Master_Wide'!$CR$153="","",'Deal_Master_Wide'!$CR$153)</x:f>
      </x:c>
      <x:c r="U1052" s="54" t="str">
        <x:f>IF('Deal_Master_Wide'!$CY$153="","",'Deal_Master_Wide'!$CY$153)</x:f>
      </x:c>
      <x:c r="V1052" s="56" t="n">
        <x:f>IF('Deal_Master_Wide'!$DF$153="","",'Deal_Master_Wide'!$DF$153)</x:f>
        <x:v>7.6317</x:v>
      </x:c>
      <x:c r="W1052" s="56" t="n">
        <x:f>IF('Deal_Master_Wide'!$DM$153="","",'Deal_Master_Wide'!$DM$153)</x:f>
        <x:v>8.1565</x:v>
      </x:c>
      <x:c r="X1052" s="56" t="str">
        <x:f>IF('Deal_Master_Wide'!$DT$153="","",'Deal_Master_Wide'!$DT$153)</x:f>
      </x:c>
      <x:c r="Y1052" s="118" t="str">
        <x:f>IF('Deal_Master_Wide'!$EA$153="","",'Deal_Master_Wide'!$EA$153)</x:f>
      </x:c>
      <x:c r="Z1052" s="118" t="str">
        <x:f>IF('Deal_Master_Wide'!$EH$153="","",'Deal_Master_Wide'!$EH$153)</x:f>
      </x:c>
      <x:c r="AA1052" s="52" t="str">
        <x:f>IF('Deal_Master_Wide'!$AL$153="","",'Deal_Master_Wide'!$AL$153)</x:f>
        <x:v>Unknown</x:v>
      </x:c>
      <x:c r="AB1052" s="54" t="str">
        <x:f>IF('Deal_Master_Wide'!$AF$153="","",'Deal_Master_Wide'!$AF$153)</x:f>
      </x:c>
      <x:c r="AC1052" s="52" t="str">
        <x:f>IF(COUNT($P1052,$Q1052,$R1052,$S1052,$T1052,$U1052,$V1052,$W1052,$X1052)=9,"Yes","No")</x:f>
        <x:v>No</x:v>
      </x:c>
      <x:c r="AD1052" s="52" t="str">
        <x:f>IF(COUNT($Y1052,$Z1052)=2,"Yes","No")</x:f>
        <x:v>No</x:v>
      </x:c>
      <x:c r="AE1052" s="50" t="str"/>
      <x:c r="AF1052" t="str"/>
    </x:row>
    <x:row r="1053" ht="20" customHeight="1">
      <x:c r="A1053" s="50" t="str">
        <x:v>CTL-0151</x:v>
      </x:c>
      <x:c r="B1053" s="50" t="str">
        <x:v>Candidate alternative-rationale group</x:v>
      </x:c>
      <x:c r="C1053" s="52" t="str">
        <x:f>IF('Deal_Master_Wide'!$AU$153="","",'Deal_Master_Wide'!$AU$153)</x:f>
        <x:v>Not reviewed</x:v>
      </x:c>
      <x:c r="D1053" s="52" t="str">
        <x:f>IF('Deal_Master_Wide'!$AV$153="","",'Deal_Master_Wide'!$AV$153)</x:f>
        <x:v>Not assessed</x:v>
      </x:c>
      <x:c r="E1053" s="50" t="n">
        <x:v>0</x:v>
      </x:c>
      <x:c r="F1053" s="52" t="str">
        <x:f>IF(OR($C1053="High-confidence innovation-driven",$C1053="Medium-confidence innovation-driven"),1,IF($C1053="Clear alternative-rationale",0,""))</x:f>
      </x:c>
      <x:c r="G1053" s="52" t="str">
        <x:f>IF('Deal_Master_Wide'!$M$153="","",'Deal_Master_Wide'!$M$153)</x:f>
        <x:v>Review</x:v>
      </x:c>
      <x:c r="H1053" s="50" t="str">
        <x:v>Busy Bees Nurseries Ltd</x:v>
      </x:c>
      <x:c r="I1053" s="50" t="str">
        <x:v>The Teddy Bear Club Nursery</x:v>
      </x:c>
      <x:c r="J1053" s="50" t="n">
        <x:v>2016</x:v>
      </x:c>
      <x:c r="K1053" s="50" t="n">
        <x:v>-2</x:v>
      </x:c>
      <x:c r="L1053" s="50" t="n">
        <x:v>2014</x:v>
      </x:c>
      <x:c r="M1053" s="50" t="n">
        <x:v>0</x:v>
      </x:c>
      <x:c r="N1053" s="50" t="n">
        <x:v>0</x:v>
      </x:c>
      <x:c r="O1053" s="52" t="str">
        <x:f>IF($F1053="","",$F1053*$M1053)</x:f>
      </x:c>
      <x:c r="P1053" s="54" t="n">
        <x:f>IF('Deal_Master_Wide'!$BQ$153="","",'Deal_Master_Wide'!$BQ$153)</x:f>
        <x:v>42.2654</x:v>
      </x:c>
      <x:c r="Q1053" s="54" t="n">
        <x:f>IF('Deal_Master_Wide'!$BX$153="","",'Deal_Master_Wide'!$BX$153)</x:f>
        <x:v>3.0025</x:v>
      </x:c>
      <x:c r="R1053" s="54" t="n">
        <x:f>IF('Deal_Master_Wide'!$CE$153="","",'Deal_Master_Wide'!$CE$153)</x:f>
        <x:v>5.8876</x:v>
      </x:c>
      <x:c r="S1053" s="54" t="n">
        <x:f>IF('Deal_Master_Wide'!$CL$153="","",'Deal_Master_Wide'!$CL$153)</x:f>
        <x:v>94.6539</x:v>
      </x:c>
      <x:c r="T1053" s="54" t="str">
        <x:f>IF('Deal_Master_Wide'!$CS$153="","",'Deal_Master_Wide'!$CS$153)</x:f>
      </x:c>
      <x:c r="U1053" s="54" t="str">
        <x:f>IF('Deal_Master_Wide'!$CZ$153="","",'Deal_Master_Wide'!$CZ$153)</x:f>
      </x:c>
      <x:c r="V1053" s="56" t="n">
        <x:f>IF('Deal_Master_Wide'!$DG$153="","",'Deal_Master_Wide'!$DG$153)</x:f>
        <x:v>7.2459</x:v>
      </x:c>
      <x:c r="W1053" s="56" t="n">
        <x:f>IF('Deal_Master_Wide'!$DN$153="","",'Deal_Master_Wide'!$DN$153)</x:f>
        <x:v>7.1039</x:v>
      </x:c>
      <x:c r="X1053" s="56" t="str">
        <x:f>IF('Deal_Master_Wide'!$DU$153="","",'Deal_Master_Wide'!$DU$153)</x:f>
      </x:c>
      <x:c r="Y1053" s="118" t="str">
        <x:f>IF('Deal_Master_Wide'!$EB$153="","",'Deal_Master_Wide'!$EB$153)</x:f>
      </x:c>
      <x:c r="Z1053" s="118" t="str">
        <x:f>IF('Deal_Master_Wide'!$EI$153="","",'Deal_Master_Wide'!$EI$153)</x:f>
      </x:c>
      <x:c r="AA1053" s="52" t="str">
        <x:f>IF('Deal_Master_Wide'!$AL$153="","",'Deal_Master_Wide'!$AL$153)</x:f>
        <x:v>Unknown</x:v>
      </x:c>
      <x:c r="AB1053" s="54" t="str">
        <x:f>IF('Deal_Master_Wide'!$AF$153="","",'Deal_Master_Wide'!$AF$153)</x:f>
      </x:c>
      <x:c r="AC1053" s="52" t="str">
        <x:f>IF(COUNT($P1053,$Q1053,$R1053,$S1053,$T1053,$U1053,$V1053,$W1053,$X1053)=9,"Yes","No")</x:f>
        <x:v>No</x:v>
      </x:c>
      <x:c r="AD1053" s="52" t="str">
        <x:f>IF(COUNT($Y1053,$Z1053)=2,"Yes","No")</x:f>
        <x:v>No</x:v>
      </x:c>
      <x:c r="AE1053" s="50" t="str"/>
      <x:c r="AF1053" t="str"/>
    </x:row>
    <x:row r="1054" ht="20" customHeight="1">
      <x:c r="A1054" s="50" t="str">
        <x:v>CTL-0151</x:v>
      </x:c>
      <x:c r="B1054" s="50" t="str">
        <x:v>Candidate alternative-rationale group</x:v>
      </x:c>
      <x:c r="C1054" s="52" t="str">
        <x:f>IF('Deal_Master_Wide'!$AU$153="","",'Deal_Master_Wide'!$AU$153)</x:f>
        <x:v>Not reviewed</x:v>
      </x:c>
      <x:c r="D1054" s="52" t="str">
        <x:f>IF('Deal_Master_Wide'!$AV$153="","",'Deal_Master_Wide'!$AV$153)</x:f>
        <x:v>Not assessed</x:v>
      </x:c>
      <x:c r="E1054" s="50" t="n">
        <x:v>0</x:v>
      </x:c>
      <x:c r="F1054" s="52" t="str">
        <x:f>IF(OR($C1054="High-confidence innovation-driven",$C1054="Medium-confidence innovation-driven"),1,IF($C1054="Clear alternative-rationale",0,""))</x:f>
      </x:c>
      <x:c r="G1054" s="52" t="str">
        <x:f>IF('Deal_Master_Wide'!$M$153="","",'Deal_Master_Wide'!$M$153)</x:f>
        <x:v>Review</x:v>
      </x:c>
      <x:c r="H1054" s="50" t="str">
        <x:v>Busy Bees Nurseries Ltd</x:v>
      </x:c>
      <x:c r="I1054" s="50" t="str">
        <x:v>The Teddy Bear Club Nursery</x:v>
      </x:c>
      <x:c r="J1054" s="50" t="n">
        <x:v>2016</x:v>
      </x:c>
      <x:c r="K1054" s="50" t="n">
        <x:v>-1</x:v>
      </x:c>
      <x:c r="L1054" s="50" t="n">
        <x:v>2015</x:v>
      </x:c>
      <x:c r="M1054" s="50" t="n">
        <x:v>0</x:v>
      </x:c>
      <x:c r="N1054" s="50" t="n">
        <x:v>0</x:v>
      </x:c>
      <x:c r="O1054" s="52" t="str">
        <x:f>IF($F1054="","",$F1054*$M1054)</x:f>
      </x:c>
      <x:c r="P1054" s="54" t="n">
        <x:f>IF('Deal_Master_Wide'!$BR$153="","",'Deal_Master_Wide'!$BR$153)</x:f>
        <x:v>66.5588</x:v>
      </x:c>
      <x:c r="Q1054" s="54" t="n">
        <x:f>IF('Deal_Master_Wide'!$BY$153="","",'Deal_Master_Wide'!$BY$153)</x:f>
        <x:v>4.8848</x:v>
      </x:c>
      <x:c r="R1054" s="54" t="n">
        <x:f>IF('Deal_Master_Wide'!$CF$153="","",'Deal_Master_Wide'!$CF$153)</x:f>
        <x:v>9.4169</x:v>
      </x:c>
      <x:c r="S1054" s="54" t="n">
        <x:f>IF('Deal_Master_Wide'!$CM$153="","",'Deal_Master_Wide'!$CM$153)</x:f>
        <x:v>126.6872</x:v>
      </x:c>
      <x:c r="T1054" s="54" t="str">
        <x:f>IF('Deal_Master_Wide'!$CT$153="","",'Deal_Master_Wide'!$CT$153)</x:f>
      </x:c>
      <x:c r="U1054" s="54" t="str">
        <x:f>IF('Deal_Master_Wide'!$DA$153="","",'Deal_Master_Wide'!$DA$153)</x:f>
      </x:c>
      <x:c r="V1054" s="56" t="n">
        <x:f>IF('Deal_Master_Wide'!$DH$153="","",'Deal_Master_Wide'!$DH$153)</x:f>
        <x:v>8.19</x:v>
      </x:c>
      <x:c r="W1054" s="56" t="n">
        <x:f>IF('Deal_Master_Wide'!$DO$153="","",'Deal_Master_Wide'!$DO$153)</x:f>
        <x:v>7.339</x:v>
      </x:c>
      <x:c r="X1054" s="56" t="str">
        <x:f>IF('Deal_Master_Wide'!$DV$153="","",'Deal_Master_Wide'!$DV$153)</x:f>
      </x:c>
      <x:c r="Y1054" s="118" t="str">
        <x:f>IF('Deal_Master_Wide'!$EC$153="","",'Deal_Master_Wide'!$EC$153)</x:f>
      </x:c>
      <x:c r="Z1054" s="118" t="str">
        <x:f>IF('Deal_Master_Wide'!$EJ$153="","",'Deal_Master_Wide'!$EJ$153)</x:f>
      </x:c>
      <x:c r="AA1054" s="52" t="str">
        <x:f>IF('Deal_Master_Wide'!$AL$153="","",'Deal_Master_Wide'!$AL$153)</x:f>
        <x:v>Unknown</x:v>
      </x:c>
      <x:c r="AB1054" s="54" t="str">
        <x:f>IF('Deal_Master_Wide'!$AF$153="","",'Deal_Master_Wide'!$AF$153)</x:f>
      </x:c>
      <x:c r="AC1054" s="52" t="str">
        <x:f>IF(COUNT($P1054,$Q1054,$R1054,$S1054,$T1054,$U1054,$V1054,$W1054,$X1054)=9,"Yes","No")</x:f>
        <x:v>No</x:v>
      </x:c>
      <x:c r="AD1054" s="52" t="str">
        <x:f>IF(COUNT($Y1054,$Z1054)=2,"Yes","No")</x:f>
        <x:v>No</x:v>
      </x:c>
      <x:c r="AE1054" s="50" t="str"/>
      <x:c r="AF1054" t="str"/>
    </x:row>
    <x:row r="1055" ht="20" customHeight="1">
      <x:c r="A1055" s="50" t="str">
        <x:v>CTL-0151</x:v>
      </x:c>
      <x:c r="B1055" s="50" t="str">
        <x:v>Candidate alternative-rationale group</x:v>
      </x:c>
      <x:c r="C1055" s="52" t="str">
        <x:f>IF('Deal_Master_Wide'!$AU$153="","",'Deal_Master_Wide'!$AU$153)</x:f>
        <x:v>Not reviewed</x:v>
      </x:c>
      <x:c r="D1055" s="52" t="str">
        <x:f>IF('Deal_Master_Wide'!$AV$153="","",'Deal_Master_Wide'!$AV$153)</x:f>
        <x:v>Not assessed</x:v>
      </x:c>
      <x:c r="E1055" s="50" t="n">
        <x:v>0</x:v>
      </x:c>
      <x:c r="F1055" s="52" t="str">
        <x:f>IF(OR($C1055="High-confidence innovation-driven",$C1055="Medium-confidence innovation-driven"),1,IF($C1055="Clear alternative-rationale",0,""))</x:f>
      </x:c>
      <x:c r="G1055" s="52" t="str">
        <x:f>IF('Deal_Master_Wide'!$M$153="","",'Deal_Master_Wide'!$M$153)</x:f>
        <x:v>Review</x:v>
      </x:c>
      <x:c r="H1055" s="50" t="str">
        <x:v>Busy Bees Nurseries Ltd</x:v>
      </x:c>
      <x:c r="I1055" s="50" t="str">
        <x:v>The Teddy Bear Club Nursery</x:v>
      </x:c>
      <x:c r="J1055" s="50" t="n">
        <x:v>2016</x:v>
      </x:c>
      <x:c r="K1055" s="50" t="n">
        <x:v>0</x:v>
      </x:c>
      <x:c r="L1055" s="50" t="n">
        <x:v>2016</x:v>
      </x:c>
      <x:c r="M1055" s="50" t="n">
        <x:v>0</x:v>
      </x:c>
      <x:c r="N1055" s="50" t="n">
        <x:v>1</x:v>
      </x:c>
      <x:c r="O1055" s="52" t="str">
        <x:f>IF($F1055="","",$F1055*$M1055)</x:f>
      </x:c>
      <x:c r="P1055" s="54" t="n">
        <x:f>IF('Deal_Master_Wide'!$BS$153="","",'Deal_Master_Wide'!$BS$153)</x:f>
        <x:v>59.5564</x:v>
      </x:c>
      <x:c r="Q1055" s="54" t="n">
        <x:f>IF('Deal_Master_Wide'!$BZ$153="","",'Deal_Master_Wide'!$BZ$153)</x:f>
        <x:v>1.152</x:v>
      </x:c>
      <x:c r="R1055" s="54" t="n">
        <x:f>IF('Deal_Master_Wide'!$CG$153="","",'Deal_Master_Wide'!$CG$153)</x:f>
        <x:v>3.9507</x:v>
      </x:c>
      <x:c r="S1055" s="54" t="n">
        <x:f>IF('Deal_Master_Wide'!$CN$153="","",'Deal_Master_Wide'!$CN$153)</x:f>
        <x:v>117.9593</x:v>
      </x:c>
      <x:c r="T1055" s="54" t="str">
        <x:f>IF('Deal_Master_Wide'!$CU$153="","",'Deal_Master_Wide'!$CU$153)</x:f>
      </x:c>
      <x:c r="U1055" s="54" t="str">
        <x:f>IF('Deal_Master_Wide'!$DB$153="","",'Deal_Master_Wide'!$DB$153)</x:f>
      </x:c>
      <x:c r="V1055" s="56" t="n">
        <x:f>IF('Deal_Master_Wide'!$DI$153="","",'Deal_Master_Wide'!$DI$153)</x:f>
        <x:v>3.3232</x:v>
      </x:c>
      <x:c r="W1055" s="56" t="n">
        <x:f>IF('Deal_Master_Wide'!$DP$153="","",'Deal_Master_Wide'!$DP$153)</x:f>
        <x:v>1.9343</x:v>
      </x:c>
      <x:c r="X1055" s="56" t="str">
        <x:f>IF('Deal_Master_Wide'!$DW$153="","",'Deal_Master_Wide'!$DW$153)</x:f>
      </x:c>
      <x:c r="Y1055" s="118" t="str">
        <x:f>IF('Deal_Master_Wide'!$ED$153="","",'Deal_Master_Wide'!$ED$153)</x:f>
      </x:c>
      <x:c r="Z1055" s="118" t="str">
        <x:f>IF('Deal_Master_Wide'!$EK$153="","",'Deal_Master_Wide'!$EK$153)</x:f>
      </x:c>
      <x:c r="AA1055" s="52" t="str">
        <x:f>IF('Deal_Master_Wide'!$AL$153="","",'Deal_Master_Wide'!$AL$153)</x:f>
        <x:v>Unknown</x:v>
      </x:c>
      <x:c r="AB1055" s="54" t="str">
        <x:f>IF('Deal_Master_Wide'!$AF$153="","",'Deal_Master_Wide'!$AF$153)</x:f>
      </x:c>
      <x:c r="AC1055" s="52" t="str">
        <x:f>IF(COUNT($P1055,$Q1055,$R1055,$S1055,$T1055,$U1055,$V1055,$W1055,$X1055)=9,"Yes","No")</x:f>
        <x:v>No</x:v>
      </x:c>
      <x:c r="AD1055" s="52" t="str">
        <x:f>IF(COUNT($Y1055,$Z1055)=2,"Yes","No")</x:f>
        <x:v>No</x:v>
      </x:c>
      <x:c r="AE1055" s="50" t="str"/>
      <x:c r="AF1055" t="str"/>
    </x:row>
    <x:row r="1056" ht="20" customHeight="1">
      <x:c r="A1056" s="50" t="str">
        <x:v>CTL-0151</x:v>
      </x:c>
      <x:c r="B1056" s="50" t="str">
        <x:v>Candidate alternative-rationale group</x:v>
      </x:c>
      <x:c r="C1056" s="52" t="str">
        <x:f>IF('Deal_Master_Wide'!$AU$153="","",'Deal_Master_Wide'!$AU$153)</x:f>
        <x:v>Not reviewed</x:v>
      </x:c>
      <x:c r="D1056" s="52" t="str">
        <x:f>IF('Deal_Master_Wide'!$AV$153="","",'Deal_Master_Wide'!$AV$153)</x:f>
        <x:v>Not assessed</x:v>
      </x:c>
      <x:c r="E1056" s="50" t="n">
        <x:v>0</x:v>
      </x:c>
      <x:c r="F1056" s="52" t="str">
        <x:f>IF(OR($C1056="High-confidence innovation-driven",$C1056="Medium-confidence innovation-driven"),1,IF($C1056="Clear alternative-rationale",0,""))</x:f>
      </x:c>
      <x:c r="G1056" s="52" t="str">
        <x:f>IF('Deal_Master_Wide'!$M$153="","",'Deal_Master_Wide'!$M$153)</x:f>
        <x:v>Review</x:v>
      </x:c>
      <x:c r="H1056" s="50" t="str">
        <x:v>Busy Bees Nurseries Ltd</x:v>
      </x:c>
      <x:c r="I1056" s="50" t="str">
        <x:v>The Teddy Bear Club Nursery</x:v>
      </x:c>
      <x:c r="J1056" s="50" t="n">
        <x:v>2016</x:v>
      </x:c>
      <x:c r="K1056" s="50" t="n">
        <x:v>1</x:v>
      </x:c>
      <x:c r="L1056" s="50" t="n">
        <x:v>2017</x:v>
      </x:c>
      <x:c r="M1056" s="50" t="n">
        <x:v>1</x:v>
      </x:c>
      <x:c r="N1056" s="50" t="n">
        <x:v>1</x:v>
      </x:c>
      <x:c r="O1056" s="52" t="str">
        <x:f>IF($F1056="","",$F1056*$M1056)</x:f>
      </x:c>
      <x:c r="P1056" s="54" t="n">
        <x:f>IF('Deal_Master_Wide'!$BT$153="","",'Deal_Master_Wide'!$BT$153)</x:f>
        <x:v>59.7203</x:v>
      </x:c>
      <x:c r="Q1056" s="54" t="n">
        <x:f>IF('Deal_Master_Wide'!$CA$153="","",'Deal_Master_Wide'!$CA$153)</x:f>
        <x:v>4.2617</x:v>
      </x:c>
      <x:c r="R1056" s="54" t="n">
        <x:f>IF('Deal_Master_Wide'!$CH$153="","",'Deal_Master_Wide'!$CH$153)</x:f>
        <x:v>6.6409</x:v>
      </x:c>
      <x:c r="S1056" s="54" t="n">
        <x:f>IF('Deal_Master_Wide'!$CO$153="","",'Deal_Master_Wide'!$CO$153)</x:f>
        <x:v>130.7054</x:v>
      </x:c>
      <x:c r="T1056" s="54" t="str">
        <x:f>IF('Deal_Master_Wide'!$CV$153="","",'Deal_Master_Wide'!$CV$153)</x:f>
      </x:c>
      <x:c r="U1056" s="54" t="str">
        <x:f>IF('Deal_Master_Wide'!$DC$153="","",'Deal_Master_Wide'!$DC$153)</x:f>
      </x:c>
      <x:c r="V1056" s="56" t="n">
        <x:f>IF('Deal_Master_Wide'!$DJ$153="","",'Deal_Master_Wide'!$DJ$153)</x:f>
        <x:v>5.3621</x:v>
      </x:c>
      <x:c r="W1056" s="56" t="n">
        <x:f>IF('Deal_Master_Wide'!$DQ$153="","",'Deal_Master_Wide'!$DQ$153)</x:f>
        <x:v>7.1362</x:v>
      </x:c>
      <x:c r="X1056" s="56" t="str">
        <x:f>IF('Deal_Master_Wide'!$DX$153="","",'Deal_Master_Wide'!$DX$153)</x:f>
      </x:c>
      <x:c r="Y1056" s="118" t="str">
        <x:f>IF('Deal_Master_Wide'!$EE$153="","",'Deal_Master_Wide'!$EE$153)</x:f>
      </x:c>
      <x:c r="Z1056" s="118" t="str">
        <x:f>IF('Deal_Master_Wide'!$EL$153="","",'Deal_Master_Wide'!$EL$153)</x:f>
      </x:c>
      <x:c r="AA1056" s="52" t="str">
        <x:f>IF('Deal_Master_Wide'!$AL$153="","",'Deal_Master_Wide'!$AL$153)</x:f>
        <x:v>Unknown</x:v>
      </x:c>
      <x:c r="AB1056" s="54" t="str">
        <x:f>IF('Deal_Master_Wide'!$AF$153="","",'Deal_Master_Wide'!$AF$153)</x:f>
      </x:c>
      <x:c r="AC1056" s="52" t="str">
        <x:f>IF(COUNT($P1056,$Q1056,$R1056,$S1056,$T1056,$U1056,$V1056,$W1056,$X1056)=9,"Yes","No")</x:f>
        <x:v>No</x:v>
      </x:c>
      <x:c r="AD1056" s="52" t="str">
        <x:f>IF(COUNT($Y1056,$Z1056)=2,"Yes","No")</x:f>
        <x:v>No</x:v>
      </x:c>
      <x:c r="AE1056" s="50" t="str"/>
      <x:c r="AF1056" t="str"/>
    </x:row>
    <x:row r="1057" ht="20" customHeight="1">
      <x:c r="A1057" s="50" t="str">
        <x:v>CTL-0151</x:v>
      </x:c>
      <x:c r="B1057" s="50" t="str">
        <x:v>Candidate alternative-rationale group</x:v>
      </x:c>
      <x:c r="C1057" s="52" t="str">
        <x:f>IF('Deal_Master_Wide'!$AU$153="","",'Deal_Master_Wide'!$AU$153)</x:f>
        <x:v>Not reviewed</x:v>
      </x:c>
      <x:c r="D1057" s="52" t="str">
        <x:f>IF('Deal_Master_Wide'!$AV$153="","",'Deal_Master_Wide'!$AV$153)</x:f>
        <x:v>Not assessed</x:v>
      </x:c>
      <x:c r="E1057" s="50" t="n">
        <x:v>0</x:v>
      </x:c>
      <x:c r="F1057" s="52" t="str">
        <x:f>IF(OR($C1057="High-confidence innovation-driven",$C1057="Medium-confidence innovation-driven"),1,IF($C1057="Clear alternative-rationale",0,""))</x:f>
      </x:c>
      <x:c r="G1057" s="52" t="str">
        <x:f>IF('Deal_Master_Wide'!$M$153="","",'Deal_Master_Wide'!$M$153)</x:f>
        <x:v>Review</x:v>
      </x:c>
      <x:c r="H1057" s="50" t="str">
        <x:v>Busy Bees Nurseries Ltd</x:v>
      </x:c>
      <x:c r="I1057" s="50" t="str">
        <x:v>The Teddy Bear Club Nursery</x:v>
      </x:c>
      <x:c r="J1057" s="50" t="n">
        <x:v>2016</x:v>
      </x:c>
      <x:c r="K1057" s="50" t="n">
        <x:v>2</x:v>
      </x:c>
      <x:c r="L1057" s="50" t="n">
        <x:v>2018</x:v>
      </x:c>
      <x:c r="M1057" s="50" t="n">
        <x:v>1</x:v>
      </x:c>
      <x:c r="N1057" s="50" t="n">
        <x:v>1</x:v>
      </x:c>
      <x:c r="O1057" s="52" t="str">
        <x:f>IF($F1057="","",$F1057*$M1057)</x:f>
      </x:c>
      <x:c r="P1057" s="54" t="n">
        <x:f>IF('Deal_Master_Wide'!$BU$153="","",'Deal_Master_Wide'!$BU$153)</x:f>
        <x:v>141.9381</x:v>
      </x:c>
      <x:c r="Q1057" s="54" t="n">
        <x:f>IF('Deal_Master_Wide'!$CB$153="","",'Deal_Master_Wide'!$CB$153)</x:f>
        <x:v>17.2763</x:v>
      </x:c>
      <x:c r="R1057" s="54" t="n">
        <x:f>IF('Deal_Master_Wide'!$CI$153="","",'Deal_Master_Wide'!$CI$153)</x:f>
        <x:v>14.3197</x:v>
      </x:c>
      <x:c r="S1057" s="54" t="n">
        <x:f>IF('Deal_Master_Wide'!$CP$153="","",'Deal_Master_Wide'!$CP$153)</x:f>
        <x:v>213.2206</x:v>
      </x:c>
      <x:c r="T1057" s="54" t="str">
        <x:f>IF('Deal_Master_Wide'!$CW$153="","",'Deal_Master_Wide'!$CW$153)</x:f>
      </x:c>
      <x:c r="U1057" s="54" t="str">
        <x:f>IF('Deal_Master_Wide'!$DD$153="","",'Deal_Master_Wide'!$DD$153)</x:f>
      </x:c>
      <x:c r="V1057" s="56" t="n">
        <x:f>IF('Deal_Master_Wide'!$DK$153="","",'Deal_Master_Wide'!$DK$153)</x:f>
        <x:v>8.2336</x:v>
      </x:c>
      <x:c r="W1057" s="56" t="n">
        <x:f>IF('Deal_Master_Wide'!$DR$153="","",'Deal_Master_Wide'!$DR$153)</x:f>
        <x:v>12.1717</x:v>
      </x:c>
      <x:c r="X1057" s="56" t="str">
        <x:f>IF('Deal_Master_Wide'!$DY$153="","",'Deal_Master_Wide'!$DY$153)</x:f>
      </x:c>
      <x:c r="Y1057" s="118" t="str">
        <x:f>IF('Deal_Master_Wide'!$EF$153="","",'Deal_Master_Wide'!$EF$153)</x:f>
      </x:c>
      <x:c r="Z1057" s="118" t="str">
        <x:f>IF('Deal_Master_Wide'!$EM$153="","",'Deal_Master_Wide'!$EM$153)</x:f>
      </x:c>
      <x:c r="AA1057" s="52" t="str">
        <x:f>IF('Deal_Master_Wide'!$AL$153="","",'Deal_Master_Wide'!$AL$153)</x:f>
        <x:v>Unknown</x:v>
      </x:c>
      <x:c r="AB1057" s="54" t="str">
        <x:f>IF('Deal_Master_Wide'!$AF$153="","",'Deal_Master_Wide'!$AF$153)</x:f>
      </x:c>
      <x:c r="AC1057" s="52" t="str">
        <x:f>IF(COUNT($P1057,$Q1057,$R1057,$S1057,$T1057,$U1057,$V1057,$W1057,$X1057)=9,"Yes","No")</x:f>
        <x:v>No</x:v>
      </x:c>
      <x:c r="AD1057" s="52" t="str">
        <x:f>IF(COUNT($Y1057,$Z1057)=2,"Yes","No")</x:f>
        <x:v>No</x:v>
      </x:c>
      <x:c r="AE1057" s="50" t="str"/>
      <x:c r="AF1057" t="str"/>
    </x:row>
    <x:row r="1058" ht="20" customHeight="1">
      <x:c r="A1058" s="50" t="str">
        <x:v>CTL-0151</x:v>
      </x:c>
      <x:c r="B1058" s="50" t="str">
        <x:v>Candidate alternative-rationale group</x:v>
      </x:c>
      <x:c r="C1058" s="52" t="str">
        <x:f>IF('Deal_Master_Wide'!$AU$153="","",'Deal_Master_Wide'!$AU$153)</x:f>
        <x:v>Not reviewed</x:v>
      </x:c>
      <x:c r="D1058" s="52" t="str">
        <x:f>IF('Deal_Master_Wide'!$AV$153="","",'Deal_Master_Wide'!$AV$153)</x:f>
        <x:v>Not assessed</x:v>
      </x:c>
      <x:c r="E1058" s="50" t="n">
        <x:v>0</x:v>
      </x:c>
      <x:c r="F1058" s="52" t="str">
        <x:f>IF(OR($C1058="High-confidence innovation-driven",$C1058="Medium-confidence innovation-driven"),1,IF($C1058="Clear alternative-rationale",0,""))</x:f>
      </x:c>
      <x:c r="G1058" s="52" t="str">
        <x:f>IF('Deal_Master_Wide'!$M$153="","",'Deal_Master_Wide'!$M$153)</x:f>
        <x:v>Review</x:v>
      </x:c>
      <x:c r="H1058" s="50" t="str">
        <x:v>Busy Bees Nurseries Ltd</x:v>
      </x:c>
      <x:c r="I1058" s="50" t="str">
        <x:v>The Teddy Bear Club Nursery</x:v>
      </x:c>
      <x:c r="J1058" s="50" t="n">
        <x:v>2016</x:v>
      </x:c>
      <x:c r="K1058" s="50" t="n">
        <x:v>3</x:v>
      </x:c>
      <x:c r="L1058" s="50" t="n">
        <x:v>2019</x:v>
      </x:c>
      <x:c r="M1058" s="50" t="n">
        <x:v>1</x:v>
      </x:c>
      <x:c r="N1058" s="50" t="n">
        <x:v>1</x:v>
      </x:c>
      <x:c r="O1058" s="52" t="str">
        <x:f>IF($F1058="","",$F1058*$M1058)</x:f>
      </x:c>
      <x:c r="P1058" s="54" t="n">
        <x:f>IF('Deal_Master_Wide'!$BV$153="","",'Deal_Master_Wide'!$BV$153)</x:f>
        <x:v>227.5603</x:v>
      </x:c>
      <x:c r="Q1058" s="54" t="n">
        <x:f>IF('Deal_Master_Wide'!$CC$153="","",'Deal_Master_Wide'!$CC$153)</x:f>
        <x:v>28.8301</x:v>
      </x:c>
      <x:c r="R1058" s="54" t="n">
        <x:f>IF('Deal_Master_Wide'!$CJ$153="","",'Deal_Master_Wide'!$CJ$153)</x:f>
        <x:v>26.8388</x:v>
      </x:c>
      <x:c r="S1058" s="54" t="n">
        <x:f>IF('Deal_Master_Wide'!$CQ$153="","",'Deal_Master_Wide'!$CQ$153)</x:f>
        <x:v>216.7696</x:v>
      </x:c>
      <x:c r="T1058" s="54" t="str">
        <x:f>IF('Deal_Master_Wide'!$CX$153="","",'Deal_Master_Wide'!$CX$153)</x:f>
      </x:c>
      <x:c r="U1058" s="54" t="str">
        <x:f>IF('Deal_Master_Wide'!$DE$153="","",'Deal_Master_Wide'!$DE$153)</x:f>
      </x:c>
      <x:c r="V1058" s="56" t="n">
        <x:f>IF('Deal_Master_Wide'!$DL$153="","",'Deal_Master_Wide'!$DL$153)</x:f>
        <x:v>12.5476</x:v>
      </x:c>
      <x:c r="W1058" s="56" t="n">
        <x:f>IF('Deal_Master_Wide'!$DS$153="","",'Deal_Master_Wide'!$DS$153)</x:f>
        <x:v>12.6692</x:v>
      </x:c>
      <x:c r="X1058" s="56" t="str">
        <x:f>IF('Deal_Master_Wide'!$DZ$153="","",'Deal_Master_Wide'!$DZ$153)</x:f>
      </x:c>
      <x:c r="Y1058" s="118" t="str">
        <x:f>IF('Deal_Master_Wide'!$EG$153="","",'Deal_Master_Wide'!$EG$153)</x:f>
      </x:c>
      <x:c r="Z1058" s="118" t="str">
        <x:f>IF('Deal_Master_Wide'!$EN$153="","",'Deal_Master_Wide'!$EN$153)</x:f>
      </x:c>
      <x:c r="AA1058" s="52" t="str">
        <x:f>IF('Deal_Master_Wide'!$AL$153="","",'Deal_Master_Wide'!$AL$153)</x:f>
        <x:v>Unknown</x:v>
      </x:c>
      <x:c r="AB1058" s="54" t="str">
        <x:f>IF('Deal_Master_Wide'!$AF$153="","",'Deal_Master_Wide'!$AF$153)</x:f>
      </x:c>
      <x:c r="AC1058" s="52" t="str">
        <x:f>IF(COUNT($P1058,$Q1058,$R1058,$S1058,$T1058,$U1058,$V1058,$W1058,$X1058)=9,"Yes","No")</x:f>
        <x:v>No</x:v>
      </x:c>
      <x:c r="AD1058" s="52" t="str">
        <x:f>IF(COUNT($Y1058,$Z1058)=2,"Yes","No")</x:f>
        <x:v>No</x:v>
      </x:c>
      <x:c r="AE1058" s="50" t="str"/>
      <x:c r="AF1058" t="str"/>
    </x:row>
    <x:row r="1059" ht="20" customHeight="1">
      <x:c r="A1059" s="50" t="str">
        <x:v>CTL-0152</x:v>
      </x:c>
      <x:c r="B1059" s="50" t="str">
        <x:v>Candidate alternative-rationale group</x:v>
      </x:c>
      <x:c r="C1059" s="52" t="str">
        <x:f>IF('Deal_Master_Wide'!$AU$154="","",'Deal_Master_Wide'!$AU$154)</x:f>
        <x:v>Not reviewed</x:v>
      </x:c>
      <x:c r="D1059" s="52" t="str">
        <x:f>IF('Deal_Master_Wide'!$AV$154="","",'Deal_Master_Wide'!$AV$154)</x:f>
        <x:v>Not assessed</x:v>
      </x:c>
      <x:c r="E1059" s="50" t="n">
        <x:v>0</x:v>
      </x:c>
      <x:c r="F1059" s="52" t="str">
        <x:f>IF(OR($C1059="High-confidence innovation-driven",$C1059="Medium-confidence innovation-driven"),1,IF($C1059="Clear alternative-rationale",0,""))</x:f>
      </x:c>
      <x:c r="G1059" s="52" t="str">
        <x:f>IF('Deal_Master_Wide'!$M$154="","",'Deal_Master_Wide'!$M$154)</x:f>
        <x:v>Review</x:v>
      </x:c>
      <x:c r="H1059" s="50" t="str">
        <x:v>Pharmstandard-Leksredstva</x:v>
      </x:c>
      <x:c r="I1059" s="50" t="str">
        <x:v>OTCPharm</x:v>
      </x:c>
      <x:c r="J1059" s="50" t="n">
        <x:v>2016</x:v>
      </x:c>
      <x:c r="K1059" s="50" t="n">
        <x:v>-3</x:v>
      </x:c>
      <x:c r="L1059" s="50" t="n">
        <x:v>2013</x:v>
      </x:c>
      <x:c r="M1059" s="50" t="n">
        <x:v>0</x:v>
      </x:c>
      <x:c r="N1059" s="50" t="n">
        <x:v>0</x:v>
      </x:c>
      <x:c r="O1059" s="52" t="str">
        <x:f>IF($F1059="","",$F1059*$M1059)</x:f>
      </x:c>
      <x:c r="P1059" s="54" t="str">
        <x:f>IF('Deal_Master_Wide'!$BP$154="","",'Deal_Master_Wide'!$BP$154)</x:f>
      </x:c>
      <x:c r="Q1059" s="54" t="str">
        <x:f>IF('Deal_Master_Wide'!$BW$154="","",'Deal_Master_Wide'!$BW$154)</x:f>
      </x:c>
      <x:c r="R1059" s="54" t="str">
        <x:f>IF('Deal_Master_Wide'!$CD$154="","",'Deal_Master_Wide'!$CD$154)</x:f>
      </x:c>
      <x:c r="S1059" s="54" t="str">
        <x:f>IF('Deal_Master_Wide'!$CK$154="","",'Deal_Master_Wide'!$CK$154)</x:f>
      </x:c>
      <x:c r="T1059" s="54" t="str">
        <x:f>IF('Deal_Master_Wide'!$CR$154="","",'Deal_Master_Wide'!$CR$154)</x:f>
      </x:c>
      <x:c r="U1059" s="54" t="str">
        <x:f>IF('Deal_Master_Wide'!$CY$154="","",'Deal_Master_Wide'!$CY$154)</x:f>
      </x:c>
      <x:c r="V1059" s="56" t="str">
        <x:f>IF('Deal_Master_Wide'!$DF$154="","",'Deal_Master_Wide'!$DF$154)</x:f>
      </x:c>
      <x:c r="W1059" s="56" t="str">
        <x:f>IF('Deal_Master_Wide'!$DM$154="","",'Deal_Master_Wide'!$DM$154)</x:f>
      </x:c>
      <x:c r="X1059" s="56" t="str">
        <x:f>IF('Deal_Master_Wide'!$DT$154="","",'Deal_Master_Wide'!$DT$154)</x:f>
      </x:c>
      <x:c r="Y1059" s="118" t="str">
        <x:f>IF('Deal_Master_Wide'!$EA$154="","",'Deal_Master_Wide'!$EA$154)</x:f>
      </x:c>
      <x:c r="Z1059" s="118" t="str">
        <x:f>IF('Deal_Master_Wide'!$EH$154="","",'Deal_Master_Wide'!$EH$154)</x:f>
      </x:c>
      <x:c r="AA1059" s="52" t="str">
        <x:f>IF('Deal_Master_Wide'!$AL$154="","",'Deal_Master_Wide'!$AL$154)</x:f>
        <x:v>Unknown</x:v>
      </x:c>
      <x:c r="AB1059" s="54" t="str">
        <x:f>IF('Deal_Master_Wide'!$AF$154="","",'Deal_Master_Wide'!$AF$154)</x:f>
      </x:c>
      <x:c r="AC1059" s="52" t="str">
        <x:f>IF(COUNT($P1059,$Q1059,$R1059,$S1059,$T1059,$U1059,$V1059,$W1059,$X1059)=9,"Yes","No")</x:f>
        <x:v>No</x:v>
      </x:c>
      <x:c r="AD1059" s="52" t="str">
        <x:f>IF(COUNT($Y1059,$Z1059)=2,"Yes","No")</x:f>
        <x:v>No</x:v>
      </x:c>
      <x:c r="AE1059" s="50" t="str"/>
      <x:c r="AF1059" t="str"/>
    </x:row>
    <x:row r="1060" ht="20" customHeight="1">
      <x:c r="A1060" s="50" t="str">
        <x:v>CTL-0152</x:v>
      </x:c>
      <x:c r="B1060" s="50" t="str">
        <x:v>Candidate alternative-rationale group</x:v>
      </x:c>
      <x:c r="C1060" s="52" t="str">
        <x:f>IF('Deal_Master_Wide'!$AU$154="","",'Deal_Master_Wide'!$AU$154)</x:f>
        <x:v>Not reviewed</x:v>
      </x:c>
      <x:c r="D1060" s="52" t="str">
        <x:f>IF('Deal_Master_Wide'!$AV$154="","",'Deal_Master_Wide'!$AV$154)</x:f>
        <x:v>Not assessed</x:v>
      </x:c>
      <x:c r="E1060" s="50" t="n">
        <x:v>0</x:v>
      </x:c>
      <x:c r="F1060" s="52" t="str">
        <x:f>IF(OR($C1060="High-confidence innovation-driven",$C1060="Medium-confidence innovation-driven"),1,IF($C1060="Clear alternative-rationale",0,""))</x:f>
      </x:c>
      <x:c r="G1060" s="52" t="str">
        <x:f>IF('Deal_Master_Wide'!$M$154="","",'Deal_Master_Wide'!$M$154)</x:f>
        <x:v>Review</x:v>
      </x:c>
      <x:c r="H1060" s="50" t="str">
        <x:v>Pharmstandard-Leksredstva</x:v>
      </x:c>
      <x:c r="I1060" s="50" t="str">
        <x:v>OTCPharm</x:v>
      </x:c>
      <x:c r="J1060" s="50" t="n">
        <x:v>2016</x:v>
      </x:c>
      <x:c r="K1060" s="50" t="n">
        <x:v>-2</x:v>
      </x:c>
      <x:c r="L1060" s="50" t="n">
        <x:v>2014</x:v>
      </x:c>
      <x:c r="M1060" s="50" t="n">
        <x:v>0</x:v>
      </x:c>
      <x:c r="N1060" s="50" t="n">
        <x:v>0</x:v>
      </x:c>
      <x:c r="O1060" s="52" t="str">
        <x:f>IF($F1060="","",$F1060*$M1060)</x:f>
      </x:c>
      <x:c r="P1060" s="54" t="str">
        <x:f>IF('Deal_Master_Wide'!$BQ$154="","",'Deal_Master_Wide'!$BQ$154)</x:f>
      </x:c>
      <x:c r="Q1060" s="54" t="str">
        <x:f>IF('Deal_Master_Wide'!$BX$154="","",'Deal_Master_Wide'!$BX$154)</x:f>
      </x:c>
      <x:c r="R1060" s="54" t="str">
        <x:f>IF('Deal_Master_Wide'!$CE$154="","",'Deal_Master_Wide'!$CE$154)</x:f>
      </x:c>
      <x:c r="S1060" s="54" t="str">
        <x:f>IF('Deal_Master_Wide'!$CL$154="","",'Deal_Master_Wide'!$CL$154)</x:f>
      </x:c>
      <x:c r="T1060" s="54" t="str">
        <x:f>IF('Deal_Master_Wide'!$CS$154="","",'Deal_Master_Wide'!$CS$154)</x:f>
      </x:c>
      <x:c r="U1060" s="54" t="str">
        <x:f>IF('Deal_Master_Wide'!$CZ$154="","",'Deal_Master_Wide'!$CZ$154)</x:f>
      </x:c>
      <x:c r="V1060" s="56" t="str">
        <x:f>IF('Deal_Master_Wide'!$DG$154="","",'Deal_Master_Wide'!$DG$154)</x:f>
      </x:c>
      <x:c r="W1060" s="56" t="str">
        <x:f>IF('Deal_Master_Wide'!$DN$154="","",'Deal_Master_Wide'!$DN$154)</x:f>
      </x:c>
      <x:c r="X1060" s="56" t="str">
        <x:f>IF('Deal_Master_Wide'!$DU$154="","",'Deal_Master_Wide'!$DU$154)</x:f>
      </x:c>
      <x:c r="Y1060" s="118" t="str">
        <x:f>IF('Deal_Master_Wide'!$EB$154="","",'Deal_Master_Wide'!$EB$154)</x:f>
      </x:c>
      <x:c r="Z1060" s="118" t="str">
        <x:f>IF('Deal_Master_Wide'!$EI$154="","",'Deal_Master_Wide'!$EI$154)</x:f>
      </x:c>
      <x:c r="AA1060" s="52" t="str">
        <x:f>IF('Deal_Master_Wide'!$AL$154="","",'Deal_Master_Wide'!$AL$154)</x:f>
        <x:v>Unknown</x:v>
      </x:c>
      <x:c r="AB1060" s="54" t="str">
        <x:f>IF('Deal_Master_Wide'!$AF$154="","",'Deal_Master_Wide'!$AF$154)</x:f>
      </x:c>
      <x:c r="AC1060" s="52" t="str">
        <x:f>IF(COUNT($P1060,$Q1060,$R1060,$S1060,$T1060,$U1060,$V1060,$W1060,$X1060)=9,"Yes","No")</x:f>
        <x:v>No</x:v>
      </x:c>
      <x:c r="AD1060" s="52" t="str">
        <x:f>IF(COUNT($Y1060,$Z1060)=2,"Yes","No")</x:f>
        <x:v>No</x:v>
      </x:c>
      <x:c r="AE1060" s="50" t="str"/>
      <x:c r="AF1060" t="str"/>
    </x:row>
    <x:row r="1061" ht="20" customHeight="1">
      <x:c r="A1061" s="50" t="str">
        <x:v>CTL-0152</x:v>
      </x:c>
      <x:c r="B1061" s="50" t="str">
        <x:v>Candidate alternative-rationale group</x:v>
      </x:c>
      <x:c r="C1061" s="52" t="str">
        <x:f>IF('Deal_Master_Wide'!$AU$154="","",'Deal_Master_Wide'!$AU$154)</x:f>
        <x:v>Not reviewed</x:v>
      </x:c>
      <x:c r="D1061" s="52" t="str">
        <x:f>IF('Deal_Master_Wide'!$AV$154="","",'Deal_Master_Wide'!$AV$154)</x:f>
        <x:v>Not assessed</x:v>
      </x:c>
      <x:c r="E1061" s="50" t="n">
        <x:v>0</x:v>
      </x:c>
      <x:c r="F1061" s="52" t="str">
        <x:f>IF(OR($C1061="High-confidence innovation-driven",$C1061="Medium-confidence innovation-driven"),1,IF($C1061="Clear alternative-rationale",0,""))</x:f>
      </x:c>
      <x:c r="G1061" s="52" t="str">
        <x:f>IF('Deal_Master_Wide'!$M$154="","",'Deal_Master_Wide'!$M$154)</x:f>
        <x:v>Review</x:v>
      </x:c>
      <x:c r="H1061" s="50" t="str">
        <x:v>Pharmstandard-Leksredstva</x:v>
      </x:c>
      <x:c r="I1061" s="50" t="str">
        <x:v>OTCPharm</x:v>
      </x:c>
      <x:c r="J1061" s="50" t="n">
        <x:v>2016</x:v>
      </x:c>
      <x:c r="K1061" s="50" t="n">
        <x:v>-1</x:v>
      </x:c>
      <x:c r="L1061" s="50" t="n">
        <x:v>2015</x:v>
      </x:c>
      <x:c r="M1061" s="50" t="n">
        <x:v>0</x:v>
      </x:c>
      <x:c r="N1061" s="50" t="n">
        <x:v>0</x:v>
      </x:c>
      <x:c r="O1061" s="52" t="str">
        <x:f>IF($F1061="","",$F1061*$M1061)</x:f>
      </x:c>
      <x:c r="P1061" s="54" t="str">
        <x:f>IF('Deal_Master_Wide'!$BR$154="","",'Deal_Master_Wide'!$BR$154)</x:f>
      </x:c>
      <x:c r="Q1061" s="54" t="str">
        <x:f>IF('Deal_Master_Wide'!$BY$154="","",'Deal_Master_Wide'!$BY$154)</x:f>
      </x:c>
      <x:c r="R1061" s="54" t="str">
        <x:f>IF('Deal_Master_Wide'!$CF$154="","",'Deal_Master_Wide'!$CF$154)</x:f>
      </x:c>
      <x:c r="S1061" s="54" t="str">
        <x:f>IF('Deal_Master_Wide'!$CM$154="","",'Deal_Master_Wide'!$CM$154)</x:f>
      </x:c>
      <x:c r="T1061" s="54" t="str">
        <x:f>IF('Deal_Master_Wide'!$CT$154="","",'Deal_Master_Wide'!$CT$154)</x:f>
      </x:c>
      <x:c r="U1061" s="54" t="str">
        <x:f>IF('Deal_Master_Wide'!$DA$154="","",'Deal_Master_Wide'!$DA$154)</x:f>
      </x:c>
      <x:c r="V1061" s="56" t="str">
        <x:f>IF('Deal_Master_Wide'!$DH$154="","",'Deal_Master_Wide'!$DH$154)</x:f>
      </x:c>
      <x:c r="W1061" s="56" t="str">
        <x:f>IF('Deal_Master_Wide'!$DO$154="","",'Deal_Master_Wide'!$DO$154)</x:f>
      </x:c>
      <x:c r="X1061" s="56" t="str">
        <x:f>IF('Deal_Master_Wide'!$DV$154="","",'Deal_Master_Wide'!$DV$154)</x:f>
      </x:c>
      <x:c r="Y1061" s="118" t="str">
        <x:f>IF('Deal_Master_Wide'!$EC$154="","",'Deal_Master_Wide'!$EC$154)</x:f>
      </x:c>
      <x:c r="Z1061" s="118" t="str">
        <x:f>IF('Deal_Master_Wide'!$EJ$154="","",'Deal_Master_Wide'!$EJ$154)</x:f>
      </x:c>
      <x:c r="AA1061" s="52" t="str">
        <x:f>IF('Deal_Master_Wide'!$AL$154="","",'Deal_Master_Wide'!$AL$154)</x:f>
        <x:v>Unknown</x:v>
      </x:c>
      <x:c r="AB1061" s="54" t="str">
        <x:f>IF('Deal_Master_Wide'!$AF$154="","",'Deal_Master_Wide'!$AF$154)</x:f>
      </x:c>
      <x:c r="AC1061" s="52" t="str">
        <x:f>IF(COUNT($P1061,$Q1061,$R1061,$S1061,$T1061,$U1061,$V1061,$W1061,$X1061)=9,"Yes","No")</x:f>
        <x:v>No</x:v>
      </x:c>
      <x:c r="AD1061" s="52" t="str">
        <x:f>IF(COUNT($Y1061,$Z1061)=2,"Yes","No")</x:f>
        <x:v>No</x:v>
      </x:c>
      <x:c r="AE1061" s="50" t="str"/>
      <x:c r="AF1061" t="str"/>
    </x:row>
    <x:row r="1062" ht="20" customHeight="1">
      <x:c r="A1062" s="50" t="str">
        <x:v>CTL-0152</x:v>
      </x:c>
      <x:c r="B1062" s="50" t="str">
        <x:v>Candidate alternative-rationale group</x:v>
      </x:c>
      <x:c r="C1062" s="52" t="str">
        <x:f>IF('Deal_Master_Wide'!$AU$154="","",'Deal_Master_Wide'!$AU$154)</x:f>
        <x:v>Not reviewed</x:v>
      </x:c>
      <x:c r="D1062" s="52" t="str">
        <x:f>IF('Deal_Master_Wide'!$AV$154="","",'Deal_Master_Wide'!$AV$154)</x:f>
        <x:v>Not assessed</x:v>
      </x:c>
      <x:c r="E1062" s="50" t="n">
        <x:v>0</x:v>
      </x:c>
      <x:c r="F1062" s="52" t="str">
        <x:f>IF(OR($C1062="High-confidence innovation-driven",$C1062="Medium-confidence innovation-driven"),1,IF($C1062="Clear alternative-rationale",0,""))</x:f>
      </x:c>
      <x:c r="G1062" s="52" t="str">
        <x:f>IF('Deal_Master_Wide'!$M$154="","",'Deal_Master_Wide'!$M$154)</x:f>
        <x:v>Review</x:v>
      </x:c>
      <x:c r="H1062" s="50" t="str">
        <x:v>Pharmstandard-Leksredstva</x:v>
      </x:c>
      <x:c r="I1062" s="50" t="str">
        <x:v>OTCPharm</x:v>
      </x:c>
      <x:c r="J1062" s="50" t="n">
        <x:v>2016</x:v>
      </x:c>
      <x:c r="K1062" s="50" t="n">
        <x:v>0</x:v>
      </x:c>
      <x:c r="L1062" s="50" t="n">
        <x:v>2016</x:v>
      </x:c>
      <x:c r="M1062" s="50" t="n">
        <x:v>0</x:v>
      </x:c>
      <x:c r="N1062" s="50" t="n">
        <x:v>1</x:v>
      </x:c>
      <x:c r="O1062" s="52" t="str">
        <x:f>IF($F1062="","",$F1062*$M1062)</x:f>
      </x:c>
      <x:c r="P1062" s="54" t="str">
        <x:f>IF('Deal_Master_Wide'!$BS$154="","",'Deal_Master_Wide'!$BS$154)</x:f>
      </x:c>
      <x:c r="Q1062" s="54" t="str">
        <x:f>IF('Deal_Master_Wide'!$BZ$154="","",'Deal_Master_Wide'!$BZ$154)</x:f>
      </x:c>
      <x:c r="R1062" s="54" t="str">
        <x:f>IF('Deal_Master_Wide'!$CG$154="","",'Deal_Master_Wide'!$CG$154)</x:f>
      </x:c>
      <x:c r="S1062" s="54" t="str">
        <x:f>IF('Deal_Master_Wide'!$CN$154="","",'Deal_Master_Wide'!$CN$154)</x:f>
      </x:c>
      <x:c r="T1062" s="54" t="str">
        <x:f>IF('Deal_Master_Wide'!$CU$154="","",'Deal_Master_Wide'!$CU$154)</x:f>
      </x:c>
      <x:c r="U1062" s="54" t="str">
        <x:f>IF('Deal_Master_Wide'!$DB$154="","",'Deal_Master_Wide'!$DB$154)</x:f>
      </x:c>
      <x:c r="V1062" s="56" t="str">
        <x:f>IF('Deal_Master_Wide'!$DI$154="","",'Deal_Master_Wide'!$DI$154)</x:f>
      </x:c>
      <x:c r="W1062" s="56" t="str">
        <x:f>IF('Deal_Master_Wide'!$DP$154="","",'Deal_Master_Wide'!$DP$154)</x:f>
      </x:c>
      <x:c r="X1062" s="56" t="str">
        <x:f>IF('Deal_Master_Wide'!$DW$154="","",'Deal_Master_Wide'!$DW$154)</x:f>
      </x:c>
      <x:c r="Y1062" s="118" t="str">
        <x:f>IF('Deal_Master_Wide'!$ED$154="","",'Deal_Master_Wide'!$ED$154)</x:f>
      </x:c>
      <x:c r="Z1062" s="118" t="str">
        <x:f>IF('Deal_Master_Wide'!$EK$154="","",'Deal_Master_Wide'!$EK$154)</x:f>
      </x:c>
      <x:c r="AA1062" s="52" t="str">
        <x:f>IF('Deal_Master_Wide'!$AL$154="","",'Deal_Master_Wide'!$AL$154)</x:f>
        <x:v>Unknown</x:v>
      </x:c>
      <x:c r="AB1062" s="54" t="str">
        <x:f>IF('Deal_Master_Wide'!$AF$154="","",'Deal_Master_Wide'!$AF$154)</x:f>
      </x:c>
      <x:c r="AC1062" s="52" t="str">
        <x:f>IF(COUNT($P1062,$Q1062,$R1062,$S1062,$T1062,$U1062,$V1062,$W1062,$X1062)=9,"Yes","No")</x:f>
        <x:v>No</x:v>
      </x:c>
      <x:c r="AD1062" s="52" t="str">
        <x:f>IF(COUNT($Y1062,$Z1062)=2,"Yes","No")</x:f>
        <x:v>No</x:v>
      </x:c>
      <x:c r="AE1062" s="50" t="str"/>
      <x:c r="AF1062" t="str"/>
    </x:row>
    <x:row r="1063" ht="20" customHeight="1">
      <x:c r="A1063" s="50" t="str">
        <x:v>CTL-0152</x:v>
      </x:c>
      <x:c r="B1063" s="50" t="str">
        <x:v>Candidate alternative-rationale group</x:v>
      </x:c>
      <x:c r="C1063" s="52" t="str">
        <x:f>IF('Deal_Master_Wide'!$AU$154="","",'Deal_Master_Wide'!$AU$154)</x:f>
        <x:v>Not reviewed</x:v>
      </x:c>
      <x:c r="D1063" s="52" t="str">
        <x:f>IF('Deal_Master_Wide'!$AV$154="","",'Deal_Master_Wide'!$AV$154)</x:f>
        <x:v>Not assessed</x:v>
      </x:c>
      <x:c r="E1063" s="50" t="n">
        <x:v>0</x:v>
      </x:c>
      <x:c r="F1063" s="52" t="str">
        <x:f>IF(OR($C1063="High-confidence innovation-driven",$C1063="Medium-confidence innovation-driven"),1,IF($C1063="Clear alternative-rationale",0,""))</x:f>
      </x:c>
      <x:c r="G1063" s="52" t="str">
        <x:f>IF('Deal_Master_Wide'!$M$154="","",'Deal_Master_Wide'!$M$154)</x:f>
        <x:v>Review</x:v>
      </x:c>
      <x:c r="H1063" s="50" t="str">
        <x:v>Pharmstandard-Leksredstva</x:v>
      </x:c>
      <x:c r="I1063" s="50" t="str">
        <x:v>OTCPharm</x:v>
      </x:c>
      <x:c r="J1063" s="50" t="n">
        <x:v>2016</x:v>
      </x:c>
      <x:c r="K1063" s="50" t="n">
        <x:v>1</x:v>
      </x:c>
      <x:c r="L1063" s="50" t="n">
        <x:v>2017</x:v>
      </x:c>
      <x:c r="M1063" s="50" t="n">
        <x:v>1</x:v>
      </x:c>
      <x:c r="N1063" s="50" t="n">
        <x:v>1</x:v>
      </x:c>
      <x:c r="O1063" s="52" t="str">
        <x:f>IF($F1063="","",$F1063*$M1063)</x:f>
      </x:c>
      <x:c r="P1063" s="54" t="str">
        <x:f>IF('Deal_Master_Wide'!$BT$154="","",'Deal_Master_Wide'!$BT$154)</x:f>
      </x:c>
      <x:c r="Q1063" s="54" t="str">
        <x:f>IF('Deal_Master_Wide'!$CA$154="","",'Deal_Master_Wide'!$CA$154)</x:f>
      </x:c>
      <x:c r="R1063" s="54" t="str">
        <x:f>IF('Deal_Master_Wide'!$CH$154="","",'Deal_Master_Wide'!$CH$154)</x:f>
      </x:c>
      <x:c r="S1063" s="54" t="str">
        <x:f>IF('Deal_Master_Wide'!$CO$154="","",'Deal_Master_Wide'!$CO$154)</x:f>
      </x:c>
      <x:c r="T1063" s="54" t="str">
        <x:f>IF('Deal_Master_Wide'!$CV$154="","",'Deal_Master_Wide'!$CV$154)</x:f>
      </x:c>
      <x:c r="U1063" s="54" t="str">
        <x:f>IF('Deal_Master_Wide'!$DC$154="","",'Deal_Master_Wide'!$DC$154)</x:f>
      </x:c>
      <x:c r="V1063" s="56" t="str">
        <x:f>IF('Deal_Master_Wide'!$DJ$154="","",'Deal_Master_Wide'!$DJ$154)</x:f>
      </x:c>
      <x:c r="W1063" s="56" t="str">
        <x:f>IF('Deal_Master_Wide'!$DQ$154="","",'Deal_Master_Wide'!$DQ$154)</x:f>
      </x:c>
      <x:c r="X1063" s="56" t="str">
        <x:f>IF('Deal_Master_Wide'!$DX$154="","",'Deal_Master_Wide'!$DX$154)</x:f>
      </x:c>
      <x:c r="Y1063" s="118" t="str">
        <x:f>IF('Deal_Master_Wide'!$EE$154="","",'Deal_Master_Wide'!$EE$154)</x:f>
      </x:c>
      <x:c r="Z1063" s="118" t="str">
        <x:f>IF('Deal_Master_Wide'!$EL$154="","",'Deal_Master_Wide'!$EL$154)</x:f>
      </x:c>
      <x:c r="AA1063" s="52" t="str">
        <x:f>IF('Deal_Master_Wide'!$AL$154="","",'Deal_Master_Wide'!$AL$154)</x:f>
        <x:v>Unknown</x:v>
      </x:c>
      <x:c r="AB1063" s="54" t="str">
        <x:f>IF('Deal_Master_Wide'!$AF$154="","",'Deal_Master_Wide'!$AF$154)</x:f>
      </x:c>
      <x:c r="AC1063" s="52" t="str">
        <x:f>IF(COUNT($P1063,$Q1063,$R1063,$S1063,$T1063,$U1063,$V1063,$W1063,$X1063)=9,"Yes","No")</x:f>
        <x:v>No</x:v>
      </x:c>
      <x:c r="AD1063" s="52" t="str">
        <x:f>IF(COUNT($Y1063,$Z1063)=2,"Yes","No")</x:f>
        <x:v>No</x:v>
      </x:c>
      <x:c r="AE1063" s="50" t="str"/>
      <x:c r="AF1063" t="str"/>
    </x:row>
    <x:row r="1064" ht="20" customHeight="1">
      <x:c r="A1064" s="50" t="str">
        <x:v>CTL-0152</x:v>
      </x:c>
      <x:c r="B1064" s="50" t="str">
        <x:v>Candidate alternative-rationale group</x:v>
      </x:c>
      <x:c r="C1064" s="52" t="str">
        <x:f>IF('Deal_Master_Wide'!$AU$154="","",'Deal_Master_Wide'!$AU$154)</x:f>
        <x:v>Not reviewed</x:v>
      </x:c>
      <x:c r="D1064" s="52" t="str">
        <x:f>IF('Deal_Master_Wide'!$AV$154="","",'Deal_Master_Wide'!$AV$154)</x:f>
        <x:v>Not assessed</x:v>
      </x:c>
      <x:c r="E1064" s="50" t="n">
        <x:v>0</x:v>
      </x:c>
      <x:c r="F1064" s="52" t="str">
        <x:f>IF(OR($C1064="High-confidence innovation-driven",$C1064="Medium-confidence innovation-driven"),1,IF($C1064="Clear alternative-rationale",0,""))</x:f>
      </x:c>
      <x:c r="G1064" s="52" t="str">
        <x:f>IF('Deal_Master_Wide'!$M$154="","",'Deal_Master_Wide'!$M$154)</x:f>
        <x:v>Review</x:v>
      </x:c>
      <x:c r="H1064" s="50" t="str">
        <x:v>Pharmstandard-Leksredstva</x:v>
      </x:c>
      <x:c r="I1064" s="50" t="str">
        <x:v>OTCPharm</x:v>
      </x:c>
      <x:c r="J1064" s="50" t="n">
        <x:v>2016</x:v>
      </x:c>
      <x:c r="K1064" s="50" t="n">
        <x:v>2</x:v>
      </x:c>
      <x:c r="L1064" s="50" t="n">
        <x:v>2018</x:v>
      </x:c>
      <x:c r="M1064" s="50" t="n">
        <x:v>1</x:v>
      </x:c>
      <x:c r="N1064" s="50" t="n">
        <x:v>1</x:v>
      </x:c>
      <x:c r="O1064" s="52" t="str">
        <x:f>IF($F1064="","",$F1064*$M1064)</x:f>
      </x:c>
      <x:c r="P1064" s="54" t="str">
        <x:f>IF('Deal_Master_Wide'!$BU$154="","",'Deal_Master_Wide'!$BU$154)</x:f>
      </x:c>
      <x:c r="Q1064" s="54" t="str">
        <x:f>IF('Deal_Master_Wide'!$CB$154="","",'Deal_Master_Wide'!$CB$154)</x:f>
      </x:c>
      <x:c r="R1064" s="54" t="str">
        <x:f>IF('Deal_Master_Wide'!$CI$154="","",'Deal_Master_Wide'!$CI$154)</x:f>
      </x:c>
      <x:c r="S1064" s="54" t="str">
        <x:f>IF('Deal_Master_Wide'!$CP$154="","",'Deal_Master_Wide'!$CP$154)</x:f>
      </x:c>
      <x:c r="T1064" s="54" t="str">
        <x:f>IF('Deal_Master_Wide'!$CW$154="","",'Deal_Master_Wide'!$CW$154)</x:f>
      </x:c>
      <x:c r="U1064" s="54" t="str">
        <x:f>IF('Deal_Master_Wide'!$DD$154="","",'Deal_Master_Wide'!$DD$154)</x:f>
      </x:c>
      <x:c r="V1064" s="56" t="str">
        <x:f>IF('Deal_Master_Wide'!$DK$154="","",'Deal_Master_Wide'!$DK$154)</x:f>
      </x:c>
      <x:c r="W1064" s="56" t="str">
        <x:f>IF('Deal_Master_Wide'!$DR$154="","",'Deal_Master_Wide'!$DR$154)</x:f>
      </x:c>
      <x:c r="X1064" s="56" t="str">
        <x:f>IF('Deal_Master_Wide'!$DY$154="","",'Deal_Master_Wide'!$DY$154)</x:f>
      </x:c>
      <x:c r="Y1064" s="118" t="str">
        <x:f>IF('Deal_Master_Wide'!$EF$154="","",'Deal_Master_Wide'!$EF$154)</x:f>
      </x:c>
      <x:c r="Z1064" s="118" t="str">
        <x:f>IF('Deal_Master_Wide'!$EM$154="","",'Deal_Master_Wide'!$EM$154)</x:f>
      </x:c>
      <x:c r="AA1064" s="52" t="str">
        <x:f>IF('Deal_Master_Wide'!$AL$154="","",'Deal_Master_Wide'!$AL$154)</x:f>
        <x:v>Unknown</x:v>
      </x:c>
      <x:c r="AB1064" s="54" t="str">
        <x:f>IF('Deal_Master_Wide'!$AF$154="","",'Deal_Master_Wide'!$AF$154)</x:f>
      </x:c>
      <x:c r="AC1064" s="52" t="str">
        <x:f>IF(COUNT($P1064,$Q1064,$R1064,$S1064,$T1064,$U1064,$V1064,$W1064,$X1064)=9,"Yes","No")</x:f>
        <x:v>No</x:v>
      </x:c>
      <x:c r="AD1064" s="52" t="str">
        <x:f>IF(COUNT($Y1064,$Z1064)=2,"Yes","No")</x:f>
        <x:v>No</x:v>
      </x:c>
      <x:c r="AE1064" s="50" t="str"/>
      <x:c r="AF1064" t="str"/>
    </x:row>
    <x:row r="1065" ht="20" customHeight="1">
      <x:c r="A1065" s="50" t="str">
        <x:v>CTL-0152</x:v>
      </x:c>
      <x:c r="B1065" s="50" t="str">
        <x:v>Candidate alternative-rationale group</x:v>
      </x:c>
      <x:c r="C1065" s="52" t="str">
        <x:f>IF('Deal_Master_Wide'!$AU$154="","",'Deal_Master_Wide'!$AU$154)</x:f>
        <x:v>Not reviewed</x:v>
      </x:c>
      <x:c r="D1065" s="52" t="str">
        <x:f>IF('Deal_Master_Wide'!$AV$154="","",'Deal_Master_Wide'!$AV$154)</x:f>
        <x:v>Not assessed</x:v>
      </x:c>
      <x:c r="E1065" s="50" t="n">
        <x:v>0</x:v>
      </x:c>
      <x:c r="F1065" s="52" t="str">
        <x:f>IF(OR($C1065="High-confidence innovation-driven",$C1065="Medium-confidence innovation-driven"),1,IF($C1065="Clear alternative-rationale",0,""))</x:f>
      </x:c>
      <x:c r="G1065" s="52" t="str">
        <x:f>IF('Deal_Master_Wide'!$M$154="","",'Deal_Master_Wide'!$M$154)</x:f>
        <x:v>Review</x:v>
      </x:c>
      <x:c r="H1065" s="50" t="str">
        <x:v>Pharmstandard-Leksredstva</x:v>
      </x:c>
      <x:c r="I1065" s="50" t="str">
        <x:v>OTCPharm</x:v>
      </x:c>
      <x:c r="J1065" s="50" t="n">
        <x:v>2016</x:v>
      </x:c>
      <x:c r="K1065" s="50" t="n">
        <x:v>3</x:v>
      </x:c>
      <x:c r="L1065" s="50" t="n">
        <x:v>2019</x:v>
      </x:c>
      <x:c r="M1065" s="50" t="n">
        <x:v>1</x:v>
      </x:c>
      <x:c r="N1065" s="50" t="n">
        <x:v>1</x:v>
      </x:c>
      <x:c r="O1065" s="52" t="str">
        <x:f>IF($F1065="","",$F1065*$M1065)</x:f>
      </x:c>
      <x:c r="P1065" s="54" t="str">
        <x:f>IF('Deal_Master_Wide'!$BV$154="","",'Deal_Master_Wide'!$BV$154)</x:f>
      </x:c>
      <x:c r="Q1065" s="54" t="str">
        <x:f>IF('Deal_Master_Wide'!$CC$154="","",'Deal_Master_Wide'!$CC$154)</x:f>
      </x:c>
      <x:c r="R1065" s="54" t="str">
        <x:f>IF('Deal_Master_Wide'!$CJ$154="","",'Deal_Master_Wide'!$CJ$154)</x:f>
      </x:c>
      <x:c r="S1065" s="54" t="str">
        <x:f>IF('Deal_Master_Wide'!$CQ$154="","",'Deal_Master_Wide'!$CQ$154)</x:f>
      </x:c>
      <x:c r="T1065" s="54" t="str">
        <x:f>IF('Deal_Master_Wide'!$CX$154="","",'Deal_Master_Wide'!$CX$154)</x:f>
      </x:c>
      <x:c r="U1065" s="54" t="str">
        <x:f>IF('Deal_Master_Wide'!$DE$154="","",'Deal_Master_Wide'!$DE$154)</x:f>
      </x:c>
      <x:c r="V1065" s="56" t="str">
        <x:f>IF('Deal_Master_Wide'!$DL$154="","",'Deal_Master_Wide'!$DL$154)</x:f>
      </x:c>
      <x:c r="W1065" s="56" t="str">
        <x:f>IF('Deal_Master_Wide'!$DS$154="","",'Deal_Master_Wide'!$DS$154)</x:f>
      </x:c>
      <x:c r="X1065" s="56" t="str">
        <x:f>IF('Deal_Master_Wide'!$DZ$154="","",'Deal_Master_Wide'!$DZ$154)</x:f>
      </x:c>
      <x:c r="Y1065" s="118" t="str">
        <x:f>IF('Deal_Master_Wide'!$EG$154="","",'Deal_Master_Wide'!$EG$154)</x:f>
      </x:c>
      <x:c r="Z1065" s="118" t="str">
        <x:f>IF('Deal_Master_Wide'!$EN$154="","",'Deal_Master_Wide'!$EN$154)</x:f>
      </x:c>
      <x:c r="AA1065" s="52" t="str">
        <x:f>IF('Deal_Master_Wide'!$AL$154="","",'Deal_Master_Wide'!$AL$154)</x:f>
        <x:v>Unknown</x:v>
      </x:c>
      <x:c r="AB1065" s="54" t="str">
        <x:f>IF('Deal_Master_Wide'!$AF$154="","",'Deal_Master_Wide'!$AF$154)</x:f>
      </x:c>
      <x:c r="AC1065" s="52" t="str">
        <x:f>IF(COUNT($P1065,$Q1065,$R1065,$S1065,$T1065,$U1065,$V1065,$W1065,$X1065)=9,"Yes","No")</x:f>
        <x:v>No</x:v>
      </x:c>
      <x:c r="AD1065" s="52" t="str">
        <x:f>IF(COUNT($Y1065,$Z1065)=2,"Yes","No")</x:f>
        <x:v>No</x:v>
      </x:c>
      <x:c r="AE1065" s="50" t="str"/>
      <x:c r="AF1065" t="str"/>
    </x:row>
    <x:row r="1066" ht="20" customHeight="1">
      <x:c r="A1066" s="50" t="str">
        <x:v>CTL-0153</x:v>
      </x:c>
      <x:c r="B1066" s="50" t="str">
        <x:v>Candidate alternative-rationale group</x:v>
      </x:c>
      <x:c r="C1066" s="52" t="str">
        <x:f>IF('Deal_Master_Wide'!$AU$155="","",'Deal_Master_Wide'!$AU$155)</x:f>
        <x:v>Not reviewed</x:v>
      </x:c>
      <x:c r="D1066" s="52" t="str">
        <x:f>IF('Deal_Master_Wide'!$AV$155="","",'Deal_Master_Wide'!$AV$155)</x:f>
        <x:v>Not assessed</x:v>
      </x:c>
      <x:c r="E1066" s="50" t="n">
        <x:v>0</x:v>
      </x:c>
      <x:c r="F1066" s="52" t="str">
        <x:f>IF(OR($C1066="High-confidence innovation-driven",$C1066="Medium-confidence innovation-driven"),1,IF($C1066="Clear alternative-rationale",0,""))</x:f>
      </x:c>
      <x:c r="G1066" s="52" t="str">
        <x:f>IF('Deal_Master_Wide'!$M$155="","",'Deal_Master_Wide'!$M$155)</x:f>
        <x:v>Review</x:v>
      </x:c>
      <x:c r="H1066" s="50" t="str"/>
      <x:c r="I1066" s="50" t="str">
        <x:v>Hocoma Ag; DIH International</x:v>
      </x:c>
      <x:c r="J1066" s="50" t="n">
        <x:v>2016</x:v>
      </x:c>
      <x:c r="K1066" s="50" t="n">
        <x:v>-3</x:v>
      </x:c>
      <x:c r="L1066" s="50" t="n">
        <x:v>2013</x:v>
      </x:c>
      <x:c r="M1066" s="50" t="n">
        <x:v>0</x:v>
      </x:c>
      <x:c r="N1066" s="50" t="n">
        <x:v>0</x:v>
      </x:c>
      <x:c r="O1066" s="52" t="str">
        <x:f>IF($F1066="","",$F1066*$M1066)</x:f>
      </x:c>
      <x:c r="P1066" s="54" t="str">
        <x:f>IF('Deal_Master_Wide'!$BP$155="","",'Deal_Master_Wide'!$BP$155)</x:f>
      </x:c>
      <x:c r="Q1066" s="54" t="str">
        <x:f>IF('Deal_Master_Wide'!$BW$155="","",'Deal_Master_Wide'!$BW$155)</x:f>
      </x:c>
      <x:c r="R1066" s="54" t="str">
        <x:f>IF('Deal_Master_Wide'!$CD$155="","",'Deal_Master_Wide'!$CD$155)</x:f>
      </x:c>
      <x:c r="S1066" s="54" t="str">
        <x:f>IF('Deal_Master_Wide'!$CK$155="","",'Deal_Master_Wide'!$CK$155)</x:f>
      </x:c>
      <x:c r="T1066" s="54" t="str">
        <x:f>IF('Deal_Master_Wide'!$CR$155="","",'Deal_Master_Wide'!$CR$155)</x:f>
      </x:c>
      <x:c r="U1066" s="54" t="str">
        <x:f>IF('Deal_Master_Wide'!$CY$155="","",'Deal_Master_Wide'!$CY$155)</x:f>
      </x:c>
      <x:c r="V1066" s="56" t="str">
        <x:f>IF('Deal_Master_Wide'!$DF$155="","",'Deal_Master_Wide'!$DF$155)</x:f>
      </x:c>
      <x:c r="W1066" s="56" t="str">
        <x:f>IF('Deal_Master_Wide'!$DM$155="","",'Deal_Master_Wide'!$DM$155)</x:f>
      </x:c>
      <x:c r="X1066" s="56" t="str">
        <x:f>IF('Deal_Master_Wide'!$DT$155="","",'Deal_Master_Wide'!$DT$155)</x:f>
      </x:c>
      <x:c r="Y1066" s="118" t="str">
        <x:f>IF('Deal_Master_Wide'!$EA$155="","",'Deal_Master_Wide'!$EA$155)</x:f>
      </x:c>
      <x:c r="Z1066" s="118" t="str">
        <x:f>IF('Deal_Master_Wide'!$EH$155="","",'Deal_Master_Wide'!$EH$155)</x:f>
      </x:c>
      <x:c r="AA1066" s="52" t="str">
        <x:f>IF('Deal_Master_Wide'!$AL$155="","",'Deal_Master_Wide'!$AL$155)</x:f>
        <x:v>Unknown</x:v>
      </x:c>
      <x:c r="AB1066" s="54" t="str">
        <x:f>IF('Deal_Master_Wide'!$AF$155="","",'Deal_Master_Wide'!$AF$155)</x:f>
      </x:c>
      <x:c r="AC1066" s="52" t="str">
        <x:f>IF(COUNT($P1066,$Q1066,$R1066,$S1066,$T1066,$U1066,$V1066,$W1066,$X1066)=9,"Yes","No")</x:f>
        <x:v>No</x:v>
      </x:c>
      <x:c r="AD1066" s="52" t="str">
        <x:f>IF(COUNT($Y1066,$Z1066)=2,"Yes","No")</x:f>
        <x:v>No</x:v>
      </x:c>
      <x:c r="AE1066" s="50" t="str"/>
      <x:c r="AF1066" t="str"/>
    </x:row>
    <x:row r="1067" ht="20" customHeight="1">
      <x:c r="A1067" s="50" t="str">
        <x:v>CTL-0153</x:v>
      </x:c>
      <x:c r="B1067" s="50" t="str">
        <x:v>Candidate alternative-rationale group</x:v>
      </x:c>
      <x:c r="C1067" s="52" t="str">
        <x:f>IF('Deal_Master_Wide'!$AU$155="","",'Deal_Master_Wide'!$AU$155)</x:f>
        <x:v>Not reviewed</x:v>
      </x:c>
      <x:c r="D1067" s="52" t="str">
        <x:f>IF('Deal_Master_Wide'!$AV$155="","",'Deal_Master_Wide'!$AV$155)</x:f>
        <x:v>Not assessed</x:v>
      </x:c>
      <x:c r="E1067" s="50" t="n">
        <x:v>0</x:v>
      </x:c>
      <x:c r="F1067" s="52" t="str">
        <x:f>IF(OR($C1067="High-confidence innovation-driven",$C1067="Medium-confidence innovation-driven"),1,IF($C1067="Clear alternative-rationale",0,""))</x:f>
      </x:c>
      <x:c r="G1067" s="52" t="str">
        <x:f>IF('Deal_Master_Wide'!$M$155="","",'Deal_Master_Wide'!$M$155)</x:f>
        <x:v>Review</x:v>
      </x:c>
      <x:c r="H1067" s="50" t="str"/>
      <x:c r="I1067" s="50" t="str">
        <x:v>Hocoma Ag; DIH International</x:v>
      </x:c>
      <x:c r="J1067" s="50" t="n">
        <x:v>2016</x:v>
      </x:c>
      <x:c r="K1067" s="50" t="n">
        <x:v>-2</x:v>
      </x:c>
      <x:c r="L1067" s="50" t="n">
        <x:v>2014</x:v>
      </x:c>
      <x:c r="M1067" s="50" t="n">
        <x:v>0</x:v>
      </x:c>
      <x:c r="N1067" s="50" t="n">
        <x:v>0</x:v>
      </x:c>
      <x:c r="O1067" s="52" t="str">
        <x:f>IF($F1067="","",$F1067*$M1067)</x:f>
      </x:c>
      <x:c r="P1067" s="54" t="str">
        <x:f>IF('Deal_Master_Wide'!$BQ$155="","",'Deal_Master_Wide'!$BQ$155)</x:f>
      </x:c>
      <x:c r="Q1067" s="54" t="str">
        <x:f>IF('Deal_Master_Wide'!$BX$155="","",'Deal_Master_Wide'!$BX$155)</x:f>
      </x:c>
      <x:c r="R1067" s="54" t="str">
        <x:f>IF('Deal_Master_Wide'!$CE$155="","",'Deal_Master_Wide'!$CE$155)</x:f>
      </x:c>
      <x:c r="S1067" s="54" t="str">
        <x:f>IF('Deal_Master_Wide'!$CL$155="","",'Deal_Master_Wide'!$CL$155)</x:f>
      </x:c>
      <x:c r="T1067" s="54" t="str">
        <x:f>IF('Deal_Master_Wide'!$CS$155="","",'Deal_Master_Wide'!$CS$155)</x:f>
      </x:c>
      <x:c r="U1067" s="54" t="str">
        <x:f>IF('Deal_Master_Wide'!$CZ$155="","",'Deal_Master_Wide'!$CZ$155)</x:f>
      </x:c>
      <x:c r="V1067" s="56" t="str">
        <x:f>IF('Deal_Master_Wide'!$DG$155="","",'Deal_Master_Wide'!$DG$155)</x:f>
      </x:c>
      <x:c r="W1067" s="56" t="str">
        <x:f>IF('Deal_Master_Wide'!$DN$155="","",'Deal_Master_Wide'!$DN$155)</x:f>
      </x:c>
      <x:c r="X1067" s="56" t="str">
        <x:f>IF('Deal_Master_Wide'!$DU$155="","",'Deal_Master_Wide'!$DU$155)</x:f>
      </x:c>
      <x:c r="Y1067" s="118" t="str">
        <x:f>IF('Deal_Master_Wide'!$EB$155="","",'Deal_Master_Wide'!$EB$155)</x:f>
      </x:c>
      <x:c r="Z1067" s="118" t="str">
        <x:f>IF('Deal_Master_Wide'!$EI$155="","",'Deal_Master_Wide'!$EI$155)</x:f>
      </x:c>
      <x:c r="AA1067" s="52" t="str">
        <x:f>IF('Deal_Master_Wide'!$AL$155="","",'Deal_Master_Wide'!$AL$155)</x:f>
        <x:v>Unknown</x:v>
      </x:c>
      <x:c r="AB1067" s="54" t="str">
        <x:f>IF('Deal_Master_Wide'!$AF$155="","",'Deal_Master_Wide'!$AF$155)</x:f>
      </x:c>
      <x:c r="AC1067" s="52" t="str">
        <x:f>IF(COUNT($P1067,$Q1067,$R1067,$S1067,$T1067,$U1067,$V1067,$W1067,$X1067)=9,"Yes","No")</x:f>
        <x:v>No</x:v>
      </x:c>
      <x:c r="AD1067" s="52" t="str">
        <x:f>IF(COUNT($Y1067,$Z1067)=2,"Yes","No")</x:f>
        <x:v>No</x:v>
      </x:c>
      <x:c r="AE1067" s="50" t="str"/>
      <x:c r="AF1067" t="str"/>
    </x:row>
    <x:row r="1068" ht="20" customHeight="1">
      <x:c r="A1068" s="50" t="str">
        <x:v>CTL-0153</x:v>
      </x:c>
      <x:c r="B1068" s="50" t="str">
        <x:v>Candidate alternative-rationale group</x:v>
      </x:c>
      <x:c r="C1068" s="52" t="str">
        <x:f>IF('Deal_Master_Wide'!$AU$155="","",'Deal_Master_Wide'!$AU$155)</x:f>
        <x:v>Not reviewed</x:v>
      </x:c>
      <x:c r="D1068" s="52" t="str">
        <x:f>IF('Deal_Master_Wide'!$AV$155="","",'Deal_Master_Wide'!$AV$155)</x:f>
        <x:v>Not assessed</x:v>
      </x:c>
      <x:c r="E1068" s="50" t="n">
        <x:v>0</x:v>
      </x:c>
      <x:c r="F1068" s="52" t="str">
        <x:f>IF(OR($C1068="High-confidence innovation-driven",$C1068="Medium-confidence innovation-driven"),1,IF($C1068="Clear alternative-rationale",0,""))</x:f>
      </x:c>
      <x:c r="G1068" s="52" t="str">
        <x:f>IF('Deal_Master_Wide'!$M$155="","",'Deal_Master_Wide'!$M$155)</x:f>
        <x:v>Review</x:v>
      </x:c>
      <x:c r="H1068" s="50" t="str"/>
      <x:c r="I1068" s="50" t="str">
        <x:v>Hocoma Ag; DIH International</x:v>
      </x:c>
      <x:c r="J1068" s="50" t="n">
        <x:v>2016</x:v>
      </x:c>
      <x:c r="K1068" s="50" t="n">
        <x:v>-1</x:v>
      </x:c>
      <x:c r="L1068" s="50" t="n">
        <x:v>2015</x:v>
      </x:c>
      <x:c r="M1068" s="50" t="n">
        <x:v>0</x:v>
      </x:c>
      <x:c r="N1068" s="50" t="n">
        <x:v>0</x:v>
      </x:c>
      <x:c r="O1068" s="52" t="str">
        <x:f>IF($F1068="","",$F1068*$M1068)</x:f>
      </x:c>
      <x:c r="P1068" s="54" t="str">
        <x:f>IF('Deal_Master_Wide'!$BR$155="","",'Deal_Master_Wide'!$BR$155)</x:f>
      </x:c>
      <x:c r="Q1068" s="54" t="str">
        <x:f>IF('Deal_Master_Wide'!$BY$155="","",'Deal_Master_Wide'!$BY$155)</x:f>
      </x:c>
      <x:c r="R1068" s="54" t="str">
        <x:f>IF('Deal_Master_Wide'!$CF$155="","",'Deal_Master_Wide'!$CF$155)</x:f>
      </x:c>
      <x:c r="S1068" s="54" t="str">
        <x:f>IF('Deal_Master_Wide'!$CM$155="","",'Deal_Master_Wide'!$CM$155)</x:f>
      </x:c>
      <x:c r="T1068" s="54" t="str">
        <x:f>IF('Deal_Master_Wide'!$CT$155="","",'Deal_Master_Wide'!$CT$155)</x:f>
      </x:c>
      <x:c r="U1068" s="54" t="str">
        <x:f>IF('Deal_Master_Wide'!$DA$155="","",'Deal_Master_Wide'!$DA$155)</x:f>
      </x:c>
      <x:c r="V1068" s="56" t="str">
        <x:f>IF('Deal_Master_Wide'!$DH$155="","",'Deal_Master_Wide'!$DH$155)</x:f>
      </x:c>
      <x:c r="W1068" s="56" t="str">
        <x:f>IF('Deal_Master_Wide'!$DO$155="","",'Deal_Master_Wide'!$DO$155)</x:f>
      </x:c>
      <x:c r="X1068" s="56" t="str">
        <x:f>IF('Deal_Master_Wide'!$DV$155="","",'Deal_Master_Wide'!$DV$155)</x:f>
      </x:c>
      <x:c r="Y1068" s="118" t="str">
        <x:f>IF('Deal_Master_Wide'!$EC$155="","",'Deal_Master_Wide'!$EC$155)</x:f>
      </x:c>
      <x:c r="Z1068" s="118" t="str">
        <x:f>IF('Deal_Master_Wide'!$EJ$155="","",'Deal_Master_Wide'!$EJ$155)</x:f>
      </x:c>
      <x:c r="AA1068" s="52" t="str">
        <x:f>IF('Deal_Master_Wide'!$AL$155="","",'Deal_Master_Wide'!$AL$155)</x:f>
        <x:v>Unknown</x:v>
      </x:c>
      <x:c r="AB1068" s="54" t="str">
        <x:f>IF('Deal_Master_Wide'!$AF$155="","",'Deal_Master_Wide'!$AF$155)</x:f>
      </x:c>
      <x:c r="AC1068" s="52" t="str">
        <x:f>IF(COUNT($P1068,$Q1068,$R1068,$S1068,$T1068,$U1068,$V1068,$W1068,$X1068)=9,"Yes","No")</x:f>
        <x:v>No</x:v>
      </x:c>
      <x:c r="AD1068" s="52" t="str">
        <x:f>IF(COUNT($Y1068,$Z1068)=2,"Yes","No")</x:f>
        <x:v>No</x:v>
      </x:c>
      <x:c r="AE1068" s="50" t="str"/>
      <x:c r="AF1068" t="str"/>
    </x:row>
    <x:row r="1069" ht="20" customHeight="1">
      <x:c r="A1069" s="50" t="str">
        <x:v>CTL-0153</x:v>
      </x:c>
      <x:c r="B1069" s="50" t="str">
        <x:v>Candidate alternative-rationale group</x:v>
      </x:c>
      <x:c r="C1069" s="52" t="str">
        <x:f>IF('Deal_Master_Wide'!$AU$155="","",'Deal_Master_Wide'!$AU$155)</x:f>
        <x:v>Not reviewed</x:v>
      </x:c>
      <x:c r="D1069" s="52" t="str">
        <x:f>IF('Deal_Master_Wide'!$AV$155="","",'Deal_Master_Wide'!$AV$155)</x:f>
        <x:v>Not assessed</x:v>
      </x:c>
      <x:c r="E1069" s="50" t="n">
        <x:v>0</x:v>
      </x:c>
      <x:c r="F1069" s="52" t="str">
        <x:f>IF(OR($C1069="High-confidence innovation-driven",$C1069="Medium-confidence innovation-driven"),1,IF($C1069="Clear alternative-rationale",0,""))</x:f>
      </x:c>
      <x:c r="G1069" s="52" t="str">
        <x:f>IF('Deal_Master_Wide'!$M$155="","",'Deal_Master_Wide'!$M$155)</x:f>
        <x:v>Review</x:v>
      </x:c>
      <x:c r="H1069" s="50" t="str"/>
      <x:c r="I1069" s="50" t="str">
        <x:v>Hocoma Ag; DIH International</x:v>
      </x:c>
      <x:c r="J1069" s="50" t="n">
        <x:v>2016</x:v>
      </x:c>
      <x:c r="K1069" s="50" t="n">
        <x:v>0</x:v>
      </x:c>
      <x:c r="L1069" s="50" t="n">
        <x:v>2016</x:v>
      </x:c>
      <x:c r="M1069" s="50" t="n">
        <x:v>0</x:v>
      </x:c>
      <x:c r="N1069" s="50" t="n">
        <x:v>1</x:v>
      </x:c>
      <x:c r="O1069" s="52" t="str">
        <x:f>IF($F1069="","",$F1069*$M1069)</x:f>
      </x:c>
      <x:c r="P1069" s="54" t="str">
        <x:f>IF('Deal_Master_Wide'!$BS$155="","",'Deal_Master_Wide'!$BS$155)</x:f>
      </x:c>
      <x:c r="Q1069" s="54" t="str">
        <x:f>IF('Deal_Master_Wide'!$BZ$155="","",'Deal_Master_Wide'!$BZ$155)</x:f>
      </x:c>
      <x:c r="R1069" s="54" t="str">
        <x:f>IF('Deal_Master_Wide'!$CG$155="","",'Deal_Master_Wide'!$CG$155)</x:f>
      </x:c>
      <x:c r="S1069" s="54" t="str">
        <x:f>IF('Deal_Master_Wide'!$CN$155="","",'Deal_Master_Wide'!$CN$155)</x:f>
      </x:c>
      <x:c r="T1069" s="54" t="str">
        <x:f>IF('Deal_Master_Wide'!$CU$155="","",'Deal_Master_Wide'!$CU$155)</x:f>
      </x:c>
      <x:c r="U1069" s="54" t="str">
        <x:f>IF('Deal_Master_Wide'!$DB$155="","",'Deal_Master_Wide'!$DB$155)</x:f>
      </x:c>
      <x:c r="V1069" s="56" t="str">
        <x:f>IF('Deal_Master_Wide'!$DI$155="","",'Deal_Master_Wide'!$DI$155)</x:f>
      </x:c>
      <x:c r="W1069" s="56" t="str">
        <x:f>IF('Deal_Master_Wide'!$DP$155="","",'Deal_Master_Wide'!$DP$155)</x:f>
      </x:c>
      <x:c r="X1069" s="56" t="str">
        <x:f>IF('Deal_Master_Wide'!$DW$155="","",'Deal_Master_Wide'!$DW$155)</x:f>
      </x:c>
      <x:c r="Y1069" s="118" t="str">
        <x:f>IF('Deal_Master_Wide'!$ED$155="","",'Deal_Master_Wide'!$ED$155)</x:f>
      </x:c>
      <x:c r="Z1069" s="118" t="str">
        <x:f>IF('Deal_Master_Wide'!$EK$155="","",'Deal_Master_Wide'!$EK$155)</x:f>
      </x:c>
      <x:c r="AA1069" s="52" t="str">
        <x:f>IF('Deal_Master_Wide'!$AL$155="","",'Deal_Master_Wide'!$AL$155)</x:f>
        <x:v>Unknown</x:v>
      </x:c>
      <x:c r="AB1069" s="54" t="str">
        <x:f>IF('Deal_Master_Wide'!$AF$155="","",'Deal_Master_Wide'!$AF$155)</x:f>
      </x:c>
      <x:c r="AC1069" s="52" t="str">
        <x:f>IF(COUNT($P1069,$Q1069,$R1069,$S1069,$T1069,$U1069,$V1069,$W1069,$X1069)=9,"Yes","No")</x:f>
        <x:v>No</x:v>
      </x:c>
      <x:c r="AD1069" s="52" t="str">
        <x:f>IF(COUNT($Y1069,$Z1069)=2,"Yes","No")</x:f>
        <x:v>No</x:v>
      </x:c>
      <x:c r="AE1069" s="50" t="str"/>
      <x:c r="AF1069" t="str"/>
    </x:row>
    <x:row r="1070" ht="20" customHeight="1">
      <x:c r="A1070" s="50" t="str">
        <x:v>CTL-0153</x:v>
      </x:c>
      <x:c r="B1070" s="50" t="str">
        <x:v>Candidate alternative-rationale group</x:v>
      </x:c>
      <x:c r="C1070" s="52" t="str">
        <x:f>IF('Deal_Master_Wide'!$AU$155="","",'Deal_Master_Wide'!$AU$155)</x:f>
        <x:v>Not reviewed</x:v>
      </x:c>
      <x:c r="D1070" s="52" t="str">
        <x:f>IF('Deal_Master_Wide'!$AV$155="","",'Deal_Master_Wide'!$AV$155)</x:f>
        <x:v>Not assessed</x:v>
      </x:c>
      <x:c r="E1070" s="50" t="n">
        <x:v>0</x:v>
      </x:c>
      <x:c r="F1070" s="52" t="str">
        <x:f>IF(OR($C1070="High-confidence innovation-driven",$C1070="Medium-confidence innovation-driven"),1,IF($C1070="Clear alternative-rationale",0,""))</x:f>
      </x:c>
      <x:c r="G1070" s="52" t="str">
        <x:f>IF('Deal_Master_Wide'!$M$155="","",'Deal_Master_Wide'!$M$155)</x:f>
        <x:v>Review</x:v>
      </x:c>
      <x:c r="H1070" s="50" t="str"/>
      <x:c r="I1070" s="50" t="str">
        <x:v>Hocoma Ag; DIH International</x:v>
      </x:c>
      <x:c r="J1070" s="50" t="n">
        <x:v>2016</x:v>
      </x:c>
      <x:c r="K1070" s="50" t="n">
        <x:v>1</x:v>
      </x:c>
      <x:c r="L1070" s="50" t="n">
        <x:v>2017</x:v>
      </x:c>
      <x:c r="M1070" s="50" t="n">
        <x:v>1</x:v>
      </x:c>
      <x:c r="N1070" s="50" t="n">
        <x:v>1</x:v>
      </x:c>
      <x:c r="O1070" s="52" t="str">
        <x:f>IF($F1070="","",$F1070*$M1070)</x:f>
      </x:c>
      <x:c r="P1070" s="54" t="str">
        <x:f>IF('Deal_Master_Wide'!$BT$155="","",'Deal_Master_Wide'!$BT$155)</x:f>
      </x:c>
      <x:c r="Q1070" s="54" t="str">
        <x:f>IF('Deal_Master_Wide'!$CA$155="","",'Deal_Master_Wide'!$CA$155)</x:f>
      </x:c>
      <x:c r="R1070" s="54" t="str">
        <x:f>IF('Deal_Master_Wide'!$CH$155="","",'Deal_Master_Wide'!$CH$155)</x:f>
      </x:c>
      <x:c r="S1070" s="54" t="str">
        <x:f>IF('Deal_Master_Wide'!$CO$155="","",'Deal_Master_Wide'!$CO$155)</x:f>
      </x:c>
      <x:c r="T1070" s="54" t="str">
        <x:f>IF('Deal_Master_Wide'!$CV$155="","",'Deal_Master_Wide'!$CV$155)</x:f>
      </x:c>
      <x:c r="U1070" s="54" t="str">
        <x:f>IF('Deal_Master_Wide'!$DC$155="","",'Deal_Master_Wide'!$DC$155)</x:f>
      </x:c>
      <x:c r="V1070" s="56" t="str">
        <x:f>IF('Deal_Master_Wide'!$DJ$155="","",'Deal_Master_Wide'!$DJ$155)</x:f>
      </x:c>
      <x:c r="W1070" s="56" t="str">
        <x:f>IF('Deal_Master_Wide'!$DQ$155="","",'Deal_Master_Wide'!$DQ$155)</x:f>
      </x:c>
      <x:c r="X1070" s="56" t="str">
        <x:f>IF('Deal_Master_Wide'!$DX$155="","",'Deal_Master_Wide'!$DX$155)</x:f>
      </x:c>
      <x:c r="Y1070" s="118" t="str">
        <x:f>IF('Deal_Master_Wide'!$EE$155="","",'Deal_Master_Wide'!$EE$155)</x:f>
      </x:c>
      <x:c r="Z1070" s="118" t="str">
        <x:f>IF('Deal_Master_Wide'!$EL$155="","",'Deal_Master_Wide'!$EL$155)</x:f>
      </x:c>
      <x:c r="AA1070" s="52" t="str">
        <x:f>IF('Deal_Master_Wide'!$AL$155="","",'Deal_Master_Wide'!$AL$155)</x:f>
        <x:v>Unknown</x:v>
      </x:c>
      <x:c r="AB1070" s="54" t="str">
        <x:f>IF('Deal_Master_Wide'!$AF$155="","",'Deal_Master_Wide'!$AF$155)</x:f>
      </x:c>
      <x:c r="AC1070" s="52" t="str">
        <x:f>IF(COUNT($P1070,$Q1070,$R1070,$S1070,$T1070,$U1070,$V1070,$W1070,$X1070)=9,"Yes","No")</x:f>
        <x:v>No</x:v>
      </x:c>
      <x:c r="AD1070" s="52" t="str">
        <x:f>IF(COUNT($Y1070,$Z1070)=2,"Yes","No")</x:f>
        <x:v>No</x:v>
      </x:c>
      <x:c r="AE1070" s="50" t="str"/>
      <x:c r="AF1070" t="str"/>
    </x:row>
    <x:row r="1071" ht="20" customHeight="1">
      <x:c r="A1071" s="50" t="str">
        <x:v>CTL-0153</x:v>
      </x:c>
      <x:c r="B1071" s="50" t="str">
        <x:v>Candidate alternative-rationale group</x:v>
      </x:c>
      <x:c r="C1071" s="52" t="str">
        <x:f>IF('Deal_Master_Wide'!$AU$155="","",'Deal_Master_Wide'!$AU$155)</x:f>
        <x:v>Not reviewed</x:v>
      </x:c>
      <x:c r="D1071" s="52" t="str">
        <x:f>IF('Deal_Master_Wide'!$AV$155="","",'Deal_Master_Wide'!$AV$155)</x:f>
        <x:v>Not assessed</x:v>
      </x:c>
      <x:c r="E1071" s="50" t="n">
        <x:v>0</x:v>
      </x:c>
      <x:c r="F1071" s="52" t="str">
        <x:f>IF(OR($C1071="High-confidence innovation-driven",$C1071="Medium-confidence innovation-driven"),1,IF($C1071="Clear alternative-rationale",0,""))</x:f>
      </x:c>
      <x:c r="G1071" s="52" t="str">
        <x:f>IF('Deal_Master_Wide'!$M$155="","",'Deal_Master_Wide'!$M$155)</x:f>
        <x:v>Review</x:v>
      </x:c>
      <x:c r="H1071" s="50" t="str"/>
      <x:c r="I1071" s="50" t="str">
        <x:v>Hocoma Ag; DIH International</x:v>
      </x:c>
      <x:c r="J1071" s="50" t="n">
        <x:v>2016</x:v>
      </x:c>
      <x:c r="K1071" s="50" t="n">
        <x:v>2</x:v>
      </x:c>
      <x:c r="L1071" s="50" t="n">
        <x:v>2018</x:v>
      </x:c>
      <x:c r="M1071" s="50" t="n">
        <x:v>1</x:v>
      </x:c>
      <x:c r="N1071" s="50" t="n">
        <x:v>1</x:v>
      </x:c>
      <x:c r="O1071" s="52" t="str">
        <x:f>IF($F1071="","",$F1071*$M1071)</x:f>
      </x:c>
      <x:c r="P1071" s="54" t="str">
        <x:f>IF('Deal_Master_Wide'!$BU$155="","",'Deal_Master_Wide'!$BU$155)</x:f>
      </x:c>
      <x:c r="Q1071" s="54" t="str">
        <x:f>IF('Deal_Master_Wide'!$CB$155="","",'Deal_Master_Wide'!$CB$155)</x:f>
      </x:c>
      <x:c r="R1071" s="54" t="str">
        <x:f>IF('Deal_Master_Wide'!$CI$155="","",'Deal_Master_Wide'!$CI$155)</x:f>
      </x:c>
      <x:c r="S1071" s="54" t="str">
        <x:f>IF('Deal_Master_Wide'!$CP$155="","",'Deal_Master_Wide'!$CP$155)</x:f>
      </x:c>
      <x:c r="T1071" s="54" t="str">
        <x:f>IF('Deal_Master_Wide'!$CW$155="","",'Deal_Master_Wide'!$CW$155)</x:f>
      </x:c>
      <x:c r="U1071" s="54" t="str">
        <x:f>IF('Deal_Master_Wide'!$DD$155="","",'Deal_Master_Wide'!$DD$155)</x:f>
      </x:c>
      <x:c r="V1071" s="56" t="str">
        <x:f>IF('Deal_Master_Wide'!$DK$155="","",'Deal_Master_Wide'!$DK$155)</x:f>
      </x:c>
      <x:c r="W1071" s="56" t="str">
        <x:f>IF('Deal_Master_Wide'!$DR$155="","",'Deal_Master_Wide'!$DR$155)</x:f>
      </x:c>
      <x:c r="X1071" s="56" t="str">
        <x:f>IF('Deal_Master_Wide'!$DY$155="","",'Deal_Master_Wide'!$DY$155)</x:f>
      </x:c>
      <x:c r="Y1071" s="118" t="str">
        <x:f>IF('Deal_Master_Wide'!$EF$155="","",'Deal_Master_Wide'!$EF$155)</x:f>
      </x:c>
      <x:c r="Z1071" s="118" t="str">
        <x:f>IF('Deal_Master_Wide'!$EM$155="","",'Deal_Master_Wide'!$EM$155)</x:f>
      </x:c>
      <x:c r="AA1071" s="52" t="str">
        <x:f>IF('Deal_Master_Wide'!$AL$155="","",'Deal_Master_Wide'!$AL$155)</x:f>
        <x:v>Unknown</x:v>
      </x:c>
      <x:c r="AB1071" s="54" t="str">
        <x:f>IF('Deal_Master_Wide'!$AF$155="","",'Deal_Master_Wide'!$AF$155)</x:f>
      </x:c>
      <x:c r="AC1071" s="52" t="str">
        <x:f>IF(COUNT($P1071,$Q1071,$R1071,$S1071,$T1071,$U1071,$V1071,$W1071,$X1071)=9,"Yes","No")</x:f>
        <x:v>No</x:v>
      </x:c>
      <x:c r="AD1071" s="52" t="str">
        <x:f>IF(COUNT($Y1071,$Z1071)=2,"Yes","No")</x:f>
        <x:v>No</x:v>
      </x:c>
      <x:c r="AE1071" s="50" t="str"/>
      <x:c r="AF1071" t="str"/>
    </x:row>
    <x:row r="1072" ht="20" customHeight="1">
      <x:c r="A1072" s="50" t="str">
        <x:v>CTL-0153</x:v>
      </x:c>
      <x:c r="B1072" s="50" t="str">
        <x:v>Candidate alternative-rationale group</x:v>
      </x:c>
      <x:c r="C1072" s="52" t="str">
        <x:f>IF('Deal_Master_Wide'!$AU$155="","",'Deal_Master_Wide'!$AU$155)</x:f>
        <x:v>Not reviewed</x:v>
      </x:c>
      <x:c r="D1072" s="52" t="str">
        <x:f>IF('Deal_Master_Wide'!$AV$155="","",'Deal_Master_Wide'!$AV$155)</x:f>
        <x:v>Not assessed</x:v>
      </x:c>
      <x:c r="E1072" s="50" t="n">
        <x:v>0</x:v>
      </x:c>
      <x:c r="F1072" s="52" t="str">
        <x:f>IF(OR($C1072="High-confidence innovation-driven",$C1072="Medium-confidence innovation-driven"),1,IF($C1072="Clear alternative-rationale",0,""))</x:f>
      </x:c>
      <x:c r="G1072" s="52" t="str">
        <x:f>IF('Deal_Master_Wide'!$M$155="","",'Deal_Master_Wide'!$M$155)</x:f>
        <x:v>Review</x:v>
      </x:c>
      <x:c r="H1072" s="50" t="str"/>
      <x:c r="I1072" s="50" t="str">
        <x:v>Hocoma Ag; DIH International</x:v>
      </x:c>
      <x:c r="J1072" s="50" t="n">
        <x:v>2016</x:v>
      </x:c>
      <x:c r="K1072" s="50" t="n">
        <x:v>3</x:v>
      </x:c>
      <x:c r="L1072" s="50" t="n">
        <x:v>2019</x:v>
      </x:c>
      <x:c r="M1072" s="50" t="n">
        <x:v>1</x:v>
      </x:c>
      <x:c r="N1072" s="50" t="n">
        <x:v>1</x:v>
      </x:c>
      <x:c r="O1072" s="52" t="str">
        <x:f>IF($F1072="","",$F1072*$M1072)</x:f>
      </x:c>
      <x:c r="P1072" s="54" t="str">
        <x:f>IF('Deal_Master_Wide'!$BV$155="","",'Deal_Master_Wide'!$BV$155)</x:f>
      </x:c>
      <x:c r="Q1072" s="54" t="str">
        <x:f>IF('Deal_Master_Wide'!$CC$155="","",'Deal_Master_Wide'!$CC$155)</x:f>
      </x:c>
      <x:c r="R1072" s="54" t="str">
        <x:f>IF('Deal_Master_Wide'!$CJ$155="","",'Deal_Master_Wide'!$CJ$155)</x:f>
      </x:c>
      <x:c r="S1072" s="54" t="str">
        <x:f>IF('Deal_Master_Wide'!$CQ$155="","",'Deal_Master_Wide'!$CQ$155)</x:f>
      </x:c>
      <x:c r="T1072" s="54" t="str">
        <x:f>IF('Deal_Master_Wide'!$CX$155="","",'Deal_Master_Wide'!$CX$155)</x:f>
      </x:c>
      <x:c r="U1072" s="54" t="str">
        <x:f>IF('Deal_Master_Wide'!$DE$155="","",'Deal_Master_Wide'!$DE$155)</x:f>
      </x:c>
      <x:c r="V1072" s="56" t="str">
        <x:f>IF('Deal_Master_Wide'!$DL$155="","",'Deal_Master_Wide'!$DL$155)</x:f>
      </x:c>
      <x:c r="W1072" s="56" t="str">
        <x:f>IF('Deal_Master_Wide'!$DS$155="","",'Deal_Master_Wide'!$DS$155)</x:f>
      </x:c>
      <x:c r="X1072" s="56" t="str">
        <x:f>IF('Deal_Master_Wide'!$DZ$155="","",'Deal_Master_Wide'!$DZ$155)</x:f>
      </x:c>
      <x:c r="Y1072" s="118" t="str">
        <x:f>IF('Deal_Master_Wide'!$EG$155="","",'Deal_Master_Wide'!$EG$155)</x:f>
      </x:c>
      <x:c r="Z1072" s="118" t="str">
        <x:f>IF('Deal_Master_Wide'!$EN$155="","",'Deal_Master_Wide'!$EN$155)</x:f>
      </x:c>
      <x:c r="AA1072" s="52" t="str">
        <x:f>IF('Deal_Master_Wide'!$AL$155="","",'Deal_Master_Wide'!$AL$155)</x:f>
        <x:v>Unknown</x:v>
      </x:c>
      <x:c r="AB1072" s="54" t="str">
        <x:f>IF('Deal_Master_Wide'!$AF$155="","",'Deal_Master_Wide'!$AF$155)</x:f>
      </x:c>
      <x:c r="AC1072" s="52" t="str">
        <x:f>IF(COUNT($P1072,$Q1072,$R1072,$S1072,$T1072,$U1072,$V1072,$W1072,$X1072)=9,"Yes","No")</x:f>
        <x:v>No</x:v>
      </x:c>
      <x:c r="AD1072" s="52" t="str">
        <x:f>IF(COUNT($Y1072,$Z1072)=2,"Yes","No")</x:f>
        <x:v>No</x:v>
      </x:c>
      <x:c r="AE1072" s="50" t="str"/>
      <x:c r="AF1072" t="str"/>
    </x:row>
    <x:row r="1073" ht="20" customHeight="1">
      <x:c r="A1073" s="50" t="str">
        <x:v>CTL-0154</x:v>
      </x:c>
      <x:c r="B1073" s="50" t="str">
        <x:v>Candidate alternative-rationale group</x:v>
      </x:c>
      <x:c r="C1073" s="52" t="str">
        <x:f>IF('Deal_Master_Wide'!$AU$156="","",'Deal_Master_Wide'!$AU$156)</x:f>
        <x:v>Not reviewed</x:v>
      </x:c>
      <x:c r="D1073" s="52" t="str">
        <x:f>IF('Deal_Master_Wide'!$AV$156="","",'Deal_Master_Wide'!$AV$156)</x:f>
        <x:v>Not assessed</x:v>
      </x:c>
      <x:c r="E1073" s="50" t="n">
        <x:v>0</x:v>
      </x:c>
      <x:c r="F1073" s="52" t="str">
        <x:f>IF(OR($C1073="High-confidence innovation-driven",$C1073="Medium-confidence innovation-driven"),1,IF($C1073="Clear alternative-rationale",0,""))</x:f>
      </x:c>
      <x:c r="G1073" s="52" t="str">
        <x:f>IF('Deal_Master_Wide'!$M$156="","",'Deal_Master_Wide'!$M$156)</x:f>
        <x:v>Review</x:v>
      </x:c>
      <x:c r="H1073" s="50" t="str">
        <x:v>Amphastar Pharmaceuticals Inc</x:v>
      </x:c>
      <x:c r="I1073" s="50" t="str">
        <x:v>International Medication Systems (UK) Ltd</x:v>
      </x:c>
      <x:c r="J1073" s="50" t="n">
        <x:v>2016</x:v>
      </x:c>
      <x:c r="K1073" s="50" t="n">
        <x:v>-3</x:v>
      </x:c>
      <x:c r="L1073" s="50" t="n">
        <x:v>2013</x:v>
      </x:c>
      <x:c r="M1073" s="50" t="n">
        <x:v>0</x:v>
      </x:c>
      <x:c r="N1073" s="50" t="n">
        <x:v>0</x:v>
      </x:c>
      <x:c r="O1073" s="52" t="str">
        <x:f>IF($F1073="","",$F1073*$M1073)</x:f>
      </x:c>
      <x:c r="P1073" s="54" t="str">
        <x:f>IF('Deal_Master_Wide'!$BP$156="","",'Deal_Master_Wide'!$BP$156)</x:f>
      </x:c>
      <x:c r="Q1073" s="54" t="str">
        <x:f>IF('Deal_Master_Wide'!$BW$156="","",'Deal_Master_Wide'!$BW$156)</x:f>
      </x:c>
      <x:c r="R1073" s="54" t="str">
        <x:f>IF('Deal_Master_Wide'!$CD$156="","",'Deal_Master_Wide'!$CD$156)</x:f>
      </x:c>
      <x:c r="S1073" s="54" t="str">
        <x:f>IF('Deal_Master_Wide'!$CK$156="","",'Deal_Master_Wide'!$CK$156)</x:f>
      </x:c>
      <x:c r="T1073" s="54" t="str">
        <x:f>IF('Deal_Master_Wide'!$CR$156="","",'Deal_Master_Wide'!$CR$156)</x:f>
      </x:c>
      <x:c r="U1073" s="54" t="str">
        <x:f>IF('Deal_Master_Wide'!$CY$156="","",'Deal_Master_Wide'!$CY$156)</x:f>
      </x:c>
      <x:c r="V1073" s="56" t="str">
        <x:f>IF('Deal_Master_Wide'!$DF$156="","",'Deal_Master_Wide'!$DF$156)</x:f>
      </x:c>
      <x:c r="W1073" s="56" t="str">
        <x:f>IF('Deal_Master_Wide'!$DM$156="","",'Deal_Master_Wide'!$DM$156)</x:f>
      </x:c>
      <x:c r="X1073" s="56" t="str">
        <x:f>IF('Deal_Master_Wide'!$DT$156="","",'Deal_Master_Wide'!$DT$156)</x:f>
      </x:c>
      <x:c r="Y1073" s="118" t="str">
        <x:f>IF('Deal_Master_Wide'!$EA$156="","",'Deal_Master_Wide'!$EA$156)</x:f>
      </x:c>
      <x:c r="Z1073" s="118" t="str">
        <x:f>IF('Deal_Master_Wide'!$EH$156="","",'Deal_Master_Wide'!$EH$156)</x:f>
      </x:c>
      <x:c r="AA1073" s="52" t="str">
        <x:f>IF('Deal_Master_Wide'!$AL$156="","",'Deal_Master_Wide'!$AL$156)</x:f>
        <x:v>Unknown</x:v>
      </x:c>
      <x:c r="AB1073" s="54" t="n">
        <x:f>IF('Deal_Master_Wide'!$AF$156="","",'Deal_Master_Wide'!$AF$156)</x:f>
        <x:v>8</x:v>
      </x:c>
      <x:c r="AC1073" s="52" t="str">
        <x:f>IF(COUNT($P1073,$Q1073,$R1073,$S1073,$T1073,$U1073,$V1073,$W1073,$X1073)=9,"Yes","No")</x:f>
        <x:v>No</x:v>
      </x:c>
      <x:c r="AD1073" s="52" t="str">
        <x:f>IF(COUNT($Y1073,$Z1073)=2,"Yes","No")</x:f>
        <x:v>No</x:v>
      </x:c>
      <x:c r="AE1073" s="50" t="str"/>
      <x:c r="AF1073" t="str"/>
    </x:row>
    <x:row r="1074" ht="20" customHeight="1">
      <x:c r="A1074" s="50" t="str">
        <x:v>CTL-0154</x:v>
      </x:c>
      <x:c r="B1074" s="50" t="str">
        <x:v>Candidate alternative-rationale group</x:v>
      </x:c>
      <x:c r="C1074" s="52" t="str">
        <x:f>IF('Deal_Master_Wide'!$AU$156="","",'Deal_Master_Wide'!$AU$156)</x:f>
        <x:v>Not reviewed</x:v>
      </x:c>
      <x:c r="D1074" s="52" t="str">
        <x:f>IF('Deal_Master_Wide'!$AV$156="","",'Deal_Master_Wide'!$AV$156)</x:f>
        <x:v>Not assessed</x:v>
      </x:c>
      <x:c r="E1074" s="50" t="n">
        <x:v>0</x:v>
      </x:c>
      <x:c r="F1074" s="52" t="str">
        <x:f>IF(OR($C1074="High-confidence innovation-driven",$C1074="Medium-confidence innovation-driven"),1,IF($C1074="Clear alternative-rationale",0,""))</x:f>
      </x:c>
      <x:c r="G1074" s="52" t="str">
        <x:f>IF('Deal_Master_Wide'!$M$156="","",'Deal_Master_Wide'!$M$156)</x:f>
        <x:v>Review</x:v>
      </x:c>
      <x:c r="H1074" s="50" t="str">
        <x:v>Amphastar Pharmaceuticals Inc</x:v>
      </x:c>
      <x:c r="I1074" s="50" t="str">
        <x:v>International Medication Systems (UK) Ltd</x:v>
      </x:c>
      <x:c r="J1074" s="50" t="n">
        <x:v>2016</x:v>
      </x:c>
      <x:c r="K1074" s="50" t="n">
        <x:v>-2</x:v>
      </x:c>
      <x:c r="L1074" s="50" t="n">
        <x:v>2014</x:v>
      </x:c>
      <x:c r="M1074" s="50" t="n">
        <x:v>0</x:v>
      </x:c>
      <x:c r="N1074" s="50" t="n">
        <x:v>0</x:v>
      </x:c>
      <x:c r="O1074" s="52" t="str">
        <x:f>IF($F1074="","",$F1074*$M1074)</x:f>
      </x:c>
      <x:c r="P1074" s="54" t="str">
        <x:f>IF('Deal_Master_Wide'!$BQ$156="","",'Deal_Master_Wide'!$BQ$156)</x:f>
      </x:c>
      <x:c r="Q1074" s="54" t="str">
        <x:f>IF('Deal_Master_Wide'!$BX$156="","",'Deal_Master_Wide'!$BX$156)</x:f>
      </x:c>
      <x:c r="R1074" s="54" t="str">
        <x:f>IF('Deal_Master_Wide'!$CE$156="","",'Deal_Master_Wide'!$CE$156)</x:f>
      </x:c>
      <x:c r="S1074" s="54" t="str">
        <x:f>IF('Deal_Master_Wide'!$CL$156="","",'Deal_Master_Wide'!$CL$156)</x:f>
      </x:c>
      <x:c r="T1074" s="54" t="str">
        <x:f>IF('Deal_Master_Wide'!$CS$156="","",'Deal_Master_Wide'!$CS$156)</x:f>
      </x:c>
      <x:c r="U1074" s="54" t="str">
        <x:f>IF('Deal_Master_Wide'!$CZ$156="","",'Deal_Master_Wide'!$CZ$156)</x:f>
      </x:c>
      <x:c r="V1074" s="56" t="str">
        <x:f>IF('Deal_Master_Wide'!$DG$156="","",'Deal_Master_Wide'!$DG$156)</x:f>
      </x:c>
      <x:c r="W1074" s="56" t="str">
        <x:f>IF('Deal_Master_Wide'!$DN$156="","",'Deal_Master_Wide'!$DN$156)</x:f>
      </x:c>
      <x:c r="X1074" s="56" t="str">
        <x:f>IF('Deal_Master_Wide'!$DU$156="","",'Deal_Master_Wide'!$DU$156)</x:f>
      </x:c>
      <x:c r="Y1074" s="118" t="str">
        <x:f>IF('Deal_Master_Wide'!$EB$156="","",'Deal_Master_Wide'!$EB$156)</x:f>
      </x:c>
      <x:c r="Z1074" s="118" t="str">
        <x:f>IF('Deal_Master_Wide'!$EI$156="","",'Deal_Master_Wide'!$EI$156)</x:f>
      </x:c>
      <x:c r="AA1074" s="52" t="str">
        <x:f>IF('Deal_Master_Wide'!$AL$156="","",'Deal_Master_Wide'!$AL$156)</x:f>
        <x:v>Unknown</x:v>
      </x:c>
      <x:c r="AB1074" s="54" t="n">
        <x:f>IF('Deal_Master_Wide'!$AF$156="","",'Deal_Master_Wide'!$AF$156)</x:f>
        <x:v>8</x:v>
      </x:c>
      <x:c r="AC1074" s="52" t="str">
        <x:f>IF(COUNT($P1074,$Q1074,$R1074,$S1074,$T1074,$U1074,$V1074,$W1074,$X1074)=9,"Yes","No")</x:f>
        <x:v>No</x:v>
      </x:c>
      <x:c r="AD1074" s="52" t="str">
        <x:f>IF(COUNT($Y1074,$Z1074)=2,"Yes","No")</x:f>
        <x:v>No</x:v>
      </x:c>
      <x:c r="AE1074" s="50" t="str"/>
      <x:c r="AF1074" t="str"/>
    </x:row>
    <x:row r="1075" ht="20" customHeight="1">
      <x:c r="A1075" s="50" t="str">
        <x:v>CTL-0154</x:v>
      </x:c>
      <x:c r="B1075" s="50" t="str">
        <x:v>Candidate alternative-rationale group</x:v>
      </x:c>
      <x:c r="C1075" s="52" t="str">
        <x:f>IF('Deal_Master_Wide'!$AU$156="","",'Deal_Master_Wide'!$AU$156)</x:f>
        <x:v>Not reviewed</x:v>
      </x:c>
      <x:c r="D1075" s="52" t="str">
        <x:f>IF('Deal_Master_Wide'!$AV$156="","",'Deal_Master_Wide'!$AV$156)</x:f>
        <x:v>Not assessed</x:v>
      </x:c>
      <x:c r="E1075" s="50" t="n">
        <x:v>0</x:v>
      </x:c>
      <x:c r="F1075" s="52" t="str">
        <x:f>IF(OR($C1075="High-confidence innovation-driven",$C1075="Medium-confidence innovation-driven"),1,IF($C1075="Clear alternative-rationale",0,""))</x:f>
      </x:c>
      <x:c r="G1075" s="52" t="str">
        <x:f>IF('Deal_Master_Wide'!$M$156="","",'Deal_Master_Wide'!$M$156)</x:f>
        <x:v>Review</x:v>
      </x:c>
      <x:c r="H1075" s="50" t="str">
        <x:v>Amphastar Pharmaceuticals Inc</x:v>
      </x:c>
      <x:c r="I1075" s="50" t="str">
        <x:v>International Medication Systems (UK) Ltd</x:v>
      </x:c>
      <x:c r="J1075" s="50" t="n">
        <x:v>2016</x:v>
      </x:c>
      <x:c r="K1075" s="50" t="n">
        <x:v>-1</x:v>
      </x:c>
      <x:c r="L1075" s="50" t="n">
        <x:v>2015</x:v>
      </x:c>
      <x:c r="M1075" s="50" t="n">
        <x:v>0</x:v>
      </x:c>
      <x:c r="N1075" s="50" t="n">
        <x:v>0</x:v>
      </x:c>
      <x:c r="O1075" s="52" t="str">
        <x:f>IF($F1075="","",$F1075*$M1075)</x:f>
      </x:c>
      <x:c r="P1075" s="54" t="str">
        <x:f>IF('Deal_Master_Wide'!$BR$156="","",'Deal_Master_Wide'!$BR$156)</x:f>
      </x:c>
      <x:c r="Q1075" s="54" t="str">
        <x:f>IF('Deal_Master_Wide'!$BY$156="","",'Deal_Master_Wide'!$BY$156)</x:f>
      </x:c>
      <x:c r="R1075" s="54" t="str">
        <x:f>IF('Deal_Master_Wide'!$CF$156="","",'Deal_Master_Wide'!$CF$156)</x:f>
      </x:c>
      <x:c r="S1075" s="54" t="str">
        <x:f>IF('Deal_Master_Wide'!$CM$156="","",'Deal_Master_Wide'!$CM$156)</x:f>
      </x:c>
      <x:c r="T1075" s="54" t="str">
        <x:f>IF('Deal_Master_Wide'!$CT$156="","",'Deal_Master_Wide'!$CT$156)</x:f>
      </x:c>
      <x:c r="U1075" s="54" t="str">
        <x:f>IF('Deal_Master_Wide'!$DA$156="","",'Deal_Master_Wide'!$DA$156)</x:f>
      </x:c>
      <x:c r="V1075" s="56" t="str">
        <x:f>IF('Deal_Master_Wide'!$DH$156="","",'Deal_Master_Wide'!$DH$156)</x:f>
      </x:c>
      <x:c r="W1075" s="56" t="str">
        <x:f>IF('Deal_Master_Wide'!$DO$156="","",'Deal_Master_Wide'!$DO$156)</x:f>
      </x:c>
      <x:c r="X1075" s="56" t="str">
        <x:f>IF('Deal_Master_Wide'!$DV$156="","",'Deal_Master_Wide'!$DV$156)</x:f>
      </x:c>
      <x:c r="Y1075" s="118" t="str">
        <x:f>IF('Deal_Master_Wide'!$EC$156="","",'Deal_Master_Wide'!$EC$156)</x:f>
      </x:c>
      <x:c r="Z1075" s="118" t="str">
        <x:f>IF('Deal_Master_Wide'!$EJ$156="","",'Deal_Master_Wide'!$EJ$156)</x:f>
      </x:c>
      <x:c r="AA1075" s="52" t="str">
        <x:f>IF('Deal_Master_Wide'!$AL$156="","",'Deal_Master_Wide'!$AL$156)</x:f>
        <x:v>Unknown</x:v>
      </x:c>
      <x:c r="AB1075" s="54" t="n">
        <x:f>IF('Deal_Master_Wide'!$AF$156="","",'Deal_Master_Wide'!$AF$156)</x:f>
        <x:v>8</x:v>
      </x:c>
      <x:c r="AC1075" s="52" t="str">
        <x:f>IF(COUNT($P1075,$Q1075,$R1075,$S1075,$T1075,$U1075,$V1075,$W1075,$X1075)=9,"Yes","No")</x:f>
        <x:v>No</x:v>
      </x:c>
      <x:c r="AD1075" s="52" t="str">
        <x:f>IF(COUNT($Y1075,$Z1075)=2,"Yes","No")</x:f>
        <x:v>No</x:v>
      </x:c>
      <x:c r="AE1075" s="50" t="str"/>
      <x:c r="AF1075" t="str"/>
    </x:row>
    <x:row r="1076" ht="20" customHeight="1">
      <x:c r="A1076" s="50" t="str">
        <x:v>CTL-0154</x:v>
      </x:c>
      <x:c r="B1076" s="50" t="str">
        <x:v>Candidate alternative-rationale group</x:v>
      </x:c>
      <x:c r="C1076" s="52" t="str">
        <x:f>IF('Deal_Master_Wide'!$AU$156="","",'Deal_Master_Wide'!$AU$156)</x:f>
        <x:v>Not reviewed</x:v>
      </x:c>
      <x:c r="D1076" s="52" t="str">
        <x:f>IF('Deal_Master_Wide'!$AV$156="","",'Deal_Master_Wide'!$AV$156)</x:f>
        <x:v>Not assessed</x:v>
      </x:c>
      <x:c r="E1076" s="50" t="n">
        <x:v>0</x:v>
      </x:c>
      <x:c r="F1076" s="52" t="str">
        <x:f>IF(OR($C1076="High-confidence innovation-driven",$C1076="Medium-confidence innovation-driven"),1,IF($C1076="Clear alternative-rationale",0,""))</x:f>
      </x:c>
      <x:c r="G1076" s="52" t="str">
        <x:f>IF('Deal_Master_Wide'!$M$156="","",'Deal_Master_Wide'!$M$156)</x:f>
        <x:v>Review</x:v>
      </x:c>
      <x:c r="H1076" s="50" t="str">
        <x:v>Amphastar Pharmaceuticals Inc</x:v>
      </x:c>
      <x:c r="I1076" s="50" t="str">
        <x:v>International Medication Systems (UK) Ltd</x:v>
      </x:c>
      <x:c r="J1076" s="50" t="n">
        <x:v>2016</x:v>
      </x:c>
      <x:c r="K1076" s="50" t="n">
        <x:v>0</x:v>
      </x:c>
      <x:c r="L1076" s="50" t="n">
        <x:v>2016</x:v>
      </x:c>
      <x:c r="M1076" s="50" t="n">
        <x:v>0</x:v>
      </x:c>
      <x:c r="N1076" s="50" t="n">
        <x:v>1</x:v>
      </x:c>
      <x:c r="O1076" s="52" t="str">
        <x:f>IF($F1076="","",$F1076*$M1076)</x:f>
      </x:c>
      <x:c r="P1076" s="54" t="str">
        <x:f>IF('Deal_Master_Wide'!$BS$156="","",'Deal_Master_Wide'!$BS$156)</x:f>
      </x:c>
      <x:c r="Q1076" s="54" t="str">
        <x:f>IF('Deal_Master_Wide'!$BZ$156="","",'Deal_Master_Wide'!$BZ$156)</x:f>
      </x:c>
      <x:c r="R1076" s="54" t="str">
        <x:f>IF('Deal_Master_Wide'!$CG$156="","",'Deal_Master_Wide'!$CG$156)</x:f>
      </x:c>
      <x:c r="S1076" s="54" t="str">
        <x:f>IF('Deal_Master_Wide'!$CN$156="","",'Deal_Master_Wide'!$CN$156)</x:f>
      </x:c>
      <x:c r="T1076" s="54" t="str">
        <x:f>IF('Deal_Master_Wide'!$CU$156="","",'Deal_Master_Wide'!$CU$156)</x:f>
      </x:c>
      <x:c r="U1076" s="54" t="str">
        <x:f>IF('Deal_Master_Wide'!$DB$156="","",'Deal_Master_Wide'!$DB$156)</x:f>
      </x:c>
      <x:c r="V1076" s="56" t="str">
        <x:f>IF('Deal_Master_Wide'!$DI$156="","",'Deal_Master_Wide'!$DI$156)</x:f>
      </x:c>
      <x:c r="W1076" s="56" t="str">
        <x:f>IF('Deal_Master_Wide'!$DP$156="","",'Deal_Master_Wide'!$DP$156)</x:f>
      </x:c>
      <x:c r="X1076" s="56" t="str">
        <x:f>IF('Deal_Master_Wide'!$DW$156="","",'Deal_Master_Wide'!$DW$156)</x:f>
      </x:c>
      <x:c r="Y1076" s="118" t="str">
        <x:f>IF('Deal_Master_Wide'!$ED$156="","",'Deal_Master_Wide'!$ED$156)</x:f>
      </x:c>
      <x:c r="Z1076" s="118" t="str">
        <x:f>IF('Deal_Master_Wide'!$EK$156="","",'Deal_Master_Wide'!$EK$156)</x:f>
      </x:c>
      <x:c r="AA1076" s="52" t="str">
        <x:f>IF('Deal_Master_Wide'!$AL$156="","",'Deal_Master_Wide'!$AL$156)</x:f>
        <x:v>Unknown</x:v>
      </x:c>
      <x:c r="AB1076" s="54" t="n">
        <x:f>IF('Deal_Master_Wide'!$AF$156="","",'Deal_Master_Wide'!$AF$156)</x:f>
        <x:v>8</x:v>
      </x:c>
      <x:c r="AC1076" s="52" t="str">
        <x:f>IF(COUNT($P1076,$Q1076,$R1076,$S1076,$T1076,$U1076,$V1076,$W1076,$X1076)=9,"Yes","No")</x:f>
        <x:v>No</x:v>
      </x:c>
      <x:c r="AD1076" s="52" t="str">
        <x:f>IF(COUNT($Y1076,$Z1076)=2,"Yes","No")</x:f>
        <x:v>No</x:v>
      </x:c>
      <x:c r="AE1076" s="50" t="str"/>
      <x:c r="AF1076" t="str"/>
    </x:row>
    <x:row r="1077" ht="20" customHeight="1">
      <x:c r="A1077" s="50" t="str">
        <x:v>CTL-0154</x:v>
      </x:c>
      <x:c r="B1077" s="50" t="str">
        <x:v>Candidate alternative-rationale group</x:v>
      </x:c>
      <x:c r="C1077" s="52" t="str">
        <x:f>IF('Deal_Master_Wide'!$AU$156="","",'Deal_Master_Wide'!$AU$156)</x:f>
        <x:v>Not reviewed</x:v>
      </x:c>
      <x:c r="D1077" s="52" t="str">
        <x:f>IF('Deal_Master_Wide'!$AV$156="","",'Deal_Master_Wide'!$AV$156)</x:f>
        <x:v>Not assessed</x:v>
      </x:c>
      <x:c r="E1077" s="50" t="n">
        <x:v>0</x:v>
      </x:c>
      <x:c r="F1077" s="52" t="str">
        <x:f>IF(OR($C1077="High-confidence innovation-driven",$C1077="Medium-confidence innovation-driven"),1,IF($C1077="Clear alternative-rationale",0,""))</x:f>
      </x:c>
      <x:c r="G1077" s="52" t="str">
        <x:f>IF('Deal_Master_Wide'!$M$156="","",'Deal_Master_Wide'!$M$156)</x:f>
        <x:v>Review</x:v>
      </x:c>
      <x:c r="H1077" s="50" t="str">
        <x:v>Amphastar Pharmaceuticals Inc</x:v>
      </x:c>
      <x:c r="I1077" s="50" t="str">
        <x:v>International Medication Systems (UK) Ltd</x:v>
      </x:c>
      <x:c r="J1077" s="50" t="n">
        <x:v>2016</x:v>
      </x:c>
      <x:c r="K1077" s="50" t="n">
        <x:v>1</x:v>
      </x:c>
      <x:c r="L1077" s="50" t="n">
        <x:v>2017</x:v>
      </x:c>
      <x:c r="M1077" s="50" t="n">
        <x:v>1</x:v>
      </x:c>
      <x:c r="N1077" s="50" t="n">
        <x:v>1</x:v>
      </x:c>
      <x:c r="O1077" s="52" t="str">
        <x:f>IF($F1077="","",$F1077*$M1077)</x:f>
      </x:c>
      <x:c r="P1077" s="54" t="str">
        <x:f>IF('Deal_Master_Wide'!$BT$156="","",'Deal_Master_Wide'!$BT$156)</x:f>
      </x:c>
      <x:c r="Q1077" s="54" t="str">
        <x:f>IF('Deal_Master_Wide'!$CA$156="","",'Deal_Master_Wide'!$CA$156)</x:f>
      </x:c>
      <x:c r="R1077" s="54" t="str">
        <x:f>IF('Deal_Master_Wide'!$CH$156="","",'Deal_Master_Wide'!$CH$156)</x:f>
      </x:c>
      <x:c r="S1077" s="54" t="str">
        <x:f>IF('Deal_Master_Wide'!$CO$156="","",'Deal_Master_Wide'!$CO$156)</x:f>
      </x:c>
      <x:c r="T1077" s="54" t="str">
        <x:f>IF('Deal_Master_Wide'!$CV$156="","",'Deal_Master_Wide'!$CV$156)</x:f>
      </x:c>
      <x:c r="U1077" s="54" t="str">
        <x:f>IF('Deal_Master_Wide'!$DC$156="","",'Deal_Master_Wide'!$DC$156)</x:f>
      </x:c>
      <x:c r="V1077" s="56" t="str">
        <x:f>IF('Deal_Master_Wide'!$DJ$156="","",'Deal_Master_Wide'!$DJ$156)</x:f>
      </x:c>
      <x:c r="W1077" s="56" t="str">
        <x:f>IF('Deal_Master_Wide'!$DQ$156="","",'Deal_Master_Wide'!$DQ$156)</x:f>
      </x:c>
      <x:c r="X1077" s="56" t="str">
        <x:f>IF('Deal_Master_Wide'!$DX$156="","",'Deal_Master_Wide'!$DX$156)</x:f>
      </x:c>
      <x:c r="Y1077" s="118" t="str">
        <x:f>IF('Deal_Master_Wide'!$EE$156="","",'Deal_Master_Wide'!$EE$156)</x:f>
      </x:c>
      <x:c r="Z1077" s="118" t="str">
        <x:f>IF('Deal_Master_Wide'!$EL$156="","",'Deal_Master_Wide'!$EL$156)</x:f>
      </x:c>
      <x:c r="AA1077" s="52" t="str">
        <x:f>IF('Deal_Master_Wide'!$AL$156="","",'Deal_Master_Wide'!$AL$156)</x:f>
        <x:v>Unknown</x:v>
      </x:c>
      <x:c r="AB1077" s="54" t="n">
        <x:f>IF('Deal_Master_Wide'!$AF$156="","",'Deal_Master_Wide'!$AF$156)</x:f>
        <x:v>8</x:v>
      </x:c>
      <x:c r="AC1077" s="52" t="str">
        <x:f>IF(COUNT($P1077,$Q1077,$R1077,$S1077,$T1077,$U1077,$V1077,$W1077,$X1077)=9,"Yes","No")</x:f>
        <x:v>No</x:v>
      </x:c>
      <x:c r="AD1077" s="52" t="str">
        <x:f>IF(COUNT($Y1077,$Z1077)=2,"Yes","No")</x:f>
        <x:v>No</x:v>
      </x:c>
      <x:c r="AE1077" s="50" t="str"/>
      <x:c r="AF1077" t="str"/>
    </x:row>
    <x:row r="1078" ht="20" customHeight="1">
      <x:c r="A1078" s="50" t="str">
        <x:v>CTL-0154</x:v>
      </x:c>
      <x:c r="B1078" s="50" t="str">
        <x:v>Candidate alternative-rationale group</x:v>
      </x:c>
      <x:c r="C1078" s="52" t="str">
        <x:f>IF('Deal_Master_Wide'!$AU$156="","",'Deal_Master_Wide'!$AU$156)</x:f>
        <x:v>Not reviewed</x:v>
      </x:c>
      <x:c r="D1078" s="52" t="str">
        <x:f>IF('Deal_Master_Wide'!$AV$156="","",'Deal_Master_Wide'!$AV$156)</x:f>
        <x:v>Not assessed</x:v>
      </x:c>
      <x:c r="E1078" s="50" t="n">
        <x:v>0</x:v>
      </x:c>
      <x:c r="F1078" s="52" t="str">
        <x:f>IF(OR($C1078="High-confidence innovation-driven",$C1078="Medium-confidence innovation-driven"),1,IF($C1078="Clear alternative-rationale",0,""))</x:f>
      </x:c>
      <x:c r="G1078" s="52" t="str">
        <x:f>IF('Deal_Master_Wide'!$M$156="","",'Deal_Master_Wide'!$M$156)</x:f>
        <x:v>Review</x:v>
      </x:c>
      <x:c r="H1078" s="50" t="str">
        <x:v>Amphastar Pharmaceuticals Inc</x:v>
      </x:c>
      <x:c r="I1078" s="50" t="str">
        <x:v>International Medication Systems (UK) Ltd</x:v>
      </x:c>
      <x:c r="J1078" s="50" t="n">
        <x:v>2016</x:v>
      </x:c>
      <x:c r="K1078" s="50" t="n">
        <x:v>2</x:v>
      </x:c>
      <x:c r="L1078" s="50" t="n">
        <x:v>2018</x:v>
      </x:c>
      <x:c r="M1078" s="50" t="n">
        <x:v>1</x:v>
      </x:c>
      <x:c r="N1078" s="50" t="n">
        <x:v>1</x:v>
      </x:c>
      <x:c r="O1078" s="52" t="str">
        <x:f>IF($F1078="","",$F1078*$M1078)</x:f>
      </x:c>
      <x:c r="P1078" s="54" t="str">
        <x:f>IF('Deal_Master_Wide'!$BU$156="","",'Deal_Master_Wide'!$BU$156)</x:f>
      </x:c>
      <x:c r="Q1078" s="54" t="str">
        <x:f>IF('Deal_Master_Wide'!$CB$156="","",'Deal_Master_Wide'!$CB$156)</x:f>
      </x:c>
      <x:c r="R1078" s="54" t="str">
        <x:f>IF('Deal_Master_Wide'!$CI$156="","",'Deal_Master_Wide'!$CI$156)</x:f>
      </x:c>
      <x:c r="S1078" s="54" t="str">
        <x:f>IF('Deal_Master_Wide'!$CP$156="","",'Deal_Master_Wide'!$CP$156)</x:f>
      </x:c>
      <x:c r="T1078" s="54" t="str">
        <x:f>IF('Deal_Master_Wide'!$CW$156="","",'Deal_Master_Wide'!$CW$156)</x:f>
      </x:c>
      <x:c r="U1078" s="54" t="str">
        <x:f>IF('Deal_Master_Wide'!$DD$156="","",'Deal_Master_Wide'!$DD$156)</x:f>
      </x:c>
      <x:c r="V1078" s="56" t="str">
        <x:f>IF('Deal_Master_Wide'!$DK$156="","",'Deal_Master_Wide'!$DK$156)</x:f>
      </x:c>
      <x:c r="W1078" s="56" t="str">
        <x:f>IF('Deal_Master_Wide'!$DR$156="","",'Deal_Master_Wide'!$DR$156)</x:f>
      </x:c>
      <x:c r="X1078" s="56" t="str">
        <x:f>IF('Deal_Master_Wide'!$DY$156="","",'Deal_Master_Wide'!$DY$156)</x:f>
      </x:c>
      <x:c r="Y1078" s="118" t="str">
        <x:f>IF('Deal_Master_Wide'!$EF$156="","",'Deal_Master_Wide'!$EF$156)</x:f>
      </x:c>
      <x:c r="Z1078" s="118" t="str">
        <x:f>IF('Deal_Master_Wide'!$EM$156="","",'Deal_Master_Wide'!$EM$156)</x:f>
      </x:c>
      <x:c r="AA1078" s="52" t="str">
        <x:f>IF('Deal_Master_Wide'!$AL$156="","",'Deal_Master_Wide'!$AL$156)</x:f>
        <x:v>Unknown</x:v>
      </x:c>
      <x:c r="AB1078" s="54" t="n">
        <x:f>IF('Deal_Master_Wide'!$AF$156="","",'Deal_Master_Wide'!$AF$156)</x:f>
        <x:v>8</x:v>
      </x:c>
      <x:c r="AC1078" s="52" t="str">
        <x:f>IF(COUNT($P1078,$Q1078,$R1078,$S1078,$T1078,$U1078,$V1078,$W1078,$X1078)=9,"Yes","No")</x:f>
        <x:v>No</x:v>
      </x:c>
      <x:c r="AD1078" s="52" t="str">
        <x:f>IF(COUNT($Y1078,$Z1078)=2,"Yes","No")</x:f>
        <x:v>No</x:v>
      </x:c>
      <x:c r="AE1078" s="50" t="str"/>
      <x:c r="AF1078" t="str"/>
    </x:row>
    <x:row r="1079" ht="20" customHeight="1">
      <x:c r="A1079" s="50" t="str">
        <x:v>CTL-0154</x:v>
      </x:c>
      <x:c r="B1079" s="50" t="str">
        <x:v>Candidate alternative-rationale group</x:v>
      </x:c>
      <x:c r="C1079" s="52" t="str">
        <x:f>IF('Deal_Master_Wide'!$AU$156="","",'Deal_Master_Wide'!$AU$156)</x:f>
        <x:v>Not reviewed</x:v>
      </x:c>
      <x:c r="D1079" s="52" t="str">
        <x:f>IF('Deal_Master_Wide'!$AV$156="","",'Deal_Master_Wide'!$AV$156)</x:f>
        <x:v>Not assessed</x:v>
      </x:c>
      <x:c r="E1079" s="50" t="n">
        <x:v>0</x:v>
      </x:c>
      <x:c r="F1079" s="52" t="str">
        <x:f>IF(OR($C1079="High-confidence innovation-driven",$C1079="Medium-confidence innovation-driven"),1,IF($C1079="Clear alternative-rationale",0,""))</x:f>
      </x:c>
      <x:c r="G1079" s="52" t="str">
        <x:f>IF('Deal_Master_Wide'!$M$156="","",'Deal_Master_Wide'!$M$156)</x:f>
        <x:v>Review</x:v>
      </x:c>
      <x:c r="H1079" s="50" t="str">
        <x:v>Amphastar Pharmaceuticals Inc</x:v>
      </x:c>
      <x:c r="I1079" s="50" t="str">
        <x:v>International Medication Systems (UK) Ltd</x:v>
      </x:c>
      <x:c r="J1079" s="50" t="n">
        <x:v>2016</x:v>
      </x:c>
      <x:c r="K1079" s="50" t="n">
        <x:v>3</x:v>
      </x:c>
      <x:c r="L1079" s="50" t="n">
        <x:v>2019</x:v>
      </x:c>
      <x:c r="M1079" s="50" t="n">
        <x:v>1</x:v>
      </x:c>
      <x:c r="N1079" s="50" t="n">
        <x:v>1</x:v>
      </x:c>
      <x:c r="O1079" s="52" t="str">
        <x:f>IF($F1079="","",$F1079*$M1079)</x:f>
      </x:c>
      <x:c r="P1079" s="54" t="str">
        <x:f>IF('Deal_Master_Wide'!$BV$156="","",'Deal_Master_Wide'!$BV$156)</x:f>
      </x:c>
      <x:c r="Q1079" s="54" t="str">
        <x:f>IF('Deal_Master_Wide'!$CC$156="","",'Deal_Master_Wide'!$CC$156)</x:f>
      </x:c>
      <x:c r="R1079" s="54" t="str">
        <x:f>IF('Deal_Master_Wide'!$CJ$156="","",'Deal_Master_Wide'!$CJ$156)</x:f>
      </x:c>
      <x:c r="S1079" s="54" t="str">
        <x:f>IF('Deal_Master_Wide'!$CQ$156="","",'Deal_Master_Wide'!$CQ$156)</x:f>
      </x:c>
      <x:c r="T1079" s="54" t="str">
        <x:f>IF('Deal_Master_Wide'!$CX$156="","",'Deal_Master_Wide'!$CX$156)</x:f>
      </x:c>
      <x:c r="U1079" s="54" t="str">
        <x:f>IF('Deal_Master_Wide'!$DE$156="","",'Deal_Master_Wide'!$DE$156)</x:f>
      </x:c>
      <x:c r="V1079" s="56" t="str">
        <x:f>IF('Deal_Master_Wide'!$DL$156="","",'Deal_Master_Wide'!$DL$156)</x:f>
      </x:c>
      <x:c r="W1079" s="56" t="str">
        <x:f>IF('Deal_Master_Wide'!$DS$156="","",'Deal_Master_Wide'!$DS$156)</x:f>
      </x:c>
      <x:c r="X1079" s="56" t="str">
        <x:f>IF('Deal_Master_Wide'!$DZ$156="","",'Deal_Master_Wide'!$DZ$156)</x:f>
      </x:c>
      <x:c r="Y1079" s="118" t="str">
        <x:f>IF('Deal_Master_Wide'!$EG$156="","",'Deal_Master_Wide'!$EG$156)</x:f>
      </x:c>
      <x:c r="Z1079" s="118" t="str">
        <x:f>IF('Deal_Master_Wide'!$EN$156="","",'Deal_Master_Wide'!$EN$156)</x:f>
      </x:c>
      <x:c r="AA1079" s="52" t="str">
        <x:f>IF('Deal_Master_Wide'!$AL$156="","",'Deal_Master_Wide'!$AL$156)</x:f>
        <x:v>Unknown</x:v>
      </x:c>
      <x:c r="AB1079" s="54" t="n">
        <x:f>IF('Deal_Master_Wide'!$AF$156="","",'Deal_Master_Wide'!$AF$156)</x:f>
        <x:v>8</x:v>
      </x:c>
      <x:c r="AC1079" s="52" t="str">
        <x:f>IF(COUNT($P1079,$Q1079,$R1079,$S1079,$T1079,$U1079,$V1079,$W1079,$X1079)=9,"Yes","No")</x:f>
        <x:v>No</x:v>
      </x:c>
      <x:c r="AD1079" s="52" t="str">
        <x:f>IF(COUNT($Y1079,$Z1079)=2,"Yes","No")</x:f>
        <x:v>No</x:v>
      </x:c>
      <x:c r="AE1079" s="50" t="str"/>
      <x:c r="AF1079" t="str"/>
    </x:row>
    <x:row r="1080" ht="20" customHeight="1">
      <x:c r="A1080" s="50" t="str">
        <x:v>CTL-0155</x:v>
      </x:c>
      <x:c r="B1080" s="50" t="str">
        <x:v>Candidate alternative-rationale group</x:v>
      </x:c>
      <x:c r="C1080" s="52" t="str">
        <x:f>IF('Deal_Master_Wide'!$AU$157="","",'Deal_Master_Wide'!$AU$157)</x:f>
        <x:v>Not reviewed</x:v>
      </x:c>
      <x:c r="D1080" s="52" t="str">
        <x:f>IF('Deal_Master_Wide'!$AV$157="","",'Deal_Master_Wide'!$AV$157)</x:f>
        <x:v>Not assessed</x:v>
      </x:c>
      <x:c r="E1080" s="50" t="n">
        <x:v>0</x:v>
      </x:c>
      <x:c r="F1080" s="52" t="str">
        <x:f>IF(OR($C1080="High-confidence innovation-driven",$C1080="Medium-confidence innovation-driven"),1,IF($C1080="Clear alternative-rationale",0,""))</x:f>
      </x:c>
      <x:c r="G1080" s="52" t="str">
        <x:f>IF('Deal_Master_Wide'!$M$157="","",'Deal_Master_Wide'!$M$157)</x:f>
        <x:v>Review</x:v>
      </x:c>
      <x:c r="H1080" s="50" t="str">
        <x:v>Undisclosed</x:v>
      </x:c>
      <x:c r="I1080" s="50" t="str">
        <x:v>Bosnalijek dd</x:v>
      </x:c>
      <x:c r="J1080" s="50" t="n">
        <x:v>2016</x:v>
      </x:c>
      <x:c r="K1080" s="50" t="n">
        <x:v>-3</x:v>
      </x:c>
      <x:c r="L1080" s="50" t="n">
        <x:v>2013</x:v>
      </x:c>
      <x:c r="M1080" s="50" t="n">
        <x:v>0</x:v>
      </x:c>
      <x:c r="N1080" s="50" t="n">
        <x:v>0</x:v>
      </x:c>
      <x:c r="O1080" s="52" t="str">
        <x:f>IF($F1080="","",$F1080*$M1080)</x:f>
      </x:c>
      <x:c r="P1080" s="54" t="str">
        <x:f>IF('Deal_Master_Wide'!$BP$157="","",'Deal_Master_Wide'!$BP$157)</x:f>
      </x:c>
      <x:c r="Q1080" s="54" t="str">
        <x:f>IF('Deal_Master_Wide'!$BW$157="","",'Deal_Master_Wide'!$BW$157)</x:f>
      </x:c>
      <x:c r="R1080" s="54" t="str">
        <x:f>IF('Deal_Master_Wide'!$CD$157="","",'Deal_Master_Wide'!$CD$157)</x:f>
      </x:c>
      <x:c r="S1080" s="54" t="str">
        <x:f>IF('Deal_Master_Wide'!$CK$157="","",'Deal_Master_Wide'!$CK$157)</x:f>
      </x:c>
      <x:c r="T1080" s="54" t="str">
        <x:f>IF('Deal_Master_Wide'!$CR$157="","",'Deal_Master_Wide'!$CR$157)</x:f>
      </x:c>
      <x:c r="U1080" s="54" t="str">
        <x:f>IF('Deal_Master_Wide'!$CY$157="","",'Deal_Master_Wide'!$CY$157)</x:f>
      </x:c>
      <x:c r="V1080" s="56" t="str">
        <x:f>IF('Deal_Master_Wide'!$DF$157="","",'Deal_Master_Wide'!$DF$157)</x:f>
      </x:c>
      <x:c r="W1080" s="56" t="str">
        <x:f>IF('Deal_Master_Wide'!$DM$157="","",'Deal_Master_Wide'!$DM$157)</x:f>
      </x:c>
      <x:c r="X1080" s="56" t="str">
        <x:f>IF('Deal_Master_Wide'!$DT$157="","",'Deal_Master_Wide'!$DT$157)</x:f>
      </x:c>
      <x:c r="Y1080" s="118" t="str">
        <x:f>IF('Deal_Master_Wide'!$EA$157="","",'Deal_Master_Wide'!$EA$157)</x:f>
      </x:c>
      <x:c r="Z1080" s="118" t="str">
        <x:f>IF('Deal_Master_Wide'!$EH$157="","",'Deal_Master_Wide'!$EH$157)</x:f>
      </x:c>
      <x:c r="AA1080" s="52" t="str">
        <x:f>IF('Deal_Master_Wide'!$AL$157="","",'Deal_Master_Wide'!$AL$157)</x:f>
        <x:v>Unknown</x:v>
      </x:c>
      <x:c r="AB1080" s="54" t="n">
        <x:f>IF('Deal_Master_Wide'!$AF$157="","",'Deal_Master_Wide'!$AF$157)</x:f>
        <x:v>13</x:v>
      </x:c>
      <x:c r="AC1080" s="52" t="str">
        <x:f>IF(COUNT($P1080,$Q1080,$R1080,$S1080,$T1080,$U1080,$V1080,$W1080,$X1080)=9,"Yes","No")</x:f>
        <x:v>No</x:v>
      </x:c>
      <x:c r="AD1080" s="52" t="str">
        <x:f>IF(COUNT($Y1080,$Z1080)=2,"Yes","No")</x:f>
        <x:v>No</x:v>
      </x:c>
      <x:c r="AE1080" s="50" t="str"/>
      <x:c r="AF1080" t="str"/>
    </x:row>
    <x:row r="1081" ht="20" customHeight="1">
      <x:c r="A1081" s="50" t="str">
        <x:v>CTL-0155</x:v>
      </x:c>
      <x:c r="B1081" s="50" t="str">
        <x:v>Candidate alternative-rationale group</x:v>
      </x:c>
      <x:c r="C1081" s="52" t="str">
        <x:f>IF('Deal_Master_Wide'!$AU$157="","",'Deal_Master_Wide'!$AU$157)</x:f>
        <x:v>Not reviewed</x:v>
      </x:c>
      <x:c r="D1081" s="52" t="str">
        <x:f>IF('Deal_Master_Wide'!$AV$157="","",'Deal_Master_Wide'!$AV$157)</x:f>
        <x:v>Not assessed</x:v>
      </x:c>
      <x:c r="E1081" s="50" t="n">
        <x:v>0</x:v>
      </x:c>
      <x:c r="F1081" s="52" t="str">
        <x:f>IF(OR($C1081="High-confidence innovation-driven",$C1081="Medium-confidence innovation-driven"),1,IF($C1081="Clear alternative-rationale",0,""))</x:f>
      </x:c>
      <x:c r="G1081" s="52" t="str">
        <x:f>IF('Deal_Master_Wide'!$M$157="","",'Deal_Master_Wide'!$M$157)</x:f>
        <x:v>Review</x:v>
      </x:c>
      <x:c r="H1081" s="50" t="str">
        <x:v>Undisclosed</x:v>
      </x:c>
      <x:c r="I1081" s="50" t="str">
        <x:v>Bosnalijek dd</x:v>
      </x:c>
      <x:c r="J1081" s="50" t="n">
        <x:v>2016</x:v>
      </x:c>
      <x:c r="K1081" s="50" t="n">
        <x:v>-2</x:v>
      </x:c>
      <x:c r="L1081" s="50" t="n">
        <x:v>2014</x:v>
      </x:c>
      <x:c r="M1081" s="50" t="n">
        <x:v>0</x:v>
      </x:c>
      <x:c r="N1081" s="50" t="n">
        <x:v>0</x:v>
      </x:c>
      <x:c r="O1081" s="52" t="str">
        <x:f>IF($F1081="","",$F1081*$M1081)</x:f>
      </x:c>
      <x:c r="P1081" s="54" t="str">
        <x:f>IF('Deal_Master_Wide'!$BQ$157="","",'Deal_Master_Wide'!$BQ$157)</x:f>
      </x:c>
      <x:c r="Q1081" s="54" t="str">
        <x:f>IF('Deal_Master_Wide'!$BX$157="","",'Deal_Master_Wide'!$BX$157)</x:f>
      </x:c>
      <x:c r="R1081" s="54" t="str">
        <x:f>IF('Deal_Master_Wide'!$CE$157="","",'Deal_Master_Wide'!$CE$157)</x:f>
      </x:c>
      <x:c r="S1081" s="54" t="str">
        <x:f>IF('Deal_Master_Wide'!$CL$157="","",'Deal_Master_Wide'!$CL$157)</x:f>
      </x:c>
      <x:c r="T1081" s="54" t="str">
        <x:f>IF('Deal_Master_Wide'!$CS$157="","",'Deal_Master_Wide'!$CS$157)</x:f>
      </x:c>
      <x:c r="U1081" s="54" t="str">
        <x:f>IF('Deal_Master_Wide'!$CZ$157="","",'Deal_Master_Wide'!$CZ$157)</x:f>
      </x:c>
      <x:c r="V1081" s="56" t="str">
        <x:f>IF('Deal_Master_Wide'!$DG$157="","",'Deal_Master_Wide'!$DG$157)</x:f>
      </x:c>
      <x:c r="W1081" s="56" t="str">
        <x:f>IF('Deal_Master_Wide'!$DN$157="","",'Deal_Master_Wide'!$DN$157)</x:f>
      </x:c>
      <x:c r="X1081" s="56" t="str">
        <x:f>IF('Deal_Master_Wide'!$DU$157="","",'Deal_Master_Wide'!$DU$157)</x:f>
      </x:c>
      <x:c r="Y1081" s="118" t="str">
        <x:f>IF('Deal_Master_Wide'!$EB$157="","",'Deal_Master_Wide'!$EB$157)</x:f>
      </x:c>
      <x:c r="Z1081" s="118" t="str">
        <x:f>IF('Deal_Master_Wide'!$EI$157="","",'Deal_Master_Wide'!$EI$157)</x:f>
      </x:c>
      <x:c r="AA1081" s="52" t="str">
        <x:f>IF('Deal_Master_Wide'!$AL$157="","",'Deal_Master_Wide'!$AL$157)</x:f>
        <x:v>Unknown</x:v>
      </x:c>
      <x:c r="AB1081" s="54" t="n">
        <x:f>IF('Deal_Master_Wide'!$AF$157="","",'Deal_Master_Wide'!$AF$157)</x:f>
        <x:v>13</x:v>
      </x:c>
      <x:c r="AC1081" s="52" t="str">
        <x:f>IF(COUNT($P1081,$Q1081,$R1081,$S1081,$T1081,$U1081,$V1081,$W1081,$X1081)=9,"Yes","No")</x:f>
        <x:v>No</x:v>
      </x:c>
      <x:c r="AD1081" s="52" t="str">
        <x:f>IF(COUNT($Y1081,$Z1081)=2,"Yes","No")</x:f>
        <x:v>No</x:v>
      </x:c>
      <x:c r="AE1081" s="50" t="str"/>
      <x:c r="AF1081" t="str"/>
    </x:row>
    <x:row r="1082" ht="20" customHeight="1">
      <x:c r="A1082" s="50" t="str">
        <x:v>CTL-0155</x:v>
      </x:c>
      <x:c r="B1082" s="50" t="str">
        <x:v>Candidate alternative-rationale group</x:v>
      </x:c>
      <x:c r="C1082" s="52" t="str">
        <x:f>IF('Deal_Master_Wide'!$AU$157="","",'Deal_Master_Wide'!$AU$157)</x:f>
        <x:v>Not reviewed</x:v>
      </x:c>
      <x:c r="D1082" s="52" t="str">
        <x:f>IF('Deal_Master_Wide'!$AV$157="","",'Deal_Master_Wide'!$AV$157)</x:f>
        <x:v>Not assessed</x:v>
      </x:c>
      <x:c r="E1082" s="50" t="n">
        <x:v>0</x:v>
      </x:c>
      <x:c r="F1082" s="52" t="str">
        <x:f>IF(OR($C1082="High-confidence innovation-driven",$C1082="Medium-confidence innovation-driven"),1,IF($C1082="Clear alternative-rationale",0,""))</x:f>
      </x:c>
      <x:c r="G1082" s="52" t="str">
        <x:f>IF('Deal_Master_Wide'!$M$157="","",'Deal_Master_Wide'!$M$157)</x:f>
        <x:v>Review</x:v>
      </x:c>
      <x:c r="H1082" s="50" t="str">
        <x:v>Undisclosed</x:v>
      </x:c>
      <x:c r="I1082" s="50" t="str">
        <x:v>Bosnalijek dd</x:v>
      </x:c>
      <x:c r="J1082" s="50" t="n">
        <x:v>2016</x:v>
      </x:c>
      <x:c r="K1082" s="50" t="n">
        <x:v>-1</x:v>
      </x:c>
      <x:c r="L1082" s="50" t="n">
        <x:v>2015</x:v>
      </x:c>
      <x:c r="M1082" s="50" t="n">
        <x:v>0</x:v>
      </x:c>
      <x:c r="N1082" s="50" t="n">
        <x:v>0</x:v>
      </x:c>
      <x:c r="O1082" s="52" t="str">
        <x:f>IF($F1082="","",$F1082*$M1082)</x:f>
      </x:c>
      <x:c r="P1082" s="54" t="str">
        <x:f>IF('Deal_Master_Wide'!$BR$157="","",'Deal_Master_Wide'!$BR$157)</x:f>
      </x:c>
      <x:c r="Q1082" s="54" t="str">
        <x:f>IF('Deal_Master_Wide'!$BY$157="","",'Deal_Master_Wide'!$BY$157)</x:f>
      </x:c>
      <x:c r="R1082" s="54" t="str">
        <x:f>IF('Deal_Master_Wide'!$CF$157="","",'Deal_Master_Wide'!$CF$157)</x:f>
      </x:c>
      <x:c r="S1082" s="54" t="str">
        <x:f>IF('Deal_Master_Wide'!$CM$157="","",'Deal_Master_Wide'!$CM$157)</x:f>
      </x:c>
      <x:c r="T1082" s="54" t="str">
        <x:f>IF('Deal_Master_Wide'!$CT$157="","",'Deal_Master_Wide'!$CT$157)</x:f>
      </x:c>
      <x:c r="U1082" s="54" t="str">
        <x:f>IF('Deal_Master_Wide'!$DA$157="","",'Deal_Master_Wide'!$DA$157)</x:f>
      </x:c>
      <x:c r="V1082" s="56" t="str">
        <x:f>IF('Deal_Master_Wide'!$DH$157="","",'Deal_Master_Wide'!$DH$157)</x:f>
      </x:c>
      <x:c r="W1082" s="56" t="str">
        <x:f>IF('Deal_Master_Wide'!$DO$157="","",'Deal_Master_Wide'!$DO$157)</x:f>
      </x:c>
      <x:c r="X1082" s="56" t="str">
        <x:f>IF('Deal_Master_Wide'!$DV$157="","",'Deal_Master_Wide'!$DV$157)</x:f>
      </x:c>
      <x:c r="Y1082" s="118" t="str">
        <x:f>IF('Deal_Master_Wide'!$EC$157="","",'Deal_Master_Wide'!$EC$157)</x:f>
      </x:c>
      <x:c r="Z1082" s="118" t="str">
        <x:f>IF('Deal_Master_Wide'!$EJ$157="","",'Deal_Master_Wide'!$EJ$157)</x:f>
      </x:c>
      <x:c r="AA1082" s="52" t="str">
        <x:f>IF('Deal_Master_Wide'!$AL$157="","",'Deal_Master_Wide'!$AL$157)</x:f>
        <x:v>Unknown</x:v>
      </x:c>
      <x:c r="AB1082" s="54" t="n">
        <x:f>IF('Deal_Master_Wide'!$AF$157="","",'Deal_Master_Wide'!$AF$157)</x:f>
        <x:v>13</x:v>
      </x:c>
      <x:c r="AC1082" s="52" t="str">
        <x:f>IF(COUNT($P1082,$Q1082,$R1082,$S1082,$T1082,$U1082,$V1082,$W1082,$X1082)=9,"Yes","No")</x:f>
        <x:v>No</x:v>
      </x:c>
      <x:c r="AD1082" s="52" t="str">
        <x:f>IF(COUNT($Y1082,$Z1082)=2,"Yes","No")</x:f>
        <x:v>No</x:v>
      </x:c>
      <x:c r="AE1082" s="50" t="str"/>
      <x:c r="AF1082" t="str"/>
    </x:row>
    <x:row r="1083" ht="20" customHeight="1">
      <x:c r="A1083" s="50" t="str">
        <x:v>CTL-0155</x:v>
      </x:c>
      <x:c r="B1083" s="50" t="str">
        <x:v>Candidate alternative-rationale group</x:v>
      </x:c>
      <x:c r="C1083" s="52" t="str">
        <x:f>IF('Deal_Master_Wide'!$AU$157="","",'Deal_Master_Wide'!$AU$157)</x:f>
        <x:v>Not reviewed</x:v>
      </x:c>
      <x:c r="D1083" s="52" t="str">
        <x:f>IF('Deal_Master_Wide'!$AV$157="","",'Deal_Master_Wide'!$AV$157)</x:f>
        <x:v>Not assessed</x:v>
      </x:c>
      <x:c r="E1083" s="50" t="n">
        <x:v>0</x:v>
      </x:c>
      <x:c r="F1083" s="52" t="str">
        <x:f>IF(OR($C1083="High-confidence innovation-driven",$C1083="Medium-confidence innovation-driven"),1,IF($C1083="Clear alternative-rationale",0,""))</x:f>
      </x:c>
      <x:c r="G1083" s="52" t="str">
        <x:f>IF('Deal_Master_Wide'!$M$157="","",'Deal_Master_Wide'!$M$157)</x:f>
        <x:v>Review</x:v>
      </x:c>
      <x:c r="H1083" s="50" t="str">
        <x:v>Undisclosed</x:v>
      </x:c>
      <x:c r="I1083" s="50" t="str">
        <x:v>Bosnalijek dd</x:v>
      </x:c>
      <x:c r="J1083" s="50" t="n">
        <x:v>2016</x:v>
      </x:c>
      <x:c r="K1083" s="50" t="n">
        <x:v>0</x:v>
      </x:c>
      <x:c r="L1083" s="50" t="n">
        <x:v>2016</x:v>
      </x:c>
      <x:c r="M1083" s="50" t="n">
        <x:v>0</x:v>
      </x:c>
      <x:c r="N1083" s="50" t="n">
        <x:v>1</x:v>
      </x:c>
      <x:c r="O1083" s="52" t="str">
        <x:f>IF($F1083="","",$F1083*$M1083)</x:f>
      </x:c>
      <x:c r="P1083" s="54" t="str">
        <x:f>IF('Deal_Master_Wide'!$BS$157="","",'Deal_Master_Wide'!$BS$157)</x:f>
      </x:c>
      <x:c r="Q1083" s="54" t="str">
        <x:f>IF('Deal_Master_Wide'!$BZ$157="","",'Deal_Master_Wide'!$BZ$157)</x:f>
      </x:c>
      <x:c r="R1083" s="54" t="str">
        <x:f>IF('Deal_Master_Wide'!$CG$157="","",'Deal_Master_Wide'!$CG$157)</x:f>
      </x:c>
      <x:c r="S1083" s="54" t="str">
        <x:f>IF('Deal_Master_Wide'!$CN$157="","",'Deal_Master_Wide'!$CN$157)</x:f>
      </x:c>
      <x:c r="T1083" s="54" t="str">
        <x:f>IF('Deal_Master_Wide'!$CU$157="","",'Deal_Master_Wide'!$CU$157)</x:f>
      </x:c>
      <x:c r="U1083" s="54" t="str">
        <x:f>IF('Deal_Master_Wide'!$DB$157="","",'Deal_Master_Wide'!$DB$157)</x:f>
      </x:c>
      <x:c r="V1083" s="56" t="str">
        <x:f>IF('Deal_Master_Wide'!$DI$157="","",'Deal_Master_Wide'!$DI$157)</x:f>
      </x:c>
      <x:c r="W1083" s="56" t="str">
        <x:f>IF('Deal_Master_Wide'!$DP$157="","",'Deal_Master_Wide'!$DP$157)</x:f>
      </x:c>
      <x:c r="X1083" s="56" t="str">
        <x:f>IF('Deal_Master_Wide'!$DW$157="","",'Deal_Master_Wide'!$DW$157)</x:f>
      </x:c>
      <x:c r="Y1083" s="118" t="str">
        <x:f>IF('Deal_Master_Wide'!$ED$157="","",'Deal_Master_Wide'!$ED$157)</x:f>
      </x:c>
      <x:c r="Z1083" s="118" t="str">
        <x:f>IF('Deal_Master_Wide'!$EK$157="","",'Deal_Master_Wide'!$EK$157)</x:f>
      </x:c>
      <x:c r="AA1083" s="52" t="str">
        <x:f>IF('Deal_Master_Wide'!$AL$157="","",'Deal_Master_Wide'!$AL$157)</x:f>
        <x:v>Unknown</x:v>
      </x:c>
      <x:c r="AB1083" s="54" t="n">
        <x:f>IF('Deal_Master_Wide'!$AF$157="","",'Deal_Master_Wide'!$AF$157)</x:f>
        <x:v>13</x:v>
      </x:c>
      <x:c r="AC1083" s="52" t="str">
        <x:f>IF(COUNT($P1083,$Q1083,$R1083,$S1083,$T1083,$U1083,$V1083,$W1083,$X1083)=9,"Yes","No")</x:f>
        <x:v>No</x:v>
      </x:c>
      <x:c r="AD1083" s="52" t="str">
        <x:f>IF(COUNT($Y1083,$Z1083)=2,"Yes","No")</x:f>
        <x:v>No</x:v>
      </x:c>
      <x:c r="AE1083" s="50" t="str"/>
      <x:c r="AF1083" t="str"/>
    </x:row>
    <x:row r="1084" ht="20" customHeight="1">
      <x:c r="A1084" s="50" t="str">
        <x:v>CTL-0155</x:v>
      </x:c>
      <x:c r="B1084" s="50" t="str">
        <x:v>Candidate alternative-rationale group</x:v>
      </x:c>
      <x:c r="C1084" s="52" t="str">
        <x:f>IF('Deal_Master_Wide'!$AU$157="","",'Deal_Master_Wide'!$AU$157)</x:f>
        <x:v>Not reviewed</x:v>
      </x:c>
      <x:c r="D1084" s="52" t="str">
        <x:f>IF('Deal_Master_Wide'!$AV$157="","",'Deal_Master_Wide'!$AV$157)</x:f>
        <x:v>Not assessed</x:v>
      </x:c>
      <x:c r="E1084" s="50" t="n">
        <x:v>0</x:v>
      </x:c>
      <x:c r="F1084" s="52" t="str">
        <x:f>IF(OR($C1084="High-confidence innovation-driven",$C1084="Medium-confidence innovation-driven"),1,IF($C1084="Clear alternative-rationale",0,""))</x:f>
      </x:c>
      <x:c r="G1084" s="52" t="str">
        <x:f>IF('Deal_Master_Wide'!$M$157="","",'Deal_Master_Wide'!$M$157)</x:f>
        <x:v>Review</x:v>
      </x:c>
      <x:c r="H1084" s="50" t="str">
        <x:v>Undisclosed</x:v>
      </x:c>
      <x:c r="I1084" s="50" t="str">
        <x:v>Bosnalijek dd</x:v>
      </x:c>
      <x:c r="J1084" s="50" t="n">
        <x:v>2016</x:v>
      </x:c>
      <x:c r="K1084" s="50" t="n">
        <x:v>1</x:v>
      </x:c>
      <x:c r="L1084" s="50" t="n">
        <x:v>2017</x:v>
      </x:c>
      <x:c r="M1084" s="50" t="n">
        <x:v>1</x:v>
      </x:c>
      <x:c r="N1084" s="50" t="n">
        <x:v>1</x:v>
      </x:c>
      <x:c r="O1084" s="52" t="str">
        <x:f>IF($F1084="","",$F1084*$M1084)</x:f>
      </x:c>
      <x:c r="P1084" s="54" t="str">
        <x:f>IF('Deal_Master_Wide'!$BT$157="","",'Deal_Master_Wide'!$BT$157)</x:f>
      </x:c>
      <x:c r="Q1084" s="54" t="str">
        <x:f>IF('Deal_Master_Wide'!$CA$157="","",'Deal_Master_Wide'!$CA$157)</x:f>
      </x:c>
      <x:c r="R1084" s="54" t="str">
        <x:f>IF('Deal_Master_Wide'!$CH$157="","",'Deal_Master_Wide'!$CH$157)</x:f>
      </x:c>
      <x:c r="S1084" s="54" t="str">
        <x:f>IF('Deal_Master_Wide'!$CO$157="","",'Deal_Master_Wide'!$CO$157)</x:f>
      </x:c>
      <x:c r="T1084" s="54" t="str">
        <x:f>IF('Deal_Master_Wide'!$CV$157="","",'Deal_Master_Wide'!$CV$157)</x:f>
      </x:c>
      <x:c r="U1084" s="54" t="str">
        <x:f>IF('Deal_Master_Wide'!$DC$157="","",'Deal_Master_Wide'!$DC$157)</x:f>
      </x:c>
      <x:c r="V1084" s="56" t="str">
        <x:f>IF('Deal_Master_Wide'!$DJ$157="","",'Deal_Master_Wide'!$DJ$157)</x:f>
      </x:c>
      <x:c r="W1084" s="56" t="str">
        <x:f>IF('Deal_Master_Wide'!$DQ$157="","",'Deal_Master_Wide'!$DQ$157)</x:f>
      </x:c>
      <x:c r="X1084" s="56" t="str">
        <x:f>IF('Deal_Master_Wide'!$DX$157="","",'Deal_Master_Wide'!$DX$157)</x:f>
      </x:c>
      <x:c r="Y1084" s="118" t="str">
        <x:f>IF('Deal_Master_Wide'!$EE$157="","",'Deal_Master_Wide'!$EE$157)</x:f>
      </x:c>
      <x:c r="Z1084" s="118" t="str">
        <x:f>IF('Deal_Master_Wide'!$EL$157="","",'Deal_Master_Wide'!$EL$157)</x:f>
      </x:c>
      <x:c r="AA1084" s="52" t="str">
        <x:f>IF('Deal_Master_Wide'!$AL$157="","",'Deal_Master_Wide'!$AL$157)</x:f>
        <x:v>Unknown</x:v>
      </x:c>
      <x:c r="AB1084" s="54" t="n">
        <x:f>IF('Deal_Master_Wide'!$AF$157="","",'Deal_Master_Wide'!$AF$157)</x:f>
        <x:v>13</x:v>
      </x:c>
      <x:c r="AC1084" s="52" t="str">
        <x:f>IF(COUNT($P1084,$Q1084,$R1084,$S1084,$T1084,$U1084,$V1084,$W1084,$X1084)=9,"Yes","No")</x:f>
        <x:v>No</x:v>
      </x:c>
      <x:c r="AD1084" s="52" t="str">
        <x:f>IF(COUNT($Y1084,$Z1084)=2,"Yes","No")</x:f>
        <x:v>No</x:v>
      </x:c>
      <x:c r="AE1084" s="50" t="str"/>
      <x:c r="AF1084" t="str"/>
    </x:row>
    <x:row r="1085" ht="20" customHeight="1">
      <x:c r="A1085" s="50" t="str">
        <x:v>CTL-0155</x:v>
      </x:c>
      <x:c r="B1085" s="50" t="str">
        <x:v>Candidate alternative-rationale group</x:v>
      </x:c>
      <x:c r="C1085" s="52" t="str">
        <x:f>IF('Deal_Master_Wide'!$AU$157="","",'Deal_Master_Wide'!$AU$157)</x:f>
        <x:v>Not reviewed</x:v>
      </x:c>
      <x:c r="D1085" s="52" t="str">
        <x:f>IF('Deal_Master_Wide'!$AV$157="","",'Deal_Master_Wide'!$AV$157)</x:f>
        <x:v>Not assessed</x:v>
      </x:c>
      <x:c r="E1085" s="50" t="n">
        <x:v>0</x:v>
      </x:c>
      <x:c r="F1085" s="52" t="str">
        <x:f>IF(OR($C1085="High-confidence innovation-driven",$C1085="Medium-confidence innovation-driven"),1,IF($C1085="Clear alternative-rationale",0,""))</x:f>
      </x:c>
      <x:c r="G1085" s="52" t="str">
        <x:f>IF('Deal_Master_Wide'!$M$157="","",'Deal_Master_Wide'!$M$157)</x:f>
        <x:v>Review</x:v>
      </x:c>
      <x:c r="H1085" s="50" t="str">
        <x:v>Undisclosed</x:v>
      </x:c>
      <x:c r="I1085" s="50" t="str">
        <x:v>Bosnalijek dd</x:v>
      </x:c>
      <x:c r="J1085" s="50" t="n">
        <x:v>2016</x:v>
      </x:c>
      <x:c r="K1085" s="50" t="n">
        <x:v>2</x:v>
      </x:c>
      <x:c r="L1085" s="50" t="n">
        <x:v>2018</x:v>
      </x:c>
      <x:c r="M1085" s="50" t="n">
        <x:v>1</x:v>
      </x:c>
      <x:c r="N1085" s="50" t="n">
        <x:v>1</x:v>
      </x:c>
      <x:c r="O1085" s="52" t="str">
        <x:f>IF($F1085="","",$F1085*$M1085)</x:f>
      </x:c>
      <x:c r="P1085" s="54" t="str">
        <x:f>IF('Deal_Master_Wide'!$BU$157="","",'Deal_Master_Wide'!$BU$157)</x:f>
      </x:c>
      <x:c r="Q1085" s="54" t="str">
        <x:f>IF('Deal_Master_Wide'!$CB$157="","",'Deal_Master_Wide'!$CB$157)</x:f>
      </x:c>
      <x:c r="R1085" s="54" t="str">
        <x:f>IF('Deal_Master_Wide'!$CI$157="","",'Deal_Master_Wide'!$CI$157)</x:f>
      </x:c>
      <x:c r="S1085" s="54" t="str">
        <x:f>IF('Deal_Master_Wide'!$CP$157="","",'Deal_Master_Wide'!$CP$157)</x:f>
      </x:c>
      <x:c r="T1085" s="54" t="str">
        <x:f>IF('Deal_Master_Wide'!$CW$157="","",'Deal_Master_Wide'!$CW$157)</x:f>
      </x:c>
      <x:c r="U1085" s="54" t="str">
        <x:f>IF('Deal_Master_Wide'!$DD$157="","",'Deal_Master_Wide'!$DD$157)</x:f>
      </x:c>
      <x:c r="V1085" s="56" t="str">
        <x:f>IF('Deal_Master_Wide'!$DK$157="","",'Deal_Master_Wide'!$DK$157)</x:f>
      </x:c>
      <x:c r="W1085" s="56" t="str">
        <x:f>IF('Deal_Master_Wide'!$DR$157="","",'Deal_Master_Wide'!$DR$157)</x:f>
      </x:c>
      <x:c r="X1085" s="56" t="str">
        <x:f>IF('Deal_Master_Wide'!$DY$157="","",'Deal_Master_Wide'!$DY$157)</x:f>
      </x:c>
      <x:c r="Y1085" s="118" t="str">
        <x:f>IF('Deal_Master_Wide'!$EF$157="","",'Deal_Master_Wide'!$EF$157)</x:f>
      </x:c>
      <x:c r="Z1085" s="118" t="str">
        <x:f>IF('Deal_Master_Wide'!$EM$157="","",'Deal_Master_Wide'!$EM$157)</x:f>
      </x:c>
      <x:c r="AA1085" s="52" t="str">
        <x:f>IF('Deal_Master_Wide'!$AL$157="","",'Deal_Master_Wide'!$AL$157)</x:f>
        <x:v>Unknown</x:v>
      </x:c>
      <x:c r="AB1085" s="54" t="n">
        <x:f>IF('Deal_Master_Wide'!$AF$157="","",'Deal_Master_Wide'!$AF$157)</x:f>
        <x:v>13</x:v>
      </x:c>
      <x:c r="AC1085" s="52" t="str">
        <x:f>IF(COUNT($P1085,$Q1085,$R1085,$S1085,$T1085,$U1085,$V1085,$W1085,$X1085)=9,"Yes","No")</x:f>
        <x:v>No</x:v>
      </x:c>
      <x:c r="AD1085" s="52" t="str">
        <x:f>IF(COUNT($Y1085,$Z1085)=2,"Yes","No")</x:f>
        <x:v>No</x:v>
      </x:c>
      <x:c r="AE1085" s="50" t="str"/>
      <x:c r="AF1085" t="str"/>
    </x:row>
    <x:row r="1086" ht="20" customHeight="1">
      <x:c r="A1086" s="50" t="str">
        <x:v>CTL-0155</x:v>
      </x:c>
      <x:c r="B1086" s="50" t="str">
        <x:v>Candidate alternative-rationale group</x:v>
      </x:c>
      <x:c r="C1086" s="52" t="str">
        <x:f>IF('Deal_Master_Wide'!$AU$157="","",'Deal_Master_Wide'!$AU$157)</x:f>
        <x:v>Not reviewed</x:v>
      </x:c>
      <x:c r="D1086" s="52" t="str">
        <x:f>IF('Deal_Master_Wide'!$AV$157="","",'Deal_Master_Wide'!$AV$157)</x:f>
        <x:v>Not assessed</x:v>
      </x:c>
      <x:c r="E1086" s="50" t="n">
        <x:v>0</x:v>
      </x:c>
      <x:c r="F1086" s="52" t="str">
        <x:f>IF(OR($C1086="High-confidence innovation-driven",$C1086="Medium-confidence innovation-driven"),1,IF($C1086="Clear alternative-rationale",0,""))</x:f>
      </x:c>
      <x:c r="G1086" s="52" t="str">
        <x:f>IF('Deal_Master_Wide'!$M$157="","",'Deal_Master_Wide'!$M$157)</x:f>
        <x:v>Review</x:v>
      </x:c>
      <x:c r="H1086" s="50" t="str">
        <x:v>Undisclosed</x:v>
      </x:c>
      <x:c r="I1086" s="50" t="str">
        <x:v>Bosnalijek dd</x:v>
      </x:c>
      <x:c r="J1086" s="50" t="n">
        <x:v>2016</x:v>
      </x:c>
      <x:c r="K1086" s="50" t="n">
        <x:v>3</x:v>
      </x:c>
      <x:c r="L1086" s="50" t="n">
        <x:v>2019</x:v>
      </x:c>
      <x:c r="M1086" s="50" t="n">
        <x:v>1</x:v>
      </x:c>
      <x:c r="N1086" s="50" t="n">
        <x:v>1</x:v>
      </x:c>
      <x:c r="O1086" s="52" t="str">
        <x:f>IF($F1086="","",$F1086*$M1086)</x:f>
      </x:c>
      <x:c r="P1086" s="54" t="str">
        <x:f>IF('Deal_Master_Wide'!$BV$157="","",'Deal_Master_Wide'!$BV$157)</x:f>
      </x:c>
      <x:c r="Q1086" s="54" t="str">
        <x:f>IF('Deal_Master_Wide'!$CC$157="","",'Deal_Master_Wide'!$CC$157)</x:f>
      </x:c>
      <x:c r="R1086" s="54" t="str">
        <x:f>IF('Deal_Master_Wide'!$CJ$157="","",'Deal_Master_Wide'!$CJ$157)</x:f>
      </x:c>
      <x:c r="S1086" s="54" t="str">
        <x:f>IF('Deal_Master_Wide'!$CQ$157="","",'Deal_Master_Wide'!$CQ$157)</x:f>
      </x:c>
      <x:c r="T1086" s="54" t="str">
        <x:f>IF('Deal_Master_Wide'!$CX$157="","",'Deal_Master_Wide'!$CX$157)</x:f>
      </x:c>
      <x:c r="U1086" s="54" t="str">
        <x:f>IF('Deal_Master_Wide'!$DE$157="","",'Deal_Master_Wide'!$DE$157)</x:f>
      </x:c>
      <x:c r="V1086" s="56" t="str">
        <x:f>IF('Deal_Master_Wide'!$DL$157="","",'Deal_Master_Wide'!$DL$157)</x:f>
      </x:c>
      <x:c r="W1086" s="56" t="str">
        <x:f>IF('Deal_Master_Wide'!$DS$157="","",'Deal_Master_Wide'!$DS$157)</x:f>
      </x:c>
      <x:c r="X1086" s="56" t="str">
        <x:f>IF('Deal_Master_Wide'!$DZ$157="","",'Deal_Master_Wide'!$DZ$157)</x:f>
      </x:c>
      <x:c r="Y1086" s="118" t="str">
        <x:f>IF('Deal_Master_Wide'!$EG$157="","",'Deal_Master_Wide'!$EG$157)</x:f>
      </x:c>
      <x:c r="Z1086" s="118" t="str">
        <x:f>IF('Deal_Master_Wide'!$EN$157="","",'Deal_Master_Wide'!$EN$157)</x:f>
      </x:c>
      <x:c r="AA1086" s="52" t="str">
        <x:f>IF('Deal_Master_Wide'!$AL$157="","",'Deal_Master_Wide'!$AL$157)</x:f>
        <x:v>Unknown</x:v>
      </x:c>
      <x:c r="AB1086" s="54" t="n">
        <x:f>IF('Deal_Master_Wide'!$AF$157="","",'Deal_Master_Wide'!$AF$157)</x:f>
        <x:v>13</x:v>
      </x:c>
      <x:c r="AC1086" s="52" t="str">
        <x:f>IF(COUNT($P1086,$Q1086,$R1086,$S1086,$T1086,$U1086,$V1086,$W1086,$X1086)=9,"Yes","No")</x:f>
        <x:v>No</x:v>
      </x:c>
      <x:c r="AD1086" s="52" t="str">
        <x:f>IF(COUNT($Y1086,$Z1086)=2,"Yes","No")</x:f>
        <x:v>No</x:v>
      </x:c>
      <x:c r="AE1086" s="50" t="str"/>
      <x:c r="AF1086" t="str"/>
    </x:row>
    <x:row r="1087" ht="20" customHeight="1">
      <x:c r="A1087" s="50" t="str">
        <x:v>CTL-0156</x:v>
      </x:c>
      <x:c r="B1087" s="50" t="str">
        <x:v>Candidate alternative-rationale group</x:v>
      </x:c>
      <x:c r="C1087" s="52" t="str">
        <x:f>IF('Deal_Master_Wide'!$AU$158="","",'Deal_Master_Wide'!$AU$158)</x:f>
        <x:v>Not reviewed</x:v>
      </x:c>
      <x:c r="D1087" s="52" t="str">
        <x:f>IF('Deal_Master_Wide'!$AV$158="","",'Deal_Master_Wide'!$AV$158)</x:f>
        <x:v>Not assessed</x:v>
      </x:c>
      <x:c r="E1087" s="50" t="n">
        <x:v>0</x:v>
      </x:c>
      <x:c r="F1087" s="52" t="str">
        <x:f>IF(OR($C1087="High-confidence innovation-driven",$C1087="Medium-confidence innovation-driven"),1,IF($C1087="Clear alternative-rationale",0,""))</x:f>
      </x:c>
      <x:c r="G1087" s="52" t="str">
        <x:f>IF('Deal_Master_Wide'!$M$158="","",'Deal_Master_Wide'!$M$158)</x:f>
        <x:v>Review</x:v>
      </x:c>
      <x:c r="H1087" s="50" t="str">
        <x:v>AUR Portfolio III SE &amp; Co KgaA</x:v>
      </x:c>
      <x:c r="I1087" s="50" t="str">
        <x:v>The Hospital Group</x:v>
      </x:c>
      <x:c r="J1087" s="50" t="n">
        <x:v>2016</x:v>
      </x:c>
      <x:c r="K1087" s="50" t="n">
        <x:v>-3</x:v>
      </x:c>
      <x:c r="L1087" s="50" t="n">
        <x:v>2013</x:v>
      </x:c>
      <x:c r="M1087" s="50" t="n">
        <x:v>0</x:v>
      </x:c>
      <x:c r="N1087" s="50" t="n">
        <x:v>0</x:v>
      </x:c>
      <x:c r="O1087" s="52" t="str">
        <x:f>IF($F1087="","",$F1087*$M1087)</x:f>
      </x:c>
      <x:c r="P1087" s="54" t="str">
        <x:f>IF('Deal_Master_Wide'!$BP$158="","",'Deal_Master_Wide'!$BP$158)</x:f>
      </x:c>
      <x:c r="Q1087" s="54" t="str">
        <x:f>IF('Deal_Master_Wide'!$BW$158="","",'Deal_Master_Wide'!$BW$158)</x:f>
      </x:c>
      <x:c r="R1087" s="54" t="str">
        <x:f>IF('Deal_Master_Wide'!$CD$158="","",'Deal_Master_Wide'!$CD$158)</x:f>
      </x:c>
      <x:c r="S1087" s="54" t="str">
        <x:f>IF('Deal_Master_Wide'!$CK$158="","",'Deal_Master_Wide'!$CK$158)</x:f>
      </x:c>
      <x:c r="T1087" s="54" t="str">
        <x:f>IF('Deal_Master_Wide'!$CR$158="","",'Deal_Master_Wide'!$CR$158)</x:f>
      </x:c>
      <x:c r="U1087" s="54" t="str">
        <x:f>IF('Deal_Master_Wide'!$CY$158="","",'Deal_Master_Wide'!$CY$158)</x:f>
      </x:c>
      <x:c r="V1087" s="56" t="str">
        <x:f>IF('Deal_Master_Wide'!$DF$158="","",'Deal_Master_Wide'!$DF$158)</x:f>
      </x:c>
      <x:c r="W1087" s="56" t="str">
        <x:f>IF('Deal_Master_Wide'!$DM$158="","",'Deal_Master_Wide'!$DM$158)</x:f>
      </x:c>
      <x:c r="X1087" s="56" t="str">
        <x:f>IF('Deal_Master_Wide'!$DT$158="","",'Deal_Master_Wide'!$DT$158)</x:f>
      </x:c>
      <x:c r="Y1087" s="118" t="str">
        <x:f>IF('Deal_Master_Wide'!$EA$158="","",'Deal_Master_Wide'!$EA$158)</x:f>
      </x:c>
      <x:c r="Z1087" s="118" t="str">
        <x:f>IF('Deal_Master_Wide'!$EH$158="","",'Deal_Master_Wide'!$EH$158)</x:f>
      </x:c>
      <x:c r="AA1087" s="52" t="str">
        <x:f>IF('Deal_Master_Wide'!$AL$158="","",'Deal_Master_Wide'!$AL$158)</x:f>
        <x:v>Unknown</x:v>
      </x:c>
      <x:c r="AB1087" s="54" t="str">
        <x:f>IF('Deal_Master_Wide'!$AF$158="","",'Deal_Master_Wide'!$AF$158)</x:f>
      </x:c>
      <x:c r="AC1087" s="52" t="str">
        <x:f>IF(COUNT($P1087,$Q1087,$R1087,$S1087,$T1087,$U1087,$V1087,$W1087,$X1087)=9,"Yes","No")</x:f>
        <x:v>No</x:v>
      </x:c>
      <x:c r="AD1087" s="52" t="str">
        <x:f>IF(COUNT($Y1087,$Z1087)=2,"Yes","No")</x:f>
        <x:v>No</x:v>
      </x:c>
      <x:c r="AE1087" s="50" t="str"/>
      <x:c r="AF1087" t="str"/>
    </x:row>
    <x:row r="1088" ht="20" customHeight="1">
      <x:c r="A1088" s="50" t="str">
        <x:v>CTL-0156</x:v>
      </x:c>
      <x:c r="B1088" s="50" t="str">
        <x:v>Candidate alternative-rationale group</x:v>
      </x:c>
      <x:c r="C1088" s="52" t="str">
        <x:f>IF('Deal_Master_Wide'!$AU$158="","",'Deal_Master_Wide'!$AU$158)</x:f>
        <x:v>Not reviewed</x:v>
      </x:c>
      <x:c r="D1088" s="52" t="str">
        <x:f>IF('Deal_Master_Wide'!$AV$158="","",'Deal_Master_Wide'!$AV$158)</x:f>
        <x:v>Not assessed</x:v>
      </x:c>
      <x:c r="E1088" s="50" t="n">
        <x:v>0</x:v>
      </x:c>
      <x:c r="F1088" s="52" t="str">
        <x:f>IF(OR($C1088="High-confidence innovation-driven",$C1088="Medium-confidence innovation-driven"),1,IF($C1088="Clear alternative-rationale",0,""))</x:f>
      </x:c>
      <x:c r="G1088" s="52" t="str">
        <x:f>IF('Deal_Master_Wide'!$M$158="","",'Deal_Master_Wide'!$M$158)</x:f>
        <x:v>Review</x:v>
      </x:c>
      <x:c r="H1088" s="50" t="str">
        <x:v>AUR Portfolio III SE &amp; Co KgaA</x:v>
      </x:c>
      <x:c r="I1088" s="50" t="str">
        <x:v>The Hospital Group</x:v>
      </x:c>
      <x:c r="J1088" s="50" t="n">
        <x:v>2016</x:v>
      </x:c>
      <x:c r="K1088" s="50" t="n">
        <x:v>-2</x:v>
      </x:c>
      <x:c r="L1088" s="50" t="n">
        <x:v>2014</x:v>
      </x:c>
      <x:c r="M1088" s="50" t="n">
        <x:v>0</x:v>
      </x:c>
      <x:c r="N1088" s="50" t="n">
        <x:v>0</x:v>
      </x:c>
      <x:c r="O1088" s="52" t="str">
        <x:f>IF($F1088="","",$F1088*$M1088)</x:f>
      </x:c>
      <x:c r="P1088" s="54" t="str">
        <x:f>IF('Deal_Master_Wide'!$BQ$158="","",'Deal_Master_Wide'!$BQ$158)</x:f>
      </x:c>
      <x:c r="Q1088" s="54" t="str">
        <x:f>IF('Deal_Master_Wide'!$BX$158="","",'Deal_Master_Wide'!$BX$158)</x:f>
      </x:c>
      <x:c r="R1088" s="54" t="str">
        <x:f>IF('Deal_Master_Wide'!$CE$158="","",'Deal_Master_Wide'!$CE$158)</x:f>
      </x:c>
      <x:c r="S1088" s="54" t="str">
        <x:f>IF('Deal_Master_Wide'!$CL$158="","",'Deal_Master_Wide'!$CL$158)</x:f>
      </x:c>
      <x:c r="T1088" s="54" t="str">
        <x:f>IF('Deal_Master_Wide'!$CS$158="","",'Deal_Master_Wide'!$CS$158)</x:f>
      </x:c>
      <x:c r="U1088" s="54" t="str">
        <x:f>IF('Deal_Master_Wide'!$CZ$158="","",'Deal_Master_Wide'!$CZ$158)</x:f>
      </x:c>
      <x:c r="V1088" s="56" t="str">
        <x:f>IF('Deal_Master_Wide'!$DG$158="","",'Deal_Master_Wide'!$DG$158)</x:f>
      </x:c>
      <x:c r="W1088" s="56" t="str">
        <x:f>IF('Deal_Master_Wide'!$DN$158="","",'Deal_Master_Wide'!$DN$158)</x:f>
      </x:c>
      <x:c r="X1088" s="56" t="str">
        <x:f>IF('Deal_Master_Wide'!$DU$158="","",'Deal_Master_Wide'!$DU$158)</x:f>
      </x:c>
      <x:c r="Y1088" s="118" t="str">
        <x:f>IF('Deal_Master_Wide'!$EB$158="","",'Deal_Master_Wide'!$EB$158)</x:f>
      </x:c>
      <x:c r="Z1088" s="118" t="str">
        <x:f>IF('Deal_Master_Wide'!$EI$158="","",'Deal_Master_Wide'!$EI$158)</x:f>
      </x:c>
      <x:c r="AA1088" s="52" t="str">
        <x:f>IF('Deal_Master_Wide'!$AL$158="","",'Deal_Master_Wide'!$AL$158)</x:f>
        <x:v>Unknown</x:v>
      </x:c>
      <x:c r="AB1088" s="54" t="str">
        <x:f>IF('Deal_Master_Wide'!$AF$158="","",'Deal_Master_Wide'!$AF$158)</x:f>
      </x:c>
      <x:c r="AC1088" s="52" t="str">
        <x:f>IF(COUNT($P1088,$Q1088,$R1088,$S1088,$T1088,$U1088,$V1088,$W1088,$X1088)=9,"Yes","No")</x:f>
        <x:v>No</x:v>
      </x:c>
      <x:c r="AD1088" s="52" t="str">
        <x:f>IF(COUNT($Y1088,$Z1088)=2,"Yes","No")</x:f>
        <x:v>No</x:v>
      </x:c>
      <x:c r="AE1088" s="50" t="str"/>
      <x:c r="AF1088" t="str"/>
    </x:row>
    <x:row r="1089" ht="20" customHeight="1">
      <x:c r="A1089" s="50" t="str">
        <x:v>CTL-0156</x:v>
      </x:c>
      <x:c r="B1089" s="50" t="str">
        <x:v>Candidate alternative-rationale group</x:v>
      </x:c>
      <x:c r="C1089" s="52" t="str">
        <x:f>IF('Deal_Master_Wide'!$AU$158="","",'Deal_Master_Wide'!$AU$158)</x:f>
        <x:v>Not reviewed</x:v>
      </x:c>
      <x:c r="D1089" s="52" t="str">
        <x:f>IF('Deal_Master_Wide'!$AV$158="","",'Deal_Master_Wide'!$AV$158)</x:f>
        <x:v>Not assessed</x:v>
      </x:c>
      <x:c r="E1089" s="50" t="n">
        <x:v>0</x:v>
      </x:c>
      <x:c r="F1089" s="52" t="str">
        <x:f>IF(OR($C1089="High-confidence innovation-driven",$C1089="Medium-confidence innovation-driven"),1,IF($C1089="Clear alternative-rationale",0,""))</x:f>
      </x:c>
      <x:c r="G1089" s="52" t="str">
        <x:f>IF('Deal_Master_Wide'!$M$158="","",'Deal_Master_Wide'!$M$158)</x:f>
        <x:v>Review</x:v>
      </x:c>
      <x:c r="H1089" s="50" t="str">
        <x:v>AUR Portfolio III SE &amp; Co KgaA</x:v>
      </x:c>
      <x:c r="I1089" s="50" t="str">
        <x:v>The Hospital Group</x:v>
      </x:c>
      <x:c r="J1089" s="50" t="n">
        <x:v>2016</x:v>
      </x:c>
      <x:c r="K1089" s="50" t="n">
        <x:v>-1</x:v>
      </x:c>
      <x:c r="L1089" s="50" t="n">
        <x:v>2015</x:v>
      </x:c>
      <x:c r="M1089" s="50" t="n">
        <x:v>0</x:v>
      </x:c>
      <x:c r="N1089" s="50" t="n">
        <x:v>0</x:v>
      </x:c>
      <x:c r="O1089" s="52" t="str">
        <x:f>IF($F1089="","",$F1089*$M1089)</x:f>
      </x:c>
      <x:c r="P1089" s="54" t="str">
        <x:f>IF('Deal_Master_Wide'!$BR$158="","",'Deal_Master_Wide'!$BR$158)</x:f>
      </x:c>
      <x:c r="Q1089" s="54" t="str">
        <x:f>IF('Deal_Master_Wide'!$BY$158="","",'Deal_Master_Wide'!$BY$158)</x:f>
      </x:c>
      <x:c r="R1089" s="54" t="str">
        <x:f>IF('Deal_Master_Wide'!$CF$158="","",'Deal_Master_Wide'!$CF$158)</x:f>
      </x:c>
      <x:c r="S1089" s="54" t="str">
        <x:f>IF('Deal_Master_Wide'!$CM$158="","",'Deal_Master_Wide'!$CM$158)</x:f>
      </x:c>
      <x:c r="T1089" s="54" t="str">
        <x:f>IF('Deal_Master_Wide'!$CT$158="","",'Deal_Master_Wide'!$CT$158)</x:f>
      </x:c>
      <x:c r="U1089" s="54" t="str">
        <x:f>IF('Deal_Master_Wide'!$DA$158="","",'Deal_Master_Wide'!$DA$158)</x:f>
      </x:c>
      <x:c r="V1089" s="56" t="str">
        <x:f>IF('Deal_Master_Wide'!$DH$158="","",'Deal_Master_Wide'!$DH$158)</x:f>
      </x:c>
      <x:c r="W1089" s="56" t="str">
        <x:f>IF('Deal_Master_Wide'!$DO$158="","",'Deal_Master_Wide'!$DO$158)</x:f>
      </x:c>
      <x:c r="X1089" s="56" t="str">
        <x:f>IF('Deal_Master_Wide'!$DV$158="","",'Deal_Master_Wide'!$DV$158)</x:f>
      </x:c>
      <x:c r="Y1089" s="118" t="str">
        <x:f>IF('Deal_Master_Wide'!$EC$158="","",'Deal_Master_Wide'!$EC$158)</x:f>
      </x:c>
      <x:c r="Z1089" s="118" t="str">
        <x:f>IF('Deal_Master_Wide'!$EJ$158="","",'Deal_Master_Wide'!$EJ$158)</x:f>
      </x:c>
      <x:c r="AA1089" s="52" t="str">
        <x:f>IF('Deal_Master_Wide'!$AL$158="","",'Deal_Master_Wide'!$AL$158)</x:f>
        <x:v>Unknown</x:v>
      </x:c>
      <x:c r="AB1089" s="54" t="str">
        <x:f>IF('Deal_Master_Wide'!$AF$158="","",'Deal_Master_Wide'!$AF$158)</x:f>
      </x:c>
      <x:c r="AC1089" s="52" t="str">
        <x:f>IF(COUNT($P1089,$Q1089,$R1089,$S1089,$T1089,$U1089,$V1089,$W1089,$X1089)=9,"Yes","No")</x:f>
        <x:v>No</x:v>
      </x:c>
      <x:c r="AD1089" s="52" t="str">
        <x:f>IF(COUNT($Y1089,$Z1089)=2,"Yes","No")</x:f>
        <x:v>No</x:v>
      </x:c>
      <x:c r="AE1089" s="50" t="str"/>
      <x:c r="AF1089" t="str"/>
    </x:row>
    <x:row r="1090" ht="20" customHeight="1">
      <x:c r="A1090" s="50" t="str">
        <x:v>CTL-0156</x:v>
      </x:c>
      <x:c r="B1090" s="50" t="str">
        <x:v>Candidate alternative-rationale group</x:v>
      </x:c>
      <x:c r="C1090" s="52" t="str">
        <x:f>IF('Deal_Master_Wide'!$AU$158="","",'Deal_Master_Wide'!$AU$158)</x:f>
        <x:v>Not reviewed</x:v>
      </x:c>
      <x:c r="D1090" s="52" t="str">
        <x:f>IF('Deal_Master_Wide'!$AV$158="","",'Deal_Master_Wide'!$AV$158)</x:f>
        <x:v>Not assessed</x:v>
      </x:c>
      <x:c r="E1090" s="50" t="n">
        <x:v>0</x:v>
      </x:c>
      <x:c r="F1090" s="52" t="str">
        <x:f>IF(OR($C1090="High-confidence innovation-driven",$C1090="Medium-confidence innovation-driven"),1,IF($C1090="Clear alternative-rationale",0,""))</x:f>
      </x:c>
      <x:c r="G1090" s="52" t="str">
        <x:f>IF('Deal_Master_Wide'!$M$158="","",'Deal_Master_Wide'!$M$158)</x:f>
        <x:v>Review</x:v>
      </x:c>
      <x:c r="H1090" s="50" t="str">
        <x:v>AUR Portfolio III SE &amp; Co KgaA</x:v>
      </x:c>
      <x:c r="I1090" s="50" t="str">
        <x:v>The Hospital Group</x:v>
      </x:c>
      <x:c r="J1090" s="50" t="n">
        <x:v>2016</x:v>
      </x:c>
      <x:c r="K1090" s="50" t="n">
        <x:v>0</x:v>
      </x:c>
      <x:c r="L1090" s="50" t="n">
        <x:v>2016</x:v>
      </x:c>
      <x:c r="M1090" s="50" t="n">
        <x:v>0</x:v>
      </x:c>
      <x:c r="N1090" s="50" t="n">
        <x:v>1</x:v>
      </x:c>
      <x:c r="O1090" s="52" t="str">
        <x:f>IF($F1090="","",$F1090*$M1090)</x:f>
      </x:c>
      <x:c r="P1090" s="54" t="str">
        <x:f>IF('Deal_Master_Wide'!$BS$158="","",'Deal_Master_Wide'!$BS$158)</x:f>
      </x:c>
      <x:c r="Q1090" s="54" t="str">
        <x:f>IF('Deal_Master_Wide'!$BZ$158="","",'Deal_Master_Wide'!$BZ$158)</x:f>
      </x:c>
      <x:c r="R1090" s="54" t="str">
        <x:f>IF('Deal_Master_Wide'!$CG$158="","",'Deal_Master_Wide'!$CG$158)</x:f>
      </x:c>
      <x:c r="S1090" s="54" t="str">
        <x:f>IF('Deal_Master_Wide'!$CN$158="","",'Deal_Master_Wide'!$CN$158)</x:f>
      </x:c>
      <x:c r="T1090" s="54" t="str">
        <x:f>IF('Deal_Master_Wide'!$CU$158="","",'Deal_Master_Wide'!$CU$158)</x:f>
      </x:c>
      <x:c r="U1090" s="54" t="str">
        <x:f>IF('Deal_Master_Wide'!$DB$158="","",'Deal_Master_Wide'!$DB$158)</x:f>
      </x:c>
      <x:c r="V1090" s="56" t="str">
        <x:f>IF('Deal_Master_Wide'!$DI$158="","",'Deal_Master_Wide'!$DI$158)</x:f>
      </x:c>
      <x:c r="W1090" s="56" t="str">
        <x:f>IF('Deal_Master_Wide'!$DP$158="","",'Deal_Master_Wide'!$DP$158)</x:f>
      </x:c>
      <x:c r="X1090" s="56" t="str">
        <x:f>IF('Deal_Master_Wide'!$DW$158="","",'Deal_Master_Wide'!$DW$158)</x:f>
      </x:c>
      <x:c r="Y1090" s="118" t="str">
        <x:f>IF('Deal_Master_Wide'!$ED$158="","",'Deal_Master_Wide'!$ED$158)</x:f>
      </x:c>
      <x:c r="Z1090" s="118" t="str">
        <x:f>IF('Deal_Master_Wide'!$EK$158="","",'Deal_Master_Wide'!$EK$158)</x:f>
      </x:c>
      <x:c r="AA1090" s="52" t="str">
        <x:f>IF('Deal_Master_Wide'!$AL$158="","",'Deal_Master_Wide'!$AL$158)</x:f>
        <x:v>Unknown</x:v>
      </x:c>
      <x:c r="AB1090" s="54" t="str">
        <x:f>IF('Deal_Master_Wide'!$AF$158="","",'Deal_Master_Wide'!$AF$158)</x:f>
      </x:c>
      <x:c r="AC1090" s="52" t="str">
        <x:f>IF(COUNT($P1090,$Q1090,$R1090,$S1090,$T1090,$U1090,$V1090,$W1090,$X1090)=9,"Yes","No")</x:f>
        <x:v>No</x:v>
      </x:c>
      <x:c r="AD1090" s="52" t="str">
        <x:f>IF(COUNT($Y1090,$Z1090)=2,"Yes","No")</x:f>
        <x:v>No</x:v>
      </x:c>
      <x:c r="AE1090" s="50" t="str"/>
      <x:c r="AF1090" t="str"/>
    </x:row>
    <x:row r="1091" ht="20" customHeight="1">
      <x:c r="A1091" s="50" t="str">
        <x:v>CTL-0156</x:v>
      </x:c>
      <x:c r="B1091" s="50" t="str">
        <x:v>Candidate alternative-rationale group</x:v>
      </x:c>
      <x:c r="C1091" s="52" t="str">
        <x:f>IF('Deal_Master_Wide'!$AU$158="","",'Deal_Master_Wide'!$AU$158)</x:f>
        <x:v>Not reviewed</x:v>
      </x:c>
      <x:c r="D1091" s="52" t="str">
        <x:f>IF('Deal_Master_Wide'!$AV$158="","",'Deal_Master_Wide'!$AV$158)</x:f>
        <x:v>Not assessed</x:v>
      </x:c>
      <x:c r="E1091" s="50" t="n">
        <x:v>0</x:v>
      </x:c>
      <x:c r="F1091" s="52" t="str">
        <x:f>IF(OR($C1091="High-confidence innovation-driven",$C1091="Medium-confidence innovation-driven"),1,IF($C1091="Clear alternative-rationale",0,""))</x:f>
      </x:c>
      <x:c r="G1091" s="52" t="str">
        <x:f>IF('Deal_Master_Wide'!$M$158="","",'Deal_Master_Wide'!$M$158)</x:f>
        <x:v>Review</x:v>
      </x:c>
      <x:c r="H1091" s="50" t="str">
        <x:v>AUR Portfolio III SE &amp; Co KgaA</x:v>
      </x:c>
      <x:c r="I1091" s="50" t="str">
        <x:v>The Hospital Group</x:v>
      </x:c>
      <x:c r="J1091" s="50" t="n">
        <x:v>2016</x:v>
      </x:c>
      <x:c r="K1091" s="50" t="n">
        <x:v>1</x:v>
      </x:c>
      <x:c r="L1091" s="50" t="n">
        <x:v>2017</x:v>
      </x:c>
      <x:c r="M1091" s="50" t="n">
        <x:v>1</x:v>
      </x:c>
      <x:c r="N1091" s="50" t="n">
        <x:v>1</x:v>
      </x:c>
      <x:c r="O1091" s="52" t="str">
        <x:f>IF($F1091="","",$F1091*$M1091)</x:f>
      </x:c>
      <x:c r="P1091" s="54" t="str">
        <x:f>IF('Deal_Master_Wide'!$BT$158="","",'Deal_Master_Wide'!$BT$158)</x:f>
      </x:c>
      <x:c r="Q1091" s="54" t="str">
        <x:f>IF('Deal_Master_Wide'!$CA$158="","",'Deal_Master_Wide'!$CA$158)</x:f>
      </x:c>
      <x:c r="R1091" s="54" t="str">
        <x:f>IF('Deal_Master_Wide'!$CH$158="","",'Deal_Master_Wide'!$CH$158)</x:f>
      </x:c>
      <x:c r="S1091" s="54" t="str">
        <x:f>IF('Deal_Master_Wide'!$CO$158="","",'Deal_Master_Wide'!$CO$158)</x:f>
      </x:c>
      <x:c r="T1091" s="54" t="str">
        <x:f>IF('Deal_Master_Wide'!$CV$158="","",'Deal_Master_Wide'!$CV$158)</x:f>
      </x:c>
      <x:c r="U1091" s="54" t="str">
        <x:f>IF('Deal_Master_Wide'!$DC$158="","",'Deal_Master_Wide'!$DC$158)</x:f>
      </x:c>
      <x:c r="V1091" s="56" t="str">
        <x:f>IF('Deal_Master_Wide'!$DJ$158="","",'Deal_Master_Wide'!$DJ$158)</x:f>
      </x:c>
      <x:c r="W1091" s="56" t="str">
        <x:f>IF('Deal_Master_Wide'!$DQ$158="","",'Deal_Master_Wide'!$DQ$158)</x:f>
      </x:c>
      <x:c r="X1091" s="56" t="str">
        <x:f>IF('Deal_Master_Wide'!$DX$158="","",'Deal_Master_Wide'!$DX$158)</x:f>
      </x:c>
      <x:c r="Y1091" s="118" t="str">
        <x:f>IF('Deal_Master_Wide'!$EE$158="","",'Deal_Master_Wide'!$EE$158)</x:f>
      </x:c>
      <x:c r="Z1091" s="118" t="str">
        <x:f>IF('Deal_Master_Wide'!$EL$158="","",'Deal_Master_Wide'!$EL$158)</x:f>
      </x:c>
      <x:c r="AA1091" s="52" t="str">
        <x:f>IF('Deal_Master_Wide'!$AL$158="","",'Deal_Master_Wide'!$AL$158)</x:f>
        <x:v>Unknown</x:v>
      </x:c>
      <x:c r="AB1091" s="54" t="str">
        <x:f>IF('Deal_Master_Wide'!$AF$158="","",'Deal_Master_Wide'!$AF$158)</x:f>
      </x:c>
      <x:c r="AC1091" s="52" t="str">
        <x:f>IF(COUNT($P1091,$Q1091,$R1091,$S1091,$T1091,$U1091,$V1091,$W1091,$X1091)=9,"Yes","No")</x:f>
        <x:v>No</x:v>
      </x:c>
      <x:c r="AD1091" s="52" t="str">
        <x:f>IF(COUNT($Y1091,$Z1091)=2,"Yes","No")</x:f>
        <x:v>No</x:v>
      </x:c>
      <x:c r="AE1091" s="50" t="str"/>
      <x:c r="AF1091" t="str"/>
    </x:row>
    <x:row r="1092" ht="20" customHeight="1">
      <x:c r="A1092" s="50" t="str">
        <x:v>CTL-0156</x:v>
      </x:c>
      <x:c r="B1092" s="50" t="str">
        <x:v>Candidate alternative-rationale group</x:v>
      </x:c>
      <x:c r="C1092" s="52" t="str">
        <x:f>IF('Deal_Master_Wide'!$AU$158="","",'Deal_Master_Wide'!$AU$158)</x:f>
        <x:v>Not reviewed</x:v>
      </x:c>
      <x:c r="D1092" s="52" t="str">
        <x:f>IF('Deal_Master_Wide'!$AV$158="","",'Deal_Master_Wide'!$AV$158)</x:f>
        <x:v>Not assessed</x:v>
      </x:c>
      <x:c r="E1092" s="50" t="n">
        <x:v>0</x:v>
      </x:c>
      <x:c r="F1092" s="52" t="str">
        <x:f>IF(OR($C1092="High-confidence innovation-driven",$C1092="Medium-confidence innovation-driven"),1,IF($C1092="Clear alternative-rationale",0,""))</x:f>
      </x:c>
      <x:c r="G1092" s="52" t="str">
        <x:f>IF('Deal_Master_Wide'!$M$158="","",'Deal_Master_Wide'!$M$158)</x:f>
        <x:v>Review</x:v>
      </x:c>
      <x:c r="H1092" s="50" t="str">
        <x:v>AUR Portfolio III SE &amp; Co KgaA</x:v>
      </x:c>
      <x:c r="I1092" s="50" t="str">
        <x:v>The Hospital Group</x:v>
      </x:c>
      <x:c r="J1092" s="50" t="n">
        <x:v>2016</x:v>
      </x:c>
      <x:c r="K1092" s="50" t="n">
        <x:v>2</x:v>
      </x:c>
      <x:c r="L1092" s="50" t="n">
        <x:v>2018</x:v>
      </x:c>
      <x:c r="M1092" s="50" t="n">
        <x:v>1</x:v>
      </x:c>
      <x:c r="N1092" s="50" t="n">
        <x:v>1</x:v>
      </x:c>
      <x:c r="O1092" s="52" t="str">
        <x:f>IF($F1092="","",$F1092*$M1092)</x:f>
      </x:c>
      <x:c r="P1092" s="54" t="str">
        <x:f>IF('Deal_Master_Wide'!$BU$158="","",'Deal_Master_Wide'!$BU$158)</x:f>
      </x:c>
      <x:c r="Q1092" s="54" t="str">
        <x:f>IF('Deal_Master_Wide'!$CB$158="","",'Deal_Master_Wide'!$CB$158)</x:f>
      </x:c>
      <x:c r="R1092" s="54" t="str">
        <x:f>IF('Deal_Master_Wide'!$CI$158="","",'Deal_Master_Wide'!$CI$158)</x:f>
      </x:c>
      <x:c r="S1092" s="54" t="str">
        <x:f>IF('Deal_Master_Wide'!$CP$158="","",'Deal_Master_Wide'!$CP$158)</x:f>
      </x:c>
      <x:c r="T1092" s="54" t="str">
        <x:f>IF('Deal_Master_Wide'!$CW$158="","",'Deal_Master_Wide'!$CW$158)</x:f>
      </x:c>
      <x:c r="U1092" s="54" t="str">
        <x:f>IF('Deal_Master_Wide'!$DD$158="","",'Deal_Master_Wide'!$DD$158)</x:f>
      </x:c>
      <x:c r="V1092" s="56" t="str">
        <x:f>IF('Deal_Master_Wide'!$DK$158="","",'Deal_Master_Wide'!$DK$158)</x:f>
      </x:c>
      <x:c r="W1092" s="56" t="str">
        <x:f>IF('Deal_Master_Wide'!$DR$158="","",'Deal_Master_Wide'!$DR$158)</x:f>
      </x:c>
      <x:c r="X1092" s="56" t="str">
        <x:f>IF('Deal_Master_Wide'!$DY$158="","",'Deal_Master_Wide'!$DY$158)</x:f>
      </x:c>
      <x:c r="Y1092" s="118" t="str">
        <x:f>IF('Deal_Master_Wide'!$EF$158="","",'Deal_Master_Wide'!$EF$158)</x:f>
      </x:c>
      <x:c r="Z1092" s="118" t="str">
        <x:f>IF('Deal_Master_Wide'!$EM$158="","",'Deal_Master_Wide'!$EM$158)</x:f>
      </x:c>
      <x:c r="AA1092" s="52" t="str">
        <x:f>IF('Deal_Master_Wide'!$AL$158="","",'Deal_Master_Wide'!$AL$158)</x:f>
        <x:v>Unknown</x:v>
      </x:c>
      <x:c r="AB1092" s="54" t="str">
        <x:f>IF('Deal_Master_Wide'!$AF$158="","",'Deal_Master_Wide'!$AF$158)</x:f>
      </x:c>
      <x:c r="AC1092" s="52" t="str">
        <x:f>IF(COUNT($P1092,$Q1092,$R1092,$S1092,$T1092,$U1092,$V1092,$W1092,$X1092)=9,"Yes","No")</x:f>
        <x:v>No</x:v>
      </x:c>
      <x:c r="AD1092" s="52" t="str">
        <x:f>IF(COUNT($Y1092,$Z1092)=2,"Yes","No")</x:f>
        <x:v>No</x:v>
      </x:c>
      <x:c r="AE1092" s="50" t="str"/>
      <x:c r="AF1092" t="str"/>
    </x:row>
    <x:row r="1093" ht="20" customHeight="1">
      <x:c r="A1093" s="50" t="str">
        <x:v>CTL-0156</x:v>
      </x:c>
      <x:c r="B1093" s="50" t="str">
        <x:v>Candidate alternative-rationale group</x:v>
      </x:c>
      <x:c r="C1093" s="52" t="str">
        <x:f>IF('Deal_Master_Wide'!$AU$158="","",'Deal_Master_Wide'!$AU$158)</x:f>
        <x:v>Not reviewed</x:v>
      </x:c>
      <x:c r="D1093" s="52" t="str">
        <x:f>IF('Deal_Master_Wide'!$AV$158="","",'Deal_Master_Wide'!$AV$158)</x:f>
        <x:v>Not assessed</x:v>
      </x:c>
      <x:c r="E1093" s="50" t="n">
        <x:v>0</x:v>
      </x:c>
      <x:c r="F1093" s="52" t="str">
        <x:f>IF(OR($C1093="High-confidence innovation-driven",$C1093="Medium-confidence innovation-driven"),1,IF($C1093="Clear alternative-rationale",0,""))</x:f>
      </x:c>
      <x:c r="G1093" s="52" t="str">
        <x:f>IF('Deal_Master_Wide'!$M$158="","",'Deal_Master_Wide'!$M$158)</x:f>
        <x:v>Review</x:v>
      </x:c>
      <x:c r="H1093" s="50" t="str">
        <x:v>AUR Portfolio III SE &amp; Co KgaA</x:v>
      </x:c>
      <x:c r="I1093" s="50" t="str">
        <x:v>The Hospital Group</x:v>
      </x:c>
      <x:c r="J1093" s="50" t="n">
        <x:v>2016</x:v>
      </x:c>
      <x:c r="K1093" s="50" t="n">
        <x:v>3</x:v>
      </x:c>
      <x:c r="L1093" s="50" t="n">
        <x:v>2019</x:v>
      </x:c>
      <x:c r="M1093" s="50" t="n">
        <x:v>1</x:v>
      </x:c>
      <x:c r="N1093" s="50" t="n">
        <x:v>1</x:v>
      </x:c>
      <x:c r="O1093" s="52" t="str">
        <x:f>IF($F1093="","",$F1093*$M1093)</x:f>
      </x:c>
      <x:c r="P1093" s="54" t="str">
        <x:f>IF('Deal_Master_Wide'!$BV$158="","",'Deal_Master_Wide'!$BV$158)</x:f>
      </x:c>
      <x:c r="Q1093" s="54" t="str">
        <x:f>IF('Deal_Master_Wide'!$CC$158="","",'Deal_Master_Wide'!$CC$158)</x:f>
      </x:c>
      <x:c r="R1093" s="54" t="str">
        <x:f>IF('Deal_Master_Wide'!$CJ$158="","",'Deal_Master_Wide'!$CJ$158)</x:f>
      </x:c>
      <x:c r="S1093" s="54" t="str">
        <x:f>IF('Deal_Master_Wide'!$CQ$158="","",'Deal_Master_Wide'!$CQ$158)</x:f>
      </x:c>
      <x:c r="T1093" s="54" t="str">
        <x:f>IF('Deal_Master_Wide'!$CX$158="","",'Deal_Master_Wide'!$CX$158)</x:f>
      </x:c>
      <x:c r="U1093" s="54" t="str">
        <x:f>IF('Deal_Master_Wide'!$DE$158="","",'Deal_Master_Wide'!$DE$158)</x:f>
      </x:c>
      <x:c r="V1093" s="56" t="str">
        <x:f>IF('Deal_Master_Wide'!$DL$158="","",'Deal_Master_Wide'!$DL$158)</x:f>
      </x:c>
      <x:c r="W1093" s="56" t="str">
        <x:f>IF('Deal_Master_Wide'!$DS$158="","",'Deal_Master_Wide'!$DS$158)</x:f>
      </x:c>
      <x:c r="X1093" s="56" t="str">
        <x:f>IF('Deal_Master_Wide'!$DZ$158="","",'Deal_Master_Wide'!$DZ$158)</x:f>
      </x:c>
      <x:c r="Y1093" s="118" t="str">
        <x:f>IF('Deal_Master_Wide'!$EG$158="","",'Deal_Master_Wide'!$EG$158)</x:f>
      </x:c>
      <x:c r="Z1093" s="118" t="str">
        <x:f>IF('Deal_Master_Wide'!$EN$158="","",'Deal_Master_Wide'!$EN$158)</x:f>
      </x:c>
      <x:c r="AA1093" s="52" t="str">
        <x:f>IF('Deal_Master_Wide'!$AL$158="","",'Deal_Master_Wide'!$AL$158)</x:f>
        <x:v>Unknown</x:v>
      </x:c>
      <x:c r="AB1093" s="54" t="str">
        <x:f>IF('Deal_Master_Wide'!$AF$158="","",'Deal_Master_Wide'!$AF$158)</x:f>
      </x:c>
      <x:c r="AC1093" s="52" t="str">
        <x:f>IF(COUNT($P1093,$Q1093,$R1093,$S1093,$T1093,$U1093,$V1093,$W1093,$X1093)=9,"Yes","No")</x:f>
        <x:v>No</x:v>
      </x:c>
      <x:c r="AD1093" s="52" t="str">
        <x:f>IF(COUNT($Y1093,$Z1093)=2,"Yes","No")</x:f>
        <x:v>No</x:v>
      </x:c>
      <x:c r="AE1093" s="50" t="str"/>
      <x:c r="AF1093" t="str"/>
    </x:row>
    <x:row r="1094" ht="20" customHeight="1">
      <x:c r="A1094" s="50" t="str">
        <x:v>CTL-0157</x:v>
      </x:c>
      <x:c r="B1094" s="50" t="str">
        <x:v>Candidate alternative-rationale group</x:v>
      </x:c>
      <x:c r="C1094" s="52" t="str">
        <x:f>IF('Deal_Master_Wide'!$AU$159="","",'Deal_Master_Wide'!$AU$159)</x:f>
        <x:v>Not reviewed</x:v>
      </x:c>
      <x:c r="D1094" s="52" t="str">
        <x:f>IF('Deal_Master_Wide'!$AV$159="","",'Deal_Master_Wide'!$AV$159)</x:f>
        <x:v>Not assessed</x:v>
      </x:c>
      <x:c r="E1094" s="50" t="n">
        <x:v>0</x:v>
      </x:c>
      <x:c r="F1094" s="52" t="str">
        <x:f>IF(OR($C1094="High-confidence innovation-driven",$C1094="Medium-confidence innovation-driven"),1,IF($C1094="Clear alternative-rationale",0,""))</x:f>
      </x:c>
      <x:c r="G1094" s="52" t="str">
        <x:f>IF('Deal_Master_Wide'!$M$159="","",'Deal_Master_Wide'!$M$159)</x:f>
        <x:v>Review</x:v>
      </x:c>
      <x:c r="H1094" s="50" t="str">
        <x:v>Cell Medica Limited</x:v>
      </x:c>
      <x:c r="I1094" s="50" t="str">
        <x:v>Delenex Therapeutics AG (Inactive)</x:v>
      </x:c>
      <x:c r="J1094" s="50" t="n">
        <x:v>2016</x:v>
      </x:c>
      <x:c r="K1094" s="50" t="n">
        <x:v>-3</x:v>
      </x:c>
      <x:c r="L1094" s="50" t="n">
        <x:v>2013</x:v>
      </x:c>
      <x:c r="M1094" s="50" t="n">
        <x:v>0</x:v>
      </x:c>
      <x:c r="N1094" s="50" t="n">
        <x:v>0</x:v>
      </x:c>
      <x:c r="O1094" s="52" t="str">
        <x:f>IF($F1094="","",$F1094*$M1094)</x:f>
      </x:c>
      <x:c r="P1094" s="54" t="str">
        <x:f>IF('Deal_Master_Wide'!$BP$159="","",'Deal_Master_Wide'!$BP$159)</x:f>
      </x:c>
      <x:c r="Q1094" s="54" t="str">
        <x:f>IF('Deal_Master_Wide'!$BW$159="","",'Deal_Master_Wide'!$BW$159)</x:f>
      </x:c>
      <x:c r="R1094" s="54" t="str">
        <x:f>IF('Deal_Master_Wide'!$CD$159="","",'Deal_Master_Wide'!$CD$159)</x:f>
      </x:c>
      <x:c r="S1094" s="54" t="str">
        <x:f>IF('Deal_Master_Wide'!$CK$159="","",'Deal_Master_Wide'!$CK$159)</x:f>
      </x:c>
      <x:c r="T1094" s="54" t="str">
        <x:f>IF('Deal_Master_Wide'!$CR$159="","",'Deal_Master_Wide'!$CR$159)</x:f>
      </x:c>
      <x:c r="U1094" s="54" t="str">
        <x:f>IF('Deal_Master_Wide'!$CY$159="","",'Deal_Master_Wide'!$CY$159)</x:f>
      </x:c>
      <x:c r="V1094" s="56" t="str">
        <x:f>IF('Deal_Master_Wide'!$DF$159="","",'Deal_Master_Wide'!$DF$159)</x:f>
      </x:c>
      <x:c r="W1094" s="56" t="str">
        <x:f>IF('Deal_Master_Wide'!$DM$159="","",'Deal_Master_Wide'!$DM$159)</x:f>
      </x:c>
      <x:c r="X1094" s="56" t="str">
        <x:f>IF('Deal_Master_Wide'!$DT$159="","",'Deal_Master_Wide'!$DT$159)</x:f>
      </x:c>
      <x:c r="Y1094" s="118" t="str">
        <x:f>IF('Deal_Master_Wide'!$EA$159="","",'Deal_Master_Wide'!$EA$159)</x:f>
      </x:c>
      <x:c r="Z1094" s="118" t="str">
        <x:f>IF('Deal_Master_Wide'!$EH$159="","",'Deal_Master_Wide'!$EH$159)</x:f>
      </x:c>
      <x:c r="AA1094" s="52" t="str">
        <x:f>IF('Deal_Master_Wide'!$AL$159="","",'Deal_Master_Wide'!$AL$159)</x:f>
        <x:v>Unknown</x:v>
      </x:c>
      <x:c r="AB1094" s="54" t="str">
        <x:f>IF('Deal_Master_Wide'!$AF$159="","",'Deal_Master_Wide'!$AF$159)</x:f>
      </x:c>
      <x:c r="AC1094" s="52" t="str">
        <x:f>IF(COUNT($P1094,$Q1094,$R1094,$S1094,$T1094,$U1094,$V1094,$W1094,$X1094)=9,"Yes","No")</x:f>
        <x:v>No</x:v>
      </x:c>
      <x:c r="AD1094" s="52" t="str">
        <x:f>IF(COUNT($Y1094,$Z1094)=2,"Yes","No")</x:f>
        <x:v>No</x:v>
      </x:c>
      <x:c r="AE1094" s="50" t="str"/>
      <x:c r="AF1094" t="str"/>
    </x:row>
    <x:row r="1095" ht="20" customHeight="1">
      <x:c r="A1095" s="50" t="str">
        <x:v>CTL-0157</x:v>
      </x:c>
      <x:c r="B1095" s="50" t="str">
        <x:v>Candidate alternative-rationale group</x:v>
      </x:c>
      <x:c r="C1095" s="52" t="str">
        <x:f>IF('Deal_Master_Wide'!$AU$159="","",'Deal_Master_Wide'!$AU$159)</x:f>
        <x:v>Not reviewed</x:v>
      </x:c>
      <x:c r="D1095" s="52" t="str">
        <x:f>IF('Deal_Master_Wide'!$AV$159="","",'Deal_Master_Wide'!$AV$159)</x:f>
        <x:v>Not assessed</x:v>
      </x:c>
      <x:c r="E1095" s="50" t="n">
        <x:v>0</x:v>
      </x:c>
      <x:c r="F1095" s="52" t="str">
        <x:f>IF(OR($C1095="High-confidence innovation-driven",$C1095="Medium-confidence innovation-driven"),1,IF($C1095="Clear alternative-rationale",0,""))</x:f>
      </x:c>
      <x:c r="G1095" s="52" t="str">
        <x:f>IF('Deal_Master_Wide'!$M$159="","",'Deal_Master_Wide'!$M$159)</x:f>
        <x:v>Review</x:v>
      </x:c>
      <x:c r="H1095" s="50" t="str">
        <x:v>Cell Medica Limited</x:v>
      </x:c>
      <x:c r="I1095" s="50" t="str">
        <x:v>Delenex Therapeutics AG (Inactive)</x:v>
      </x:c>
      <x:c r="J1095" s="50" t="n">
        <x:v>2016</x:v>
      </x:c>
      <x:c r="K1095" s="50" t="n">
        <x:v>-2</x:v>
      </x:c>
      <x:c r="L1095" s="50" t="n">
        <x:v>2014</x:v>
      </x:c>
      <x:c r="M1095" s="50" t="n">
        <x:v>0</x:v>
      </x:c>
      <x:c r="N1095" s="50" t="n">
        <x:v>0</x:v>
      </x:c>
      <x:c r="O1095" s="52" t="str">
        <x:f>IF($F1095="","",$F1095*$M1095)</x:f>
      </x:c>
      <x:c r="P1095" s="54" t="str">
        <x:f>IF('Deal_Master_Wide'!$BQ$159="","",'Deal_Master_Wide'!$BQ$159)</x:f>
      </x:c>
      <x:c r="Q1095" s="54" t="str">
        <x:f>IF('Deal_Master_Wide'!$BX$159="","",'Deal_Master_Wide'!$BX$159)</x:f>
      </x:c>
      <x:c r="R1095" s="54" t="str">
        <x:f>IF('Deal_Master_Wide'!$CE$159="","",'Deal_Master_Wide'!$CE$159)</x:f>
      </x:c>
      <x:c r="S1095" s="54" t="str">
        <x:f>IF('Deal_Master_Wide'!$CL$159="","",'Deal_Master_Wide'!$CL$159)</x:f>
      </x:c>
      <x:c r="T1095" s="54" t="str">
        <x:f>IF('Deal_Master_Wide'!$CS$159="","",'Deal_Master_Wide'!$CS$159)</x:f>
      </x:c>
      <x:c r="U1095" s="54" t="str">
        <x:f>IF('Deal_Master_Wide'!$CZ$159="","",'Deal_Master_Wide'!$CZ$159)</x:f>
      </x:c>
      <x:c r="V1095" s="56" t="str">
        <x:f>IF('Deal_Master_Wide'!$DG$159="","",'Deal_Master_Wide'!$DG$159)</x:f>
      </x:c>
      <x:c r="W1095" s="56" t="str">
        <x:f>IF('Deal_Master_Wide'!$DN$159="","",'Deal_Master_Wide'!$DN$159)</x:f>
      </x:c>
      <x:c r="X1095" s="56" t="str">
        <x:f>IF('Deal_Master_Wide'!$DU$159="","",'Deal_Master_Wide'!$DU$159)</x:f>
      </x:c>
      <x:c r="Y1095" s="118" t="str">
        <x:f>IF('Deal_Master_Wide'!$EB$159="","",'Deal_Master_Wide'!$EB$159)</x:f>
      </x:c>
      <x:c r="Z1095" s="118" t="str">
        <x:f>IF('Deal_Master_Wide'!$EI$159="","",'Deal_Master_Wide'!$EI$159)</x:f>
      </x:c>
      <x:c r="AA1095" s="52" t="str">
        <x:f>IF('Deal_Master_Wide'!$AL$159="","",'Deal_Master_Wide'!$AL$159)</x:f>
        <x:v>Unknown</x:v>
      </x:c>
      <x:c r="AB1095" s="54" t="str">
        <x:f>IF('Deal_Master_Wide'!$AF$159="","",'Deal_Master_Wide'!$AF$159)</x:f>
      </x:c>
      <x:c r="AC1095" s="52" t="str">
        <x:f>IF(COUNT($P1095,$Q1095,$R1095,$S1095,$T1095,$U1095,$V1095,$W1095,$X1095)=9,"Yes","No")</x:f>
        <x:v>No</x:v>
      </x:c>
      <x:c r="AD1095" s="52" t="str">
        <x:f>IF(COUNT($Y1095,$Z1095)=2,"Yes","No")</x:f>
        <x:v>No</x:v>
      </x:c>
      <x:c r="AE1095" s="50" t="str"/>
      <x:c r="AF1095" t="str"/>
    </x:row>
    <x:row r="1096" ht="20" customHeight="1">
      <x:c r="A1096" s="50" t="str">
        <x:v>CTL-0157</x:v>
      </x:c>
      <x:c r="B1096" s="50" t="str">
        <x:v>Candidate alternative-rationale group</x:v>
      </x:c>
      <x:c r="C1096" s="52" t="str">
        <x:f>IF('Deal_Master_Wide'!$AU$159="","",'Deal_Master_Wide'!$AU$159)</x:f>
        <x:v>Not reviewed</x:v>
      </x:c>
      <x:c r="D1096" s="52" t="str">
        <x:f>IF('Deal_Master_Wide'!$AV$159="","",'Deal_Master_Wide'!$AV$159)</x:f>
        <x:v>Not assessed</x:v>
      </x:c>
      <x:c r="E1096" s="50" t="n">
        <x:v>0</x:v>
      </x:c>
      <x:c r="F1096" s="52" t="str">
        <x:f>IF(OR($C1096="High-confidence innovation-driven",$C1096="Medium-confidence innovation-driven"),1,IF($C1096="Clear alternative-rationale",0,""))</x:f>
      </x:c>
      <x:c r="G1096" s="52" t="str">
        <x:f>IF('Deal_Master_Wide'!$M$159="","",'Deal_Master_Wide'!$M$159)</x:f>
        <x:v>Review</x:v>
      </x:c>
      <x:c r="H1096" s="50" t="str">
        <x:v>Cell Medica Limited</x:v>
      </x:c>
      <x:c r="I1096" s="50" t="str">
        <x:v>Delenex Therapeutics AG (Inactive)</x:v>
      </x:c>
      <x:c r="J1096" s="50" t="n">
        <x:v>2016</x:v>
      </x:c>
      <x:c r="K1096" s="50" t="n">
        <x:v>-1</x:v>
      </x:c>
      <x:c r="L1096" s="50" t="n">
        <x:v>2015</x:v>
      </x:c>
      <x:c r="M1096" s="50" t="n">
        <x:v>0</x:v>
      </x:c>
      <x:c r="N1096" s="50" t="n">
        <x:v>0</x:v>
      </x:c>
      <x:c r="O1096" s="52" t="str">
        <x:f>IF($F1096="","",$F1096*$M1096)</x:f>
      </x:c>
      <x:c r="P1096" s="54" t="str">
        <x:f>IF('Deal_Master_Wide'!$BR$159="","",'Deal_Master_Wide'!$BR$159)</x:f>
      </x:c>
      <x:c r="Q1096" s="54" t="str">
        <x:f>IF('Deal_Master_Wide'!$BY$159="","",'Deal_Master_Wide'!$BY$159)</x:f>
      </x:c>
      <x:c r="R1096" s="54" t="str">
        <x:f>IF('Deal_Master_Wide'!$CF$159="","",'Deal_Master_Wide'!$CF$159)</x:f>
      </x:c>
      <x:c r="S1096" s="54" t="str">
        <x:f>IF('Deal_Master_Wide'!$CM$159="","",'Deal_Master_Wide'!$CM$159)</x:f>
      </x:c>
      <x:c r="T1096" s="54" t="str">
        <x:f>IF('Deal_Master_Wide'!$CT$159="","",'Deal_Master_Wide'!$CT$159)</x:f>
      </x:c>
      <x:c r="U1096" s="54" t="str">
        <x:f>IF('Deal_Master_Wide'!$DA$159="","",'Deal_Master_Wide'!$DA$159)</x:f>
      </x:c>
      <x:c r="V1096" s="56" t="str">
        <x:f>IF('Deal_Master_Wide'!$DH$159="","",'Deal_Master_Wide'!$DH$159)</x:f>
      </x:c>
      <x:c r="W1096" s="56" t="str">
        <x:f>IF('Deal_Master_Wide'!$DO$159="","",'Deal_Master_Wide'!$DO$159)</x:f>
      </x:c>
      <x:c r="X1096" s="56" t="str">
        <x:f>IF('Deal_Master_Wide'!$DV$159="","",'Deal_Master_Wide'!$DV$159)</x:f>
      </x:c>
      <x:c r="Y1096" s="118" t="str">
        <x:f>IF('Deal_Master_Wide'!$EC$159="","",'Deal_Master_Wide'!$EC$159)</x:f>
      </x:c>
      <x:c r="Z1096" s="118" t="str">
        <x:f>IF('Deal_Master_Wide'!$EJ$159="","",'Deal_Master_Wide'!$EJ$159)</x:f>
      </x:c>
      <x:c r="AA1096" s="52" t="str">
        <x:f>IF('Deal_Master_Wide'!$AL$159="","",'Deal_Master_Wide'!$AL$159)</x:f>
        <x:v>Unknown</x:v>
      </x:c>
      <x:c r="AB1096" s="54" t="str">
        <x:f>IF('Deal_Master_Wide'!$AF$159="","",'Deal_Master_Wide'!$AF$159)</x:f>
      </x:c>
      <x:c r="AC1096" s="52" t="str">
        <x:f>IF(COUNT($P1096,$Q1096,$R1096,$S1096,$T1096,$U1096,$V1096,$W1096,$X1096)=9,"Yes","No")</x:f>
        <x:v>No</x:v>
      </x:c>
      <x:c r="AD1096" s="52" t="str">
        <x:f>IF(COUNT($Y1096,$Z1096)=2,"Yes","No")</x:f>
        <x:v>No</x:v>
      </x:c>
      <x:c r="AE1096" s="50" t="str"/>
      <x:c r="AF1096" t="str"/>
    </x:row>
    <x:row r="1097" ht="20" customHeight="1">
      <x:c r="A1097" s="50" t="str">
        <x:v>CTL-0157</x:v>
      </x:c>
      <x:c r="B1097" s="50" t="str">
        <x:v>Candidate alternative-rationale group</x:v>
      </x:c>
      <x:c r="C1097" s="52" t="str">
        <x:f>IF('Deal_Master_Wide'!$AU$159="","",'Deal_Master_Wide'!$AU$159)</x:f>
        <x:v>Not reviewed</x:v>
      </x:c>
      <x:c r="D1097" s="52" t="str">
        <x:f>IF('Deal_Master_Wide'!$AV$159="","",'Deal_Master_Wide'!$AV$159)</x:f>
        <x:v>Not assessed</x:v>
      </x:c>
      <x:c r="E1097" s="50" t="n">
        <x:v>0</x:v>
      </x:c>
      <x:c r="F1097" s="52" t="str">
        <x:f>IF(OR($C1097="High-confidence innovation-driven",$C1097="Medium-confidence innovation-driven"),1,IF($C1097="Clear alternative-rationale",0,""))</x:f>
      </x:c>
      <x:c r="G1097" s="52" t="str">
        <x:f>IF('Deal_Master_Wide'!$M$159="","",'Deal_Master_Wide'!$M$159)</x:f>
        <x:v>Review</x:v>
      </x:c>
      <x:c r="H1097" s="50" t="str">
        <x:v>Cell Medica Limited</x:v>
      </x:c>
      <x:c r="I1097" s="50" t="str">
        <x:v>Delenex Therapeutics AG (Inactive)</x:v>
      </x:c>
      <x:c r="J1097" s="50" t="n">
        <x:v>2016</x:v>
      </x:c>
      <x:c r="K1097" s="50" t="n">
        <x:v>0</x:v>
      </x:c>
      <x:c r="L1097" s="50" t="n">
        <x:v>2016</x:v>
      </x:c>
      <x:c r="M1097" s="50" t="n">
        <x:v>0</x:v>
      </x:c>
      <x:c r="N1097" s="50" t="n">
        <x:v>1</x:v>
      </x:c>
      <x:c r="O1097" s="52" t="str">
        <x:f>IF($F1097="","",$F1097*$M1097)</x:f>
      </x:c>
      <x:c r="P1097" s="54" t="str">
        <x:f>IF('Deal_Master_Wide'!$BS$159="","",'Deal_Master_Wide'!$BS$159)</x:f>
      </x:c>
      <x:c r="Q1097" s="54" t="str">
        <x:f>IF('Deal_Master_Wide'!$BZ$159="","",'Deal_Master_Wide'!$BZ$159)</x:f>
      </x:c>
      <x:c r="R1097" s="54" t="str">
        <x:f>IF('Deal_Master_Wide'!$CG$159="","",'Deal_Master_Wide'!$CG$159)</x:f>
      </x:c>
      <x:c r="S1097" s="54" t="str">
        <x:f>IF('Deal_Master_Wide'!$CN$159="","",'Deal_Master_Wide'!$CN$159)</x:f>
      </x:c>
      <x:c r="T1097" s="54" t="str">
        <x:f>IF('Deal_Master_Wide'!$CU$159="","",'Deal_Master_Wide'!$CU$159)</x:f>
      </x:c>
      <x:c r="U1097" s="54" t="str">
        <x:f>IF('Deal_Master_Wide'!$DB$159="","",'Deal_Master_Wide'!$DB$159)</x:f>
      </x:c>
      <x:c r="V1097" s="56" t="str">
        <x:f>IF('Deal_Master_Wide'!$DI$159="","",'Deal_Master_Wide'!$DI$159)</x:f>
      </x:c>
      <x:c r="W1097" s="56" t="str">
        <x:f>IF('Deal_Master_Wide'!$DP$159="","",'Deal_Master_Wide'!$DP$159)</x:f>
      </x:c>
      <x:c r="X1097" s="56" t="str">
        <x:f>IF('Deal_Master_Wide'!$DW$159="","",'Deal_Master_Wide'!$DW$159)</x:f>
      </x:c>
      <x:c r="Y1097" s="118" t="str">
        <x:f>IF('Deal_Master_Wide'!$ED$159="","",'Deal_Master_Wide'!$ED$159)</x:f>
      </x:c>
      <x:c r="Z1097" s="118" t="str">
        <x:f>IF('Deal_Master_Wide'!$EK$159="","",'Deal_Master_Wide'!$EK$159)</x:f>
      </x:c>
      <x:c r="AA1097" s="52" t="str">
        <x:f>IF('Deal_Master_Wide'!$AL$159="","",'Deal_Master_Wide'!$AL$159)</x:f>
        <x:v>Unknown</x:v>
      </x:c>
      <x:c r="AB1097" s="54" t="str">
        <x:f>IF('Deal_Master_Wide'!$AF$159="","",'Deal_Master_Wide'!$AF$159)</x:f>
      </x:c>
      <x:c r="AC1097" s="52" t="str">
        <x:f>IF(COUNT($P1097,$Q1097,$R1097,$S1097,$T1097,$U1097,$V1097,$W1097,$X1097)=9,"Yes","No")</x:f>
        <x:v>No</x:v>
      </x:c>
      <x:c r="AD1097" s="52" t="str">
        <x:f>IF(COUNT($Y1097,$Z1097)=2,"Yes","No")</x:f>
        <x:v>No</x:v>
      </x:c>
      <x:c r="AE1097" s="50" t="str"/>
      <x:c r="AF1097" t="str"/>
    </x:row>
    <x:row r="1098" ht="20" customHeight="1">
      <x:c r="A1098" s="50" t="str">
        <x:v>CTL-0157</x:v>
      </x:c>
      <x:c r="B1098" s="50" t="str">
        <x:v>Candidate alternative-rationale group</x:v>
      </x:c>
      <x:c r="C1098" s="52" t="str">
        <x:f>IF('Deal_Master_Wide'!$AU$159="","",'Deal_Master_Wide'!$AU$159)</x:f>
        <x:v>Not reviewed</x:v>
      </x:c>
      <x:c r="D1098" s="52" t="str">
        <x:f>IF('Deal_Master_Wide'!$AV$159="","",'Deal_Master_Wide'!$AV$159)</x:f>
        <x:v>Not assessed</x:v>
      </x:c>
      <x:c r="E1098" s="50" t="n">
        <x:v>0</x:v>
      </x:c>
      <x:c r="F1098" s="52" t="str">
        <x:f>IF(OR($C1098="High-confidence innovation-driven",$C1098="Medium-confidence innovation-driven"),1,IF($C1098="Clear alternative-rationale",0,""))</x:f>
      </x:c>
      <x:c r="G1098" s="52" t="str">
        <x:f>IF('Deal_Master_Wide'!$M$159="","",'Deal_Master_Wide'!$M$159)</x:f>
        <x:v>Review</x:v>
      </x:c>
      <x:c r="H1098" s="50" t="str">
        <x:v>Cell Medica Limited</x:v>
      </x:c>
      <x:c r="I1098" s="50" t="str">
        <x:v>Delenex Therapeutics AG (Inactive)</x:v>
      </x:c>
      <x:c r="J1098" s="50" t="n">
        <x:v>2016</x:v>
      </x:c>
      <x:c r="K1098" s="50" t="n">
        <x:v>1</x:v>
      </x:c>
      <x:c r="L1098" s="50" t="n">
        <x:v>2017</x:v>
      </x:c>
      <x:c r="M1098" s="50" t="n">
        <x:v>1</x:v>
      </x:c>
      <x:c r="N1098" s="50" t="n">
        <x:v>1</x:v>
      </x:c>
      <x:c r="O1098" s="52" t="str">
        <x:f>IF($F1098="","",$F1098*$M1098)</x:f>
      </x:c>
      <x:c r="P1098" s="54" t="str">
        <x:f>IF('Deal_Master_Wide'!$BT$159="","",'Deal_Master_Wide'!$BT$159)</x:f>
      </x:c>
      <x:c r="Q1098" s="54" t="str">
        <x:f>IF('Deal_Master_Wide'!$CA$159="","",'Deal_Master_Wide'!$CA$159)</x:f>
      </x:c>
      <x:c r="R1098" s="54" t="str">
        <x:f>IF('Deal_Master_Wide'!$CH$159="","",'Deal_Master_Wide'!$CH$159)</x:f>
      </x:c>
      <x:c r="S1098" s="54" t="str">
        <x:f>IF('Deal_Master_Wide'!$CO$159="","",'Deal_Master_Wide'!$CO$159)</x:f>
      </x:c>
      <x:c r="T1098" s="54" t="str">
        <x:f>IF('Deal_Master_Wide'!$CV$159="","",'Deal_Master_Wide'!$CV$159)</x:f>
      </x:c>
      <x:c r="U1098" s="54" t="str">
        <x:f>IF('Deal_Master_Wide'!$DC$159="","",'Deal_Master_Wide'!$DC$159)</x:f>
      </x:c>
      <x:c r="V1098" s="56" t="str">
        <x:f>IF('Deal_Master_Wide'!$DJ$159="","",'Deal_Master_Wide'!$DJ$159)</x:f>
      </x:c>
      <x:c r="W1098" s="56" t="str">
        <x:f>IF('Deal_Master_Wide'!$DQ$159="","",'Deal_Master_Wide'!$DQ$159)</x:f>
      </x:c>
      <x:c r="X1098" s="56" t="str">
        <x:f>IF('Deal_Master_Wide'!$DX$159="","",'Deal_Master_Wide'!$DX$159)</x:f>
      </x:c>
      <x:c r="Y1098" s="118" t="str">
        <x:f>IF('Deal_Master_Wide'!$EE$159="","",'Deal_Master_Wide'!$EE$159)</x:f>
      </x:c>
      <x:c r="Z1098" s="118" t="str">
        <x:f>IF('Deal_Master_Wide'!$EL$159="","",'Deal_Master_Wide'!$EL$159)</x:f>
      </x:c>
      <x:c r="AA1098" s="52" t="str">
        <x:f>IF('Deal_Master_Wide'!$AL$159="","",'Deal_Master_Wide'!$AL$159)</x:f>
        <x:v>Unknown</x:v>
      </x:c>
      <x:c r="AB1098" s="54" t="str">
        <x:f>IF('Deal_Master_Wide'!$AF$159="","",'Deal_Master_Wide'!$AF$159)</x:f>
      </x:c>
      <x:c r="AC1098" s="52" t="str">
        <x:f>IF(COUNT($P1098,$Q1098,$R1098,$S1098,$T1098,$U1098,$V1098,$W1098,$X1098)=9,"Yes","No")</x:f>
        <x:v>No</x:v>
      </x:c>
      <x:c r="AD1098" s="52" t="str">
        <x:f>IF(COUNT($Y1098,$Z1098)=2,"Yes","No")</x:f>
        <x:v>No</x:v>
      </x:c>
      <x:c r="AE1098" s="50" t="str"/>
      <x:c r="AF1098" t="str"/>
    </x:row>
    <x:row r="1099" ht="20" customHeight="1">
      <x:c r="A1099" s="50" t="str">
        <x:v>CTL-0157</x:v>
      </x:c>
      <x:c r="B1099" s="50" t="str">
        <x:v>Candidate alternative-rationale group</x:v>
      </x:c>
      <x:c r="C1099" s="52" t="str">
        <x:f>IF('Deal_Master_Wide'!$AU$159="","",'Deal_Master_Wide'!$AU$159)</x:f>
        <x:v>Not reviewed</x:v>
      </x:c>
      <x:c r="D1099" s="52" t="str">
        <x:f>IF('Deal_Master_Wide'!$AV$159="","",'Deal_Master_Wide'!$AV$159)</x:f>
        <x:v>Not assessed</x:v>
      </x:c>
      <x:c r="E1099" s="50" t="n">
        <x:v>0</x:v>
      </x:c>
      <x:c r="F1099" s="52" t="str">
        <x:f>IF(OR($C1099="High-confidence innovation-driven",$C1099="Medium-confidence innovation-driven"),1,IF($C1099="Clear alternative-rationale",0,""))</x:f>
      </x:c>
      <x:c r="G1099" s="52" t="str">
        <x:f>IF('Deal_Master_Wide'!$M$159="","",'Deal_Master_Wide'!$M$159)</x:f>
        <x:v>Review</x:v>
      </x:c>
      <x:c r="H1099" s="50" t="str">
        <x:v>Cell Medica Limited</x:v>
      </x:c>
      <x:c r="I1099" s="50" t="str">
        <x:v>Delenex Therapeutics AG (Inactive)</x:v>
      </x:c>
      <x:c r="J1099" s="50" t="n">
        <x:v>2016</x:v>
      </x:c>
      <x:c r="K1099" s="50" t="n">
        <x:v>2</x:v>
      </x:c>
      <x:c r="L1099" s="50" t="n">
        <x:v>2018</x:v>
      </x:c>
      <x:c r="M1099" s="50" t="n">
        <x:v>1</x:v>
      </x:c>
      <x:c r="N1099" s="50" t="n">
        <x:v>1</x:v>
      </x:c>
      <x:c r="O1099" s="52" t="str">
        <x:f>IF($F1099="","",$F1099*$M1099)</x:f>
      </x:c>
      <x:c r="P1099" s="54" t="str">
        <x:f>IF('Deal_Master_Wide'!$BU$159="","",'Deal_Master_Wide'!$BU$159)</x:f>
      </x:c>
      <x:c r="Q1099" s="54" t="str">
        <x:f>IF('Deal_Master_Wide'!$CB$159="","",'Deal_Master_Wide'!$CB$159)</x:f>
      </x:c>
      <x:c r="R1099" s="54" t="str">
        <x:f>IF('Deal_Master_Wide'!$CI$159="","",'Deal_Master_Wide'!$CI$159)</x:f>
      </x:c>
      <x:c r="S1099" s="54" t="str">
        <x:f>IF('Deal_Master_Wide'!$CP$159="","",'Deal_Master_Wide'!$CP$159)</x:f>
      </x:c>
      <x:c r="T1099" s="54" t="str">
        <x:f>IF('Deal_Master_Wide'!$CW$159="","",'Deal_Master_Wide'!$CW$159)</x:f>
      </x:c>
      <x:c r="U1099" s="54" t="str">
        <x:f>IF('Deal_Master_Wide'!$DD$159="","",'Deal_Master_Wide'!$DD$159)</x:f>
      </x:c>
      <x:c r="V1099" s="56" t="str">
        <x:f>IF('Deal_Master_Wide'!$DK$159="","",'Deal_Master_Wide'!$DK$159)</x:f>
      </x:c>
      <x:c r="W1099" s="56" t="str">
        <x:f>IF('Deal_Master_Wide'!$DR$159="","",'Deal_Master_Wide'!$DR$159)</x:f>
      </x:c>
      <x:c r="X1099" s="56" t="str">
        <x:f>IF('Deal_Master_Wide'!$DY$159="","",'Deal_Master_Wide'!$DY$159)</x:f>
      </x:c>
      <x:c r="Y1099" s="118" t="str">
        <x:f>IF('Deal_Master_Wide'!$EF$159="","",'Deal_Master_Wide'!$EF$159)</x:f>
      </x:c>
      <x:c r="Z1099" s="118" t="str">
        <x:f>IF('Deal_Master_Wide'!$EM$159="","",'Deal_Master_Wide'!$EM$159)</x:f>
      </x:c>
      <x:c r="AA1099" s="52" t="str">
        <x:f>IF('Deal_Master_Wide'!$AL$159="","",'Deal_Master_Wide'!$AL$159)</x:f>
        <x:v>Unknown</x:v>
      </x:c>
      <x:c r="AB1099" s="54" t="str">
        <x:f>IF('Deal_Master_Wide'!$AF$159="","",'Deal_Master_Wide'!$AF$159)</x:f>
      </x:c>
      <x:c r="AC1099" s="52" t="str">
        <x:f>IF(COUNT($P1099,$Q1099,$R1099,$S1099,$T1099,$U1099,$V1099,$W1099,$X1099)=9,"Yes","No")</x:f>
        <x:v>No</x:v>
      </x:c>
      <x:c r="AD1099" s="52" t="str">
        <x:f>IF(COUNT($Y1099,$Z1099)=2,"Yes","No")</x:f>
        <x:v>No</x:v>
      </x:c>
      <x:c r="AE1099" s="50" t="str"/>
      <x:c r="AF1099" t="str"/>
    </x:row>
    <x:row r="1100" ht="20" customHeight="1">
      <x:c r="A1100" s="50" t="str">
        <x:v>CTL-0157</x:v>
      </x:c>
      <x:c r="B1100" s="50" t="str">
        <x:v>Candidate alternative-rationale group</x:v>
      </x:c>
      <x:c r="C1100" s="52" t="str">
        <x:f>IF('Deal_Master_Wide'!$AU$159="","",'Deal_Master_Wide'!$AU$159)</x:f>
        <x:v>Not reviewed</x:v>
      </x:c>
      <x:c r="D1100" s="52" t="str">
        <x:f>IF('Deal_Master_Wide'!$AV$159="","",'Deal_Master_Wide'!$AV$159)</x:f>
        <x:v>Not assessed</x:v>
      </x:c>
      <x:c r="E1100" s="50" t="n">
        <x:v>0</x:v>
      </x:c>
      <x:c r="F1100" s="52" t="str">
        <x:f>IF(OR($C1100="High-confidence innovation-driven",$C1100="Medium-confidence innovation-driven"),1,IF($C1100="Clear alternative-rationale",0,""))</x:f>
      </x:c>
      <x:c r="G1100" s="52" t="str">
        <x:f>IF('Deal_Master_Wide'!$M$159="","",'Deal_Master_Wide'!$M$159)</x:f>
        <x:v>Review</x:v>
      </x:c>
      <x:c r="H1100" s="50" t="str">
        <x:v>Cell Medica Limited</x:v>
      </x:c>
      <x:c r="I1100" s="50" t="str">
        <x:v>Delenex Therapeutics AG (Inactive)</x:v>
      </x:c>
      <x:c r="J1100" s="50" t="n">
        <x:v>2016</x:v>
      </x:c>
      <x:c r="K1100" s="50" t="n">
        <x:v>3</x:v>
      </x:c>
      <x:c r="L1100" s="50" t="n">
        <x:v>2019</x:v>
      </x:c>
      <x:c r="M1100" s="50" t="n">
        <x:v>1</x:v>
      </x:c>
      <x:c r="N1100" s="50" t="n">
        <x:v>1</x:v>
      </x:c>
      <x:c r="O1100" s="52" t="str">
        <x:f>IF($F1100="","",$F1100*$M1100)</x:f>
      </x:c>
      <x:c r="P1100" s="54" t="str">
        <x:f>IF('Deal_Master_Wide'!$BV$159="","",'Deal_Master_Wide'!$BV$159)</x:f>
      </x:c>
      <x:c r="Q1100" s="54" t="str">
        <x:f>IF('Deal_Master_Wide'!$CC$159="","",'Deal_Master_Wide'!$CC$159)</x:f>
      </x:c>
      <x:c r="R1100" s="54" t="str">
        <x:f>IF('Deal_Master_Wide'!$CJ$159="","",'Deal_Master_Wide'!$CJ$159)</x:f>
      </x:c>
      <x:c r="S1100" s="54" t="str">
        <x:f>IF('Deal_Master_Wide'!$CQ$159="","",'Deal_Master_Wide'!$CQ$159)</x:f>
      </x:c>
      <x:c r="T1100" s="54" t="str">
        <x:f>IF('Deal_Master_Wide'!$CX$159="","",'Deal_Master_Wide'!$CX$159)</x:f>
      </x:c>
      <x:c r="U1100" s="54" t="str">
        <x:f>IF('Deal_Master_Wide'!$DE$159="","",'Deal_Master_Wide'!$DE$159)</x:f>
      </x:c>
      <x:c r="V1100" s="56" t="str">
        <x:f>IF('Deal_Master_Wide'!$DL$159="","",'Deal_Master_Wide'!$DL$159)</x:f>
      </x:c>
      <x:c r="W1100" s="56" t="str">
        <x:f>IF('Deal_Master_Wide'!$DS$159="","",'Deal_Master_Wide'!$DS$159)</x:f>
      </x:c>
      <x:c r="X1100" s="56" t="str">
        <x:f>IF('Deal_Master_Wide'!$DZ$159="","",'Deal_Master_Wide'!$DZ$159)</x:f>
      </x:c>
      <x:c r="Y1100" s="118" t="str">
        <x:f>IF('Deal_Master_Wide'!$EG$159="","",'Deal_Master_Wide'!$EG$159)</x:f>
      </x:c>
      <x:c r="Z1100" s="118" t="str">
        <x:f>IF('Deal_Master_Wide'!$EN$159="","",'Deal_Master_Wide'!$EN$159)</x:f>
      </x:c>
      <x:c r="AA1100" s="52" t="str">
        <x:f>IF('Deal_Master_Wide'!$AL$159="","",'Deal_Master_Wide'!$AL$159)</x:f>
        <x:v>Unknown</x:v>
      </x:c>
      <x:c r="AB1100" s="54" t="str">
        <x:f>IF('Deal_Master_Wide'!$AF$159="","",'Deal_Master_Wide'!$AF$159)</x:f>
      </x:c>
      <x:c r="AC1100" s="52" t="str">
        <x:f>IF(COUNT($P1100,$Q1100,$R1100,$S1100,$T1100,$U1100,$V1100,$W1100,$X1100)=9,"Yes","No")</x:f>
        <x:v>No</x:v>
      </x:c>
      <x:c r="AD1100" s="52" t="str">
        <x:f>IF(COUNT($Y1100,$Z1100)=2,"Yes","No")</x:f>
        <x:v>No</x:v>
      </x:c>
      <x:c r="AE1100" s="50" t="str"/>
      <x:c r="AF1100" t="str"/>
    </x:row>
    <x:row r="1101" ht="20" customHeight="1">
      <x:c r="A1101" s="50" t="str">
        <x:v>CTL-0158</x:v>
      </x:c>
      <x:c r="B1101" s="50" t="str">
        <x:v>Candidate alternative-rationale group</x:v>
      </x:c>
      <x:c r="C1101" s="52" t="str">
        <x:f>IF('Deal_Master_Wide'!$AU$160="","",'Deal_Master_Wide'!$AU$160)</x:f>
        <x:v>Not reviewed</x:v>
      </x:c>
      <x:c r="D1101" s="52" t="str">
        <x:f>IF('Deal_Master_Wide'!$AV$160="","",'Deal_Master_Wide'!$AV$160)</x:f>
        <x:v>Not assessed</x:v>
      </x:c>
      <x:c r="E1101" s="50" t="n">
        <x:v>0</x:v>
      </x:c>
      <x:c r="F1101" s="52" t="str">
        <x:f>IF(OR($C1101="High-confidence innovation-driven",$C1101="Medium-confidence innovation-driven"),1,IF($C1101="Clear alternative-rationale",0,""))</x:f>
      </x:c>
      <x:c r="G1101" s="52" t="str">
        <x:f>IF('Deal_Master_Wide'!$M$160="","",'Deal_Master_Wide'!$M$160)</x:f>
        <x:v>Review</x:v>
      </x:c>
      <x:c r="H1101" s="50" t="str">
        <x:v>Martindale Pharma</x:v>
      </x:c>
      <x:c r="I1101" s="50" t="str">
        <x:v>Viridian Pharma Ltd</x:v>
      </x:c>
      <x:c r="J1101" s="50" t="n">
        <x:v>2016</x:v>
      </x:c>
      <x:c r="K1101" s="50" t="n">
        <x:v>-3</x:v>
      </x:c>
      <x:c r="L1101" s="50" t="n">
        <x:v>2013</x:v>
      </x:c>
      <x:c r="M1101" s="50" t="n">
        <x:v>0</x:v>
      </x:c>
      <x:c r="N1101" s="50" t="n">
        <x:v>0</x:v>
      </x:c>
      <x:c r="O1101" s="52" t="str">
        <x:f>IF($F1101="","",$F1101*$M1101)</x:f>
      </x:c>
      <x:c r="P1101" s="54" t="str">
        <x:f>IF('Deal_Master_Wide'!$BP$160="","",'Deal_Master_Wide'!$BP$160)</x:f>
      </x:c>
      <x:c r="Q1101" s="54" t="str">
        <x:f>IF('Deal_Master_Wide'!$BW$160="","",'Deal_Master_Wide'!$BW$160)</x:f>
      </x:c>
      <x:c r="R1101" s="54" t="str">
        <x:f>IF('Deal_Master_Wide'!$CD$160="","",'Deal_Master_Wide'!$CD$160)</x:f>
      </x:c>
      <x:c r="S1101" s="54" t="str">
        <x:f>IF('Deal_Master_Wide'!$CK$160="","",'Deal_Master_Wide'!$CK$160)</x:f>
      </x:c>
      <x:c r="T1101" s="54" t="str">
        <x:f>IF('Deal_Master_Wide'!$CR$160="","",'Deal_Master_Wide'!$CR$160)</x:f>
      </x:c>
      <x:c r="U1101" s="54" t="str">
        <x:f>IF('Deal_Master_Wide'!$CY$160="","",'Deal_Master_Wide'!$CY$160)</x:f>
      </x:c>
      <x:c r="V1101" s="56" t="str">
        <x:f>IF('Deal_Master_Wide'!$DF$160="","",'Deal_Master_Wide'!$DF$160)</x:f>
      </x:c>
      <x:c r="W1101" s="56" t="str">
        <x:f>IF('Deal_Master_Wide'!$DM$160="","",'Deal_Master_Wide'!$DM$160)</x:f>
      </x:c>
      <x:c r="X1101" s="56" t="str">
        <x:f>IF('Deal_Master_Wide'!$DT$160="","",'Deal_Master_Wide'!$DT$160)</x:f>
      </x:c>
      <x:c r="Y1101" s="118" t="str">
        <x:f>IF('Deal_Master_Wide'!$EA$160="","",'Deal_Master_Wide'!$EA$160)</x:f>
      </x:c>
      <x:c r="Z1101" s="118" t="str">
        <x:f>IF('Deal_Master_Wide'!$EH$160="","",'Deal_Master_Wide'!$EH$160)</x:f>
      </x:c>
      <x:c r="AA1101" s="52" t="str">
        <x:f>IF('Deal_Master_Wide'!$AL$160="","",'Deal_Master_Wide'!$AL$160)</x:f>
        <x:v>Unknown</x:v>
      </x:c>
      <x:c r="AB1101" s="54" t="str">
        <x:f>IF('Deal_Master_Wide'!$AF$160="","",'Deal_Master_Wide'!$AF$160)</x:f>
      </x:c>
      <x:c r="AC1101" s="52" t="str">
        <x:f>IF(COUNT($P1101,$Q1101,$R1101,$S1101,$T1101,$U1101,$V1101,$W1101,$X1101)=9,"Yes","No")</x:f>
        <x:v>No</x:v>
      </x:c>
      <x:c r="AD1101" s="52" t="str">
        <x:f>IF(COUNT($Y1101,$Z1101)=2,"Yes","No")</x:f>
        <x:v>No</x:v>
      </x:c>
      <x:c r="AE1101" s="50" t="str"/>
      <x:c r="AF1101" t="str"/>
    </x:row>
    <x:row r="1102" ht="20" customHeight="1">
      <x:c r="A1102" s="50" t="str">
        <x:v>CTL-0158</x:v>
      </x:c>
      <x:c r="B1102" s="50" t="str">
        <x:v>Candidate alternative-rationale group</x:v>
      </x:c>
      <x:c r="C1102" s="52" t="str">
        <x:f>IF('Deal_Master_Wide'!$AU$160="","",'Deal_Master_Wide'!$AU$160)</x:f>
        <x:v>Not reviewed</x:v>
      </x:c>
      <x:c r="D1102" s="52" t="str">
        <x:f>IF('Deal_Master_Wide'!$AV$160="","",'Deal_Master_Wide'!$AV$160)</x:f>
        <x:v>Not assessed</x:v>
      </x:c>
      <x:c r="E1102" s="50" t="n">
        <x:v>0</x:v>
      </x:c>
      <x:c r="F1102" s="52" t="str">
        <x:f>IF(OR($C1102="High-confidence innovation-driven",$C1102="Medium-confidence innovation-driven"),1,IF($C1102="Clear alternative-rationale",0,""))</x:f>
      </x:c>
      <x:c r="G1102" s="52" t="str">
        <x:f>IF('Deal_Master_Wide'!$M$160="","",'Deal_Master_Wide'!$M$160)</x:f>
        <x:v>Review</x:v>
      </x:c>
      <x:c r="H1102" s="50" t="str">
        <x:v>Martindale Pharma</x:v>
      </x:c>
      <x:c r="I1102" s="50" t="str">
        <x:v>Viridian Pharma Ltd</x:v>
      </x:c>
      <x:c r="J1102" s="50" t="n">
        <x:v>2016</x:v>
      </x:c>
      <x:c r="K1102" s="50" t="n">
        <x:v>-2</x:v>
      </x:c>
      <x:c r="L1102" s="50" t="n">
        <x:v>2014</x:v>
      </x:c>
      <x:c r="M1102" s="50" t="n">
        <x:v>0</x:v>
      </x:c>
      <x:c r="N1102" s="50" t="n">
        <x:v>0</x:v>
      </x:c>
      <x:c r="O1102" s="52" t="str">
        <x:f>IF($F1102="","",$F1102*$M1102)</x:f>
      </x:c>
      <x:c r="P1102" s="54" t="str">
        <x:f>IF('Deal_Master_Wide'!$BQ$160="","",'Deal_Master_Wide'!$BQ$160)</x:f>
      </x:c>
      <x:c r="Q1102" s="54" t="str">
        <x:f>IF('Deal_Master_Wide'!$BX$160="","",'Deal_Master_Wide'!$BX$160)</x:f>
      </x:c>
      <x:c r="R1102" s="54" t="str">
        <x:f>IF('Deal_Master_Wide'!$CE$160="","",'Deal_Master_Wide'!$CE$160)</x:f>
      </x:c>
      <x:c r="S1102" s="54" t="str">
        <x:f>IF('Deal_Master_Wide'!$CL$160="","",'Deal_Master_Wide'!$CL$160)</x:f>
      </x:c>
      <x:c r="T1102" s="54" t="str">
        <x:f>IF('Deal_Master_Wide'!$CS$160="","",'Deal_Master_Wide'!$CS$160)</x:f>
      </x:c>
      <x:c r="U1102" s="54" t="str">
        <x:f>IF('Deal_Master_Wide'!$CZ$160="","",'Deal_Master_Wide'!$CZ$160)</x:f>
      </x:c>
      <x:c r="V1102" s="56" t="str">
        <x:f>IF('Deal_Master_Wide'!$DG$160="","",'Deal_Master_Wide'!$DG$160)</x:f>
      </x:c>
      <x:c r="W1102" s="56" t="str">
        <x:f>IF('Deal_Master_Wide'!$DN$160="","",'Deal_Master_Wide'!$DN$160)</x:f>
      </x:c>
      <x:c r="X1102" s="56" t="str">
        <x:f>IF('Deal_Master_Wide'!$DU$160="","",'Deal_Master_Wide'!$DU$160)</x:f>
      </x:c>
      <x:c r="Y1102" s="118" t="str">
        <x:f>IF('Deal_Master_Wide'!$EB$160="","",'Deal_Master_Wide'!$EB$160)</x:f>
      </x:c>
      <x:c r="Z1102" s="118" t="str">
        <x:f>IF('Deal_Master_Wide'!$EI$160="","",'Deal_Master_Wide'!$EI$160)</x:f>
      </x:c>
      <x:c r="AA1102" s="52" t="str">
        <x:f>IF('Deal_Master_Wide'!$AL$160="","",'Deal_Master_Wide'!$AL$160)</x:f>
        <x:v>Unknown</x:v>
      </x:c>
      <x:c r="AB1102" s="54" t="str">
        <x:f>IF('Deal_Master_Wide'!$AF$160="","",'Deal_Master_Wide'!$AF$160)</x:f>
      </x:c>
      <x:c r="AC1102" s="52" t="str">
        <x:f>IF(COUNT($P1102,$Q1102,$R1102,$S1102,$T1102,$U1102,$V1102,$W1102,$X1102)=9,"Yes","No")</x:f>
        <x:v>No</x:v>
      </x:c>
      <x:c r="AD1102" s="52" t="str">
        <x:f>IF(COUNT($Y1102,$Z1102)=2,"Yes","No")</x:f>
        <x:v>No</x:v>
      </x:c>
      <x:c r="AE1102" s="50" t="str"/>
      <x:c r="AF1102" t="str"/>
    </x:row>
    <x:row r="1103" ht="20" customHeight="1">
      <x:c r="A1103" s="50" t="str">
        <x:v>CTL-0158</x:v>
      </x:c>
      <x:c r="B1103" s="50" t="str">
        <x:v>Candidate alternative-rationale group</x:v>
      </x:c>
      <x:c r="C1103" s="52" t="str">
        <x:f>IF('Deal_Master_Wide'!$AU$160="","",'Deal_Master_Wide'!$AU$160)</x:f>
        <x:v>Not reviewed</x:v>
      </x:c>
      <x:c r="D1103" s="52" t="str">
        <x:f>IF('Deal_Master_Wide'!$AV$160="","",'Deal_Master_Wide'!$AV$160)</x:f>
        <x:v>Not assessed</x:v>
      </x:c>
      <x:c r="E1103" s="50" t="n">
        <x:v>0</x:v>
      </x:c>
      <x:c r="F1103" s="52" t="str">
        <x:f>IF(OR($C1103="High-confidence innovation-driven",$C1103="Medium-confidence innovation-driven"),1,IF($C1103="Clear alternative-rationale",0,""))</x:f>
      </x:c>
      <x:c r="G1103" s="52" t="str">
        <x:f>IF('Deal_Master_Wide'!$M$160="","",'Deal_Master_Wide'!$M$160)</x:f>
        <x:v>Review</x:v>
      </x:c>
      <x:c r="H1103" s="50" t="str">
        <x:v>Martindale Pharma</x:v>
      </x:c>
      <x:c r="I1103" s="50" t="str">
        <x:v>Viridian Pharma Ltd</x:v>
      </x:c>
      <x:c r="J1103" s="50" t="n">
        <x:v>2016</x:v>
      </x:c>
      <x:c r="K1103" s="50" t="n">
        <x:v>-1</x:v>
      </x:c>
      <x:c r="L1103" s="50" t="n">
        <x:v>2015</x:v>
      </x:c>
      <x:c r="M1103" s="50" t="n">
        <x:v>0</x:v>
      </x:c>
      <x:c r="N1103" s="50" t="n">
        <x:v>0</x:v>
      </x:c>
      <x:c r="O1103" s="52" t="str">
        <x:f>IF($F1103="","",$F1103*$M1103)</x:f>
      </x:c>
      <x:c r="P1103" s="54" t="str">
        <x:f>IF('Deal_Master_Wide'!$BR$160="","",'Deal_Master_Wide'!$BR$160)</x:f>
      </x:c>
      <x:c r="Q1103" s="54" t="str">
        <x:f>IF('Deal_Master_Wide'!$BY$160="","",'Deal_Master_Wide'!$BY$160)</x:f>
      </x:c>
      <x:c r="R1103" s="54" t="str">
        <x:f>IF('Deal_Master_Wide'!$CF$160="","",'Deal_Master_Wide'!$CF$160)</x:f>
      </x:c>
      <x:c r="S1103" s="54" t="str">
        <x:f>IF('Deal_Master_Wide'!$CM$160="","",'Deal_Master_Wide'!$CM$160)</x:f>
      </x:c>
      <x:c r="T1103" s="54" t="str">
        <x:f>IF('Deal_Master_Wide'!$CT$160="","",'Deal_Master_Wide'!$CT$160)</x:f>
      </x:c>
      <x:c r="U1103" s="54" t="str">
        <x:f>IF('Deal_Master_Wide'!$DA$160="","",'Deal_Master_Wide'!$DA$160)</x:f>
      </x:c>
      <x:c r="V1103" s="56" t="str">
        <x:f>IF('Deal_Master_Wide'!$DH$160="","",'Deal_Master_Wide'!$DH$160)</x:f>
      </x:c>
      <x:c r="W1103" s="56" t="str">
        <x:f>IF('Deal_Master_Wide'!$DO$160="","",'Deal_Master_Wide'!$DO$160)</x:f>
      </x:c>
      <x:c r="X1103" s="56" t="str">
        <x:f>IF('Deal_Master_Wide'!$DV$160="","",'Deal_Master_Wide'!$DV$160)</x:f>
      </x:c>
      <x:c r="Y1103" s="118" t="str">
        <x:f>IF('Deal_Master_Wide'!$EC$160="","",'Deal_Master_Wide'!$EC$160)</x:f>
      </x:c>
      <x:c r="Z1103" s="118" t="str">
        <x:f>IF('Deal_Master_Wide'!$EJ$160="","",'Deal_Master_Wide'!$EJ$160)</x:f>
      </x:c>
      <x:c r="AA1103" s="52" t="str">
        <x:f>IF('Deal_Master_Wide'!$AL$160="","",'Deal_Master_Wide'!$AL$160)</x:f>
        <x:v>Unknown</x:v>
      </x:c>
      <x:c r="AB1103" s="54" t="str">
        <x:f>IF('Deal_Master_Wide'!$AF$160="","",'Deal_Master_Wide'!$AF$160)</x:f>
      </x:c>
      <x:c r="AC1103" s="52" t="str">
        <x:f>IF(COUNT($P1103,$Q1103,$R1103,$S1103,$T1103,$U1103,$V1103,$W1103,$X1103)=9,"Yes","No")</x:f>
        <x:v>No</x:v>
      </x:c>
      <x:c r="AD1103" s="52" t="str">
        <x:f>IF(COUNT($Y1103,$Z1103)=2,"Yes","No")</x:f>
        <x:v>No</x:v>
      </x:c>
      <x:c r="AE1103" s="50" t="str"/>
      <x:c r="AF1103" t="str"/>
    </x:row>
    <x:row r="1104" ht="20" customHeight="1">
      <x:c r="A1104" s="50" t="str">
        <x:v>CTL-0158</x:v>
      </x:c>
      <x:c r="B1104" s="50" t="str">
        <x:v>Candidate alternative-rationale group</x:v>
      </x:c>
      <x:c r="C1104" s="52" t="str">
        <x:f>IF('Deal_Master_Wide'!$AU$160="","",'Deal_Master_Wide'!$AU$160)</x:f>
        <x:v>Not reviewed</x:v>
      </x:c>
      <x:c r="D1104" s="52" t="str">
        <x:f>IF('Deal_Master_Wide'!$AV$160="","",'Deal_Master_Wide'!$AV$160)</x:f>
        <x:v>Not assessed</x:v>
      </x:c>
      <x:c r="E1104" s="50" t="n">
        <x:v>0</x:v>
      </x:c>
      <x:c r="F1104" s="52" t="str">
        <x:f>IF(OR($C1104="High-confidence innovation-driven",$C1104="Medium-confidence innovation-driven"),1,IF($C1104="Clear alternative-rationale",0,""))</x:f>
      </x:c>
      <x:c r="G1104" s="52" t="str">
        <x:f>IF('Deal_Master_Wide'!$M$160="","",'Deal_Master_Wide'!$M$160)</x:f>
        <x:v>Review</x:v>
      </x:c>
      <x:c r="H1104" s="50" t="str">
        <x:v>Martindale Pharma</x:v>
      </x:c>
      <x:c r="I1104" s="50" t="str">
        <x:v>Viridian Pharma Ltd</x:v>
      </x:c>
      <x:c r="J1104" s="50" t="n">
        <x:v>2016</x:v>
      </x:c>
      <x:c r="K1104" s="50" t="n">
        <x:v>0</x:v>
      </x:c>
      <x:c r="L1104" s="50" t="n">
        <x:v>2016</x:v>
      </x:c>
      <x:c r="M1104" s="50" t="n">
        <x:v>0</x:v>
      </x:c>
      <x:c r="N1104" s="50" t="n">
        <x:v>1</x:v>
      </x:c>
      <x:c r="O1104" s="52" t="str">
        <x:f>IF($F1104="","",$F1104*$M1104)</x:f>
      </x:c>
      <x:c r="P1104" s="54" t="str">
        <x:f>IF('Deal_Master_Wide'!$BS$160="","",'Deal_Master_Wide'!$BS$160)</x:f>
      </x:c>
      <x:c r="Q1104" s="54" t="str">
        <x:f>IF('Deal_Master_Wide'!$BZ$160="","",'Deal_Master_Wide'!$BZ$160)</x:f>
      </x:c>
      <x:c r="R1104" s="54" t="str">
        <x:f>IF('Deal_Master_Wide'!$CG$160="","",'Deal_Master_Wide'!$CG$160)</x:f>
      </x:c>
      <x:c r="S1104" s="54" t="str">
        <x:f>IF('Deal_Master_Wide'!$CN$160="","",'Deal_Master_Wide'!$CN$160)</x:f>
      </x:c>
      <x:c r="T1104" s="54" t="str">
        <x:f>IF('Deal_Master_Wide'!$CU$160="","",'Deal_Master_Wide'!$CU$160)</x:f>
      </x:c>
      <x:c r="U1104" s="54" t="str">
        <x:f>IF('Deal_Master_Wide'!$DB$160="","",'Deal_Master_Wide'!$DB$160)</x:f>
      </x:c>
      <x:c r="V1104" s="56" t="str">
        <x:f>IF('Deal_Master_Wide'!$DI$160="","",'Deal_Master_Wide'!$DI$160)</x:f>
      </x:c>
      <x:c r="W1104" s="56" t="str">
        <x:f>IF('Deal_Master_Wide'!$DP$160="","",'Deal_Master_Wide'!$DP$160)</x:f>
      </x:c>
      <x:c r="X1104" s="56" t="str">
        <x:f>IF('Deal_Master_Wide'!$DW$160="","",'Deal_Master_Wide'!$DW$160)</x:f>
      </x:c>
      <x:c r="Y1104" s="118" t="str">
        <x:f>IF('Deal_Master_Wide'!$ED$160="","",'Deal_Master_Wide'!$ED$160)</x:f>
      </x:c>
      <x:c r="Z1104" s="118" t="str">
        <x:f>IF('Deal_Master_Wide'!$EK$160="","",'Deal_Master_Wide'!$EK$160)</x:f>
      </x:c>
      <x:c r="AA1104" s="52" t="str">
        <x:f>IF('Deal_Master_Wide'!$AL$160="","",'Deal_Master_Wide'!$AL$160)</x:f>
        <x:v>Unknown</x:v>
      </x:c>
      <x:c r="AB1104" s="54" t="str">
        <x:f>IF('Deal_Master_Wide'!$AF$160="","",'Deal_Master_Wide'!$AF$160)</x:f>
      </x:c>
      <x:c r="AC1104" s="52" t="str">
        <x:f>IF(COUNT($P1104,$Q1104,$R1104,$S1104,$T1104,$U1104,$V1104,$W1104,$X1104)=9,"Yes","No")</x:f>
        <x:v>No</x:v>
      </x:c>
      <x:c r="AD1104" s="52" t="str">
        <x:f>IF(COUNT($Y1104,$Z1104)=2,"Yes","No")</x:f>
        <x:v>No</x:v>
      </x:c>
      <x:c r="AE1104" s="50" t="str"/>
      <x:c r="AF1104" t="str"/>
    </x:row>
    <x:row r="1105" ht="20" customHeight="1">
      <x:c r="A1105" s="50" t="str">
        <x:v>CTL-0158</x:v>
      </x:c>
      <x:c r="B1105" s="50" t="str">
        <x:v>Candidate alternative-rationale group</x:v>
      </x:c>
      <x:c r="C1105" s="52" t="str">
        <x:f>IF('Deal_Master_Wide'!$AU$160="","",'Deal_Master_Wide'!$AU$160)</x:f>
        <x:v>Not reviewed</x:v>
      </x:c>
      <x:c r="D1105" s="52" t="str">
        <x:f>IF('Deal_Master_Wide'!$AV$160="","",'Deal_Master_Wide'!$AV$160)</x:f>
        <x:v>Not assessed</x:v>
      </x:c>
      <x:c r="E1105" s="50" t="n">
        <x:v>0</x:v>
      </x:c>
      <x:c r="F1105" s="52" t="str">
        <x:f>IF(OR($C1105="High-confidence innovation-driven",$C1105="Medium-confidence innovation-driven"),1,IF($C1105="Clear alternative-rationale",0,""))</x:f>
      </x:c>
      <x:c r="G1105" s="52" t="str">
        <x:f>IF('Deal_Master_Wide'!$M$160="","",'Deal_Master_Wide'!$M$160)</x:f>
        <x:v>Review</x:v>
      </x:c>
      <x:c r="H1105" s="50" t="str">
        <x:v>Martindale Pharma</x:v>
      </x:c>
      <x:c r="I1105" s="50" t="str">
        <x:v>Viridian Pharma Ltd</x:v>
      </x:c>
      <x:c r="J1105" s="50" t="n">
        <x:v>2016</x:v>
      </x:c>
      <x:c r="K1105" s="50" t="n">
        <x:v>1</x:v>
      </x:c>
      <x:c r="L1105" s="50" t="n">
        <x:v>2017</x:v>
      </x:c>
      <x:c r="M1105" s="50" t="n">
        <x:v>1</x:v>
      </x:c>
      <x:c r="N1105" s="50" t="n">
        <x:v>1</x:v>
      </x:c>
      <x:c r="O1105" s="52" t="str">
        <x:f>IF($F1105="","",$F1105*$M1105)</x:f>
      </x:c>
      <x:c r="P1105" s="54" t="str">
        <x:f>IF('Deal_Master_Wide'!$BT$160="","",'Deal_Master_Wide'!$BT$160)</x:f>
      </x:c>
      <x:c r="Q1105" s="54" t="str">
        <x:f>IF('Deal_Master_Wide'!$CA$160="","",'Deal_Master_Wide'!$CA$160)</x:f>
      </x:c>
      <x:c r="R1105" s="54" t="str">
        <x:f>IF('Deal_Master_Wide'!$CH$160="","",'Deal_Master_Wide'!$CH$160)</x:f>
      </x:c>
      <x:c r="S1105" s="54" t="str">
        <x:f>IF('Deal_Master_Wide'!$CO$160="","",'Deal_Master_Wide'!$CO$160)</x:f>
      </x:c>
      <x:c r="T1105" s="54" t="str">
        <x:f>IF('Deal_Master_Wide'!$CV$160="","",'Deal_Master_Wide'!$CV$160)</x:f>
      </x:c>
      <x:c r="U1105" s="54" t="str">
        <x:f>IF('Deal_Master_Wide'!$DC$160="","",'Deal_Master_Wide'!$DC$160)</x:f>
      </x:c>
      <x:c r="V1105" s="56" t="str">
        <x:f>IF('Deal_Master_Wide'!$DJ$160="","",'Deal_Master_Wide'!$DJ$160)</x:f>
      </x:c>
      <x:c r="W1105" s="56" t="str">
        <x:f>IF('Deal_Master_Wide'!$DQ$160="","",'Deal_Master_Wide'!$DQ$160)</x:f>
      </x:c>
      <x:c r="X1105" s="56" t="str">
        <x:f>IF('Deal_Master_Wide'!$DX$160="","",'Deal_Master_Wide'!$DX$160)</x:f>
      </x:c>
      <x:c r="Y1105" s="118" t="str">
        <x:f>IF('Deal_Master_Wide'!$EE$160="","",'Deal_Master_Wide'!$EE$160)</x:f>
      </x:c>
      <x:c r="Z1105" s="118" t="str">
        <x:f>IF('Deal_Master_Wide'!$EL$160="","",'Deal_Master_Wide'!$EL$160)</x:f>
      </x:c>
      <x:c r="AA1105" s="52" t="str">
        <x:f>IF('Deal_Master_Wide'!$AL$160="","",'Deal_Master_Wide'!$AL$160)</x:f>
        <x:v>Unknown</x:v>
      </x:c>
      <x:c r="AB1105" s="54" t="str">
        <x:f>IF('Deal_Master_Wide'!$AF$160="","",'Deal_Master_Wide'!$AF$160)</x:f>
      </x:c>
      <x:c r="AC1105" s="52" t="str">
        <x:f>IF(COUNT($P1105,$Q1105,$R1105,$S1105,$T1105,$U1105,$V1105,$W1105,$X1105)=9,"Yes","No")</x:f>
        <x:v>No</x:v>
      </x:c>
      <x:c r="AD1105" s="52" t="str">
        <x:f>IF(COUNT($Y1105,$Z1105)=2,"Yes","No")</x:f>
        <x:v>No</x:v>
      </x:c>
      <x:c r="AE1105" s="50" t="str"/>
      <x:c r="AF1105" t="str"/>
    </x:row>
    <x:row r="1106" ht="20" customHeight="1">
      <x:c r="A1106" s="50" t="str">
        <x:v>CTL-0158</x:v>
      </x:c>
      <x:c r="B1106" s="50" t="str">
        <x:v>Candidate alternative-rationale group</x:v>
      </x:c>
      <x:c r="C1106" s="52" t="str">
        <x:f>IF('Deal_Master_Wide'!$AU$160="","",'Deal_Master_Wide'!$AU$160)</x:f>
        <x:v>Not reviewed</x:v>
      </x:c>
      <x:c r="D1106" s="52" t="str">
        <x:f>IF('Deal_Master_Wide'!$AV$160="","",'Deal_Master_Wide'!$AV$160)</x:f>
        <x:v>Not assessed</x:v>
      </x:c>
      <x:c r="E1106" s="50" t="n">
        <x:v>0</x:v>
      </x:c>
      <x:c r="F1106" s="52" t="str">
        <x:f>IF(OR($C1106="High-confidence innovation-driven",$C1106="Medium-confidence innovation-driven"),1,IF($C1106="Clear alternative-rationale",0,""))</x:f>
      </x:c>
      <x:c r="G1106" s="52" t="str">
        <x:f>IF('Deal_Master_Wide'!$M$160="","",'Deal_Master_Wide'!$M$160)</x:f>
        <x:v>Review</x:v>
      </x:c>
      <x:c r="H1106" s="50" t="str">
        <x:v>Martindale Pharma</x:v>
      </x:c>
      <x:c r="I1106" s="50" t="str">
        <x:v>Viridian Pharma Ltd</x:v>
      </x:c>
      <x:c r="J1106" s="50" t="n">
        <x:v>2016</x:v>
      </x:c>
      <x:c r="K1106" s="50" t="n">
        <x:v>2</x:v>
      </x:c>
      <x:c r="L1106" s="50" t="n">
        <x:v>2018</x:v>
      </x:c>
      <x:c r="M1106" s="50" t="n">
        <x:v>1</x:v>
      </x:c>
      <x:c r="N1106" s="50" t="n">
        <x:v>1</x:v>
      </x:c>
      <x:c r="O1106" s="52" t="str">
        <x:f>IF($F1106="","",$F1106*$M1106)</x:f>
      </x:c>
      <x:c r="P1106" s="54" t="str">
        <x:f>IF('Deal_Master_Wide'!$BU$160="","",'Deal_Master_Wide'!$BU$160)</x:f>
      </x:c>
      <x:c r="Q1106" s="54" t="str">
        <x:f>IF('Deal_Master_Wide'!$CB$160="","",'Deal_Master_Wide'!$CB$160)</x:f>
      </x:c>
      <x:c r="R1106" s="54" t="str">
        <x:f>IF('Deal_Master_Wide'!$CI$160="","",'Deal_Master_Wide'!$CI$160)</x:f>
      </x:c>
      <x:c r="S1106" s="54" t="str">
        <x:f>IF('Deal_Master_Wide'!$CP$160="","",'Deal_Master_Wide'!$CP$160)</x:f>
      </x:c>
      <x:c r="T1106" s="54" t="str">
        <x:f>IF('Deal_Master_Wide'!$CW$160="","",'Deal_Master_Wide'!$CW$160)</x:f>
      </x:c>
      <x:c r="U1106" s="54" t="str">
        <x:f>IF('Deal_Master_Wide'!$DD$160="","",'Deal_Master_Wide'!$DD$160)</x:f>
      </x:c>
      <x:c r="V1106" s="56" t="str">
        <x:f>IF('Deal_Master_Wide'!$DK$160="","",'Deal_Master_Wide'!$DK$160)</x:f>
      </x:c>
      <x:c r="W1106" s="56" t="str">
        <x:f>IF('Deal_Master_Wide'!$DR$160="","",'Deal_Master_Wide'!$DR$160)</x:f>
      </x:c>
      <x:c r="X1106" s="56" t="str">
        <x:f>IF('Deal_Master_Wide'!$DY$160="","",'Deal_Master_Wide'!$DY$160)</x:f>
      </x:c>
      <x:c r="Y1106" s="118" t="str">
        <x:f>IF('Deal_Master_Wide'!$EF$160="","",'Deal_Master_Wide'!$EF$160)</x:f>
      </x:c>
      <x:c r="Z1106" s="118" t="str">
        <x:f>IF('Deal_Master_Wide'!$EM$160="","",'Deal_Master_Wide'!$EM$160)</x:f>
      </x:c>
      <x:c r="AA1106" s="52" t="str">
        <x:f>IF('Deal_Master_Wide'!$AL$160="","",'Deal_Master_Wide'!$AL$160)</x:f>
        <x:v>Unknown</x:v>
      </x:c>
      <x:c r="AB1106" s="54" t="str">
        <x:f>IF('Deal_Master_Wide'!$AF$160="","",'Deal_Master_Wide'!$AF$160)</x:f>
      </x:c>
      <x:c r="AC1106" s="52" t="str">
        <x:f>IF(COUNT($P1106,$Q1106,$R1106,$S1106,$T1106,$U1106,$V1106,$W1106,$X1106)=9,"Yes","No")</x:f>
        <x:v>No</x:v>
      </x:c>
      <x:c r="AD1106" s="52" t="str">
        <x:f>IF(COUNT($Y1106,$Z1106)=2,"Yes","No")</x:f>
        <x:v>No</x:v>
      </x:c>
      <x:c r="AE1106" s="50" t="str"/>
      <x:c r="AF1106" t="str"/>
    </x:row>
    <x:row r="1107" ht="20" customHeight="1">
      <x:c r="A1107" s="50" t="str">
        <x:v>CTL-0158</x:v>
      </x:c>
      <x:c r="B1107" s="50" t="str">
        <x:v>Candidate alternative-rationale group</x:v>
      </x:c>
      <x:c r="C1107" s="52" t="str">
        <x:f>IF('Deal_Master_Wide'!$AU$160="","",'Deal_Master_Wide'!$AU$160)</x:f>
        <x:v>Not reviewed</x:v>
      </x:c>
      <x:c r="D1107" s="52" t="str">
        <x:f>IF('Deal_Master_Wide'!$AV$160="","",'Deal_Master_Wide'!$AV$160)</x:f>
        <x:v>Not assessed</x:v>
      </x:c>
      <x:c r="E1107" s="50" t="n">
        <x:v>0</x:v>
      </x:c>
      <x:c r="F1107" s="52" t="str">
        <x:f>IF(OR($C1107="High-confidence innovation-driven",$C1107="Medium-confidence innovation-driven"),1,IF($C1107="Clear alternative-rationale",0,""))</x:f>
      </x:c>
      <x:c r="G1107" s="52" t="str">
        <x:f>IF('Deal_Master_Wide'!$M$160="","",'Deal_Master_Wide'!$M$160)</x:f>
        <x:v>Review</x:v>
      </x:c>
      <x:c r="H1107" s="50" t="str">
        <x:v>Martindale Pharma</x:v>
      </x:c>
      <x:c r="I1107" s="50" t="str">
        <x:v>Viridian Pharma Ltd</x:v>
      </x:c>
      <x:c r="J1107" s="50" t="n">
        <x:v>2016</x:v>
      </x:c>
      <x:c r="K1107" s="50" t="n">
        <x:v>3</x:v>
      </x:c>
      <x:c r="L1107" s="50" t="n">
        <x:v>2019</x:v>
      </x:c>
      <x:c r="M1107" s="50" t="n">
        <x:v>1</x:v>
      </x:c>
      <x:c r="N1107" s="50" t="n">
        <x:v>1</x:v>
      </x:c>
      <x:c r="O1107" s="52" t="str">
        <x:f>IF($F1107="","",$F1107*$M1107)</x:f>
      </x:c>
      <x:c r="P1107" s="54" t="str">
        <x:f>IF('Deal_Master_Wide'!$BV$160="","",'Deal_Master_Wide'!$BV$160)</x:f>
      </x:c>
      <x:c r="Q1107" s="54" t="str">
        <x:f>IF('Deal_Master_Wide'!$CC$160="","",'Deal_Master_Wide'!$CC$160)</x:f>
      </x:c>
      <x:c r="R1107" s="54" t="str">
        <x:f>IF('Deal_Master_Wide'!$CJ$160="","",'Deal_Master_Wide'!$CJ$160)</x:f>
      </x:c>
      <x:c r="S1107" s="54" t="str">
        <x:f>IF('Deal_Master_Wide'!$CQ$160="","",'Deal_Master_Wide'!$CQ$160)</x:f>
      </x:c>
      <x:c r="T1107" s="54" t="str">
        <x:f>IF('Deal_Master_Wide'!$CX$160="","",'Deal_Master_Wide'!$CX$160)</x:f>
      </x:c>
      <x:c r="U1107" s="54" t="str">
        <x:f>IF('Deal_Master_Wide'!$DE$160="","",'Deal_Master_Wide'!$DE$160)</x:f>
      </x:c>
      <x:c r="V1107" s="56" t="str">
        <x:f>IF('Deal_Master_Wide'!$DL$160="","",'Deal_Master_Wide'!$DL$160)</x:f>
      </x:c>
      <x:c r="W1107" s="56" t="str">
        <x:f>IF('Deal_Master_Wide'!$DS$160="","",'Deal_Master_Wide'!$DS$160)</x:f>
      </x:c>
      <x:c r="X1107" s="56" t="str">
        <x:f>IF('Deal_Master_Wide'!$DZ$160="","",'Deal_Master_Wide'!$DZ$160)</x:f>
      </x:c>
      <x:c r="Y1107" s="118" t="str">
        <x:f>IF('Deal_Master_Wide'!$EG$160="","",'Deal_Master_Wide'!$EG$160)</x:f>
      </x:c>
      <x:c r="Z1107" s="118" t="str">
        <x:f>IF('Deal_Master_Wide'!$EN$160="","",'Deal_Master_Wide'!$EN$160)</x:f>
      </x:c>
      <x:c r="AA1107" s="52" t="str">
        <x:f>IF('Deal_Master_Wide'!$AL$160="","",'Deal_Master_Wide'!$AL$160)</x:f>
        <x:v>Unknown</x:v>
      </x:c>
      <x:c r="AB1107" s="54" t="str">
        <x:f>IF('Deal_Master_Wide'!$AF$160="","",'Deal_Master_Wide'!$AF$160)</x:f>
      </x:c>
      <x:c r="AC1107" s="52" t="str">
        <x:f>IF(COUNT($P1107,$Q1107,$R1107,$S1107,$T1107,$U1107,$V1107,$W1107,$X1107)=9,"Yes","No")</x:f>
        <x:v>No</x:v>
      </x:c>
      <x:c r="AD1107" s="52" t="str">
        <x:f>IF(COUNT($Y1107,$Z1107)=2,"Yes","No")</x:f>
        <x:v>No</x:v>
      </x:c>
      <x:c r="AE1107" s="50" t="str"/>
      <x:c r="AF1107" t="str"/>
    </x:row>
    <x:row r="1108" ht="20" customHeight="1">
      <x:c r="A1108" s="50" t="str">
        <x:v>CTL-0159</x:v>
      </x:c>
      <x:c r="B1108" s="50" t="str">
        <x:v>Candidate alternative-rationale group</x:v>
      </x:c>
      <x:c r="C1108" s="52" t="str">
        <x:f>IF('Deal_Master_Wide'!$AU$161="","",'Deal_Master_Wide'!$AU$161)</x:f>
        <x:v>Not reviewed</x:v>
      </x:c>
      <x:c r="D1108" s="52" t="str">
        <x:f>IF('Deal_Master_Wide'!$AV$161="","",'Deal_Master_Wide'!$AV$161)</x:f>
        <x:v>Not assessed</x:v>
      </x:c>
      <x:c r="E1108" s="50" t="n">
        <x:v>0</x:v>
      </x:c>
      <x:c r="F1108" s="52" t="str">
        <x:f>IF(OR($C1108="High-confidence innovation-driven",$C1108="Medium-confidence innovation-driven"),1,IF($C1108="Clear alternative-rationale",0,""))</x:f>
      </x:c>
      <x:c r="G1108" s="52" t="str">
        <x:f>IF('Deal_Master_Wide'!$M$161="","",'Deal_Master_Wide'!$M$161)</x:f>
        <x:v>Review</x:v>
      </x:c>
      <x:c r="H1108" s="50" t="str"/>
      <x:c r="I1108" s="50" t="str">
        <x:v>Jacobsen Pharma Consultancy AS; PharmaLex GmbH</x:v>
      </x:c>
      <x:c r="J1108" s="50" t="n">
        <x:v>2016</x:v>
      </x:c>
      <x:c r="K1108" s="50" t="n">
        <x:v>-3</x:v>
      </x:c>
      <x:c r="L1108" s="50" t="n">
        <x:v>2013</x:v>
      </x:c>
      <x:c r="M1108" s="50" t="n">
        <x:v>0</x:v>
      </x:c>
      <x:c r="N1108" s="50" t="n">
        <x:v>0</x:v>
      </x:c>
      <x:c r="O1108" s="52" t="str">
        <x:f>IF($F1108="","",$F1108*$M1108)</x:f>
      </x:c>
      <x:c r="P1108" s="54" t="str">
        <x:f>IF('Deal_Master_Wide'!$BP$161="","",'Deal_Master_Wide'!$BP$161)</x:f>
      </x:c>
      <x:c r="Q1108" s="54" t="str">
        <x:f>IF('Deal_Master_Wide'!$BW$161="","",'Deal_Master_Wide'!$BW$161)</x:f>
      </x:c>
      <x:c r="R1108" s="54" t="str">
        <x:f>IF('Deal_Master_Wide'!$CD$161="","",'Deal_Master_Wide'!$CD$161)</x:f>
      </x:c>
      <x:c r="S1108" s="54" t="str">
        <x:f>IF('Deal_Master_Wide'!$CK$161="","",'Deal_Master_Wide'!$CK$161)</x:f>
      </x:c>
      <x:c r="T1108" s="54" t="str">
        <x:f>IF('Deal_Master_Wide'!$CR$161="","",'Deal_Master_Wide'!$CR$161)</x:f>
      </x:c>
      <x:c r="U1108" s="54" t="str">
        <x:f>IF('Deal_Master_Wide'!$CY$161="","",'Deal_Master_Wide'!$CY$161)</x:f>
      </x:c>
      <x:c r="V1108" s="56" t="str">
        <x:f>IF('Deal_Master_Wide'!$DF$161="","",'Deal_Master_Wide'!$DF$161)</x:f>
      </x:c>
      <x:c r="W1108" s="56" t="str">
        <x:f>IF('Deal_Master_Wide'!$DM$161="","",'Deal_Master_Wide'!$DM$161)</x:f>
      </x:c>
      <x:c r="X1108" s="56" t="str">
        <x:f>IF('Deal_Master_Wide'!$DT$161="","",'Deal_Master_Wide'!$DT$161)</x:f>
      </x:c>
      <x:c r="Y1108" s="118" t="str">
        <x:f>IF('Deal_Master_Wide'!$EA$161="","",'Deal_Master_Wide'!$EA$161)</x:f>
      </x:c>
      <x:c r="Z1108" s="118" t="str">
        <x:f>IF('Deal_Master_Wide'!$EH$161="","",'Deal_Master_Wide'!$EH$161)</x:f>
      </x:c>
      <x:c r="AA1108" s="52" t="str">
        <x:f>IF('Deal_Master_Wide'!$AL$161="","",'Deal_Master_Wide'!$AL$161)</x:f>
        <x:v>Unknown</x:v>
      </x:c>
      <x:c r="AB1108" s="54" t="str">
        <x:f>IF('Deal_Master_Wide'!$AF$161="","",'Deal_Master_Wide'!$AF$161)</x:f>
      </x:c>
      <x:c r="AC1108" s="52" t="str">
        <x:f>IF(COUNT($P1108,$Q1108,$R1108,$S1108,$T1108,$U1108,$V1108,$W1108,$X1108)=9,"Yes","No")</x:f>
        <x:v>No</x:v>
      </x:c>
      <x:c r="AD1108" s="52" t="str">
        <x:f>IF(COUNT($Y1108,$Z1108)=2,"Yes","No")</x:f>
        <x:v>No</x:v>
      </x:c>
      <x:c r="AE1108" s="50" t="str"/>
      <x:c r="AF1108" t="str"/>
    </x:row>
    <x:row r="1109" ht="20" customHeight="1">
      <x:c r="A1109" s="50" t="str">
        <x:v>CTL-0159</x:v>
      </x:c>
      <x:c r="B1109" s="50" t="str">
        <x:v>Candidate alternative-rationale group</x:v>
      </x:c>
      <x:c r="C1109" s="52" t="str">
        <x:f>IF('Deal_Master_Wide'!$AU$161="","",'Deal_Master_Wide'!$AU$161)</x:f>
        <x:v>Not reviewed</x:v>
      </x:c>
      <x:c r="D1109" s="52" t="str">
        <x:f>IF('Deal_Master_Wide'!$AV$161="","",'Deal_Master_Wide'!$AV$161)</x:f>
        <x:v>Not assessed</x:v>
      </x:c>
      <x:c r="E1109" s="50" t="n">
        <x:v>0</x:v>
      </x:c>
      <x:c r="F1109" s="52" t="str">
        <x:f>IF(OR($C1109="High-confidence innovation-driven",$C1109="Medium-confidence innovation-driven"),1,IF($C1109="Clear alternative-rationale",0,""))</x:f>
      </x:c>
      <x:c r="G1109" s="52" t="str">
        <x:f>IF('Deal_Master_Wide'!$M$161="","",'Deal_Master_Wide'!$M$161)</x:f>
        <x:v>Review</x:v>
      </x:c>
      <x:c r="H1109" s="50" t="str"/>
      <x:c r="I1109" s="50" t="str">
        <x:v>Jacobsen Pharma Consultancy AS; PharmaLex GmbH</x:v>
      </x:c>
      <x:c r="J1109" s="50" t="n">
        <x:v>2016</x:v>
      </x:c>
      <x:c r="K1109" s="50" t="n">
        <x:v>-2</x:v>
      </x:c>
      <x:c r="L1109" s="50" t="n">
        <x:v>2014</x:v>
      </x:c>
      <x:c r="M1109" s="50" t="n">
        <x:v>0</x:v>
      </x:c>
      <x:c r="N1109" s="50" t="n">
        <x:v>0</x:v>
      </x:c>
      <x:c r="O1109" s="52" t="str">
        <x:f>IF($F1109="","",$F1109*$M1109)</x:f>
      </x:c>
      <x:c r="P1109" s="54" t="str">
        <x:f>IF('Deal_Master_Wide'!$BQ$161="","",'Deal_Master_Wide'!$BQ$161)</x:f>
      </x:c>
      <x:c r="Q1109" s="54" t="str">
        <x:f>IF('Deal_Master_Wide'!$BX$161="","",'Deal_Master_Wide'!$BX$161)</x:f>
      </x:c>
      <x:c r="R1109" s="54" t="str">
        <x:f>IF('Deal_Master_Wide'!$CE$161="","",'Deal_Master_Wide'!$CE$161)</x:f>
      </x:c>
      <x:c r="S1109" s="54" t="str">
        <x:f>IF('Deal_Master_Wide'!$CL$161="","",'Deal_Master_Wide'!$CL$161)</x:f>
      </x:c>
      <x:c r="T1109" s="54" t="str">
        <x:f>IF('Deal_Master_Wide'!$CS$161="","",'Deal_Master_Wide'!$CS$161)</x:f>
      </x:c>
      <x:c r="U1109" s="54" t="str">
        <x:f>IF('Deal_Master_Wide'!$CZ$161="","",'Deal_Master_Wide'!$CZ$161)</x:f>
      </x:c>
      <x:c r="V1109" s="56" t="str">
        <x:f>IF('Deal_Master_Wide'!$DG$161="","",'Deal_Master_Wide'!$DG$161)</x:f>
      </x:c>
      <x:c r="W1109" s="56" t="str">
        <x:f>IF('Deal_Master_Wide'!$DN$161="","",'Deal_Master_Wide'!$DN$161)</x:f>
      </x:c>
      <x:c r="X1109" s="56" t="str">
        <x:f>IF('Deal_Master_Wide'!$DU$161="","",'Deal_Master_Wide'!$DU$161)</x:f>
      </x:c>
      <x:c r="Y1109" s="118" t="str">
        <x:f>IF('Deal_Master_Wide'!$EB$161="","",'Deal_Master_Wide'!$EB$161)</x:f>
      </x:c>
      <x:c r="Z1109" s="118" t="str">
        <x:f>IF('Deal_Master_Wide'!$EI$161="","",'Deal_Master_Wide'!$EI$161)</x:f>
      </x:c>
      <x:c r="AA1109" s="52" t="str">
        <x:f>IF('Deal_Master_Wide'!$AL$161="","",'Deal_Master_Wide'!$AL$161)</x:f>
        <x:v>Unknown</x:v>
      </x:c>
      <x:c r="AB1109" s="54" t="str">
        <x:f>IF('Deal_Master_Wide'!$AF$161="","",'Deal_Master_Wide'!$AF$161)</x:f>
      </x:c>
      <x:c r="AC1109" s="52" t="str">
        <x:f>IF(COUNT($P1109,$Q1109,$R1109,$S1109,$T1109,$U1109,$V1109,$W1109,$X1109)=9,"Yes","No")</x:f>
        <x:v>No</x:v>
      </x:c>
      <x:c r="AD1109" s="52" t="str">
        <x:f>IF(COUNT($Y1109,$Z1109)=2,"Yes","No")</x:f>
        <x:v>No</x:v>
      </x:c>
      <x:c r="AE1109" s="50" t="str"/>
      <x:c r="AF1109" t="str"/>
    </x:row>
    <x:row r="1110" ht="20" customHeight="1">
      <x:c r="A1110" s="50" t="str">
        <x:v>CTL-0159</x:v>
      </x:c>
      <x:c r="B1110" s="50" t="str">
        <x:v>Candidate alternative-rationale group</x:v>
      </x:c>
      <x:c r="C1110" s="52" t="str">
        <x:f>IF('Deal_Master_Wide'!$AU$161="","",'Deal_Master_Wide'!$AU$161)</x:f>
        <x:v>Not reviewed</x:v>
      </x:c>
      <x:c r="D1110" s="52" t="str">
        <x:f>IF('Deal_Master_Wide'!$AV$161="","",'Deal_Master_Wide'!$AV$161)</x:f>
        <x:v>Not assessed</x:v>
      </x:c>
      <x:c r="E1110" s="50" t="n">
        <x:v>0</x:v>
      </x:c>
      <x:c r="F1110" s="52" t="str">
        <x:f>IF(OR($C1110="High-confidence innovation-driven",$C1110="Medium-confidence innovation-driven"),1,IF($C1110="Clear alternative-rationale",0,""))</x:f>
      </x:c>
      <x:c r="G1110" s="52" t="str">
        <x:f>IF('Deal_Master_Wide'!$M$161="","",'Deal_Master_Wide'!$M$161)</x:f>
        <x:v>Review</x:v>
      </x:c>
      <x:c r="H1110" s="50" t="str"/>
      <x:c r="I1110" s="50" t="str">
        <x:v>Jacobsen Pharma Consultancy AS; PharmaLex GmbH</x:v>
      </x:c>
      <x:c r="J1110" s="50" t="n">
        <x:v>2016</x:v>
      </x:c>
      <x:c r="K1110" s="50" t="n">
        <x:v>-1</x:v>
      </x:c>
      <x:c r="L1110" s="50" t="n">
        <x:v>2015</x:v>
      </x:c>
      <x:c r="M1110" s="50" t="n">
        <x:v>0</x:v>
      </x:c>
      <x:c r="N1110" s="50" t="n">
        <x:v>0</x:v>
      </x:c>
      <x:c r="O1110" s="52" t="str">
        <x:f>IF($F1110="","",$F1110*$M1110)</x:f>
      </x:c>
      <x:c r="P1110" s="54" t="str">
        <x:f>IF('Deal_Master_Wide'!$BR$161="","",'Deal_Master_Wide'!$BR$161)</x:f>
      </x:c>
      <x:c r="Q1110" s="54" t="str">
        <x:f>IF('Deal_Master_Wide'!$BY$161="","",'Deal_Master_Wide'!$BY$161)</x:f>
      </x:c>
      <x:c r="R1110" s="54" t="str">
        <x:f>IF('Deal_Master_Wide'!$CF$161="","",'Deal_Master_Wide'!$CF$161)</x:f>
      </x:c>
      <x:c r="S1110" s="54" t="str">
        <x:f>IF('Deal_Master_Wide'!$CM$161="","",'Deal_Master_Wide'!$CM$161)</x:f>
      </x:c>
      <x:c r="T1110" s="54" t="str">
        <x:f>IF('Deal_Master_Wide'!$CT$161="","",'Deal_Master_Wide'!$CT$161)</x:f>
      </x:c>
      <x:c r="U1110" s="54" t="str">
        <x:f>IF('Deal_Master_Wide'!$DA$161="","",'Deal_Master_Wide'!$DA$161)</x:f>
      </x:c>
      <x:c r="V1110" s="56" t="str">
        <x:f>IF('Deal_Master_Wide'!$DH$161="","",'Deal_Master_Wide'!$DH$161)</x:f>
      </x:c>
      <x:c r="W1110" s="56" t="str">
        <x:f>IF('Deal_Master_Wide'!$DO$161="","",'Deal_Master_Wide'!$DO$161)</x:f>
      </x:c>
      <x:c r="X1110" s="56" t="str">
        <x:f>IF('Deal_Master_Wide'!$DV$161="","",'Deal_Master_Wide'!$DV$161)</x:f>
      </x:c>
      <x:c r="Y1110" s="118" t="str">
        <x:f>IF('Deal_Master_Wide'!$EC$161="","",'Deal_Master_Wide'!$EC$161)</x:f>
      </x:c>
      <x:c r="Z1110" s="118" t="str">
        <x:f>IF('Deal_Master_Wide'!$EJ$161="","",'Deal_Master_Wide'!$EJ$161)</x:f>
      </x:c>
      <x:c r="AA1110" s="52" t="str">
        <x:f>IF('Deal_Master_Wide'!$AL$161="","",'Deal_Master_Wide'!$AL$161)</x:f>
        <x:v>Unknown</x:v>
      </x:c>
      <x:c r="AB1110" s="54" t="str">
        <x:f>IF('Deal_Master_Wide'!$AF$161="","",'Deal_Master_Wide'!$AF$161)</x:f>
      </x:c>
      <x:c r="AC1110" s="52" t="str">
        <x:f>IF(COUNT($P1110,$Q1110,$R1110,$S1110,$T1110,$U1110,$V1110,$W1110,$X1110)=9,"Yes","No")</x:f>
        <x:v>No</x:v>
      </x:c>
      <x:c r="AD1110" s="52" t="str">
        <x:f>IF(COUNT($Y1110,$Z1110)=2,"Yes","No")</x:f>
        <x:v>No</x:v>
      </x:c>
      <x:c r="AE1110" s="50" t="str"/>
      <x:c r="AF1110" t="str"/>
    </x:row>
    <x:row r="1111" ht="20" customHeight="1">
      <x:c r="A1111" s="50" t="str">
        <x:v>CTL-0159</x:v>
      </x:c>
      <x:c r="B1111" s="50" t="str">
        <x:v>Candidate alternative-rationale group</x:v>
      </x:c>
      <x:c r="C1111" s="52" t="str">
        <x:f>IF('Deal_Master_Wide'!$AU$161="","",'Deal_Master_Wide'!$AU$161)</x:f>
        <x:v>Not reviewed</x:v>
      </x:c>
      <x:c r="D1111" s="52" t="str">
        <x:f>IF('Deal_Master_Wide'!$AV$161="","",'Deal_Master_Wide'!$AV$161)</x:f>
        <x:v>Not assessed</x:v>
      </x:c>
      <x:c r="E1111" s="50" t="n">
        <x:v>0</x:v>
      </x:c>
      <x:c r="F1111" s="52" t="str">
        <x:f>IF(OR($C1111="High-confidence innovation-driven",$C1111="Medium-confidence innovation-driven"),1,IF($C1111="Clear alternative-rationale",0,""))</x:f>
      </x:c>
      <x:c r="G1111" s="52" t="str">
        <x:f>IF('Deal_Master_Wide'!$M$161="","",'Deal_Master_Wide'!$M$161)</x:f>
        <x:v>Review</x:v>
      </x:c>
      <x:c r="H1111" s="50" t="str"/>
      <x:c r="I1111" s="50" t="str">
        <x:v>Jacobsen Pharma Consultancy AS; PharmaLex GmbH</x:v>
      </x:c>
      <x:c r="J1111" s="50" t="n">
        <x:v>2016</x:v>
      </x:c>
      <x:c r="K1111" s="50" t="n">
        <x:v>0</x:v>
      </x:c>
      <x:c r="L1111" s="50" t="n">
        <x:v>2016</x:v>
      </x:c>
      <x:c r="M1111" s="50" t="n">
        <x:v>0</x:v>
      </x:c>
      <x:c r="N1111" s="50" t="n">
        <x:v>1</x:v>
      </x:c>
      <x:c r="O1111" s="52" t="str">
        <x:f>IF($F1111="","",$F1111*$M1111)</x:f>
      </x:c>
      <x:c r="P1111" s="54" t="str">
        <x:f>IF('Deal_Master_Wide'!$BS$161="","",'Deal_Master_Wide'!$BS$161)</x:f>
      </x:c>
      <x:c r="Q1111" s="54" t="str">
        <x:f>IF('Deal_Master_Wide'!$BZ$161="","",'Deal_Master_Wide'!$BZ$161)</x:f>
      </x:c>
      <x:c r="R1111" s="54" t="str">
        <x:f>IF('Deal_Master_Wide'!$CG$161="","",'Deal_Master_Wide'!$CG$161)</x:f>
      </x:c>
      <x:c r="S1111" s="54" t="str">
        <x:f>IF('Deal_Master_Wide'!$CN$161="","",'Deal_Master_Wide'!$CN$161)</x:f>
      </x:c>
      <x:c r="T1111" s="54" t="str">
        <x:f>IF('Deal_Master_Wide'!$CU$161="","",'Deal_Master_Wide'!$CU$161)</x:f>
      </x:c>
      <x:c r="U1111" s="54" t="str">
        <x:f>IF('Deal_Master_Wide'!$DB$161="","",'Deal_Master_Wide'!$DB$161)</x:f>
      </x:c>
      <x:c r="V1111" s="56" t="str">
        <x:f>IF('Deal_Master_Wide'!$DI$161="","",'Deal_Master_Wide'!$DI$161)</x:f>
      </x:c>
      <x:c r="W1111" s="56" t="str">
        <x:f>IF('Deal_Master_Wide'!$DP$161="","",'Deal_Master_Wide'!$DP$161)</x:f>
      </x:c>
      <x:c r="X1111" s="56" t="str">
        <x:f>IF('Deal_Master_Wide'!$DW$161="","",'Deal_Master_Wide'!$DW$161)</x:f>
      </x:c>
      <x:c r="Y1111" s="118" t="str">
        <x:f>IF('Deal_Master_Wide'!$ED$161="","",'Deal_Master_Wide'!$ED$161)</x:f>
      </x:c>
      <x:c r="Z1111" s="118" t="str">
        <x:f>IF('Deal_Master_Wide'!$EK$161="","",'Deal_Master_Wide'!$EK$161)</x:f>
      </x:c>
      <x:c r="AA1111" s="52" t="str">
        <x:f>IF('Deal_Master_Wide'!$AL$161="","",'Deal_Master_Wide'!$AL$161)</x:f>
        <x:v>Unknown</x:v>
      </x:c>
      <x:c r="AB1111" s="54" t="str">
        <x:f>IF('Deal_Master_Wide'!$AF$161="","",'Deal_Master_Wide'!$AF$161)</x:f>
      </x:c>
      <x:c r="AC1111" s="52" t="str">
        <x:f>IF(COUNT($P1111,$Q1111,$R1111,$S1111,$T1111,$U1111,$V1111,$W1111,$X1111)=9,"Yes","No")</x:f>
        <x:v>No</x:v>
      </x:c>
      <x:c r="AD1111" s="52" t="str">
        <x:f>IF(COUNT($Y1111,$Z1111)=2,"Yes","No")</x:f>
        <x:v>No</x:v>
      </x:c>
      <x:c r="AE1111" s="50" t="str"/>
      <x:c r="AF1111" t="str"/>
    </x:row>
    <x:row r="1112" ht="20" customHeight="1">
      <x:c r="A1112" s="50" t="str">
        <x:v>CTL-0159</x:v>
      </x:c>
      <x:c r="B1112" s="50" t="str">
        <x:v>Candidate alternative-rationale group</x:v>
      </x:c>
      <x:c r="C1112" s="52" t="str">
        <x:f>IF('Deal_Master_Wide'!$AU$161="","",'Deal_Master_Wide'!$AU$161)</x:f>
        <x:v>Not reviewed</x:v>
      </x:c>
      <x:c r="D1112" s="52" t="str">
        <x:f>IF('Deal_Master_Wide'!$AV$161="","",'Deal_Master_Wide'!$AV$161)</x:f>
        <x:v>Not assessed</x:v>
      </x:c>
      <x:c r="E1112" s="50" t="n">
        <x:v>0</x:v>
      </x:c>
      <x:c r="F1112" s="52" t="str">
        <x:f>IF(OR($C1112="High-confidence innovation-driven",$C1112="Medium-confidence innovation-driven"),1,IF($C1112="Clear alternative-rationale",0,""))</x:f>
      </x:c>
      <x:c r="G1112" s="52" t="str">
        <x:f>IF('Deal_Master_Wide'!$M$161="","",'Deal_Master_Wide'!$M$161)</x:f>
        <x:v>Review</x:v>
      </x:c>
      <x:c r="H1112" s="50" t="str"/>
      <x:c r="I1112" s="50" t="str">
        <x:v>Jacobsen Pharma Consultancy AS; PharmaLex GmbH</x:v>
      </x:c>
      <x:c r="J1112" s="50" t="n">
        <x:v>2016</x:v>
      </x:c>
      <x:c r="K1112" s="50" t="n">
        <x:v>1</x:v>
      </x:c>
      <x:c r="L1112" s="50" t="n">
        <x:v>2017</x:v>
      </x:c>
      <x:c r="M1112" s="50" t="n">
        <x:v>1</x:v>
      </x:c>
      <x:c r="N1112" s="50" t="n">
        <x:v>1</x:v>
      </x:c>
      <x:c r="O1112" s="52" t="str">
        <x:f>IF($F1112="","",$F1112*$M1112)</x:f>
      </x:c>
      <x:c r="P1112" s="54" t="str">
        <x:f>IF('Deal_Master_Wide'!$BT$161="","",'Deal_Master_Wide'!$BT$161)</x:f>
      </x:c>
      <x:c r="Q1112" s="54" t="str">
        <x:f>IF('Deal_Master_Wide'!$CA$161="","",'Deal_Master_Wide'!$CA$161)</x:f>
      </x:c>
      <x:c r="R1112" s="54" t="str">
        <x:f>IF('Deal_Master_Wide'!$CH$161="","",'Deal_Master_Wide'!$CH$161)</x:f>
      </x:c>
      <x:c r="S1112" s="54" t="str">
        <x:f>IF('Deal_Master_Wide'!$CO$161="","",'Deal_Master_Wide'!$CO$161)</x:f>
      </x:c>
      <x:c r="T1112" s="54" t="str">
        <x:f>IF('Deal_Master_Wide'!$CV$161="","",'Deal_Master_Wide'!$CV$161)</x:f>
      </x:c>
      <x:c r="U1112" s="54" t="str">
        <x:f>IF('Deal_Master_Wide'!$DC$161="","",'Deal_Master_Wide'!$DC$161)</x:f>
      </x:c>
      <x:c r="V1112" s="56" t="str">
        <x:f>IF('Deal_Master_Wide'!$DJ$161="","",'Deal_Master_Wide'!$DJ$161)</x:f>
      </x:c>
      <x:c r="W1112" s="56" t="str">
        <x:f>IF('Deal_Master_Wide'!$DQ$161="","",'Deal_Master_Wide'!$DQ$161)</x:f>
      </x:c>
      <x:c r="X1112" s="56" t="str">
        <x:f>IF('Deal_Master_Wide'!$DX$161="","",'Deal_Master_Wide'!$DX$161)</x:f>
      </x:c>
      <x:c r="Y1112" s="118" t="str">
        <x:f>IF('Deal_Master_Wide'!$EE$161="","",'Deal_Master_Wide'!$EE$161)</x:f>
      </x:c>
      <x:c r="Z1112" s="118" t="str">
        <x:f>IF('Deal_Master_Wide'!$EL$161="","",'Deal_Master_Wide'!$EL$161)</x:f>
      </x:c>
      <x:c r="AA1112" s="52" t="str">
        <x:f>IF('Deal_Master_Wide'!$AL$161="","",'Deal_Master_Wide'!$AL$161)</x:f>
        <x:v>Unknown</x:v>
      </x:c>
      <x:c r="AB1112" s="54" t="str">
        <x:f>IF('Deal_Master_Wide'!$AF$161="","",'Deal_Master_Wide'!$AF$161)</x:f>
      </x:c>
      <x:c r="AC1112" s="52" t="str">
        <x:f>IF(COUNT($P1112,$Q1112,$R1112,$S1112,$T1112,$U1112,$V1112,$W1112,$X1112)=9,"Yes","No")</x:f>
        <x:v>No</x:v>
      </x:c>
      <x:c r="AD1112" s="52" t="str">
        <x:f>IF(COUNT($Y1112,$Z1112)=2,"Yes","No")</x:f>
        <x:v>No</x:v>
      </x:c>
      <x:c r="AE1112" s="50" t="str"/>
      <x:c r="AF1112" t="str"/>
    </x:row>
    <x:row r="1113" ht="20" customHeight="1">
      <x:c r="A1113" s="50" t="str">
        <x:v>CTL-0159</x:v>
      </x:c>
      <x:c r="B1113" s="50" t="str">
        <x:v>Candidate alternative-rationale group</x:v>
      </x:c>
      <x:c r="C1113" s="52" t="str">
        <x:f>IF('Deal_Master_Wide'!$AU$161="","",'Deal_Master_Wide'!$AU$161)</x:f>
        <x:v>Not reviewed</x:v>
      </x:c>
      <x:c r="D1113" s="52" t="str">
        <x:f>IF('Deal_Master_Wide'!$AV$161="","",'Deal_Master_Wide'!$AV$161)</x:f>
        <x:v>Not assessed</x:v>
      </x:c>
      <x:c r="E1113" s="50" t="n">
        <x:v>0</x:v>
      </x:c>
      <x:c r="F1113" s="52" t="str">
        <x:f>IF(OR($C1113="High-confidence innovation-driven",$C1113="Medium-confidence innovation-driven"),1,IF($C1113="Clear alternative-rationale",0,""))</x:f>
      </x:c>
      <x:c r="G1113" s="52" t="str">
        <x:f>IF('Deal_Master_Wide'!$M$161="","",'Deal_Master_Wide'!$M$161)</x:f>
        <x:v>Review</x:v>
      </x:c>
      <x:c r="H1113" s="50" t="str"/>
      <x:c r="I1113" s="50" t="str">
        <x:v>Jacobsen Pharma Consultancy AS; PharmaLex GmbH</x:v>
      </x:c>
      <x:c r="J1113" s="50" t="n">
        <x:v>2016</x:v>
      </x:c>
      <x:c r="K1113" s="50" t="n">
        <x:v>2</x:v>
      </x:c>
      <x:c r="L1113" s="50" t="n">
        <x:v>2018</x:v>
      </x:c>
      <x:c r="M1113" s="50" t="n">
        <x:v>1</x:v>
      </x:c>
      <x:c r="N1113" s="50" t="n">
        <x:v>1</x:v>
      </x:c>
      <x:c r="O1113" s="52" t="str">
        <x:f>IF($F1113="","",$F1113*$M1113)</x:f>
      </x:c>
      <x:c r="P1113" s="54" t="str">
        <x:f>IF('Deal_Master_Wide'!$BU$161="","",'Deal_Master_Wide'!$BU$161)</x:f>
      </x:c>
      <x:c r="Q1113" s="54" t="str">
        <x:f>IF('Deal_Master_Wide'!$CB$161="","",'Deal_Master_Wide'!$CB$161)</x:f>
      </x:c>
      <x:c r="R1113" s="54" t="str">
        <x:f>IF('Deal_Master_Wide'!$CI$161="","",'Deal_Master_Wide'!$CI$161)</x:f>
      </x:c>
      <x:c r="S1113" s="54" t="str">
        <x:f>IF('Deal_Master_Wide'!$CP$161="","",'Deal_Master_Wide'!$CP$161)</x:f>
      </x:c>
      <x:c r="T1113" s="54" t="str">
        <x:f>IF('Deal_Master_Wide'!$CW$161="","",'Deal_Master_Wide'!$CW$161)</x:f>
      </x:c>
      <x:c r="U1113" s="54" t="str">
        <x:f>IF('Deal_Master_Wide'!$DD$161="","",'Deal_Master_Wide'!$DD$161)</x:f>
      </x:c>
      <x:c r="V1113" s="56" t="str">
        <x:f>IF('Deal_Master_Wide'!$DK$161="","",'Deal_Master_Wide'!$DK$161)</x:f>
      </x:c>
      <x:c r="W1113" s="56" t="str">
        <x:f>IF('Deal_Master_Wide'!$DR$161="","",'Deal_Master_Wide'!$DR$161)</x:f>
      </x:c>
      <x:c r="X1113" s="56" t="str">
        <x:f>IF('Deal_Master_Wide'!$DY$161="","",'Deal_Master_Wide'!$DY$161)</x:f>
      </x:c>
      <x:c r="Y1113" s="118" t="str">
        <x:f>IF('Deal_Master_Wide'!$EF$161="","",'Deal_Master_Wide'!$EF$161)</x:f>
      </x:c>
      <x:c r="Z1113" s="118" t="str">
        <x:f>IF('Deal_Master_Wide'!$EM$161="","",'Deal_Master_Wide'!$EM$161)</x:f>
      </x:c>
      <x:c r="AA1113" s="52" t="str">
        <x:f>IF('Deal_Master_Wide'!$AL$161="","",'Deal_Master_Wide'!$AL$161)</x:f>
        <x:v>Unknown</x:v>
      </x:c>
      <x:c r="AB1113" s="54" t="str">
        <x:f>IF('Deal_Master_Wide'!$AF$161="","",'Deal_Master_Wide'!$AF$161)</x:f>
      </x:c>
      <x:c r="AC1113" s="52" t="str">
        <x:f>IF(COUNT($P1113,$Q1113,$R1113,$S1113,$T1113,$U1113,$V1113,$W1113,$X1113)=9,"Yes","No")</x:f>
        <x:v>No</x:v>
      </x:c>
      <x:c r="AD1113" s="52" t="str">
        <x:f>IF(COUNT($Y1113,$Z1113)=2,"Yes","No")</x:f>
        <x:v>No</x:v>
      </x:c>
      <x:c r="AE1113" s="50" t="str"/>
      <x:c r="AF1113" t="str"/>
    </x:row>
    <x:row r="1114" ht="20" customHeight="1">
      <x:c r="A1114" s="50" t="str">
        <x:v>CTL-0159</x:v>
      </x:c>
      <x:c r="B1114" s="50" t="str">
        <x:v>Candidate alternative-rationale group</x:v>
      </x:c>
      <x:c r="C1114" s="52" t="str">
        <x:f>IF('Deal_Master_Wide'!$AU$161="","",'Deal_Master_Wide'!$AU$161)</x:f>
        <x:v>Not reviewed</x:v>
      </x:c>
      <x:c r="D1114" s="52" t="str">
        <x:f>IF('Deal_Master_Wide'!$AV$161="","",'Deal_Master_Wide'!$AV$161)</x:f>
        <x:v>Not assessed</x:v>
      </x:c>
      <x:c r="E1114" s="50" t="n">
        <x:v>0</x:v>
      </x:c>
      <x:c r="F1114" s="52" t="str">
        <x:f>IF(OR($C1114="High-confidence innovation-driven",$C1114="Medium-confidence innovation-driven"),1,IF($C1114="Clear alternative-rationale",0,""))</x:f>
      </x:c>
      <x:c r="G1114" s="52" t="str">
        <x:f>IF('Deal_Master_Wide'!$M$161="","",'Deal_Master_Wide'!$M$161)</x:f>
        <x:v>Review</x:v>
      </x:c>
      <x:c r="H1114" s="50" t="str"/>
      <x:c r="I1114" s="50" t="str">
        <x:v>Jacobsen Pharma Consultancy AS; PharmaLex GmbH</x:v>
      </x:c>
      <x:c r="J1114" s="50" t="n">
        <x:v>2016</x:v>
      </x:c>
      <x:c r="K1114" s="50" t="n">
        <x:v>3</x:v>
      </x:c>
      <x:c r="L1114" s="50" t="n">
        <x:v>2019</x:v>
      </x:c>
      <x:c r="M1114" s="50" t="n">
        <x:v>1</x:v>
      </x:c>
      <x:c r="N1114" s="50" t="n">
        <x:v>1</x:v>
      </x:c>
      <x:c r="O1114" s="52" t="str">
        <x:f>IF($F1114="","",$F1114*$M1114)</x:f>
      </x:c>
      <x:c r="P1114" s="54" t="str">
        <x:f>IF('Deal_Master_Wide'!$BV$161="","",'Deal_Master_Wide'!$BV$161)</x:f>
      </x:c>
      <x:c r="Q1114" s="54" t="str">
        <x:f>IF('Deal_Master_Wide'!$CC$161="","",'Deal_Master_Wide'!$CC$161)</x:f>
      </x:c>
      <x:c r="R1114" s="54" t="str">
        <x:f>IF('Deal_Master_Wide'!$CJ$161="","",'Deal_Master_Wide'!$CJ$161)</x:f>
      </x:c>
      <x:c r="S1114" s="54" t="str">
        <x:f>IF('Deal_Master_Wide'!$CQ$161="","",'Deal_Master_Wide'!$CQ$161)</x:f>
      </x:c>
      <x:c r="T1114" s="54" t="str">
        <x:f>IF('Deal_Master_Wide'!$CX$161="","",'Deal_Master_Wide'!$CX$161)</x:f>
      </x:c>
      <x:c r="U1114" s="54" t="str">
        <x:f>IF('Deal_Master_Wide'!$DE$161="","",'Deal_Master_Wide'!$DE$161)</x:f>
      </x:c>
      <x:c r="V1114" s="56" t="str">
        <x:f>IF('Deal_Master_Wide'!$DL$161="","",'Deal_Master_Wide'!$DL$161)</x:f>
      </x:c>
      <x:c r="W1114" s="56" t="str">
        <x:f>IF('Deal_Master_Wide'!$DS$161="","",'Deal_Master_Wide'!$DS$161)</x:f>
      </x:c>
      <x:c r="X1114" s="56" t="str">
        <x:f>IF('Deal_Master_Wide'!$DZ$161="","",'Deal_Master_Wide'!$DZ$161)</x:f>
      </x:c>
      <x:c r="Y1114" s="118" t="str">
        <x:f>IF('Deal_Master_Wide'!$EG$161="","",'Deal_Master_Wide'!$EG$161)</x:f>
      </x:c>
      <x:c r="Z1114" s="118" t="str">
        <x:f>IF('Deal_Master_Wide'!$EN$161="","",'Deal_Master_Wide'!$EN$161)</x:f>
      </x:c>
      <x:c r="AA1114" s="52" t="str">
        <x:f>IF('Deal_Master_Wide'!$AL$161="","",'Deal_Master_Wide'!$AL$161)</x:f>
        <x:v>Unknown</x:v>
      </x:c>
      <x:c r="AB1114" s="54" t="str">
        <x:f>IF('Deal_Master_Wide'!$AF$161="","",'Deal_Master_Wide'!$AF$161)</x:f>
      </x:c>
      <x:c r="AC1114" s="52" t="str">
        <x:f>IF(COUNT($P1114,$Q1114,$R1114,$S1114,$T1114,$U1114,$V1114,$W1114,$X1114)=9,"Yes","No")</x:f>
        <x:v>No</x:v>
      </x:c>
      <x:c r="AD1114" s="52" t="str">
        <x:f>IF(COUNT($Y1114,$Z1114)=2,"Yes","No")</x:f>
        <x:v>No</x:v>
      </x:c>
      <x:c r="AE1114" s="50" t="str"/>
      <x:c r="AF1114" t="str"/>
    </x:row>
    <x:row r="1115" ht="20" customHeight="1">
      <x:c r="A1115" s="50" t="str">
        <x:v>CTL-0160</x:v>
      </x:c>
      <x:c r="B1115" s="50" t="str">
        <x:v>Candidate alternative-rationale group</x:v>
      </x:c>
      <x:c r="C1115" s="52" t="str">
        <x:f>IF('Deal_Master_Wide'!$AU$162="","",'Deal_Master_Wide'!$AU$162)</x:f>
        <x:v>Not reviewed</x:v>
      </x:c>
      <x:c r="D1115" s="52" t="str">
        <x:f>IF('Deal_Master_Wide'!$AV$162="","",'Deal_Master_Wide'!$AV$162)</x:f>
        <x:v>Not assessed</x:v>
      </x:c>
      <x:c r="E1115" s="50" t="n">
        <x:v>0</x:v>
      </x:c>
      <x:c r="F1115" s="52" t="str">
        <x:f>IF(OR($C1115="High-confidence innovation-driven",$C1115="Medium-confidence innovation-driven"),1,IF($C1115="Clear alternative-rationale",0,""))</x:f>
      </x:c>
      <x:c r="G1115" s="52" t="str">
        <x:f>IF('Deal_Master_Wide'!$M$162="","",'Deal_Master_Wide'!$M$162)</x:f>
        <x:v>Review</x:v>
      </x:c>
      <x:c r="H1115" s="50" t="str">
        <x:v>Augment Investments Limited (Inactive)</x:v>
      </x:c>
      <x:c r="I1115" s="50" t="str">
        <x:v>Pharmstandard</x:v>
      </x:c>
      <x:c r="J1115" s="50" t="n">
        <x:v>2016</x:v>
      </x:c>
      <x:c r="K1115" s="50" t="n">
        <x:v>-3</x:v>
      </x:c>
      <x:c r="L1115" s="50" t="n">
        <x:v>2013</x:v>
      </x:c>
      <x:c r="M1115" s="50" t="n">
        <x:v>0</x:v>
      </x:c>
      <x:c r="N1115" s="50" t="n">
        <x:v>0</x:v>
      </x:c>
      <x:c r="O1115" s="52" t="str">
        <x:f>IF($F1115="","",$F1115*$M1115)</x:f>
      </x:c>
      <x:c r="P1115" s="54" t="str">
        <x:f>IF('Deal_Master_Wide'!$BP$162="","",'Deal_Master_Wide'!$BP$162)</x:f>
      </x:c>
      <x:c r="Q1115" s="54" t="str">
        <x:f>IF('Deal_Master_Wide'!$BW$162="","",'Deal_Master_Wide'!$BW$162)</x:f>
      </x:c>
      <x:c r="R1115" s="54" t="str">
        <x:f>IF('Deal_Master_Wide'!$CD$162="","",'Deal_Master_Wide'!$CD$162)</x:f>
      </x:c>
      <x:c r="S1115" s="54" t="str">
        <x:f>IF('Deal_Master_Wide'!$CK$162="","",'Deal_Master_Wide'!$CK$162)</x:f>
      </x:c>
      <x:c r="T1115" s="54" t="str">
        <x:f>IF('Deal_Master_Wide'!$CR$162="","",'Deal_Master_Wide'!$CR$162)</x:f>
      </x:c>
      <x:c r="U1115" s="54" t="str">
        <x:f>IF('Deal_Master_Wide'!$CY$162="","",'Deal_Master_Wide'!$CY$162)</x:f>
      </x:c>
      <x:c r="V1115" s="56" t="str">
        <x:f>IF('Deal_Master_Wide'!$DF$162="","",'Deal_Master_Wide'!$DF$162)</x:f>
      </x:c>
      <x:c r="W1115" s="56" t="str">
        <x:f>IF('Deal_Master_Wide'!$DM$162="","",'Deal_Master_Wide'!$DM$162)</x:f>
      </x:c>
      <x:c r="X1115" s="56" t="str">
        <x:f>IF('Deal_Master_Wide'!$DT$162="","",'Deal_Master_Wide'!$DT$162)</x:f>
      </x:c>
      <x:c r="Y1115" s="118" t="str">
        <x:f>IF('Deal_Master_Wide'!$EA$162="","",'Deal_Master_Wide'!$EA$162)</x:f>
      </x:c>
      <x:c r="Z1115" s="118" t="str">
        <x:f>IF('Deal_Master_Wide'!$EH$162="","",'Deal_Master_Wide'!$EH$162)</x:f>
      </x:c>
      <x:c r="AA1115" s="52" t="str">
        <x:f>IF('Deal_Master_Wide'!$AL$162="","",'Deal_Master_Wide'!$AL$162)</x:f>
        <x:v>Unknown</x:v>
      </x:c>
      <x:c r="AB1115" s="54" t="str">
        <x:f>IF('Deal_Master_Wide'!$AF$162="","",'Deal_Master_Wide'!$AF$162)</x:f>
      </x:c>
      <x:c r="AC1115" s="52" t="str">
        <x:f>IF(COUNT($P1115,$Q1115,$R1115,$S1115,$T1115,$U1115,$V1115,$W1115,$X1115)=9,"Yes","No")</x:f>
        <x:v>No</x:v>
      </x:c>
      <x:c r="AD1115" s="52" t="str">
        <x:f>IF(COUNT($Y1115,$Z1115)=2,"Yes","No")</x:f>
        <x:v>No</x:v>
      </x:c>
      <x:c r="AE1115" s="50" t="str"/>
      <x:c r="AF1115" t="str"/>
    </x:row>
    <x:row r="1116" ht="20" customHeight="1">
      <x:c r="A1116" s="50" t="str">
        <x:v>CTL-0160</x:v>
      </x:c>
      <x:c r="B1116" s="50" t="str">
        <x:v>Candidate alternative-rationale group</x:v>
      </x:c>
      <x:c r="C1116" s="52" t="str">
        <x:f>IF('Deal_Master_Wide'!$AU$162="","",'Deal_Master_Wide'!$AU$162)</x:f>
        <x:v>Not reviewed</x:v>
      </x:c>
      <x:c r="D1116" s="52" t="str">
        <x:f>IF('Deal_Master_Wide'!$AV$162="","",'Deal_Master_Wide'!$AV$162)</x:f>
        <x:v>Not assessed</x:v>
      </x:c>
      <x:c r="E1116" s="50" t="n">
        <x:v>0</x:v>
      </x:c>
      <x:c r="F1116" s="52" t="str">
        <x:f>IF(OR($C1116="High-confidence innovation-driven",$C1116="Medium-confidence innovation-driven"),1,IF($C1116="Clear alternative-rationale",0,""))</x:f>
      </x:c>
      <x:c r="G1116" s="52" t="str">
        <x:f>IF('Deal_Master_Wide'!$M$162="","",'Deal_Master_Wide'!$M$162)</x:f>
        <x:v>Review</x:v>
      </x:c>
      <x:c r="H1116" s="50" t="str">
        <x:v>Augment Investments Limited (Inactive)</x:v>
      </x:c>
      <x:c r="I1116" s="50" t="str">
        <x:v>Pharmstandard</x:v>
      </x:c>
      <x:c r="J1116" s="50" t="n">
        <x:v>2016</x:v>
      </x:c>
      <x:c r="K1116" s="50" t="n">
        <x:v>-2</x:v>
      </x:c>
      <x:c r="L1116" s="50" t="n">
        <x:v>2014</x:v>
      </x:c>
      <x:c r="M1116" s="50" t="n">
        <x:v>0</x:v>
      </x:c>
      <x:c r="N1116" s="50" t="n">
        <x:v>0</x:v>
      </x:c>
      <x:c r="O1116" s="52" t="str">
        <x:f>IF($F1116="","",$F1116*$M1116)</x:f>
      </x:c>
      <x:c r="P1116" s="54" t="str">
        <x:f>IF('Deal_Master_Wide'!$BQ$162="","",'Deal_Master_Wide'!$BQ$162)</x:f>
      </x:c>
      <x:c r="Q1116" s="54" t="str">
        <x:f>IF('Deal_Master_Wide'!$BX$162="","",'Deal_Master_Wide'!$BX$162)</x:f>
      </x:c>
      <x:c r="R1116" s="54" t="str">
        <x:f>IF('Deal_Master_Wide'!$CE$162="","",'Deal_Master_Wide'!$CE$162)</x:f>
      </x:c>
      <x:c r="S1116" s="54" t="str">
        <x:f>IF('Deal_Master_Wide'!$CL$162="","",'Deal_Master_Wide'!$CL$162)</x:f>
      </x:c>
      <x:c r="T1116" s="54" t="str">
        <x:f>IF('Deal_Master_Wide'!$CS$162="","",'Deal_Master_Wide'!$CS$162)</x:f>
      </x:c>
      <x:c r="U1116" s="54" t="str">
        <x:f>IF('Deal_Master_Wide'!$CZ$162="","",'Deal_Master_Wide'!$CZ$162)</x:f>
      </x:c>
      <x:c r="V1116" s="56" t="str">
        <x:f>IF('Deal_Master_Wide'!$DG$162="","",'Deal_Master_Wide'!$DG$162)</x:f>
      </x:c>
      <x:c r="W1116" s="56" t="str">
        <x:f>IF('Deal_Master_Wide'!$DN$162="","",'Deal_Master_Wide'!$DN$162)</x:f>
      </x:c>
      <x:c r="X1116" s="56" t="str">
        <x:f>IF('Deal_Master_Wide'!$DU$162="","",'Deal_Master_Wide'!$DU$162)</x:f>
      </x:c>
      <x:c r="Y1116" s="118" t="str">
        <x:f>IF('Deal_Master_Wide'!$EB$162="","",'Deal_Master_Wide'!$EB$162)</x:f>
      </x:c>
      <x:c r="Z1116" s="118" t="str">
        <x:f>IF('Deal_Master_Wide'!$EI$162="","",'Deal_Master_Wide'!$EI$162)</x:f>
      </x:c>
      <x:c r="AA1116" s="52" t="str">
        <x:f>IF('Deal_Master_Wide'!$AL$162="","",'Deal_Master_Wide'!$AL$162)</x:f>
        <x:v>Unknown</x:v>
      </x:c>
      <x:c r="AB1116" s="54" t="str">
        <x:f>IF('Deal_Master_Wide'!$AF$162="","",'Deal_Master_Wide'!$AF$162)</x:f>
      </x:c>
      <x:c r="AC1116" s="52" t="str">
        <x:f>IF(COUNT($P1116,$Q1116,$R1116,$S1116,$T1116,$U1116,$V1116,$W1116,$X1116)=9,"Yes","No")</x:f>
        <x:v>No</x:v>
      </x:c>
      <x:c r="AD1116" s="52" t="str">
        <x:f>IF(COUNT($Y1116,$Z1116)=2,"Yes","No")</x:f>
        <x:v>No</x:v>
      </x:c>
      <x:c r="AE1116" s="50" t="str"/>
      <x:c r="AF1116" t="str"/>
    </x:row>
    <x:row r="1117" ht="20" customHeight="1">
      <x:c r="A1117" s="50" t="str">
        <x:v>CTL-0160</x:v>
      </x:c>
      <x:c r="B1117" s="50" t="str">
        <x:v>Candidate alternative-rationale group</x:v>
      </x:c>
      <x:c r="C1117" s="52" t="str">
        <x:f>IF('Deal_Master_Wide'!$AU$162="","",'Deal_Master_Wide'!$AU$162)</x:f>
        <x:v>Not reviewed</x:v>
      </x:c>
      <x:c r="D1117" s="52" t="str">
        <x:f>IF('Deal_Master_Wide'!$AV$162="","",'Deal_Master_Wide'!$AV$162)</x:f>
        <x:v>Not assessed</x:v>
      </x:c>
      <x:c r="E1117" s="50" t="n">
        <x:v>0</x:v>
      </x:c>
      <x:c r="F1117" s="52" t="str">
        <x:f>IF(OR($C1117="High-confidence innovation-driven",$C1117="Medium-confidence innovation-driven"),1,IF($C1117="Clear alternative-rationale",0,""))</x:f>
      </x:c>
      <x:c r="G1117" s="52" t="str">
        <x:f>IF('Deal_Master_Wide'!$M$162="","",'Deal_Master_Wide'!$M$162)</x:f>
        <x:v>Review</x:v>
      </x:c>
      <x:c r="H1117" s="50" t="str">
        <x:v>Augment Investments Limited (Inactive)</x:v>
      </x:c>
      <x:c r="I1117" s="50" t="str">
        <x:v>Pharmstandard</x:v>
      </x:c>
      <x:c r="J1117" s="50" t="n">
        <x:v>2016</x:v>
      </x:c>
      <x:c r="K1117" s="50" t="n">
        <x:v>-1</x:v>
      </x:c>
      <x:c r="L1117" s="50" t="n">
        <x:v>2015</x:v>
      </x:c>
      <x:c r="M1117" s="50" t="n">
        <x:v>0</x:v>
      </x:c>
      <x:c r="N1117" s="50" t="n">
        <x:v>0</x:v>
      </x:c>
      <x:c r="O1117" s="52" t="str">
        <x:f>IF($F1117="","",$F1117*$M1117)</x:f>
      </x:c>
      <x:c r="P1117" s="54" t="str">
        <x:f>IF('Deal_Master_Wide'!$BR$162="","",'Deal_Master_Wide'!$BR$162)</x:f>
      </x:c>
      <x:c r="Q1117" s="54" t="str">
        <x:f>IF('Deal_Master_Wide'!$BY$162="","",'Deal_Master_Wide'!$BY$162)</x:f>
      </x:c>
      <x:c r="R1117" s="54" t="str">
        <x:f>IF('Deal_Master_Wide'!$CF$162="","",'Deal_Master_Wide'!$CF$162)</x:f>
      </x:c>
      <x:c r="S1117" s="54" t="str">
        <x:f>IF('Deal_Master_Wide'!$CM$162="","",'Deal_Master_Wide'!$CM$162)</x:f>
      </x:c>
      <x:c r="T1117" s="54" t="str">
        <x:f>IF('Deal_Master_Wide'!$CT$162="","",'Deal_Master_Wide'!$CT$162)</x:f>
      </x:c>
      <x:c r="U1117" s="54" t="str">
        <x:f>IF('Deal_Master_Wide'!$DA$162="","",'Deal_Master_Wide'!$DA$162)</x:f>
      </x:c>
      <x:c r="V1117" s="56" t="str">
        <x:f>IF('Deal_Master_Wide'!$DH$162="","",'Deal_Master_Wide'!$DH$162)</x:f>
      </x:c>
      <x:c r="W1117" s="56" t="str">
        <x:f>IF('Deal_Master_Wide'!$DO$162="","",'Deal_Master_Wide'!$DO$162)</x:f>
      </x:c>
      <x:c r="X1117" s="56" t="str">
        <x:f>IF('Deal_Master_Wide'!$DV$162="","",'Deal_Master_Wide'!$DV$162)</x:f>
      </x:c>
      <x:c r="Y1117" s="118" t="str">
        <x:f>IF('Deal_Master_Wide'!$EC$162="","",'Deal_Master_Wide'!$EC$162)</x:f>
      </x:c>
      <x:c r="Z1117" s="118" t="str">
        <x:f>IF('Deal_Master_Wide'!$EJ$162="","",'Deal_Master_Wide'!$EJ$162)</x:f>
      </x:c>
      <x:c r="AA1117" s="52" t="str">
        <x:f>IF('Deal_Master_Wide'!$AL$162="","",'Deal_Master_Wide'!$AL$162)</x:f>
        <x:v>Unknown</x:v>
      </x:c>
      <x:c r="AB1117" s="54" t="str">
        <x:f>IF('Deal_Master_Wide'!$AF$162="","",'Deal_Master_Wide'!$AF$162)</x:f>
      </x:c>
      <x:c r="AC1117" s="52" t="str">
        <x:f>IF(COUNT($P1117,$Q1117,$R1117,$S1117,$T1117,$U1117,$V1117,$W1117,$X1117)=9,"Yes","No")</x:f>
        <x:v>No</x:v>
      </x:c>
      <x:c r="AD1117" s="52" t="str">
        <x:f>IF(COUNT($Y1117,$Z1117)=2,"Yes","No")</x:f>
        <x:v>No</x:v>
      </x:c>
      <x:c r="AE1117" s="50" t="str"/>
      <x:c r="AF1117" t="str"/>
    </x:row>
    <x:row r="1118" ht="20" customHeight="1">
      <x:c r="A1118" s="50" t="str">
        <x:v>CTL-0160</x:v>
      </x:c>
      <x:c r="B1118" s="50" t="str">
        <x:v>Candidate alternative-rationale group</x:v>
      </x:c>
      <x:c r="C1118" s="52" t="str">
        <x:f>IF('Deal_Master_Wide'!$AU$162="","",'Deal_Master_Wide'!$AU$162)</x:f>
        <x:v>Not reviewed</x:v>
      </x:c>
      <x:c r="D1118" s="52" t="str">
        <x:f>IF('Deal_Master_Wide'!$AV$162="","",'Deal_Master_Wide'!$AV$162)</x:f>
        <x:v>Not assessed</x:v>
      </x:c>
      <x:c r="E1118" s="50" t="n">
        <x:v>0</x:v>
      </x:c>
      <x:c r="F1118" s="52" t="str">
        <x:f>IF(OR($C1118="High-confidence innovation-driven",$C1118="Medium-confidence innovation-driven"),1,IF($C1118="Clear alternative-rationale",0,""))</x:f>
      </x:c>
      <x:c r="G1118" s="52" t="str">
        <x:f>IF('Deal_Master_Wide'!$M$162="","",'Deal_Master_Wide'!$M$162)</x:f>
        <x:v>Review</x:v>
      </x:c>
      <x:c r="H1118" s="50" t="str">
        <x:v>Augment Investments Limited (Inactive)</x:v>
      </x:c>
      <x:c r="I1118" s="50" t="str">
        <x:v>Pharmstandard</x:v>
      </x:c>
      <x:c r="J1118" s="50" t="n">
        <x:v>2016</x:v>
      </x:c>
      <x:c r="K1118" s="50" t="n">
        <x:v>0</x:v>
      </x:c>
      <x:c r="L1118" s="50" t="n">
        <x:v>2016</x:v>
      </x:c>
      <x:c r="M1118" s="50" t="n">
        <x:v>0</x:v>
      </x:c>
      <x:c r="N1118" s="50" t="n">
        <x:v>1</x:v>
      </x:c>
      <x:c r="O1118" s="52" t="str">
        <x:f>IF($F1118="","",$F1118*$M1118)</x:f>
      </x:c>
      <x:c r="P1118" s="54" t="str">
        <x:f>IF('Deal_Master_Wide'!$BS$162="","",'Deal_Master_Wide'!$BS$162)</x:f>
      </x:c>
      <x:c r="Q1118" s="54" t="str">
        <x:f>IF('Deal_Master_Wide'!$BZ$162="","",'Deal_Master_Wide'!$BZ$162)</x:f>
      </x:c>
      <x:c r="R1118" s="54" t="str">
        <x:f>IF('Deal_Master_Wide'!$CG$162="","",'Deal_Master_Wide'!$CG$162)</x:f>
      </x:c>
      <x:c r="S1118" s="54" t="str">
        <x:f>IF('Deal_Master_Wide'!$CN$162="","",'Deal_Master_Wide'!$CN$162)</x:f>
      </x:c>
      <x:c r="T1118" s="54" t="str">
        <x:f>IF('Deal_Master_Wide'!$CU$162="","",'Deal_Master_Wide'!$CU$162)</x:f>
      </x:c>
      <x:c r="U1118" s="54" t="str">
        <x:f>IF('Deal_Master_Wide'!$DB$162="","",'Deal_Master_Wide'!$DB$162)</x:f>
      </x:c>
      <x:c r="V1118" s="56" t="str">
        <x:f>IF('Deal_Master_Wide'!$DI$162="","",'Deal_Master_Wide'!$DI$162)</x:f>
      </x:c>
      <x:c r="W1118" s="56" t="str">
        <x:f>IF('Deal_Master_Wide'!$DP$162="","",'Deal_Master_Wide'!$DP$162)</x:f>
      </x:c>
      <x:c r="X1118" s="56" t="str">
        <x:f>IF('Deal_Master_Wide'!$DW$162="","",'Deal_Master_Wide'!$DW$162)</x:f>
      </x:c>
      <x:c r="Y1118" s="118" t="str">
        <x:f>IF('Deal_Master_Wide'!$ED$162="","",'Deal_Master_Wide'!$ED$162)</x:f>
      </x:c>
      <x:c r="Z1118" s="118" t="str">
        <x:f>IF('Deal_Master_Wide'!$EK$162="","",'Deal_Master_Wide'!$EK$162)</x:f>
      </x:c>
      <x:c r="AA1118" s="52" t="str">
        <x:f>IF('Deal_Master_Wide'!$AL$162="","",'Deal_Master_Wide'!$AL$162)</x:f>
        <x:v>Unknown</x:v>
      </x:c>
      <x:c r="AB1118" s="54" t="str">
        <x:f>IF('Deal_Master_Wide'!$AF$162="","",'Deal_Master_Wide'!$AF$162)</x:f>
      </x:c>
      <x:c r="AC1118" s="52" t="str">
        <x:f>IF(COUNT($P1118,$Q1118,$R1118,$S1118,$T1118,$U1118,$V1118,$W1118,$X1118)=9,"Yes","No")</x:f>
        <x:v>No</x:v>
      </x:c>
      <x:c r="AD1118" s="52" t="str">
        <x:f>IF(COUNT($Y1118,$Z1118)=2,"Yes","No")</x:f>
        <x:v>No</x:v>
      </x:c>
      <x:c r="AE1118" s="50" t="str"/>
      <x:c r="AF1118" t="str"/>
    </x:row>
    <x:row r="1119" ht="20" customHeight="1">
      <x:c r="A1119" s="50" t="str">
        <x:v>CTL-0160</x:v>
      </x:c>
      <x:c r="B1119" s="50" t="str">
        <x:v>Candidate alternative-rationale group</x:v>
      </x:c>
      <x:c r="C1119" s="52" t="str">
        <x:f>IF('Deal_Master_Wide'!$AU$162="","",'Deal_Master_Wide'!$AU$162)</x:f>
        <x:v>Not reviewed</x:v>
      </x:c>
      <x:c r="D1119" s="52" t="str">
        <x:f>IF('Deal_Master_Wide'!$AV$162="","",'Deal_Master_Wide'!$AV$162)</x:f>
        <x:v>Not assessed</x:v>
      </x:c>
      <x:c r="E1119" s="50" t="n">
        <x:v>0</x:v>
      </x:c>
      <x:c r="F1119" s="52" t="str">
        <x:f>IF(OR($C1119="High-confidence innovation-driven",$C1119="Medium-confidence innovation-driven"),1,IF($C1119="Clear alternative-rationale",0,""))</x:f>
      </x:c>
      <x:c r="G1119" s="52" t="str">
        <x:f>IF('Deal_Master_Wide'!$M$162="","",'Deal_Master_Wide'!$M$162)</x:f>
        <x:v>Review</x:v>
      </x:c>
      <x:c r="H1119" s="50" t="str">
        <x:v>Augment Investments Limited (Inactive)</x:v>
      </x:c>
      <x:c r="I1119" s="50" t="str">
        <x:v>Pharmstandard</x:v>
      </x:c>
      <x:c r="J1119" s="50" t="n">
        <x:v>2016</x:v>
      </x:c>
      <x:c r="K1119" s="50" t="n">
        <x:v>1</x:v>
      </x:c>
      <x:c r="L1119" s="50" t="n">
        <x:v>2017</x:v>
      </x:c>
      <x:c r="M1119" s="50" t="n">
        <x:v>1</x:v>
      </x:c>
      <x:c r="N1119" s="50" t="n">
        <x:v>1</x:v>
      </x:c>
      <x:c r="O1119" s="52" t="str">
        <x:f>IF($F1119="","",$F1119*$M1119)</x:f>
      </x:c>
      <x:c r="P1119" s="54" t="str">
        <x:f>IF('Deal_Master_Wide'!$BT$162="","",'Deal_Master_Wide'!$BT$162)</x:f>
      </x:c>
      <x:c r="Q1119" s="54" t="str">
        <x:f>IF('Deal_Master_Wide'!$CA$162="","",'Deal_Master_Wide'!$CA$162)</x:f>
      </x:c>
      <x:c r="R1119" s="54" t="str">
        <x:f>IF('Deal_Master_Wide'!$CH$162="","",'Deal_Master_Wide'!$CH$162)</x:f>
      </x:c>
      <x:c r="S1119" s="54" t="str">
        <x:f>IF('Deal_Master_Wide'!$CO$162="","",'Deal_Master_Wide'!$CO$162)</x:f>
      </x:c>
      <x:c r="T1119" s="54" t="str">
        <x:f>IF('Deal_Master_Wide'!$CV$162="","",'Deal_Master_Wide'!$CV$162)</x:f>
      </x:c>
      <x:c r="U1119" s="54" t="str">
        <x:f>IF('Deal_Master_Wide'!$DC$162="","",'Deal_Master_Wide'!$DC$162)</x:f>
      </x:c>
      <x:c r="V1119" s="56" t="str">
        <x:f>IF('Deal_Master_Wide'!$DJ$162="","",'Deal_Master_Wide'!$DJ$162)</x:f>
      </x:c>
      <x:c r="W1119" s="56" t="str">
        <x:f>IF('Deal_Master_Wide'!$DQ$162="","",'Deal_Master_Wide'!$DQ$162)</x:f>
      </x:c>
      <x:c r="X1119" s="56" t="str">
        <x:f>IF('Deal_Master_Wide'!$DX$162="","",'Deal_Master_Wide'!$DX$162)</x:f>
      </x:c>
      <x:c r="Y1119" s="118" t="str">
        <x:f>IF('Deal_Master_Wide'!$EE$162="","",'Deal_Master_Wide'!$EE$162)</x:f>
      </x:c>
      <x:c r="Z1119" s="118" t="str">
        <x:f>IF('Deal_Master_Wide'!$EL$162="","",'Deal_Master_Wide'!$EL$162)</x:f>
      </x:c>
      <x:c r="AA1119" s="52" t="str">
        <x:f>IF('Deal_Master_Wide'!$AL$162="","",'Deal_Master_Wide'!$AL$162)</x:f>
        <x:v>Unknown</x:v>
      </x:c>
      <x:c r="AB1119" s="54" t="str">
        <x:f>IF('Deal_Master_Wide'!$AF$162="","",'Deal_Master_Wide'!$AF$162)</x:f>
      </x:c>
      <x:c r="AC1119" s="52" t="str">
        <x:f>IF(COUNT($P1119,$Q1119,$R1119,$S1119,$T1119,$U1119,$V1119,$W1119,$X1119)=9,"Yes","No")</x:f>
        <x:v>No</x:v>
      </x:c>
      <x:c r="AD1119" s="52" t="str">
        <x:f>IF(COUNT($Y1119,$Z1119)=2,"Yes","No")</x:f>
        <x:v>No</x:v>
      </x:c>
      <x:c r="AE1119" s="50" t="str"/>
      <x:c r="AF1119" t="str"/>
    </x:row>
    <x:row r="1120" ht="20" customHeight="1">
      <x:c r="A1120" s="50" t="str">
        <x:v>CTL-0160</x:v>
      </x:c>
      <x:c r="B1120" s="50" t="str">
        <x:v>Candidate alternative-rationale group</x:v>
      </x:c>
      <x:c r="C1120" s="52" t="str">
        <x:f>IF('Deal_Master_Wide'!$AU$162="","",'Deal_Master_Wide'!$AU$162)</x:f>
        <x:v>Not reviewed</x:v>
      </x:c>
      <x:c r="D1120" s="52" t="str">
        <x:f>IF('Deal_Master_Wide'!$AV$162="","",'Deal_Master_Wide'!$AV$162)</x:f>
        <x:v>Not assessed</x:v>
      </x:c>
      <x:c r="E1120" s="50" t="n">
        <x:v>0</x:v>
      </x:c>
      <x:c r="F1120" s="52" t="str">
        <x:f>IF(OR($C1120="High-confidence innovation-driven",$C1120="Medium-confidence innovation-driven"),1,IF($C1120="Clear alternative-rationale",0,""))</x:f>
      </x:c>
      <x:c r="G1120" s="52" t="str">
        <x:f>IF('Deal_Master_Wide'!$M$162="","",'Deal_Master_Wide'!$M$162)</x:f>
        <x:v>Review</x:v>
      </x:c>
      <x:c r="H1120" s="50" t="str">
        <x:v>Augment Investments Limited (Inactive)</x:v>
      </x:c>
      <x:c r="I1120" s="50" t="str">
        <x:v>Pharmstandard</x:v>
      </x:c>
      <x:c r="J1120" s="50" t="n">
        <x:v>2016</x:v>
      </x:c>
      <x:c r="K1120" s="50" t="n">
        <x:v>2</x:v>
      </x:c>
      <x:c r="L1120" s="50" t="n">
        <x:v>2018</x:v>
      </x:c>
      <x:c r="M1120" s="50" t="n">
        <x:v>1</x:v>
      </x:c>
      <x:c r="N1120" s="50" t="n">
        <x:v>1</x:v>
      </x:c>
      <x:c r="O1120" s="52" t="str">
        <x:f>IF($F1120="","",$F1120*$M1120)</x:f>
      </x:c>
      <x:c r="P1120" s="54" t="str">
        <x:f>IF('Deal_Master_Wide'!$BU$162="","",'Deal_Master_Wide'!$BU$162)</x:f>
      </x:c>
      <x:c r="Q1120" s="54" t="str">
        <x:f>IF('Deal_Master_Wide'!$CB$162="","",'Deal_Master_Wide'!$CB$162)</x:f>
      </x:c>
      <x:c r="R1120" s="54" t="str">
        <x:f>IF('Deal_Master_Wide'!$CI$162="","",'Deal_Master_Wide'!$CI$162)</x:f>
      </x:c>
      <x:c r="S1120" s="54" t="str">
        <x:f>IF('Deal_Master_Wide'!$CP$162="","",'Deal_Master_Wide'!$CP$162)</x:f>
      </x:c>
      <x:c r="T1120" s="54" t="str">
        <x:f>IF('Deal_Master_Wide'!$CW$162="","",'Deal_Master_Wide'!$CW$162)</x:f>
      </x:c>
      <x:c r="U1120" s="54" t="str">
        <x:f>IF('Deal_Master_Wide'!$DD$162="","",'Deal_Master_Wide'!$DD$162)</x:f>
      </x:c>
      <x:c r="V1120" s="56" t="str">
        <x:f>IF('Deal_Master_Wide'!$DK$162="","",'Deal_Master_Wide'!$DK$162)</x:f>
      </x:c>
      <x:c r="W1120" s="56" t="str">
        <x:f>IF('Deal_Master_Wide'!$DR$162="","",'Deal_Master_Wide'!$DR$162)</x:f>
      </x:c>
      <x:c r="X1120" s="56" t="str">
        <x:f>IF('Deal_Master_Wide'!$DY$162="","",'Deal_Master_Wide'!$DY$162)</x:f>
      </x:c>
      <x:c r="Y1120" s="118" t="str">
        <x:f>IF('Deal_Master_Wide'!$EF$162="","",'Deal_Master_Wide'!$EF$162)</x:f>
      </x:c>
      <x:c r="Z1120" s="118" t="str">
        <x:f>IF('Deal_Master_Wide'!$EM$162="","",'Deal_Master_Wide'!$EM$162)</x:f>
      </x:c>
      <x:c r="AA1120" s="52" t="str">
        <x:f>IF('Deal_Master_Wide'!$AL$162="","",'Deal_Master_Wide'!$AL$162)</x:f>
        <x:v>Unknown</x:v>
      </x:c>
      <x:c r="AB1120" s="54" t="str">
        <x:f>IF('Deal_Master_Wide'!$AF$162="","",'Deal_Master_Wide'!$AF$162)</x:f>
      </x:c>
      <x:c r="AC1120" s="52" t="str">
        <x:f>IF(COUNT($P1120,$Q1120,$R1120,$S1120,$T1120,$U1120,$V1120,$W1120,$X1120)=9,"Yes","No")</x:f>
        <x:v>No</x:v>
      </x:c>
      <x:c r="AD1120" s="52" t="str">
        <x:f>IF(COUNT($Y1120,$Z1120)=2,"Yes","No")</x:f>
        <x:v>No</x:v>
      </x:c>
      <x:c r="AE1120" s="50" t="str"/>
      <x:c r="AF1120" t="str"/>
    </x:row>
    <x:row r="1121" ht="20" customHeight="1">
      <x:c r="A1121" s="50" t="str">
        <x:v>CTL-0160</x:v>
      </x:c>
      <x:c r="B1121" s="50" t="str">
        <x:v>Candidate alternative-rationale group</x:v>
      </x:c>
      <x:c r="C1121" s="52" t="str">
        <x:f>IF('Deal_Master_Wide'!$AU$162="","",'Deal_Master_Wide'!$AU$162)</x:f>
        <x:v>Not reviewed</x:v>
      </x:c>
      <x:c r="D1121" s="52" t="str">
        <x:f>IF('Deal_Master_Wide'!$AV$162="","",'Deal_Master_Wide'!$AV$162)</x:f>
        <x:v>Not assessed</x:v>
      </x:c>
      <x:c r="E1121" s="50" t="n">
        <x:v>0</x:v>
      </x:c>
      <x:c r="F1121" s="52" t="str">
        <x:f>IF(OR($C1121="High-confidence innovation-driven",$C1121="Medium-confidence innovation-driven"),1,IF($C1121="Clear alternative-rationale",0,""))</x:f>
      </x:c>
      <x:c r="G1121" s="52" t="str">
        <x:f>IF('Deal_Master_Wide'!$M$162="","",'Deal_Master_Wide'!$M$162)</x:f>
        <x:v>Review</x:v>
      </x:c>
      <x:c r="H1121" s="50" t="str">
        <x:v>Augment Investments Limited (Inactive)</x:v>
      </x:c>
      <x:c r="I1121" s="50" t="str">
        <x:v>Pharmstandard</x:v>
      </x:c>
      <x:c r="J1121" s="50" t="n">
        <x:v>2016</x:v>
      </x:c>
      <x:c r="K1121" s="50" t="n">
        <x:v>3</x:v>
      </x:c>
      <x:c r="L1121" s="50" t="n">
        <x:v>2019</x:v>
      </x:c>
      <x:c r="M1121" s="50" t="n">
        <x:v>1</x:v>
      </x:c>
      <x:c r="N1121" s="50" t="n">
        <x:v>1</x:v>
      </x:c>
      <x:c r="O1121" s="52" t="str">
        <x:f>IF($F1121="","",$F1121*$M1121)</x:f>
      </x:c>
      <x:c r="P1121" s="54" t="str">
        <x:f>IF('Deal_Master_Wide'!$BV$162="","",'Deal_Master_Wide'!$BV$162)</x:f>
      </x:c>
      <x:c r="Q1121" s="54" t="str">
        <x:f>IF('Deal_Master_Wide'!$CC$162="","",'Deal_Master_Wide'!$CC$162)</x:f>
      </x:c>
      <x:c r="R1121" s="54" t="str">
        <x:f>IF('Deal_Master_Wide'!$CJ$162="","",'Deal_Master_Wide'!$CJ$162)</x:f>
      </x:c>
      <x:c r="S1121" s="54" t="str">
        <x:f>IF('Deal_Master_Wide'!$CQ$162="","",'Deal_Master_Wide'!$CQ$162)</x:f>
      </x:c>
      <x:c r="T1121" s="54" t="str">
        <x:f>IF('Deal_Master_Wide'!$CX$162="","",'Deal_Master_Wide'!$CX$162)</x:f>
      </x:c>
      <x:c r="U1121" s="54" t="str">
        <x:f>IF('Deal_Master_Wide'!$DE$162="","",'Deal_Master_Wide'!$DE$162)</x:f>
      </x:c>
      <x:c r="V1121" s="56" t="str">
        <x:f>IF('Deal_Master_Wide'!$DL$162="","",'Deal_Master_Wide'!$DL$162)</x:f>
      </x:c>
      <x:c r="W1121" s="56" t="str">
        <x:f>IF('Deal_Master_Wide'!$DS$162="","",'Deal_Master_Wide'!$DS$162)</x:f>
      </x:c>
      <x:c r="X1121" s="56" t="str">
        <x:f>IF('Deal_Master_Wide'!$DZ$162="","",'Deal_Master_Wide'!$DZ$162)</x:f>
      </x:c>
      <x:c r="Y1121" s="118" t="str">
        <x:f>IF('Deal_Master_Wide'!$EG$162="","",'Deal_Master_Wide'!$EG$162)</x:f>
      </x:c>
      <x:c r="Z1121" s="118" t="str">
        <x:f>IF('Deal_Master_Wide'!$EN$162="","",'Deal_Master_Wide'!$EN$162)</x:f>
      </x:c>
      <x:c r="AA1121" s="52" t="str">
        <x:f>IF('Deal_Master_Wide'!$AL$162="","",'Deal_Master_Wide'!$AL$162)</x:f>
        <x:v>Unknown</x:v>
      </x:c>
      <x:c r="AB1121" s="54" t="str">
        <x:f>IF('Deal_Master_Wide'!$AF$162="","",'Deal_Master_Wide'!$AF$162)</x:f>
      </x:c>
      <x:c r="AC1121" s="52" t="str">
        <x:f>IF(COUNT($P1121,$Q1121,$R1121,$S1121,$T1121,$U1121,$V1121,$W1121,$X1121)=9,"Yes","No")</x:f>
        <x:v>No</x:v>
      </x:c>
      <x:c r="AD1121" s="52" t="str">
        <x:f>IF(COUNT($Y1121,$Z1121)=2,"Yes","No")</x:f>
        <x:v>No</x:v>
      </x:c>
      <x:c r="AE1121" s="50" t="str"/>
      <x:c r="AF1121" t="str"/>
    </x:row>
    <x:row r="1122" ht="20" customHeight="1">
      <x:c r="A1122" s="50" t="str">
        <x:v>CTL-0161</x:v>
      </x:c>
      <x:c r="B1122" s="50" t="str">
        <x:v>Candidate alternative-rationale group</x:v>
      </x:c>
      <x:c r="C1122" s="52" t="str">
        <x:f>IF('Deal_Master_Wide'!$AU$163="","",'Deal_Master_Wide'!$AU$163)</x:f>
        <x:v>Not reviewed</x:v>
      </x:c>
      <x:c r="D1122" s="52" t="str">
        <x:f>IF('Deal_Master_Wide'!$AV$163="","",'Deal_Master_Wide'!$AV$163)</x:f>
        <x:v>Not assessed</x:v>
      </x:c>
      <x:c r="E1122" s="50" t="n">
        <x:v>0</x:v>
      </x:c>
      <x:c r="F1122" s="52" t="str">
        <x:f>IF(OR($C1122="High-confidence innovation-driven",$C1122="Medium-confidence innovation-driven"),1,IF($C1122="Clear alternative-rationale",0,""))</x:f>
      </x:c>
      <x:c r="G1122" s="52" t="str">
        <x:f>IF('Deal_Master_Wide'!$M$163="","",'Deal_Master_Wide'!$M$163)</x:f>
        <x:v>Review</x:v>
      </x:c>
      <x:c r="H1122" s="50" t="str">
        <x:v>Kalvista Pharmaceuticals Inc</x:v>
      </x:c>
      <x:c r="I1122" s="50" t="str">
        <x:v>Kalvista Pharmaceuticals Ltd</x:v>
      </x:c>
      <x:c r="J1122" s="50" t="n">
        <x:v>2016</x:v>
      </x:c>
      <x:c r="K1122" s="50" t="n">
        <x:v>-3</x:v>
      </x:c>
      <x:c r="L1122" s="50" t="n">
        <x:v>2013</x:v>
      </x:c>
      <x:c r="M1122" s="50" t="n">
        <x:v>0</x:v>
      </x:c>
      <x:c r="N1122" s="50" t="n">
        <x:v>0</x:v>
      </x:c>
      <x:c r="O1122" s="52" t="str">
        <x:f>IF($F1122="","",$F1122*$M1122)</x:f>
      </x:c>
      <x:c r="P1122" s="54" t="str">
        <x:f>IF('Deal_Master_Wide'!$BP$163="","",'Deal_Master_Wide'!$BP$163)</x:f>
      </x:c>
      <x:c r="Q1122" s="54" t="str">
        <x:f>IF('Deal_Master_Wide'!$BW$163="","",'Deal_Master_Wide'!$BW$163)</x:f>
      </x:c>
      <x:c r="R1122" s="54" t="str">
        <x:f>IF('Deal_Master_Wide'!$CD$163="","",'Deal_Master_Wide'!$CD$163)</x:f>
      </x:c>
      <x:c r="S1122" s="54" t="str">
        <x:f>IF('Deal_Master_Wide'!$CK$163="","",'Deal_Master_Wide'!$CK$163)</x:f>
      </x:c>
      <x:c r="T1122" s="54" t="str">
        <x:f>IF('Deal_Master_Wide'!$CR$163="","",'Deal_Master_Wide'!$CR$163)</x:f>
      </x:c>
      <x:c r="U1122" s="54" t="str">
        <x:f>IF('Deal_Master_Wide'!$CY$163="","",'Deal_Master_Wide'!$CY$163)</x:f>
      </x:c>
      <x:c r="V1122" s="56" t="str">
        <x:f>IF('Deal_Master_Wide'!$DF$163="","",'Deal_Master_Wide'!$DF$163)</x:f>
      </x:c>
      <x:c r="W1122" s="56" t="str">
        <x:f>IF('Deal_Master_Wide'!$DM$163="","",'Deal_Master_Wide'!$DM$163)</x:f>
      </x:c>
      <x:c r="X1122" s="56" t="str">
        <x:f>IF('Deal_Master_Wide'!$DT$163="","",'Deal_Master_Wide'!$DT$163)</x:f>
      </x:c>
      <x:c r="Y1122" s="118" t="str">
        <x:f>IF('Deal_Master_Wide'!$EA$163="","",'Deal_Master_Wide'!$EA$163)</x:f>
      </x:c>
      <x:c r="Z1122" s="118" t="str">
        <x:f>IF('Deal_Master_Wide'!$EH$163="","",'Deal_Master_Wide'!$EH$163)</x:f>
      </x:c>
      <x:c r="AA1122" s="52" t="str">
        <x:f>IF('Deal_Master_Wide'!$AL$163="","",'Deal_Master_Wide'!$AL$163)</x:f>
        <x:v>Unknown</x:v>
      </x:c>
      <x:c r="AB1122" s="54" t="str">
        <x:f>IF('Deal_Master_Wide'!$AF$163="","",'Deal_Master_Wide'!$AF$163)</x:f>
      </x:c>
      <x:c r="AC1122" s="52" t="str">
        <x:f>IF(COUNT($P1122,$Q1122,$R1122,$S1122,$T1122,$U1122,$V1122,$W1122,$X1122)=9,"Yes","No")</x:f>
        <x:v>No</x:v>
      </x:c>
      <x:c r="AD1122" s="52" t="str">
        <x:f>IF(COUNT($Y1122,$Z1122)=2,"Yes","No")</x:f>
        <x:v>No</x:v>
      </x:c>
      <x:c r="AE1122" s="50" t="str"/>
      <x:c r="AF1122" t="str"/>
    </x:row>
    <x:row r="1123" ht="20" customHeight="1">
      <x:c r="A1123" s="50" t="str">
        <x:v>CTL-0161</x:v>
      </x:c>
      <x:c r="B1123" s="50" t="str">
        <x:v>Candidate alternative-rationale group</x:v>
      </x:c>
      <x:c r="C1123" s="52" t="str">
        <x:f>IF('Deal_Master_Wide'!$AU$163="","",'Deal_Master_Wide'!$AU$163)</x:f>
        <x:v>Not reviewed</x:v>
      </x:c>
      <x:c r="D1123" s="52" t="str">
        <x:f>IF('Deal_Master_Wide'!$AV$163="","",'Deal_Master_Wide'!$AV$163)</x:f>
        <x:v>Not assessed</x:v>
      </x:c>
      <x:c r="E1123" s="50" t="n">
        <x:v>0</x:v>
      </x:c>
      <x:c r="F1123" s="52" t="str">
        <x:f>IF(OR($C1123="High-confidence innovation-driven",$C1123="Medium-confidence innovation-driven"),1,IF($C1123="Clear alternative-rationale",0,""))</x:f>
      </x:c>
      <x:c r="G1123" s="52" t="str">
        <x:f>IF('Deal_Master_Wide'!$M$163="","",'Deal_Master_Wide'!$M$163)</x:f>
        <x:v>Review</x:v>
      </x:c>
      <x:c r="H1123" s="50" t="str">
        <x:v>Kalvista Pharmaceuticals Inc</x:v>
      </x:c>
      <x:c r="I1123" s="50" t="str">
        <x:v>Kalvista Pharmaceuticals Ltd</x:v>
      </x:c>
      <x:c r="J1123" s="50" t="n">
        <x:v>2016</x:v>
      </x:c>
      <x:c r="K1123" s="50" t="n">
        <x:v>-2</x:v>
      </x:c>
      <x:c r="L1123" s="50" t="n">
        <x:v>2014</x:v>
      </x:c>
      <x:c r="M1123" s="50" t="n">
        <x:v>0</x:v>
      </x:c>
      <x:c r="N1123" s="50" t="n">
        <x:v>0</x:v>
      </x:c>
      <x:c r="O1123" s="52" t="str">
        <x:f>IF($F1123="","",$F1123*$M1123)</x:f>
      </x:c>
      <x:c r="P1123" s="54" t="str">
        <x:f>IF('Deal_Master_Wide'!$BQ$163="","",'Deal_Master_Wide'!$BQ$163)</x:f>
      </x:c>
      <x:c r="Q1123" s="54" t="str">
        <x:f>IF('Deal_Master_Wide'!$BX$163="","",'Deal_Master_Wide'!$BX$163)</x:f>
      </x:c>
      <x:c r="R1123" s="54" t="str">
        <x:f>IF('Deal_Master_Wide'!$CE$163="","",'Deal_Master_Wide'!$CE$163)</x:f>
      </x:c>
      <x:c r="S1123" s="54" t="str">
        <x:f>IF('Deal_Master_Wide'!$CL$163="","",'Deal_Master_Wide'!$CL$163)</x:f>
      </x:c>
      <x:c r="T1123" s="54" t="str">
        <x:f>IF('Deal_Master_Wide'!$CS$163="","",'Deal_Master_Wide'!$CS$163)</x:f>
      </x:c>
      <x:c r="U1123" s="54" t="str">
        <x:f>IF('Deal_Master_Wide'!$CZ$163="","",'Deal_Master_Wide'!$CZ$163)</x:f>
      </x:c>
      <x:c r="V1123" s="56" t="str">
        <x:f>IF('Deal_Master_Wide'!$DG$163="","",'Deal_Master_Wide'!$DG$163)</x:f>
      </x:c>
      <x:c r="W1123" s="56" t="str">
        <x:f>IF('Deal_Master_Wide'!$DN$163="","",'Deal_Master_Wide'!$DN$163)</x:f>
      </x:c>
      <x:c r="X1123" s="56" t="str">
        <x:f>IF('Deal_Master_Wide'!$DU$163="","",'Deal_Master_Wide'!$DU$163)</x:f>
      </x:c>
      <x:c r="Y1123" s="118" t="str">
        <x:f>IF('Deal_Master_Wide'!$EB$163="","",'Deal_Master_Wide'!$EB$163)</x:f>
      </x:c>
      <x:c r="Z1123" s="118" t="str">
        <x:f>IF('Deal_Master_Wide'!$EI$163="","",'Deal_Master_Wide'!$EI$163)</x:f>
      </x:c>
      <x:c r="AA1123" s="52" t="str">
        <x:f>IF('Deal_Master_Wide'!$AL$163="","",'Deal_Master_Wide'!$AL$163)</x:f>
        <x:v>Unknown</x:v>
      </x:c>
      <x:c r="AB1123" s="54" t="str">
        <x:f>IF('Deal_Master_Wide'!$AF$163="","",'Deal_Master_Wide'!$AF$163)</x:f>
      </x:c>
      <x:c r="AC1123" s="52" t="str">
        <x:f>IF(COUNT($P1123,$Q1123,$R1123,$S1123,$T1123,$U1123,$V1123,$W1123,$X1123)=9,"Yes","No")</x:f>
        <x:v>No</x:v>
      </x:c>
      <x:c r="AD1123" s="52" t="str">
        <x:f>IF(COUNT($Y1123,$Z1123)=2,"Yes","No")</x:f>
        <x:v>No</x:v>
      </x:c>
      <x:c r="AE1123" s="50" t="str"/>
      <x:c r="AF1123" t="str"/>
    </x:row>
    <x:row r="1124" ht="20" customHeight="1">
      <x:c r="A1124" s="50" t="str">
        <x:v>CTL-0161</x:v>
      </x:c>
      <x:c r="B1124" s="50" t="str">
        <x:v>Candidate alternative-rationale group</x:v>
      </x:c>
      <x:c r="C1124" s="52" t="str">
        <x:f>IF('Deal_Master_Wide'!$AU$163="","",'Deal_Master_Wide'!$AU$163)</x:f>
        <x:v>Not reviewed</x:v>
      </x:c>
      <x:c r="D1124" s="52" t="str">
        <x:f>IF('Deal_Master_Wide'!$AV$163="","",'Deal_Master_Wide'!$AV$163)</x:f>
        <x:v>Not assessed</x:v>
      </x:c>
      <x:c r="E1124" s="50" t="n">
        <x:v>0</x:v>
      </x:c>
      <x:c r="F1124" s="52" t="str">
        <x:f>IF(OR($C1124="High-confidence innovation-driven",$C1124="Medium-confidence innovation-driven"),1,IF($C1124="Clear alternative-rationale",0,""))</x:f>
      </x:c>
      <x:c r="G1124" s="52" t="str">
        <x:f>IF('Deal_Master_Wide'!$M$163="","",'Deal_Master_Wide'!$M$163)</x:f>
        <x:v>Review</x:v>
      </x:c>
      <x:c r="H1124" s="50" t="str">
        <x:v>Kalvista Pharmaceuticals Inc</x:v>
      </x:c>
      <x:c r="I1124" s="50" t="str">
        <x:v>Kalvista Pharmaceuticals Ltd</x:v>
      </x:c>
      <x:c r="J1124" s="50" t="n">
        <x:v>2016</x:v>
      </x:c>
      <x:c r="K1124" s="50" t="n">
        <x:v>-1</x:v>
      </x:c>
      <x:c r="L1124" s="50" t="n">
        <x:v>2015</x:v>
      </x:c>
      <x:c r="M1124" s="50" t="n">
        <x:v>0</x:v>
      </x:c>
      <x:c r="N1124" s="50" t="n">
        <x:v>0</x:v>
      </x:c>
      <x:c r="O1124" s="52" t="str">
        <x:f>IF($F1124="","",$F1124*$M1124)</x:f>
      </x:c>
      <x:c r="P1124" s="54" t="str">
        <x:f>IF('Deal_Master_Wide'!$BR$163="","",'Deal_Master_Wide'!$BR$163)</x:f>
      </x:c>
      <x:c r="Q1124" s="54" t="str">
        <x:f>IF('Deal_Master_Wide'!$BY$163="","",'Deal_Master_Wide'!$BY$163)</x:f>
      </x:c>
      <x:c r="R1124" s="54" t="str">
        <x:f>IF('Deal_Master_Wide'!$CF$163="","",'Deal_Master_Wide'!$CF$163)</x:f>
      </x:c>
      <x:c r="S1124" s="54" t="str">
        <x:f>IF('Deal_Master_Wide'!$CM$163="","",'Deal_Master_Wide'!$CM$163)</x:f>
      </x:c>
      <x:c r="T1124" s="54" t="str">
        <x:f>IF('Deal_Master_Wide'!$CT$163="","",'Deal_Master_Wide'!$CT$163)</x:f>
      </x:c>
      <x:c r="U1124" s="54" t="str">
        <x:f>IF('Deal_Master_Wide'!$DA$163="","",'Deal_Master_Wide'!$DA$163)</x:f>
      </x:c>
      <x:c r="V1124" s="56" t="str">
        <x:f>IF('Deal_Master_Wide'!$DH$163="","",'Deal_Master_Wide'!$DH$163)</x:f>
      </x:c>
      <x:c r="W1124" s="56" t="str">
        <x:f>IF('Deal_Master_Wide'!$DO$163="","",'Deal_Master_Wide'!$DO$163)</x:f>
      </x:c>
      <x:c r="X1124" s="56" t="str">
        <x:f>IF('Deal_Master_Wide'!$DV$163="","",'Deal_Master_Wide'!$DV$163)</x:f>
      </x:c>
      <x:c r="Y1124" s="118" t="str">
        <x:f>IF('Deal_Master_Wide'!$EC$163="","",'Deal_Master_Wide'!$EC$163)</x:f>
      </x:c>
      <x:c r="Z1124" s="118" t="str">
        <x:f>IF('Deal_Master_Wide'!$EJ$163="","",'Deal_Master_Wide'!$EJ$163)</x:f>
      </x:c>
      <x:c r="AA1124" s="52" t="str">
        <x:f>IF('Deal_Master_Wide'!$AL$163="","",'Deal_Master_Wide'!$AL$163)</x:f>
        <x:v>Unknown</x:v>
      </x:c>
      <x:c r="AB1124" s="54" t="str">
        <x:f>IF('Deal_Master_Wide'!$AF$163="","",'Deal_Master_Wide'!$AF$163)</x:f>
      </x:c>
      <x:c r="AC1124" s="52" t="str">
        <x:f>IF(COUNT($P1124,$Q1124,$R1124,$S1124,$T1124,$U1124,$V1124,$W1124,$X1124)=9,"Yes","No")</x:f>
        <x:v>No</x:v>
      </x:c>
      <x:c r="AD1124" s="52" t="str">
        <x:f>IF(COUNT($Y1124,$Z1124)=2,"Yes","No")</x:f>
        <x:v>No</x:v>
      </x:c>
      <x:c r="AE1124" s="50" t="str"/>
      <x:c r="AF1124" t="str"/>
    </x:row>
    <x:row r="1125" ht="20" customHeight="1">
      <x:c r="A1125" s="50" t="str">
        <x:v>CTL-0161</x:v>
      </x:c>
      <x:c r="B1125" s="50" t="str">
        <x:v>Candidate alternative-rationale group</x:v>
      </x:c>
      <x:c r="C1125" s="52" t="str">
        <x:f>IF('Deal_Master_Wide'!$AU$163="","",'Deal_Master_Wide'!$AU$163)</x:f>
        <x:v>Not reviewed</x:v>
      </x:c>
      <x:c r="D1125" s="52" t="str">
        <x:f>IF('Deal_Master_Wide'!$AV$163="","",'Deal_Master_Wide'!$AV$163)</x:f>
        <x:v>Not assessed</x:v>
      </x:c>
      <x:c r="E1125" s="50" t="n">
        <x:v>0</x:v>
      </x:c>
      <x:c r="F1125" s="52" t="str">
        <x:f>IF(OR($C1125="High-confidence innovation-driven",$C1125="Medium-confidence innovation-driven"),1,IF($C1125="Clear alternative-rationale",0,""))</x:f>
      </x:c>
      <x:c r="G1125" s="52" t="str">
        <x:f>IF('Deal_Master_Wide'!$M$163="","",'Deal_Master_Wide'!$M$163)</x:f>
        <x:v>Review</x:v>
      </x:c>
      <x:c r="H1125" s="50" t="str">
        <x:v>Kalvista Pharmaceuticals Inc</x:v>
      </x:c>
      <x:c r="I1125" s="50" t="str">
        <x:v>Kalvista Pharmaceuticals Ltd</x:v>
      </x:c>
      <x:c r="J1125" s="50" t="n">
        <x:v>2016</x:v>
      </x:c>
      <x:c r="K1125" s="50" t="n">
        <x:v>0</x:v>
      </x:c>
      <x:c r="L1125" s="50" t="n">
        <x:v>2016</x:v>
      </x:c>
      <x:c r="M1125" s="50" t="n">
        <x:v>0</x:v>
      </x:c>
      <x:c r="N1125" s="50" t="n">
        <x:v>1</x:v>
      </x:c>
      <x:c r="O1125" s="52" t="str">
        <x:f>IF($F1125="","",$F1125*$M1125)</x:f>
      </x:c>
      <x:c r="P1125" s="54" t="str">
        <x:f>IF('Deal_Master_Wide'!$BS$163="","",'Deal_Master_Wide'!$BS$163)</x:f>
      </x:c>
      <x:c r="Q1125" s="54" t="str">
        <x:f>IF('Deal_Master_Wide'!$BZ$163="","",'Deal_Master_Wide'!$BZ$163)</x:f>
      </x:c>
      <x:c r="R1125" s="54" t="str">
        <x:f>IF('Deal_Master_Wide'!$CG$163="","",'Deal_Master_Wide'!$CG$163)</x:f>
      </x:c>
      <x:c r="S1125" s="54" t="str">
        <x:f>IF('Deal_Master_Wide'!$CN$163="","",'Deal_Master_Wide'!$CN$163)</x:f>
      </x:c>
      <x:c r="T1125" s="54" t="str">
        <x:f>IF('Deal_Master_Wide'!$CU$163="","",'Deal_Master_Wide'!$CU$163)</x:f>
      </x:c>
      <x:c r="U1125" s="54" t="str">
        <x:f>IF('Deal_Master_Wide'!$DB$163="","",'Deal_Master_Wide'!$DB$163)</x:f>
      </x:c>
      <x:c r="V1125" s="56" t="str">
        <x:f>IF('Deal_Master_Wide'!$DI$163="","",'Deal_Master_Wide'!$DI$163)</x:f>
      </x:c>
      <x:c r="W1125" s="56" t="str">
        <x:f>IF('Deal_Master_Wide'!$DP$163="","",'Deal_Master_Wide'!$DP$163)</x:f>
      </x:c>
      <x:c r="X1125" s="56" t="str">
        <x:f>IF('Deal_Master_Wide'!$DW$163="","",'Deal_Master_Wide'!$DW$163)</x:f>
      </x:c>
      <x:c r="Y1125" s="118" t="str">
        <x:f>IF('Deal_Master_Wide'!$ED$163="","",'Deal_Master_Wide'!$ED$163)</x:f>
      </x:c>
      <x:c r="Z1125" s="118" t="str">
        <x:f>IF('Deal_Master_Wide'!$EK$163="","",'Deal_Master_Wide'!$EK$163)</x:f>
      </x:c>
      <x:c r="AA1125" s="52" t="str">
        <x:f>IF('Deal_Master_Wide'!$AL$163="","",'Deal_Master_Wide'!$AL$163)</x:f>
        <x:v>Unknown</x:v>
      </x:c>
      <x:c r="AB1125" s="54" t="str">
        <x:f>IF('Deal_Master_Wide'!$AF$163="","",'Deal_Master_Wide'!$AF$163)</x:f>
      </x:c>
      <x:c r="AC1125" s="52" t="str">
        <x:f>IF(COUNT($P1125,$Q1125,$R1125,$S1125,$T1125,$U1125,$V1125,$W1125,$X1125)=9,"Yes","No")</x:f>
        <x:v>No</x:v>
      </x:c>
      <x:c r="AD1125" s="52" t="str">
        <x:f>IF(COUNT($Y1125,$Z1125)=2,"Yes","No")</x:f>
        <x:v>No</x:v>
      </x:c>
      <x:c r="AE1125" s="50" t="str"/>
      <x:c r="AF1125" t="str"/>
    </x:row>
    <x:row r="1126" ht="20" customHeight="1">
      <x:c r="A1126" s="50" t="str">
        <x:v>CTL-0161</x:v>
      </x:c>
      <x:c r="B1126" s="50" t="str">
        <x:v>Candidate alternative-rationale group</x:v>
      </x:c>
      <x:c r="C1126" s="52" t="str">
        <x:f>IF('Deal_Master_Wide'!$AU$163="","",'Deal_Master_Wide'!$AU$163)</x:f>
        <x:v>Not reviewed</x:v>
      </x:c>
      <x:c r="D1126" s="52" t="str">
        <x:f>IF('Deal_Master_Wide'!$AV$163="","",'Deal_Master_Wide'!$AV$163)</x:f>
        <x:v>Not assessed</x:v>
      </x:c>
      <x:c r="E1126" s="50" t="n">
        <x:v>0</x:v>
      </x:c>
      <x:c r="F1126" s="52" t="str">
        <x:f>IF(OR($C1126="High-confidence innovation-driven",$C1126="Medium-confidence innovation-driven"),1,IF($C1126="Clear alternative-rationale",0,""))</x:f>
      </x:c>
      <x:c r="G1126" s="52" t="str">
        <x:f>IF('Deal_Master_Wide'!$M$163="","",'Deal_Master_Wide'!$M$163)</x:f>
        <x:v>Review</x:v>
      </x:c>
      <x:c r="H1126" s="50" t="str">
        <x:v>Kalvista Pharmaceuticals Inc</x:v>
      </x:c>
      <x:c r="I1126" s="50" t="str">
        <x:v>Kalvista Pharmaceuticals Ltd</x:v>
      </x:c>
      <x:c r="J1126" s="50" t="n">
        <x:v>2016</x:v>
      </x:c>
      <x:c r="K1126" s="50" t="n">
        <x:v>1</x:v>
      </x:c>
      <x:c r="L1126" s="50" t="n">
        <x:v>2017</x:v>
      </x:c>
      <x:c r="M1126" s="50" t="n">
        <x:v>1</x:v>
      </x:c>
      <x:c r="N1126" s="50" t="n">
        <x:v>1</x:v>
      </x:c>
      <x:c r="O1126" s="52" t="str">
        <x:f>IF($F1126="","",$F1126*$M1126)</x:f>
      </x:c>
      <x:c r="P1126" s="54" t="str">
        <x:f>IF('Deal_Master_Wide'!$BT$163="","",'Deal_Master_Wide'!$BT$163)</x:f>
      </x:c>
      <x:c r="Q1126" s="54" t="str">
        <x:f>IF('Deal_Master_Wide'!$CA$163="","",'Deal_Master_Wide'!$CA$163)</x:f>
      </x:c>
      <x:c r="R1126" s="54" t="str">
        <x:f>IF('Deal_Master_Wide'!$CH$163="","",'Deal_Master_Wide'!$CH$163)</x:f>
      </x:c>
      <x:c r="S1126" s="54" t="str">
        <x:f>IF('Deal_Master_Wide'!$CO$163="","",'Deal_Master_Wide'!$CO$163)</x:f>
      </x:c>
      <x:c r="T1126" s="54" t="str">
        <x:f>IF('Deal_Master_Wide'!$CV$163="","",'Deal_Master_Wide'!$CV$163)</x:f>
      </x:c>
      <x:c r="U1126" s="54" t="str">
        <x:f>IF('Deal_Master_Wide'!$DC$163="","",'Deal_Master_Wide'!$DC$163)</x:f>
      </x:c>
      <x:c r="V1126" s="56" t="str">
        <x:f>IF('Deal_Master_Wide'!$DJ$163="","",'Deal_Master_Wide'!$DJ$163)</x:f>
      </x:c>
      <x:c r="W1126" s="56" t="str">
        <x:f>IF('Deal_Master_Wide'!$DQ$163="","",'Deal_Master_Wide'!$DQ$163)</x:f>
      </x:c>
      <x:c r="X1126" s="56" t="str">
        <x:f>IF('Deal_Master_Wide'!$DX$163="","",'Deal_Master_Wide'!$DX$163)</x:f>
      </x:c>
      <x:c r="Y1126" s="118" t="str">
        <x:f>IF('Deal_Master_Wide'!$EE$163="","",'Deal_Master_Wide'!$EE$163)</x:f>
      </x:c>
      <x:c r="Z1126" s="118" t="str">
        <x:f>IF('Deal_Master_Wide'!$EL$163="","",'Deal_Master_Wide'!$EL$163)</x:f>
      </x:c>
      <x:c r="AA1126" s="52" t="str">
        <x:f>IF('Deal_Master_Wide'!$AL$163="","",'Deal_Master_Wide'!$AL$163)</x:f>
        <x:v>Unknown</x:v>
      </x:c>
      <x:c r="AB1126" s="54" t="str">
        <x:f>IF('Deal_Master_Wide'!$AF$163="","",'Deal_Master_Wide'!$AF$163)</x:f>
      </x:c>
      <x:c r="AC1126" s="52" t="str">
        <x:f>IF(COUNT($P1126,$Q1126,$R1126,$S1126,$T1126,$U1126,$V1126,$W1126,$X1126)=9,"Yes","No")</x:f>
        <x:v>No</x:v>
      </x:c>
      <x:c r="AD1126" s="52" t="str">
        <x:f>IF(COUNT($Y1126,$Z1126)=2,"Yes","No")</x:f>
        <x:v>No</x:v>
      </x:c>
      <x:c r="AE1126" s="50" t="str"/>
      <x:c r="AF1126" t="str"/>
    </x:row>
    <x:row r="1127" ht="20" customHeight="1">
      <x:c r="A1127" s="50" t="str">
        <x:v>CTL-0161</x:v>
      </x:c>
      <x:c r="B1127" s="50" t="str">
        <x:v>Candidate alternative-rationale group</x:v>
      </x:c>
      <x:c r="C1127" s="52" t="str">
        <x:f>IF('Deal_Master_Wide'!$AU$163="","",'Deal_Master_Wide'!$AU$163)</x:f>
        <x:v>Not reviewed</x:v>
      </x:c>
      <x:c r="D1127" s="52" t="str">
        <x:f>IF('Deal_Master_Wide'!$AV$163="","",'Deal_Master_Wide'!$AV$163)</x:f>
        <x:v>Not assessed</x:v>
      </x:c>
      <x:c r="E1127" s="50" t="n">
        <x:v>0</x:v>
      </x:c>
      <x:c r="F1127" s="52" t="str">
        <x:f>IF(OR($C1127="High-confidence innovation-driven",$C1127="Medium-confidence innovation-driven"),1,IF($C1127="Clear alternative-rationale",0,""))</x:f>
      </x:c>
      <x:c r="G1127" s="52" t="str">
        <x:f>IF('Deal_Master_Wide'!$M$163="","",'Deal_Master_Wide'!$M$163)</x:f>
        <x:v>Review</x:v>
      </x:c>
      <x:c r="H1127" s="50" t="str">
        <x:v>Kalvista Pharmaceuticals Inc</x:v>
      </x:c>
      <x:c r="I1127" s="50" t="str">
        <x:v>Kalvista Pharmaceuticals Ltd</x:v>
      </x:c>
      <x:c r="J1127" s="50" t="n">
        <x:v>2016</x:v>
      </x:c>
      <x:c r="K1127" s="50" t="n">
        <x:v>2</x:v>
      </x:c>
      <x:c r="L1127" s="50" t="n">
        <x:v>2018</x:v>
      </x:c>
      <x:c r="M1127" s="50" t="n">
        <x:v>1</x:v>
      </x:c>
      <x:c r="N1127" s="50" t="n">
        <x:v>1</x:v>
      </x:c>
      <x:c r="O1127" s="52" t="str">
        <x:f>IF($F1127="","",$F1127*$M1127)</x:f>
      </x:c>
      <x:c r="P1127" s="54" t="str">
        <x:f>IF('Deal_Master_Wide'!$BU$163="","",'Deal_Master_Wide'!$BU$163)</x:f>
      </x:c>
      <x:c r="Q1127" s="54" t="str">
        <x:f>IF('Deal_Master_Wide'!$CB$163="","",'Deal_Master_Wide'!$CB$163)</x:f>
      </x:c>
      <x:c r="R1127" s="54" t="str">
        <x:f>IF('Deal_Master_Wide'!$CI$163="","",'Deal_Master_Wide'!$CI$163)</x:f>
      </x:c>
      <x:c r="S1127" s="54" t="str">
        <x:f>IF('Deal_Master_Wide'!$CP$163="","",'Deal_Master_Wide'!$CP$163)</x:f>
      </x:c>
      <x:c r="T1127" s="54" t="str">
        <x:f>IF('Deal_Master_Wide'!$CW$163="","",'Deal_Master_Wide'!$CW$163)</x:f>
      </x:c>
      <x:c r="U1127" s="54" t="str">
        <x:f>IF('Deal_Master_Wide'!$DD$163="","",'Deal_Master_Wide'!$DD$163)</x:f>
      </x:c>
      <x:c r="V1127" s="56" t="str">
        <x:f>IF('Deal_Master_Wide'!$DK$163="","",'Deal_Master_Wide'!$DK$163)</x:f>
      </x:c>
      <x:c r="W1127" s="56" t="str">
        <x:f>IF('Deal_Master_Wide'!$DR$163="","",'Deal_Master_Wide'!$DR$163)</x:f>
      </x:c>
      <x:c r="X1127" s="56" t="str">
        <x:f>IF('Deal_Master_Wide'!$DY$163="","",'Deal_Master_Wide'!$DY$163)</x:f>
      </x:c>
      <x:c r="Y1127" s="118" t="str">
        <x:f>IF('Deal_Master_Wide'!$EF$163="","",'Deal_Master_Wide'!$EF$163)</x:f>
      </x:c>
      <x:c r="Z1127" s="118" t="str">
        <x:f>IF('Deal_Master_Wide'!$EM$163="","",'Deal_Master_Wide'!$EM$163)</x:f>
      </x:c>
      <x:c r="AA1127" s="52" t="str">
        <x:f>IF('Deal_Master_Wide'!$AL$163="","",'Deal_Master_Wide'!$AL$163)</x:f>
        <x:v>Unknown</x:v>
      </x:c>
      <x:c r="AB1127" s="54" t="str">
        <x:f>IF('Deal_Master_Wide'!$AF$163="","",'Deal_Master_Wide'!$AF$163)</x:f>
      </x:c>
      <x:c r="AC1127" s="52" t="str">
        <x:f>IF(COUNT($P1127,$Q1127,$R1127,$S1127,$T1127,$U1127,$V1127,$W1127,$X1127)=9,"Yes","No")</x:f>
        <x:v>No</x:v>
      </x:c>
      <x:c r="AD1127" s="52" t="str">
        <x:f>IF(COUNT($Y1127,$Z1127)=2,"Yes","No")</x:f>
        <x:v>No</x:v>
      </x:c>
      <x:c r="AE1127" s="50" t="str"/>
      <x:c r="AF1127" t="str"/>
    </x:row>
    <x:row r="1128" ht="20" customHeight="1">
      <x:c r="A1128" s="50" t="str">
        <x:v>CTL-0161</x:v>
      </x:c>
      <x:c r="B1128" s="50" t="str">
        <x:v>Candidate alternative-rationale group</x:v>
      </x:c>
      <x:c r="C1128" s="52" t="str">
        <x:f>IF('Deal_Master_Wide'!$AU$163="","",'Deal_Master_Wide'!$AU$163)</x:f>
        <x:v>Not reviewed</x:v>
      </x:c>
      <x:c r="D1128" s="52" t="str">
        <x:f>IF('Deal_Master_Wide'!$AV$163="","",'Deal_Master_Wide'!$AV$163)</x:f>
        <x:v>Not assessed</x:v>
      </x:c>
      <x:c r="E1128" s="50" t="n">
        <x:v>0</x:v>
      </x:c>
      <x:c r="F1128" s="52" t="str">
        <x:f>IF(OR($C1128="High-confidence innovation-driven",$C1128="Medium-confidence innovation-driven"),1,IF($C1128="Clear alternative-rationale",0,""))</x:f>
      </x:c>
      <x:c r="G1128" s="52" t="str">
        <x:f>IF('Deal_Master_Wide'!$M$163="","",'Deal_Master_Wide'!$M$163)</x:f>
        <x:v>Review</x:v>
      </x:c>
      <x:c r="H1128" s="50" t="str">
        <x:v>Kalvista Pharmaceuticals Inc</x:v>
      </x:c>
      <x:c r="I1128" s="50" t="str">
        <x:v>Kalvista Pharmaceuticals Ltd</x:v>
      </x:c>
      <x:c r="J1128" s="50" t="n">
        <x:v>2016</x:v>
      </x:c>
      <x:c r="K1128" s="50" t="n">
        <x:v>3</x:v>
      </x:c>
      <x:c r="L1128" s="50" t="n">
        <x:v>2019</x:v>
      </x:c>
      <x:c r="M1128" s="50" t="n">
        <x:v>1</x:v>
      </x:c>
      <x:c r="N1128" s="50" t="n">
        <x:v>1</x:v>
      </x:c>
      <x:c r="O1128" s="52" t="str">
        <x:f>IF($F1128="","",$F1128*$M1128)</x:f>
      </x:c>
      <x:c r="P1128" s="54" t="str">
        <x:f>IF('Deal_Master_Wide'!$BV$163="","",'Deal_Master_Wide'!$BV$163)</x:f>
      </x:c>
      <x:c r="Q1128" s="54" t="str">
        <x:f>IF('Deal_Master_Wide'!$CC$163="","",'Deal_Master_Wide'!$CC$163)</x:f>
      </x:c>
      <x:c r="R1128" s="54" t="str">
        <x:f>IF('Deal_Master_Wide'!$CJ$163="","",'Deal_Master_Wide'!$CJ$163)</x:f>
      </x:c>
      <x:c r="S1128" s="54" t="str">
        <x:f>IF('Deal_Master_Wide'!$CQ$163="","",'Deal_Master_Wide'!$CQ$163)</x:f>
      </x:c>
      <x:c r="T1128" s="54" t="str">
        <x:f>IF('Deal_Master_Wide'!$CX$163="","",'Deal_Master_Wide'!$CX$163)</x:f>
      </x:c>
      <x:c r="U1128" s="54" t="str">
        <x:f>IF('Deal_Master_Wide'!$DE$163="","",'Deal_Master_Wide'!$DE$163)</x:f>
      </x:c>
      <x:c r="V1128" s="56" t="str">
        <x:f>IF('Deal_Master_Wide'!$DL$163="","",'Deal_Master_Wide'!$DL$163)</x:f>
      </x:c>
      <x:c r="W1128" s="56" t="str">
        <x:f>IF('Deal_Master_Wide'!$DS$163="","",'Deal_Master_Wide'!$DS$163)</x:f>
      </x:c>
      <x:c r="X1128" s="56" t="str">
        <x:f>IF('Deal_Master_Wide'!$DZ$163="","",'Deal_Master_Wide'!$DZ$163)</x:f>
      </x:c>
      <x:c r="Y1128" s="118" t="str">
        <x:f>IF('Deal_Master_Wide'!$EG$163="","",'Deal_Master_Wide'!$EG$163)</x:f>
      </x:c>
      <x:c r="Z1128" s="118" t="str">
        <x:f>IF('Deal_Master_Wide'!$EN$163="","",'Deal_Master_Wide'!$EN$163)</x:f>
      </x:c>
      <x:c r="AA1128" s="52" t="str">
        <x:f>IF('Deal_Master_Wide'!$AL$163="","",'Deal_Master_Wide'!$AL$163)</x:f>
        <x:v>Unknown</x:v>
      </x:c>
      <x:c r="AB1128" s="54" t="str">
        <x:f>IF('Deal_Master_Wide'!$AF$163="","",'Deal_Master_Wide'!$AF$163)</x:f>
      </x:c>
      <x:c r="AC1128" s="52" t="str">
        <x:f>IF(COUNT($P1128,$Q1128,$R1128,$S1128,$T1128,$U1128,$V1128,$W1128,$X1128)=9,"Yes","No")</x:f>
        <x:v>No</x:v>
      </x:c>
      <x:c r="AD1128" s="52" t="str">
        <x:f>IF(COUNT($Y1128,$Z1128)=2,"Yes","No")</x:f>
        <x:v>No</x:v>
      </x:c>
      <x:c r="AE1128" s="50" t="str"/>
      <x:c r="AF1128" t="str"/>
    </x:row>
    <x:row r="1129" ht="20" customHeight="1">
      <x:c r="A1129" s="50" t="str">
        <x:v>CTL-0162</x:v>
      </x:c>
      <x:c r="B1129" s="50" t="str">
        <x:v>Candidate alternative-rationale group</x:v>
      </x:c>
      <x:c r="C1129" s="52" t="str">
        <x:f>IF('Deal_Master_Wide'!$AU$164="","",'Deal_Master_Wide'!$AU$164)</x:f>
        <x:v>Not reviewed</x:v>
      </x:c>
      <x:c r="D1129" s="52" t="str">
        <x:f>IF('Deal_Master_Wide'!$AV$164="","",'Deal_Master_Wide'!$AV$164)</x:f>
        <x:v>Not assessed</x:v>
      </x:c>
      <x:c r="E1129" s="50" t="n">
        <x:v>0</x:v>
      </x:c>
      <x:c r="F1129" s="52" t="str">
        <x:f>IF(OR($C1129="High-confidence innovation-driven",$C1129="Medium-confidence innovation-driven"),1,IF($C1129="Clear alternative-rationale",0,""))</x:f>
      </x:c>
      <x:c r="G1129" s="52" t="str">
        <x:f>IF('Deal_Master_Wide'!$M$164="","",'Deal_Master_Wide'!$M$164)</x:f>
        <x:v>Review</x:v>
      </x:c>
      <x:c r="H1129" s="50" t="str">
        <x:v>Polpharma SA</x:v>
      </x:c>
      <x:c r="I1129" s="50" t="str">
        <x:v>Polpharma Biologics Utrecht BV</x:v>
      </x:c>
      <x:c r="J1129" s="50" t="n">
        <x:v>2016</x:v>
      </x:c>
      <x:c r="K1129" s="50" t="n">
        <x:v>-3</x:v>
      </x:c>
      <x:c r="L1129" s="50" t="n">
        <x:v>2013</x:v>
      </x:c>
      <x:c r="M1129" s="50" t="n">
        <x:v>0</x:v>
      </x:c>
      <x:c r="N1129" s="50" t="n">
        <x:v>0</x:v>
      </x:c>
      <x:c r="O1129" s="52" t="str">
        <x:f>IF($F1129="","",$F1129*$M1129)</x:f>
      </x:c>
      <x:c r="P1129" s="54" t="str">
        <x:f>IF('Deal_Master_Wide'!$BP$164="","",'Deal_Master_Wide'!$BP$164)</x:f>
      </x:c>
      <x:c r="Q1129" s="54" t="str">
        <x:f>IF('Deal_Master_Wide'!$BW$164="","",'Deal_Master_Wide'!$BW$164)</x:f>
      </x:c>
      <x:c r="R1129" s="54" t="str">
        <x:f>IF('Deal_Master_Wide'!$CD$164="","",'Deal_Master_Wide'!$CD$164)</x:f>
      </x:c>
      <x:c r="S1129" s="54" t="str">
        <x:f>IF('Deal_Master_Wide'!$CK$164="","",'Deal_Master_Wide'!$CK$164)</x:f>
      </x:c>
      <x:c r="T1129" s="54" t="str">
        <x:f>IF('Deal_Master_Wide'!$CR$164="","",'Deal_Master_Wide'!$CR$164)</x:f>
      </x:c>
      <x:c r="U1129" s="54" t="str">
        <x:f>IF('Deal_Master_Wide'!$CY$164="","",'Deal_Master_Wide'!$CY$164)</x:f>
      </x:c>
      <x:c r="V1129" s="56" t="str">
        <x:f>IF('Deal_Master_Wide'!$DF$164="","",'Deal_Master_Wide'!$DF$164)</x:f>
      </x:c>
      <x:c r="W1129" s="56" t="str">
        <x:f>IF('Deal_Master_Wide'!$DM$164="","",'Deal_Master_Wide'!$DM$164)</x:f>
      </x:c>
      <x:c r="X1129" s="56" t="str">
        <x:f>IF('Deal_Master_Wide'!$DT$164="","",'Deal_Master_Wide'!$DT$164)</x:f>
      </x:c>
      <x:c r="Y1129" s="118" t="str">
        <x:f>IF('Deal_Master_Wide'!$EA$164="","",'Deal_Master_Wide'!$EA$164)</x:f>
      </x:c>
      <x:c r="Z1129" s="118" t="str">
        <x:f>IF('Deal_Master_Wide'!$EH$164="","",'Deal_Master_Wide'!$EH$164)</x:f>
      </x:c>
      <x:c r="AA1129" s="52" t="str">
        <x:f>IF('Deal_Master_Wide'!$AL$164="","",'Deal_Master_Wide'!$AL$164)</x:f>
        <x:v>Unknown</x:v>
      </x:c>
      <x:c r="AB1129" s="54" t="n">
        <x:f>IF('Deal_Master_Wide'!$AF$164="","",'Deal_Master_Wide'!$AF$164)</x:f>
        <x:v>4</x:v>
      </x:c>
      <x:c r="AC1129" s="52" t="str">
        <x:f>IF(COUNT($P1129,$Q1129,$R1129,$S1129,$T1129,$U1129,$V1129,$W1129,$X1129)=9,"Yes","No")</x:f>
        <x:v>No</x:v>
      </x:c>
      <x:c r="AD1129" s="52" t="str">
        <x:f>IF(COUNT($Y1129,$Z1129)=2,"Yes","No")</x:f>
        <x:v>No</x:v>
      </x:c>
      <x:c r="AE1129" s="50" t="str"/>
      <x:c r="AF1129" t="str"/>
    </x:row>
    <x:row r="1130" ht="20" customHeight="1">
      <x:c r="A1130" s="50" t="str">
        <x:v>CTL-0162</x:v>
      </x:c>
      <x:c r="B1130" s="50" t="str">
        <x:v>Candidate alternative-rationale group</x:v>
      </x:c>
      <x:c r="C1130" s="52" t="str">
        <x:f>IF('Deal_Master_Wide'!$AU$164="","",'Deal_Master_Wide'!$AU$164)</x:f>
        <x:v>Not reviewed</x:v>
      </x:c>
      <x:c r="D1130" s="52" t="str">
        <x:f>IF('Deal_Master_Wide'!$AV$164="","",'Deal_Master_Wide'!$AV$164)</x:f>
        <x:v>Not assessed</x:v>
      </x:c>
      <x:c r="E1130" s="50" t="n">
        <x:v>0</x:v>
      </x:c>
      <x:c r="F1130" s="52" t="str">
        <x:f>IF(OR($C1130="High-confidence innovation-driven",$C1130="Medium-confidence innovation-driven"),1,IF($C1130="Clear alternative-rationale",0,""))</x:f>
      </x:c>
      <x:c r="G1130" s="52" t="str">
        <x:f>IF('Deal_Master_Wide'!$M$164="","",'Deal_Master_Wide'!$M$164)</x:f>
        <x:v>Review</x:v>
      </x:c>
      <x:c r="H1130" s="50" t="str">
        <x:v>Polpharma SA</x:v>
      </x:c>
      <x:c r="I1130" s="50" t="str">
        <x:v>Polpharma Biologics Utrecht BV</x:v>
      </x:c>
      <x:c r="J1130" s="50" t="n">
        <x:v>2016</x:v>
      </x:c>
      <x:c r="K1130" s="50" t="n">
        <x:v>-2</x:v>
      </x:c>
      <x:c r="L1130" s="50" t="n">
        <x:v>2014</x:v>
      </x:c>
      <x:c r="M1130" s="50" t="n">
        <x:v>0</x:v>
      </x:c>
      <x:c r="N1130" s="50" t="n">
        <x:v>0</x:v>
      </x:c>
      <x:c r="O1130" s="52" t="str">
        <x:f>IF($F1130="","",$F1130*$M1130)</x:f>
      </x:c>
      <x:c r="P1130" s="54" t="str">
        <x:f>IF('Deal_Master_Wide'!$BQ$164="","",'Deal_Master_Wide'!$BQ$164)</x:f>
      </x:c>
      <x:c r="Q1130" s="54" t="str">
        <x:f>IF('Deal_Master_Wide'!$BX$164="","",'Deal_Master_Wide'!$BX$164)</x:f>
      </x:c>
      <x:c r="R1130" s="54" t="str">
        <x:f>IF('Deal_Master_Wide'!$CE$164="","",'Deal_Master_Wide'!$CE$164)</x:f>
      </x:c>
      <x:c r="S1130" s="54" t="str">
        <x:f>IF('Deal_Master_Wide'!$CL$164="","",'Deal_Master_Wide'!$CL$164)</x:f>
      </x:c>
      <x:c r="T1130" s="54" t="str">
        <x:f>IF('Deal_Master_Wide'!$CS$164="","",'Deal_Master_Wide'!$CS$164)</x:f>
      </x:c>
      <x:c r="U1130" s="54" t="str">
        <x:f>IF('Deal_Master_Wide'!$CZ$164="","",'Deal_Master_Wide'!$CZ$164)</x:f>
      </x:c>
      <x:c r="V1130" s="56" t="str">
        <x:f>IF('Deal_Master_Wide'!$DG$164="","",'Deal_Master_Wide'!$DG$164)</x:f>
      </x:c>
      <x:c r="W1130" s="56" t="str">
        <x:f>IF('Deal_Master_Wide'!$DN$164="","",'Deal_Master_Wide'!$DN$164)</x:f>
      </x:c>
      <x:c r="X1130" s="56" t="str">
        <x:f>IF('Deal_Master_Wide'!$DU$164="","",'Deal_Master_Wide'!$DU$164)</x:f>
      </x:c>
      <x:c r="Y1130" s="118" t="str">
        <x:f>IF('Deal_Master_Wide'!$EB$164="","",'Deal_Master_Wide'!$EB$164)</x:f>
      </x:c>
      <x:c r="Z1130" s="118" t="str">
        <x:f>IF('Deal_Master_Wide'!$EI$164="","",'Deal_Master_Wide'!$EI$164)</x:f>
      </x:c>
      <x:c r="AA1130" s="52" t="str">
        <x:f>IF('Deal_Master_Wide'!$AL$164="","",'Deal_Master_Wide'!$AL$164)</x:f>
        <x:v>Unknown</x:v>
      </x:c>
      <x:c r="AB1130" s="54" t="n">
        <x:f>IF('Deal_Master_Wide'!$AF$164="","",'Deal_Master_Wide'!$AF$164)</x:f>
        <x:v>4</x:v>
      </x:c>
      <x:c r="AC1130" s="52" t="str">
        <x:f>IF(COUNT($P1130,$Q1130,$R1130,$S1130,$T1130,$U1130,$V1130,$W1130,$X1130)=9,"Yes","No")</x:f>
        <x:v>No</x:v>
      </x:c>
      <x:c r="AD1130" s="52" t="str">
        <x:f>IF(COUNT($Y1130,$Z1130)=2,"Yes","No")</x:f>
        <x:v>No</x:v>
      </x:c>
      <x:c r="AE1130" s="50" t="str"/>
      <x:c r="AF1130" t="str"/>
    </x:row>
    <x:row r="1131" ht="20" customHeight="1">
      <x:c r="A1131" s="50" t="str">
        <x:v>CTL-0162</x:v>
      </x:c>
      <x:c r="B1131" s="50" t="str">
        <x:v>Candidate alternative-rationale group</x:v>
      </x:c>
      <x:c r="C1131" s="52" t="str">
        <x:f>IF('Deal_Master_Wide'!$AU$164="","",'Deal_Master_Wide'!$AU$164)</x:f>
        <x:v>Not reviewed</x:v>
      </x:c>
      <x:c r="D1131" s="52" t="str">
        <x:f>IF('Deal_Master_Wide'!$AV$164="","",'Deal_Master_Wide'!$AV$164)</x:f>
        <x:v>Not assessed</x:v>
      </x:c>
      <x:c r="E1131" s="50" t="n">
        <x:v>0</x:v>
      </x:c>
      <x:c r="F1131" s="52" t="str">
        <x:f>IF(OR($C1131="High-confidence innovation-driven",$C1131="Medium-confidence innovation-driven"),1,IF($C1131="Clear alternative-rationale",0,""))</x:f>
      </x:c>
      <x:c r="G1131" s="52" t="str">
        <x:f>IF('Deal_Master_Wide'!$M$164="","",'Deal_Master_Wide'!$M$164)</x:f>
        <x:v>Review</x:v>
      </x:c>
      <x:c r="H1131" s="50" t="str">
        <x:v>Polpharma SA</x:v>
      </x:c>
      <x:c r="I1131" s="50" t="str">
        <x:v>Polpharma Biologics Utrecht BV</x:v>
      </x:c>
      <x:c r="J1131" s="50" t="n">
        <x:v>2016</x:v>
      </x:c>
      <x:c r="K1131" s="50" t="n">
        <x:v>-1</x:v>
      </x:c>
      <x:c r="L1131" s="50" t="n">
        <x:v>2015</x:v>
      </x:c>
      <x:c r="M1131" s="50" t="n">
        <x:v>0</x:v>
      </x:c>
      <x:c r="N1131" s="50" t="n">
        <x:v>0</x:v>
      </x:c>
      <x:c r="O1131" s="52" t="str">
        <x:f>IF($F1131="","",$F1131*$M1131)</x:f>
      </x:c>
      <x:c r="P1131" s="54" t="str">
        <x:f>IF('Deal_Master_Wide'!$BR$164="","",'Deal_Master_Wide'!$BR$164)</x:f>
      </x:c>
      <x:c r="Q1131" s="54" t="str">
        <x:f>IF('Deal_Master_Wide'!$BY$164="","",'Deal_Master_Wide'!$BY$164)</x:f>
      </x:c>
      <x:c r="R1131" s="54" t="str">
        <x:f>IF('Deal_Master_Wide'!$CF$164="","",'Deal_Master_Wide'!$CF$164)</x:f>
      </x:c>
      <x:c r="S1131" s="54" t="str">
        <x:f>IF('Deal_Master_Wide'!$CM$164="","",'Deal_Master_Wide'!$CM$164)</x:f>
      </x:c>
      <x:c r="T1131" s="54" t="str">
        <x:f>IF('Deal_Master_Wide'!$CT$164="","",'Deal_Master_Wide'!$CT$164)</x:f>
      </x:c>
      <x:c r="U1131" s="54" t="str">
        <x:f>IF('Deal_Master_Wide'!$DA$164="","",'Deal_Master_Wide'!$DA$164)</x:f>
      </x:c>
      <x:c r="V1131" s="56" t="str">
        <x:f>IF('Deal_Master_Wide'!$DH$164="","",'Deal_Master_Wide'!$DH$164)</x:f>
      </x:c>
      <x:c r="W1131" s="56" t="str">
        <x:f>IF('Deal_Master_Wide'!$DO$164="","",'Deal_Master_Wide'!$DO$164)</x:f>
      </x:c>
      <x:c r="X1131" s="56" t="str">
        <x:f>IF('Deal_Master_Wide'!$DV$164="","",'Deal_Master_Wide'!$DV$164)</x:f>
      </x:c>
      <x:c r="Y1131" s="118" t="str">
        <x:f>IF('Deal_Master_Wide'!$EC$164="","",'Deal_Master_Wide'!$EC$164)</x:f>
      </x:c>
      <x:c r="Z1131" s="118" t="str">
        <x:f>IF('Deal_Master_Wide'!$EJ$164="","",'Deal_Master_Wide'!$EJ$164)</x:f>
      </x:c>
      <x:c r="AA1131" s="52" t="str">
        <x:f>IF('Deal_Master_Wide'!$AL$164="","",'Deal_Master_Wide'!$AL$164)</x:f>
        <x:v>Unknown</x:v>
      </x:c>
      <x:c r="AB1131" s="54" t="n">
        <x:f>IF('Deal_Master_Wide'!$AF$164="","",'Deal_Master_Wide'!$AF$164)</x:f>
        <x:v>4</x:v>
      </x:c>
      <x:c r="AC1131" s="52" t="str">
        <x:f>IF(COUNT($P1131,$Q1131,$R1131,$S1131,$T1131,$U1131,$V1131,$W1131,$X1131)=9,"Yes","No")</x:f>
        <x:v>No</x:v>
      </x:c>
      <x:c r="AD1131" s="52" t="str">
        <x:f>IF(COUNT($Y1131,$Z1131)=2,"Yes","No")</x:f>
        <x:v>No</x:v>
      </x:c>
      <x:c r="AE1131" s="50" t="str"/>
      <x:c r="AF1131" t="str"/>
    </x:row>
    <x:row r="1132" ht="20" customHeight="1">
      <x:c r="A1132" s="50" t="str">
        <x:v>CTL-0162</x:v>
      </x:c>
      <x:c r="B1132" s="50" t="str">
        <x:v>Candidate alternative-rationale group</x:v>
      </x:c>
      <x:c r="C1132" s="52" t="str">
        <x:f>IF('Deal_Master_Wide'!$AU$164="","",'Deal_Master_Wide'!$AU$164)</x:f>
        <x:v>Not reviewed</x:v>
      </x:c>
      <x:c r="D1132" s="52" t="str">
        <x:f>IF('Deal_Master_Wide'!$AV$164="","",'Deal_Master_Wide'!$AV$164)</x:f>
        <x:v>Not assessed</x:v>
      </x:c>
      <x:c r="E1132" s="50" t="n">
        <x:v>0</x:v>
      </x:c>
      <x:c r="F1132" s="52" t="str">
        <x:f>IF(OR($C1132="High-confidence innovation-driven",$C1132="Medium-confidence innovation-driven"),1,IF($C1132="Clear alternative-rationale",0,""))</x:f>
      </x:c>
      <x:c r="G1132" s="52" t="str">
        <x:f>IF('Deal_Master_Wide'!$M$164="","",'Deal_Master_Wide'!$M$164)</x:f>
        <x:v>Review</x:v>
      </x:c>
      <x:c r="H1132" s="50" t="str">
        <x:v>Polpharma SA</x:v>
      </x:c>
      <x:c r="I1132" s="50" t="str">
        <x:v>Polpharma Biologics Utrecht BV</x:v>
      </x:c>
      <x:c r="J1132" s="50" t="n">
        <x:v>2016</x:v>
      </x:c>
      <x:c r="K1132" s="50" t="n">
        <x:v>0</x:v>
      </x:c>
      <x:c r="L1132" s="50" t="n">
        <x:v>2016</x:v>
      </x:c>
      <x:c r="M1132" s="50" t="n">
        <x:v>0</x:v>
      </x:c>
      <x:c r="N1132" s="50" t="n">
        <x:v>1</x:v>
      </x:c>
      <x:c r="O1132" s="52" t="str">
        <x:f>IF($F1132="","",$F1132*$M1132)</x:f>
      </x:c>
      <x:c r="P1132" s="54" t="str">
        <x:f>IF('Deal_Master_Wide'!$BS$164="","",'Deal_Master_Wide'!$BS$164)</x:f>
      </x:c>
      <x:c r="Q1132" s="54" t="str">
        <x:f>IF('Deal_Master_Wide'!$BZ$164="","",'Deal_Master_Wide'!$BZ$164)</x:f>
      </x:c>
      <x:c r="R1132" s="54" t="str">
        <x:f>IF('Deal_Master_Wide'!$CG$164="","",'Deal_Master_Wide'!$CG$164)</x:f>
      </x:c>
      <x:c r="S1132" s="54" t="str">
        <x:f>IF('Deal_Master_Wide'!$CN$164="","",'Deal_Master_Wide'!$CN$164)</x:f>
      </x:c>
      <x:c r="T1132" s="54" t="str">
        <x:f>IF('Deal_Master_Wide'!$CU$164="","",'Deal_Master_Wide'!$CU$164)</x:f>
      </x:c>
      <x:c r="U1132" s="54" t="str">
        <x:f>IF('Deal_Master_Wide'!$DB$164="","",'Deal_Master_Wide'!$DB$164)</x:f>
      </x:c>
      <x:c r="V1132" s="56" t="str">
        <x:f>IF('Deal_Master_Wide'!$DI$164="","",'Deal_Master_Wide'!$DI$164)</x:f>
      </x:c>
      <x:c r="W1132" s="56" t="str">
        <x:f>IF('Deal_Master_Wide'!$DP$164="","",'Deal_Master_Wide'!$DP$164)</x:f>
      </x:c>
      <x:c r="X1132" s="56" t="str">
        <x:f>IF('Deal_Master_Wide'!$DW$164="","",'Deal_Master_Wide'!$DW$164)</x:f>
      </x:c>
      <x:c r="Y1132" s="118" t="str">
        <x:f>IF('Deal_Master_Wide'!$ED$164="","",'Deal_Master_Wide'!$ED$164)</x:f>
      </x:c>
      <x:c r="Z1132" s="118" t="str">
        <x:f>IF('Deal_Master_Wide'!$EK$164="","",'Deal_Master_Wide'!$EK$164)</x:f>
      </x:c>
      <x:c r="AA1132" s="52" t="str">
        <x:f>IF('Deal_Master_Wide'!$AL$164="","",'Deal_Master_Wide'!$AL$164)</x:f>
        <x:v>Unknown</x:v>
      </x:c>
      <x:c r="AB1132" s="54" t="n">
        <x:f>IF('Deal_Master_Wide'!$AF$164="","",'Deal_Master_Wide'!$AF$164)</x:f>
        <x:v>4</x:v>
      </x:c>
      <x:c r="AC1132" s="52" t="str">
        <x:f>IF(COUNT($P1132,$Q1132,$R1132,$S1132,$T1132,$U1132,$V1132,$W1132,$X1132)=9,"Yes","No")</x:f>
        <x:v>No</x:v>
      </x:c>
      <x:c r="AD1132" s="52" t="str">
        <x:f>IF(COUNT($Y1132,$Z1132)=2,"Yes","No")</x:f>
        <x:v>No</x:v>
      </x:c>
      <x:c r="AE1132" s="50" t="str"/>
      <x:c r="AF1132" t="str"/>
    </x:row>
    <x:row r="1133" ht="20" customHeight="1">
      <x:c r="A1133" s="50" t="str">
        <x:v>CTL-0162</x:v>
      </x:c>
      <x:c r="B1133" s="50" t="str">
        <x:v>Candidate alternative-rationale group</x:v>
      </x:c>
      <x:c r="C1133" s="52" t="str">
        <x:f>IF('Deal_Master_Wide'!$AU$164="","",'Deal_Master_Wide'!$AU$164)</x:f>
        <x:v>Not reviewed</x:v>
      </x:c>
      <x:c r="D1133" s="52" t="str">
        <x:f>IF('Deal_Master_Wide'!$AV$164="","",'Deal_Master_Wide'!$AV$164)</x:f>
        <x:v>Not assessed</x:v>
      </x:c>
      <x:c r="E1133" s="50" t="n">
        <x:v>0</x:v>
      </x:c>
      <x:c r="F1133" s="52" t="str">
        <x:f>IF(OR($C1133="High-confidence innovation-driven",$C1133="Medium-confidence innovation-driven"),1,IF($C1133="Clear alternative-rationale",0,""))</x:f>
      </x:c>
      <x:c r="G1133" s="52" t="str">
        <x:f>IF('Deal_Master_Wide'!$M$164="","",'Deal_Master_Wide'!$M$164)</x:f>
        <x:v>Review</x:v>
      </x:c>
      <x:c r="H1133" s="50" t="str">
        <x:v>Polpharma SA</x:v>
      </x:c>
      <x:c r="I1133" s="50" t="str">
        <x:v>Polpharma Biologics Utrecht BV</x:v>
      </x:c>
      <x:c r="J1133" s="50" t="n">
        <x:v>2016</x:v>
      </x:c>
      <x:c r="K1133" s="50" t="n">
        <x:v>1</x:v>
      </x:c>
      <x:c r="L1133" s="50" t="n">
        <x:v>2017</x:v>
      </x:c>
      <x:c r="M1133" s="50" t="n">
        <x:v>1</x:v>
      </x:c>
      <x:c r="N1133" s="50" t="n">
        <x:v>1</x:v>
      </x:c>
      <x:c r="O1133" s="52" t="str">
        <x:f>IF($F1133="","",$F1133*$M1133)</x:f>
      </x:c>
      <x:c r="P1133" s="54" t="str">
        <x:f>IF('Deal_Master_Wide'!$BT$164="","",'Deal_Master_Wide'!$BT$164)</x:f>
      </x:c>
      <x:c r="Q1133" s="54" t="str">
        <x:f>IF('Deal_Master_Wide'!$CA$164="","",'Deal_Master_Wide'!$CA$164)</x:f>
      </x:c>
      <x:c r="R1133" s="54" t="str">
        <x:f>IF('Deal_Master_Wide'!$CH$164="","",'Deal_Master_Wide'!$CH$164)</x:f>
      </x:c>
      <x:c r="S1133" s="54" t="str">
        <x:f>IF('Deal_Master_Wide'!$CO$164="","",'Deal_Master_Wide'!$CO$164)</x:f>
      </x:c>
      <x:c r="T1133" s="54" t="str">
        <x:f>IF('Deal_Master_Wide'!$CV$164="","",'Deal_Master_Wide'!$CV$164)</x:f>
      </x:c>
      <x:c r="U1133" s="54" t="str">
        <x:f>IF('Deal_Master_Wide'!$DC$164="","",'Deal_Master_Wide'!$DC$164)</x:f>
      </x:c>
      <x:c r="V1133" s="56" t="str">
        <x:f>IF('Deal_Master_Wide'!$DJ$164="","",'Deal_Master_Wide'!$DJ$164)</x:f>
      </x:c>
      <x:c r="W1133" s="56" t="str">
        <x:f>IF('Deal_Master_Wide'!$DQ$164="","",'Deal_Master_Wide'!$DQ$164)</x:f>
      </x:c>
      <x:c r="X1133" s="56" t="str">
        <x:f>IF('Deal_Master_Wide'!$DX$164="","",'Deal_Master_Wide'!$DX$164)</x:f>
      </x:c>
      <x:c r="Y1133" s="118" t="str">
        <x:f>IF('Deal_Master_Wide'!$EE$164="","",'Deal_Master_Wide'!$EE$164)</x:f>
      </x:c>
      <x:c r="Z1133" s="118" t="str">
        <x:f>IF('Deal_Master_Wide'!$EL$164="","",'Deal_Master_Wide'!$EL$164)</x:f>
      </x:c>
      <x:c r="AA1133" s="52" t="str">
        <x:f>IF('Deal_Master_Wide'!$AL$164="","",'Deal_Master_Wide'!$AL$164)</x:f>
        <x:v>Unknown</x:v>
      </x:c>
      <x:c r="AB1133" s="54" t="n">
        <x:f>IF('Deal_Master_Wide'!$AF$164="","",'Deal_Master_Wide'!$AF$164)</x:f>
        <x:v>4</x:v>
      </x:c>
      <x:c r="AC1133" s="52" t="str">
        <x:f>IF(COUNT($P1133,$Q1133,$R1133,$S1133,$T1133,$U1133,$V1133,$W1133,$X1133)=9,"Yes","No")</x:f>
        <x:v>No</x:v>
      </x:c>
      <x:c r="AD1133" s="52" t="str">
        <x:f>IF(COUNT($Y1133,$Z1133)=2,"Yes","No")</x:f>
        <x:v>No</x:v>
      </x:c>
      <x:c r="AE1133" s="50" t="str"/>
      <x:c r="AF1133" t="str"/>
    </x:row>
    <x:row r="1134" ht="20" customHeight="1">
      <x:c r="A1134" s="50" t="str">
        <x:v>CTL-0162</x:v>
      </x:c>
      <x:c r="B1134" s="50" t="str">
        <x:v>Candidate alternative-rationale group</x:v>
      </x:c>
      <x:c r="C1134" s="52" t="str">
        <x:f>IF('Deal_Master_Wide'!$AU$164="","",'Deal_Master_Wide'!$AU$164)</x:f>
        <x:v>Not reviewed</x:v>
      </x:c>
      <x:c r="D1134" s="52" t="str">
        <x:f>IF('Deal_Master_Wide'!$AV$164="","",'Deal_Master_Wide'!$AV$164)</x:f>
        <x:v>Not assessed</x:v>
      </x:c>
      <x:c r="E1134" s="50" t="n">
        <x:v>0</x:v>
      </x:c>
      <x:c r="F1134" s="52" t="str">
        <x:f>IF(OR($C1134="High-confidence innovation-driven",$C1134="Medium-confidence innovation-driven"),1,IF($C1134="Clear alternative-rationale",0,""))</x:f>
      </x:c>
      <x:c r="G1134" s="52" t="str">
        <x:f>IF('Deal_Master_Wide'!$M$164="","",'Deal_Master_Wide'!$M$164)</x:f>
        <x:v>Review</x:v>
      </x:c>
      <x:c r="H1134" s="50" t="str">
        <x:v>Polpharma SA</x:v>
      </x:c>
      <x:c r="I1134" s="50" t="str">
        <x:v>Polpharma Biologics Utrecht BV</x:v>
      </x:c>
      <x:c r="J1134" s="50" t="n">
        <x:v>2016</x:v>
      </x:c>
      <x:c r="K1134" s="50" t="n">
        <x:v>2</x:v>
      </x:c>
      <x:c r="L1134" s="50" t="n">
        <x:v>2018</x:v>
      </x:c>
      <x:c r="M1134" s="50" t="n">
        <x:v>1</x:v>
      </x:c>
      <x:c r="N1134" s="50" t="n">
        <x:v>1</x:v>
      </x:c>
      <x:c r="O1134" s="52" t="str">
        <x:f>IF($F1134="","",$F1134*$M1134)</x:f>
      </x:c>
      <x:c r="P1134" s="54" t="str">
        <x:f>IF('Deal_Master_Wide'!$BU$164="","",'Deal_Master_Wide'!$BU$164)</x:f>
      </x:c>
      <x:c r="Q1134" s="54" t="str">
        <x:f>IF('Deal_Master_Wide'!$CB$164="","",'Deal_Master_Wide'!$CB$164)</x:f>
      </x:c>
      <x:c r="R1134" s="54" t="str">
        <x:f>IF('Deal_Master_Wide'!$CI$164="","",'Deal_Master_Wide'!$CI$164)</x:f>
      </x:c>
      <x:c r="S1134" s="54" t="str">
        <x:f>IF('Deal_Master_Wide'!$CP$164="","",'Deal_Master_Wide'!$CP$164)</x:f>
      </x:c>
      <x:c r="T1134" s="54" t="str">
        <x:f>IF('Deal_Master_Wide'!$CW$164="","",'Deal_Master_Wide'!$CW$164)</x:f>
      </x:c>
      <x:c r="U1134" s="54" t="str">
        <x:f>IF('Deal_Master_Wide'!$DD$164="","",'Deal_Master_Wide'!$DD$164)</x:f>
      </x:c>
      <x:c r="V1134" s="56" t="str">
        <x:f>IF('Deal_Master_Wide'!$DK$164="","",'Deal_Master_Wide'!$DK$164)</x:f>
      </x:c>
      <x:c r="W1134" s="56" t="str">
        <x:f>IF('Deal_Master_Wide'!$DR$164="","",'Deal_Master_Wide'!$DR$164)</x:f>
      </x:c>
      <x:c r="X1134" s="56" t="str">
        <x:f>IF('Deal_Master_Wide'!$DY$164="","",'Deal_Master_Wide'!$DY$164)</x:f>
      </x:c>
      <x:c r="Y1134" s="118" t="str">
        <x:f>IF('Deal_Master_Wide'!$EF$164="","",'Deal_Master_Wide'!$EF$164)</x:f>
      </x:c>
      <x:c r="Z1134" s="118" t="str">
        <x:f>IF('Deal_Master_Wide'!$EM$164="","",'Deal_Master_Wide'!$EM$164)</x:f>
      </x:c>
      <x:c r="AA1134" s="52" t="str">
        <x:f>IF('Deal_Master_Wide'!$AL$164="","",'Deal_Master_Wide'!$AL$164)</x:f>
        <x:v>Unknown</x:v>
      </x:c>
      <x:c r="AB1134" s="54" t="n">
        <x:f>IF('Deal_Master_Wide'!$AF$164="","",'Deal_Master_Wide'!$AF$164)</x:f>
        <x:v>4</x:v>
      </x:c>
      <x:c r="AC1134" s="52" t="str">
        <x:f>IF(COUNT($P1134,$Q1134,$R1134,$S1134,$T1134,$U1134,$V1134,$W1134,$X1134)=9,"Yes","No")</x:f>
        <x:v>No</x:v>
      </x:c>
      <x:c r="AD1134" s="52" t="str">
        <x:f>IF(COUNT($Y1134,$Z1134)=2,"Yes","No")</x:f>
        <x:v>No</x:v>
      </x:c>
      <x:c r="AE1134" s="50" t="str"/>
      <x:c r="AF1134" t="str"/>
    </x:row>
    <x:row r="1135" ht="20" customHeight="1">
      <x:c r="A1135" s="50" t="str">
        <x:v>CTL-0162</x:v>
      </x:c>
      <x:c r="B1135" s="50" t="str">
        <x:v>Candidate alternative-rationale group</x:v>
      </x:c>
      <x:c r="C1135" s="52" t="str">
        <x:f>IF('Deal_Master_Wide'!$AU$164="","",'Deal_Master_Wide'!$AU$164)</x:f>
        <x:v>Not reviewed</x:v>
      </x:c>
      <x:c r="D1135" s="52" t="str">
        <x:f>IF('Deal_Master_Wide'!$AV$164="","",'Deal_Master_Wide'!$AV$164)</x:f>
        <x:v>Not assessed</x:v>
      </x:c>
      <x:c r="E1135" s="50" t="n">
        <x:v>0</x:v>
      </x:c>
      <x:c r="F1135" s="52" t="str">
        <x:f>IF(OR($C1135="High-confidence innovation-driven",$C1135="Medium-confidence innovation-driven"),1,IF($C1135="Clear alternative-rationale",0,""))</x:f>
      </x:c>
      <x:c r="G1135" s="52" t="str">
        <x:f>IF('Deal_Master_Wide'!$M$164="","",'Deal_Master_Wide'!$M$164)</x:f>
        <x:v>Review</x:v>
      </x:c>
      <x:c r="H1135" s="50" t="str">
        <x:v>Polpharma SA</x:v>
      </x:c>
      <x:c r="I1135" s="50" t="str">
        <x:v>Polpharma Biologics Utrecht BV</x:v>
      </x:c>
      <x:c r="J1135" s="50" t="n">
        <x:v>2016</x:v>
      </x:c>
      <x:c r="K1135" s="50" t="n">
        <x:v>3</x:v>
      </x:c>
      <x:c r="L1135" s="50" t="n">
        <x:v>2019</x:v>
      </x:c>
      <x:c r="M1135" s="50" t="n">
        <x:v>1</x:v>
      </x:c>
      <x:c r="N1135" s="50" t="n">
        <x:v>1</x:v>
      </x:c>
      <x:c r="O1135" s="52" t="str">
        <x:f>IF($F1135="","",$F1135*$M1135)</x:f>
      </x:c>
      <x:c r="P1135" s="54" t="str">
        <x:f>IF('Deal_Master_Wide'!$BV$164="","",'Deal_Master_Wide'!$BV$164)</x:f>
      </x:c>
      <x:c r="Q1135" s="54" t="str">
        <x:f>IF('Deal_Master_Wide'!$CC$164="","",'Deal_Master_Wide'!$CC$164)</x:f>
      </x:c>
      <x:c r="R1135" s="54" t="str">
        <x:f>IF('Deal_Master_Wide'!$CJ$164="","",'Deal_Master_Wide'!$CJ$164)</x:f>
      </x:c>
      <x:c r="S1135" s="54" t="str">
        <x:f>IF('Deal_Master_Wide'!$CQ$164="","",'Deal_Master_Wide'!$CQ$164)</x:f>
      </x:c>
      <x:c r="T1135" s="54" t="str">
        <x:f>IF('Deal_Master_Wide'!$CX$164="","",'Deal_Master_Wide'!$CX$164)</x:f>
      </x:c>
      <x:c r="U1135" s="54" t="str">
        <x:f>IF('Deal_Master_Wide'!$DE$164="","",'Deal_Master_Wide'!$DE$164)</x:f>
      </x:c>
      <x:c r="V1135" s="56" t="str">
        <x:f>IF('Deal_Master_Wide'!$DL$164="","",'Deal_Master_Wide'!$DL$164)</x:f>
      </x:c>
      <x:c r="W1135" s="56" t="str">
        <x:f>IF('Deal_Master_Wide'!$DS$164="","",'Deal_Master_Wide'!$DS$164)</x:f>
      </x:c>
      <x:c r="X1135" s="56" t="str">
        <x:f>IF('Deal_Master_Wide'!$DZ$164="","",'Deal_Master_Wide'!$DZ$164)</x:f>
      </x:c>
      <x:c r="Y1135" s="118" t="str">
        <x:f>IF('Deal_Master_Wide'!$EG$164="","",'Deal_Master_Wide'!$EG$164)</x:f>
      </x:c>
      <x:c r="Z1135" s="118" t="str">
        <x:f>IF('Deal_Master_Wide'!$EN$164="","",'Deal_Master_Wide'!$EN$164)</x:f>
      </x:c>
      <x:c r="AA1135" s="52" t="str">
        <x:f>IF('Deal_Master_Wide'!$AL$164="","",'Deal_Master_Wide'!$AL$164)</x:f>
        <x:v>Unknown</x:v>
      </x:c>
      <x:c r="AB1135" s="54" t="n">
        <x:f>IF('Deal_Master_Wide'!$AF$164="","",'Deal_Master_Wide'!$AF$164)</x:f>
        <x:v>4</x:v>
      </x:c>
      <x:c r="AC1135" s="52" t="str">
        <x:f>IF(COUNT($P1135,$Q1135,$R1135,$S1135,$T1135,$U1135,$V1135,$W1135,$X1135)=9,"Yes","No")</x:f>
        <x:v>No</x:v>
      </x:c>
      <x:c r="AD1135" s="52" t="str">
        <x:f>IF(COUNT($Y1135,$Z1135)=2,"Yes","No")</x:f>
        <x:v>No</x:v>
      </x:c>
      <x:c r="AE1135" s="50" t="str"/>
      <x:c r="AF1135" t="str"/>
    </x:row>
    <x:row r="1136" ht="20" customHeight="1">
      <x:c r="A1136" s="50" t="str">
        <x:v>CTL-0163</x:v>
      </x:c>
      <x:c r="B1136" s="50" t="str">
        <x:v>Candidate alternative-rationale group</x:v>
      </x:c>
      <x:c r="C1136" s="52" t="str">
        <x:f>IF('Deal_Master_Wide'!$AU$165="","",'Deal_Master_Wide'!$AU$165)</x:f>
        <x:v>Not reviewed</x:v>
      </x:c>
      <x:c r="D1136" s="52" t="str">
        <x:f>IF('Deal_Master_Wide'!$AV$165="","",'Deal_Master_Wide'!$AV$165)</x:f>
        <x:v>Not assessed</x:v>
      </x:c>
      <x:c r="E1136" s="50" t="n">
        <x:v>0</x:v>
      </x:c>
      <x:c r="F1136" s="52" t="str">
        <x:f>IF(OR($C1136="High-confidence innovation-driven",$C1136="Medium-confidence innovation-driven"),1,IF($C1136="Clear alternative-rationale",0,""))</x:f>
      </x:c>
      <x:c r="G1136" s="52" t="str">
        <x:f>IF('Deal_Master_Wide'!$M$165="","",'Deal_Master_Wide'!$M$165)</x:f>
        <x:v>Review</x:v>
      </x:c>
      <x:c r="H1136" s="50" t="str">
        <x:v>NMC Health Plc</x:v>
      </x:c>
      <x:c r="I1136" s="50" t="str">
        <x:v>Copenhagen Fertility Center Holding Aps</x:v>
      </x:c>
      <x:c r="J1136" s="50" t="n">
        <x:v>2016</x:v>
      </x:c>
      <x:c r="K1136" s="50" t="n">
        <x:v>-3</x:v>
      </x:c>
      <x:c r="L1136" s="50" t="n">
        <x:v>2013</x:v>
      </x:c>
      <x:c r="M1136" s="50" t="n">
        <x:v>0</x:v>
      </x:c>
      <x:c r="N1136" s="50" t="n">
        <x:v>0</x:v>
      </x:c>
      <x:c r="O1136" s="52" t="str">
        <x:f>IF($F1136="","",$F1136*$M1136)</x:f>
      </x:c>
      <x:c r="P1136" s="54" t="str">
        <x:f>IF('Deal_Master_Wide'!$BP$165="","",'Deal_Master_Wide'!$BP$165)</x:f>
      </x:c>
      <x:c r="Q1136" s="54" t="str">
        <x:f>IF('Deal_Master_Wide'!$BW$165="","",'Deal_Master_Wide'!$BW$165)</x:f>
      </x:c>
      <x:c r="R1136" s="54" t="str">
        <x:f>IF('Deal_Master_Wide'!$CD$165="","",'Deal_Master_Wide'!$CD$165)</x:f>
      </x:c>
      <x:c r="S1136" s="54" t="str">
        <x:f>IF('Deal_Master_Wide'!$CK$165="","",'Deal_Master_Wide'!$CK$165)</x:f>
      </x:c>
      <x:c r="T1136" s="54" t="str">
        <x:f>IF('Deal_Master_Wide'!$CR$165="","",'Deal_Master_Wide'!$CR$165)</x:f>
      </x:c>
      <x:c r="U1136" s="54" t="str">
        <x:f>IF('Deal_Master_Wide'!$CY$165="","",'Deal_Master_Wide'!$CY$165)</x:f>
      </x:c>
      <x:c r="V1136" s="56" t="str">
        <x:f>IF('Deal_Master_Wide'!$DF$165="","",'Deal_Master_Wide'!$DF$165)</x:f>
      </x:c>
      <x:c r="W1136" s="56" t="str">
        <x:f>IF('Deal_Master_Wide'!$DM$165="","",'Deal_Master_Wide'!$DM$165)</x:f>
      </x:c>
      <x:c r="X1136" s="56" t="str">
        <x:f>IF('Deal_Master_Wide'!$DT$165="","",'Deal_Master_Wide'!$DT$165)</x:f>
      </x:c>
      <x:c r="Y1136" s="118" t="str">
        <x:f>IF('Deal_Master_Wide'!$EA$165="","",'Deal_Master_Wide'!$EA$165)</x:f>
      </x:c>
      <x:c r="Z1136" s="118" t="str">
        <x:f>IF('Deal_Master_Wide'!$EH$165="","",'Deal_Master_Wide'!$EH$165)</x:f>
      </x:c>
      <x:c r="AA1136" s="52" t="str">
        <x:f>IF('Deal_Master_Wide'!$AL$165="","",'Deal_Master_Wide'!$AL$165)</x:f>
        <x:v>Unknown</x:v>
      </x:c>
      <x:c r="AB1136" s="54" t="str">
        <x:f>IF('Deal_Master_Wide'!$AF$165="","",'Deal_Master_Wide'!$AF$165)</x:f>
      </x:c>
      <x:c r="AC1136" s="52" t="str">
        <x:f>IF(COUNT($P1136,$Q1136,$R1136,$S1136,$T1136,$U1136,$V1136,$W1136,$X1136)=9,"Yes","No")</x:f>
        <x:v>No</x:v>
      </x:c>
      <x:c r="AD1136" s="52" t="str">
        <x:f>IF(COUNT($Y1136,$Z1136)=2,"Yes","No")</x:f>
        <x:v>No</x:v>
      </x:c>
      <x:c r="AE1136" s="50" t="str"/>
      <x:c r="AF1136" t="str"/>
    </x:row>
    <x:row r="1137" ht="20" customHeight="1">
      <x:c r="A1137" s="50" t="str">
        <x:v>CTL-0163</x:v>
      </x:c>
      <x:c r="B1137" s="50" t="str">
        <x:v>Candidate alternative-rationale group</x:v>
      </x:c>
      <x:c r="C1137" s="52" t="str">
        <x:f>IF('Deal_Master_Wide'!$AU$165="","",'Deal_Master_Wide'!$AU$165)</x:f>
        <x:v>Not reviewed</x:v>
      </x:c>
      <x:c r="D1137" s="52" t="str">
        <x:f>IF('Deal_Master_Wide'!$AV$165="","",'Deal_Master_Wide'!$AV$165)</x:f>
        <x:v>Not assessed</x:v>
      </x:c>
      <x:c r="E1137" s="50" t="n">
        <x:v>0</x:v>
      </x:c>
      <x:c r="F1137" s="52" t="str">
        <x:f>IF(OR($C1137="High-confidence innovation-driven",$C1137="Medium-confidence innovation-driven"),1,IF($C1137="Clear alternative-rationale",0,""))</x:f>
      </x:c>
      <x:c r="G1137" s="52" t="str">
        <x:f>IF('Deal_Master_Wide'!$M$165="","",'Deal_Master_Wide'!$M$165)</x:f>
        <x:v>Review</x:v>
      </x:c>
      <x:c r="H1137" s="50" t="str">
        <x:v>NMC Health Plc</x:v>
      </x:c>
      <x:c r="I1137" s="50" t="str">
        <x:v>Copenhagen Fertility Center Holding Aps</x:v>
      </x:c>
      <x:c r="J1137" s="50" t="n">
        <x:v>2016</x:v>
      </x:c>
      <x:c r="K1137" s="50" t="n">
        <x:v>-2</x:v>
      </x:c>
      <x:c r="L1137" s="50" t="n">
        <x:v>2014</x:v>
      </x:c>
      <x:c r="M1137" s="50" t="n">
        <x:v>0</x:v>
      </x:c>
      <x:c r="N1137" s="50" t="n">
        <x:v>0</x:v>
      </x:c>
      <x:c r="O1137" s="52" t="str">
        <x:f>IF($F1137="","",$F1137*$M1137)</x:f>
      </x:c>
      <x:c r="P1137" s="54" t="str">
        <x:f>IF('Deal_Master_Wide'!$BQ$165="","",'Deal_Master_Wide'!$BQ$165)</x:f>
      </x:c>
      <x:c r="Q1137" s="54" t="str">
        <x:f>IF('Deal_Master_Wide'!$BX$165="","",'Deal_Master_Wide'!$BX$165)</x:f>
      </x:c>
      <x:c r="R1137" s="54" t="str">
        <x:f>IF('Deal_Master_Wide'!$CE$165="","",'Deal_Master_Wide'!$CE$165)</x:f>
      </x:c>
      <x:c r="S1137" s="54" t="str">
        <x:f>IF('Deal_Master_Wide'!$CL$165="","",'Deal_Master_Wide'!$CL$165)</x:f>
      </x:c>
      <x:c r="T1137" s="54" t="str">
        <x:f>IF('Deal_Master_Wide'!$CS$165="","",'Deal_Master_Wide'!$CS$165)</x:f>
      </x:c>
      <x:c r="U1137" s="54" t="str">
        <x:f>IF('Deal_Master_Wide'!$CZ$165="","",'Deal_Master_Wide'!$CZ$165)</x:f>
      </x:c>
      <x:c r="V1137" s="56" t="str">
        <x:f>IF('Deal_Master_Wide'!$DG$165="","",'Deal_Master_Wide'!$DG$165)</x:f>
      </x:c>
      <x:c r="W1137" s="56" t="str">
        <x:f>IF('Deal_Master_Wide'!$DN$165="","",'Deal_Master_Wide'!$DN$165)</x:f>
      </x:c>
      <x:c r="X1137" s="56" t="str">
        <x:f>IF('Deal_Master_Wide'!$DU$165="","",'Deal_Master_Wide'!$DU$165)</x:f>
      </x:c>
      <x:c r="Y1137" s="118" t="str">
        <x:f>IF('Deal_Master_Wide'!$EB$165="","",'Deal_Master_Wide'!$EB$165)</x:f>
      </x:c>
      <x:c r="Z1137" s="118" t="str">
        <x:f>IF('Deal_Master_Wide'!$EI$165="","",'Deal_Master_Wide'!$EI$165)</x:f>
      </x:c>
      <x:c r="AA1137" s="52" t="str">
        <x:f>IF('Deal_Master_Wide'!$AL$165="","",'Deal_Master_Wide'!$AL$165)</x:f>
        <x:v>Unknown</x:v>
      </x:c>
      <x:c r="AB1137" s="54" t="str">
        <x:f>IF('Deal_Master_Wide'!$AF$165="","",'Deal_Master_Wide'!$AF$165)</x:f>
      </x:c>
      <x:c r="AC1137" s="52" t="str">
        <x:f>IF(COUNT($P1137,$Q1137,$R1137,$S1137,$T1137,$U1137,$V1137,$W1137,$X1137)=9,"Yes","No")</x:f>
        <x:v>No</x:v>
      </x:c>
      <x:c r="AD1137" s="52" t="str">
        <x:f>IF(COUNT($Y1137,$Z1137)=2,"Yes","No")</x:f>
        <x:v>No</x:v>
      </x:c>
      <x:c r="AE1137" s="50" t="str"/>
      <x:c r="AF1137" t="str"/>
    </x:row>
    <x:row r="1138" ht="20" customHeight="1">
      <x:c r="A1138" s="50" t="str">
        <x:v>CTL-0163</x:v>
      </x:c>
      <x:c r="B1138" s="50" t="str">
        <x:v>Candidate alternative-rationale group</x:v>
      </x:c>
      <x:c r="C1138" s="52" t="str">
        <x:f>IF('Deal_Master_Wide'!$AU$165="","",'Deal_Master_Wide'!$AU$165)</x:f>
        <x:v>Not reviewed</x:v>
      </x:c>
      <x:c r="D1138" s="52" t="str">
        <x:f>IF('Deal_Master_Wide'!$AV$165="","",'Deal_Master_Wide'!$AV$165)</x:f>
        <x:v>Not assessed</x:v>
      </x:c>
      <x:c r="E1138" s="50" t="n">
        <x:v>0</x:v>
      </x:c>
      <x:c r="F1138" s="52" t="str">
        <x:f>IF(OR($C1138="High-confidence innovation-driven",$C1138="Medium-confidence innovation-driven"),1,IF($C1138="Clear alternative-rationale",0,""))</x:f>
      </x:c>
      <x:c r="G1138" s="52" t="str">
        <x:f>IF('Deal_Master_Wide'!$M$165="","",'Deal_Master_Wide'!$M$165)</x:f>
        <x:v>Review</x:v>
      </x:c>
      <x:c r="H1138" s="50" t="str">
        <x:v>NMC Health Plc</x:v>
      </x:c>
      <x:c r="I1138" s="50" t="str">
        <x:v>Copenhagen Fertility Center Holding Aps</x:v>
      </x:c>
      <x:c r="J1138" s="50" t="n">
        <x:v>2016</x:v>
      </x:c>
      <x:c r="K1138" s="50" t="n">
        <x:v>-1</x:v>
      </x:c>
      <x:c r="L1138" s="50" t="n">
        <x:v>2015</x:v>
      </x:c>
      <x:c r="M1138" s="50" t="n">
        <x:v>0</x:v>
      </x:c>
      <x:c r="N1138" s="50" t="n">
        <x:v>0</x:v>
      </x:c>
      <x:c r="O1138" s="52" t="str">
        <x:f>IF($F1138="","",$F1138*$M1138)</x:f>
      </x:c>
      <x:c r="P1138" s="54" t="str">
        <x:f>IF('Deal_Master_Wide'!$BR$165="","",'Deal_Master_Wide'!$BR$165)</x:f>
      </x:c>
      <x:c r="Q1138" s="54" t="str">
        <x:f>IF('Deal_Master_Wide'!$BY$165="","",'Deal_Master_Wide'!$BY$165)</x:f>
      </x:c>
      <x:c r="R1138" s="54" t="str">
        <x:f>IF('Deal_Master_Wide'!$CF$165="","",'Deal_Master_Wide'!$CF$165)</x:f>
      </x:c>
      <x:c r="S1138" s="54" t="str">
        <x:f>IF('Deal_Master_Wide'!$CM$165="","",'Deal_Master_Wide'!$CM$165)</x:f>
      </x:c>
      <x:c r="T1138" s="54" t="str">
        <x:f>IF('Deal_Master_Wide'!$CT$165="","",'Deal_Master_Wide'!$CT$165)</x:f>
      </x:c>
      <x:c r="U1138" s="54" t="str">
        <x:f>IF('Deal_Master_Wide'!$DA$165="","",'Deal_Master_Wide'!$DA$165)</x:f>
      </x:c>
      <x:c r="V1138" s="56" t="str">
        <x:f>IF('Deal_Master_Wide'!$DH$165="","",'Deal_Master_Wide'!$DH$165)</x:f>
      </x:c>
      <x:c r="W1138" s="56" t="str">
        <x:f>IF('Deal_Master_Wide'!$DO$165="","",'Deal_Master_Wide'!$DO$165)</x:f>
      </x:c>
      <x:c r="X1138" s="56" t="str">
        <x:f>IF('Deal_Master_Wide'!$DV$165="","",'Deal_Master_Wide'!$DV$165)</x:f>
      </x:c>
      <x:c r="Y1138" s="118" t="str">
        <x:f>IF('Deal_Master_Wide'!$EC$165="","",'Deal_Master_Wide'!$EC$165)</x:f>
      </x:c>
      <x:c r="Z1138" s="118" t="str">
        <x:f>IF('Deal_Master_Wide'!$EJ$165="","",'Deal_Master_Wide'!$EJ$165)</x:f>
      </x:c>
      <x:c r="AA1138" s="52" t="str">
        <x:f>IF('Deal_Master_Wide'!$AL$165="","",'Deal_Master_Wide'!$AL$165)</x:f>
        <x:v>Unknown</x:v>
      </x:c>
      <x:c r="AB1138" s="54" t="str">
        <x:f>IF('Deal_Master_Wide'!$AF$165="","",'Deal_Master_Wide'!$AF$165)</x:f>
      </x:c>
      <x:c r="AC1138" s="52" t="str">
        <x:f>IF(COUNT($P1138,$Q1138,$R1138,$S1138,$T1138,$U1138,$V1138,$W1138,$X1138)=9,"Yes","No")</x:f>
        <x:v>No</x:v>
      </x:c>
      <x:c r="AD1138" s="52" t="str">
        <x:f>IF(COUNT($Y1138,$Z1138)=2,"Yes","No")</x:f>
        <x:v>No</x:v>
      </x:c>
      <x:c r="AE1138" s="50" t="str"/>
      <x:c r="AF1138" t="str"/>
    </x:row>
    <x:row r="1139" ht="20" customHeight="1">
      <x:c r="A1139" s="50" t="str">
        <x:v>CTL-0163</x:v>
      </x:c>
      <x:c r="B1139" s="50" t="str">
        <x:v>Candidate alternative-rationale group</x:v>
      </x:c>
      <x:c r="C1139" s="52" t="str">
        <x:f>IF('Deal_Master_Wide'!$AU$165="","",'Deal_Master_Wide'!$AU$165)</x:f>
        <x:v>Not reviewed</x:v>
      </x:c>
      <x:c r="D1139" s="52" t="str">
        <x:f>IF('Deal_Master_Wide'!$AV$165="","",'Deal_Master_Wide'!$AV$165)</x:f>
        <x:v>Not assessed</x:v>
      </x:c>
      <x:c r="E1139" s="50" t="n">
        <x:v>0</x:v>
      </x:c>
      <x:c r="F1139" s="52" t="str">
        <x:f>IF(OR($C1139="High-confidence innovation-driven",$C1139="Medium-confidence innovation-driven"),1,IF($C1139="Clear alternative-rationale",0,""))</x:f>
      </x:c>
      <x:c r="G1139" s="52" t="str">
        <x:f>IF('Deal_Master_Wide'!$M$165="","",'Deal_Master_Wide'!$M$165)</x:f>
        <x:v>Review</x:v>
      </x:c>
      <x:c r="H1139" s="50" t="str">
        <x:v>NMC Health Plc</x:v>
      </x:c>
      <x:c r="I1139" s="50" t="str">
        <x:v>Copenhagen Fertility Center Holding Aps</x:v>
      </x:c>
      <x:c r="J1139" s="50" t="n">
        <x:v>2016</x:v>
      </x:c>
      <x:c r="K1139" s="50" t="n">
        <x:v>0</x:v>
      </x:c>
      <x:c r="L1139" s="50" t="n">
        <x:v>2016</x:v>
      </x:c>
      <x:c r="M1139" s="50" t="n">
        <x:v>0</x:v>
      </x:c>
      <x:c r="N1139" s="50" t="n">
        <x:v>1</x:v>
      </x:c>
      <x:c r="O1139" s="52" t="str">
        <x:f>IF($F1139="","",$F1139*$M1139)</x:f>
      </x:c>
      <x:c r="P1139" s="54" t="str">
        <x:f>IF('Deal_Master_Wide'!$BS$165="","",'Deal_Master_Wide'!$BS$165)</x:f>
      </x:c>
      <x:c r="Q1139" s="54" t="str">
        <x:f>IF('Deal_Master_Wide'!$BZ$165="","",'Deal_Master_Wide'!$BZ$165)</x:f>
      </x:c>
      <x:c r="R1139" s="54" t="str">
        <x:f>IF('Deal_Master_Wide'!$CG$165="","",'Deal_Master_Wide'!$CG$165)</x:f>
      </x:c>
      <x:c r="S1139" s="54" t="str">
        <x:f>IF('Deal_Master_Wide'!$CN$165="","",'Deal_Master_Wide'!$CN$165)</x:f>
      </x:c>
      <x:c r="T1139" s="54" t="str">
        <x:f>IF('Deal_Master_Wide'!$CU$165="","",'Deal_Master_Wide'!$CU$165)</x:f>
      </x:c>
      <x:c r="U1139" s="54" t="str">
        <x:f>IF('Deal_Master_Wide'!$DB$165="","",'Deal_Master_Wide'!$DB$165)</x:f>
      </x:c>
      <x:c r="V1139" s="56" t="str">
        <x:f>IF('Deal_Master_Wide'!$DI$165="","",'Deal_Master_Wide'!$DI$165)</x:f>
      </x:c>
      <x:c r="W1139" s="56" t="str">
        <x:f>IF('Deal_Master_Wide'!$DP$165="","",'Deal_Master_Wide'!$DP$165)</x:f>
      </x:c>
      <x:c r="X1139" s="56" t="str">
        <x:f>IF('Deal_Master_Wide'!$DW$165="","",'Deal_Master_Wide'!$DW$165)</x:f>
      </x:c>
      <x:c r="Y1139" s="118" t="str">
        <x:f>IF('Deal_Master_Wide'!$ED$165="","",'Deal_Master_Wide'!$ED$165)</x:f>
      </x:c>
      <x:c r="Z1139" s="118" t="str">
        <x:f>IF('Deal_Master_Wide'!$EK$165="","",'Deal_Master_Wide'!$EK$165)</x:f>
      </x:c>
      <x:c r="AA1139" s="52" t="str">
        <x:f>IF('Deal_Master_Wide'!$AL$165="","",'Deal_Master_Wide'!$AL$165)</x:f>
        <x:v>Unknown</x:v>
      </x:c>
      <x:c r="AB1139" s="54" t="str">
        <x:f>IF('Deal_Master_Wide'!$AF$165="","",'Deal_Master_Wide'!$AF$165)</x:f>
      </x:c>
      <x:c r="AC1139" s="52" t="str">
        <x:f>IF(COUNT($P1139,$Q1139,$R1139,$S1139,$T1139,$U1139,$V1139,$W1139,$X1139)=9,"Yes","No")</x:f>
        <x:v>No</x:v>
      </x:c>
      <x:c r="AD1139" s="52" t="str">
        <x:f>IF(COUNT($Y1139,$Z1139)=2,"Yes","No")</x:f>
        <x:v>No</x:v>
      </x:c>
      <x:c r="AE1139" s="50" t="str"/>
      <x:c r="AF1139" t="str"/>
    </x:row>
    <x:row r="1140" ht="20" customHeight="1">
      <x:c r="A1140" s="50" t="str">
        <x:v>CTL-0163</x:v>
      </x:c>
      <x:c r="B1140" s="50" t="str">
        <x:v>Candidate alternative-rationale group</x:v>
      </x:c>
      <x:c r="C1140" s="52" t="str">
        <x:f>IF('Deal_Master_Wide'!$AU$165="","",'Deal_Master_Wide'!$AU$165)</x:f>
        <x:v>Not reviewed</x:v>
      </x:c>
      <x:c r="D1140" s="52" t="str">
        <x:f>IF('Deal_Master_Wide'!$AV$165="","",'Deal_Master_Wide'!$AV$165)</x:f>
        <x:v>Not assessed</x:v>
      </x:c>
      <x:c r="E1140" s="50" t="n">
        <x:v>0</x:v>
      </x:c>
      <x:c r="F1140" s="52" t="str">
        <x:f>IF(OR($C1140="High-confidence innovation-driven",$C1140="Medium-confidence innovation-driven"),1,IF($C1140="Clear alternative-rationale",0,""))</x:f>
      </x:c>
      <x:c r="G1140" s="52" t="str">
        <x:f>IF('Deal_Master_Wide'!$M$165="","",'Deal_Master_Wide'!$M$165)</x:f>
        <x:v>Review</x:v>
      </x:c>
      <x:c r="H1140" s="50" t="str">
        <x:v>NMC Health Plc</x:v>
      </x:c>
      <x:c r="I1140" s="50" t="str">
        <x:v>Copenhagen Fertility Center Holding Aps</x:v>
      </x:c>
      <x:c r="J1140" s="50" t="n">
        <x:v>2016</x:v>
      </x:c>
      <x:c r="K1140" s="50" t="n">
        <x:v>1</x:v>
      </x:c>
      <x:c r="L1140" s="50" t="n">
        <x:v>2017</x:v>
      </x:c>
      <x:c r="M1140" s="50" t="n">
        <x:v>1</x:v>
      </x:c>
      <x:c r="N1140" s="50" t="n">
        <x:v>1</x:v>
      </x:c>
      <x:c r="O1140" s="52" t="str">
        <x:f>IF($F1140="","",$F1140*$M1140)</x:f>
      </x:c>
      <x:c r="P1140" s="54" t="str">
        <x:f>IF('Deal_Master_Wide'!$BT$165="","",'Deal_Master_Wide'!$BT$165)</x:f>
      </x:c>
      <x:c r="Q1140" s="54" t="str">
        <x:f>IF('Deal_Master_Wide'!$CA$165="","",'Deal_Master_Wide'!$CA$165)</x:f>
      </x:c>
      <x:c r="R1140" s="54" t="str">
        <x:f>IF('Deal_Master_Wide'!$CH$165="","",'Deal_Master_Wide'!$CH$165)</x:f>
      </x:c>
      <x:c r="S1140" s="54" t="str">
        <x:f>IF('Deal_Master_Wide'!$CO$165="","",'Deal_Master_Wide'!$CO$165)</x:f>
      </x:c>
      <x:c r="T1140" s="54" t="str">
        <x:f>IF('Deal_Master_Wide'!$CV$165="","",'Deal_Master_Wide'!$CV$165)</x:f>
      </x:c>
      <x:c r="U1140" s="54" t="str">
        <x:f>IF('Deal_Master_Wide'!$DC$165="","",'Deal_Master_Wide'!$DC$165)</x:f>
      </x:c>
      <x:c r="V1140" s="56" t="str">
        <x:f>IF('Deal_Master_Wide'!$DJ$165="","",'Deal_Master_Wide'!$DJ$165)</x:f>
      </x:c>
      <x:c r="W1140" s="56" t="str">
        <x:f>IF('Deal_Master_Wide'!$DQ$165="","",'Deal_Master_Wide'!$DQ$165)</x:f>
      </x:c>
      <x:c r="X1140" s="56" t="str">
        <x:f>IF('Deal_Master_Wide'!$DX$165="","",'Deal_Master_Wide'!$DX$165)</x:f>
      </x:c>
      <x:c r="Y1140" s="118" t="str">
        <x:f>IF('Deal_Master_Wide'!$EE$165="","",'Deal_Master_Wide'!$EE$165)</x:f>
      </x:c>
      <x:c r="Z1140" s="118" t="str">
        <x:f>IF('Deal_Master_Wide'!$EL$165="","",'Deal_Master_Wide'!$EL$165)</x:f>
      </x:c>
      <x:c r="AA1140" s="52" t="str">
        <x:f>IF('Deal_Master_Wide'!$AL$165="","",'Deal_Master_Wide'!$AL$165)</x:f>
        <x:v>Unknown</x:v>
      </x:c>
      <x:c r="AB1140" s="54" t="str">
        <x:f>IF('Deal_Master_Wide'!$AF$165="","",'Deal_Master_Wide'!$AF$165)</x:f>
      </x:c>
      <x:c r="AC1140" s="52" t="str">
        <x:f>IF(COUNT($P1140,$Q1140,$R1140,$S1140,$T1140,$U1140,$V1140,$W1140,$X1140)=9,"Yes","No")</x:f>
        <x:v>No</x:v>
      </x:c>
      <x:c r="AD1140" s="52" t="str">
        <x:f>IF(COUNT($Y1140,$Z1140)=2,"Yes","No")</x:f>
        <x:v>No</x:v>
      </x:c>
      <x:c r="AE1140" s="50" t="str"/>
      <x:c r="AF1140" t="str"/>
    </x:row>
    <x:row r="1141" ht="20" customHeight="1">
      <x:c r="A1141" s="50" t="str">
        <x:v>CTL-0163</x:v>
      </x:c>
      <x:c r="B1141" s="50" t="str">
        <x:v>Candidate alternative-rationale group</x:v>
      </x:c>
      <x:c r="C1141" s="52" t="str">
        <x:f>IF('Deal_Master_Wide'!$AU$165="","",'Deal_Master_Wide'!$AU$165)</x:f>
        <x:v>Not reviewed</x:v>
      </x:c>
      <x:c r="D1141" s="52" t="str">
        <x:f>IF('Deal_Master_Wide'!$AV$165="","",'Deal_Master_Wide'!$AV$165)</x:f>
        <x:v>Not assessed</x:v>
      </x:c>
      <x:c r="E1141" s="50" t="n">
        <x:v>0</x:v>
      </x:c>
      <x:c r="F1141" s="52" t="str">
        <x:f>IF(OR($C1141="High-confidence innovation-driven",$C1141="Medium-confidence innovation-driven"),1,IF($C1141="Clear alternative-rationale",0,""))</x:f>
      </x:c>
      <x:c r="G1141" s="52" t="str">
        <x:f>IF('Deal_Master_Wide'!$M$165="","",'Deal_Master_Wide'!$M$165)</x:f>
        <x:v>Review</x:v>
      </x:c>
      <x:c r="H1141" s="50" t="str">
        <x:v>NMC Health Plc</x:v>
      </x:c>
      <x:c r="I1141" s="50" t="str">
        <x:v>Copenhagen Fertility Center Holding Aps</x:v>
      </x:c>
      <x:c r="J1141" s="50" t="n">
        <x:v>2016</x:v>
      </x:c>
      <x:c r="K1141" s="50" t="n">
        <x:v>2</x:v>
      </x:c>
      <x:c r="L1141" s="50" t="n">
        <x:v>2018</x:v>
      </x:c>
      <x:c r="M1141" s="50" t="n">
        <x:v>1</x:v>
      </x:c>
      <x:c r="N1141" s="50" t="n">
        <x:v>1</x:v>
      </x:c>
      <x:c r="O1141" s="52" t="str">
        <x:f>IF($F1141="","",$F1141*$M1141)</x:f>
      </x:c>
      <x:c r="P1141" s="54" t="str">
        <x:f>IF('Deal_Master_Wide'!$BU$165="","",'Deal_Master_Wide'!$BU$165)</x:f>
      </x:c>
      <x:c r="Q1141" s="54" t="str">
        <x:f>IF('Deal_Master_Wide'!$CB$165="","",'Deal_Master_Wide'!$CB$165)</x:f>
      </x:c>
      <x:c r="R1141" s="54" t="str">
        <x:f>IF('Deal_Master_Wide'!$CI$165="","",'Deal_Master_Wide'!$CI$165)</x:f>
      </x:c>
      <x:c r="S1141" s="54" t="str">
        <x:f>IF('Deal_Master_Wide'!$CP$165="","",'Deal_Master_Wide'!$CP$165)</x:f>
      </x:c>
      <x:c r="T1141" s="54" t="str">
        <x:f>IF('Deal_Master_Wide'!$CW$165="","",'Deal_Master_Wide'!$CW$165)</x:f>
      </x:c>
      <x:c r="U1141" s="54" t="str">
        <x:f>IF('Deal_Master_Wide'!$DD$165="","",'Deal_Master_Wide'!$DD$165)</x:f>
      </x:c>
      <x:c r="V1141" s="56" t="str">
        <x:f>IF('Deal_Master_Wide'!$DK$165="","",'Deal_Master_Wide'!$DK$165)</x:f>
      </x:c>
      <x:c r="W1141" s="56" t="str">
        <x:f>IF('Deal_Master_Wide'!$DR$165="","",'Deal_Master_Wide'!$DR$165)</x:f>
      </x:c>
      <x:c r="X1141" s="56" t="str">
        <x:f>IF('Deal_Master_Wide'!$DY$165="","",'Deal_Master_Wide'!$DY$165)</x:f>
      </x:c>
      <x:c r="Y1141" s="118" t="str">
        <x:f>IF('Deal_Master_Wide'!$EF$165="","",'Deal_Master_Wide'!$EF$165)</x:f>
      </x:c>
      <x:c r="Z1141" s="118" t="str">
        <x:f>IF('Deal_Master_Wide'!$EM$165="","",'Deal_Master_Wide'!$EM$165)</x:f>
      </x:c>
      <x:c r="AA1141" s="52" t="str">
        <x:f>IF('Deal_Master_Wide'!$AL$165="","",'Deal_Master_Wide'!$AL$165)</x:f>
        <x:v>Unknown</x:v>
      </x:c>
      <x:c r="AB1141" s="54" t="str">
        <x:f>IF('Deal_Master_Wide'!$AF$165="","",'Deal_Master_Wide'!$AF$165)</x:f>
      </x:c>
      <x:c r="AC1141" s="52" t="str">
        <x:f>IF(COUNT($P1141,$Q1141,$R1141,$S1141,$T1141,$U1141,$V1141,$W1141,$X1141)=9,"Yes","No")</x:f>
        <x:v>No</x:v>
      </x:c>
      <x:c r="AD1141" s="52" t="str">
        <x:f>IF(COUNT($Y1141,$Z1141)=2,"Yes","No")</x:f>
        <x:v>No</x:v>
      </x:c>
      <x:c r="AE1141" s="50" t="str"/>
      <x:c r="AF1141" t="str"/>
    </x:row>
    <x:row r="1142" ht="20" customHeight="1">
      <x:c r="A1142" s="50" t="str">
        <x:v>CTL-0163</x:v>
      </x:c>
      <x:c r="B1142" s="50" t="str">
        <x:v>Candidate alternative-rationale group</x:v>
      </x:c>
      <x:c r="C1142" s="52" t="str">
        <x:f>IF('Deal_Master_Wide'!$AU$165="","",'Deal_Master_Wide'!$AU$165)</x:f>
        <x:v>Not reviewed</x:v>
      </x:c>
      <x:c r="D1142" s="52" t="str">
        <x:f>IF('Deal_Master_Wide'!$AV$165="","",'Deal_Master_Wide'!$AV$165)</x:f>
        <x:v>Not assessed</x:v>
      </x:c>
      <x:c r="E1142" s="50" t="n">
        <x:v>0</x:v>
      </x:c>
      <x:c r="F1142" s="52" t="str">
        <x:f>IF(OR($C1142="High-confidence innovation-driven",$C1142="Medium-confidence innovation-driven"),1,IF($C1142="Clear alternative-rationale",0,""))</x:f>
      </x:c>
      <x:c r="G1142" s="52" t="str">
        <x:f>IF('Deal_Master_Wide'!$M$165="","",'Deal_Master_Wide'!$M$165)</x:f>
        <x:v>Review</x:v>
      </x:c>
      <x:c r="H1142" s="50" t="str">
        <x:v>NMC Health Plc</x:v>
      </x:c>
      <x:c r="I1142" s="50" t="str">
        <x:v>Copenhagen Fertility Center Holding Aps</x:v>
      </x:c>
      <x:c r="J1142" s="50" t="n">
        <x:v>2016</x:v>
      </x:c>
      <x:c r="K1142" s="50" t="n">
        <x:v>3</x:v>
      </x:c>
      <x:c r="L1142" s="50" t="n">
        <x:v>2019</x:v>
      </x:c>
      <x:c r="M1142" s="50" t="n">
        <x:v>1</x:v>
      </x:c>
      <x:c r="N1142" s="50" t="n">
        <x:v>1</x:v>
      </x:c>
      <x:c r="O1142" s="52" t="str">
        <x:f>IF($F1142="","",$F1142*$M1142)</x:f>
      </x:c>
      <x:c r="P1142" s="54" t="str">
        <x:f>IF('Deal_Master_Wide'!$BV$165="","",'Deal_Master_Wide'!$BV$165)</x:f>
      </x:c>
      <x:c r="Q1142" s="54" t="str">
        <x:f>IF('Deal_Master_Wide'!$CC$165="","",'Deal_Master_Wide'!$CC$165)</x:f>
      </x:c>
      <x:c r="R1142" s="54" t="str">
        <x:f>IF('Deal_Master_Wide'!$CJ$165="","",'Deal_Master_Wide'!$CJ$165)</x:f>
      </x:c>
      <x:c r="S1142" s="54" t="str">
        <x:f>IF('Deal_Master_Wide'!$CQ$165="","",'Deal_Master_Wide'!$CQ$165)</x:f>
      </x:c>
      <x:c r="T1142" s="54" t="str">
        <x:f>IF('Deal_Master_Wide'!$CX$165="","",'Deal_Master_Wide'!$CX$165)</x:f>
      </x:c>
      <x:c r="U1142" s="54" t="str">
        <x:f>IF('Deal_Master_Wide'!$DE$165="","",'Deal_Master_Wide'!$DE$165)</x:f>
      </x:c>
      <x:c r="V1142" s="56" t="str">
        <x:f>IF('Deal_Master_Wide'!$DL$165="","",'Deal_Master_Wide'!$DL$165)</x:f>
      </x:c>
      <x:c r="W1142" s="56" t="str">
        <x:f>IF('Deal_Master_Wide'!$DS$165="","",'Deal_Master_Wide'!$DS$165)</x:f>
      </x:c>
      <x:c r="X1142" s="56" t="str">
        <x:f>IF('Deal_Master_Wide'!$DZ$165="","",'Deal_Master_Wide'!$DZ$165)</x:f>
      </x:c>
      <x:c r="Y1142" s="118" t="str">
        <x:f>IF('Deal_Master_Wide'!$EG$165="","",'Deal_Master_Wide'!$EG$165)</x:f>
      </x:c>
      <x:c r="Z1142" s="118" t="str">
        <x:f>IF('Deal_Master_Wide'!$EN$165="","",'Deal_Master_Wide'!$EN$165)</x:f>
      </x:c>
      <x:c r="AA1142" s="52" t="str">
        <x:f>IF('Deal_Master_Wide'!$AL$165="","",'Deal_Master_Wide'!$AL$165)</x:f>
        <x:v>Unknown</x:v>
      </x:c>
      <x:c r="AB1142" s="54" t="str">
        <x:f>IF('Deal_Master_Wide'!$AF$165="","",'Deal_Master_Wide'!$AF$165)</x:f>
      </x:c>
      <x:c r="AC1142" s="52" t="str">
        <x:f>IF(COUNT($P1142,$Q1142,$R1142,$S1142,$T1142,$U1142,$V1142,$W1142,$X1142)=9,"Yes","No")</x:f>
        <x:v>No</x:v>
      </x:c>
      <x:c r="AD1142" s="52" t="str">
        <x:f>IF(COUNT($Y1142,$Z1142)=2,"Yes","No")</x:f>
        <x:v>No</x:v>
      </x:c>
      <x:c r="AE1142" s="50" t="str"/>
      <x:c r="AF1142" t="str"/>
    </x:row>
    <x:row r="1143" ht="20" customHeight="1">
      <x:c r="A1143" s="50" t="str">
        <x:v>CTL-0164</x:v>
      </x:c>
      <x:c r="B1143" s="50" t="str">
        <x:v>Candidate alternative-rationale group</x:v>
      </x:c>
      <x:c r="C1143" s="52" t="str">
        <x:f>IF('Deal_Master_Wide'!$AU$166="","",'Deal_Master_Wide'!$AU$166)</x:f>
        <x:v>Not reviewed</x:v>
      </x:c>
      <x:c r="D1143" s="52" t="str">
        <x:f>IF('Deal_Master_Wide'!$AV$166="","",'Deal_Master_Wide'!$AV$166)</x:f>
        <x:v>Not assessed</x:v>
      </x:c>
      <x:c r="E1143" s="50" t="n">
        <x:v>0</x:v>
      </x:c>
      <x:c r="F1143" s="52" t="str">
        <x:f>IF(OR($C1143="High-confidence innovation-driven",$C1143="Medium-confidence innovation-driven"),1,IF($C1143="Clear alternative-rationale",0,""))</x:f>
      </x:c>
      <x:c r="G1143" s="52" t="str">
        <x:f>IF('Deal_Master_Wide'!$M$166="","",'Deal_Master_Wide'!$M$166)</x:f>
        <x:v>Review</x:v>
      </x:c>
      <x:c r="H1143" s="50" t="str">
        <x:v>Augment Investments Limited (Inactive)</x:v>
      </x:c>
      <x:c r="I1143" s="50" t="str">
        <x:v>Pharmstandard</x:v>
      </x:c>
      <x:c r="J1143" s="50" t="n">
        <x:v>2016</x:v>
      </x:c>
      <x:c r="K1143" s="50" t="n">
        <x:v>-3</x:v>
      </x:c>
      <x:c r="L1143" s="50" t="n">
        <x:v>2013</x:v>
      </x:c>
      <x:c r="M1143" s="50" t="n">
        <x:v>0</x:v>
      </x:c>
      <x:c r="N1143" s="50" t="n">
        <x:v>0</x:v>
      </x:c>
      <x:c r="O1143" s="52" t="str">
        <x:f>IF($F1143="","",$F1143*$M1143)</x:f>
      </x:c>
      <x:c r="P1143" s="54" t="str">
        <x:f>IF('Deal_Master_Wide'!$BP$166="","",'Deal_Master_Wide'!$BP$166)</x:f>
      </x:c>
      <x:c r="Q1143" s="54" t="str">
        <x:f>IF('Deal_Master_Wide'!$BW$166="","",'Deal_Master_Wide'!$BW$166)</x:f>
      </x:c>
      <x:c r="R1143" s="54" t="str">
        <x:f>IF('Deal_Master_Wide'!$CD$166="","",'Deal_Master_Wide'!$CD$166)</x:f>
      </x:c>
      <x:c r="S1143" s="54" t="str">
        <x:f>IF('Deal_Master_Wide'!$CK$166="","",'Deal_Master_Wide'!$CK$166)</x:f>
      </x:c>
      <x:c r="T1143" s="54" t="str">
        <x:f>IF('Deal_Master_Wide'!$CR$166="","",'Deal_Master_Wide'!$CR$166)</x:f>
      </x:c>
      <x:c r="U1143" s="54" t="str">
        <x:f>IF('Deal_Master_Wide'!$CY$166="","",'Deal_Master_Wide'!$CY$166)</x:f>
      </x:c>
      <x:c r="V1143" s="56" t="str">
        <x:f>IF('Deal_Master_Wide'!$DF$166="","",'Deal_Master_Wide'!$DF$166)</x:f>
      </x:c>
      <x:c r="W1143" s="56" t="str">
        <x:f>IF('Deal_Master_Wide'!$DM$166="","",'Deal_Master_Wide'!$DM$166)</x:f>
      </x:c>
      <x:c r="X1143" s="56" t="str">
        <x:f>IF('Deal_Master_Wide'!$DT$166="","",'Deal_Master_Wide'!$DT$166)</x:f>
      </x:c>
      <x:c r="Y1143" s="118" t="str">
        <x:f>IF('Deal_Master_Wide'!$EA$166="","",'Deal_Master_Wide'!$EA$166)</x:f>
      </x:c>
      <x:c r="Z1143" s="118" t="str">
        <x:f>IF('Deal_Master_Wide'!$EH$166="","",'Deal_Master_Wide'!$EH$166)</x:f>
      </x:c>
      <x:c r="AA1143" s="52" t="str">
        <x:f>IF('Deal_Master_Wide'!$AL$166="","",'Deal_Master_Wide'!$AL$166)</x:f>
        <x:v>Unknown</x:v>
      </x:c>
      <x:c r="AB1143" s="54" t="str">
        <x:f>IF('Deal_Master_Wide'!$AF$166="","",'Deal_Master_Wide'!$AF$166)</x:f>
      </x:c>
      <x:c r="AC1143" s="52" t="str">
        <x:f>IF(COUNT($P1143,$Q1143,$R1143,$S1143,$T1143,$U1143,$V1143,$W1143,$X1143)=9,"Yes","No")</x:f>
        <x:v>No</x:v>
      </x:c>
      <x:c r="AD1143" s="52" t="str">
        <x:f>IF(COUNT($Y1143,$Z1143)=2,"Yes","No")</x:f>
        <x:v>No</x:v>
      </x:c>
      <x:c r="AE1143" s="50" t="str"/>
      <x:c r="AF1143" t="str"/>
    </x:row>
    <x:row r="1144" ht="20" customHeight="1">
      <x:c r="A1144" s="50" t="str">
        <x:v>CTL-0164</x:v>
      </x:c>
      <x:c r="B1144" s="50" t="str">
        <x:v>Candidate alternative-rationale group</x:v>
      </x:c>
      <x:c r="C1144" s="52" t="str">
        <x:f>IF('Deal_Master_Wide'!$AU$166="","",'Deal_Master_Wide'!$AU$166)</x:f>
        <x:v>Not reviewed</x:v>
      </x:c>
      <x:c r="D1144" s="52" t="str">
        <x:f>IF('Deal_Master_Wide'!$AV$166="","",'Deal_Master_Wide'!$AV$166)</x:f>
        <x:v>Not assessed</x:v>
      </x:c>
      <x:c r="E1144" s="50" t="n">
        <x:v>0</x:v>
      </x:c>
      <x:c r="F1144" s="52" t="str">
        <x:f>IF(OR($C1144="High-confidence innovation-driven",$C1144="Medium-confidence innovation-driven"),1,IF($C1144="Clear alternative-rationale",0,""))</x:f>
      </x:c>
      <x:c r="G1144" s="52" t="str">
        <x:f>IF('Deal_Master_Wide'!$M$166="","",'Deal_Master_Wide'!$M$166)</x:f>
        <x:v>Review</x:v>
      </x:c>
      <x:c r="H1144" s="50" t="str">
        <x:v>Augment Investments Limited (Inactive)</x:v>
      </x:c>
      <x:c r="I1144" s="50" t="str">
        <x:v>Pharmstandard</x:v>
      </x:c>
      <x:c r="J1144" s="50" t="n">
        <x:v>2016</x:v>
      </x:c>
      <x:c r="K1144" s="50" t="n">
        <x:v>-2</x:v>
      </x:c>
      <x:c r="L1144" s="50" t="n">
        <x:v>2014</x:v>
      </x:c>
      <x:c r="M1144" s="50" t="n">
        <x:v>0</x:v>
      </x:c>
      <x:c r="N1144" s="50" t="n">
        <x:v>0</x:v>
      </x:c>
      <x:c r="O1144" s="52" t="str">
        <x:f>IF($F1144="","",$F1144*$M1144)</x:f>
      </x:c>
      <x:c r="P1144" s="54" t="str">
        <x:f>IF('Deal_Master_Wide'!$BQ$166="","",'Deal_Master_Wide'!$BQ$166)</x:f>
      </x:c>
      <x:c r="Q1144" s="54" t="str">
        <x:f>IF('Deal_Master_Wide'!$BX$166="","",'Deal_Master_Wide'!$BX$166)</x:f>
      </x:c>
      <x:c r="R1144" s="54" t="str">
        <x:f>IF('Deal_Master_Wide'!$CE$166="","",'Deal_Master_Wide'!$CE$166)</x:f>
      </x:c>
      <x:c r="S1144" s="54" t="str">
        <x:f>IF('Deal_Master_Wide'!$CL$166="","",'Deal_Master_Wide'!$CL$166)</x:f>
      </x:c>
      <x:c r="T1144" s="54" t="str">
        <x:f>IF('Deal_Master_Wide'!$CS$166="","",'Deal_Master_Wide'!$CS$166)</x:f>
      </x:c>
      <x:c r="U1144" s="54" t="str">
        <x:f>IF('Deal_Master_Wide'!$CZ$166="","",'Deal_Master_Wide'!$CZ$166)</x:f>
      </x:c>
      <x:c r="V1144" s="56" t="str">
        <x:f>IF('Deal_Master_Wide'!$DG$166="","",'Deal_Master_Wide'!$DG$166)</x:f>
      </x:c>
      <x:c r="W1144" s="56" t="str">
        <x:f>IF('Deal_Master_Wide'!$DN$166="","",'Deal_Master_Wide'!$DN$166)</x:f>
      </x:c>
      <x:c r="X1144" s="56" t="str">
        <x:f>IF('Deal_Master_Wide'!$DU$166="","",'Deal_Master_Wide'!$DU$166)</x:f>
      </x:c>
      <x:c r="Y1144" s="118" t="str">
        <x:f>IF('Deal_Master_Wide'!$EB$166="","",'Deal_Master_Wide'!$EB$166)</x:f>
      </x:c>
      <x:c r="Z1144" s="118" t="str">
        <x:f>IF('Deal_Master_Wide'!$EI$166="","",'Deal_Master_Wide'!$EI$166)</x:f>
      </x:c>
      <x:c r="AA1144" s="52" t="str">
        <x:f>IF('Deal_Master_Wide'!$AL$166="","",'Deal_Master_Wide'!$AL$166)</x:f>
        <x:v>Unknown</x:v>
      </x:c>
      <x:c r="AB1144" s="54" t="str">
        <x:f>IF('Deal_Master_Wide'!$AF$166="","",'Deal_Master_Wide'!$AF$166)</x:f>
      </x:c>
      <x:c r="AC1144" s="52" t="str">
        <x:f>IF(COUNT($P1144,$Q1144,$R1144,$S1144,$T1144,$U1144,$V1144,$W1144,$X1144)=9,"Yes","No")</x:f>
        <x:v>No</x:v>
      </x:c>
      <x:c r="AD1144" s="52" t="str">
        <x:f>IF(COUNT($Y1144,$Z1144)=2,"Yes","No")</x:f>
        <x:v>No</x:v>
      </x:c>
      <x:c r="AE1144" s="50" t="str"/>
      <x:c r="AF1144" t="str"/>
    </x:row>
    <x:row r="1145" ht="20" customHeight="1">
      <x:c r="A1145" s="50" t="str">
        <x:v>CTL-0164</x:v>
      </x:c>
      <x:c r="B1145" s="50" t="str">
        <x:v>Candidate alternative-rationale group</x:v>
      </x:c>
      <x:c r="C1145" s="52" t="str">
        <x:f>IF('Deal_Master_Wide'!$AU$166="","",'Deal_Master_Wide'!$AU$166)</x:f>
        <x:v>Not reviewed</x:v>
      </x:c>
      <x:c r="D1145" s="52" t="str">
        <x:f>IF('Deal_Master_Wide'!$AV$166="","",'Deal_Master_Wide'!$AV$166)</x:f>
        <x:v>Not assessed</x:v>
      </x:c>
      <x:c r="E1145" s="50" t="n">
        <x:v>0</x:v>
      </x:c>
      <x:c r="F1145" s="52" t="str">
        <x:f>IF(OR($C1145="High-confidence innovation-driven",$C1145="Medium-confidence innovation-driven"),1,IF($C1145="Clear alternative-rationale",0,""))</x:f>
      </x:c>
      <x:c r="G1145" s="52" t="str">
        <x:f>IF('Deal_Master_Wide'!$M$166="","",'Deal_Master_Wide'!$M$166)</x:f>
        <x:v>Review</x:v>
      </x:c>
      <x:c r="H1145" s="50" t="str">
        <x:v>Augment Investments Limited (Inactive)</x:v>
      </x:c>
      <x:c r="I1145" s="50" t="str">
        <x:v>Pharmstandard</x:v>
      </x:c>
      <x:c r="J1145" s="50" t="n">
        <x:v>2016</x:v>
      </x:c>
      <x:c r="K1145" s="50" t="n">
        <x:v>-1</x:v>
      </x:c>
      <x:c r="L1145" s="50" t="n">
        <x:v>2015</x:v>
      </x:c>
      <x:c r="M1145" s="50" t="n">
        <x:v>0</x:v>
      </x:c>
      <x:c r="N1145" s="50" t="n">
        <x:v>0</x:v>
      </x:c>
      <x:c r="O1145" s="52" t="str">
        <x:f>IF($F1145="","",$F1145*$M1145)</x:f>
      </x:c>
      <x:c r="P1145" s="54" t="str">
        <x:f>IF('Deal_Master_Wide'!$BR$166="","",'Deal_Master_Wide'!$BR$166)</x:f>
      </x:c>
      <x:c r="Q1145" s="54" t="str">
        <x:f>IF('Deal_Master_Wide'!$BY$166="","",'Deal_Master_Wide'!$BY$166)</x:f>
      </x:c>
      <x:c r="R1145" s="54" t="str">
        <x:f>IF('Deal_Master_Wide'!$CF$166="","",'Deal_Master_Wide'!$CF$166)</x:f>
      </x:c>
      <x:c r="S1145" s="54" t="str">
        <x:f>IF('Deal_Master_Wide'!$CM$166="","",'Deal_Master_Wide'!$CM$166)</x:f>
      </x:c>
      <x:c r="T1145" s="54" t="str">
        <x:f>IF('Deal_Master_Wide'!$CT$166="","",'Deal_Master_Wide'!$CT$166)</x:f>
      </x:c>
      <x:c r="U1145" s="54" t="str">
        <x:f>IF('Deal_Master_Wide'!$DA$166="","",'Deal_Master_Wide'!$DA$166)</x:f>
      </x:c>
      <x:c r="V1145" s="56" t="str">
        <x:f>IF('Deal_Master_Wide'!$DH$166="","",'Deal_Master_Wide'!$DH$166)</x:f>
      </x:c>
      <x:c r="W1145" s="56" t="str">
        <x:f>IF('Deal_Master_Wide'!$DO$166="","",'Deal_Master_Wide'!$DO$166)</x:f>
      </x:c>
      <x:c r="X1145" s="56" t="str">
        <x:f>IF('Deal_Master_Wide'!$DV$166="","",'Deal_Master_Wide'!$DV$166)</x:f>
      </x:c>
      <x:c r="Y1145" s="118" t="str">
        <x:f>IF('Deal_Master_Wide'!$EC$166="","",'Deal_Master_Wide'!$EC$166)</x:f>
      </x:c>
      <x:c r="Z1145" s="118" t="str">
        <x:f>IF('Deal_Master_Wide'!$EJ$166="","",'Deal_Master_Wide'!$EJ$166)</x:f>
      </x:c>
      <x:c r="AA1145" s="52" t="str">
        <x:f>IF('Deal_Master_Wide'!$AL$166="","",'Deal_Master_Wide'!$AL$166)</x:f>
        <x:v>Unknown</x:v>
      </x:c>
      <x:c r="AB1145" s="54" t="str">
        <x:f>IF('Deal_Master_Wide'!$AF$166="","",'Deal_Master_Wide'!$AF$166)</x:f>
      </x:c>
      <x:c r="AC1145" s="52" t="str">
        <x:f>IF(COUNT($P1145,$Q1145,$R1145,$S1145,$T1145,$U1145,$V1145,$W1145,$X1145)=9,"Yes","No")</x:f>
        <x:v>No</x:v>
      </x:c>
      <x:c r="AD1145" s="52" t="str">
        <x:f>IF(COUNT($Y1145,$Z1145)=2,"Yes","No")</x:f>
        <x:v>No</x:v>
      </x:c>
      <x:c r="AE1145" s="50" t="str"/>
      <x:c r="AF1145" t="str"/>
    </x:row>
    <x:row r="1146" ht="20" customHeight="1">
      <x:c r="A1146" s="50" t="str">
        <x:v>CTL-0164</x:v>
      </x:c>
      <x:c r="B1146" s="50" t="str">
        <x:v>Candidate alternative-rationale group</x:v>
      </x:c>
      <x:c r="C1146" s="52" t="str">
        <x:f>IF('Deal_Master_Wide'!$AU$166="","",'Deal_Master_Wide'!$AU$166)</x:f>
        <x:v>Not reviewed</x:v>
      </x:c>
      <x:c r="D1146" s="52" t="str">
        <x:f>IF('Deal_Master_Wide'!$AV$166="","",'Deal_Master_Wide'!$AV$166)</x:f>
        <x:v>Not assessed</x:v>
      </x:c>
      <x:c r="E1146" s="50" t="n">
        <x:v>0</x:v>
      </x:c>
      <x:c r="F1146" s="52" t="str">
        <x:f>IF(OR($C1146="High-confidence innovation-driven",$C1146="Medium-confidence innovation-driven"),1,IF($C1146="Clear alternative-rationale",0,""))</x:f>
      </x:c>
      <x:c r="G1146" s="52" t="str">
        <x:f>IF('Deal_Master_Wide'!$M$166="","",'Deal_Master_Wide'!$M$166)</x:f>
        <x:v>Review</x:v>
      </x:c>
      <x:c r="H1146" s="50" t="str">
        <x:v>Augment Investments Limited (Inactive)</x:v>
      </x:c>
      <x:c r="I1146" s="50" t="str">
        <x:v>Pharmstandard</x:v>
      </x:c>
      <x:c r="J1146" s="50" t="n">
        <x:v>2016</x:v>
      </x:c>
      <x:c r="K1146" s="50" t="n">
        <x:v>0</x:v>
      </x:c>
      <x:c r="L1146" s="50" t="n">
        <x:v>2016</x:v>
      </x:c>
      <x:c r="M1146" s="50" t="n">
        <x:v>0</x:v>
      </x:c>
      <x:c r="N1146" s="50" t="n">
        <x:v>1</x:v>
      </x:c>
      <x:c r="O1146" s="52" t="str">
        <x:f>IF($F1146="","",$F1146*$M1146)</x:f>
      </x:c>
      <x:c r="P1146" s="54" t="str">
        <x:f>IF('Deal_Master_Wide'!$BS$166="","",'Deal_Master_Wide'!$BS$166)</x:f>
      </x:c>
      <x:c r="Q1146" s="54" t="str">
        <x:f>IF('Deal_Master_Wide'!$BZ$166="","",'Deal_Master_Wide'!$BZ$166)</x:f>
      </x:c>
      <x:c r="R1146" s="54" t="str">
        <x:f>IF('Deal_Master_Wide'!$CG$166="","",'Deal_Master_Wide'!$CG$166)</x:f>
      </x:c>
      <x:c r="S1146" s="54" t="str">
        <x:f>IF('Deal_Master_Wide'!$CN$166="","",'Deal_Master_Wide'!$CN$166)</x:f>
      </x:c>
      <x:c r="T1146" s="54" t="str">
        <x:f>IF('Deal_Master_Wide'!$CU$166="","",'Deal_Master_Wide'!$CU$166)</x:f>
      </x:c>
      <x:c r="U1146" s="54" t="str">
        <x:f>IF('Deal_Master_Wide'!$DB$166="","",'Deal_Master_Wide'!$DB$166)</x:f>
      </x:c>
      <x:c r="V1146" s="56" t="str">
        <x:f>IF('Deal_Master_Wide'!$DI$166="","",'Deal_Master_Wide'!$DI$166)</x:f>
      </x:c>
      <x:c r="W1146" s="56" t="str">
        <x:f>IF('Deal_Master_Wide'!$DP$166="","",'Deal_Master_Wide'!$DP$166)</x:f>
      </x:c>
      <x:c r="X1146" s="56" t="str">
        <x:f>IF('Deal_Master_Wide'!$DW$166="","",'Deal_Master_Wide'!$DW$166)</x:f>
      </x:c>
      <x:c r="Y1146" s="118" t="str">
        <x:f>IF('Deal_Master_Wide'!$ED$166="","",'Deal_Master_Wide'!$ED$166)</x:f>
      </x:c>
      <x:c r="Z1146" s="118" t="str">
        <x:f>IF('Deal_Master_Wide'!$EK$166="","",'Deal_Master_Wide'!$EK$166)</x:f>
      </x:c>
      <x:c r="AA1146" s="52" t="str">
        <x:f>IF('Deal_Master_Wide'!$AL$166="","",'Deal_Master_Wide'!$AL$166)</x:f>
        <x:v>Unknown</x:v>
      </x:c>
      <x:c r="AB1146" s="54" t="str">
        <x:f>IF('Deal_Master_Wide'!$AF$166="","",'Deal_Master_Wide'!$AF$166)</x:f>
      </x:c>
      <x:c r="AC1146" s="52" t="str">
        <x:f>IF(COUNT($P1146,$Q1146,$R1146,$S1146,$T1146,$U1146,$V1146,$W1146,$X1146)=9,"Yes","No")</x:f>
        <x:v>No</x:v>
      </x:c>
      <x:c r="AD1146" s="52" t="str">
        <x:f>IF(COUNT($Y1146,$Z1146)=2,"Yes","No")</x:f>
        <x:v>No</x:v>
      </x:c>
      <x:c r="AE1146" s="50" t="str"/>
      <x:c r="AF1146" t="str"/>
    </x:row>
    <x:row r="1147" ht="20" customHeight="1">
      <x:c r="A1147" s="50" t="str">
        <x:v>CTL-0164</x:v>
      </x:c>
      <x:c r="B1147" s="50" t="str">
        <x:v>Candidate alternative-rationale group</x:v>
      </x:c>
      <x:c r="C1147" s="52" t="str">
        <x:f>IF('Deal_Master_Wide'!$AU$166="","",'Deal_Master_Wide'!$AU$166)</x:f>
        <x:v>Not reviewed</x:v>
      </x:c>
      <x:c r="D1147" s="52" t="str">
        <x:f>IF('Deal_Master_Wide'!$AV$166="","",'Deal_Master_Wide'!$AV$166)</x:f>
        <x:v>Not assessed</x:v>
      </x:c>
      <x:c r="E1147" s="50" t="n">
        <x:v>0</x:v>
      </x:c>
      <x:c r="F1147" s="52" t="str">
        <x:f>IF(OR($C1147="High-confidence innovation-driven",$C1147="Medium-confidence innovation-driven"),1,IF($C1147="Clear alternative-rationale",0,""))</x:f>
      </x:c>
      <x:c r="G1147" s="52" t="str">
        <x:f>IF('Deal_Master_Wide'!$M$166="","",'Deal_Master_Wide'!$M$166)</x:f>
        <x:v>Review</x:v>
      </x:c>
      <x:c r="H1147" s="50" t="str">
        <x:v>Augment Investments Limited (Inactive)</x:v>
      </x:c>
      <x:c r="I1147" s="50" t="str">
        <x:v>Pharmstandard</x:v>
      </x:c>
      <x:c r="J1147" s="50" t="n">
        <x:v>2016</x:v>
      </x:c>
      <x:c r="K1147" s="50" t="n">
        <x:v>1</x:v>
      </x:c>
      <x:c r="L1147" s="50" t="n">
        <x:v>2017</x:v>
      </x:c>
      <x:c r="M1147" s="50" t="n">
        <x:v>1</x:v>
      </x:c>
      <x:c r="N1147" s="50" t="n">
        <x:v>1</x:v>
      </x:c>
      <x:c r="O1147" s="52" t="str">
        <x:f>IF($F1147="","",$F1147*$M1147)</x:f>
      </x:c>
      <x:c r="P1147" s="54" t="str">
        <x:f>IF('Deal_Master_Wide'!$BT$166="","",'Deal_Master_Wide'!$BT$166)</x:f>
      </x:c>
      <x:c r="Q1147" s="54" t="str">
        <x:f>IF('Deal_Master_Wide'!$CA$166="","",'Deal_Master_Wide'!$CA$166)</x:f>
      </x:c>
      <x:c r="R1147" s="54" t="str">
        <x:f>IF('Deal_Master_Wide'!$CH$166="","",'Deal_Master_Wide'!$CH$166)</x:f>
      </x:c>
      <x:c r="S1147" s="54" t="str">
        <x:f>IF('Deal_Master_Wide'!$CO$166="","",'Deal_Master_Wide'!$CO$166)</x:f>
      </x:c>
      <x:c r="T1147" s="54" t="str">
        <x:f>IF('Deal_Master_Wide'!$CV$166="","",'Deal_Master_Wide'!$CV$166)</x:f>
      </x:c>
      <x:c r="U1147" s="54" t="str">
        <x:f>IF('Deal_Master_Wide'!$DC$166="","",'Deal_Master_Wide'!$DC$166)</x:f>
      </x:c>
      <x:c r="V1147" s="56" t="str">
        <x:f>IF('Deal_Master_Wide'!$DJ$166="","",'Deal_Master_Wide'!$DJ$166)</x:f>
      </x:c>
      <x:c r="W1147" s="56" t="str">
        <x:f>IF('Deal_Master_Wide'!$DQ$166="","",'Deal_Master_Wide'!$DQ$166)</x:f>
      </x:c>
      <x:c r="X1147" s="56" t="str">
        <x:f>IF('Deal_Master_Wide'!$DX$166="","",'Deal_Master_Wide'!$DX$166)</x:f>
      </x:c>
      <x:c r="Y1147" s="118" t="str">
        <x:f>IF('Deal_Master_Wide'!$EE$166="","",'Deal_Master_Wide'!$EE$166)</x:f>
      </x:c>
      <x:c r="Z1147" s="118" t="str">
        <x:f>IF('Deal_Master_Wide'!$EL$166="","",'Deal_Master_Wide'!$EL$166)</x:f>
      </x:c>
      <x:c r="AA1147" s="52" t="str">
        <x:f>IF('Deal_Master_Wide'!$AL$166="","",'Deal_Master_Wide'!$AL$166)</x:f>
        <x:v>Unknown</x:v>
      </x:c>
      <x:c r="AB1147" s="54" t="str">
        <x:f>IF('Deal_Master_Wide'!$AF$166="","",'Deal_Master_Wide'!$AF$166)</x:f>
      </x:c>
      <x:c r="AC1147" s="52" t="str">
        <x:f>IF(COUNT($P1147,$Q1147,$R1147,$S1147,$T1147,$U1147,$V1147,$W1147,$X1147)=9,"Yes","No")</x:f>
        <x:v>No</x:v>
      </x:c>
      <x:c r="AD1147" s="52" t="str">
        <x:f>IF(COUNT($Y1147,$Z1147)=2,"Yes","No")</x:f>
        <x:v>No</x:v>
      </x:c>
      <x:c r="AE1147" s="50" t="str"/>
      <x:c r="AF1147" t="str"/>
    </x:row>
    <x:row r="1148" ht="20" customHeight="1">
      <x:c r="A1148" s="50" t="str">
        <x:v>CTL-0164</x:v>
      </x:c>
      <x:c r="B1148" s="50" t="str">
        <x:v>Candidate alternative-rationale group</x:v>
      </x:c>
      <x:c r="C1148" s="52" t="str">
        <x:f>IF('Deal_Master_Wide'!$AU$166="","",'Deal_Master_Wide'!$AU$166)</x:f>
        <x:v>Not reviewed</x:v>
      </x:c>
      <x:c r="D1148" s="52" t="str">
        <x:f>IF('Deal_Master_Wide'!$AV$166="","",'Deal_Master_Wide'!$AV$166)</x:f>
        <x:v>Not assessed</x:v>
      </x:c>
      <x:c r="E1148" s="50" t="n">
        <x:v>0</x:v>
      </x:c>
      <x:c r="F1148" s="52" t="str">
        <x:f>IF(OR($C1148="High-confidence innovation-driven",$C1148="Medium-confidence innovation-driven"),1,IF($C1148="Clear alternative-rationale",0,""))</x:f>
      </x:c>
      <x:c r="G1148" s="52" t="str">
        <x:f>IF('Deal_Master_Wide'!$M$166="","",'Deal_Master_Wide'!$M$166)</x:f>
        <x:v>Review</x:v>
      </x:c>
      <x:c r="H1148" s="50" t="str">
        <x:v>Augment Investments Limited (Inactive)</x:v>
      </x:c>
      <x:c r="I1148" s="50" t="str">
        <x:v>Pharmstandard</x:v>
      </x:c>
      <x:c r="J1148" s="50" t="n">
        <x:v>2016</x:v>
      </x:c>
      <x:c r="K1148" s="50" t="n">
        <x:v>2</x:v>
      </x:c>
      <x:c r="L1148" s="50" t="n">
        <x:v>2018</x:v>
      </x:c>
      <x:c r="M1148" s="50" t="n">
        <x:v>1</x:v>
      </x:c>
      <x:c r="N1148" s="50" t="n">
        <x:v>1</x:v>
      </x:c>
      <x:c r="O1148" s="52" t="str">
        <x:f>IF($F1148="","",$F1148*$M1148)</x:f>
      </x:c>
      <x:c r="P1148" s="54" t="str">
        <x:f>IF('Deal_Master_Wide'!$BU$166="","",'Deal_Master_Wide'!$BU$166)</x:f>
      </x:c>
      <x:c r="Q1148" s="54" t="str">
        <x:f>IF('Deal_Master_Wide'!$CB$166="","",'Deal_Master_Wide'!$CB$166)</x:f>
      </x:c>
      <x:c r="R1148" s="54" t="str">
        <x:f>IF('Deal_Master_Wide'!$CI$166="","",'Deal_Master_Wide'!$CI$166)</x:f>
      </x:c>
      <x:c r="S1148" s="54" t="str">
        <x:f>IF('Deal_Master_Wide'!$CP$166="","",'Deal_Master_Wide'!$CP$166)</x:f>
      </x:c>
      <x:c r="T1148" s="54" t="str">
        <x:f>IF('Deal_Master_Wide'!$CW$166="","",'Deal_Master_Wide'!$CW$166)</x:f>
      </x:c>
      <x:c r="U1148" s="54" t="str">
        <x:f>IF('Deal_Master_Wide'!$DD$166="","",'Deal_Master_Wide'!$DD$166)</x:f>
      </x:c>
      <x:c r="V1148" s="56" t="str">
        <x:f>IF('Deal_Master_Wide'!$DK$166="","",'Deal_Master_Wide'!$DK$166)</x:f>
      </x:c>
      <x:c r="W1148" s="56" t="str">
        <x:f>IF('Deal_Master_Wide'!$DR$166="","",'Deal_Master_Wide'!$DR$166)</x:f>
      </x:c>
      <x:c r="X1148" s="56" t="str">
        <x:f>IF('Deal_Master_Wide'!$DY$166="","",'Deal_Master_Wide'!$DY$166)</x:f>
      </x:c>
      <x:c r="Y1148" s="118" t="str">
        <x:f>IF('Deal_Master_Wide'!$EF$166="","",'Deal_Master_Wide'!$EF$166)</x:f>
      </x:c>
      <x:c r="Z1148" s="118" t="str">
        <x:f>IF('Deal_Master_Wide'!$EM$166="","",'Deal_Master_Wide'!$EM$166)</x:f>
      </x:c>
      <x:c r="AA1148" s="52" t="str">
        <x:f>IF('Deal_Master_Wide'!$AL$166="","",'Deal_Master_Wide'!$AL$166)</x:f>
        <x:v>Unknown</x:v>
      </x:c>
      <x:c r="AB1148" s="54" t="str">
        <x:f>IF('Deal_Master_Wide'!$AF$166="","",'Deal_Master_Wide'!$AF$166)</x:f>
      </x:c>
      <x:c r="AC1148" s="52" t="str">
        <x:f>IF(COUNT($P1148,$Q1148,$R1148,$S1148,$T1148,$U1148,$V1148,$W1148,$X1148)=9,"Yes","No")</x:f>
        <x:v>No</x:v>
      </x:c>
      <x:c r="AD1148" s="52" t="str">
        <x:f>IF(COUNT($Y1148,$Z1148)=2,"Yes","No")</x:f>
        <x:v>No</x:v>
      </x:c>
      <x:c r="AE1148" s="50" t="str"/>
      <x:c r="AF1148" t="str"/>
    </x:row>
    <x:row r="1149" ht="20" customHeight="1">
      <x:c r="A1149" s="50" t="str">
        <x:v>CTL-0164</x:v>
      </x:c>
      <x:c r="B1149" s="50" t="str">
        <x:v>Candidate alternative-rationale group</x:v>
      </x:c>
      <x:c r="C1149" s="52" t="str">
        <x:f>IF('Deal_Master_Wide'!$AU$166="","",'Deal_Master_Wide'!$AU$166)</x:f>
        <x:v>Not reviewed</x:v>
      </x:c>
      <x:c r="D1149" s="52" t="str">
        <x:f>IF('Deal_Master_Wide'!$AV$166="","",'Deal_Master_Wide'!$AV$166)</x:f>
        <x:v>Not assessed</x:v>
      </x:c>
      <x:c r="E1149" s="50" t="n">
        <x:v>0</x:v>
      </x:c>
      <x:c r="F1149" s="52" t="str">
        <x:f>IF(OR($C1149="High-confidence innovation-driven",$C1149="Medium-confidence innovation-driven"),1,IF($C1149="Clear alternative-rationale",0,""))</x:f>
      </x:c>
      <x:c r="G1149" s="52" t="str">
        <x:f>IF('Deal_Master_Wide'!$M$166="","",'Deal_Master_Wide'!$M$166)</x:f>
        <x:v>Review</x:v>
      </x:c>
      <x:c r="H1149" s="50" t="str">
        <x:v>Augment Investments Limited (Inactive)</x:v>
      </x:c>
      <x:c r="I1149" s="50" t="str">
        <x:v>Pharmstandard</x:v>
      </x:c>
      <x:c r="J1149" s="50" t="n">
        <x:v>2016</x:v>
      </x:c>
      <x:c r="K1149" s="50" t="n">
        <x:v>3</x:v>
      </x:c>
      <x:c r="L1149" s="50" t="n">
        <x:v>2019</x:v>
      </x:c>
      <x:c r="M1149" s="50" t="n">
        <x:v>1</x:v>
      </x:c>
      <x:c r="N1149" s="50" t="n">
        <x:v>1</x:v>
      </x:c>
      <x:c r="O1149" s="52" t="str">
        <x:f>IF($F1149="","",$F1149*$M1149)</x:f>
      </x:c>
      <x:c r="P1149" s="54" t="str">
        <x:f>IF('Deal_Master_Wide'!$BV$166="","",'Deal_Master_Wide'!$BV$166)</x:f>
      </x:c>
      <x:c r="Q1149" s="54" t="str">
        <x:f>IF('Deal_Master_Wide'!$CC$166="","",'Deal_Master_Wide'!$CC$166)</x:f>
      </x:c>
      <x:c r="R1149" s="54" t="str">
        <x:f>IF('Deal_Master_Wide'!$CJ$166="","",'Deal_Master_Wide'!$CJ$166)</x:f>
      </x:c>
      <x:c r="S1149" s="54" t="str">
        <x:f>IF('Deal_Master_Wide'!$CQ$166="","",'Deal_Master_Wide'!$CQ$166)</x:f>
      </x:c>
      <x:c r="T1149" s="54" t="str">
        <x:f>IF('Deal_Master_Wide'!$CX$166="","",'Deal_Master_Wide'!$CX$166)</x:f>
      </x:c>
      <x:c r="U1149" s="54" t="str">
        <x:f>IF('Deal_Master_Wide'!$DE$166="","",'Deal_Master_Wide'!$DE$166)</x:f>
      </x:c>
      <x:c r="V1149" s="56" t="str">
        <x:f>IF('Deal_Master_Wide'!$DL$166="","",'Deal_Master_Wide'!$DL$166)</x:f>
      </x:c>
      <x:c r="W1149" s="56" t="str">
        <x:f>IF('Deal_Master_Wide'!$DS$166="","",'Deal_Master_Wide'!$DS$166)</x:f>
      </x:c>
      <x:c r="X1149" s="56" t="str">
        <x:f>IF('Deal_Master_Wide'!$DZ$166="","",'Deal_Master_Wide'!$DZ$166)</x:f>
      </x:c>
      <x:c r="Y1149" s="118" t="str">
        <x:f>IF('Deal_Master_Wide'!$EG$166="","",'Deal_Master_Wide'!$EG$166)</x:f>
      </x:c>
      <x:c r="Z1149" s="118" t="str">
        <x:f>IF('Deal_Master_Wide'!$EN$166="","",'Deal_Master_Wide'!$EN$166)</x:f>
      </x:c>
      <x:c r="AA1149" s="52" t="str">
        <x:f>IF('Deal_Master_Wide'!$AL$166="","",'Deal_Master_Wide'!$AL$166)</x:f>
        <x:v>Unknown</x:v>
      </x:c>
      <x:c r="AB1149" s="54" t="str">
        <x:f>IF('Deal_Master_Wide'!$AF$166="","",'Deal_Master_Wide'!$AF$166)</x:f>
      </x:c>
      <x:c r="AC1149" s="52" t="str">
        <x:f>IF(COUNT($P1149,$Q1149,$R1149,$S1149,$T1149,$U1149,$V1149,$W1149,$X1149)=9,"Yes","No")</x:f>
        <x:v>No</x:v>
      </x:c>
      <x:c r="AD1149" s="52" t="str">
        <x:f>IF(COUNT($Y1149,$Z1149)=2,"Yes","No")</x:f>
        <x:v>No</x:v>
      </x:c>
      <x:c r="AE1149" s="50" t="str"/>
      <x:c r="AF1149" t="str"/>
    </x:row>
    <x:row r="1150" ht="20" customHeight="1">
      <x:c r="A1150" s="50" t="str">
        <x:v>CTL-0165</x:v>
      </x:c>
      <x:c r="B1150" s="50" t="str">
        <x:v>Candidate alternative-rationale group</x:v>
      </x:c>
      <x:c r="C1150" s="52" t="str">
        <x:f>IF('Deal_Master_Wide'!$AU$167="","",'Deal_Master_Wide'!$AU$167)</x:f>
        <x:v>Not reviewed</x:v>
      </x:c>
      <x:c r="D1150" s="52" t="str">
        <x:f>IF('Deal_Master_Wide'!$AV$167="","",'Deal_Master_Wide'!$AV$167)</x:f>
        <x:v>Not assessed</x:v>
      </x:c>
      <x:c r="E1150" s="50" t="n">
        <x:v>0</x:v>
      </x:c>
      <x:c r="F1150" s="52" t="str">
        <x:f>IF(OR($C1150="High-confidence innovation-driven",$C1150="Medium-confidence innovation-driven"),1,IF($C1150="Clear alternative-rationale",0,""))</x:f>
      </x:c>
      <x:c r="G1150" s="52" t="str">
        <x:f>IF('Deal_Master_Wide'!$M$167="","",'Deal_Master_Wide'!$M$167)</x:f>
        <x:v>Review</x:v>
      </x:c>
      <x:c r="H1150" s="50" t="str">
        <x:v>Avadel Pharmaceuticals Plc</x:v>
      </x:c>
      <x:c r="I1150" s="50" t="str">
        <x:v>Avadel Pharmaceuticals Plc; Flamel Technologies SA (Inactive)</x:v>
      </x:c>
      <x:c r="J1150" s="50" t="n">
        <x:v>2017</x:v>
      </x:c>
      <x:c r="K1150" s="50" t="n">
        <x:v>-3</x:v>
      </x:c>
      <x:c r="L1150" s="50" t="n">
        <x:v>2014</x:v>
      </x:c>
      <x:c r="M1150" s="50" t="n">
        <x:v>0</x:v>
      </x:c>
      <x:c r="N1150" s="50" t="n">
        <x:v>0</x:v>
      </x:c>
      <x:c r="O1150" s="52" t="str">
        <x:f>IF($F1150="","",$F1150*$M1150)</x:f>
      </x:c>
      <x:c r="P1150" s="54" t="str">
        <x:f>IF('Deal_Master_Wide'!$BP$167="","",'Deal_Master_Wide'!$BP$167)</x:f>
      </x:c>
      <x:c r="Q1150" s="54" t="str">
        <x:f>IF('Deal_Master_Wide'!$BW$167="","",'Deal_Master_Wide'!$BW$167)</x:f>
      </x:c>
      <x:c r="R1150" s="54" t="str">
        <x:f>IF('Deal_Master_Wide'!$CD$167="","",'Deal_Master_Wide'!$CD$167)</x:f>
      </x:c>
      <x:c r="S1150" s="54" t="str">
        <x:f>IF('Deal_Master_Wide'!$CK$167="","",'Deal_Master_Wide'!$CK$167)</x:f>
      </x:c>
      <x:c r="T1150" s="54" t="str">
        <x:f>IF('Deal_Master_Wide'!$CR$167="","",'Deal_Master_Wide'!$CR$167)</x:f>
      </x:c>
      <x:c r="U1150" s="54" t="str">
        <x:f>IF('Deal_Master_Wide'!$CY$167="","",'Deal_Master_Wide'!$CY$167)</x:f>
      </x:c>
      <x:c r="V1150" s="56" t="str">
        <x:f>IF('Deal_Master_Wide'!$DF$167="","",'Deal_Master_Wide'!$DF$167)</x:f>
      </x:c>
      <x:c r="W1150" s="56" t="str">
        <x:f>IF('Deal_Master_Wide'!$DM$167="","",'Deal_Master_Wide'!$DM$167)</x:f>
      </x:c>
      <x:c r="X1150" s="56" t="str">
        <x:f>IF('Deal_Master_Wide'!$DT$167="","",'Deal_Master_Wide'!$DT$167)</x:f>
      </x:c>
      <x:c r="Y1150" s="118" t="str">
        <x:f>IF('Deal_Master_Wide'!$EA$167="","",'Deal_Master_Wide'!$EA$167)</x:f>
      </x:c>
      <x:c r="Z1150" s="118" t="str">
        <x:f>IF('Deal_Master_Wide'!$EH$167="","",'Deal_Master_Wide'!$EH$167)</x:f>
      </x:c>
      <x:c r="AA1150" s="52" t="str">
        <x:f>IF('Deal_Master_Wide'!$AL$167="","",'Deal_Master_Wide'!$AL$167)</x:f>
        <x:v>Unknown</x:v>
      </x:c>
      <x:c r="AB1150" s="54" t="str">
        <x:f>IF('Deal_Master_Wide'!$AF$167="","",'Deal_Master_Wide'!$AF$167)</x:f>
      </x:c>
      <x:c r="AC1150" s="52" t="str">
        <x:f>IF(COUNT($P1150,$Q1150,$R1150,$S1150,$T1150,$U1150,$V1150,$W1150,$X1150)=9,"Yes","No")</x:f>
        <x:v>No</x:v>
      </x:c>
      <x:c r="AD1150" s="52" t="str">
        <x:f>IF(COUNT($Y1150,$Z1150)=2,"Yes","No")</x:f>
        <x:v>No</x:v>
      </x:c>
      <x:c r="AE1150" s="50" t="str"/>
      <x:c r="AF1150" t="str"/>
    </x:row>
    <x:row r="1151" ht="20" customHeight="1">
      <x:c r="A1151" s="50" t="str">
        <x:v>CTL-0165</x:v>
      </x:c>
      <x:c r="B1151" s="50" t="str">
        <x:v>Candidate alternative-rationale group</x:v>
      </x:c>
      <x:c r="C1151" s="52" t="str">
        <x:f>IF('Deal_Master_Wide'!$AU$167="","",'Deal_Master_Wide'!$AU$167)</x:f>
        <x:v>Not reviewed</x:v>
      </x:c>
      <x:c r="D1151" s="52" t="str">
        <x:f>IF('Deal_Master_Wide'!$AV$167="","",'Deal_Master_Wide'!$AV$167)</x:f>
        <x:v>Not assessed</x:v>
      </x:c>
      <x:c r="E1151" s="50" t="n">
        <x:v>0</x:v>
      </x:c>
      <x:c r="F1151" s="52" t="str">
        <x:f>IF(OR($C1151="High-confidence innovation-driven",$C1151="Medium-confidence innovation-driven"),1,IF($C1151="Clear alternative-rationale",0,""))</x:f>
      </x:c>
      <x:c r="G1151" s="52" t="str">
        <x:f>IF('Deal_Master_Wide'!$M$167="","",'Deal_Master_Wide'!$M$167)</x:f>
        <x:v>Review</x:v>
      </x:c>
      <x:c r="H1151" s="50" t="str">
        <x:v>Avadel Pharmaceuticals Plc</x:v>
      </x:c>
      <x:c r="I1151" s="50" t="str">
        <x:v>Avadel Pharmaceuticals Plc; Flamel Technologies SA (Inactive)</x:v>
      </x:c>
      <x:c r="J1151" s="50" t="n">
        <x:v>2017</x:v>
      </x:c>
      <x:c r="K1151" s="50" t="n">
        <x:v>-2</x:v>
      </x:c>
      <x:c r="L1151" s="50" t="n">
        <x:v>2015</x:v>
      </x:c>
      <x:c r="M1151" s="50" t="n">
        <x:v>0</x:v>
      </x:c>
      <x:c r="N1151" s="50" t="n">
        <x:v>0</x:v>
      </x:c>
      <x:c r="O1151" s="52" t="str">
        <x:f>IF($F1151="","",$F1151*$M1151)</x:f>
      </x:c>
      <x:c r="P1151" s="54" t="str">
        <x:f>IF('Deal_Master_Wide'!$BQ$167="","",'Deal_Master_Wide'!$BQ$167)</x:f>
      </x:c>
      <x:c r="Q1151" s="54" t="str">
        <x:f>IF('Deal_Master_Wide'!$BX$167="","",'Deal_Master_Wide'!$BX$167)</x:f>
      </x:c>
      <x:c r="R1151" s="54" t="str">
        <x:f>IF('Deal_Master_Wide'!$CE$167="","",'Deal_Master_Wide'!$CE$167)</x:f>
      </x:c>
      <x:c r="S1151" s="54" t="str">
        <x:f>IF('Deal_Master_Wide'!$CL$167="","",'Deal_Master_Wide'!$CL$167)</x:f>
      </x:c>
      <x:c r="T1151" s="54" t="str">
        <x:f>IF('Deal_Master_Wide'!$CS$167="","",'Deal_Master_Wide'!$CS$167)</x:f>
      </x:c>
      <x:c r="U1151" s="54" t="str">
        <x:f>IF('Deal_Master_Wide'!$CZ$167="","",'Deal_Master_Wide'!$CZ$167)</x:f>
      </x:c>
      <x:c r="V1151" s="56" t="str">
        <x:f>IF('Deal_Master_Wide'!$DG$167="","",'Deal_Master_Wide'!$DG$167)</x:f>
      </x:c>
      <x:c r="W1151" s="56" t="str">
        <x:f>IF('Deal_Master_Wide'!$DN$167="","",'Deal_Master_Wide'!$DN$167)</x:f>
      </x:c>
      <x:c r="X1151" s="56" t="str">
        <x:f>IF('Deal_Master_Wide'!$DU$167="","",'Deal_Master_Wide'!$DU$167)</x:f>
      </x:c>
      <x:c r="Y1151" s="118" t="str">
        <x:f>IF('Deal_Master_Wide'!$EB$167="","",'Deal_Master_Wide'!$EB$167)</x:f>
      </x:c>
      <x:c r="Z1151" s="118" t="str">
        <x:f>IF('Deal_Master_Wide'!$EI$167="","",'Deal_Master_Wide'!$EI$167)</x:f>
      </x:c>
      <x:c r="AA1151" s="52" t="str">
        <x:f>IF('Deal_Master_Wide'!$AL$167="","",'Deal_Master_Wide'!$AL$167)</x:f>
        <x:v>Unknown</x:v>
      </x:c>
      <x:c r="AB1151" s="54" t="str">
        <x:f>IF('Deal_Master_Wide'!$AF$167="","",'Deal_Master_Wide'!$AF$167)</x:f>
      </x:c>
      <x:c r="AC1151" s="52" t="str">
        <x:f>IF(COUNT($P1151,$Q1151,$R1151,$S1151,$T1151,$U1151,$V1151,$W1151,$X1151)=9,"Yes","No")</x:f>
        <x:v>No</x:v>
      </x:c>
      <x:c r="AD1151" s="52" t="str">
        <x:f>IF(COUNT($Y1151,$Z1151)=2,"Yes","No")</x:f>
        <x:v>No</x:v>
      </x:c>
      <x:c r="AE1151" s="50" t="str"/>
      <x:c r="AF1151" t="str"/>
    </x:row>
    <x:row r="1152" ht="20" customHeight="1">
      <x:c r="A1152" s="50" t="str">
        <x:v>CTL-0165</x:v>
      </x:c>
      <x:c r="B1152" s="50" t="str">
        <x:v>Candidate alternative-rationale group</x:v>
      </x:c>
      <x:c r="C1152" s="52" t="str">
        <x:f>IF('Deal_Master_Wide'!$AU$167="","",'Deal_Master_Wide'!$AU$167)</x:f>
        <x:v>Not reviewed</x:v>
      </x:c>
      <x:c r="D1152" s="52" t="str">
        <x:f>IF('Deal_Master_Wide'!$AV$167="","",'Deal_Master_Wide'!$AV$167)</x:f>
        <x:v>Not assessed</x:v>
      </x:c>
      <x:c r="E1152" s="50" t="n">
        <x:v>0</x:v>
      </x:c>
      <x:c r="F1152" s="52" t="str">
        <x:f>IF(OR($C1152="High-confidence innovation-driven",$C1152="Medium-confidence innovation-driven"),1,IF($C1152="Clear alternative-rationale",0,""))</x:f>
      </x:c>
      <x:c r="G1152" s="52" t="str">
        <x:f>IF('Deal_Master_Wide'!$M$167="","",'Deal_Master_Wide'!$M$167)</x:f>
        <x:v>Review</x:v>
      </x:c>
      <x:c r="H1152" s="50" t="str">
        <x:v>Avadel Pharmaceuticals Plc</x:v>
      </x:c>
      <x:c r="I1152" s="50" t="str">
        <x:v>Avadel Pharmaceuticals Plc; Flamel Technologies SA (Inactive)</x:v>
      </x:c>
      <x:c r="J1152" s="50" t="n">
        <x:v>2017</x:v>
      </x:c>
      <x:c r="K1152" s="50" t="n">
        <x:v>-1</x:v>
      </x:c>
      <x:c r="L1152" s="50" t="n">
        <x:v>2016</x:v>
      </x:c>
      <x:c r="M1152" s="50" t="n">
        <x:v>0</x:v>
      </x:c>
      <x:c r="N1152" s="50" t="n">
        <x:v>0</x:v>
      </x:c>
      <x:c r="O1152" s="52" t="str">
        <x:f>IF($F1152="","",$F1152*$M1152)</x:f>
      </x:c>
      <x:c r="P1152" s="54" t="str">
        <x:f>IF('Deal_Master_Wide'!$BR$167="","",'Deal_Master_Wide'!$BR$167)</x:f>
      </x:c>
      <x:c r="Q1152" s="54" t="str">
        <x:f>IF('Deal_Master_Wide'!$BY$167="","",'Deal_Master_Wide'!$BY$167)</x:f>
      </x:c>
      <x:c r="R1152" s="54" t="str">
        <x:f>IF('Deal_Master_Wide'!$CF$167="","",'Deal_Master_Wide'!$CF$167)</x:f>
      </x:c>
      <x:c r="S1152" s="54" t="str">
        <x:f>IF('Deal_Master_Wide'!$CM$167="","",'Deal_Master_Wide'!$CM$167)</x:f>
      </x:c>
      <x:c r="T1152" s="54" t="str">
        <x:f>IF('Deal_Master_Wide'!$CT$167="","",'Deal_Master_Wide'!$CT$167)</x:f>
      </x:c>
      <x:c r="U1152" s="54" t="str">
        <x:f>IF('Deal_Master_Wide'!$DA$167="","",'Deal_Master_Wide'!$DA$167)</x:f>
      </x:c>
      <x:c r="V1152" s="56" t="str">
        <x:f>IF('Deal_Master_Wide'!$DH$167="","",'Deal_Master_Wide'!$DH$167)</x:f>
      </x:c>
      <x:c r="W1152" s="56" t="str">
        <x:f>IF('Deal_Master_Wide'!$DO$167="","",'Deal_Master_Wide'!$DO$167)</x:f>
      </x:c>
      <x:c r="X1152" s="56" t="str">
        <x:f>IF('Deal_Master_Wide'!$DV$167="","",'Deal_Master_Wide'!$DV$167)</x:f>
      </x:c>
      <x:c r="Y1152" s="118" t="str">
        <x:f>IF('Deal_Master_Wide'!$EC$167="","",'Deal_Master_Wide'!$EC$167)</x:f>
      </x:c>
      <x:c r="Z1152" s="118" t="str">
        <x:f>IF('Deal_Master_Wide'!$EJ$167="","",'Deal_Master_Wide'!$EJ$167)</x:f>
      </x:c>
      <x:c r="AA1152" s="52" t="str">
        <x:f>IF('Deal_Master_Wide'!$AL$167="","",'Deal_Master_Wide'!$AL$167)</x:f>
        <x:v>Unknown</x:v>
      </x:c>
      <x:c r="AB1152" s="54" t="str">
        <x:f>IF('Deal_Master_Wide'!$AF$167="","",'Deal_Master_Wide'!$AF$167)</x:f>
      </x:c>
      <x:c r="AC1152" s="52" t="str">
        <x:f>IF(COUNT($P1152,$Q1152,$R1152,$S1152,$T1152,$U1152,$V1152,$W1152,$X1152)=9,"Yes","No")</x:f>
        <x:v>No</x:v>
      </x:c>
      <x:c r="AD1152" s="52" t="str">
        <x:f>IF(COUNT($Y1152,$Z1152)=2,"Yes","No")</x:f>
        <x:v>No</x:v>
      </x:c>
      <x:c r="AE1152" s="50" t="str"/>
      <x:c r="AF1152" t="str"/>
    </x:row>
    <x:row r="1153" ht="20" customHeight="1">
      <x:c r="A1153" s="50" t="str">
        <x:v>CTL-0165</x:v>
      </x:c>
      <x:c r="B1153" s="50" t="str">
        <x:v>Candidate alternative-rationale group</x:v>
      </x:c>
      <x:c r="C1153" s="52" t="str">
        <x:f>IF('Deal_Master_Wide'!$AU$167="","",'Deal_Master_Wide'!$AU$167)</x:f>
        <x:v>Not reviewed</x:v>
      </x:c>
      <x:c r="D1153" s="52" t="str">
        <x:f>IF('Deal_Master_Wide'!$AV$167="","",'Deal_Master_Wide'!$AV$167)</x:f>
        <x:v>Not assessed</x:v>
      </x:c>
      <x:c r="E1153" s="50" t="n">
        <x:v>0</x:v>
      </x:c>
      <x:c r="F1153" s="52" t="str">
        <x:f>IF(OR($C1153="High-confidence innovation-driven",$C1153="Medium-confidence innovation-driven"),1,IF($C1153="Clear alternative-rationale",0,""))</x:f>
      </x:c>
      <x:c r="G1153" s="52" t="str">
        <x:f>IF('Deal_Master_Wide'!$M$167="","",'Deal_Master_Wide'!$M$167)</x:f>
        <x:v>Review</x:v>
      </x:c>
      <x:c r="H1153" s="50" t="str">
        <x:v>Avadel Pharmaceuticals Plc</x:v>
      </x:c>
      <x:c r="I1153" s="50" t="str">
        <x:v>Avadel Pharmaceuticals Plc; Flamel Technologies SA (Inactive)</x:v>
      </x:c>
      <x:c r="J1153" s="50" t="n">
        <x:v>2017</x:v>
      </x:c>
      <x:c r="K1153" s="50" t="n">
        <x:v>0</x:v>
      </x:c>
      <x:c r="L1153" s="50" t="n">
        <x:v>2017</x:v>
      </x:c>
      <x:c r="M1153" s="50" t="n">
        <x:v>0</x:v>
      </x:c>
      <x:c r="N1153" s="50" t="n">
        <x:v>1</x:v>
      </x:c>
      <x:c r="O1153" s="52" t="str">
        <x:f>IF($F1153="","",$F1153*$M1153)</x:f>
      </x:c>
      <x:c r="P1153" s="54" t="str">
        <x:f>IF('Deal_Master_Wide'!$BS$167="","",'Deal_Master_Wide'!$BS$167)</x:f>
      </x:c>
      <x:c r="Q1153" s="54" t="str">
        <x:f>IF('Deal_Master_Wide'!$BZ$167="","",'Deal_Master_Wide'!$BZ$167)</x:f>
      </x:c>
      <x:c r="R1153" s="54" t="str">
        <x:f>IF('Deal_Master_Wide'!$CG$167="","",'Deal_Master_Wide'!$CG$167)</x:f>
      </x:c>
      <x:c r="S1153" s="54" t="str">
        <x:f>IF('Deal_Master_Wide'!$CN$167="","",'Deal_Master_Wide'!$CN$167)</x:f>
      </x:c>
      <x:c r="T1153" s="54" t="str">
        <x:f>IF('Deal_Master_Wide'!$CU$167="","",'Deal_Master_Wide'!$CU$167)</x:f>
      </x:c>
      <x:c r="U1153" s="54" t="str">
        <x:f>IF('Deal_Master_Wide'!$DB$167="","",'Deal_Master_Wide'!$DB$167)</x:f>
      </x:c>
      <x:c r="V1153" s="56" t="str">
        <x:f>IF('Deal_Master_Wide'!$DI$167="","",'Deal_Master_Wide'!$DI$167)</x:f>
      </x:c>
      <x:c r="W1153" s="56" t="str">
        <x:f>IF('Deal_Master_Wide'!$DP$167="","",'Deal_Master_Wide'!$DP$167)</x:f>
      </x:c>
      <x:c r="X1153" s="56" t="str">
        <x:f>IF('Deal_Master_Wide'!$DW$167="","",'Deal_Master_Wide'!$DW$167)</x:f>
      </x:c>
      <x:c r="Y1153" s="118" t="str">
        <x:f>IF('Deal_Master_Wide'!$ED$167="","",'Deal_Master_Wide'!$ED$167)</x:f>
      </x:c>
      <x:c r="Z1153" s="118" t="str">
        <x:f>IF('Deal_Master_Wide'!$EK$167="","",'Deal_Master_Wide'!$EK$167)</x:f>
      </x:c>
      <x:c r="AA1153" s="52" t="str">
        <x:f>IF('Deal_Master_Wide'!$AL$167="","",'Deal_Master_Wide'!$AL$167)</x:f>
        <x:v>Unknown</x:v>
      </x:c>
      <x:c r="AB1153" s="54" t="str">
        <x:f>IF('Deal_Master_Wide'!$AF$167="","",'Deal_Master_Wide'!$AF$167)</x:f>
      </x:c>
      <x:c r="AC1153" s="52" t="str">
        <x:f>IF(COUNT($P1153,$Q1153,$R1153,$S1153,$T1153,$U1153,$V1153,$W1153,$X1153)=9,"Yes","No")</x:f>
        <x:v>No</x:v>
      </x:c>
      <x:c r="AD1153" s="52" t="str">
        <x:f>IF(COUNT($Y1153,$Z1153)=2,"Yes","No")</x:f>
        <x:v>No</x:v>
      </x:c>
      <x:c r="AE1153" s="50" t="str"/>
      <x:c r="AF1153" t="str"/>
    </x:row>
    <x:row r="1154" ht="20" customHeight="1">
      <x:c r="A1154" s="50" t="str">
        <x:v>CTL-0165</x:v>
      </x:c>
      <x:c r="B1154" s="50" t="str">
        <x:v>Candidate alternative-rationale group</x:v>
      </x:c>
      <x:c r="C1154" s="52" t="str">
        <x:f>IF('Deal_Master_Wide'!$AU$167="","",'Deal_Master_Wide'!$AU$167)</x:f>
        <x:v>Not reviewed</x:v>
      </x:c>
      <x:c r="D1154" s="52" t="str">
        <x:f>IF('Deal_Master_Wide'!$AV$167="","",'Deal_Master_Wide'!$AV$167)</x:f>
        <x:v>Not assessed</x:v>
      </x:c>
      <x:c r="E1154" s="50" t="n">
        <x:v>0</x:v>
      </x:c>
      <x:c r="F1154" s="52" t="str">
        <x:f>IF(OR($C1154="High-confidence innovation-driven",$C1154="Medium-confidence innovation-driven"),1,IF($C1154="Clear alternative-rationale",0,""))</x:f>
      </x:c>
      <x:c r="G1154" s="52" t="str">
        <x:f>IF('Deal_Master_Wide'!$M$167="","",'Deal_Master_Wide'!$M$167)</x:f>
        <x:v>Review</x:v>
      </x:c>
      <x:c r="H1154" s="50" t="str">
        <x:v>Avadel Pharmaceuticals Plc</x:v>
      </x:c>
      <x:c r="I1154" s="50" t="str">
        <x:v>Avadel Pharmaceuticals Plc; Flamel Technologies SA (Inactive)</x:v>
      </x:c>
      <x:c r="J1154" s="50" t="n">
        <x:v>2017</x:v>
      </x:c>
      <x:c r="K1154" s="50" t="n">
        <x:v>1</x:v>
      </x:c>
      <x:c r="L1154" s="50" t="n">
        <x:v>2018</x:v>
      </x:c>
      <x:c r="M1154" s="50" t="n">
        <x:v>1</x:v>
      </x:c>
      <x:c r="N1154" s="50" t="n">
        <x:v>1</x:v>
      </x:c>
      <x:c r="O1154" s="52" t="str">
        <x:f>IF($F1154="","",$F1154*$M1154)</x:f>
      </x:c>
      <x:c r="P1154" s="54" t="str">
        <x:f>IF('Deal_Master_Wide'!$BT$167="","",'Deal_Master_Wide'!$BT$167)</x:f>
      </x:c>
      <x:c r="Q1154" s="54" t="str">
        <x:f>IF('Deal_Master_Wide'!$CA$167="","",'Deal_Master_Wide'!$CA$167)</x:f>
      </x:c>
      <x:c r="R1154" s="54" t="str">
        <x:f>IF('Deal_Master_Wide'!$CH$167="","",'Deal_Master_Wide'!$CH$167)</x:f>
      </x:c>
      <x:c r="S1154" s="54" t="str">
        <x:f>IF('Deal_Master_Wide'!$CO$167="","",'Deal_Master_Wide'!$CO$167)</x:f>
      </x:c>
      <x:c r="T1154" s="54" t="str">
        <x:f>IF('Deal_Master_Wide'!$CV$167="","",'Deal_Master_Wide'!$CV$167)</x:f>
      </x:c>
      <x:c r="U1154" s="54" t="str">
        <x:f>IF('Deal_Master_Wide'!$DC$167="","",'Deal_Master_Wide'!$DC$167)</x:f>
      </x:c>
      <x:c r="V1154" s="56" t="str">
        <x:f>IF('Deal_Master_Wide'!$DJ$167="","",'Deal_Master_Wide'!$DJ$167)</x:f>
      </x:c>
      <x:c r="W1154" s="56" t="str">
        <x:f>IF('Deal_Master_Wide'!$DQ$167="","",'Deal_Master_Wide'!$DQ$167)</x:f>
      </x:c>
      <x:c r="X1154" s="56" t="str">
        <x:f>IF('Deal_Master_Wide'!$DX$167="","",'Deal_Master_Wide'!$DX$167)</x:f>
      </x:c>
      <x:c r="Y1154" s="118" t="str">
        <x:f>IF('Deal_Master_Wide'!$EE$167="","",'Deal_Master_Wide'!$EE$167)</x:f>
      </x:c>
      <x:c r="Z1154" s="118" t="str">
        <x:f>IF('Deal_Master_Wide'!$EL$167="","",'Deal_Master_Wide'!$EL$167)</x:f>
      </x:c>
      <x:c r="AA1154" s="52" t="str">
        <x:f>IF('Deal_Master_Wide'!$AL$167="","",'Deal_Master_Wide'!$AL$167)</x:f>
        <x:v>Unknown</x:v>
      </x:c>
      <x:c r="AB1154" s="54" t="str">
        <x:f>IF('Deal_Master_Wide'!$AF$167="","",'Deal_Master_Wide'!$AF$167)</x:f>
      </x:c>
      <x:c r="AC1154" s="52" t="str">
        <x:f>IF(COUNT($P1154,$Q1154,$R1154,$S1154,$T1154,$U1154,$V1154,$W1154,$X1154)=9,"Yes","No")</x:f>
        <x:v>No</x:v>
      </x:c>
      <x:c r="AD1154" s="52" t="str">
        <x:f>IF(COUNT($Y1154,$Z1154)=2,"Yes","No")</x:f>
        <x:v>No</x:v>
      </x:c>
      <x:c r="AE1154" s="50" t="str"/>
      <x:c r="AF1154" t="str"/>
    </x:row>
    <x:row r="1155" ht="20" customHeight="1">
      <x:c r="A1155" s="50" t="str">
        <x:v>CTL-0165</x:v>
      </x:c>
      <x:c r="B1155" s="50" t="str">
        <x:v>Candidate alternative-rationale group</x:v>
      </x:c>
      <x:c r="C1155" s="52" t="str">
        <x:f>IF('Deal_Master_Wide'!$AU$167="","",'Deal_Master_Wide'!$AU$167)</x:f>
        <x:v>Not reviewed</x:v>
      </x:c>
      <x:c r="D1155" s="52" t="str">
        <x:f>IF('Deal_Master_Wide'!$AV$167="","",'Deal_Master_Wide'!$AV$167)</x:f>
        <x:v>Not assessed</x:v>
      </x:c>
      <x:c r="E1155" s="50" t="n">
        <x:v>0</x:v>
      </x:c>
      <x:c r="F1155" s="52" t="str">
        <x:f>IF(OR($C1155="High-confidence innovation-driven",$C1155="Medium-confidence innovation-driven"),1,IF($C1155="Clear alternative-rationale",0,""))</x:f>
      </x:c>
      <x:c r="G1155" s="52" t="str">
        <x:f>IF('Deal_Master_Wide'!$M$167="","",'Deal_Master_Wide'!$M$167)</x:f>
        <x:v>Review</x:v>
      </x:c>
      <x:c r="H1155" s="50" t="str">
        <x:v>Avadel Pharmaceuticals Plc</x:v>
      </x:c>
      <x:c r="I1155" s="50" t="str">
        <x:v>Avadel Pharmaceuticals Plc; Flamel Technologies SA (Inactive)</x:v>
      </x:c>
      <x:c r="J1155" s="50" t="n">
        <x:v>2017</x:v>
      </x:c>
      <x:c r="K1155" s="50" t="n">
        <x:v>2</x:v>
      </x:c>
      <x:c r="L1155" s="50" t="n">
        <x:v>2019</x:v>
      </x:c>
      <x:c r="M1155" s="50" t="n">
        <x:v>1</x:v>
      </x:c>
      <x:c r="N1155" s="50" t="n">
        <x:v>1</x:v>
      </x:c>
      <x:c r="O1155" s="52" t="str">
        <x:f>IF($F1155="","",$F1155*$M1155)</x:f>
      </x:c>
      <x:c r="P1155" s="54" t="str">
        <x:f>IF('Deal_Master_Wide'!$BU$167="","",'Deal_Master_Wide'!$BU$167)</x:f>
      </x:c>
      <x:c r="Q1155" s="54" t="str">
        <x:f>IF('Deal_Master_Wide'!$CB$167="","",'Deal_Master_Wide'!$CB$167)</x:f>
      </x:c>
      <x:c r="R1155" s="54" t="str">
        <x:f>IF('Deal_Master_Wide'!$CI$167="","",'Deal_Master_Wide'!$CI$167)</x:f>
      </x:c>
      <x:c r="S1155" s="54" t="str">
        <x:f>IF('Deal_Master_Wide'!$CP$167="","",'Deal_Master_Wide'!$CP$167)</x:f>
      </x:c>
      <x:c r="T1155" s="54" t="str">
        <x:f>IF('Deal_Master_Wide'!$CW$167="","",'Deal_Master_Wide'!$CW$167)</x:f>
      </x:c>
      <x:c r="U1155" s="54" t="str">
        <x:f>IF('Deal_Master_Wide'!$DD$167="","",'Deal_Master_Wide'!$DD$167)</x:f>
      </x:c>
      <x:c r="V1155" s="56" t="str">
        <x:f>IF('Deal_Master_Wide'!$DK$167="","",'Deal_Master_Wide'!$DK$167)</x:f>
      </x:c>
      <x:c r="W1155" s="56" t="str">
        <x:f>IF('Deal_Master_Wide'!$DR$167="","",'Deal_Master_Wide'!$DR$167)</x:f>
      </x:c>
      <x:c r="X1155" s="56" t="str">
        <x:f>IF('Deal_Master_Wide'!$DY$167="","",'Deal_Master_Wide'!$DY$167)</x:f>
      </x:c>
      <x:c r="Y1155" s="118" t="str">
        <x:f>IF('Deal_Master_Wide'!$EF$167="","",'Deal_Master_Wide'!$EF$167)</x:f>
      </x:c>
      <x:c r="Z1155" s="118" t="str">
        <x:f>IF('Deal_Master_Wide'!$EM$167="","",'Deal_Master_Wide'!$EM$167)</x:f>
      </x:c>
      <x:c r="AA1155" s="52" t="str">
        <x:f>IF('Deal_Master_Wide'!$AL$167="","",'Deal_Master_Wide'!$AL$167)</x:f>
        <x:v>Unknown</x:v>
      </x:c>
      <x:c r="AB1155" s="54" t="str">
        <x:f>IF('Deal_Master_Wide'!$AF$167="","",'Deal_Master_Wide'!$AF$167)</x:f>
      </x:c>
      <x:c r="AC1155" s="52" t="str">
        <x:f>IF(COUNT($P1155,$Q1155,$R1155,$S1155,$T1155,$U1155,$V1155,$W1155,$X1155)=9,"Yes","No")</x:f>
        <x:v>No</x:v>
      </x:c>
      <x:c r="AD1155" s="52" t="str">
        <x:f>IF(COUNT($Y1155,$Z1155)=2,"Yes","No")</x:f>
        <x:v>No</x:v>
      </x:c>
      <x:c r="AE1155" s="50" t="str"/>
      <x:c r="AF1155" t="str"/>
    </x:row>
    <x:row r="1156" ht="20" customHeight="1">
      <x:c r="A1156" s="50" t="str">
        <x:v>CTL-0165</x:v>
      </x:c>
      <x:c r="B1156" s="50" t="str">
        <x:v>Candidate alternative-rationale group</x:v>
      </x:c>
      <x:c r="C1156" s="52" t="str">
        <x:f>IF('Deal_Master_Wide'!$AU$167="","",'Deal_Master_Wide'!$AU$167)</x:f>
        <x:v>Not reviewed</x:v>
      </x:c>
      <x:c r="D1156" s="52" t="str">
        <x:f>IF('Deal_Master_Wide'!$AV$167="","",'Deal_Master_Wide'!$AV$167)</x:f>
        <x:v>Not assessed</x:v>
      </x:c>
      <x:c r="E1156" s="50" t="n">
        <x:v>0</x:v>
      </x:c>
      <x:c r="F1156" s="52" t="str">
        <x:f>IF(OR($C1156="High-confidence innovation-driven",$C1156="Medium-confidence innovation-driven"),1,IF($C1156="Clear alternative-rationale",0,""))</x:f>
      </x:c>
      <x:c r="G1156" s="52" t="str">
        <x:f>IF('Deal_Master_Wide'!$M$167="","",'Deal_Master_Wide'!$M$167)</x:f>
        <x:v>Review</x:v>
      </x:c>
      <x:c r="H1156" s="50" t="str">
        <x:v>Avadel Pharmaceuticals Plc</x:v>
      </x:c>
      <x:c r="I1156" s="50" t="str">
        <x:v>Avadel Pharmaceuticals Plc; Flamel Technologies SA (Inactive)</x:v>
      </x:c>
      <x:c r="J1156" s="50" t="n">
        <x:v>2017</x:v>
      </x:c>
      <x:c r="K1156" s="50" t="n">
        <x:v>3</x:v>
      </x:c>
      <x:c r="L1156" s="50" t="n">
        <x:v>2020</x:v>
      </x:c>
      <x:c r="M1156" s="50" t="n">
        <x:v>1</x:v>
      </x:c>
      <x:c r="N1156" s="50" t="n">
        <x:v>1</x:v>
      </x:c>
      <x:c r="O1156" s="52" t="str">
        <x:f>IF($F1156="","",$F1156*$M1156)</x:f>
      </x:c>
      <x:c r="P1156" s="54" t="str">
        <x:f>IF('Deal_Master_Wide'!$BV$167="","",'Deal_Master_Wide'!$BV$167)</x:f>
      </x:c>
      <x:c r="Q1156" s="54" t="str">
        <x:f>IF('Deal_Master_Wide'!$CC$167="","",'Deal_Master_Wide'!$CC$167)</x:f>
      </x:c>
      <x:c r="R1156" s="54" t="str">
        <x:f>IF('Deal_Master_Wide'!$CJ$167="","",'Deal_Master_Wide'!$CJ$167)</x:f>
      </x:c>
      <x:c r="S1156" s="54" t="str">
        <x:f>IF('Deal_Master_Wide'!$CQ$167="","",'Deal_Master_Wide'!$CQ$167)</x:f>
      </x:c>
      <x:c r="T1156" s="54" t="str">
        <x:f>IF('Deal_Master_Wide'!$CX$167="","",'Deal_Master_Wide'!$CX$167)</x:f>
      </x:c>
      <x:c r="U1156" s="54" t="str">
        <x:f>IF('Deal_Master_Wide'!$DE$167="","",'Deal_Master_Wide'!$DE$167)</x:f>
      </x:c>
      <x:c r="V1156" s="56" t="str">
        <x:f>IF('Deal_Master_Wide'!$DL$167="","",'Deal_Master_Wide'!$DL$167)</x:f>
      </x:c>
      <x:c r="W1156" s="56" t="str">
        <x:f>IF('Deal_Master_Wide'!$DS$167="","",'Deal_Master_Wide'!$DS$167)</x:f>
      </x:c>
      <x:c r="X1156" s="56" t="str">
        <x:f>IF('Deal_Master_Wide'!$DZ$167="","",'Deal_Master_Wide'!$DZ$167)</x:f>
      </x:c>
      <x:c r="Y1156" s="118" t="str">
        <x:f>IF('Deal_Master_Wide'!$EG$167="","",'Deal_Master_Wide'!$EG$167)</x:f>
      </x:c>
      <x:c r="Z1156" s="118" t="str">
        <x:f>IF('Deal_Master_Wide'!$EN$167="","",'Deal_Master_Wide'!$EN$167)</x:f>
      </x:c>
      <x:c r="AA1156" s="52" t="str">
        <x:f>IF('Deal_Master_Wide'!$AL$167="","",'Deal_Master_Wide'!$AL$167)</x:f>
        <x:v>Unknown</x:v>
      </x:c>
      <x:c r="AB1156" s="54" t="str">
        <x:f>IF('Deal_Master_Wide'!$AF$167="","",'Deal_Master_Wide'!$AF$167)</x:f>
      </x:c>
      <x:c r="AC1156" s="52" t="str">
        <x:f>IF(COUNT($P1156,$Q1156,$R1156,$S1156,$T1156,$U1156,$V1156,$W1156,$X1156)=9,"Yes","No")</x:f>
        <x:v>No</x:v>
      </x:c>
      <x:c r="AD1156" s="52" t="str">
        <x:f>IF(COUNT($Y1156,$Z1156)=2,"Yes","No")</x:f>
        <x:v>No</x:v>
      </x:c>
      <x:c r="AE1156" s="50" t="str"/>
      <x:c r="AF1156" t="str"/>
    </x:row>
    <x:row r="1157" ht="20" customHeight="1">
      <x:c r="A1157" s="50" t="str">
        <x:v>CTL-0166</x:v>
      </x:c>
      <x:c r="B1157" s="50" t="str">
        <x:v>Candidate alternative-rationale group</x:v>
      </x:c>
      <x:c r="C1157" s="52" t="str">
        <x:f>IF('Deal_Master_Wide'!$AU$168="","",'Deal_Master_Wide'!$AU$168)</x:f>
        <x:v>Not reviewed</x:v>
      </x:c>
      <x:c r="D1157" s="52" t="str">
        <x:f>IF('Deal_Master_Wide'!$AV$168="","",'Deal_Master_Wide'!$AV$168)</x:f>
        <x:v>Not assessed</x:v>
      </x:c>
      <x:c r="E1157" s="50" t="n">
        <x:v>0</x:v>
      </x:c>
      <x:c r="F1157" s="52" t="str">
        <x:f>IF(OR($C1157="High-confidence innovation-driven",$C1157="Medium-confidence innovation-driven"),1,IF($C1157="Clear alternative-rationale",0,""))</x:f>
      </x:c>
      <x:c r="G1157" s="52" t="str">
        <x:f>IF('Deal_Master_Wide'!$M$168="","",'Deal_Master_Wide'!$M$168)</x:f>
        <x:v>Review</x:v>
      </x:c>
      <x:c r="H1157" s="50" t="str">
        <x:v>Creat Group Corp</x:v>
      </x:c>
      <x:c r="I1157" s="50" t="str">
        <x:v>Bio Products Laboratory Ltd</x:v>
      </x:c>
      <x:c r="J1157" s="50" t="n">
        <x:v>2016</x:v>
      </x:c>
      <x:c r="K1157" s="50" t="n">
        <x:v>-3</x:v>
      </x:c>
      <x:c r="L1157" s="50" t="n">
        <x:v>2013</x:v>
      </x:c>
      <x:c r="M1157" s="50" t="n">
        <x:v>0</x:v>
      </x:c>
      <x:c r="N1157" s="50" t="n">
        <x:v>0</x:v>
      </x:c>
      <x:c r="O1157" s="52" t="str">
        <x:f>IF($F1157="","",$F1157*$M1157)</x:f>
      </x:c>
      <x:c r="P1157" s="54" t="str">
        <x:f>IF('Deal_Master_Wide'!$BP$168="","",'Deal_Master_Wide'!$BP$168)</x:f>
      </x:c>
      <x:c r="Q1157" s="54" t="str">
        <x:f>IF('Deal_Master_Wide'!$BW$168="","",'Deal_Master_Wide'!$BW$168)</x:f>
      </x:c>
      <x:c r="R1157" s="54" t="str">
        <x:f>IF('Deal_Master_Wide'!$CD$168="","",'Deal_Master_Wide'!$CD$168)</x:f>
      </x:c>
      <x:c r="S1157" s="54" t="str">
        <x:f>IF('Deal_Master_Wide'!$CK$168="","",'Deal_Master_Wide'!$CK$168)</x:f>
      </x:c>
      <x:c r="T1157" s="54" t="str">
        <x:f>IF('Deal_Master_Wide'!$CR$168="","",'Deal_Master_Wide'!$CR$168)</x:f>
      </x:c>
      <x:c r="U1157" s="54" t="str">
        <x:f>IF('Deal_Master_Wide'!$CY$168="","",'Deal_Master_Wide'!$CY$168)</x:f>
      </x:c>
      <x:c r="V1157" s="56" t="str">
        <x:f>IF('Deal_Master_Wide'!$DF$168="","",'Deal_Master_Wide'!$DF$168)</x:f>
      </x:c>
      <x:c r="W1157" s="56" t="str">
        <x:f>IF('Deal_Master_Wide'!$DM$168="","",'Deal_Master_Wide'!$DM$168)</x:f>
      </x:c>
      <x:c r="X1157" s="56" t="str">
        <x:f>IF('Deal_Master_Wide'!$DT$168="","",'Deal_Master_Wide'!$DT$168)</x:f>
      </x:c>
      <x:c r="Y1157" s="118" t="str">
        <x:f>IF('Deal_Master_Wide'!$EA$168="","",'Deal_Master_Wide'!$EA$168)</x:f>
      </x:c>
      <x:c r="Z1157" s="118" t="str">
        <x:f>IF('Deal_Master_Wide'!$EH$168="","",'Deal_Master_Wide'!$EH$168)</x:f>
      </x:c>
      <x:c r="AA1157" s="52" t="str">
        <x:f>IF('Deal_Master_Wide'!$AL$168="","",'Deal_Master_Wide'!$AL$168)</x:f>
        <x:v>Unknown</x:v>
      </x:c>
      <x:c r="AB1157" s="54" t="n">
        <x:f>IF('Deal_Master_Wide'!$AF$168="","",'Deal_Master_Wide'!$AF$168)</x:f>
        <x:v>1012</x:v>
      </x:c>
      <x:c r="AC1157" s="52" t="str">
        <x:f>IF(COUNT($P1157,$Q1157,$R1157,$S1157,$T1157,$U1157,$V1157,$W1157,$X1157)=9,"Yes","No")</x:f>
        <x:v>No</x:v>
      </x:c>
      <x:c r="AD1157" s="52" t="str">
        <x:f>IF(COUNT($Y1157,$Z1157)=2,"Yes","No")</x:f>
        <x:v>No</x:v>
      </x:c>
      <x:c r="AE1157" s="50" t="str"/>
      <x:c r="AF1157" t="str"/>
    </x:row>
    <x:row r="1158" ht="20" customHeight="1">
      <x:c r="A1158" s="50" t="str">
        <x:v>CTL-0166</x:v>
      </x:c>
      <x:c r="B1158" s="50" t="str">
        <x:v>Candidate alternative-rationale group</x:v>
      </x:c>
      <x:c r="C1158" s="52" t="str">
        <x:f>IF('Deal_Master_Wide'!$AU$168="","",'Deal_Master_Wide'!$AU$168)</x:f>
        <x:v>Not reviewed</x:v>
      </x:c>
      <x:c r="D1158" s="52" t="str">
        <x:f>IF('Deal_Master_Wide'!$AV$168="","",'Deal_Master_Wide'!$AV$168)</x:f>
        <x:v>Not assessed</x:v>
      </x:c>
      <x:c r="E1158" s="50" t="n">
        <x:v>0</x:v>
      </x:c>
      <x:c r="F1158" s="52" t="str">
        <x:f>IF(OR($C1158="High-confidence innovation-driven",$C1158="Medium-confidence innovation-driven"),1,IF($C1158="Clear alternative-rationale",0,""))</x:f>
      </x:c>
      <x:c r="G1158" s="52" t="str">
        <x:f>IF('Deal_Master_Wide'!$M$168="","",'Deal_Master_Wide'!$M$168)</x:f>
        <x:v>Review</x:v>
      </x:c>
      <x:c r="H1158" s="50" t="str">
        <x:v>Creat Group Corp</x:v>
      </x:c>
      <x:c r="I1158" s="50" t="str">
        <x:v>Bio Products Laboratory Ltd</x:v>
      </x:c>
      <x:c r="J1158" s="50" t="n">
        <x:v>2016</x:v>
      </x:c>
      <x:c r="K1158" s="50" t="n">
        <x:v>-2</x:v>
      </x:c>
      <x:c r="L1158" s="50" t="n">
        <x:v>2014</x:v>
      </x:c>
      <x:c r="M1158" s="50" t="n">
        <x:v>0</x:v>
      </x:c>
      <x:c r="N1158" s="50" t="n">
        <x:v>0</x:v>
      </x:c>
      <x:c r="O1158" s="52" t="str">
        <x:f>IF($F1158="","",$F1158*$M1158)</x:f>
      </x:c>
      <x:c r="P1158" s="54" t="str">
        <x:f>IF('Deal_Master_Wide'!$BQ$168="","",'Deal_Master_Wide'!$BQ$168)</x:f>
      </x:c>
      <x:c r="Q1158" s="54" t="str">
        <x:f>IF('Deal_Master_Wide'!$BX$168="","",'Deal_Master_Wide'!$BX$168)</x:f>
      </x:c>
      <x:c r="R1158" s="54" t="str">
        <x:f>IF('Deal_Master_Wide'!$CE$168="","",'Deal_Master_Wide'!$CE$168)</x:f>
      </x:c>
      <x:c r="S1158" s="54" t="str">
        <x:f>IF('Deal_Master_Wide'!$CL$168="","",'Deal_Master_Wide'!$CL$168)</x:f>
      </x:c>
      <x:c r="T1158" s="54" t="str">
        <x:f>IF('Deal_Master_Wide'!$CS$168="","",'Deal_Master_Wide'!$CS$168)</x:f>
      </x:c>
      <x:c r="U1158" s="54" t="str">
        <x:f>IF('Deal_Master_Wide'!$CZ$168="","",'Deal_Master_Wide'!$CZ$168)</x:f>
      </x:c>
      <x:c r="V1158" s="56" t="str">
        <x:f>IF('Deal_Master_Wide'!$DG$168="","",'Deal_Master_Wide'!$DG$168)</x:f>
      </x:c>
      <x:c r="W1158" s="56" t="str">
        <x:f>IF('Deal_Master_Wide'!$DN$168="","",'Deal_Master_Wide'!$DN$168)</x:f>
      </x:c>
      <x:c r="X1158" s="56" t="str">
        <x:f>IF('Deal_Master_Wide'!$DU$168="","",'Deal_Master_Wide'!$DU$168)</x:f>
      </x:c>
      <x:c r="Y1158" s="118" t="str">
        <x:f>IF('Deal_Master_Wide'!$EB$168="","",'Deal_Master_Wide'!$EB$168)</x:f>
      </x:c>
      <x:c r="Z1158" s="118" t="str">
        <x:f>IF('Deal_Master_Wide'!$EI$168="","",'Deal_Master_Wide'!$EI$168)</x:f>
      </x:c>
      <x:c r="AA1158" s="52" t="str">
        <x:f>IF('Deal_Master_Wide'!$AL$168="","",'Deal_Master_Wide'!$AL$168)</x:f>
        <x:v>Unknown</x:v>
      </x:c>
      <x:c r="AB1158" s="54" t="n">
        <x:f>IF('Deal_Master_Wide'!$AF$168="","",'Deal_Master_Wide'!$AF$168)</x:f>
        <x:v>1012</x:v>
      </x:c>
      <x:c r="AC1158" s="52" t="str">
        <x:f>IF(COUNT($P1158,$Q1158,$R1158,$S1158,$T1158,$U1158,$V1158,$W1158,$X1158)=9,"Yes","No")</x:f>
        <x:v>No</x:v>
      </x:c>
      <x:c r="AD1158" s="52" t="str">
        <x:f>IF(COUNT($Y1158,$Z1158)=2,"Yes","No")</x:f>
        <x:v>No</x:v>
      </x:c>
      <x:c r="AE1158" s="50" t="str"/>
      <x:c r="AF1158" t="str"/>
    </x:row>
    <x:row r="1159" ht="20" customHeight="1">
      <x:c r="A1159" s="50" t="str">
        <x:v>CTL-0166</x:v>
      </x:c>
      <x:c r="B1159" s="50" t="str">
        <x:v>Candidate alternative-rationale group</x:v>
      </x:c>
      <x:c r="C1159" s="52" t="str">
        <x:f>IF('Deal_Master_Wide'!$AU$168="","",'Deal_Master_Wide'!$AU$168)</x:f>
        <x:v>Not reviewed</x:v>
      </x:c>
      <x:c r="D1159" s="52" t="str">
        <x:f>IF('Deal_Master_Wide'!$AV$168="","",'Deal_Master_Wide'!$AV$168)</x:f>
        <x:v>Not assessed</x:v>
      </x:c>
      <x:c r="E1159" s="50" t="n">
        <x:v>0</x:v>
      </x:c>
      <x:c r="F1159" s="52" t="str">
        <x:f>IF(OR($C1159="High-confidence innovation-driven",$C1159="Medium-confidence innovation-driven"),1,IF($C1159="Clear alternative-rationale",0,""))</x:f>
      </x:c>
      <x:c r="G1159" s="52" t="str">
        <x:f>IF('Deal_Master_Wide'!$M$168="","",'Deal_Master_Wide'!$M$168)</x:f>
        <x:v>Review</x:v>
      </x:c>
      <x:c r="H1159" s="50" t="str">
        <x:v>Creat Group Corp</x:v>
      </x:c>
      <x:c r="I1159" s="50" t="str">
        <x:v>Bio Products Laboratory Ltd</x:v>
      </x:c>
      <x:c r="J1159" s="50" t="n">
        <x:v>2016</x:v>
      </x:c>
      <x:c r="K1159" s="50" t="n">
        <x:v>-1</x:v>
      </x:c>
      <x:c r="L1159" s="50" t="n">
        <x:v>2015</x:v>
      </x:c>
      <x:c r="M1159" s="50" t="n">
        <x:v>0</x:v>
      </x:c>
      <x:c r="N1159" s="50" t="n">
        <x:v>0</x:v>
      </x:c>
      <x:c r="O1159" s="52" t="str">
        <x:f>IF($F1159="","",$F1159*$M1159)</x:f>
      </x:c>
      <x:c r="P1159" s="54" t="str">
        <x:f>IF('Deal_Master_Wide'!$BR$168="","",'Deal_Master_Wide'!$BR$168)</x:f>
      </x:c>
      <x:c r="Q1159" s="54" t="str">
        <x:f>IF('Deal_Master_Wide'!$BY$168="","",'Deal_Master_Wide'!$BY$168)</x:f>
      </x:c>
      <x:c r="R1159" s="54" t="str">
        <x:f>IF('Deal_Master_Wide'!$CF$168="","",'Deal_Master_Wide'!$CF$168)</x:f>
      </x:c>
      <x:c r="S1159" s="54" t="str">
        <x:f>IF('Deal_Master_Wide'!$CM$168="","",'Deal_Master_Wide'!$CM$168)</x:f>
      </x:c>
      <x:c r="T1159" s="54" t="str">
        <x:f>IF('Deal_Master_Wide'!$CT$168="","",'Deal_Master_Wide'!$CT$168)</x:f>
      </x:c>
      <x:c r="U1159" s="54" t="str">
        <x:f>IF('Deal_Master_Wide'!$DA$168="","",'Deal_Master_Wide'!$DA$168)</x:f>
      </x:c>
      <x:c r="V1159" s="56" t="str">
        <x:f>IF('Deal_Master_Wide'!$DH$168="","",'Deal_Master_Wide'!$DH$168)</x:f>
      </x:c>
      <x:c r="W1159" s="56" t="str">
        <x:f>IF('Deal_Master_Wide'!$DO$168="","",'Deal_Master_Wide'!$DO$168)</x:f>
      </x:c>
      <x:c r="X1159" s="56" t="str">
        <x:f>IF('Deal_Master_Wide'!$DV$168="","",'Deal_Master_Wide'!$DV$168)</x:f>
      </x:c>
      <x:c r="Y1159" s="118" t="str">
        <x:f>IF('Deal_Master_Wide'!$EC$168="","",'Deal_Master_Wide'!$EC$168)</x:f>
      </x:c>
      <x:c r="Z1159" s="118" t="str">
        <x:f>IF('Deal_Master_Wide'!$EJ$168="","",'Deal_Master_Wide'!$EJ$168)</x:f>
      </x:c>
      <x:c r="AA1159" s="52" t="str">
        <x:f>IF('Deal_Master_Wide'!$AL$168="","",'Deal_Master_Wide'!$AL$168)</x:f>
        <x:v>Unknown</x:v>
      </x:c>
      <x:c r="AB1159" s="54" t="n">
        <x:f>IF('Deal_Master_Wide'!$AF$168="","",'Deal_Master_Wide'!$AF$168)</x:f>
        <x:v>1012</x:v>
      </x:c>
      <x:c r="AC1159" s="52" t="str">
        <x:f>IF(COUNT($P1159,$Q1159,$R1159,$S1159,$T1159,$U1159,$V1159,$W1159,$X1159)=9,"Yes","No")</x:f>
        <x:v>No</x:v>
      </x:c>
      <x:c r="AD1159" s="52" t="str">
        <x:f>IF(COUNT($Y1159,$Z1159)=2,"Yes","No")</x:f>
        <x:v>No</x:v>
      </x:c>
      <x:c r="AE1159" s="50" t="str"/>
      <x:c r="AF1159" t="str"/>
    </x:row>
    <x:row r="1160" ht="20" customHeight="1">
      <x:c r="A1160" s="50" t="str">
        <x:v>CTL-0166</x:v>
      </x:c>
      <x:c r="B1160" s="50" t="str">
        <x:v>Candidate alternative-rationale group</x:v>
      </x:c>
      <x:c r="C1160" s="52" t="str">
        <x:f>IF('Deal_Master_Wide'!$AU$168="","",'Deal_Master_Wide'!$AU$168)</x:f>
        <x:v>Not reviewed</x:v>
      </x:c>
      <x:c r="D1160" s="52" t="str">
        <x:f>IF('Deal_Master_Wide'!$AV$168="","",'Deal_Master_Wide'!$AV$168)</x:f>
        <x:v>Not assessed</x:v>
      </x:c>
      <x:c r="E1160" s="50" t="n">
        <x:v>0</x:v>
      </x:c>
      <x:c r="F1160" s="52" t="str">
        <x:f>IF(OR($C1160="High-confidence innovation-driven",$C1160="Medium-confidence innovation-driven"),1,IF($C1160="Clear alternative-rationale",0,""))</x:f>
      </x:c>
      <x:c r="G1160" s="52" t="str">
        <x:f>IF('Deal_Master_Wide'!$M$168="","",'Deal_Master_Wide'!$M$168)</x:f>
        <x:v>Review</x:v>
      </x:c>
      <x:c r="H1160" s="50" t="str">
        <x:v>Creat Group Corp</x:v>
      </x:c>
      <x:c r="I1160" s="50" t="str">
        <x:v>Bio Products Laboratory Ltd</x:v>
      </x:c>
      <x:c r="J1160" s="50" t="n">
        <x:v>2016</x:v>
      </x:c>
      <x:c r="K1160" s="50" t="n">
        <x:v>0</x:v>
      </x:c>
      <x:c r="L1160" s="50" t="n">
        <x:v>2016</x:v>
      </x:c>
      <x:c r="M1160" s="50" t="n">
        <x:v>0</x:v>
      </x:c>
      <x:c r="N1160" s="50" t="n">
        <x:v>1</x:v>
      </x:c>
      <x:c r="O1160" s="52" t="str">
        <x:f>IF($F1160="","",$F1160*$M1160)</x:f>
      </x:c>
      <x:c r="P1160" s="54" t="str">
        <x:f>IF('Deal_Master_Wide'!$BS$168="","",'Deal_Master_Wide'!$BS$168)</x:f>
      </x:c>
      <x:c r="Q1160" s="54" t="str">
        <x:f>IF('Deal_Master_Wide'!$BZ$168="","",'Deal_Master_Wide'!$BZ$168)</x:f>
      </x:c>
      <x:c r="R1160" s="54" t="str">
        <x:f>IF('Deal_Master_Wide'!$CG$168="","",'Deal_Master_Wide'!$CG$168)</x:f>
      </x:c>
      <x:c r="S1160" s="54" t="str">
        <x:f>IF('Deal_Master_Wide'!$CN$168="","",'Deal_Master_Wide'!$CN$168)</x:f>
      </x:c>
      <x:c r="T1160" s="54" t="str">
        <x:f>IF('Deal_Master_Wide'!$CU$168="","",'Deal_Master_Wide'!$CU$168)</x:f>
      </x:c>
      <x:c r="U1160" s="54" t="str">
        <x:f>IF('Deal_Master_Wide'!$DB$168="","",'Deal_Master_Wide'!$DB$168)</x:f>
      </x:c>
      <x:c r="V1160" s="56" t="str">
        <x:f>IF('Deal_Master_Wide'!$DI$168="","",'Deal_Master_Wide'!$DI$168)</x:f>
      </x:c>
      <x:c r="W1160" s="56" t="str">
        <x:f>IF('Deal_Master_Wide'!$DP$168="","",'Deal_Master_Wide'!$DP$168)</x:f>
      </x:c>
      <x:c r="X1160" s="56" t="str">
        <x:f>IF('Deal_Master_Wide'!$DW$168="","",'Deal_Master_Wide'!$DW$168)</x:f>
      </x:c>
      <x:c r="Y1160" s="118" t="str">
        <x:f>IF('Deal_Master_Wide'!$ED$168="","",'Deal_Master_Wide'!$ED$168)</x:f>
      </x:c>
      <x:c r="Z1160" s="118" t="str">
        <x:f>IF('Deal_Master_Wide'!$EK$168="","",'Deal_Master_Wide'!$EK$168)</x:f>
      </x:c>
      <x:c r="AA1160" s="52" t="str">
        <x:f>IF('Deal_Master_Wide'!$AL$168="","",'Deal_Master_Wide'!$AL$168)</x:f>
        <x:v>Unknown</x:v>
      </x:c>
      <x:c r="AB1160" s="54" t="n">
        <x:f>IF('Deal_Master_Wide'!$AF$168="","",'Deal_Master_Wide'!$AF$168)</x:f>
        <x:v>1012</x:v>
      </x:c>
      <x:c r="AC1160" s="52" t="str">
        <x:f>IF(COUNT($P1160,$Q1160,$R1160,$S1160,$T1160,$U1160,$V1160,$W1160,$X1160)=9,"Yes","No")</x:f>
        <x:v>No</x:v>
      </x:c>
      <x:c r="AD1160" s="52" t="str">
        <x:f>IF(COUNT($Y1160,$Z1160)=2,"Yes","No")</x:f>
        <x:v>No</x:v>
      </x:c>
      <x:c r="AE1160" s="50" t="str"/>
      <x:c r="AF1160" t="str"/>
    </x:row>
    <x:row r="1161" ht="20" customHeight="1">
      <x:c r="A1161" s="50" t="str">
        <x:v>CTL-0166</x:v>
      </x:c>
      <x:c r="B1161" s="50" t="str">
        <x:v>Candidate alternative-rationale group</x:v>
      </x:c>
      <x:c r="C1161" s="52" t="str">
        <x:f>IF('Deal_Master_Wide'!$AU$168="","",'Deal_Master_Wide'!$AU$168)</x:f>
        <x:v>Not reviewed</x:v>
      </x:c>
      <x:c r="D1161" s="52" t="str">
        <x:f>IF('Deal_Master_Wide'!$AV$168="","",'Deal_Master_Wide'!$AV$168)</x:f>
        <x:v>Not assessed</x:v>
      </x:c>
      <x:c r="E1161" s="50" t="n">
        <x:v>0</x:v>
      </x:c>
      <x:c r="F1161" s="52" t="str">
        <x:f>IF(OR($C1161="High-confidence innovation-driven",$C1161="Medium-confidence innovation-driven"),1,IF($C1161="Clear alternative-rationale",0,""))</x:f>
      </x:c>
      <x:c r="G1161" s="52" t="str">
        <x:f>IF('Deal_Master_Wide'!$M$168="","",'Deal_Master_Wide'!$M$168)</x:f>
        <x:v>Review</x:v>
      </x:c>
      <x:c r="H1161" s="50" t="str">
        <x:v>Creat Group Corp</x:v>
      </x:c>
      <x:c r="I1161" s="50" t="str">
        <x:v>Bio Products Laboratory Ltd</x:v>
      </x:c>
      <x:c r="J1161" s="50" t="n">
        <x:v>2016</x:v>
      </x:c>
      <x:c r="K1161" s="50" t="n">
        <x:v>1</x:v>
      </x:c>
      <x:c r="L1161" s="50" t="n">
        <x:v>2017</x:v>
      </x:c>
      <x:c r="M1161" s="50" t="n">
        <x:v>1</x:v>
      </x:c>
      <x:c r="N1161" s="50" t="n">
        <x:v>1</x:v>
      </x:c>
      <x:c r="O1161" s="52" t="str">
        <x:f>IF($F1161="","",$F1161*$M1161)</x:f>
      </x:c>
      <x:c r="P1161" s="54" t="str">
        <x:f>IF('Deal_Master_Wide'!$BT$168="","",'Deal_Master_Wide'!$BT$168)</x:f>
      </x:c>
      <x:c r="Q1161" s="54" t="str">
        <x:f>IF('Deal_Master_Wide'!$CA$168="","",'Deal_Master_Wide'!$CA$168)</x:f>
      </x:c>
      <x:c r="R1161" s="54" t="str">
        <x:f>IF('Deal_Master_Wide'!$CH$168="","",'Deal_Master_Wide'!$CH$168)</x:f>
      </x:c>
      <x:c r="S1161" s="54" t="str">
        <x:f>IF('Deal_Master_Wide'!$CO$168="","",'Deal_Master_Wide'!$CO$168)</x:f>
      </x:c>
      <x:c r="T1161" s="54" t="str">
        <x:f>IF('Deal_Master_Wide'!$CV$168="","",'Deal_Master_Wide'!$CV$168)</x:f>
      </x:c>
      <x:c r="U1161" s="54" t="str">
        <x:f>IF('Deal_Master_Wide'!$DC$168="","",'Deal_Master_Wide'!$DC$168)</x:f>
      </x:c>
      <x:c r="V1161" s="56" t="str">
        <x:f>IF('Deal_Master_Wide'!$DJ$168="","",'Deal_Master_Wide'!$DJ$168)</x:f>
      </x:c>
      <x:c r="W1161" s="56" t="str">
        <x:f>IF('Deal_Master_Wide'!$DQ$168="","",'Deal_Master_Wide'!$DQ$168)</x:f>
      </x:c>
      <x:c r="X1161" s="56" t="str">
        <x:f>IF('Deal_Master_Wide'!$DX$168="","",'Deal_Master_Wide'!$DX$168)</x:f>
      </x:c>
      <x:c r="Y1161" s="118" t="str">
        <x:f>IF('Deal_Master_Wide'!$EE$168="","",'Deal_Master_Wide'!$EE$168)</x:f>
      </x:c>
      <x:c r="Z1161" s="118" t="str">
        <x:f>IF('Deal_Master_Wide'!$EL$168="","",'Deal_Master_Wide'!$EL$168)</x:f>
      </x:c>
      <x:c r="AA1161" s="52" t="str">
        <x:f>IF('Deal_Master_Wide'!$AL$168="","",'Deal_Master_Wide'!$AL$168)</x:f>
        <x:v>Unknown</x:v>
      </x:c>
      <x:c r="AB1161" s="54" t="n">
        <x:f>IF('Deal_Master_Wide'!$AF$168="","",'Deal_Master_Wide'!$AF$168)</x:f>
        <x:v>1012</x:v>
      </x:c>
      <x:c r="AC1161" s="52" t="str">
        <x:f>IF(COUNT($P1161,$Q1161,$R1161,$S1161,$T1161,$U1161,$V1161,$W1161,$X1161)=9,"Yes","No")</x:f>
        <x:v>No</x:v>
      </x:c>
      <x:c r="AD1161" s="52" t="str">
        <x:f>IF(COUNT($Y1161,$Z1161)=2,"Yes","No")</x:f>
        <x:v>No</x:v>
      </x:c>
      <x:c r="AE1161" s="50" t="str"/>
      <x:c r="AF1161" t="str"/>
    </x:row>
    <x:row r="1162" ht="20" customHeight="1">
      <x:c r="A1162" s="50" t="str">
        <x:v>CTL-0166</x:v>
      </x:c>
      <x:c r="B1162" s="50" t="str">
        <x:v>Candidate alternative-rationale group</x:v>
      </x:c>
      <x:c r="C1162" s="52" t="str">
        <x:f>IF('Deal_Master_Wide'!$AU$168="","",'Deal_Master_Wide'!$AU$168)</x:f>
        <x:v>Not reviewed</x:v>
      </x:c>
      <x:c r="D1162" s="52" t="str">
        <x:f>IF('Deal_Master_Wide'!$AV$168="","",'Deal_Master_Wide'!$AV$168)</x:f>
        <x:v>Not assessed</x:v>
      </x:c>
      <x:c r="E1162" s="50" t="n">
        <x:v>0</x:v>
      </x:c>
      <x:c r="F1162" s="52" t="str">
        <x:f>IF(OR($C1162="High-confidence innovation-driven",$C1162="Medium-confidence innovation-driven"),1,IF($C1162="Clear alternative-rationale",0,""))</x:f>
      </x:c>
      <x:c r="G1162" s="52" t="str">
        <x:f>IF('Deal_Master_Wide'!$M$168="","",'Deal_Master_Wide'!$M$168)</x:f>
        <x:v>Review</x:v>
      </x:c>
      <x:c r="H1162" s="50" t="str">
        <x:v>Creat Group Corp</x:v>
      </x:c>
      <x:c r="I1162" s="50" t="str">
        <x:v>Bio Products Laboratory Ltd</x:v>
      </x:c>
      <x:c r="J1162" s="50" t="n">
        <x:v>2016</x:v>
      </x:c>
      <x:c r="K1162" s="50" t="n">
        <x:v>2</x:v>
      </x:c>
      <x:c r="L1162" s="50" t="n">
        <x:v>2018</x:v>
      </x:c>
      <x:c r="M1162" s="50" t="n">
        <x:v>1</x:v>
      </x:c>
      <x:c r="N1162" s="50" t="n">
        <x:v>1</x:v>
      </x:c>
      <x:c r="O1162" s="52" t="str">
        <x:f>IF($F1162="","",$F1162*$M1162)</x:f>
      </x:c>
      <x:c r="P1162" s="54" t="str">
        <x:f>IF('Deal_Master_Wide'!$BU$168="","",'Deal_Master_Wide'!$BU$168)</x:f>
      </x:c>
      <x:c r="Q1162" s="54" t="str">
        <x:f>IF('Deal_Master_Wide'!$CB$168="","",'Deal_Master_Wide'!$CB$168)</x:f>
      </x:c>
      <x:c r="R1162" s="54" t="str">
        <x:f>IF('Deal_Master_Wide'!$CI$168="","",'Deal_Master_Wide'!$CI$168)</x:f>
      </x:c>
      <x:c r="S1162" s="54" t="str">
        <x:f>IF('Deal_Master_Wide'!$CP$168="","",'Deal_Master_Wide'!$CP$168)</x:f>
      </x:c>
      <x:c r="T1162" s="54" t="str">
        <x:f>IF('Deal_Master_Wide'!$CW$168="","",'Deal_Master_Wide'!$CW$168)</x:f>
      </x:c>
      <x:c r="U1162" s="54" t="str">
        <x:f>IF('Deal_Master_Wide'!$DD$168="","",'Deal_Master_Wide'!$DD$168)</x:f>
      </x:c>
      <x:c r="V1162" s="56" t="str">
        <x:f>IF('Deal_Master_Wide'!$DK$168="","",'Deal_Master_Wide'!$DK$168)</x:f>
      </x:c>
      <x:c r="W1162" s="56" t="str">
        <x:f>IF('Deal_Master_Wide'!$DR$168="","",'Deal_Master_Wide'!$DR$168)</x:f>
      </x:c>
      <x:c r="X1162" s="56" t="str">
        <x:f>IF('Deal_Master_Wide'!$DY$168="","",'Deal_Master_Wide'!$DY$168)</x:f>
      </x:c>
      <x:c r="Y1162" s="118" t="str">
        <x:f>IF('Deal_Master_Wide'!$EF$168="","",'Deal_Master_Wide'!$EF$168)</x:f>
      </x:c>
      <x:c r="Z1162" s="118" t="str">
        <x:f>IF('Deal_Master_Wide'!$EM$168="","",'Deal_Master_Wide'!$EM$168)</x:f>
      </x:c>
      <x:c r="AA1162" s="52" t="str">
        <x:f>IF('Deal_Master_Wide'!$AL$168="","",'Deal_Master_Wide'!$AL$168)</x:f>
        <x:v>Unknown</x:v>
      </x:c>
      <x:c r="AB1162" s="54" t="n">
        <x:f>IF('Deal_Master_Wide'!$AF$168="","",'Deal_Master_Wide'!$AF$168)</x:f>
        <x:v>1012</x:v>
      </x:c>
      <x:c r="AC1162" s="52" t="str">
        <x:f>IF(COUNT($P1162,$Q1162,$R1162,$S1162,$T1162,$U1162,$V1162,$W1162,$X1162)=9,"Yes","No")</x:f>
        <x:v>No</x:v>
      </x:c>
      <x:c r="AD1162" s="52" t="str">
        <x:f>IF(COUNT($Y1162,$Z1162)=2,"Yes","No")</x:f>
        <x:v>No</x:v>
      </x:c>
      <x:c r="AE1162" s="50" t="str"/>
      <x:c r="AF1162" t="str"/>
    </x:row>
    <x:row r="1163" ht="20" customHeight="1">
      <x:c r="A1163" s="50" t="str">
        <x:v>CTL-0166</x:v>
      </x:c>
      <x:c r="B1163" s="50" t="str">
        <x:v>Candidate alternative-rationale group</x:v>
      </x:c>
      <x:c r="C1163" s="52" t="str">
        <x:f>IF('Deal_Master_Wide'!$AU$168="","",'Deal_Master_Wide'!$AU$168)</x:f>
        <x:v>Not reviewed</x:v>
      </x:c>
      <x:c r="D1163" s="52" t="str">
        <x:f>IF('Deal_Master_Wide'!$AV$168="","",'Deal_Master_Wide'!$AV$168)</x:f>
        <x:v>Not assessed</x:v>
      </x:c>
      <x:c r="E1163" s="50" t="n">
        <x:v>0</x:v>
      </x:c>
      <x:c r="F1163" s="52" t="str">
        <x:f>IF(OR($C1163="High-confidence innovation-driven",$C1163="Medium-confidence innovation-driven"),1,IF($C1163="Clear alternative-rationale",0,""))</x:f>
      </x:c>
      <x:c r="G1163" s="52" t="str">
        <x:f>IF('Deal_Master_Wide'!$M$168="","",'Deal_Master_Wide'!$M$168)</x:f>
        <x:v>Review</x:v>
      </x:c>
      <x:c r="H1163" s="50" t="str">
        <x:v>Creat Group Corp</x:v>
      </x:c>
      <x:c r="I1163" s="50" t="str">
        <x:v>Bio Products Laboratory Ltd</x:v>
      </x:c>
      <x:c r="J1163" s="50" t="n">
        <x:v>2016</x:v>
      </x:c>
      <x:c r="K1163" s="50" t="n">
        <x:v>3</x:v>
      </x:c>
      <x:c r="L1163" s="50" t="n">
        <x:v>2019</x:v>
      </x:c>
      <x:c r="M1163" s="50" t="n">
        <x:v>1</x:v>
      </x:c>
      <x:c r="N1163" s="50" t="n">
        <x:v>1</x:v>
      </x:c>
      <x:c r="O1163" s="52" t="str">
        <x:f>IF($F1163="","",$F1163*$M1163)</x:f>
      </x:c>
      <x:c r="P1163" s="54" t="str">
        <x:f>IF('Deal_Master_Wide'!$BV$168="","",'Deal_Master_Wide'!$BV$168)</x:f>
      </x:c>
      <x:c r="Q1163" s="54" t="str">
        <x:f>IF('Deal_Master_Wide'!$CC$168="","",'Deal_Master_Wide'!$CC$168)</x:f>
      </x:c>
      <x:c r="R1163" s="54" t="str">
        <x:f>IF('Deal_Master_Wide'!$CJ$168="","",'Deal_Master_Wide'!$CJ$168)</x:f>
      </x:c>
      <x:c r="S1163" s="54" t="str">
        <x:f>IF('Deal_Master_Wide'!$CQ$168="","",'Deal_Master_Wide'!$CQ$168)</x:f>
      </x:c>
      <x:c r="T1163" s="54" t="str">
        <x:f>IF('Deal_Master_Wide'!$CX$168="","",'Deal_Master_Wide'!$CX$168)</x:f>
      </x:c>
      <x:c r="U1163" s="54" t="str">
        <x:f>IF('Deal_Master_Wide'!$DE$168="","",'Deal_Master_Wide'!$DE$168)</x:f>
      </x:c>
      <x:c r="V1163" s="56" t="str">
        <x:f>IF('Deal_Master_Wide'!$DL$168="","",'Deal_Master_Wide'!$DL$168)</x:f>
      </x:c>
      <x:c r="W1163" s="56" t="str">
        <x:f>IF('Deal_Master_Wide'!$DS$168="","",'Deal_Master_Wide'!$DS$168)</x:f>
      </x:c>
      <x:c r="X1163" s="56" t="str">
        <x:f>IF('Deal_Master_Wide'!$DZ$168="","",'Deal_Master_Wide'!$DZ$168)</x:f>
      </x:c>
      <x:c r="Y1163" s="118" t="str">
        <x:f>IF('Deal_Master_Wide'!$EG$168="","",'Deal_Master_Wide'!$EG$168)</x:f>
      </x:c>
      <x:c r="Z1163" s="118" t="str">
        <x:f>IF('Deal_Master_Wide'!$EN$168="","",'Deal_Master_Wide'!$EN$168)</x:f>
      </x:c>
      <x:c r="AA1163" s="52" t="str">
        <x:f>IF('Deal_Master_Wide'!$AL$168="","",'Deal_Master_Wide'!$AL$168)</x:f>
        <x:v>Unknown</x:v>
      </x:c>
      <x:c r="AB1163" s="54" t="n">
        <x:f>IF('Deal_Master_Wide'!$AF$168="","",'Deal_Master_Wide'!$AF$168)</x:f>
        <x:v>1012</x:v>
      </x:c>
      <x:c r="AC1163" s="52" t="str">
        <x:f>IF(COUNT($P1163,$Q1163,$R1163,$S1163,$T1163,$U1163,$V1163,$W1163,$X1163)=9,"Yes","No")</x:f>
        <x:v>No</x:v>
      </x:c>
      <x:c r="AD1163" s="52" t="str">
        <x:f>IF(COUNT($Y1163,$Z1163)=2,"Yes","No")</x:f>
        <x:v>No</x:v>
      </x:c>
      <x:c r="AE1163" s="50" t="str"/>
      <x:c r="AF1163" t="str"/>
    </x:row>
    <x:row r="1164" ht="20" customHeight="1">
      <x:c r="A1164" s="50" t="str">
        <x:v>CTL-0167</x:v>
      </x:c>
      <x:c r="B1164" s="50" t="str">
        <x:v>Candidate alternative-rationale group</x:v>
      </x:c>
      <x:c r="C1164" s="52" t="str">
        <x:f>IF('Deal_Master_Wide'!$AU$169="","",'Deal_Master_Wide'!$AU$169)</x:f>
        <x:v>Not reviewed</x:v>
      </x:c>
      <x:c r="D1164" s="52" t="str">
        <x:f>IF('Deal_Master_Wide'!$AV$169="","",'Deal_Master_Wide'!$AV$169)</x:f>
        <x:v>Not assessed</x:v>
      </x:c>
      <x:c r="E1164" s="50" t="n">
        <x:v>0</x:v>
      </x:c>
      <x:c r="F1164" s="52" t="str">
        <x:f>IF(OR($C1164="High-confidence innovation-driven",$C1164="Medium-confidence innovation-driven"),1,IF($C1164="Clear alternative-rationale",0,""))</x:f>
      </x:c>
      <x:c r="G1164" s="52" t="str">
        <x:f>IF('Deal_Master_Wide'!$M$169="","",'Deal_Master_Wide'!$M$169)</x:f>
        <x:v>Review</x:v>
      </x:c>
      <x:c r="H1164" s="50" t="str">
        <x:v>Albany Molecular Research, Inc.</x:v>
      </x:c>
      <x:c r="I1164" s="50" t="str">
        <x:v>Euticals SpA</x:v>
      </x:c>
      <x:c r="J1164" s="50" t="n">
        <x:v>2016</x:v>
      </x:c>
      <x:c r="K1164" s="50" t="n">
        <x:v>-3</x:v>
      </x:c>
      <x:c r="L1164" s="50" t="n">
        <x:v>2013</x:v>
      </x:c>
      <x:c r="M1164" s="50" t="n">
        <x:v>0</x:v>
      </x:c>
      <x:c r="N1164" s="50" t="n">
        <x:v>0</x:v>
      </x:c>
      <x:c r="O1164" s="52" t="str">
        <x:f>IF($F1164="","",$F1164*$M1164)</x:f>
      </x:c>
      <x:c r="P1164" s="54" t="str">
        <x:f>IF('Deal_Master_Wide'!$BP$169="","",'Deal_Master_Wide'!$BP$169)</x:f>
      </x:c>
      <x:c r="Q1164" s="54" t="str">
        <x:f>IF('Deal_Master_Wide'!$BW$169="","",'Deal_Master_Wide'!$BW$169)</x:f>
      </x:c>
      <x:c r="R1164" s="54" t="str">
        <x:f>IF('Deal_Master_Wide'!$CD$169="","",'Deal_Master_Wide'!$CD$169)</x:f>
      </x:c>
      <x:c r="S1164" s="54" t="str">
        <x:f>IF('Deal_Master_Wide'!$CK$169="","",'Deal_Master_Wide'!$CK$169)</x:f>
      </x:c>
      <x:c r="T1164" s="54" t="str">
        <x:f>IF('Deal_Master_Wide'!$CR$169="","",'Deal_Master_Wide'!$CR$169)</x:f>
      </x:c>
      <x:c r="U1164" s="54" t="str">
        <x:f>IF('Deal_Master_Wide'!$CY$169="","",'Deal_Master_Wide'!$CY$169)</x:f>
      </x:c>
      <x:c r="V1164" s="56" t="str">
        <x:f>IF('Deal_Master_Wide'!$DF$169="","",'Deal_Master_Wide'!$DF$169)</x:f>
      </x:c>
      <x:c r="W1164" s="56" t="str">
        <x:f>IF('Deal_Master_Wide'!$DM$169="","",'Deal_Master_Wide'!$DM$169)</x:f>
      </x:c>
      <x:c r="X1164" s="56" t="str">
        <x:f>IF('Deal_Master_Wide'!$DT$169="","",'Deal_Master_Wide'!$DT$169)</x:f>
      </x:c>
      <x:c r="Y1164" s="118" t="str">
        <x:f>IF('Deal_Master_Wide'!$EA$169="","",'Deal_Master_Wide'!$EA$169)</x:f>
      </x:c>
      <x:c r="Z1164" s="118" t="str">
        <x:f>IF('Deal_Master_Wide'!$EH$169="","",'Deal_Master_Wide'!$EH$169)</x:f>
      </x:c>
      <x:c r="AA1164" s="52" t="str">
        <x:f>IF('Deal_Master_Wide'!$AL$169="","",'Deal_Master_Wide'!$AL$169)</x:f>
        <x:v>Unknown</x:v>
      </x:c>
      <x:c r="AB1164" s="54" t="n">
        <x:f>IF('Deal_Master_Wide'!$AF$169="","",'Deal_Master_Wide'!$AF$169)</x:f>
        <x:v>358</x:v>
      </x:c>
      <x:c r="AC1164" s="52" t="str">
        <x:f>IF(COUNT($P1164,$Q1164,$R1164,$S1164,$T1164,$U1164,$V1164,$W1164,$X1164)=9,"Yes","No")</x:f>
        <x:v>No</x:v>
      </x:c>
      <x:c r="AD1164" s="52" t="str">
        <x:f>IF(COUNT($Y1164,$Z1164)=2,"Yes","No")</x:f>
        <x:v>No</x:v>
      </x:c>
      <x:c r="AE1164" s="50" t="str"/>
      <x:c r="AF1164" t="str"/>
    </x:row>
    <x:row r="1165" ht="20" customHeight="1">
      <x:c r="A1165" s="50" t="str">
        <x:v>CTL-0167</x:v>
      </x:c>
      <x:c r="B1165" s="50" t="str">
        <x:v>Candidate alternative-rationale group</x:v>
      </x:c>
      <x:c r="C1165" s="52" t="str">
        <x:f>IF('Deal_Master_Wide'!$AU$169="","",'Deal_Master_Wide'!$AU$169)</x:f>
        <x:v>Not reviewed</x:v>
      </x:c>
      <x:c r="D1165" s="52" t="str">
        <x:f>IF('Deal_Master_Wide'!$AV$169="","",'Deal_Master_Wide'!$AV$169)</x:f>
        <x:v>Not assessed</x:v>
      </x:c>
      <x:c r="E1165" s="50" t="n">
        <x:v>0</x:v>
      </x:c>
      <x:c r="F1165" s="52" t="str">
        <x:f>IF(OR($C1165="High-confidence innovation-driven",$C1165="Medium-confidence innovation-driven"),1,IF($C1165="Clear alternative-rationale",0,""))</x:f>
      </x:c>
      <x:c r="G1165" s="52" t="str">
        <x:f>IF('Deal_Master_Wide'!$M$169="","",'Deal_Master_Wide'!$M$169)</x:f>
        <x:v>Review</x:v>
      </x:c>
      <x:c r="H1165" s="50" t="str">
        <x:v>Albany Molecular Research, Inc.</x:v>
      </x:c>
      <x:c r="I1165" s="50" t="str">
        <x:v>Euticals SpA</x:v>
      </x:c>
      <x:c r="J1165" s="50" t="n">
        <x:v>2016</x:v>
      </x:c>
      <x:c r="K1165" s="50" t="n">
        <x:v>-2</x:v>
      </x:c>
      <x:c r="L1165" s="50" t="n">
        <x:v>2014</x:v>
      </x:c>
      <x:c r="M1165" s="50" t="n">
        <x:v>0</x:v>
      </x:c>
      <x:c r="N1165" s="50" t="n">
        <x:v>0</x:v>
      </x:c>
      <x:c r="O1165" s="52" t="str">
        <x:f>IF($F1165="","",$F1165*$M1165)</x:f>
      </x:c>
      <x:c r="P1165" s="54" t="str">
        <x:f>IF('Deal_Master_Wide'!$BQ$169="","",'Deal_Master_Wide'!$BQ$169)</x:f>
      </x:c>
      <x:c r="Q1165" s="54" t="str">
        <x:f>IF('Deal_Master_Wide'!$BX$169="","",'Deal_Master_Wide'!$BX$169)</x:f>
      </x:c>
      <x:c r="R1165" s="54" t="str">
        <x:f>IF('Deal_Master_Wide'!$CE$169="","",'Deal_Master_Wide'!$CE$169)</x:f>
      </x:c>
      <x:c r="S1165" s="54" t="str">
        <x:f>IF('Deal_Master_Wide'!$CL$169="","",'Deal_Master_Wide'!$CL$169)</x:f>
      </x:c>
      <x:c r="T1165" s="54" t="str">
        <x:f>IF('Deal_Master_Wide'!$CS$169="","",'Deal_Master_Wide'!$CS$169)</x:f>
      </x:c>
      <x:c r="U1165" s="54" t="str">
        <x:f>IF('Deal_Master_Wide'!$CZ$169="","",'Deal_Master_Wide'!$CZ$169)</x:f>
      </x:c>
      <x:c r="V1165" s="56" t="str">
        <x:f>IF('Deal_Master_Wide'!$DG$169="","",'Deal_Master_Wide'!$DG$169)</x:f>
      </x:c>
      <x:c r="W1165" s="56" t="str">
        <x:f>IF('Deal_Master_Wide'!$DN$169="","",'Deal_Master_Wide'!$DN$169)</x:f>
      </x:c>
      <x:c r="X1165" s="56" t="str">
        <x:f>IF('Deal_Master_Wide'!$DU$169="","",'Deal_Master_Wide'!$DU$169)</x:f>
      </x:c>
      <x:c r="Y1165" s="118" t="str">
        <x:f>IF('Deal_Master_Wide'!$EB$169="","",'Deal_Master_Wide'!$EB$169)</x:f>
      </x:c>
      <x:c r="Z1165" s="118" t="str">
        <x:f>IF('Deal_Master_Wide'!$EI$169="","",'Deal_Master_Wide'!$EI$169)</x:f>
      </x:c>
      <x:c r="AA1165" s="52" t="str">
        <x:f>IF('Deal_Master_Wide'!$AL$169="","",'Deal_Master_Wide'!$AL$169)</x:f>
        <x:v>Unknown</x:v>
      </x:c>
      <x:c r="AB1165" s="54" t="n">
        <x:f>IF('Deal_Master_Wide'!$AF$169="","",'Deal_Master_Wide'!$AF$169)</x:f>
        <x:v>358</x:v>
      </x:c>
      <x:c r="AC1165" s="52" t="str">
        <x:f>IF(COUNT($P1165,$Q1165,$R1165,$S1165,$T1165,$U1165,$V1165,$W1165,$X1165)=9,"Yes","No")</x:f>
        <x:v>No</x:v>
      </x:c>
      <x:c r="AD1165" s="52" t="str">
        <x:f>IF(COUNT($Y1165,$Z1165)=2,"Yes","No")</x:f>
        <x:v>No</x:v>
      </x:c>
      <x:c r="AE1165" s="50" t="str"/>
      <x:c r="AF1165" t="str"/>
    </x:row>
    <x:row r="1166" ht="20" customHeight="1">
      <x:c r="A1166" s="50" t="str">
        <x:v>CTL-0167</x:v>
      </x:c>
      <x:c r="B1166" s="50" t="str">
        <x:v>Candidate alternative-rationale group</x:v>
      </x:c>
      <x:c r="C1166" s="52" t="str">
        <x:f>IF('Deal_Master_Wide'!$AU$169="","",'Deal_Master_Wide'!$AU$169)</x:f>
        <x:v>Not reviewed</x:v>
      </x:c>
      <x:c r="D1166" s="52" t="str">
        <x:f>IF('Deal_Master_Wide'!$AV$169="","",'Deal_Master_Wide'!$AV$169)</x:f>
        <x:v>Not assessed</x:v>
      </x:c>
      <x:c r="E1166" s="50" t="n">
        <x:v>0</x:v>
      </x:c>
      <x:c r="F1166" s="52" t="str">
        <x:f>IF(OR($C1166="High-confidence innovation-driven",$C1166="Medium-confidence innovation-driven"),1,IF($C1166="Clear alternative-rationale",0,""))</x:f>
      </x:c>
      <x:c r="G1166" s="52" t="str">
        <x:f>IF('Deal_Master_Wide'!$M$169="","",'Deal_Master_Wide'!$M$169)</x:f>
        <x:v>Review</x:v>
      </x:c>
      <x:c r="H1166" s="50" t="str">
        <x:v>Albany Molecular Research, Inc.</x:v>
      </x:c>
      <x:c r="I1166" s="50" t="str">
        <x:v>Euticals SpA</x:v>
      </x:c>
      <x:c r="J1166" s="50" t="n">
        <x:v>2016</x:v>
      </x:c>
      <x:c r="K1166" s="50" t="n">
        <x:v>-1</x:v>
      </x:c>
      <x:c r="L1166" s="50" t="n">
        <x:v>2015</x:v>
      </x:c>
      <x:c r="M1166" s="50" t="n">
        <x:v>0</x:v>
      </x:c>
      <x:c r="N1166" s="50" t="n">
        <x:v>0</x:v>
      </x:c>
      <x:c r="O1166" s="52" t="str">
        <x:f>IF($F1166="","",$F1166*$M1166)</x:f>
      </x:c>
      <x:c r="P1166" s="54" t="str">
        <x:f>IF('Deal_Master_Wide'!$BR$169="","",'Deal_Master_Wide'!$BR$169)</x:f>
      </x:c>
      <x:c r="Q1166" s="54" t="str">
        <x:f>IF('Deal_Master_Wide'!$BY$169="","",'Deal_Master_Wide'!$BY$169)</x:f>
      </x:c>
      <x:c r="R1166" s="54" t="str">
        <x:f>IF('Deal_Master_Wide'!$CF$169="","",'Deal_Master_Wide'!$CF$169)</x:f>
      </x:c>
      <x:c r="S1166" s="54" t="str">
        <x:f>IF('Deal_Master_Wide'!$CM$169="","",'Deal_Master_Wide'!$CM$169)</x:f>
      </x:c>
      <x:c r="T1166" s="54" t="str">
        <x:f>IF('Deal_Master_Wide'!$CT$169="","",'Deal_Master_Wide'!$CT$169)</x:f>
      </x:c>
      <x:c r="U1166" s="54" t="str">
        <x:f>IF('Deal_Master_Wide'!$DA$169="","",'Deal_Master_Wide'!$DA$169)</x:f>
      </x:c>
      <x:c r="V1166" s="56" t="str">
        <x:f>IF('Deal_Master_Wide'!$DH$169="","",'Deal_Master_Wide'!$DH$169)</x:f>
      </x:c>
      <x:c r="W1166" s="56" t="str">
        <x:f>IF('Deal_Master_Wide'!$DO$169="","",'Deal_Master_Wide'!$DO$169)</x:f>
      </x:c>
      <x:c r="X1166" s="56" t="str">
        <x:f>IF('Deal_Master_Wide'!$DV$169="","",'Deal_Master_Wide'!$DV$169)</x:f>
      </x:c>
      <x:c r="Y1166" s="118" t="str">
        <x:f>IF('Deal_Master_Wide'!$EC$169="","",'Deal_Master_Wide'!$EC$169)</x:f>
      </x:c>
      <x:c r="Z1166" s="118" t="str">
        <x:f>IF('Deal_Master_Wide'!$EJ$169="","",'Deal_Master_Wide'!$EJ$169)</x:f>
      </x:c>
      <x:c r="AA1166" s="52" t="str">
        <x:f>IF('Deal_Master_Wide'!$AL$169="","",'Deal_Master_Wide'!$AL$169)</x:f>
        <x:v>Unknown</x:v>
      </x:c>
      <x:c r="AB1166" s="54" t="n">
        <x:f>IF('Deal_Master_Wide'!$AF$169="","",'Deal_Master_Wide'!$AF$169)</x:f>
        <x:v>358</x:v>
      </x:c>
      <x:c r="AC1166" s="52" t="str">
        <x:f>IF(COUNT($P1166,$Q1166,$R1166,$S1166,$T1166,$U1166,$V1166,$W1166,$X1166)=9,"Yes","No")</x:f>
        <x:v>No</x:v>
      </x:c>
      <x:c r="AD1166" s="52" t="str">
        <x:f>IF(COUNT($Y1166,$Z1166)=2,"Yes","No")</x:f>
        <x:v>No</x:v>
      </x:c>
      <x:c r="AE1166" s="50" t="str"/>
      <x:c r="AF1166" t="str"/>
    </x:row>
    <x:row r="1167" ht="20" customHeight="1">
      <x:c r="A1167" s="50" t="str">
        <x:v>CTL-0167</x:v>
      </x:c>
      <x:c r="B1167" s="50" t="str">
        <x:v>Candidate alternative-rationale group</x:v>
      </x:c>
      <x:c r="C1167" s="52" t="str">
        <x:f>IF('Deal_Master_Wide'!$AU$169="","",'Deal_Master_Wide'!$AU$169)</x:f>
        <x:v>Not reviewed</x:v>
      </x:c>
      <x:c r="D1167" s="52" t="str">
        <x:f>IF('Deal_Master_Wide'!$AV$169="","",'Deal_Master_Wide'!$AV$169)</x:f>
        <x:v>Not assessed</x:v>
      </x:c>
      <x:c r="E1167" s="50" t="n">
        <x:v>0</x:v>
      </x:c>
      <x:c r="F1167" s="52" t="str">
        <x:f>IF(OR($C1167="High-confidence innovation-driven",$C1167="Medium-confidence innovation-driven"),1,IF($C1167="Clear alternative-rationale",0,""))</x:f>
      </x:c>
      <x:c r="G1167" s="52" t="str">
        <x:f>IF('Deal_Master_Wide'!$M$169="","",'Deal_Master_Wide'!$M$169)</x:f>
        <x:v>Review</x:v>
      </x:c>
      <x:c r="H1167" s="50" t="str">
        <x:v>Albany Molecular Research, Inc.</x:v>
      </x:c>
      <x:c r="I1167" s="50" t="str">
        <x:v>Euticals SpA</x:v>
      </x:c>
      <x:c r="J1167" s="50" t="n">
        <x:v>2016</x:v>
      </x:c>
      <x:c r="K1167" s="50" t="n">
        <x:v>0</x:v>
      </x:c>
      <x:c r="L1167" s="50" t="n">
        <x:v>2016</x:v>
      </x:c>
      <x:c r="M1167" s="50" t="n">
        <x:v>0</x:v>
      </x:c>
      <x:c r="N1167" s="50" t="n">
        <x:v>1</x:v>
      </x:c>
      <x:c r="O1167" s="52" t="str">
        <x:f>IF($F1167="","",$F1167*$M1167)</x:f>
      </x:c>
      <x:c r="P1167" s="54" t="str">
        <x:f>IF('Deal_Master_Wide'!$BS$169="","",'Deal_Master_Wide'!$BS$169)</x:f>
      </x:c>
      <x:c r="Q1167" s="54" t="str">
        <x:f>IF('Deal_Master_Wide'!$BZ$169="","",'Deal_Master_Wide'!$BZ$169)</x:f>
      </x:c>
      <x:c r="R1167" s="54" t="str">
        <x:f>IF('Deal_Master_Wide'!$CG$169="","",'Deal_Master_Wide'!$CG$169)</x:f>
      </x:c>
      <x:c r="S1167" s="54" t="str">
        <x:f>IF('Deal_Master_Wide'!$CN$169="","",'Deal_Master_Wide'!$CN$169)</x:f>
      </x:c>
      <x:c r="T1167" s="54" t="str">
        <x:f>IF('Deal_Master_Wide'!$CU$169="","",'Deal_Master_Wide'!$CU$169)</x:f>
      </x:c>
      <x:c r="U1167" s="54" t="str">
        <x:f>IF('Deal_Master_Wide'!$DB$169="","",'Deal_Master_Wide'!$DB$169)</x:f>
      </x:c>
      <x:c r="V1167" s="56" t="str">
        <x:f>IF('Deal_Master_Wide'!$DI$169="","",'Deal_Master_Wide'!$DI$169)</x:f>
      </x:c>
      <x:c r="W1167" s="56" t="str">
        <x:f>IF('Deal_Master_Wide'!$DP$169="","",'Deal_Master_Wide'!$DP$169)</x:f>
      </x:c>
      <x:c r="X1167" s="56" t="str">
        <x:f>IF('Deal_Master_Wide'!$DW$169="","",'Deal_Master_Wide'!$DW$169)</x:f>
      </x:c>
      <x:c r="Y1167" s="118" t="str">
        <x:f>IF('Deal_Master_Wide'!$ED$169="","",'Deal_Master_Wide'!$ED$169)</x:f>
      </x:c>
      <x:c r="Z1167" s="118" t="str">
        <x:f>IF('Deal_Master_Wide'!$EK$169="","",'Deal_Master_Wide'!$EK$169)</x:f>
      </x:c>
      <x:c r="AA1167" s="52" t="str">
        <x:f>IF('Deal_Master_Wide'!$AL$169="","",'Deal_Master_Wide'!$AL$169)</x:f>
        <x:v>Unknown</x:v>
      </x:c>
      <x:c r="AB1167" s="54" t="n">
        <x:f>IF('Deal_Master_Wide'!$AF$169="","",'Deal_Master_Wide'!$AF$169)</x:f>
        <x:v>358</x:v>
      </x:c>
      <x:c r="AC1167" s="52" t="str">
        <x:f>IF(COUNT($P1167,$Q1167,$R1167,$S1167,$T1167,$U1167,$V1167,$W1167,$X1167)=9,"Yes","No")</x:f>
        <x:v>No</x:v>
      </x:c>
      <x:c r="AD1167" s="52" t="str">
        <x:f>IF(COUNT($Y1167,$Z1167)=2,"Yes","No")</x:f>
        <x:v>No</x:v>
      </x:c>
      <x:c r="AE1167" s="50" t="str"/>
      <x:c r="AF1167" t="str"/>
    </x:row>
    <x:row r="1168" ht="20" customHeight="1">
      <x:c r="A1168" s="50" t="str">
        <x:v>CTL-0167</x:v>
      </x:c>
      <x:c r="B1168" s="50" t="str">
        <x:v>Candidate alternative-rationale group</x:v>
      </x:c>
      <x:c r="C1168" s="52" t="str">
        <x:f>IF('Deal_Master_Wide'!$AU$169="","",'Deal_Master_Wide'!$AU$169)</x:f>
        <x:v>Not reviewed</x:v>
      </x:c>
      <x:c r="D1168" s="52" t="str">
        <x:f>IF('Deal_Master_Wide'!$AV$169="","",'Deal_Master_Wide'!$AV$169)</x:f>
        <x:v>Not assessed</x:v>
      </x:c>
      <x:c r="E1168" s="50" t="n">
        <x:v>0</x:v>
      </x:c>
      <x:c r="F1168" s="52" t="str">
        <x:f>IF(OR($C1168="High-confidence innovation-driven",$C1168="Medium-confidence innovation-driven"),1,IF($C1168="Clear alternative-rationale",0,""))</x:f>
      </x:c>
      <x:c r="G1168" s="52" t="str">
        <x:f>IF('Deal_Master_Wide'!$M$169="","",'Deal_Master_Wide'!$M$169)</x:f>
        <x:v>Review</x:v>
      </x:c>
      <x:c r="H1168" s="50" t="str">
        <x:v>Albany Molecular Research, Inc.</x:v>
      </x:c>
      <x:c r="I1168" s="50" t="str">
        <x:v>Euticals SpA</x:v>
      </x:c>
      <x:c r="J1168" s="50" t="n">
        <x:v>2016</x:v>
      </x:c>
      <x:c r="K1168" s="50" t="n">
        <x:v>1</x:v>
      </x:c>
      <x:c r="L1168" s="50" t="n">
        <x:v>2017</x:v>
      </x:c>
      <x:c r="M1168" s="50" t="n">
        <x:v>1</x:v>
      </x:c>
      <x:c r="N1168" s="50" t="n">
        <x:v>1</x:v>
      </x:c>
      <x:c r="O1168" s="52" t="str">
        <x:f>IF($F1168="","",$F1168*$M1168)</x:f>
      </x:c>
      <x:c r="P1168" s="54" t="str">
        <x:f>IF('Deal_Master_Wide'!$BT$169="","",'Deal_Master_Wide'!$BT$169)</x:f>
      </x:c>
      <x:c r="Q1168" s="54" t="str">
        <x:f>IF('Deal_Master_Wide'!$CA$169="","",'Deal_Master_Wide'!$CA$169)</x:f>
      </x:c>
      <x:c r="R1168" s="54" t="str">
        <x:f>IF('Deal_Master_Wide'!$CH$169="","",'Deal_Master_Wide'!$CH$169)</x:f>
      </x:c>
      <x:c r="S1168" s="54" t="str">
        <x:f>IF('Deal_Master_Wide'!$CO$169="","",'Deal_Master_Wide'!$CO$169)</x:f>
      </x:c>
      <x:c r="T1168" s="54" t="str">
        <x:f>IF('Deal_Master_Wide'!$CV$169="","",'Deal_Master_Wide'!$CV$169)</x:f>
      </x:c>
      <x:c r="U1168" s="54" t="str">
        <x:f>IF('Deal_Master_Wide'!$DC$169="","",'Deal_Master_Wide'!$DC$169)</x:f>
      </x:c>
      <x:c r="V1168" s="56" t="str">
        <x:f>IF('Deal_Master_Wide'!$DJ$169="","",'Deal_Master_Wide'!$DJ$169)</x:f>
      </x:c>
      <x:c r="W1168" s="56" t="str">
        <x:f>IF('Deal_Master_Wide'!$DQ$169="","",'Deal_Master_Wide'!$DQ$169)</x:f>
      </x:c>
      <x:c r="X1168" s="56" t="str">
        <x:f>IF('Deal_Master_Wide'!$DX$169="","",'Deal_Master_Wide'!$DX$169)</x:f>
      </x:c>
      <x:c r="Y1168" s="118" t="str">
        <x:f>IF('Deal_Master_Wide'!$EE$169="","",'Deal_Master_Wide'!$EE$169)</x:f>
      </x:c>
      <x:c r="Z1168" s="118" t="str">
        <x:f>IF('Deal_Master_Wide'!$EL$169="","",'Deal_Master_Wide'!$EL$169)</x:f>
      </x:c>
      <x:c r="AA1168" s="52" t="str">
        <x:f>IF('Deal_Master_Wide'!$AL$169="","",'Deal_Master_Wide'!$AL$169)</x:f>
        <x:v>Unknown</x:v>
      </x:c>
      <x:c r="AB1168" s="54" t="n">
        <x:f>IF('Deal_Master_Wide'!$AF$169="","",'Deal_Master_Wide'!$AF$169)</x:f>
        <x:v>358</x:v>
      </x:c>
      <x:c r="AC1168" s="52" t="str">
        <x:f>IF(COUNT($P1168,$Q1168,$R1168,$S1168,$T1168,$U1168,$V1168,$W1168,$X1168)=9,"Yes","No")</x:f>
        <x:v>No</x:v>
      </x:c>
      <x:c r="AD1168" s="52" t="str">
        <x:f>IF(COUNT($Y1168,$Z1168)=2,"Yes","No")</x:f>
        <x:v>No</x:v>
      </x:c>
      <x:c r="AE1168" s="50" t="str"/>
      <x:c r="AF1168" t="str"/>
    </x:row>
    <x:row r="1169" ht="20" customHeight="1">
      <x:c r="A1169" s="50" t="str">
        <x:v>CTL-0167</x:v>
      </x:c>
      <x:c r="B1169" s="50" t="str">
        <x:v>Candidate alternative-rationale group</x:v>
      </x:c>
      <x:c r="C1169" s="52" t="str">
        <x:f>IF('Deal_Master_Wide'!$AU$169="","",'Deal_Master_Wide'!$AU$169)</x:f>
        <x:v>Not reviewed</x:v>
      </x:c>
      <x:c r="D1169" s="52" t="str">
        <x:f>IF('Deal_Master_Wide'!$AV$169="","",'Deal_Master_Wide'!$AV$169)</x:f>
        <x:v>Not assessed</x:v>
      </x:c>
      <x:c r="E1169" s="50" t="n">
        <x:v>0</x:v>
      </x:c>
      <x:c r="F1169" s="52" t="str">
        <x:f>IF(OR($C1169="High-confidence innovation-driven",$C1169="Medium-confidence innovation-driven"),1,IF($C1169="Clear alternative-rationale",0,""))</x:f>
      </x:c>
      <x:c r="G1169" s="52" t="str">
        <x:f>IF('Deal_Master_Wide'!$M$169="","",'Deal_Master_Wide'!$M$169)</x:f>
        <x:v>Review</x:v>
      </x:c>
      <x:c r="H1169" s="50" t="str">
        <x:v>Albany Molecular Research, Inc.</x:v>
      </x:c>
      <x:c r="I1169" s="50" t="str">
        <x:v>Euticals SpA</x:v>
      </x:c>
      <x:c r="J1169" s="50" t="n">
        <x:v>2016</x:v>
      </x:c>
      <x:c r="K1169" s="50" t="n">
        <x:v>2</x:v>
      </x:c>
      <x:c r="L1169" s="50" t="n">
        <x:v>2018</x:v>
      </x:c>
      <x:c r="M1169" s="50" t="n">
        <x:v>1</x:v>
      </x:c>
      <x:c r="N1169" s="50" t="n">
        <x:v>1</x:v>
      </x:c>
      <x:c r="O1169" s="52" t="str">
        <x:f>IF($F1169="","",$F1169*$M1169)</x:f>
      </x:c>
      <x:c r="P1169" s="54" t="str">
        <x:f>IF('Deal_Master_Wide'!$BU$169="","",'Deal_Master_Wide'!$BU$169)</x:f>
      </x:c>
      <x:c r="Q1169" s="54" t="str">
        <x:f>IF('Deal_Master_Wide'!$CB$169="","",'Deal_Master_Wide'!$CB$169)</x:f>
      </x:c>
      <x:c r="R1169" s="54" t="str">
        <x:f>IF('Deal_Master_Wide'!$CI$169="","",'Deal_Master_Wide'!$CI$169)</x:f>
      </x:c>
      <x:c r="S1169" s="54" t="str">
        <x:f>IF('Deal_Master_Wide'!$CP$169="","",'Deal_Master_Wide'!$CP$169)</x:f>
      </x:c>
      <x:c r="T1169" s="54" t="str">
        <x:f>IF('Deal_Master_Wide'!$CW$169="","",'Deal_Master_Wide'!$CW$169)</x:f>
      </x:c>
      <x:c r="U1169" s="54" t="str">
        <x:f>IF('Deal_Master_Wide'!$DD$169="","",'Deal_Master_Wide'!$DD$169)</x:f>
      </x:c>
      <x:c r="V1169" s="56" t="str">
        <x:f>IF('Deal_Master_Wide'!$DK$169="","",'Deal_Master_Wide'!$DK$169)</x:f>
      </x:c>
      <x:c r="W1169" s="56" t="str">
        <x:f>IF('Deal_Master_Wide'!$DR$169="","",'Deal_Master_Wide'!$DR$169)</x:f>
      </x:c>
      <x:c r="X1169" s="56" t="str">
        <x:f>IF('Deal_Master_Wide'!$DY$169="","",'Deal_Master_Wide'!$DY$169)</x:f>
      </x:c>
      <x:c r="Y1169" s="118" t="str">
        <x:f>IF('Deal_Master_Wide'!$EF$169="","",'Deal_Master_Wide'!$EF$169)</x:f>
      </x:c>
      <x:c r="Z1169" s="118" t="str">
        <x:f>IF('Deal_Master_Wide'!$EM$169="","",'Deal_Master_Wide'!$EM$169)</x:f>
      </x:c>
      <x:c r="AA1169" s="52" t="str">
        <x:f>IF('Deal_Master_Wide'!$AL$169="","",'Deal_Master_Wide'!$AL$169)</x:f>
        <x:v>Unknown</x:v>
      </x:c>
      <x:c r="AB1169" s="54" t="n">
        <x:f>IF('Deal_Master_Wide'!$AF$169="","",'Deal_Master_Wide'!$AF$169)</x:f>
        <x:v>358</x:v>
      </x:c>
      <x:c r="AC1169" s="52" t="str">
        <x:f>IF(COUNT($P1169,$Q1169,$R1169,$S1169,$T1169,$U1169,$V1169,$W1169,$X1169)=9,"Yes","No")</x:f>
        <x:v>No</x:v>
      </x:c>
      <x:c r="AD1169" s="52" t="str">
        <x:f>IF(COUNT($Y1169,$Z1169)=2,"Yes","No")</x:f>
        <x:v>No</x:v>
      </x:c>
      <x:c r="AE1169" s="50" t="str"/>
      <x:c r="AF1169" t="str"/>
    </x:row>
    <x:row r="1170" ht="20" customHeight="1">
      <x:c r="A1170" s="50" t="str">
        <x:v>CTL-0167</x:v>
      </x:c>
      <x:c r="B1170" s="50" t="str">
        <x:v>Candidate alternative-rationale group</x:v>
      </x:c>
      <x:c r="C1170" s="52" t="str">
        <x:f>IF('Deal_Master_Wide'!$AU$169="","",'Deal_Master_Wide'!$AU$169)</x:f>
        <x:v>Not reviewed</x:v>
      </x:c>
      <x:c r="D1170" s="52" t="str">
        <x:f>IF('Deal_Master_Wide'!$AV$169="","",'Deal_Master_Wide'!$AV$169)</x:f>
        <x:v>Not assessed</x:v>
      </x:c>
      <x:c r="E1170" s="50" t="n">
        <x:v>0</x:v>
      </x:c>
      <x:c r="F1170" s="52" t="str">
        <x:f>IF(OR($C1170="High-confidence innovation-driven",$C1170="Medium-confidence innovation-driven"),1,IF($C1170="Clear alternative-rationale",0,""))</x:f>
      </x:c>
      <x:c r="G1170" s="52" t="str">
        <x:f>IF('Deal_Master_Wide'!$M$169="","",'Deal_Master_Wide'!$M$169)</x:f>
        <x:v>Review</x:v>
      </x:c>
      <x:c r="H1170" s="50" t="str">
        <x:v>Albany Molecular Research, Inc.</x:v>
      </x:c>
      <x:c r="I1170" s="50" t="str">
        <x:v>Euticals SpA</x:v>
      </x:c>
      <x:c r="J1170" s="50" t="n">
        <x:v>2016</x:v>
      </x:c>
      <x:c r="K1170" s="50" t="n">
        <x:v>3</x:v>
      </x:c>
      <x:c r="L1170" s="50" t="n">
        <x:v>2019</x:v>
      </x:c>
      <x:c r="M1170" s="50" t="n">
        <x:v>1</x:v>
      </x:c>
      <x:c r="N1170" s="50" t="n">
        <x:v>1</x:v>
      </x:c>
      <x:c r="O1170" s="52" t="str">
        <x:f>IF($F1170="","",$F1170*$M1170)</x:f>
      </x:c>
      <x:c r="P1170" s="54" t="str">
        <x:f>IF('Deal_Master_Wide'!$BV$169="","",'Deal_Master_Wide'!$BV$169)</x:f>
      </x:c>
      <x:c r="Q1170" s="54" t="str">
        <x:f>IF('Deal_Master_Wide'!$CC$169="","",'Deal_Master_Wide'!$CC$169)</x:f>
      </x:c>
      <x:c r="R1170" s="54" t="str">
        <x:f>IF('Deal_Master_Wide'!$CJ$169="","",'Deal_Master_Wide'!$CJ$169)</x:f>
      </x:c>
      <x:c r="S1170" s="54" t="str">
        <x:f>IF('Deal_Master_Wide'!$CQ$169="","",'Deal_Master_Wide'!$CQ$169)</x:f>
      </x:c>
      <x:c r="T1170" s="54" t="str">
        <x:f>IF('Deal_Master_Wide'!$CX$169="","",'Deal_Master_Wide'!$CX$169)</x:f>
      </x:c>
      <x:c r="U1170" s="54" t="str">
        <x:f>IF('Deal_Master_Wide'!$DE$169="","",'Deal_Master_Wide'!$DE$169)</x:f>
      </x:c>
      <x:c r="V1170" s="56" t="str">
        <x:f>IF('Deal_Master_Wide'!$DL$169="","",'Deal_Master_Wide'!$DL$169)</x:f>
      </x:c>
      <x:c r="W1170" s="56" t="str">
        <x:f>IF('Deal_Master_Wide'!$DS$169="","",'Deal_Master_Wide'!$DS$169)</x:f>
      </x:c>
      <x:c r="X1170" s="56" t="str">
        <x:f>IF('Deal_Master_Wide'!$DZ$169="","",'Deal_Master_Wide'!$DZ$169)</x:f>
      </x:c>
      <x:c r="Y1170" s="118" t="str">
        <x:f>IF('Deal_Master_Wide'!$EG$169="","",'Deal_Master_Wide'!$EG$169)</x:f>
      </x:c>
      <x:c r="Z1170" s="118" t="str">
        <x:f>IF('Deal_Master_Wide'!$EN$169="","",'Deal_Master_Wide'!$EN$169)</x:f>
      </x:c>
      <x:c r="AA1170" s="52" t="str">
        <x:f>IF('Deal_Master_Wide'!$AL$169="","",'Deal_Master_Wide'!$AL$169)</x:f>
        <x:v>Unknown</x:v>
      </x:c>
      <x:c r="AB1170" s="54" t="n">
        <x:f>IF('Deal_Master_Wide'!$AF$169="","",'Deal_Master_Wide'!$AF$169)</x:f>
        <x:v>358</x:v>
      </x:c>
      <x:c r="AC1170" s="52" t="str">
        <x:f>IF(COUNT($P1170,$Q1170,$R1170,$S1170,$T1170,$U1170,$V1170,$W1170,$X1170)=9,"Yes","No")</x:f>
        <x:v>No</x:v>
      </x:c>
      <x:c r="AD1170" s="52" t="str">
        <x:f>IF(COUNT($Y1170,$Z1170)=2,"Yes","No")</x:f>
        <x:v>No</x:v>
      </x:c>
      <x:c r="AE1170" s="50" t="str"/>
      <x:c r="AF1170" t="str"/>
    </x:row>
    <x:row r="1171" ht="20" customHeight="1">
      <x:c r="A1171" s="50" t="str">
        <x:v>CTL-0168</x:v>
      </x:c>
      <x:c r="B1171" s="50" t="str">
        <x:v>Candidate alternative-rationale group</x:v>
      </x:c>
      <x:c r="C1171" s="52" t="str">
        <x:f>IF('Deal_Master_Wide'!$AU$170="","",'Deal_Master_Wide'!$AU$170)</x:f>
        <x:v>Not reviewed</x:v>
      </x:c>
      <x:c r="D1171" s="52" t="str">
        <x:f>IF('Deal_Master_Wide'!$AV$170="","",'Deal_Master_Wide'!$AV$170)</x:f>
        <x:v>Not assessed</x:v>
      </x:c>
      <x:c r="E1171" s="50" t="n">
        <x:v>0</x:v>
      </x:c>
      <x:c r="F1171" s="52" t="str">
        <x:f>IF(OR($C1171="High-confidence innovation-driven",$C1171="Medium-confidence innovation-driven"),1,IF($C1171="Clear alternative-rationale",0,""))</x:f>
      </x:c>
      <x:c r="G1171" s="52" t="str">
        <x:f>IF('Deal_Master_Wide'!$M$170="","",'Deal_Master_Wide'!$M$170)</x:f>
        <x:v>Review</x:v>
      </x:c>
      <x:c r="H1171" s="50" t="str">
        <x:v>Texcell SA</x:v>
      </x:c>
      <x:c r="I1171" s="50" t="str">
        <x:v>vivo Science GmbH</x:v>
      </x:c>
      <x:c r="J1171" s="50" t="n">
        <x:v>2016</x:v>
      </x:c>
      <x:c r="K1171" s="50" t="n">
        <x:v>-3</x:v>
      </x:c>
      <x:c r="L1171" s="50" t="n">
        <x:v>2013</x:v>
      </x:c>
      <x:c r="M1171" s="50" t="n">
        <x:v>0</x:v>
      </x:c>
      <x:c r="N1171" s="50" t="n">
        <x:v>0</x:v>
      </x:c>
      <x:c r="O1171" s="52" t="str">
        <x:f>IF($F1171="","",$F1171*$M1171)</x:f>
      </x:c>
      <x:c r="P1171" s="54" t="str">
        <x:f>IF('Deal_Master_Wide'!$BP$170="","",'Deal_Master_Wide'!$BP$170)</x:f>
      </x:c>
      <x:c r="Q1171" s="54" t="str">
        <x:f>IF('Deal_Master_Wide'!$BW$170="","",'Deal_Master_Wide'!$BW$170)</x:f>
      </x:c>
      <x:c r="R1171" s="54" t="str">
        <x:f>IF('Deal_Master_Wide'!$CD$170="","",'Deal_Master_Wide'!$CD$170)</x:f>
      </x:c>
      <x:c r="S1171" s="54" t="str">
        <x:f>IF('Deal_Master_Wide'!$CK$170="","",'Deal_Master_Wide'!$CK$170)</x:f>
      </x:c>
      <x:c r="T1171" s="54" t="str">
        <x:f>IF('Deal_Master_Wide'!$CR$170="","",'Deal_Master_Wide'!$CR$170)</x:f>
      </x:c>
      <x:c r="U1171" s="54" t="str">
        <x:f>IF('Deal_Master_Wide'!$CY$170="","",'Deal_Master_Wide'!$CY$170)</x:f>
      </x:c>
      <x:c r="V1171" s="56" t="str">
        <x:f>IF('Deal_Master_Wide'!$DF$170="","",'Deal_Master_Wide'!$DF$170)</x:f>
      </x:c>
      <x:c r="W1171" s="56" t="str">
        <x:f>IF('Deal_Master_Wide'!$DM$170="","",'Deal_Master_Wide'!$DM$170)</x:f>
      </x:c>
      <x:c r="X1171" s="56" t="str">
        <x:f>IF('Deal_Master_Wide'!$DT$170="","",'Deal_Master_Wide'!$DT$170)</x:f>
      </x:c>
      <x:c r="Y1171" s="118" t="str">
        <x:f>IF('Deal_Master_Wide'!$EA$170="","",'Deal_Master_Wide'!$EA$170)</x:f>
      </x:c>
      <x:c r="Z1171" s="118" t="str">
        <x:f>IF('Deal_Master_Wide'!$EH$170="","",'Deal_Master_Wide'!$EH$170)</x:f>
      </x:c>
      <x:c r="AA1171" s="52" t="str">
        <x:f>IF('Deal_Master_Wide'!$AL$170="","",'Deal_Master_Wide'!$AL$170)</x:f>
        <x:v>Unknown</x:v>
      </x:c>
      <x:c r="AB1171" s="54" t="str">
        <x:f>IF('Deal_Master_Wide'!$AF$170="","",'Deal_Master_Wide'!$AF$170)</x:f>
      </x:c>
      <x:c r="AC1171" s="52" t="str">
        <x:f>IF(COUNT($P1171,$Q1171,$R1171,$S1171,$T1171,$U1171,$V1171,$W1171,$X1171)=9,"Yes","No")</x:f>
        <x:v>No</x:v>
      </x:c>
      <x:c r="AD1171" s="52" t="str">
        <x:f>IF(COUNT($Y1171,$Z1171)=2,"Yes","No")</x:f>
        <x:v>No</x:v>
      </x:c>
      <x:c r="AE1171" s="50" t="str"/>
      <x:c r="AF1171" t="str"/>
    </x:row>
    <x:row r="1172" ht="20" customHeight="1">
      <x:c r="A1172" s="50" t="str">
        <x:v>CTL-0168</x:v>
      </x:c>
      <x:c r="B1172" s="50" t="str">
        <x:v>Candidate alternative-rationale group</x:v>
      </x:c>
      <x:c r="C1172" s="52" t="str">
        <x:f>IF('Deal_Master_Wide'!$AU$170="","",'Deal_Master_Wide'!$AU$170)</x:f>
        <x:v>Not reviewed</x:v>
      </x:c>
      <x:c r="D1172" s="52" t="str">
        <x:f>IF('Deal_Master_Wide'!$AV$170="","",'Deal_Master_Wide'!$AV$170)</x:f>
        <x:v>Not assessed</x:v>
      </x:c>
      <x:c r="E1172" s="50" t="n">
        <x:v>0</x:v>
      </x:c>
      <x:c r="F1172" s="52" t="str">
        <x:f>IF(OR($C1172="High-confidence innovation-driven",$C1172="Medium-confidence innovation-driven"),1,IF($C1172="Clear alternative-rationale",0,""))</x:f>
      </x:c>
      <x:c r="G1172" s="52" t="str">
        <x:f>IF('Deal_Master_Wide'!$M$170="","",'Deal_Master_Wide'!$M$170)</x:f>
        <x:v>Review</x:v>
      </x:c>
      <x:c r="H1172" s="50" t="str">
        <x:v>Texcell SA</x:v>
      </x:c>
      <x:c r="I1172" s="50" t="str">
        <x:v>vivo Science GmbH</x:v>
      </x:c>
      <x:c r="J1172" s="50" t="n">
        <x:v>2016</x:v>
      </x:c>
      <x:c r="K1172" s="50" t="n">
        <x:v>-2</x:v>
      </x:c>
      <x:c r="L1172" s="50" t="n">
        <x:v>2014</x:v>
      </x:c>
      <x:c r="M1172" s="50" t="n">
        <x:v>0</x:v>
      </x:c>
      <x:c r="N1172" s="50" t="n">
        <x:v>0</x:v>
      </x:c>
      <x:c r="O1172" s="52" t="str">
        <x:f>IF($F1172="","",$F1172*$M1172)</x:f>
      </x:c>
      <x:c r="P1172" s="54" t="str">
        <x:f>IF('Deal_Master_Wide'!$BQ$170="","",'Deal_Master_Wide'!$BQ$170)</x:f>
      </x:c>
      <x:c r="Q1172" s="54" t="str">
        <x:f>IF('Deal_Master_Wide'!$BX$170="","",'Deal_Master_Wide'!$BX$170)</x:f>
      </x:c>
      <x:c r="R1172" s="54" t="str">
        <x:f>IF('Deal_Master_Wide'!$CE$170="","",'Deal_Master_Wide'!$CE$170)</x:f>
      </x:c>
      <x:c r="S1172" s="54" t="str">
        <x:f>IF('Deal_Master_Wide'!$CL$170="","",'Deal_Master_Wide'!$CL$170)</x:f>
      </x:c>
      <x:c r="T1172" s="54" t="str">
        <x:f>IF('Deal_Master_Wide'!$CS$170="","",'Deal_Master_Wide'!$CS$170)</x:f>
      </x:c>
      <x:c r="U1172" s="54" t="str">
        <x:f>IF('Deal_Master_Wide'!$CZ$170="","",'Deal_Master_Wide'!$CZ$170)</x:f>
      </x:c>
      <x:c r="V1172" s="56" t="str">
        <x:f>IF('Deal_Master_Wide'!$DG$170="","",'Deal_Master_Wide'!$DG$170)</x:f>
      </x:c>
      <x:c r="W1172" s="56" t="str">
        <x:f>IF('Deal_Master_Wide'!$DN$170="","",'Deal_Master_Wide'!$DN$170)</x:f>
      </x:c>
      <x:c r="X1172" s="56" t="str">
        <x:f>IF('Deal_Master_Wide'!$DU$170="","",'Deal_Master_Wide'!$DU$170)</x:f>
      </x:c>
      <x:c r="Y1172" s="118" t="str">
        <x:f>IF('Deal_Master_Wide'!$EB$170="","",'Deal_Master_Wide'!$EB$170)</x:f>
      </x:c>
      <x:c r="Z1172" s="118" t="str">
        <x:f>IF('Deal_Master_Wide'!$EI$170="","",'Deal_Master_Wide'!$EI$170)</x:f>
      </x:c>
      <x:c r="AA1172" s="52" t="str">
        <x:f>IF('Deal_Master_Wide'!$AL$170="","",'Deal_Master_Wide'!$AL$170)</x:f>
        <x:v>Unknown</x:v>
      </x:c>
      <x:c r="AB1172" s="54" t="str">
        <x:f>IF('Deal_Master_Wide'!$AF$170="","",'Deal_Master_Wide'!$AF$170)</x:f>
      </x:c>
      <x:c r="AC1172" s="52" t="str">
        <x:f>IF(COUNT($P1172,$Q1172,$R1172,$S1172,$T1172,$U1172,$V1172,$W1172,$X1172)=9,"Yes","No")</x:f>
        <x:v>No</x:v>
      </x:c>
      <x:c r="AD1172" s="52" t="str">
        <x:f>IF(COUNT($Y1172,$Z1172)=2,"Yes","No")</x:f>
        <x:v>No</x:v>
      </x:c>
      <x:c r="AE1172" s="50" t="str"/>
      <x:c r="AF1172" t="str"/>
    </x:row>
    <x:row r="1173" ht="20" customHeight="1">
      <x:c r="A1173" s="50" t="str">
        <x:v>CTL-0168</x:v>
      </x:c>
      <x:c r="B1173" s="50" t="str">
        <x:v>Candidate alternative-rationale group</x:v>
      </x:c>
      <x:c r="C1173" s="52" t="str">
        <x:f>IF('Deal_Master_Wide'!$AU$170="","",'Deal_Master_Wide'!$AU$170)</x:f>
        <x:v>Not reviewed</x:v>
      </x:c>
      <x:c r="D1173" s="52" t="str">
        <x:f>IF('Deal_Master_Wide'!$AV$170="","",'Deal_Master_Wide'!$AV$170)</x:f>
        <x:v>Not assessed</x:v>
      </x:c>
      <x:c r="E1173" s="50" t="n">
        <x:v>0</x:v>
      </x:c>
      <x:c r="F1173" s="52" t="str">
        <x:f>IF(OR($C1173="High-confidence innovation-driven",$C1173="Medium-confidence innovation-driven"),1,IF($C1173="Clear alternative-rationale",0,""))</x:f>
      </x:c>
      <x:c r="G1173" s="52" t="str">
        <x:f>IF('Deal_Master_Wide'!$M$170="","",'Deal_Master_Wide'!$M$170)</x:f>
        <x:v>Review</x:v>
      </x:c>
      <x:c r="H1173" s="50" t="str">
        <x:v>Texcell SA</x:v>
      </x:c>
      <x:c r="I1173" s="50" t="str">
        <x:v>vivo Science GmbH</x:v>
      </x:c>
      <x:c r="J1173" s="50" t="n">
        <x:v>2016</x:v>
      </x:c>
      <x:c r="K1173" s="50" t="n">
        <x:v>-1</x:v>
      </x:c>
      <x:c r="L1173" s="50" t="n">
        <x:v>2015</x:v>
      </x:c>
      <x:c r="M1173" s="50" t="n">
        <x:v>0</x:v>
      </x:c>
      <x:c r="N1173" s="50" t="n">
        <x:v>0</x:v>
      </x:c>
      <x:c r="O1173" s="52" t="str">
        <x:f>IF($F1173="","",$F1173*$M1173)</x:f>
      </x:c>
      <x:c r="P1173" s="54" t="str">
        <x:f>IF('Deal_Master_Wide'!$BR$170="","",'Deal_Master_Wide'!$BR$170)</x:f>
      </x:c>
      <x:c r="Q1173" s="54" t="str">
        <x:f>IF('Deal_Master_Wide'!$BY$170="","",'Deal_Master_Wide'!$BY$170)</x:f>
      </x:c>
      <x:c r="R1173" s="54" t="str">
        <x:f>IF('Deal_Master_Wide'!$CF$170="","",'Deal_Master_Wide'!$CF$170)</x:f>
      </x:c>
      <x:c r="S1173" s="54" t="str">
        <x:f>IF('Deal_Master_Wide'!$CM$170="","",'Deal_Master_Wide'!$CM$170)</x:f>
      </x:c>
      <x:c r="T1173" s="54" t="str">
        <x:f>IF('Deal_Master_Wide'!$CT$170="","",'Deal_Master_Wide'!$CT$170)</x:f>
      </x:c>
      <x:c r="U1173" s="54" t="str">
        <x:f>IF('Deal_Master_Wide'!$DA$170="","",'Deal_Master_Wide'!$DA$170)</x:f>
      </x:c>
      <x:c r="V1173" s="56" t="str">
        <x:f>IF('Deal_Master_Wide'!$DH$170="","",'Deal_Master_Wide'!$DH$170)</x:f>
      </x:c>
      <x:c r="W1173" s="56" t="str">
        <x:f>IF('Deal_Master_Wide'!$DO$170="","",'Deal_Master_Wide'!$DO$170)</x:f>
      </x:c>
      <x:c r="X1173" s="56" t="str">
        <x:f>IF('Deal_Master_Wide'!$DV$170="","",'Deal_Master_Wide'!$DV$170)</x:f>
      </x:c>
      <x:c r="Y1173" s="118" t="str">
        <x:f>IF('Deal_Master_Wide'!$EC$170="","",'Deal_Master_Wide'!$EC$170)</x:f>
      </x:c>
      <x:c r="Z1173" s="118" t="str">
        <x:f>IF('Deal_Master_Wide'!$EJ$170="","",'Deal_Master_Wide'!$EJ$170)</x:f>
      </x:c>
      <x:c r="AA1173" s="52" t="str">
        <x:f>IF('Deal_Master_Wide'!$AL$170="","",'Deal_Master_Wide'!$AL$170)</x:f>
        <x:v>Unknown</x:v>
      </x:c>
      <x:c r="AB1173" s="54" t="str">
        <x:f>IF('Deal_Master_Wide'!$AF$170="","",'Deal_Master_Wide'!$AF$170)</x:f>
      </x:c>
      <x:c r="AC1173" s="52" t="str">
        <x:f>IF(COUNT($P1173,$Q1173,$R1173,$S1173,$T1173,$U1173,$V1173,$W1173,$X1173)=9,"Yes","No")</x:f>
        <x:v>No</x:v>
      </x:c>
      <x:c r="AD1173" s="52" t="str">
        <x:f>IF(COUNT($Y1173,$Z1173)=2,"Yes","No")</x:f>
        <x:v>No</x:v>
      </x:c>
      <x:c r="AE1173" s="50" t="str"/>
      <x:c r="AF1173" t="str"/>
    </x:row>
    <x:row r="1174" ht="20" customHeight="1">
      <x:c r="A1174" s="50" t="str">
        <x:v>CTL-0168</x:v>
      </x:c>
      <x:c r="B1174" s="50" t="str">
        <x:v>Candidate alternative-rationale group</x:v>
      </x:c>
      <x:c r="C1174" s="52" t="str">
        <x:f>IF('Deal_Master_Wide'!$AU$170="","",'Deal_Master_Wide'!$AU$170)</x:f>
        <x:v>Not reviewed</x:v>
      </x:c>
      <x:c r="D1174" s="52" t="str">
        <x:f>IF('Deal_Master_Wide'!$AV$170="","",'Deal_Master_Wide'!$AV$170)</x:f>
        <x:v>Not assessed</x:v>
      </x:c>
      <x:c r="E1174" s="50" t="n">
        <x:v>0</x:v>
      </x:c>
      <x:c r="F1174" s="52" t="str">
        <x:f>IF(OR($C1174="High-confidence innovation-driven",$C1174="Medium-confidence innovation-driven"),1,IF($C1174="Clear alternative-rationale",0,""))</x:f>
      </x:c>
      <x:c r="G1174" s="52" t="str">
        <x:f>IF('Deal_Master_Wide'!$M$170="","",'Deal_Master_Wide'!$M$170)</x:f>
        <x:v>Review</x:v>
      </x:c>
      <x:c r="H1174" s="50" t="str">
        <x:v>Texcell SA</x:v>
      </x:c>
      <x:c r="I1174" s="50" t="str">
        <x:v>vivo Science GmbH</x:v>
      </x:c>
      <x:c r="J1174" s="50" t="n">
        <x:v>2016</x:v>
      </x:c>
      <x:c r="K1174" s="50" t="n">
        <x:v>0</x:v>
      </x:c>
      <x:c r="L1174" s="50" t="n">
        <x:v>2016</x:v>
      </x:c>
      <x:c r="M1174" s="50" t="n">
        <x:v>0</x:v>
      </x:c>
      <x:c r="N1174" s="50" t="n">
        <x:v>1</x:v>
      </x:c>
      <x:c r="O1174" s="52" t="str">
        <x:f>IF($F1174="","",$F1174*$M1174)</x:f>
      </x:c>
      <x:c r="P1174" s="54" t="str">
        <x:f>IF('Deal_Master_Wide'!$BS$170="","",'Deal_Master_Wide'!$BS$170)</x:f>
      </x:c>
      <x:c r="Q1174" s="54" t="str">
        <x:f>IF('Deal_Master_Wide'!$BZ$170="","",'Deal_Master_Wide'!$BZ$170)</x:f>
      </x:c>
      <x:c r="R1174" s="54" t="str">
        <x:f>IF('Deal_Master_Wide'!$CG$170="","",'Deal_Master_Wide'!$CG$170)</x:f>
      </x:c>
      <x:c r="S1174" s="54" t="str">
        <x:f>IF('Deal_Master_Wide'!$CN$170="","",'Deal_Master_Wide'!$CN$170)</x:f>
      </x:c>
      <x:c r="T1174" s="54" t="str">
        <x:f>IF('Deal_Master_Wide'!$CU$170="","",'Deal_Master_Wide'!$CU$170)</x:f>
      </x:c>
      <x:c r="U1174" s="54" t="str">
        <x:f>IF('Deal_Master_Wide'!$DB$170="","",'Deal_Master_Wide'!$DB$170)</x:f>
      </x:c>
      <x:c r="V1174" s="56" t="str">
        <x:f>IF('Deal_Master_Wide'!$DI$170="","",'Deal_Master_Wide'!$DI$170)</x:f>
      </x:c>
      <x:c r="W1174" s="56" t="str">
        <x:f>IF('Deal_Master_Wide'!$DP$170="","",'Deal_Master_Wide'!$DP$170)</x:f>
      </x:c>
      <x:c r="X1174" s="56" t="str">
        <x:f>IF('Deal_Master_Wide'!$DW$170="","",'Deal_Master_Wide'!$DW$170)</x:f>
      </x:c>
      <x:c r="Y1174" s="118" t="str">
        <x:f>IF('Deal_Master_Wide'!$ED$170="","",'Deal_Master_Wide'!$ED$170)</x:f>
      </x:c>
      <x:c r="Z1174" s="118" t="str">
        <x:f>IF('Deal_Master_Wide'!$EK$170="","",'Deal_Master_Wide'!$EK$170)</x:f>
      </x:c>
      <x:c r="AA1174" s="52" t="str">
        <x:f>IF('Deal_Master_Wide'!$AL$170="","",'Deal_Master_Wide'!$AL$170)</x:f>
        <x:v>Unknown</x:v>
      </x:c>
      <x:c r="AB1174" s="54" t="str">
        <x:f>IF('Deal_Master_Wide'!$AF$170="","",'Deal_Master_Wide'!$AF$170)</x:f>
      </x:c>
      <x:c r="AC1174" s="52" t="str">
        <x:f>IF(COUNT($P1174,$Q1174,$R1174,$S1174,$T1174,$U1174,$V1174,$W1174,$X1174)=9,"Yes","No")</x:f>
        <x:v>No</x:v>
      </x:c>
      <x:c r="AD1174" s="52" t="str">
        <x:f>IF(COUNT($Y1174,$Z1174)=2,"Yes","No")</x:f>
        <x:v>No</x:v>
      </x:c>
      <x:c r="AE1174" s="50" t="str"/>
      <x:c r="AF1174" t="str"/>
    </x:row>
    <x:row r="1175" ht="20" customHeight="1">
      <x:c r="A1175" s="50" t="str">
        <x:v>CTL-0168</x:v>
      </x:c>
      <x:c r="B1175" s="50" t="str">
        <x:v>Candidate alternative-rationale group</x:v>
      </x:c>
      <x:c r="C1175" s="52" t="str">
        <x:f>IF('Deal_Master_Wide'!$AU$170="","",'Deal_Master_Wide'!$AU$170)</x:f>
        <x:v>Not reviewed</x:v>
      </x:c>
      <x:c r="D1175" s="52" t="str">
        <x:f>IF('Deal_Master_Wide'!$AV$170="","",'Deal_Master_Wide'!$AV$170)</x:f>
        <x:v>Not assessed</x:v>
      </x:c>
      <x:c r="E1175" s="50" t="n">
        <x:v>0</x:v>
      </x:c>
      <x:c r="F1175" s="52" t="str">
        <x:f>IF(OR($C1175="High-confidence innovation-driven",$C1175="Medium-confidence innovation-driven"),1,IF($C1175="Clear alternative-rationale",0,""))</x:f>
      </x:c>
      <x:c r="G1175" s="52" t="str">
        <x:f>IF('Deal_Master_Wide'!$M$170="","",'Deal_Master_Wide'!$M$170)</x:f>
        <x:v>Review</x:v>
      </x:c>
      <x:c r="H1175" s="50" t="str">
        <x:v>Texcell SA</x:v>
      </x:c>
      <x:c r="I1175" s="50" t="str">
        <x:v>vivo Science GmbH</x:v>
      </x:c>
      <x:c r="J1175" s="50" t="n">
        <x:v>2016</x:v>
      </x:c>
      <x:c r="K1175" s="50" t="n">
        <x:v>1</x:v>
      </x:c>
      <x:c r="L1175" s="50" t="n">
        <x:v>2017</x:v>
      </x:c>
      <x:c r="M1175" s="50" t="n">
        <x:v>1</x:v>
      </x:c>
      <x:c r="N1175" s="50" t="n">
        <x:v>1</x:v>
      </x:c>
      <x:c r="O1175" s="52" t="str">
        <x:f>IF($F1175="","",$F1175*$M1175)</x:f>
      </x:c>
      <x:c r="P1175" s="54" t="str">
        <x:f>IF('Deal_Master_Wide'!$BT$170="","",'Deal_Master_Wide'!$BT$170)</x:f>
      </x:c>
      <x:c r="Q1175" s="54" t="str">
        <x:f>IF('Deal_Master_Wide'!$CA$170="","",'Deal_Master_Wide'!$CA$170)</x:f>
      </x:c>
      <x:c r="R1175" s="54" t="str">
        <x:f>IF('Deal_Master_Wide'!$CH$170="","",'Deal_Master_Wide'!$CH$170)</x:f>
      </x:c>
      <x:c r="S1175" s="54" t="str">
        <x:f>IF('Deal_Master_Wide'!$CO$170="","",'Deal_Master_Wide'!$CO$170)</x:f>
      </x:c>
      <x:c r="T1175" s="54" t="str">
        <x:f>IF('Deal_Master_Wide'!$CV$170="","",'Deal_Master_Wide'!$CV$170)</x:f>
      </x:c>
      <x:c r="U1175" s="54" t="str">
        <x:f>IF('Deal_Master_Wide'!$DC$170="","",'Deal_Master_Wide'!$DC$170)</x:f>
      </x:c>
      <x:c r="V1175" s="56" t="str">
        <x:f>IF('Deal_Master_Wide'!$DJ$170="","",'Deal_Master_Wide'!$DJ$170)</x:f>
      </x:c>
      <x:c r="W1175" s="56" t="str">
        <x:f>IF('Deal_Master_Wide'!$DQ$170="","",'Deal_Master_Wide'!$DQ$170)</x:f>
      </x:c>
      <x:c r="X1175" s="56" t="str">
        <x:f>IF('Deal_Master_Wide'!$DX$170="","",'Deal_Master_Wide'!$DX$170)</x:f>
      </x:c>
      <x:c r="Y1175" s="118" t="str">
        <x:f>IF('Deal_Master_Wide'!$EE$170="","",'Deal_Master_Wide'!$EE$170)</x:f>
      </x:c>
      <x:c r="Z1175" s="118" t="str">
        <x:f>IF('Deal_Master_Wide'!$EL$170="","",'Deal_Master_Wide'!$EL$170)</x:f>
      </x:c>
      <x:c r="AA1175" s="52" t="str">
        <x:f>IF('Deal_Master_Wide'!$AL$170="","",'Deal_Master_Wide'!$AL$170)</x:f>
        <x:v>Unknown</x:v>
      </x:c>
      <x:c r="AB1175" s="54" t="str">
        <x:f>IF('Deal_Master_Wide'!$AF$170="","",'Deal_Master_Wide'!$AF$170)</x:f>
      </x:c>
      <x:c r="AC1175" s="52" t="str">
        <x:f>IF(COUNT($P1175,$Q1175,$R1175,$S1175,$T1175,$U1175,$V1175,$W1175,$X1175)=9,"Yes","No")</x:f>
        <x:v>No</x:v>
      </x:c>
      <x:c r="AD1175" s="52" t="str">
        <x:f>IF(COUNT($Y1175,$Z1175)=2,"Yes","No")</x:f>
        <x:v>No</x:v>
      </x:c>
      <x:c r="AE1175" s="50" t="str"/>
      <x:c r="AF1175" t="str"/>
    </x:row>
    <x:row r="1176" ht="20" customHeight="1">
      <x:c r="A1176" s="50" t="str">
        <x:v>CTL-0168</x:v>
      </x:c>
      <x:c r="B1176" s="50" t="str">
        <x:v>Candidate alternative-rationale group</x:v>
      </x:c>
      <x:c r="C1176" s="52" t="str">
        <x:f>IF('Deal_Master_Wide'!$AU$170="","",'Deal_Master_Wide'!$AU$170)</x:f>
        <x:v>Not reviewed</x:v>
      </x:c>
      <x:c r="D1176" s="52" t="str">
        <x:f>IF('Deal_Master_Wide'!$AV$170="","",'Deal_Master_Wide'!$AV$170)</x:f>
        <x:v>Not assessed</x:v>
      </x:c>
      <x:c r="E1176" s="50" t="n">
        <x:v>0</x:v>
      </x:c>
      <x:c r="F1176" s="52" t="str">
        <x:f>IF(OR($C1176="High-confidence innovation-driven",$C1176="Medium-confidence innovation-driven"),1,IF($C1176="Clear alternative-rationale",0,""))</x:f>
      </x:c>
      <x:c r="G1176" s="52" t="str">
        <x:f>IF('Deal_Master_Wide'!$M$170="","",'Deal_Master_Wide'!$M$170)</x:f>
        <x:v>Review</x:v>
      </x:c>
      <x:c r="H1176" s="50" t="str">
        <x:v>Texcell SA</x:v>
      </x:c>
      <x:c r="I1176" s="50" t="str">
        <x:v>vivo Science GmbH</x:v>
      </x:c>
      <x:c r="J1176" s="50" t="n">
        <x:v>2016</x:v>
      </x:c>
      <x:c r="K1176" s="50" t="n">
        <x:v>2</x:v>
      </x:c>
      <x:c r="L1176" s="50" t="n">
        <x:v>2018</x:v>
      </x:c>
      <x:c r="M1176" s="50" t="n">
        <x:v>1</x:v>
      </x:c>
      <x:c r="N1176" s="50" t="n">
        <x:v>1</x:v>
      </x:c>
      <x:c r="O1176" s="52" t="str">
        <x:f>IF($F1176="","",$F1176*$M1176)</x:f>
      </x:c>
      <x:c r="P1176" s="54" t="str">
        <x:f>IF('Deal_Master_Wide'!$BU$170="","",'Deal_Master_Wide'!$BU$170)</x:f>
      </x:c>
      <x:c r="Q1176" s="54" t="str">
        <x:f>IF('Deal_Master_Wide'!$CB$170="","",'Deal_Master_Wide'!$CB$170)</x:f>
      </x:c>
      <x:c r="R1176" s="54" t="str">
        <x:f>IF('Deal_Master_Wide'!$CI$170="","",'Deal_Master_Wide'!$CI$170)</x:f>
      </x:c>
      <x:c r="S1176" s="54" t="str">
        <x:f>IF('Deal_Master_Wide'!$CP$170="","",'Deal_Master_Wide'!$CP$170)</x:f>
      </x:c>
      <x:c r="T1176" s="54" t="str">
        <x:f>IF('Deal_Master_Wide'!$CW$170="","",'Deal_Master_Wide'!$CW$170)</x:f>
      </x:c>
      <x:c r="U1176" s="54" t="str">
        <x:f>IF('Deal_Master_Wide'!$DD$170="","",'Deal_Master_Wide'!$DD$170)</x:f>
      </x:c>
      <x:c r="V1176" s="56" t="str">
        <x:f>IF('Deal_Master_Wide'!$DK$170="","",'Deal_Master_Wide'!$DK$170)</x:f>
      </x:c>
      <x:c r="W1176" s="56" t="str">
        <x:f>IF('Deal_Master_Wide'!$DR$170="","",'Deal_Master_Wide'!$DR$170)</x:f>
      </x:c>
      <x:c r="X1176" s="56" t="str">
        <x:f>IF('Deal_Master_Wide'!$DY$170="","",'Deal_Master_Wide'!$DY$170)</x:f>
      </x:c>
      <x:c r="Y1176" s="118" t="str">
        <x:f>IF('Deal_Master_Wide'!$EF$170="","",'Deal_Master_Wide'!$EF$170)</x:f>
      </x:c>
      <x:c r="Z1176" s="118" t="str">
        <x:f>IF('Deal_Master_Wide'!$EM$170="","",'Deal_Master_Wide'!$EM$170)</x:f>
      </x:c>
      <x:c r="AA1176" s="52" t="str">
        <x:f>IF('Deal_Master_Wide'!$AL$170="","",'Deal_Master_Wide'!$AL$170)</x:f>
        <x:v>Unknown</x:v>
      </x:c>
      <x:c r="AB1176" s="54" t="str">
        <x:f>IF('Deal_Master_Wide'!$AF$170="","",'Deal_Master_Wide'!$AF$170)</x:f>
      </x:c>
      <x:c r="AC1176" s="52" t="str">
        <x:f>IF(COUNT($P1176,$Q1176,$R1176,$S1176,$T1176,$U1176,$V1176,$W1176,$X1176)=9,"Yes","No")</x:f>
        <x:v>No</x:v>
      </x:c>
      <x:c r="AD1176" s="52" t="str">
        <x:f>IF(COUNT($Y1176,$Z1176)=2,"Yes","No")</x:f>
        <x:v>No</x:v>
      </x:c>
      <x:c r="AE1176" s="50" t="str"/>
      <x:c r="AF1176" t="str"/>
    </x:row>
    <x:row r="1177" ht="20" customHeight="1">
      <x:c r="A1177" s="50" t="str">
        <x:v>CTL-0168</x:v>
      </x:c>
      <x:c r="B1177" s="50" t="str">
        <x:v>Candidate alternative-rationale group</x:v>
      </x:c>
      <x:c r="C1177" s="52" t="str">
        <x:f>IF('Deal_Master_Wide'!$AU$170="","",'Deal_Master_Wide'!$AU$170)</x:f>
        <x:v>Not reviewed</x:v>
      </x:c>
      <x:c r="D1177" s="52" t="str">
        <x:f>IF('Deal_Master_Wide'!$AV$170="","",'Deal_Master_Wide'!$AV$170)</x:f>
        <x:v>Not assessed</x:v>
      </x:c>
      <x:c r="E1177" s="50" t="n">
        <x:v>0</x:v>
      </x:c>
      <x:c r="F1177" s="52" t="str">
        <x:f>IF(OR($C1177="High-confidence innovation-driven",$C1177="Medium-confidence innovation-driven"),1,IF($C1177="Clear alternative-rationale",0,""))</x:f>
      </x:c>
      <x:c r="G1177" s="52" t="str">
        <x:f>IF('Deal_Master_Wide'!$M$170="","",'Deal_Master_Wide'!$M$170)</x:f>
        <x:v>Review</x:v>
      </x:c>
      <x:c r="H1177" s="50" t="str">
        <x:v>Texcell SA</x:v>
      </x:c>
      <x:c r="I1177" s="50" t="str">
        <x:v>vivo Science GmbH</x:v>
      </x:c>
      <x:c r="J1177" s="50" t="n">
        <x:v>2016</x:v>
      </x:c>
      <x:c r="K1177" s="50" t="n">
        <x:v>3</x:v>
      </x:c>
      <x:c r="L1177" s="50" t="n">
        <x:v>2019</x:v>
      </x:c>
      <x:c r="M1177" s="50" t="n">
        <x:v>1</x:v>
      </x:c>
      <x:c r="N1177" s="50" t="n">
        <x:v>1</x:v>
      </x:c>
      <x:c r="O1177" s="52" t="str">
        <x:f>IF($F1177="","",$F1177*$M1177)</x:f>
      </x:c>
      <x:c r="P1177" s="54" t="str">
        <x:f>IF('Deal_Master_Wide'!$BV$170="","",'Deal_Master_Wide'!$BV$170)</x:f>
      </x:c>
      <x:c r="Q1177" s="54" t="str">
        <x:f>IF('Deal_Master_Wide'!$CC$170="","",'Deal_Master_Wide'!$CC$170)</x:f>
      </x:c>
      <x:c r="R1177" s="54" t="str">
        <x:f>IF('Deal_Master_Wide'!$CJ$170="","",'Deal_Master_Wide'!$CJ$170)</x:f>
      </x:c>
      <x:c r="S1177" s="54" t="str">
        <x:f>IF('Deal_Master_Wide'!$CQ$170="","",'Deal_Master_Wide'!$CQ$170)</x:f>
      </x:c>
      <x:c r="T1177" s="54" t="str">
        <x:f>IF('Deal_Master_Wide'!$CX$170="","",'Deal_Master_Wide'!$CX$170)</x:f>
      </x:c>
      <x:c r="U1177" s="54" t="str">
        <x:f>IF('Deal_Master_Wide'!$DE$170="","",'Deal_Master_Wide'!$DE$170)</x:f>
      </x:c>
      <x:c r="V1177" s="56" t="str">
        <x:f>IF('Deal_Master_Wide'!$DL$170="","",'Deal_Master_Wide'!$DL$170)</x:f>
      </x:c>
      <x:c r="W1177" s="56" t="str">
        <x:f>IF('Deal_Master_Wide'!$DS$170="","",'Deal_Master_Wide'!$DS$170)</x:f>
      </x:c>
      <x:c r="X1177" s="56" t="str">
        <x:f>IF('Deal_Master_Wide'!$DZ$170="","",'Deal_Master_Wide'!$DZ$170)</x:f>
      </x:c>
      <x:c r="Y1177" s="118" t="str">
        <x:f>IF('Deal_Master_Wide'!$EG$170="","",'Deal_Master_Wide'!$EG$170)</x:f>
      </x:c>
      <x:c r="Z1177" s="118" t="str">
        <x:f>IF('Deal_Master_Wide'!$EN$170="","",'Deal_Master_Wide'!$EN$170)</x:f>
      </x:c>
      <x:c r="AA1177" s="52" t="str">
        <x:f>IF('Deal_Master_Wide'!$AL$170="","",'Deal_Master_Wide'!$AL$170)</x:f>
        <x:v>Unknown</x:v>
      </x:c>
      <x:c r="AB1177" s="54" t="str">
        <x:f>IF('Deal_Master_Wide'!$AF$170="","",'Deal_Master_Wide'!$AF$170)</x:f>
      </x:c>
      <x:c r="AC1177" s="52" t="str">
        <x:f>IF(COUNT($P1177,$Q1177,$R1177,$S1177,$T1177,$U1177,$V1177,$W1177,$X1177)=9,"Yes","No")</x:f>
        <x:v>No</x:v>
      </x:c>
      <x:c r="AD1177" s="52" t="str">
        <x:f>IF(COUNT($Y1177,$Z1177)=2,"Yes","No")</x:f>
        <x:v>No</x:v>
      </x:c>
      <x:c r="AE1177" s="50" t="str"/>
      <x:c r="AF1177" t="str"/>
    </x:row>
    <x:row r="1178" ht="20" customHeight="1">
      <x:c r="A1178" s="50" t="str">
        <x:v>CTL-0169</x:v>
      </x:c>
      <x:c r="B1178" s="50" t="str">
        <x:v>Candidate alternative-rationale group</x:v>
      </x:c>
      <x:c r="C1178" s="52" t="str">
        <x:f>IF('Deal_Master_Wide'!$AU$171="","",'Deal_Master_Wide'!$AU$171)</x:f>
        <x:v>Not reviewed</x:v>
      </x:c>
      <x:c r="D1178" s="52" t="str">
        <x:f>IF('Deal_Master_Wide'!$AV$171="","",'Deal_Master_Wide'!$AV$171)</x:f>
        <x:v>Not assessed</x:v>
      </x:c>
      <x:c r="E1178" s="50" t="n">
        <x:v>0</x:v>
      </x:c>
      <x:c r="F1178" s="52" t="str">
        <x:f>IF(OR($C1178="High-confidence innovation-driven",$C1178="Medium-confidence innovation-driven"),1,IF($C1178="Clear alternative-rationale",0,""))</x:f>
      </x:c>
      <x:c r="G1178" s="52" t="str">
        <x:f>IF('Deal_Master_Wide'!$M$171="","",'Deal_Master_Wide'!$M$171)</x:f>
        <x:v>Review</x:v>
      </x:c>
      <x:c r="H1178" s="50" t="str">
        <x:v>Bio-Gate Ag</x:v>
      </x:c>
      <x:c r="I1178" s="50" t="str">
        <x:v>BioEpiderm GmbH</x:v>
      </x:c>
      <x:c r="J1178" s="50" t="n">
        <x:v>2016</x:v>
      </x:c>
      <x:c r="K1178" s="50" t="n">
        <x:v>-3</x:v>
      </x:c>
      <x:c r="L1178" s="50" t="n">
        <x:v>2013</x:v>
      </x:c>
      <x:c r="M1178" s="50" t="n">
        <x:v>0</x:v>
      </x:c>
      <x:c r="N1178" s="50" t="n">
        <x:v>0</x:v>
      </x:c>
      <x:c r="O1178" s="52" t="str">
        <x:f>IF($F1178="","",$F1178*$M1178)</x:f>
      </x:c>
      <x:c r="P1178" s="54" t="str">
        <x:f>IF('Deal_Master_Wide'!$BP$171="","",'Deal_Master_Wide'!$BP$171)</x:f>
      </x:c>
      <x:c r="Q1178" s="54" t="str">
        <x:f>IF('Deal_Master_Wide'!$BW$171="","",'Deal_Master_Wide'!$BW$171)</x:f>
      </x:c>
      <x:c r="R1178" s="54" t="str">
        <x:f>IF('Deal_Master_Wide'!$CD$171="","",'Deal_Master_Wide'!$CD$171)</x:f>
      </x:c>
      <x:c r="S1178" s="54" t="str">
        <x:f>IF('Deal_Master_Wide'!$CK$171="","",'Deal_Master_Wide'!$CK$171)</x:f>
      </x:c>
      <x:c r="T1178" s="54" t="str">
        <x:f>IF('Deal_Master_Wide'!$CR$171="","",'Deal_Master_Wide'!$CR$171)</x:f>
      </x:c>
      <x:c r="U1178" s="54" t="str">
        <x:f>IF('Deal_Master_Wide'!$CY$171="","",'Deal_Master_Wide'!$CY$171)</x:f>
      </x:c>
      <x:c r="V1178" s="56" t="str">
        <x:f>IF('Deal_Master_Wide'!$DF$171="","",'Deal_Master_Wide'!$DF$171)</x:f>
      </x:c>
      <x:c r="W1178" s="56" t="str">
        <x:f>IF('Deal_Master_Wide'!$DM$171="","",'Deal_Master_Wide'!$DM$171)</x:f>
      </x:c>
      <x:c r="X1178" s="56" t="str">
        <x:f>IF('Deal_Master_Wide'!$DT$171="","",'Deal_Master_Wide'!$DT$171)</x:f>
      </x:c>
      <x:c r="Y1178" s="118" t="str">
        <x:f>IF('Deal_Master_Wide'!$EA$171="","",'Deal_Master_Wide'!$EA$171)</x:f>
      </x:c>
      <x:c r="Z1178" s="118" t="str">
        <x:f>IF('Deal_Master_Wide'!$EH$171="","",'Deal_Master_Wide'!$EH$171)</x:f>
      </x:c>
      <x:c r="AA1178" s="52" t="str">
        <x:f>IF('Deal_Master_Wide'!$AL$171="","",'Deal_Master_Wide'!$AL$171)</x:f>
        <x:v>Unknown</x:v>
      </x:c>
      <x:c r="AB1178" s="54" t="str">
        <x:f>IF('Deal_Master_Wide'!$AF$171="","",'Deal_Master_Wide'!$AF$171)</x:f>
      </x:c>
      <x:c r="AC1178" s="52" t="str">
        <x:f>IF(COUNT($P1178,$Q1178,$R1178,$S1178,$T1178,$U1178,$V1178,$W1178,$X1178)=9,"Yes","No")</x:f>
        <x:v>No</x:v>
      </x:c>
      <x:c r="AD1178" s="52" t="str">
        <x:f>IF(COUNT($Y1178,$Z1178)=2,"Yes","No")</x:f>
        <x:v>No</x:v>
      </x:c>
      <x:c r="AE1178" s="50" t="str"/>
      <x:c r="AF1178" t="str"/>
    </x:row>
    <x:row r="1179" ht="20" customHeight="1">
      <x:c r="A1179" s="50" t="str">
        <x:v>CTL-0169</x:v>
      </x:c>
      <x:c r="B1179" s="50" t="str">
        <x:v>Candidate alternative-rationale group</x:v>
      </x:c>
      <x:c r="C1179" s="52" t="str">
        <x:f>IF('Deal_Master_Wide'!$AU$171="","",'Deal_Master_Wide'!$AU$171)</x:f>
        <x:v>Not reviewed</x:v>
      </x:c>
      <x:c r="D1179" s="52" t="str">
        <x:f>IF('Deal_Master_Wide'!$AV$171="","",'Deal_Master_Wide'!$AV$171)</x:f>
        <x:v>Not assessed</x:v>
      </x:c>
      <x:c r="E1179" s="50" t="n">
        <x:v>0</x:v>
      </x:c>
      <x:c r="F1179" s="52" t="str">
        <x:f>IF(OR($C1179="High-confidence innovation-driven",$C1179="Medium-confidence innovation-driven"),1,IF($C1179="Clear alternative-rationale",0,""))</x:f>
      </x:c>
      <x:c r="G1179" s="52" t="str">
        <x:f>IF('Deal_Master_Wide'!$M$171="","",'Deal_Master_Wide'!$M$171)</x:f>
        <x:v>Review</x:v>
      </x:c>
      <x:c r="H1179" s="50" t="str">
        <x:v>Bio-Gate Ag</x:v>
      </x:c>
      <x:c r="I1179" s="50" t="str">
        <x:v>BioEpiderm GmbH</x:v>
      </x:c>
      <x:c r="J1179" s="50" t="n">
        <x:v>2016</x:v>
      </x:c>
      <x:c r="K1179" s="50" t="n">
        <x:v>-2</x:v>
      </x:c>
      <x:c r="L1179" s="50" t="n">
        <x:v>2014</x:v>
      </x:c>
      <x:c r="M1179" s="50" t="n">
        <x:v>0</x:v>
      </x:c>
      <x:c r="N1179" s="50" t="n">
        <x:v>0</x:v>
      </x:c>
      <x:c r="O1179" s="52" t="str">
        <x:f>IF($F1179="","",$F1179*$M1179)</x:f>
      </x:c>
      <x:c r="P1179" s="54" t="str">
        <x:f>IF('Deal_Master_Wide'!$BQ$171="","",'Deal_Master_Wide'!$BQ$171)</x:f>
      </x:c>
      <x:c r="Q1179" s="54" t="str">
        <x:f>IF('Deal_Master_Wide'!$BX$171="","",'Deal_Master_Wide'!$BX$171)</x:f>
      </x:c>
      <x:c r="R1179" s="54" t="str">
        <x:f>IF('Deal_Master_Wide'!$CE$171="","",'Deal_Master_Wide'!$CE$171)</x:f>
      </x:c>
      <x:c r="S1179" s="54" t="str">
        <x:f>IF('Deal_Master_Wide'!$CL$171="","",'Deal_Master_Wide'!$CL$171)</x:f>
      </x:c>
      <x:c r="T1179" s="54" t="str">
        <x:f>IF('Deal_Master_Wide'!$CS$171="","",'Deal_Master_Wide'!$CS$171)</x:f>
      </x:c>
      <x:c r="U1179" s="54" t="str">
        <x:f>IF('Deal_Master_Wide'!$CZ$171="","",'Deal_Master_Wide'!$CZ$171)</x:f>
      </x:c>
      <x:c r="V1179" s="56" t="str">
        <x:f>IF('Deal_Master_Wide'!$DG$171="","",'Deal_Master_Wide'!$DG$171)</x:f>
      </x:c>
      <x:c r="W1179" s="56" t="str">
        <x:f>IF('Deal_Master_Wide'!$DN$171="","",'Deal_Master_Wide'!$DN$171)</x:f>
      </x:c>
      <x:c r="X1179" s="56" t="str">
        <x:f>IF('Deal_Master_Wide'!$DU$171="","",'Deal_Master_Wide'!$DU$171)</x:f>
      </x:c>
      <x:c r="Y1179" s="118" t="str">
        <x:f>IF('Deal_Master_Wide'!$EB$171="","",'Deal_Master_Wide'!$EB$171)</x:f>
      </x:c>
      <x:c r="Z1179" s="118" t="str">
        <x:f>IF('Deal_Master_Wide'!$EI$171="","",'Deal_Master_Wide'!$EI$171)</x:f>
      </x:c>
      <x:c r="AA1179" s="52" t="str">
        <x:f>IF('Deal_Master_Wide'!$AL$171="","",'Deal_Master_Wide'!$AL$171)</x:f>
        <x:v>Unknown</x:v>
      </x:c>
      <x:c r="AB1179" s="54" t="str">
        <x:f>IF('Deal_Master_Wide'!$AF$171="","",'Deal_Master_Wide'!$AF$171)</x:f>
      </x:c>
      <x:c r="AC1179" s="52" t="str">
        <x:f>IF(COUNT($P1179,$Q1179,$R1179,$S1179,$T1179,$U1179,$V1179,$W1179,$X1179)=9,"Yes","No")</x:f>
        <x:v>No</x:v>
      </x:c>
      <x:c r="AD1179" s="52" t="str">
        <x:f>IF(COUNT($Y1179,$Z1179)=2,"Yes","No")</x:f>
        <x:v>No</x:v>
      </x:c>
      <x:c r="AE1179" s="50" t="str"/>
      <x:c r="AF1179" t="str"/>
    </x:row>
    <x:row r="1180" ht="20" customHeight="1">
      <x:c r="A1180" s="50" t="str">
        <x:v>CTL-0169</x:v>
      </x:c>
      <x:c r="B1180" s="50" t="str">
        <x:v>Candidate alternative-rationale group</x:v>
      </x:c>
      <x:c r="C1180" s="52" t="str">
        <x:f>IF('Deal_Master_Wide'!$AU$171="","",'Deal_Master_Wide'!$AU$171)</x:f>
        <x:v>Not reviewed</x:v>
      </x:c>
      <x:c r="D1180" s="52" t="str">
        <x:f>IF('Deal_Master_Wide'!$AV$171="","",'Deal_Master_Wide'!$AV$171)</x:f>
        <x:v>Not assessed</x:v>
      </x:c>
      <x:c r="E1180" s="50" t="n">
        <x:v>0</x:v>
      </x:c>
      <x:c r="F1180" s="52" t="str">
        <x:f>IF(OR($C1180="High-confidence innovation-driven",$C1180="Medium-confidence innovation-driven"),1,IF($C1180="Clear alternative-rationale",0,""))</x:f>
      </x:c>
      <x:c r="G1180" s="52" t="str">
        <x:f>IF('Deal_Master_Wide'!$M$171="","",'Deal_Master_Wide'!$M$171)</x:f>
        <x:v>Review</x:v>
      </x:c>
      <x:c r="H1180" s="50" t="str">
        <x:v>Bio-Gate Ag</x:v>
      </x:c>
      <x:c r="I1180" s="50" t="str">
        <x:v>BioEpiderm GmbH</x:v>
      </x:c>
      <x:c r="J1180" s="50" t="n">
        <x:v>2016</x:v>
      </x:c>
      <x:c r="K1180" s="50" t="n">
        <x:v>-1</x:v>
      </x:c>
      <x:c r="L1180" s="50" t="n">
        <x:v>2015</x:v>
      </x:c>
      <x:c r="M1180" s="50" t="n">
        <x:v>0</x:v>
      </x:c>
      <x:c r="N1180" s="50" t="n">
        <x:v>0</x:v>
      </x:c>
      <x:c r="O1180" s="52" t="str">
        <x:f>IF($F1180="","",$F1180*$M1180)</x:f>
      </x:c>
      <x:c r="P1180" s="54" t="str">
        <x:f>IF('Deal_Master_Wide'!$BR$171="","",'Deal_Master_Wide'!$BR$171)</x:f>
      </x:c>
      <x:c r="Q1180" s="54" t="str">
        <x:f>IF('Deal_Master_Wide'!$BY$171="","",'Deal_Master_Wide'!$BY$171)</x:f>
      </x:c>
      <x:c r="R1180" s="54" t="str">
        <x:f>IF('Deal_Master_Wide'!$CF$171="","",'Deal_Master_Wide'!$CF$171)</x:f>
      </x:c>
      <x:c r="S1180" s="54" t="str">
        <x:f>IF('Deal_Master_Wide'!$CM$171="","",'Deal_Master_Wide'!$CM$171)</x:f>
      </x:c>
      <x:c r="T1180" s="54" t="str">
        <x:f>IF('Deal_Master_Wide'!$CT$171="","",'Deal_Master_Wide'!$CT$171)</x:f>
      </x:c>
      <x:c r="U1180" s="54" t="str">
        <x:f>IF('Deal_Master_Wide'!$DA$171="","",'Deal_Master_Wide'!$DA$171)</x:f>
      </x:c>
      <x:c r="V1180" s="56" t="str">
        <x:f>IF('Deal_Master_Wide'!$DH$171="","",'Deal_Master_Wide'!$DH$171)</x:f>
      </x:c>
      <x:c r="W1180" s="56" t="str">
        <x:f>IF('Deal_Master_Wide'!$DO$171="","",'Deal_Master_Wide'!$DO$171)</x:f>
      </x:c>
      <x:c r="X1180" s="56" t="str">
        <x:f>IF('Deal_Master_Wide'!$DV$171="","",'Deal_Master_Wide'!$DV$171)</x:f>
      </x:c>
      <x:c r="Y1180" s="118" t="str">
        <x:f>IF('Deal_Master_Wide'!$EC$171="","",'Deal_Master_Wide'!$EC$171)</x:f>
      </x:c>
      <x:c r="Z1180" s="118" t="str">
        <x:f>IF('Deal_Master_Wide'!$EJ$171="","",'Deal_Master_Wide'!$EJ$171)</x:f>
      </x:c>
      <x:c r="AA1180" s="52" t="str">
        <x:f>IF('Deal_Master_Wide'!$AL$171="","",'Deal_Master_Wide'!$AL$171)</x:f>
        <x:v>Unknown</x:v>
      </x:c>
      <x:c r="AB1180" s="54" t="str">
        <x:f>IF('Deal_Master_Wide'!$AF$171="","",'Deal_Master_Wide'!$AF$171)</x:f>
      </x:c>
      <x:c r="AC1180" s="52" t="str">
        <x:f>IF(COUNT($P1180,$Q1180,$R1180,$S1180,$T1180,$U1180,$V1180,$W1180,$X1180)=9,"Yes","No")</x:f>
        <x:v>No</x:v>
      </x:c>
      <x:c r="AD1180" s="52" t="str">
        <x:f>IF(COUNT($Y1180,$Z1180)=2,"Yes","No")</x:f>
        <x:v>No</x:v>
      </x:c>
      <x:c r="AE1180" s="50" t="str"/>
      <x:c r="AF1180" t="str"/>
    </x:row>
    <x:row r="1181" ht="20" customHeight="1">
      <x:c r="A1181" s="50" t="str">
        <x:v>CTL-0169</x:v>
      </x:c>
      <x:c r="B1181" s="50" t="str">
        <x:v>Candidate alternative-rationale group</x:v>
      </x:c>
      <x:c r="C1181" s="52" t="str">
        <x:f>IF('Deal_Master_Wide'!$AU$171="","",'Deal_Master_Wide'!$AU$171)</x:f>
        <x:v>Not reviewed</x:v>
      </x:c>
      <x:c r="D1181" s="52" t="str">
        <x:f>IF('Deal_Master_Wide'!$AV$171="","",'Deal_Master_Wide'!$AV$171)</x:f>
        <x:v>Not assessed</x:v>
      </x:c>
      <x:c r="E1181" s="50" t="n">
        <x:v>0</x:v>
      </x:c>
      <x:c r="F1181" s="52" t="str">
        <x:f>IF(OR($C1181="High-confidence innovation-driven",$C1181="Medium-confidence innovation-driven"),1,IF($C1181="Clear alternative-rationale",0,""))</x:f>
      </x:c>
      <x:c r="G1181" s="52" t="str">
        <x:f>IF('Deal_Master_Wide'!$M$171="","",'Deal_Master_Wide'!$M$171)</x:f>
        <x:v>Review</x:v>
      </x:c>
      <x:c r="H1181" s="50" t="str">
        <x:v>Bio-Gate Ag</x:v>
      </x:c>
      <x:c r="I1181" s="50" t="str">
        <x:v>BioEpiderm GmbH</x:v>
      </x:c>
      <x:c r="J1181" s="50" t="n">
        <x:v>2016</x:v>
      </x:c>
      <x:c r="K1181" s="50" t="n">
        <x:v>0</x:v>
      </x:c>
      <x:c r="L1181" s="50" t="n">
        <x:v>2016</x:v>
      </x:c>
      <x:c r="M1181" s="50" t="n">
        <x:v>0</x:v>
      </x:c>
      <x:c r="N1181" s="50" t="n">
        <x:v>1</x:v>
      </x:c>
      <x:c r="O1181" s="52" t="str">
        <x:f>IF($F1181="","",$F1181*$M1181)</x:f>
      </x:c>
      <x:c r="P1181" s="54" t="str">
        <x:f>IF('Deal_Master_Wide'!$BS$171="","",'Deal_Master_Wide'!$BS$171)</x:f>
      </x:c>
      <x:c r="Q1181" s="54" t="str">
        <x:f>IF('Deal_Master_Wide'!$BZ$171="","",'Deal_Master_Wide'!$BZ$171)</x:f>
      </x:c>
      <x:c r="R1181" s="54" t="str">
        <x:f>IF('Deal_Master_Wide'!$CG$171="","",'Deal_Master_Wide'!$CG$171)</x:f>
      </x:c>
      <x:c r="S1181" s="54" t="str">
        <x:f>IF('Deal_Master_Wide'!$CN$171="","",'Deal_Master_Wide'!$CN$171)</x:f>
      </x:c>
      <x:c r="T1181" s="54" t="str">
        <x:f>IF('Deal_Master_Wide'!$CU$171="","",'Deal_Master_Wide'!$CU$171)</x:f>
      </x:c>
      <x:c r="U1181" s="54" t="str">
        <x:f>IF('Deal_Master_Wide'!$DB$171="","",'Deal_Master_Wide'!$DB$171)</x:f>
      </x:c>
      <x:c r="V1181" s="56" t="str">
        <x:f>IF('Deal_Master_Wide'!$DI$171="","",'Deal_Master_Wide'!$DI$171)</x:f>
      </x:c>
      <x:c r="W1181" s="56" t="str">
        <x:f>IF('Deal_Master_Wide'!$DP$171="","",'Deal_Master_Wide'!$DP$171)</x:f>
      </x:c>
      <x:c r="X1181" s="56" t="str">
        <x:f>IF('Deal_Master_Wide'!$DW$171="","",'Deal_Master_Wide'!$DW$171)</x:f>
      </x:c>
      <x:c r="Y1181" s="118" t="str">
        <x:f>IF('Deal_Master_Wide'!$ED$171="","",'Deal_Master_Wide'!$ED$171)</x:f>
      </x:c>
      <x:c r="Z1181" s="118" t="str">
        <x:f>IF('Deal_Master_Wide'!$EK$171="","",'Deal_Master_Wide'!$EK$171)</x:f>
      </x:c>
      <x:c r="AA1181" s="52" t="str">
        <x:f>IF('Deal_Master_Wide'!$AL$171="","",'Deal_Master_Wide'!$AL$171)</x:f>
        <x:v>Unknown</x:v>
      </x:c>
      <x:c r="AB1181" s="54" t="str">
        <x:f>IF('Deal_Master_Wide'!$AF$171="","",'Deal_Master_Wide'!$AF$171)</x:f>
      </x:c>
      <x:c r="AC1181" s="52" t="str">
        <x:f>IF(COUNT($P1181,$Q1181,$R1181,$S1181,$T1181,$U1181,$V1181,$W1181,$X1181)=9,"Yes","No")</x:f>
        <x:v>No</x:v>
      </x:c>
      <x:c r="AD1181" s="52" t="str">
        <x:f>IF(COUNT($Y1181,$Z1181)=2,"Yes","No")</x:f>
        <x:v>No</x:v>
      </x:c>
      <x:c r="AE1181" s="50" t="str"/>
      <x:c r="AF1181" t="str"/>
    </x:row>
    <x:row r="1182" ht="20" customHeight="1">
      <x:c r="A1182" s="50" t="str">
        <x:v>CTL-0169</x:v>
      </x:c>
      <x:c r="B1182" s="50" t="str">
        <x:v>Candidate alternative-rationale group</x:v>
      </x:c>
      <x:c r="C1182" s="52" t="str">
        <x:f>IF('Deal_Master_Wide'!$AU$171="","",'Deal_Master_Wide'!$AU$171)</x:f>
        <x:v>Not reviewed</x:v>
      </x:c>
      <x:c r="D1182" s="52" t="str">
        <x:f>IF('Deal_Master_Wide'!$AV$171="","",'Deal_Master_Wide'!$AV$171)</x:f>
        <x:v>Not assessed</x:v>
      </x:c>
      <x:c r="E1182" s="50" t="n">
        <x:v>0</x:v>
      </x:c>
      <x:c r="F1182" s="52" t="str">
        <x:f>IF(OR($C1182="High-confidence innovation-driven",$C1182="Medium-confidence innovation-driven"),1,IF($C1182="Clear alternative-rationale",0,""))</x:f>
      </x:c>
      <x:c r="G1182" s="52" t="str">
        <x:f>IF('Deal_Master_Wide'!$M$171="","",'Deal_Master_Wide'!$M$171)</x:f>
        <x:v>Review</x:v>
      </x:c>
      <x:c r="H1182" s="50" t="str">
        <x:v>Bio-Gate Ag</x:v>
      </x:c>
      <x:c r="I1182" s="50" t="str">
        <x:v>BioEpiderm GmbH</x:v>
      </x:c>
      <x:c r="J1182" s="50" t="n">
        <x:v>2016</x:v>
      </x:c>
      <x:c r="K1182" s="50" t="n">
        <x:v>1</x:v>
      </x:c>
      <x:c r="L1182" s="50" t="n">
        <x:v>2017</x:v>
      </x:c>
      <x:c r="M1182" s="50" t="n">
        <x:v>1</x:v>
      </x:c>
      <x:c r="N1182" s="50" t="n">
        <x:v>1</x:v>
      </x:c>
      <x:c r="O1182" s="52" t="str">
        <x:f>IF($F1182="","",$F1182*$M1182)</x:f>
      </x:c>
      <x:c r="P1182" s="54" t="str">
        <x:f>IF('Deal_Master_Wide'!$BT$171="","",'Deal_Master_Wide'!$BT$171)</x:f>
      </x:c>
      <x:c r="Q1182" s="54" t="str">
        <x:f>IF('Deal_Master_Wide'!$CA$171="","",'Deal_Master_Wide'!$CA$171)</x:f>
      </x:c>
      <x:c r="R1182" s="54" t="str">
        <x:f>IF('Deal_Master_Wide'!$CH$171="","",'Deal_Master_Wide'!$CH$171)</x:f>
      </x:c>
      <x:c r="S1182" s="54" t="str">
        <x:f>IF('Deal_Master_Wide'!$CO$171="","",'Deal_Master_Wide'!$CO$171)</x:f>
      </x:c>
      <x:c r="T1182" s="54" t="str">
        <x:f>IF('Deal_Master_Wide'!$CV$171="","",'Deal_Master_Wide'!$CV$171)</x:f>
      </x:c>
      <x:c r="U1182" s="54" t="str">
        <x:f>IF('Deal_Master_Wide'!$DC$171="","",'Deal_Master_Wide'!$DC$171)</x:f>
      </x:c>
      <x:c r="V1182" s="56" t="str">
        <x:f>IF('Deal_Master_Wide'!$DJ$171="","",'Deal_Master_Wide'!$DJ$171)</x:f>
      </x:c>
      <x:c r="W1182" s="56" t="str">
        <x:f>IF('Deal_Master_Wide'!$DQ$171="","",'Deal_Master_Wide'!$DQ$171)</x:f>
      </x:c>
      <x:c r="X1182" s="56" t="str">
        <x:f>IF('Deal_Master_Wide'!$DX$171="","",'Deal_Master_Wide'!$DX$171)</x:f>
      </x:c>
      <x:c r="Y1182" s="118" t="str">
        <x:f>IF('Deal_Master_Wide'!$EE$171="","",'Deal_Master_Wide'!$EE$171)</x:f>
      </x:c>
      <x:c r="Z1182" s="118" t="str">
        <x:f>IF('Deal_Master_Wide'!$EL$171="","",'Deal_Master_Wide'!$EL$171)</x:f>
      </x:c>
      <x:c r="AA1182" s="52" t="str">
        <x:f>IF('Deal_Master_Wide'!$AL$171="","",'Deal_Master_Wide'!$AL$171)</x:f>
        <x:v>Unknown</x:v>
      </x:c>
      <x:c r="AB1182" s="54" t="str">
        <x:f>IF('Deal_Master_Wide'!$AF$171="","",'Deal_Master_Wide'!$AF$171)</x:f>
      </x:c>
      <x:c r="AC1182" s="52" t="str">
        <x:f>IF(COUNT($P1182,$Q1182,$R1182,$S1182,$T1182,$U1182,$V1182,$W1182,$X1182)=9,"Yes","No")</x:f>
        <x:v>No</x:v>
      </x:c>
      <x:c r="AD1182" s="52" t="str">
        <x:f>IF(COUNT($Y1182,$Z1182)=2,"Yes","No")</x:f>
        <x:v>No</x:v>
      </x:c>
      <x:c r="AE1182" s="50" t="str"/>
      <x:c r="AF1182" t="str"/>
    </x:row>
    <x:row r="1183" ht="20" customHeight="1">
      <x:c r="A1183" s="50" t="str">
        <x:v>CTL-0169</x:v>
      </x:c>
      <x:c r="B1183" s="50" t="str">
        <x:v>Candidate alternative-rationale group</x:v>
      </x:c>
      <x:c r="C1183" s="52" t="str">
        <x:f>IF('Deal_Master_Wide'!$AU$171="","",'Deal_Master_Wide'!$AU$171)</x:f>
        <x:v>Not reviewed</x:v>
      </x:c>
      <x:c r="D1183" s="52" t="str">
        <x:f>IF('Deal_Master_Wide'!$AV$171="","",'Deal_Master_Wide'!$AV$171)</x:f>
        <x:v>Not assessed</x:v>
      </x:c>
      <x:c r="E1183" s="50" t="n">
        <x:v>0</x:v>
      </x:c>
      <x:c r="F1183" s="52" t="str">
        <x:f>IF(OR($C1183="High-confidence innovation-driven",$C1183="Medium-confidence innovation-driven"),1,IF($C1183="Clear alternative-rationale",0,""))</x:f>
      </x:c>
      <x:c r="G1183" s="52" t="str">
        <x:f>IF('Deal_Master_Wide'!$M$171="","",'Deal_Master_Wide'!$M$171)</x:f>
        <x:v>Review</x:v>
      </x:c>
      <x:c r="H1183" s="50" t="str">
        <x:v>Bio-Gate Ag</x:v>
      </x:c>
      <x:c r="I1183" s="50" t="str">
        <x:v>BioEpiderm GmbH</x:v>
      </x:c>
      <x:c r="J1183" s="50" t="n">
        <x:v>2016</x:v>
      </x:c>
      <x:c r="K1183" s="50" t="n">
        <x:v>2</x:v>
      </x:c>
      <x:c r="L1183" s="50" t="n">
        <x:v>2018</x:v>
      </x:c>
      <x:c r="M1183" s="50" t="n">
        <x:v>1</x:v>
      </x:c>
      <x:c r="N1183" s="50" t="n">
        <x:v>1</x:v>
      </x:c>
      <x:c r="O1183" s="52" t="str">
        <x:f>IF($F1183="","",$F1183*$M1183)</x:f>
      </x:c>
      <x:c r="P1183" s="54" t="str">
        <x:f>IF('Deal_Master_Wide'!$BU$171="","",'Deal_Master_Wide'!$BU$171)</x:f>
      </x:c>
      <x:c r="Q1183" s="54" t="str">
        <x:f>IF('Deal_Master_Wide'!$CB$171="","",'Deal_Master_Wide'!$CB$171)</x:f>
      </x:c>
      <x:c r="R1183" s="54" t="str">
        <x:f>IF('Deal_Master_Wide'!$CI$171="","",'Deal_Master_Wide'!$CI$171)</x:f>
      </x:c>
      <x:c r="S1183" s="54" t="str">
        <x:f>IF('Deal_Master_Wide'!$CP$171="","",'Deal_Master_Wide'!$CP$171)</x:f>
      </x:c>
      <x:c r="T1183" s="54" t="str">
        <x:f>IF('Deal_Master_Wide'!$CW$171="","",'Deal_Master_Wide'!$CW$171)</x:f>
      </x:c>
      <x:c r="U1183" s="54" t="str">
        <x:f>IF('Deal_Master_Wide'!$DD$171="","",'Deal_Master_Wide'!$DD$171)</x:f>
      </x:c>
      <x:c r="V1183" s="56" t="str">
        <x:f>IF('Deal_Master_Wide'!$DK$171="","",'Deal_Master_Wide'!$DK$171)</x:f>
      </x:c>
      <x:c r="W1183" s="56" t="str">
        <x:f>IF('Deal_Master_Wide'!$DR$171="","",'Deal_Master_Wide'!$DR$171)</x:f>
      </x:c>
      <x:c r="X1183" s="56" t="str">
        <x:f>IF('Deal_Master_Wide'!$DY$171="","",'Deal_Master_Wide'!$DY$171)</x:f>
      </x:c>
      <x:c r="Y1183" s="118" t="str">
        <x:f>IF('Deal_Master_Wide'!$EF$171="","",'Deal_Master_Wide'!$EF$171)</x:f>
      </x:c>
      <x:c r="Z1183" s="118" t="str">
        <x:f>IF('Deal_Master_Wide'!$EM$171="","",'Deal_Master_Wide'!$EM$171)</x:f>
      </x:c>
      <x:c r="AA1183" s="52" t="str">
        <x:f>IF('Deal_Master_Wide'!$AL$171="","",'Deal_Master_Wide'!$AL$171)</x:f>
        <x:v>Unknown</x:v>
      </x:c>
      <x:c r="AB1183" s="54" t="str">
        <x:f>IF('Deal_Master_Wide'!$AF$171="","",'Deal_Master_Wide'!$AF$171)</x:f>
      </x:c>
      <x:c r="AC1183" s="52" t="str">
        <x:f>IF(COUNT($P1183,$Q1183,$R1183,$S1183,$T1183,$U1183,$V1183,$W1183,$X1183)=9,"Yes","No")</x:f>
        <x:v>No</x:v>
      </x:c>
      <x:c r="AD1183" s="52" t="str">
        <x:f>IF(COUNT($Y1183,$Z1183)=2,"Yes","No")</x:f>
        <x:v>No</x:v>
      </x:c>
      <x:c r="AE1183" s="50" t="str"/>
      <x:c r="AF1183" t="str"/>
    </x:row>
    <x:row r="1184" ht="20" customHeight="1">
      <x:c r="A1184" s="50" t="str">
        <x:v>CTL-0169</x:v>
      </x:c>
      <x:c r="B1184" s="50" t="str">
        <x:v>Candidate alternative-rationale group</x:v>
      </x:c>
      <x:c r="C1184" s="52" t="str">
        <x:f>IF('Deal_Master_Wide'!$AU$171="","",'Deal_Master_Wide'!$AU$171)</x:f>
        <x:v>Not reviewed</x:v>
      </x:c>
      <x:c r="D1184" s="52" t="str">
        <x:f>IF('Deal_Master_Wide'!$AV$171="","",'Deal_Master_Wide'!$AV$171)</x:f>
        <x:v>Not assessed</x:v>
      </x:c>
      <x:c r="E1184" s="50" t="n">
        <x:v>0</x:v>
      </x:c>
      <x:c r="F1184" s="52" t="str">
        <x:f>IF(OR($C1184="High-confidence innovation-driven",$C1184="Medium-confidence innovation-driven"),1,IF($C1184="Clear alternative-rationale",0,""))</x:f>
      </x:c>
      <x:c r="G1184" s="52" t="str">
        <x:f>IF('Deal_Master_Wide'!$M$171="","",'Deal_Master_Wide'!$M$171)</x:f>
        <x:v>Review</x:v>
      </x:c>
      <x:c r="H1184" s="50" t="str">
        <x:v>Bio-Gate Ag</x:v>
      </x:c>
      <x:c r="I1184" s="50" t="str">
        <x:v>BioEpiderm GmbH</x:v>
      </x:c>
      <x:c r="J1184" s="50" t="n">
        <x:v>2016</x:v>
      </x:c>
      <x:c r="K1184" s="50" t="n">
        <x:v>3</x:v>
      </x:c>
      <x:c r="L1184" s="50" t="n">
        <x:v>2019</x:v>
      </x:c>
      <x:c r="M1184" s="50" t="n">
        <x:v>1</x:v>
      </x:c>
      <x:c r="N1184" s="50" t="n">
        <x:v>1</x:v>
      </x:c>
      <x:c r="O1184" s="52" t="str">
        <x:f>IF($F1184="","",$F1184*$M1184)</x:f>
      </x:c>
      <x:c r="P1184" s="54" t="str">
        <x:f>IF('Deal_Master_Wide'!$BV$171="","",'Deal_Master_Wide'!$BV$171)</x:f>
      </x:c>
      <x:c r="Q1184" s="54" t="str">
        <x:f>IF('Deal_Master_Wide'!$CC$171="","",'Deal_Master_Wide'!$CC$171)</x:f>
      </x:c>
      <x:c r="R1184" s="54" t="str">
        <x:f>IF('Deal_Master_Wide'!$CJ$171="","",'Deal_Master_Wide'!$CJ$171)</x:f>
      </x:c>
      <x:c r="S1184" s="54" t="str">
        <x:f>IF('Deal_Master_Wide'!$CQ$171="","",'Deal_Master_Wide'!$CQ$171)</x:f>
      </x:c>
      <x:c r="T1184" s="54" t="str">
        <x:f>IF('Deal_Master_Wide'!$CX$171="","",'Deal_Master_Wide'!$CX$171)</x:f>
      </x:c>
      <x:c r="U1184" s="54" t="str">
        <x:f>IF('Deal_Master_Wide'!$DE$171="","",'Deal_Master_Wide'!$DE$171)</x:f>
      </x:c>
      <x:c r="V1184" s="56" t="str">
        <x:f>IF('Deal_Master_Wide'!$DL$171="","",'Deal_Master_Wide'!$DL$171)</x:f>
      </x:c>
      <x:c r="W1184" s="56" t="str">
        <x:f>IF('Deal_Master_Wide'!$DS$171="","",'Deal_Master_Wide'!$DS$171)</x:f>
      </x:c>
      <x:c r="X1184" s="56" t="str">
        <x:f>IF('Deal_Master_Wide'!$DZ$171="","",'Deal_Master_Wide'!$DZ$171)</x:f>
      </x:c>
      <x:c r="Y1184" s="118" t="str">
        <x:f>IF('Deal_Master_Wide'!$EG$171="","",'Deal_Master_Wide'!$EG$171)</x:f>
      </x:c>
      <x:c r="Z1184" s="118" t="str">
        <x:f>IF('Deal_Master_Wide'!$EN$171="","",'Deal_Master_Wide'!$EN$171)</x:f>
      </x:c>
      <x:c r="AA1184" s="52" t="str">
        <x:f>IF('Deal_Master_Wide'!$AL$171="","",'Deal_Master_Wide'!$AL$171)</x:f>
        <x:v>Unknown</x:v>
      </x:c>
      <x:c r="AB1184" s="54" t="str">
        <x:f>IF('Deal_Master_Wide'!$AF$171="","",'Deal_Master_Wide'!$AF$171)</x:f>
      </x:c>
      <x:c r="AC1184" s="52" t="str">
        <x:f>IF(COUNT($P1184,$Q1184,$R1184,$S1184,$T1184,$U1184,$V1184,$W1184,$X1184)=9,"Yes","No")</x:f>
        <x:v>No</x:v>
      </x:c>
      <x:c r="AD1184" s="52" t="str">
        <x:f>IF(COUNT($Y1184,$Z1184)=2,"Yes","No")</x:f>
        <x:v>No</x:v>
      </x:c>
      <x:c r="AE1184" s="50" t="str"/>
      <x:c r="AF1184" t="str"/>
    </x:row>
    <x:row r="1185" ht="20" customHeight="1">
      <x:c r="A1185" s="50" t="str">
        <x:v>CTL-0170</x:v>
      </x:c>
      <x:c r="B1185" s="50" t="str">
        <x:v>Candidate alternative-rationale group</x:v>
      </x:c>
      <x:c r="C1185" s="52" t="str">
        <x:f>IF('Deal_Master_Wide'!$AU$172="","",'Deal_Master_Wide'!$AU$172)</x:f>
        <x:v>Not reviewed</x:v>
      </x:c>
      <x:c r="D1185" s="52" t="str">
        <x:f>IF('Deal_Master_Wide'!$AV$172="","",'Deal_Master_Wide'!$AV$172)</x:f>
        <x:v>Not assessed</x:v>
      </x:c>
      <x:c r="E1185" s="50" t="n">
        <x:v>0</x:v>
      </x:c>
      <x:c r="F1185" s="52" t="str">
        <x:f>IF(OR($C1185="High-confidence innovation-driven",$C1185="Medium-confidence innovation-driven"),1,IF($C1185="Clear alternative-rationale",0,""))</x:f>
      </x:c>
      <x:c r="G1185" s="52" t="str">
        <x:f>IF('Deal_Master_Wide'!$M$172="","",'Deal_Master_Wide'!$M$172)</x:f>
        <x:v>Review</x:v>
      </x:c>
      <x:c r="H1185" s="50" t="str">
        <x:v>Siemens Healthineers A.G.</x:v>
      </x:c>
      <x:c r="I1185" s="50" t="str">
        <x:v>NEO New Oncology GmbH</x:v>
      </x:c>
      <x:c r="J1185" s="50" t="n">
        <x:v>2016</x:v>
      </x:c>
      <x:c r="K1185" s="50" t="n">
        <x:v>-3</x:v>
      </x:c>
      <x:c r="L1185" s="50" t="n">
        <x:v>2013</x:v>
      </x:c>
      <x:c r="M1185" s="50" t="n">
        <x:v>0</x:v>
      </x:c>
      <x:c r="N1185" s="50" t="n">
        <x:v>0</x:v>
      </x:c>
      <x:c r="O1185" s="52" t="str">
        <x:f>IF($F1185="","",$F1185*$M1185)</x:f>
      </x:c>
      <x:c r="P1185" s="54" t="str">
        <x:f>IF('Deal_Master_Wide'!$BP$172="","",'Deal_Master_Wide'!$BP$172)</x:f>
      </x:c>
      <x:c r="Q1185" s="54" t="str">
        <x:f>IF('Deal_Master_Wide'!$BW$172="","",'Deal_Master_Wide'!$BW$172)</x:f>
      </x:c>
      <x:c r="R1185" s="54" t="str">
        <x:f>IF('Deal_Master_Wide'!$CD$172="","",'Deal_Master_Wide'!$CD$172)</x:f>
      </x:c>
      <x:c r="S1185" s="54" t="str">
        <x:f>IF('Deal_Master_Wide'!$CK$172="","",'Deal_Master_Wide'!$CK$172)</x:f>
      </x:c>
      <x:c r="T1185" s="54" t="str">
        <x:f>IF('Deal_Master_Wide'!$CR$172="","",'Deal_Master_Wide'!$CR$172)</x:f>
      </x:c>
      <x:c r="U1185" s="54" t="str">
        <x:f>IF('Deal_Master_Wide'!$CY$172="","",'Deal_Master_Wide'!$CY$172)</x:f>
      </x:c>
      <x:c r="V1185" s="56" t="str">
        <x:f>IF('Deal_Master_Wide'!$DF$172="","",'Deal_Master_Wide'!$DF$172)</x:f>
      </x:c>
      <x:c r="W1185" s="56" t="str">
        <x:f>IF('Deal_Master_Wide'!$DM$172="","",'Deal_Master_Wide'!$DM$172)</x:f>
      </x:c>
      <x:c r="X1185" s="56" t="str">
        <x:f>IF('Deal_Master_Wide'!$DT$172="","",'Deal_Master_Wide'!$DT$172)</x:f>
      </x:c>
      <x:c r="Y1185" s="118" t="str">
        <x:f>IF('Deal_Master_Wide'!$EA$172="","",'Deal_Master_Wide'!$EA$172)</x:f>
      </x:c>
      <x:c r="Z1185" s="118" t="str">
        <x:f>IF('Deal_Master_Wide'!$EH$172="","",'Deal_Master_Wide'!$EH$172)</x:f>
      </x:c>
      <x:c r="AA1185" s="52" t="str">
        <x:f>IF('Deal_Master_Wide'!$AL$172="","",'Deal_Master_Wide'!$AL$172)</x:f>
        <x:v>Unknown</x:v>
      </x:c>
      <x:c r="AB1185" s="54" t="str">
        <x:f>IF('Deal_Master_Wide'!$AF$172="","",'Deal_Master_Wide'!$AF$172)</x:f>
      </x:c>
      <x:c r="AC1185" s="52" t="str">
        <x:f>IF(COUNT($P1185,$Q1185,$R1185,$S1185,$T1185,$U1185,$V1185,$W1185,$X1185)=9,"Yes","No")</x:f>
        <x:v>No</x:v>
      </x:c>
      <x:c r="AD1185" s="52" t="str">
        <x:f>IF(COUNT($Y1185,$Z1185)=2,"Yes","No")</x:f>
        <x:v>No</x:v>
      </x:c>
      <x:c r="AE1185" s="50" t="str"/>
      <x:c r="AF1185" t="str"/>
    </x:row>
    <x:row r="1186" ht="20" customHeight="1">
      <x:c r="A1186" s="50" t="str">
        <x:v>CTL-0170</x:v>
      </x:c>
      <x:c r="B1186" s="50" t="str">
        <x:v>Candidate alternative-rationale group</x:v>
      </x:c>
      <x:c r="C1186" s="52" t="str">
        <x:f>IF('Deal_Master_Wide'!$AU$172="","",'Deal_Master_Wide'!$AU$172)</x:f>
        <x:v>Not reviewed</x:v>
      </x:c>
      <x:c r="D1186" s="52" t="str">
        <x:f>IF('Deal_Master_Wide'!$AV$172="","",'Deal_Master_Wide'!$AV$172)</x:f>
        <x:v>Not assessed</x:v>
      </x:c>
      <x:c r="E1186" s="50" t="n">
        <x:v>0</x:v>
      </x:c>
      <x:c r="F1186" s="52" t="str">
        <x:f>IF(OR($C1186="High-confidence innovation-driven",$C1186="Medium-confidence innovation-driven"),1,IF($C1186="Clear alternative-rationale",0,""))</x:f>
      </x:c>
      <x:c r="G1186" s="52" t="str">
        <x:f>IF('Deal_Master_Wide'!$M$172="","",'Deal_Master_Wide'!$M$172)</x:f>
        <x:v>Review</x:v>
      </x:c>
      <x:c r="H1186" s="50" t="str">
        <x:v>Siemens Healthineers A.G.</x:v>
      </x:c>
      <x:c r="I1186" s="50" t="str">
        <x:v>NEO New Oncology GmbH</x:v>
      </x:c>
      <x:c r="J1186" s="50" t="n">
        <x:v>2016</x:v>
      </x:c>
      <x:c r="K1186" s="50" t="n">
        <x:v>-2</x:v>
      </x:c>
      <x:c r="L1186" s="50" t="n">
        <x:v>2014</x:v>
      </x:c>
      <x:c r="M1186" s="50" t="n">
        <x:v>0</x:v>
      </x:c>
      <x:c r="N1186" s="50" t="n">
        <x:v>0</x:v>
      </x:c>
      <x:c r="O1186" s="52" t="str">
        <x:f>IF($F1186="","",$F1186*$M1186)</x:f>
      </x:c>
      <x:c r="P1186" s="54" t="str">
        <x:f>IF('Deal_Master_Wide'!$BQ$172="","",'Deal_Master_Wide'!$BQ$172)</x:f>
      </x:c>
      <x:c r="Q1186" s="54" t="str">
        <x:f>IF('Deal_Master_Wide'!$BX$172="","",'Deal_Master_Wide'!$BX$172)</x:f>
      </x:c>
      <x:c r="R1186" s="54" t="str">
        <x:f>IF('Deal_Master_Wide'!$CE$172="","",'Deal_Master_Wide'!$CE$172)</x:f>
      </x:c>
      <x:c r="S1186" s="54" t="str">
        <x:f>IF('Deal_Master_Wide'!$CL$172="","",'Deal_Master_Wide'!$CL$172)</x:f>
      </x:c>
      <x:c r="T1186" s="54" t="str">
        <x:f>IF('Deal_Master_Wide'!$CS$172="","",'Deal_Master_Wide'!$CS$172)</x:f>
      </x:c>
      <x:c r="U1186" s="54" t="str">
        <x:f>IF('Deal_Master_Wide'!$CZ$172="","",'Deal_Master_Wide'!$CZ$172)</x:f>
      </x:c>
      <x:c r="V1186" s="56" t="str">
        <x:f>IF('Deal_Master_Wide'!$DG$172="","",'Deal_Master_Wide'!$DG$172)</x:f>
      </x:c>
      <x:c r="W1186" s="56" t="str">
        <x:f>IF('Deal_Master_Wide'!$DN$172="","",'Deal_Master_Wide'!$DN$172)</x:f>
      </x:c>
      <x:c r="X1186" s="56" t="str">
        <x:f>IF('Deal_Master_Wide'!$DU$172="","",'Deal_Master_Wide'!$DU$172)</x:f>
      </x:c>
      <x:c r="Y1186" s="118" t="str">
        <x:f>IF('Deal_Master_Wide'!$EB$172="","",'Deal_Master_Wide'!$EB$172)</x:f>
      </x:c>
      <x:c r="Z1186" s="118" t="str">
        <x:f>IF('Deal_Master_Wide'!$EI$172="","",'Deal_Master_Wide'!$EI$172)</x:f>
      </x:c>
      <x:c r="AA1186" s="52" t="str">
        <x:f>IF('Deal_Master_Wide'!$AL$172="","",'Deal_Master_Wide'!$AL$172)</x:f>
        <x:v>Unknown</x:v>
      </x:c>
      <x:c r="AB1186" s="54" t="str">
        <x:f>IF('Deal_Master_Wide'!$AF$172="","",'Deal_Master_Wide'!$AF$172)</x:f>
      </x:c>
      <x:c r="AC1186" s="52" t="str">
        <x:f>IF(COUNT($P1186,$Q1186,$R1186,$S1186,$T1186,$U1186,$V1186,$W1186,$X1186)=9,"Yes","No")</x:f>
        <x:v>No</x:v>
      </x:c>
      <x:c r="AD1186" s="52" t="str">
        <x:f>IF(COUNT($Y1186,$Z1186)=2,"Yes","No")</x:f>
        <x:v>No</x:v>
      </x:c>
      <x:c r="AE1186" s="50" t="str"/>
      <x:c r="AF1186" t="str"/>
    </x:row>
    <x:row r="1187" ht="20" customHeight="1">
      <x:c r="A1187" s="50" t="str">
        <x:v>CTL-0170</x:v>
      </x:c>
      <x:c r="B1187" s="50" t="str">
        <x:v>Candidate alternative-rationale group</x:v>
      </x:c>
      <x:c r="C1187" s="52" t="str">
        <x:f>IF('Deal_Master_Wide'!$AU$172="","",'Deal_Master_Wide'!$AU$172)</x:f>
        <x:v>Not reviewed</x:v>
      </x:c>
      <x:c r="D1187" s="52" t="str">
        <x:f>IF('Deal_Master_Wide'!$AV$172="","",'Deal_Master_Wide'!$AV$172)</x:f>
        <x:v>Not assessed</x:v>
      </x:c>
      <x:c r="E1187" s="50" t="n">
        <x:v>0</x:v>
      </x:c>
      <x:c r="F1187" s="52" t="str">
        <x:f>IF(OR($C1187="High-confidence innovation-driven",$C1187="Medium-confidence innovation-driven"),1,IF($C1187="Clear alternative-rationale",0,""))</x:f>
      </x:c>
      <x:c r="G1187" s="52" t="str">
        <x:f>IF('Deal_Master_Wide'!$M$172="","",'Deal_Master_Wide'!$M$172)</x:f>
        <x:v>Review</x:v>
      </x:c>
      <x:c r="H1187" s="50" t="str">
        <x:v>Siemens Healthineers A.G.</x:v>
      </x:c>
      <x:c r="I1187" s="50" t="str">
        <x:v>NEO New Oncology GmbH</x:v>
      </x:c>
      <x:c r="J1187" s="50" t="n">
        <x:v>2016</x:v>
      </x:c>
      <x:c r="K1187" s="50" t="n">
        <x:v>-1</x:v>
      </x:c>
      <x:c r="L1187" s="50" t="n">
        <x:v>2015</x:v>
      </x:c>
      <x:c r="M1187" s="50" t="n">
        <x:v>0</x:v>
      </x:c>
      <x:c r="N1187" s="50" t="n">
        <x:v>0</x:v>
      </x:c>
      <x:c r="O1187" s="52" t="str">
        <x:f>IF($F1187="","",$F1187*$M1187)</x:f>
      </x:c>
      <x:c r="P1187" s="54" t="str">
        <x:f>IF('Deal_Master_Wide'!$BR$172="","",'Deal_Master_Wide'!$BR$172)</x:f>
      </x:c>
      <x:c r="Q1187" s="54" t="str">
        <x:f>IF('Deal_Master_Wide'!$BY$172="","",'Deal_Master_Wide'!$BY$172)</x:f>
      </x:c>
      <x:c r="R1187" s="54" t="str">
        <x:f>IF('Deal_Master_Wide'!$CF$172="","",'Deal_Master_Wide'!$CF$172)</x:f>
      </x:c>
      <x:c r="S1187" s="54" t="str">
        <x:f>IF('Deal_Master_Wide'!$CM$172="","",'Deal_Master_Wide'!$CM$172)</x:f>
      </x:c>
      <x:c r="T1187" s="54" t="str">
        <x:f>IF('Deal_Master_Wide'!$CT$172="","",'Deal_Master_Wide'!$CT$172)</x:f>
      </x:c>
      <x:c r="U1187" s="54" t="str">
        <x:f>IF('Deal_Master_Wide'!$DA$172="","",'Deal_Master_Wide'!$DA$172)</x:f>
      </x:c>
      <x:c r="V1187" s="56" t="str">
        <x:f>IF('Deal_Master_Wide'!$DH$172="","",'Deal_Master_Wide'!$DH$172)</x:f>
      </x:c>
      <x:c r="W1187" s="56" t="str">
        <x:f>IF('Deal_Master_Wide'!$DO$172="","",'Deal_Master_Wide'!$DO$172)</x:f>
      </x:c>
      <x:c r="X1187" s="56" t="str">
        <x:f>IF('Deal_Master_Wide'!$DV$172="","",'Deal_Master_Wide'!$DV$172)</x:f>
      </x:c>
      <x:c r="Y1187" s="118" t="str">
        <x:f>IF('Deal_Master_Wide'!$EC$172="","",'Deal_Master_Wide'!$EC$172)</x:f>
      </x:c>
      <x:c r="Z1187" s="118" t="str">
        <x:f>IF('Deal_Master_Wide'!$EJ$172="","",'Deal_Master_Wide'!$EJ$172)</x:f>
      </x:c>
      <x:c r="AA1187" s="52" t="str">
        <x:f>IF('Deal_Master_Wide'!$AL$172="","",'Deal_Master_Wide'!$AL$172)</x:f>
        <x:v>Unknown</x:v>
      </x:c>
      <x:c r="AB1187" s="54" t="str">
        <x:f>IF('Deal_Master_Wide'!$AF$172="","",'Deal_Master_Wide'!$AF$172)</x:f>
      </x:c>
      <x:c r="AC1187" s="52" t="str">
        <x:f>IF(COUNT($P1187,$Q1187,$R1187,$S1187,$T1187,$U1187,$V1187,$W1187,$X1187)=9,"Yes","No")</x:f>
        <x:v>No</x:v>
      </x:c>
      <x:c r="AD1187" s="52" t="str">
        <x:f>IF(COUNT($Y1187,$Z1187)=2,"Yes","No")</x:f>
        <x:v>No</x:v>
      </x:c>
      <x:c r="AE1187" s="50" t="str"/>
      <x:c r="AF1187" t="str"/>
    </x:row>
    <x:row r="1188" ht="20" customHeight="1">
      <x:c r="A1188" s="50" t="str">
        <x:v>CTL-0170</x:v>
      </x:c>
      <x:c r="B1188" s="50" t="str">
        <x:v>Candidate alternative-rationale group</x:v>
      </x:c>
      <x:c r="C1188" s="52" t="str">
        <x:f>IF('Deal_Master_Wide'!$AU$172="","",'Deal_Master_Wide'!$AU$172)</x:f>
        <x:v>Not reviewed</x:v>
      </x:c>
      <x:c r="D1188" s="52" t="str">
        <x:f>IF('Deal_Master_Wide'!$AV$172="","",'Deal_Master_Wide'!$AV$172)</x:f>
        <x:v>Not assessed</x:v>
      </x:c>
      <x:c r="E1188" s="50" t="n">
        <x:v>0</x:v>
      </x:c>
      <x:c r="F1188" s="52" t="str">
        <x:f>IF(OR($C1188="High-confidence innovation-driven",$C1188="Medium-confidence innovation-driven"),1,IF($C1188="Clear alternative-rationale",0,""))</x:f>
      </x:c>
      <x:c r="G1188" s="52" t="str">
        <x:f>IF('Deal_Master_Wide'!$M$172="","",'Deal_Master_Wide'!$M$172)</x:f>
        <x:v>Review</x:v>
      </x:c>
      <x:c r="H1188" s="50" t="str">
        <x:v>Siemens Healthineers A.G.</x:v>
      </x:c>
      <x:c r="I1188" s="50" t="str">
        <x:v>NEO New Oncology GmbH</x:v>
      </x:c>
      <x:c r="J1188" s="50" t="n">
        <x:v>2016</x:v>
      </x:c>
      <x:c r="K1188" s="50" t="n">
        <x:v>0</x:v>
      </x:c>
      <x:c r="L1188" s="50" t="n">
        <x:v>2016</x:v>
      </x:c>
      <x:c r="M1188" s="50" t="n">
        <x:v>0</x:v>
      </x:c>
      <x:c r="N1188" s="50" t="n">
        <x:v>1</x:v>
      </x:c>
      <x:c r="O1188" s="52" t="str">
        <x:f>IF($F1188="","",$F1188*$M1188)</x:f>
      </x:c>
      <x:c r="P1188" s="54" t="str">
        <x:f>IF('Deal_Master_Wide'!$BS$172="","",'Deal_Master_Wide'!$BS$172)</x:f>
      </x:c>
      <x:c r="Q1188" s="54" t="str">
        <x:f>IF('Deal_Master_Wide'!$BZ$172="","",'Deal_Master_Wide'!$BZ$172)</x:f>
      </x:c>
      <x:c r="R1188" s="54" t="str">
        <x:f>IF('Deal_Master_Wide'!$CG$172="","",'Deal_Master_Wide'!$CG$172)</x:f>
      </x:c>
      <x:c r="S1188" s="54" t="str">
        <x:f>IF('Deal_Master_Wide'!$CN$172="","",'Deal_Master_Wide'!$CN$172)</x:f>
      </x:c>
      <x:c r="T1188" s="54" t="str">
        <x:f>IF('Deal_Master_Wide'!$CU$172="","",'Deal_Master_Wide'!$CU$172)</x:f>
      </x:c>
      <x:c r="U1188" s="54" t="str">
        <x:f>IF('Deal_Master_Wide'!$DB$172="","",'Deal_Master_Wide'!$DB$172)</x:f>
      </x:c>
      <x:c r="V1188" s="56" t="str">
        <x:f>IF('Deal_Master_Wide'!$DI$172="","",'Deal_Master_Wide'!$DI$172)</x:f>
      </x:c>
      <x:c r="W1188" s="56" t="str">
        <x:f>IF('Deal_Master_Wide'!$DP$172="","",'Deal_Master_Wide'!$DP$172)</x:f>
      </x:c>
      <x:c r="X1188" s="56" t="str">
        <x:f>IF('Deal_Master_Wide'!$DW$172="","",'Deal_Master_Wide'!$DW$172)</x:f>
      </x:c>
      <x:c r="Y1188" s="118" t="str">
        <x:f>IF('Deal_Master_Wide'!$ED$172="","",'Deal_Master_Wide'!$ED$172)</x:f>
      </x:c>
      <x:c r="Z1188" s="118" t="str">
        <x:f>IF('Deal_Master_Wide'!$EK$172="","",'Deal_Master_Wide'!$EK$172)</x:f>
      </x:c>
      <x:c r="AA1188" s="52" t="str">
        <x:f>IF('Deal_Master_Wide'!$AL$172="","",'Deal_Master_Wide'!$AL$172)</x:f>
        <x:v>Unknown</x:v>
      </x:c>
      <x:c r="AB1188" s="54" t="str">
        <x:f>IF('Deal_Master_Wide'!$AF$172="","",'Deal_Master_Wide'!$AF$172)</x:f>
      </x:c>
      <x:c r="AC1188" s="52" t="str">
        <x:f>IF(COUNT($P1188,$Q1188,$R1188,$S1188,$T1188,$U1188,$V1188,$W1188,$X1188)=9,"Yes","No")</x:f>
        <x:v>No</x:v>
      </x:c>
      <x:c r="AD1188" s="52" t="str">
        <x:f>IF(COUNT($Y1188,$Z1188)=2,"Yes","No")</x:f>
        <x:v>No</x:v>
      </x:c>
      <x:c r="AE1188" s="50" t="str"/>
      <x:c r="AF1188" t="str"/>
    </x:row>
    <x:row r="1189" ht="20" customHeight="1">
      <x:c r="A1189" s="50" t="str">
        <x:v>CTL-0170</x:v>
      </x:c>
      <x:c r="B1189" s="50" t="str">
        <x:v>Candidate alternative-rationale group</x:v>
      </x:c>
      <x:c r="C1189" s="52" t="str">
        <x:f>IF('Deal_Master_Wide'!$AU$172="","",'Deal_Master_Wide'!$AU$172)</x:f>
        <x:v>Not reviewed</x:v>
      </x:c>
      <x:c r="D1189" s="52" t="str">
        <x:f>IF('Deal_Master_Wide'!$AV$172="","",'Deal_Master_Wide'!$AV$172)</x:f>
        <x:v>Not assessed</x:v>
      </x:c>
      <x:c r="E1189" s="50" t="n">
        <x:v>0</x:v>
      </x:c>
      <x:c r="F1189" s="52" t="str">
        <x:f>IF(OR($C1189="High-confidence innovation-driven",$C1189="Medium-confidence innovation-driven"),1,IF($C1189="Clear alternative-rationale",0,""))</x:f>
      </x:c>
      <x:c r="G1189" s="52" t="str">
        <x:f>IF('Deal_Master_Wide'!$M$172="","",'Deal_Master_Wide'!$M$172)</x:f>
        <x:v>Review</x:v>
      </x:c>
      <x:c r="H1189" s="50" t="str">
        <x:v>Siemens Healthineers A.G.</x:v>
      </x:c>
      <x:c r="I1189" s="50" t="str">
        <x:v>NEO New Oncology GmbH</x:v>
      </x:c>
      <x:c r="J1189" s="50" t="n">
        <x:v>2016</x:v>
      </x:c>
      <x:c r="K1189" s="50" t="n">
        <x:v>1</x:v>
      </x:c>
      <x:c r="L1189" s="50" t="n">
        <x:v>2017</x:v>
      </x:c>
      <x:c r="M1189" s="50" t="n">
        <x:v>1</x:v>
      </x:c>
      <x:c r="N1189" s="50" t="n">
        <x:v>1</x:v>
      </x:c>
      <x:c r="O1189" s="52" t="str">
        <x:f>IF($F1189="","",$F1189*$M1189)</x:f>
      </x:c>
      <x:c r="P1189" s="54" t="str">
        <x:f>IF('Deal_Master_Wide'!$BT$172="","",'Deal_Master_Wide'!$BT$172)</x:f>
      </x:c>
      <x:c r="Q1189" s="54" t="str">
        <x:f>IF('Deal_Master_Wide'!$CA$172="","",'Deal_Master_Wide'!$CA$172)</x:f>
      </x:c>
      <x:c r="R1189" s="54" t="str">
        <x:f>IF('Deal_Master_Wide'!$CH$172="","",'Deal_Master_Wide'!$CH$172)</x:f>
      </x:c>
      <x:c r="S1189" s="54" t="str">
        <x:f>IF('Deal_Master_Wide'!$CO$172="","",'Deal_Master_Wide'!$CO$172)</x:f>
      </x:c>
      <x:c r="T1189" s="54" t="str">
        <x:f>IF('Deal_Master_Wide'!$CV$172="","",'Deal_Master_Wide'!$CV$172)</x:f>
      </x:c>
      <x:c r="U1189" s="54" t="str">
        <x:f>IF('Deal_Master_Wide'!$DC$172="","",'Deal_Master_Wide'!$DC$172)</x:f>
      </x:c>
      <x:c r="V1189" s="56" t="str">
        <x:f>IF('Deal_Master_Wide'!$DJ$172="","",'Deal_Master_Wide'!$DJ$172)</x:f>
      </x:c>
      <x:c r="W1189" s="56" t="str">
        <x:f>IF('Deal_Master_Wide'!$DQ$172="","",'Deal_Master_Wide'!$DQ$172)</x:f>
      </x:c>
      <x:c r="X1189" s="56" t="str">
        <x:f>IF('Deal_Master_Wide'!$DX$172="","",'Deal_Master_Wide'!$DX$172)</x:f>
      </x:c>
      <x:c r="Y1189" s="118" t="str">
        <x:f>IF('Deal_Master_Wide'!$EE$172="","",'Deal_Master_Wide'!$EE$172)</x:f>
      </x:c>
      <x:c r="Z1189" s="118" t="str">
        <x:f>IF('Deal_Master_Wide'!$EL$172="","",'Deal_Master_Wide'!$EL$172)</x:f>
      </x:c>
      <x:c r="AA1189" s="52" t="str">
        <x:f>IF('Deal_Master_Wide'!$AL$172="","",'Deal_Master_Wide'!$AL$172)</x:f>
        <x:v>Unknown</x:v>
      </x:c>
      <x:c r="AB1189" s="54" t="str">
        <x:f>IF('Deal_Master_Wide'!$AF$172="","",'Deal_Master_Wide'!$AF$172)</x:f>
      </x:c>
      <x:c r="AC1189" s="52" t="str">
        <x:f>IF(COUNT($P1189,$Q1189,$R1189,$S1189,$T1189,$U1189,$V1189,$W1189,$X1189)=9,"Yes","No")</x:f>
        <x:v>No</x:v>
      </x:c>
      <x:c r="AD1189" s="52" t="str">
        <x:f>IF(COUNT($Y1189,$Z1189)=2,"Yes","No")</x:f>
        <x:v>No</x:v>
      </x:c>
      <x:c r="AE1189" s="50" t="str"/>
      <x:c r="AF1189" t="str"/>
    </x:row>
    <x:row r="1190" ht="20" customHeight="1">
      <x:c r="A1190" s="50" t="str">
        <x:v>CTL-0170</x:v>
      </x:c>
      <x:c r="B1190" s="50" t="str">
        <x:v>Candidate alternative-rationale group</x:v>
      </x:c>
      <x:c r="C1190" s="52" t="str">
        <x:f>IF('Deal_Master_Wide'!$AU$172="","",'Deal_Master_Wide'!$AU$172)</x:f>
        <x:v>Not reviewed</x:v>
      </x:c>
      <x:c r="D1190" s="52" t="str">
        <x:f>IF('Deal_Master_Wide'!$AV$172="","",'Deal_Master_Wide'!$AV$172)</x:f>
        <x:v>Not assessed</x:v>
      </x:c>
      <x:c r="E1190" s="50" t="n">
        <x:v>0</x:v>
      </x:c>
      <x:c r="F1190" s="52" t="str">
        <x:f>IF(OR($C1190="High-confidence innovation-driven",$C1190="Medium-confidence innovation-driven"),1,IF($C1190="Clear alternative-rationale",0,""))</x:f>
      </x:c>
      <x:c r="G1190" s="52" t="str">
        <x:f>IF('Deal_Master_Wide'!$M$172="","",'Deal_Master_Wide'!$M$172)</x:f>
        <x:v>Review</x:v>
      </x:c>
      <x:c r="H1190" s="50" t="str">
        <x:v>Siemens Healthineers A.G.</x:v>
      </x:c>
      <x:c r="I1190" s="50" t="str">
        <x:v>NEO New Oncology GmbH</x:v>
      </x:c>
      <x:c r="J1190" s="50" t="n">
        <x:v>2016</x:v>
      </x:c>
      <x:c r="K1190" s="50" t="n">
        <x:v>2</x:v>
      </x:c>
      <x:c r="L1190" s="50" t="n">
        <x:v>2018</x:v>
      </x:c>
      <x:c r="M1190" s="50" t="n">
        <x:v>1</x:v>
      </x:c>
      <x:c r="N1190" s="50" t="n">
        <x:v>1</x:v>
      </x:c>
      <x:c r="O1190" s="52" t="str">
        <x:f>IF($F1190="","",$F1190*$M1190)</x:f>
      </x:c>
      <x:c r="P1190" s="54" t="str">
        <x:f>IF('Deal_Master_Wide'!$BU$172="","",'Deal_Master_Wide'!$BU$172)</x:f>
      </x:c>
      <x:c r="Q1190" s="54" t="str">
        <x:f>IF('Deal_Master_Wide'!$CB$172="","",'Deal_Master_Wide'!$CB$172)</x:f>
      </x:c>
      <x:c r="R1190" s="54" t="str">
        <x:f>IF('Deal_Master_Wide'!$CI$172="","",'Deal_Master_Wide'!$CI$172)</x:f>
      </x:c>
      <x:c r="S1190" s="54" t="str">
        <x:f>IF('Deal_Master_Wide'!$CP$172="","",'Deal_Master_Wide'!$CP$172)</x:f>
      </x:c>
      <x:c r="T1190" s="54" t="str">
        <x:f>IF('Deal_Master_Wide'!$CW$172="","",'Deal_Master_Wide'!$CW$172)</x:f>
      </x:c>
      <x:c r="U1190" s="54" t="str">
        <x:f>IF('Deal_Master_Wide'!$DD$172="","",'Deal_Master_Wide'!$DD$172)</x:f>
      </x:c>
      <x:c r="V1190" s="56" t="str">
        <x:f>IF('Deal_Master_Wide'!$DK$172="","",'Deal_Master_Wide'!$DK$172)</x:f>
      </x:c>
      <x:c r="W1190" s="56" t="str">
        <x:f>IF('Deal_Master_Wide'!$DR$172="","",'Deal_Master_Wide'!$DR$172)</x:f>
      </x:c>
      <x:c r="X1190" s="56" t="str">
        <x:f>IF('Deal_Master_Wide'!$DY$172="","",'Deal_Master_Wide'!$DY$172)</x:f>
      </x:c>
      <x:c r="Y1190" s="118" t="str">
        <x:f>IF('Deal_Master_Wide'!$EF$172="","",'Deal_Master_Wide'!$EF$172)</x:f>
      </x:c>
      <x:c r="Z1190" s="118" t="str">
        <x:f>IF('Deal_Master_Wide'!$EM$172="","",'Deal_Master_Wide'!$EM$172)</x:f>
      </x:c>
      <x:c r="AA1190" s="52" t="str">
        <x:f>IF('Deal_Master_Wide'!$AL$172="","",'Deal_Master_Wide'!$AL$172)</x:f>
        <x:v>Unknown</x:v>
      </x:c>
      <x:c r="AB1190" s="54" t="str">
        <x:f>IF('Deal_Master_Wide'!$AF$172="","",'Deal_Master_Wide'!$AF$172)</x:f>
      </x:c>
      <x:c r="AC1190" s="52" t="str">
        <x:f>IF(COUNT($P1190,$Q1190,$R1190,$S1190,$T1190,$U1190,$V1190,$W1190,$X1190)=9,"Yes","No")</x:f>
        <x:v>No</x:v>
      </x:c>
      <x:c r="AD1190" s="52" t="str">
        <x:f>IF(COUNT($Y1190,$Z1190)=2,"Yes","No")</x:f>
        <x:v>No</x:v>
      </x:c>
      <x:c r="AE1190" s="50" t="str"/>
      <x:c r="AF1190" t="str"/>
    </x:row>
    <x:row r="1191" ht="20" customHeight="1">
      <x:c r="A1191" s="50" t="str">
        <x:v>CTL-0170</x:v>
      </x:c>
      <x:c r="B1191" s="50" t="str">
        <x:v>Candidate alternative-rationale group</x:v>
      </x:c>
      <x:c r="C1191" s="52" t="str">
        <x:f>IF('Deal_Master_Wide'!$AU$172="","",'Deal_Master_Wide'!$AU$172)</x:f>
        <x:v>Not reviewed</x:v>
      </x:c>
      <x:c r="D1191" s="52" t="str">
        <x:f>IF('Deal_Master_Wide'!$AV$172="","",'Deal_Master_Wide'!$AV$172)</x:f>
        <x:v>Not assessed</x:v>
      </x:c>
      <x:c r="E1191" s="50" t="n">
        <x:v>0</x:v>
      </x:c>
      <x:c r="F1191" s="52" t="str">
        <x:f>IF(OR($C1191="High-confidence innovation-driven",$C1191="Medium-confidence innovation-driven"),1,IF($C1191="Clear alternative-rationale",0,""))</x:f>
      </x:c>
      <x:c r="G1191" s="52" t="str">
        <x:f>IF('Deal_Master_Wide'!$M$172="","",'Deal_Master_Wide'!$M$172)</x:f>
        <x:v>Review</x:v>
      </x:c>
      <x:c r="H1191" s="50" t="str">
        <x:v>Siemens Healthineers A.G.</x:v>
      </x:c>
      <x:c r="I1191" s="50" t="str">
        <x:v>NEO New Oncology GmbH</x:v>
      </x:c>
      <x:c r="J1191" s="50" t="n">
        <x:v>2016</x:v>
      </x:c>
      <x:c r="K1191" s="50" t="n">
        <x:v>3</x:v>
      </x:c>
      <x:c r="L1191" s="50" t="n">
        <x:v>2019</x:v>
      </x:c>
      <x:c r="M1191" s="50" t="n">
        <x:v>1</x:v>
      </x:c>
      <x:c r="N1191" s="50" t="n">
        <x:v>1</x:v>
      </x:c>
      <x:c r="O1191" s="52" t="str">
        <x:f>IF($F1191="","",$F1191*$M1191)</x:f>
      </x:c>
      <x:c r="P1191" s="54" t="str">
        <x:f>IF('Deal_Master_Wide'!$BV$172="","",'Deal_Master_Wide'!$BV$172)</x:f>
      </x:c>
      <x:c r="Q1191" s="54" t="str">
        <x:f>IF('Deal_Master_Wide'!$CC$172="","",'Deal_Master_Wide'!$CC$172)</x:f>
      </x:c>
      <x:c r="R1191" s="54" t="str">
        <x:f>IF('Deal_Master_Wide'!$CJ$172="","",'Deal_Master_Wide'!$CJ$172)</x:f>
      </x:c>
      <x:c r="S1191" s="54" t="str">
        <x:f>IF('Deal_Master_Wide'!$CQ$172="","",'Deal_Master_Wide'!$CQ$172)</x:f>
      </x:c>
      <x:c r="T1191" s="54" t="str">
        <x:f>IF('Deal_Master_Wide'!$CX$172="","",'Deal_Master_Wide'!$CX$172)</x:f>
      </x:c>
      <x:c r="U1191" s="54" t="str">
        <x:f>IF('Deal_Master_Wide'!$DE$172="","",'Deal_Master_Wide'!$DE$172)</x:f>
      </x:c>
      <x:c r="V1191" s="56" t="str">
        <x:f>IF('Deal_Master_Wide'!$DL$172="","",'Deal_Master_Wide'!$DL$172)</x:f>
      </x:c>
      <x:c r="W1191" s="56" t="str">
        <x:f>IF('Deal_Master_Wide'!$DS$172="","",'Deal_Master_Wide'!$DS$172)</x:f>
      </x:c>
      <x:c r="X1191" s="56" t="str">
        <x:f>IF('Deal_Master_Wide'!$DZ$172="","",'Deal_Master_Wide'!$DZ$172)</x:f>
      </x:c>
      <x:c r="Y1191" s="118" t="str">
        <x:f>IF('Deal_Master_Wide'!$EG$172="","",'Deal_Master_Wide'!$EG$172)</x:f>
      </x:c>
      <x:c r="Z1191" s="118" t="str">
        <x:f>IF('Deal_Master_Wide'!$EN$172="","",'Deal_Master_Wide'!$EN$172)</x:f>
      </x:c>
      <x:c r="AA1191" s="52" t="str">
        <x:f>IF('Deal_Master_Wide'!$AL$172="","",'Deal_Master_Wide'!$AL$172)</x:f>
        <x:v>Unknown</x:v>
      </x:c>
      <x:c r="AB1191" s="54" t="str">
        <x:f>IF('Deal_Master_Wide'!$AF$172="","",'Deal_Master_Wide'!$AF$172)</x:f>
      </x:c>
      <x:c r="AC1191" s="52" t="str">
        <x:f>IF(COUNT($P1191,$Q1191,$R1191,$S1191,$T1191,$U1191,$V1191,$W1191,$X1191)=9,"Yes","No")</x:f>
        <x:v>No</x:v>
      </x:c>
      <x:c r="AD1191" s="52" t="str">
        <x:f>IF(COUNT($Y1191,$Z1191)=2,"Yes","No")</x:f>
        <x:v>No</x:v>
      </x:c>
      <x:c r="AE1191" s="50" t="str"/>
      <x:c r="AF1191" t="str"/>
    </x:row>
    <x:row r="1192" ht="20" customHeight="1">
      <x:c r="A1192" s="50" t="str">
        <x:v>CTL-0171</x:v>
      </x:c>
      <x:c r="B1192" s="50" t="str">
        <x:v>Candidate alternative-rationale group</x:v>
      </x:c>
      <x:c r="C1192" s="52" t="str">
        <x:f>IF('Deal_Master_Wide'!$AU$173="","",'Deal_Master_Wide'!$AU$173)</x:f>
        <x:v>Not reviewed</x:v>
      </x:c>
      <x:c r="D1192" s="52" t="str">
        <x:f>IF('Deal_Master_Wide'!$AV$173="","",'Deal_Master_Wide'!$AV$173)</x:f>
        <x:v>Not assessed</x:v>
      </x:c>
      <x:c r="E1192" s="50" t="n">
        <x:v>0</x:v>
      </x:c>
      <x:c r="F1192" s="52" t="str">
        <x:f>IF(OR($C1192="High-confidence innovation-driven",$C1192="Medium-confidence innovation-driven"),1,IF($C1192="Clear alternative-rationale",0,""))</x:f>
      </x:c>
      <x:c r="G1192" s="52" t="str">
        <x:f>IF('Deal_Master_Wide'!$M$173="","",'Deal_Master_Wide'!$M$173)</x:f>
        <x:v>Review</x:v>
      </x:c>
      <x:c r="H1192" s="50" t="str">
        <x:v>Jazz Pharmaceuticals Plc</x:v>
      </x:c>
      <x:c r="I1192" s="50" t="str">
        <x:v>Alize Pharma II SAS</x:v>
      </x:c>
      <x:c r="J1192" s="50" t="n">
        <x:v>2016</x:v>
      </x:c>
      <x:c r="K1192" s="50" t="n">
        <x:v>-3</x:v>
      </x:c>
      <x:c r="L1192" s="50" t="n">
        <x:v>2013</x:v>
      </x:c>
      <x:c r="M1192" s="50" t="n">
        <x:v>0</x:v>
      </x:c>
      <x:c r="N1192" s="50" t="n">
        <x:v>0</x:v>
      </x:c>
      <x:c r="O1192" s="52" t="str">
        <x:f>IF($F1192="","",$F1192*$M1192)</x:f>
      </x:c>
      <x:c r="P1192" s="54" t="str">
        <x:f>IF('Deal_Master_Wide'!$BP$173="","",'Deal_Master_Wide'!$BP$173)</x:f>
      </x:c>
      <x:c r="Q1192" s="54" t="str">
        <x:f>IF('Deal_Master_Wide'!$BW$173="","",'Deal_Master_Wide'!$BW$173)</x:f>
      </x:c>
      <x:c r="R1192" s="54" t="str">
        <x:f>IF('Deal_Master_Wide'!$CD$173="","",'Deal_Master_Wide'!$CD$173)</x:f>
      </x:c>
      <x:c r="S1192" s="54" t="str">
        <x:f>IF('Deal_Master_Wide'!$CK$173="","",'Deal_Master_Wide'!$CK$173)</x:f>
      </x:c>
      <x:c r="T1192" s="54" t="str">
        <x:f>IF('Deal_Master_Wide'!$CR$173="","",'Deal_Master_Wide'!$CR$173)</x:f>
      </x:c>
      <x:c r="U1192" s="54" t="str">
        <x:f>IF('Deal_Master_Wide'!$CY$173="","",'Deal_Master_Wide'!$CY$173)</x:f>
      </x:c>
      <x:c r="V1192" s="56" t="str">
        <x:f>IF('Deal_Master_Wide'!$DF$173="","",'Deal_Master_Wide'!$DF$173)</x:f>
      </x:c>
      <x:c r="W1192" s="56" t="str">
        <x:f>IF('Deal_Master_Wide'!$DM$173="","",'Deal_Master_Wide'!$DM$173)</x:f>
      </x:c>
      <x:c r="X1192" s="56" t="str">
        <x:f>IF('Deal_Master_Wide'!$DT$173="","",'Deal_Master_Wide'!$DT$173)</x:f>
      </x:c>
      <x:c r="Y1192" s="118" t="str">
        <x:f>IF('Deal_Master_Wide'!$EA$173="","",'Deal_Master_Wide'!$EA$173)</x:f>
      </x:c>
      <x:c r="Z1192" s="118" t="str">
        <x:f>IF('Deal_Master_Wide'!$EH$173="","",'Deal_Master_Wide'!$EH$173)</x:f>
      </x:c>
      <x:c r="AA1192" s="52" t="str">
        <x:f>IF('Deal_Master_Wide'!$AL$173="","",'Deal_Master_Wide'!$AL$173)</x:f>
        <x:v>Unknown</x:v>
      </x:c>
      <x:c r="AB1192" s="54" t="str">
        <x:f>IF('Deal_Master_Wide'!$AF$173="","",'Deal_Master_Wide'!$AF$173)</x:f>
      </x:c>
      <x:c r="AC1192" s="52" t="str">
        <x:f>IF(COUNT($P1192,$Q1192,$R1192,$S1192,$T1192,$U1192,$V1192,$W1192,$X1192)=9,"Yes","No")</x:f>
        <x:v>No</x:v>
      </x:c>
      <x:c r="AD1192" s="52" t="str">
        <x:f>IF(COUNT($Y1192,$Z1192)=2,"Yes","No")</x:f>
        <x:v>No</x:v>
      </x:c>
      <x:c r="AE1192" s="50" t="str"/>
      <x:c r="AF1192" t="str"/>
    </x:row>
    <x:row r="1193" ht="20" customHeight="1">
      <x:c r="A1193" s="50" t="str">
        <x:v>CTL-0171</x:v>
      </x:c>
      <x:c r="B1193" s="50" t="str">
        <x:v>Candidate alternative-rationale group</x:v>
      </x:c>
      <x:c r="C1193" s="52" t="str">
        <x:f>IF('Deal_Master_Wide'!$AU$173="","",'Deal_Master_Wide'!$AU$173)</x:f>
        <x:v>Not reviewed</x:v>
      </x:c>
      <x:c r="D1193" s="52" t="str">
        <x:f>IF('Deal_Master_Wide'!$AV$173="","",'Deal_Master_Wide'!$AV$173)</x:f>
        <x:v>Not assessed</x:v>
      </x:c>
      <x:c r="E1193" s="50" t="n">
        <x:v>0</x:v>
      </x:c>
      <x:c r="F1193" s="52" t="str">
        <x:f>IF(OR($C1193="High-confidence innovation-driven",$C1193="Medium-confidence innovation-driven"),1,IF($C1193="Clear alternative-rationale",0,""))</x:f>
      </x:c>
      <x:c r="G1193" s="52" t="str">
        <x:f>IF('Deal_Master_Wide'!$M$173="","",'Deal_Master_Wide'!$M$173)</x:f>
        <x:v>Review</x:v>
      </x:c>
      <x:c r="H1193" s="50" t="str">
        <x:v>Jazz Pharmaceuticals Plc</x:v>
      </x:c>
      <x:c r="I1193" s="50" t="str">
        <x:v>Alize Pharma II SAS</x:v>
      </x:c>
      <x:c r="J1193" s="50" t="n">
        <x:v>2016</x:v>
      </x:c>
      <x:c r="K1193" s="50" t="n">
        <x:v>-2</x:v>
      </x:c>
      <x:c r="L1193" s="50" t="n">
        <x:v>2014</x:v>
      </x:c>
      <x:c r="M1193" s="50" t="n">
        <x:v>0</x:v>
      </x:c>
      <x:c r="N1193" s="50" t="n">
        <x:v>0</x:v>
      </x:c>
      <x:c r="O1193" s="52" t="str">
        <x:f>IF($F1193="","",$F1193*$M1193)</x:f>
      </x:c>
      <x:c r="P1193" s="54" t="str">
        <x:f>IF('Deal_Master_Wide'!$BQ$173="","",'Deal_Master_Wide'!$BQ$173)</x:f>
      </x:c>
      <x:c r="Q1193" s="54" t="str">
        <x:f>IF('Deal_Master_Wide'!$BX$173="","",'Deal_Master_Wide'!$BX$173)</x:f>
      </x:c>
      <x:c r="R1193" s="54" t="str">
        <x:f>IF('Deal_Master_Wide'!$CE$173="","",'Deal_Master_Wide'!$CE$173)</x:f>
      </x:c>
      <x:c r="S1193" s="54" t="str">
        <x:f>IF('Deal_Master_Wide'!$CL$173="","",'Deal_Master_Wide'!$CL$173)</x:f>
      </x:c>
      <x:c r="T1193" s="54" t="str">
        <x:f>IF('Deal_Master_Wide'!$CS$173="","",'Deal_Master_Wide'!$CS$173)</x:f>
      </x:c>
      <x:c r="U1193" s="54" t="str">
        <x:f>IF('Deal_Master_Wide'!$CZ$173="","",'Deal_Master_Wide'!$CZ$173)</x:f>
      </x:c>
      <x:c r="V1193" s="56" t="str">
        <x:f>IF('Deal_Master_Wide'!$DG$173="","",'Deal_Master_Wide'!$DG$173)</x:f>
      </x:c>
      <x:c r="W1193" s="56" t="str">
        <x:f>IF('Deal_Master_Wide'!$DN$173="","",'Deal_Master_Wide'!$DN$173)</x:f>
      </x:c>
      <x:c r="X1193" s="56" t="str">
        <x:f>IF('Deal_Master_Wide'!$DU$173="","",'Deal_Master_Wide'!$DU$173)</x:f>
      </x:c>
      <x:c r="Y1193" s="118" t="str">
        <x:f>IF('Deal_Master_Wide'!$EB$173="","",'Deal_Master_Wide'!$EB$173)</x:f>
      </x:c>
      <x:c r="Z1193" s="118" t="str">
        <x:f>IF('Deal_Master_Wide'!$EI$173="","",'Deal_Master_Wide'!$EI$173)</x:f>
      </x:c>
      <x:c r="AA1193" s="52" t="str">
        <x:f>IF('Deal_Master_Wide'!$AL$173="","",'Deal_Master_Wide'!$AL$173)</x:f>
        <x:v>Unknown</x:v>
      </x:c>
      <x:c r="AB1193" s="54" t="str">
        <x:f>IF('Deal_Master_Wide'!$AF$173="","",'Deal_Master_Wide'!$AF$173)</x:f>
      </x:c>
      <x:c r="AC1193" s="52" t="str">
        <x:f>IF(COUNT($P1193,$Q1193,$R1193,$S1193,$T1193,$U1193,$V1193,$W1193,$X1193)=9,"Yes","No")</x:f>
        <x:v>No</x:v>
      </x:c>
      <x:c r="AD1193" s="52" t="str">
        <x:f>IF(COUNT($Y1193,$Z1193)=2,"Yes","No")</x:f>
        <x:v>No</x:v>
      </x:c>
      <x:c r="AE1193" s="50" t="str"/>
      <x:c r="AF1193" t="str"/>
    </x:row>
    <x:row r="1194" ht="20" customHeight="1">
      <x:c r="A1194" s="50" t="str">
        <x:v>CTL-0171</x:v>
      </x:c>
      <x:c r="B1194" s="50" t="str">
        <x:v>Candidate alternative-rationale group</x:v>
      </x:c>
      <x:c r="C1194" s="52" t="str">
        <x:f>IF('Deal_Master_Wide'!$AU$173="","",'Deal_Master_Wide'!$AU$173)</x:f>
        <x:v>Not reviewed</x:v>
      </x:c>
      <x:c r="D1194" s="52" t="str">
        <x:f>IF('Deal_Master_Wide'!$AV$173="","",'Deal_Master_Wide'!$AV$173)</x:f>
        <x:v>Not assessed</x:v>
      </x:c>
      <x:c r="E1194" s="50" t="n">
        <x:v>0</x:v>
      </x:c>
      <x:c r="F1194" s="52" t="str">
        <x:f>IF(OR($C1194="High-confidence innovation-driven",$C1194="Medium-confidence innovation-driven"),1,IF($C1194="Clear alternative-rationale",0,""))</x:f>
      </x:c>
      <x:c r="G1194" s="52" t="str">
        <x:f>IF('Deal_Master_Wide'!$M$173="","",'Deal_Master_Wide'!$M$173)</x:f>
        <x:v>Review</x:v>
      </x:c>
      <x:c r="H1194" s="50" t="str">
        <x:v>Jazz Pharmaceuticals Plc</x:v>
      </x:c>
      <x:c r="I1194" s="50" t="str">
        <x:v>Alize Pharma II SAS</x:v>
      </x:c>
      <x:c r="J1194" s="50" t="n">
        <x:v>2016</x:v>
      </x:c>
      <x:c r="K1194" s="50" t="n">
        <x:v>-1</x:v>
      </x:c>
      <x:c r="L1194" s="50" t="n">
        <x:v>2015</x:v>
      </x:c>
      <x:c r="M1194" s="50" t="n">
        <x:v>0</x:v>
      </x:c>
      <x:c r="N1194" s="50" t="n">
        <x:v>0</x:v>
      </x:c>
      <x:c r="O1194" s="52" t="str">
        <x:f>IF($F1194="","",$F1194*$M1194)</x:f>
      </x:c>
      <x:c r="P1194" s="54" t="str">
        <x:f>IF('Deal_Master_Wide'!$BR$173="","",'Deal_Master_Wide'!$BR$173)</x:f>
      </x:c>
      <x:c r="Q1194" s="54" t="str">
        <x:f>IF('Deal_Master_Wide'!$BY$173="","",'Deal_Master_Wide'!$BY$173)</x:f>
      </x:c>
      <x:c r="R1194" s="54" t="str">
        <x:f>IF('Deal_Master_Wide'!$CF$173="","",'Deal_Master_Wide'!$CF$173)</x:f>
      </x:c>
      <x:c r="S1194" s="54" t="str">
        <x:f>IF('Deal_Master_Wide'!$CM$173="","",'Deal_Master_Wide'!$CM$173)</x:f>
      </x:c>
      <x:c r="T1194" s="54" t="str">
        <x:f>IF('Deal_Master_Wide'!$CT$173="","",'Deal_Master_Wide'!$CT$173)</x:f>
      </x:c>
      <x:c r="U1194" s="54" t="str">
        <x:f>IF('Deal_Master_Wide'!$DA$173="","",'Deal_Master_Wide'!$DA$173)</x:f>
      </x:c>
      <x:c r="V1194" s="56" t="str">
        <x:f>IF('Deal_Master_Wide'!$DH$173="","",'Deal_Master_Wide'!$DH$173)</x:f>
      </x:c>
      <x:c r="W1194" s="56" t="str">
        <x:f>IF('Deal_Master_Wide'!$DO$173="","",'Deal_Master_Wide'!$DO$173)</x:f>
      </x:c>
      <x:c r="X1194" s="56" t="str">
        <x:f>IF('Deal_Master_Wide'!$DV$173="","",'Deal_Master_Wide'!$DV$173)</x:f>
      </x:c>
      <x:c r="Y1194" s="118" t="str">
        <x:f>IF('Deal_Master_Wide'!$EC$173="","",'Deal_Master_Wide'!$EC$173)</x:f>
      </x:c>
      <x:c r="Z1194" s="118" t="str">
        <x:f>IF('Deal_Master_Wide'!$EJ$173="","",'Deal_Master_Wide'!$EJ$173)</x:f>
      </x:c>
      <x:c r="AA1194" s="52" t="str">
        <x:f>IF('Deal_Master_Wide'!$AL$173="","",'Deal_Master_Wide'!$AL$173)</x:f>
        <x:v>Unknown</x:v>
      </x:c>
      <x:c r="AB1194" s="54" t="str">
        <x:f>IF('Deal_Master_Wide'!$AF$173="","",'Deal_Master_Wide'!$AF$173)</x:f>
      </x:c>
      <x:c r="AC1194" s="52" t="str">
        <x:f>IF(COUNT($P1194,$Q1194,$R1194,$S1194,$T1194,$U1194,$V1194,$W1194,$X1194)=9,"Yes","No")</x:f>
        <x:v>No</x:v>
      </x:c>
      <x:c r="AD1194" s="52" t="str">
        <x:f>IF(COUNT($Y1194,$Z1194)=2,"Yes","No")</x:f>
        <x:v>No</x:v>
      </x:c>
      <x:c r="AE1194" s="50" t="str"/>
      <x:c r="AF1194" t="str"/>
    </x:row>
    <x:row r="1195" ht="20" customHeight="1">
      <x:c r="A1195" s="50" t="str">
        <x:v>CTL-0171</x:v>
      </x:c>
      <x:c r="B1195" s="50" t="str">
        <x:v>Candidate alternative-rationale group</x:v>
      </x:c>
      <x:c r="C1195" s="52" t="str">
        <x:f>IF('Deal_Master_Wide'!$AU$173="","",'Deal_Master_Wide'!$AU$173)</x:f>
        <x:v>Not reviewed</x:v>
      </x:c>
      <x:c r="D1195" s="52" t="str">
        <x:f>IF('Deal_Master_Wide'!$AV$173="","",'Deal_Master_Wide'!$AV$173)</x:f>
        <x:v>Not assessed</x:v>
      </x:c>
      <x:c r="E1195" s="50" t="n">
        <x:v>0</x:v>
      </x:c>
      <x:c r="F1195" s="52" t="str">
        <x:f>IF(OR($C1195="High-confidence innovation-driven",$C1195="Medium-confidence innovation-driven"),1,IF($C1195="Clear alternative-rationale",0,""))</x:f>
      </x:c>
      <x:c r="G1195" s="52" t="str">
        <x:f>IF('Deal_Master_Wide'!$M$173="","",'Deal_Master_Wide'!$M$173)</x:f>
        <x:v>Review</x:v>
      </x:c>
      <x:c r="H1195" s="50" t="str">
        <x:v>Jazz Pharmaceuticals Plc</x:v>
      </x:c>
      <x:c r="I1195" s="50" t="str">
        <x:v>Alize Pharma II SAS</x:v>
      </x:c>
      <x:c r="J1195" s="50" t="n">
        <x:v>2016</x:v>
      </x:c>
      <x:c r="K1195" s="50" t="n">
        <x:v>0</x:v>
      </x:c>
      <x:c r="L1195" s="50" t="n">
        <x:v>2016</x:v>
      </x:c>
      <x:c r="M1195" s="50" t="n">
        <x:v>0</x:v>
      </x:c>
      <x:c r="N1195" s="50" t="n">
        <x:v>1</x:v>
      </x:c>
      <x:c r="O1195" s="52" t="str">
        <x:f>IF($F1195="","",$F1195*$M1195)</x:f>
      </x:c>
      <x:c r="P1195" s="54" t="str">
        <x:f>IF('Deal_Master_Wide'!$BS$173="","",'Deal_Master_Wide'!$BS$173)</x:f>
      </x:c>
      <x:c r="Q1195" s="54" t="str">
        <x:f>IF('Deal_Master_Wide'!$BZ$173="","",'Deal_Master_Wide'!$BZ$173)</x:f>
      </x:c>
      <x:c r="R1195" s="54" t="str">
        <x:f>IF('Deal_Master_Wide'!$CG$173="","",'Deal_Master_Wide'!$CG$173)</x:f>
      </x:c>
      <x:c r="S1195" s="54" t="str">
        <x:f>IF('Deal_Master_Wide'!$CN$173="","",'Deal_Master_Wide'!$CN$173)</x:f>
      </x:c>
      <x:c r="T1195" s="54" t="str">
        <x:f>IF('Deal_Master_Wide'!$CU$173="","",'Deal_Master_Wide'!$CU$173)</x:f>
      </x:c>
      <x:c r="U1195" s="54" t="str">
        <x:f>IF('Deal_Master_Wide'!$DB$173="","",'Deal_Master_Wide'!$DB$173)</x:f>
      </x:c>
      <x:c r="V1195" s="56" t="str">
        <x:f>IF('Deal_Master_Wide'!$DI$173="","",'Deal_Master_Wide'!$DI$173)</x:f>
      </x:c>
      <x:c r="W1195" s="56" t="str">
        <x:f>IF('Deal_Master_Wide'!$DP$173="","",'Deal_Master_Wide'!$DP$173)</x:f>
      </x:c>
      <x:c r="X1195" s="56" t="str">
        <x:f>IF('Deal_Master_Wide'!$DW$173="","",'Deal_Master_Wide'!$DW$173)</x:f>
      </x:c>
      <x:c r="Y1195" s="118" t="str">
        <x:f>IF('Deal_Master_Wide'!$ED$173="","",'Deal_Master_Wide'!$ED$173)</x:f>
      </x:c>
      <x:c r="Z1195" s="118" t="str">
        <x:f>IF('Deal_Master_Wide'!$EK$173="","",'Deal_Master_Wide'!$EK$173)</x:f>
      </x:c>
      <x:c r="AA1195" s="52" t="str">
        <x:f>IF('Deal_Master_Wide'!$AL$173="","",'Deal_Master_Wide'!$AL$173)</x:f>
        <x:v>Unknown</x:v>
      </x:c>
      <x:c r="AB1195" s="54" t="str">
        <x:f>IF('Deal_Master_Wide'!$AF$173="","",'Deal_Master_Wide'!$AF$173)</x:f>
      </x:c>
      <x:c r="AC1195" s="52" t="str">
        <x:f>IF(COUNT($P1195,$Q1195,$R1195,$S1195,$T1195,$U1195,$V1195,$W1195,$X1195)=9,"Yes","No")</x:f>
        <x:v>No</x:v>
      </x:c>
      <x:c r="AD1195" s="52" t="str">
        <x:f>IF(COUNT($Y1195,$Z1195)=2,"Yes","No")</x:f>
        <x:v>No</x:v>
      </x:c>
      <x:c r="AE1195" s="50" t="str"/>
      <x:c r="AF1195" t="str"/>
    </x:row>
    <x:row r="1196" ht="20" customHeight="1">
      <x:c r="A1196" s="50" t="str">
        <x:v>CTL-0171</x:v>
      </x:c>
      <x:c r="B1196" s="50" t="str">
        <x:v>Candidate alternative-rationale group</x:v>
      </x:c>
      <x:c r="C1196" s="52" t="str">
        <x:f>IF('Deal_Master_Wide'!$AU$173="","",'Deal_Master_Wide'!$AU$173)</x:f>
        <x:v>Not reviewed</x:v>
      </x:c>
      <x:c r="D1196" s="52" t="str">
        <x:f>IF('Deal_Master_Wide'!$AV$173="","",'Deal_Master_Wide'!$AV$173)</x:f>
        <x:v>Not assessed</x:v>
      </x:c>
      <x:c r="E1196" s="50" t="n">
        <x:v>0</x:v>
      </x:c>
      <x:c r="F1196" s="52" t="str">
        <x:f>IF(OR($C1196="High-confidence innovation-driven",$C1196="Medium-confidence innovation-driven"),1,IF($C1196="Clear alternative-rationale",0,""))</x:f>
      </x:c>
      <x:c r="G1196" s="52" t="str">
        <x:f>IF('Deal_Master_Wide'!$M$173="","",'Deal_Master_Wide'!$M$173)</x:f>
        <x:v>Review</x:v>
      </x:c>
      <x:c r="H1196" s="50" t="str">
        <x:v>Jazz Pharmaceuticals Plc</x:v>
      </x:c>
      <x:c r="I1196" s="50" t="str">
        <x:v>Alize Pharma II SAS</x:v>
      </x:c>
      <x:c r="J1196" s="50" t="n">
        <x:v>2016</x:v>
      </x:c>
      <x:c r="K1196" s="50" t="n">
        <x:v>1</x:v>
      </x:c>
      <x:c r="L1196" s="50" t="n">
        <x:v>2017</x:v>
      </x:c>
      <x:c r="M1196" s="50" t="n">
        <x:v>1</x:v>
      </x:c>
      <x:c r="N1196" s="50" t="n">
        <x:v>1</x:v>
      </x:c>
      <x:c r="O1196" s="52" t="str">
        <x:f>IF($F1196="","",$F1196*$M1196)</x:f>
      </x:c>
      <x:c r="P1196" s="54" t="str">
        <x:f>IF('Deal_Master_Wide'!$BT$173="","",'Deal_Master_Wide'!$BT$173)</x:f>
      </x:c>
      <x:c r="Q1196" s="54" t="str">
        <x:f>IF('Deal_Master_Wide'!$CA$173="","",'Deal_Master_Wide'!$CA$173)</x:f>
      </x:c>
      <x:c r="R1196" s="54" t="str">
        <x:f>IF('Deal_Master_Wide'!$CH$173="","",'Deal_Master_Wide'!$CH$173)</x:f>
      </x:c>
      <x:c r="S1196" s="54" t="str">
        <x:f>IF('Deal_Master_Wide'!$CO$173="","",'Deal_Master_Wide'!$CO$173)</x:f>
      </x:c>
      <x:c r="T1196" s="54" t="str">
        <x:f>IF('Deal_Master_Wide'!$CV$173="","",'Deal_Master_Wide'!$CV$173)</x:f>
      </x:c>
      <x:c r="U1196" s="54" t="str">
        <x:f>IF('Deal_Master_Wide'!$DC$173="","",'Deal_Master_Wide'!$DC$173)</x:f>
      </x:c>
      <x:c r="V1196" s="56" t="str">
        <x:f>IF('Deal_Master_Wide'!$DJ$173="","",'Deal_Master_Wide'!$DJ$173)</x:f>
      </x:c>
      <x:c r="W1196" s="56" t="str">
        <x:f>IF('Deal_Master_Wide'!$DQ$173="","",'Deal_Master_Wide'!$DQ$173)</x:f>
      </x:c>
      <x:c r="X1196" s="56" t="str">
        <x:f>IF('Deal_Master_Wide'!$DX$173="","",'Deal_Master_Wide'!$DX$173)</x:f>
      </x:c>
      <x:c r="Y1196" s="118" t="str">
        <x:f>IF('Deal_Master_Wide'!$EE$173="","",'Deal_Master_Wide'!$EE$173)</x:f>
      </x:c>
      <x:c r="Z1196" s="118" t="str">
        <x:f>IF('Deal_Master_Wide'!$EL$173="","",'Deal_Master_Wide'!$EL$173)</x:f>
      </x:c>
      <x:c r="AA1196" s="52" t="str">
        <x:f>IF('Deal_Master_Wide'!$AL$173="","",'Deal_Master_Wide'!$AL$173)</x:f>
        <x:v>Unknown</x:v>
      </x:c>
      <x:c r="AB1196" s="54" t="str">
        <x:f>IF('Deal_Master_Wide'!$AF$173="","",'Deal_Master_Wide'!$AF$173)</x:f>
      </x:c>
      <x:c r="AC1196" s="52" t="str">
        <x:f>IF(COUNT($P1196,$Q1196,$R1196,$S1196,$T1196,$U1196,$V1196,$W1196,$X1196)=9,"Yes","No")</x:f>
        <x:v>No</x:v>
      </x:c>
      <x:c r="AD1196" s="52" t="str">
        <x:f>IF(COUNT($Y1196,$Z1196)=2,"Yes","No")</x:f>
        <x:v>No</x:v>
      </x:c>
      <x:c r="AE1196" s="50" t="str"/>
      <x:c r="AF1196" t="str"/>
    </x:row>
    <x:row r="1197" ht="20" customHeight="1">
      <x:c r="A1197" s="50" t="str">
        <x:v>CTL-0171</x:v>
      </x:c>
      <x:c r="B1197" s="50" t="str">
        <x:v>Candidate alternative-rationale group</x:v>
      </x:c>
      <x:c r="C1197" s="52" t="str">
        <x:f>IF('Deal_Master_Wide'!$AU$173="","",'Deal_Master_Wide'!$AU$173)</x:f>
        <x:v>Not reviewed</x:v>
      </x:c>
      <x:c r="D1197" s="52" t="str">
        <x:f>IF('Deal_Master_Wide'!$AV$173="","",'Deal_Master_Wide'!$AV$173)</x:f>
        <x:v>Not assessed</x:v>
      </x:c>
      <x:c r="E1197" s="50" t="n">
        <x:v>0</x:v>
      </x:c>
      <x:c r="F1197" s="52" t="str">
        <x:f>IF(OR($C1197="High-confidence innovation-driven",$C1197="Medium-confidence innovation-driven"),1,IF($C1197="Clear alternative-rationale",0,""))</x:f>
      </x:c>
      <x:c r="G1197" s="52" t="str">
        <x:f>IF('Deal_Master_Wide'!$M$173="","",'Deal_Master_Wide'!$M$173)</x:f>
        <x:v>Review</x:v>
      </x:c>
      <x:c r="H1197" s="50" t="str">
        <x:v>Jazz Pharmaceuticals Plc</x:v>
      </x:c>
      <x:c r="I1197" s="50" t="str">
        <x:v>Alize Pharma II SAS</x:v>
      </x:c>
      <x:c r="J1197" s="50" t="n">
        <x:v>2016</x:v>
      </x:c>
      <x:c r="K1197" s="50" t="n">
        <x:v>2</x:v>
      </x:c>
      <x:c r="L1197" s="50" t="n">
        <x:v>2018</x:v>
      </x:c>
      <x:c r="M1197" s="50" t="n">
        <x:v>1</x:v>
      </x:c>
      <x:c r="N1197" s="50" t="n">
        <x:v>1</x:v>
      </x:c>
      <x:c r="O1197" s="52" t="str">
        <x:f>IF($F1197="","",$F1197*$M1197)</x:f>
      </x:c>
      <x:c r="P1197" s="54" t="str">
        <x:f>IF('Deal_Master_Wide'!$BU$173="","",'Deal_Master_Wide'!$BU$173)</x:f>
      </x:c>
      <x:c r="Q1197" s="54" t="str">
        <x:f>IF('Deal_Master_Wide'!$CB$173="","",'Deal_Master_Wide'!$CB$173)</x:f>
      </x:c>
      <x:c r="R1197" s="54" t="str">
        <x:f>IF('Deal_Master_Wide'!$CI$173="","",'Deal_Master_Wide'!$CI$173)</x:f>
      </x:c>
      <x:c r="S1197" s="54" t="str">
        <x:f>IF('Deal_Master_Wide'!$CP$173="","",'Deal_Master_Wide'!$CP$173)</x:f>
      </x:c>
      <x:c r="T1197" s="54" t="str">
        <x:f>IF('Deal_Master_Wide'!$CW$173="","",'Deal_Master_Wide'!$CW$173)</x:f>
      </x:c>
      <x:c r="U1197" s="54" t="str">
        <x:f>IF('Deal_Master_Wide'!$DD$173="","",'Deal_Master_Wide'!$DD$173)</x:f>
      </x:c>
      <x:c r="V1197" s="56" t="str">
        <x:f>IF('Deal_Master_Wide'!$DK$173="","",'Deal_Master_Wide'!$DK$173)</x:f>
      </x:c>
      <x:c r="W1197" s="56" t="str">
        <x:f>IF('Deal_Master_Wide'!$DR$173="","",'Deal_Master_Wide'!$DR$173)</x:f>
      </x:c>
      <x:c r="X1197" s="56" t="str">
        <x:f>IF('Deal_Master_Wide'!$DY$173="","",'Deal_Master_Wide'!$DY$173)</x:f>
      </x:c>
      <x:c r="Y1197" s="118" t="str">
        <x:f>IF('Deal_Master_Wide'!$EF$173="","",'Deal_Master_Wide'!$EF$173)</x:f>
      </x:c>
      <x:c r="Z1197" s="118" t="str">
        <x:f>IF('Deal_Master_Wide'!$EM$173="","",'Deal_Master_Wide'!$EM$173)</x:f>
      </x:c>
      <x:c r="AA1197" s="52" t="str">
        <x:f>IF('Deal_Master_Wide'!$AL$173="","",'Deal_Master_Wide'!$AL$173)</x:f>
        <x:v>Unknown</x:v>
      </x:c>
      <x:c r="AB1197" s="54" t="str">
        <x:f>IF('Deal_Master_Wide'!$AF$173="","",'Deal_Master_Wide'!$AF$173)</x:f>
      </x:c>
      <x:c r="AC1197" s="52" t="str">
        <x:f>IF(COUNT($P1197,$Q1197,$R1197,$S1197,$T1197,$U1197,$V1197,$W1197,$X1197)=9,"Yes","No")</x:f>
        <x:v>No</x:v>
      </x:c>
      <x:c r="AD1197" s="52" t="str">
        <x:f>IF(COUNT($Y1197,$Z1197)=2,"Yes","No")</x:f>
        <x:v>No</x:v>
      </x:c>
      <x:c r="AE1197" s="50" t="str"/>
      <x:c r="AF1197" t="str"/>
    </x:row>
    <x:row r="1198" ht="20" customHeight="1">
      <x:c r="A1198" s="50" t="str">
        <x:v>CTL-0171</x:v>
      </x:c>
      <x:c r="B1198" s="50" t="str">
        <x:v>Candidate alternative-rationale group</x:v>
      </x:c>
      <x:c r="C1198" s="52" t="str">
        <x:f>IF('Deal_Master_Wide'!$AU$173="","",'Deal_Master_Wide'!$AU$173)</x:f>
        <x:v>Not reviewed</x:v>
      </x:c>
      <x:c r="D1198" s="52" t="str">
        <x:f>IF('Deal_Master_Wide'!$AV$173="","",'Deal_Master_Wide'!$AV$173)</x:f>
        <x:v>Not assessed</x:v>
      </x:c>
      <x:c r="E1198" s="50" t="n">
        <x:v>0</x:v>
      </x:c>
      <x:c r="F1198" s="52" t="str">
        <x:f>IF(OR($C1198="High-confidence innovation-driven",$C1198="Medium-confidence innovation-driven"),1,IF($C1198="Clear alternative-rationale",0,""))</x:f>
      </x:c>
      <x:c r="G1198" s="52" t="str">
        <x:f>IF('Deal_Master_Wide'!$M$173="","",'Deal_Master_Wide'!$M$173)</x:f>
        <x:v>Review</x:v>
      </x:c>
      <x:c r="H1198" s="50" t="str">
        <x:v>Jazz Pharmaceuticals Plc</x:v>
      </x:c>
      <x:c r="I1198" s="50" t="str">
        <x:v>Alize Pharma II SAS</x:v>
      </x:c>
      <x:c r="J1198" s="50" t="n">
        <x:v>2016</x:v>
      </x:c>
      <x:c r="K1198" s="50" t="n">
        <x:v>3</x:v>
      </x:c>
      <x:c r="L1198" s="50" t="n">
        <x:v>2019</x:v>
      </x:c>
      <x:c r="M1198" s="50" t="n">
        <x:v>1</x:v>
      </x:c>
      <x:c r="N1198" s="50" t="n">
        <x:v>1</x:v>
      </x:c>
      <x:c r="O1198" s="52" t="str">
        <x:f>IF($F1198="","",$F1198*$M1198)</x:f>
      </x:c>
      <x:c r="P1198" s="54" t="str">
        <x:f>IF('Deal_Master_Wide'!$BV$173="","",'Deal_Master_Wide'!$BV$173)</x:f>
      </x:c>
      <x:c r="Q1198" s="54" t="str">
        <x:f>IF('Deal_Master_Wide'!$CC$173="","",'Deal_Master_Wide'!$CC$173)</x:f>
      </x:c>
      <x:c r="R1198" s="54" t="str">
        <x:f>IF('Deal_Master_Wide'!$CJ$173="","",'Deal_Master_Wide'!$CJ$173)</x:f>
      </x:c>
      <x:c r="S1198" s="54" t="str">
        <x:f>IF('Deal_Master_Wide'!$CQ$173="","",'Deal_Master_Wide'!$CQ$173)</x:f>
      </x:c>
      <x:c r="T1198" s="54" t="str">
        <x:f>IF('Deal_Master_Wide'!$CX$173="","",'Deal_Master_Wide'!$CX$173)</x:f>
      </x:c>
      <x:c r="U1198" s="54" t="str">
        <x:f>IF('Deal_Master_Wide'!$DE$173="","",'Deal_Master_Wide'!$DE$173)</x:f>
      </x:c>
      <x:c r="V1198" s="56" t="str">
        <x:f>IF('Deal_Master_Wide'!$DL$173="","",'Deal_Master_Wide'!$DL$173)</x:f>
      </x:c>
      <x:c r="W1198" s="56" t="str">
        <x:f>IF('Deal_Master_Wide'!$DS$173="","",'Deal_Master_Wide'!$DS$173)</x:f>
      </x:c>
      <x:c r="X1198" s="56" t="str">
        <x:f>IF('Deal_Master_Wide'!$DZ$173="","",'Deal_Master_Wide'!$DZ$173)</x:f>
      </x:c>
      <x:c r="Y1198" s="118" t="str">
        <x:f>IF('Deal_Master_Wide'!$EG$173="","",'Deal_Master_Wide'!$EG$173)</x:f>
      </x:c>
      <x:c r="Z1198" s="118" t="str">
        <x:f>IF('Deal_Master_Wide'!$EN$173="","",'Deal_Master_Wide'!$EN$173)</x:f>
      </x:c>
      <x:c r="AA1198" s="52" t="str">
        <x:f>IF('Deal_Master_Wide'!$AL$173="","",'Deal_Master_Wide'!$AL$173)</x:f>
        <x:v>Unknown</x:v>
      </x:c>
      <x:c r="AB1198" s="54" t="str">
        <x:f>IF('Deal_Master_Wide'!$AF$173="","",'Deal_Master_Wide'!$AF$173)</x:f>
      </x:c>
      <x:c r="AC1198" s="52" t="str">
        <x:f>IF(COUNT($P1198,$Q1198,$R1198,$S1198,$T1198,$U1198,$V1198,$W1198,$X1198)=9,"Yes","No")</x:f>
        <x:v>No</x:v>
      </x:c>
      <x:c r="AD1198" s="52" t="str">
        <x:f>IF(COUNT($Y1198,$Z1198)=2,"Yes","No")</x:f>
        <x:v>No</x:v>
      </x:c>
      <x:c r="AE1198" s="50" t="str"/>
      <x:c r="AF1198" t="str"/>
    </x:row>
    <x:row r="1199" ht="20" customHeight="1">
      <x:c r="A1199" s="50" t="str">
        <x:v>CTL-0172</x:v>
      </x:c>
      <x:c r="B1199" s="50" t="str">
        <x:v>Candidate alternative-rationale group</x:v>
      </x:c>
      <x:c r="C1199" s="52" t="str">
        <x:f>IF('Deal_Master_Wide'!$AU$174="","",'Deal_Master_Wide'!$AU$174)</x:f>
        <x:v>Not reviewed</x:v>
      </x:c>
      <x:c r="D1199" s="52" t="str">
        <x:f>IF('Deal_Master_Wide'!$AV$174="","",'Deal_Master_Wide'!$AV$174)</x:f>
        <x:v>Not assessed</x:v>
      </x:c>
      <x:c r="E1199" s="50" t="n">
        <x:v>0</x:v>
      </x:c>
      <x:c r="F1199" s="52" t="str">
        <x:f>IF(OR($C1199="High-confidence innovation-driven",$C1199="Medium-confidence innovation-driven"),1,IF($C1199="Clear alternative-rationale",0,""))</x:f>
      </x:c>
      <x:c r="G1199" s="52" t="str">
        <x:f>IF('Deal_Master_Wide'!$M$174="","",'Deal_Master_Wide'!$M$174)</x:f>
        <x:v>Review</x:v>
      </x:c>
      <x:c r="H1199" s="50" t="str">
        <x:v>Vectura Group Limited</x:v>
      </x:c>
      <x:c r="I1199" s="50" t="str">
        <x:v>Skyepharma PLC</x:v>
      </x:c>
      <x:c r="J1199" s="50" t="n">
        <x:v>2016</x:v>
      </x:c>
      <x:c r="K1199" s="50" t="n">
        <x:v>-3</x:v>
      </x:c>
      <x:c r="L1199" s="50" t="n">
        <x:v>2013</x:v>
      </x:c>
      <x:c r="M1199" s="50" t="n">
        <x:v>0</x:v>
      </x:c>
      <x:c r="N1199" s="50" t="n">
        <x:v>0</x:v>
      </x:c>
      <x:c r="O1199" s="52" t="str">
        <x:f>IF($F1199="","",$F1199*$M1199)</x:f>
      </x:c>
      <x:c r="P1199" s="54" t="n">
        <x:f>IF('Deal_Master_Wide'!$BP$174="","",'Deal_Master_Wide'!$BP$174)</x:f>
        <x:v>37.4503</x:v>
      </x:c>
      <x:c r="Q1199" s="54" t="n">
        <x:f>IF('Deal_Master_Wide'!$BW$174="","",'Deal_Master_Wide'!$BW$174)</x:f>
        <x:v>-14.3662</x:v>
      </x:c>
      <x:c r="R1199" s="54" t="n">
        <x:f>IF('Deal_Master_Wide'!$CD$174="","",'Deal_Master_Wide'!$CD$174)</x:f>
        <x:v>-7.2445</x:v>
      </x:c>
      <x:c r="S1199" s="54" t="n">
        <x:f>IF('Deal_Master_Wide'!$CK$174="","",'Deal_Master_Wide'!$CK$174)</x:f>
        <x:v>185.1516</x:v>
      </x:c>
      <x:c r="T1199" s="54" t="str">
        <x:f>IF('Deal_Master_Wide'!$CR$174="","",'Deal_Master_Wide'!$CR$174)</x:f>
      </x:c>
      <x:c r="U1199" s="54" t="n">
        <x:f>IF('Deal_Master_Wide'!$CY$174="","",'Deal_Master_Wide'!$CY$174)</x:f>
        <x:v>37.9414</x:v>
      </x:c>
      <x:c r="V1199" s="56" t="n">
        <x:f>IF('Deal_Master_Wide'!$DF$174="","",'Deal_Master_Wide'!$DF$174)</x:f>
        <x:v>-3.6703</x:v>
      </x:c>
      <x:c r="W1199" s="56" t="n">
        <x:f>IF('Deal_Master_Wide'!$DM$174="","",'Deal_Master_Wide'!$DM$174)</x:f>
        <x:v>-38.3607</x:v>
      </x:c>
      <x:c r="X1199" s="56" t="str">
        <x:f>IF('Deal_Master_Wide'!$DT$174="","",'Deal_Master_Wide'!$DT$174)</x:f>
      </x:c>
      <x:c r="Y1199" s="118" t="n">
        <x:f>IF('Deal_Master_Wide'!$EA$174="","",'Deal_Master_Wide'!$EA$174)</x:f>
        <x:v>5</x:v>
      </x:c>
      <x:c r="Z1199" s="118" t="n">
        <x:f>IF('Deal_Master_Wide'!$EH$174="","",'Deal_Master_Wide'!$EH$174)</x:f>
        <x:v>6</x:v>
      </x:c>
      <x:c r="AA1199" s="52" t="str">
        <x:f>IF('Deal_Master_Wide'!$AL$174="","",'Deal_Master_Wide'!$AL$174)</x:f>
        <x:v>Unknown</x:v>
      </x:c>
      <x:c r="AB1199" s="54" t="n">
        <x:f>IF('Deal_Master_Wide'!$AF$174="","",'Deal_Master_Wide'!$AF$174)</x:f>
        <x:v>627</x:v>
      </x:c>
      <x:c r="AC1199" s="52" t="str">
        <x:f>IF(COUNT($P1199,$Q1199,$R1199,$S1199,$T1199,$U1199,$V1199,$W1199,$X1199)=9,"Yes","No")</x:f>
        <x:v>No</x:v>
      </x:c>
      <x:c r="AD1199" s="52" t="str">
        <x:f>IF(COUNT($Y1199,$Z1199)=2,"Yes","No")</x:f>
        <x:v>Yes</x:v>
      </x:c>
      <x:c r="AE1199" s="50" t="str"/>
      <x:c r="AF1199" t="str"/>
    </x:row>
    <x:row r="1200" ht="20" customHeight="1">
      <x:c r="A1200" s="50" t="str">
        <x:v>CTL-0172</x:v>
      </x:c>
      <x:c r="B1200" s="50" t="str">
        <x:v>Candidate alternative-rationale group</x:v>
      </x:c>
      <x:c r="C1200" s="52" t="str">
        <x:f>IF('Deal_Master_Wide'!$AU$174="","",'Deal_Master_Wide'!$AU$174)</x:f>
        <x:v>Not reviewed</x:v>
      </x:c>
      <x:c r="D1200" s="52" t="str">
        <x:f>IF('Deal_Master_Wide'!$AV$174="","",'Deal_Master_Wide'!$AV$174)</x:f>
        <x:v>Not assessed</x:v>
      </x:c>
      <x:c r="E1200" s="50" t="n">
        <x:v>0</x:v>
      </x:c>
      <x:c r="F1200" s="52" t="str">
        <x:f>IF(OR($C1200="High-confidence innovation-driven",$C1200="Medium-confidence innovation-driven"),1,IF($C1200="Clear alternative-rationale",0,""))</x:f>
      </x:c>
      <x:c r="G1200" s="52" t="str">
        <x:f>IF('Deal_Master_Wide'!$M$174="","",'Deal_Master_Wide'!$M$174)</x:f>
        <x:v>Review</x:v>
      </x:c>
      <x:c r="H1200" s="50" t="str">
        <x:v>Vectura Group Limited</x:v>
      </x:c>
      <x:c r="I1200" s="50" t="str">
        <x:v>Skyepharma PLC</x:v>
      </x:c>
      <x:c r="J1200" s="50" t="n">
        <x:v>2016</x:v>
      </x:c>
      <x:c r="K1200" s="50" t="n">
        <x:v>-2</x:v>
      </x:c>
      <x:c r="L1200" s="50" t="n">
        <x:v>2014</x:v>
      </x:c>
      <x:c r="M1200" s="50" t="n">
        <x:v>0</x:v>
      </x:c>
      <x:c r="N1200" s="50" t="n">
        <x:v>0</x:v>
      </x:c>
      <x:c r="O1200" s="52" t="str">
        <x:f>IF($F1200="","",$F1200*$M1200)</x:f>
      </x:c>
      <x:c r="P1200" s="54" t="n">
        <x:f>IF('Deal_Master_Wide'!$BQ$174="","",'Deal_Master_Wide'!$BQ$174)</x:f>
        <x:v>43.279</x:v>
      </x:c>
      <x:c r="Q1200" s="54" t="n">
        <x:f>IF('Deal_Master_Wide'!$BX$174="","",'Deal_Master_Wide'!$BX$174)</x:f>
        <x:v>-4.3872</x:v>
      </x:c>
      <x:c r="R1200" s="54" t="n">
        <x:f>IF('Deal_Master_Wide'!$CE$174="","",'Deal_Master_Wide'!$CE$174)</x:f>
        <x:v>-2.7272</x:v>
      </x:c>
      <x:c r="S1200" s="54" t="n">
        <x:f>IF('Deal_Master_Wide'!$CL$174="","",'Deal_Master_Wide'!$CL$174)</x:f>
        <x:v>373.6631</x:v>
      </x:c>
      <x:c r="T1200" s="54" t="str">
        <x:f>IF('Deal_Master_Wide'!$CS$174="","",'Deal_Master_Wide'!$CS$174)</x:f>
      </x:c>
      <x:c r="U1200" s="54" t="n">
        <x:f>IF('Deal_Master_Wide'!$CZ$174="","",'Deal_Master_Wide'!$CZ$174)</x:f>
        <x:v>33.2003</x:v>
      </x:c>
      <x:c r="V1200" s="56" t="n">
        <x:f>IF('Deal_Master_Wide'!$DG$174="","",'Deal_Master_Wide'!$DG$174)</x:f>
        <x:v>-0.9899</x:v>
      </x:c>
      <x:c r="W1200" s="56" t="n">
        <x:f>IF('Deal_Master_Wide'!$DN$174="","",'Deal_Master_Wide'!$DN$174)</x:f>
        <x:v>-10.137</x:v>
      </x:c>
      <x:c r="X1200" s="56" t="str">
        <x:f>IF('Deal_Master_Wide'!$DU$174="","",'Deal_Master_Wide'!$DU$174)</x:f>
      </x:c>
      <x:c r="Y1200" s="118" t="n">
        <x:f>IF('Deal_Master_Wide'!$EB$174="","",'Deal_Master_Wide'!$EB$174)</x:f>
        <x:v>6</x:v>
      </x:c>
      <x:c r="Z1200" s="118" t="n">
        <x:f>IF('Deal_Master_Wide'!$EI$174="","",'Deal_Master_Wide'!$EI$174)</x:f>
        <x:v>20</x:v>
      </x:c>
      <x:c r="AA1200" s="52" t="str">
        <x:f>IF('Deal_Master_Wide'!$AL$174="","",'Deal_Master_Wide'!$AL$174)</x:f>
        <x:v>Unknown</x:v>
      </x:c>
      <x:c r="AB1200" s="54" t="n">
        <x:f>IF('Deal_Master_Wide'!$AF$174="","",'Deal_Master_Wide'!$AF$174)</x:f>
        <x:v>627</x:v>
      </x:c>
      <x:c r="AC1200" s="52" t="str">
        <x:f>IF(COUNT($P1200,$Q1200,$R1200,$S1200,$T1200,$U1200,$V1200,$W1200,$X1200)=9,"Yes","No")</x:f>
        <x:v>No</x:v>
      </x:c>
      <x:c r="AD1200" s="52" t="str">
        <x:f>IF(COUNT($Y1200,$Z1200)=2,"Yes","No")</x:f>
        <x:v>Yes</x:v>
      </x:c>
      <x:c r="AE1200" s="50" t="str"/>
      <x:c r="AF1200" t="str"/>
    </x:row>
    <x:row r="1201" ht="20" customHeight="1">
      <x:c r="A1201" s="50" t="str">
        <x:v>CTL-0172</x:v>
      </x:c>
      <x:c r="B1201" s="50" t="str">
        <x:v>Candidate alternative-rationale group</x:v>
      </x:c>
      <x:c r="C1201" s="52" t="str">
        <x:f>IF('Deal_Master_Wide'!$AU$174="","",'Deal_Master_Wide'!$AU$174)</x:f>
        <x:v>Not reviewed</x:v>
      </x:c>
      <x:c r="D1201" s="52" t="str">
        <x:f>IF('Deal_Master_Wide'!$AV$174="","",'Deal_Master_Wide'!$AV$174)</x:f>
        <x:v>Not assessed</x:v>
      </x:c>
      <x:c r="E1201" s="50" t="n">
        <x:v>0</x:v>
      </x:c>
      <x:c r="F1201" s="52" t="str">
        <x:f>IF(OR($C1201="High-confidence innovation-driven",$C1201="Medium-confidence innovation-driven"),1,IF($C1201="Clear alternative-rationale",0,""))</x:f>
      </x:c>
      <x:c r="G1201" s="52" t="str">
        <x:f>IF('Deal_Master_Wide'!$M$174="","",'Deal_Master_Wide'!$M$174)</x:f>
        <x:v>Review</x:v>
      </x:c>
      <x:c r="H1201" s="50" t="str">
        <x:v>Vectura Group Limited</x:v>
      </x:c>
      <x:c r="I1201" s="50" t="str">
        <x:v>Skyepharma PLC</x:v>
      </x:c>
      <x:c r="J1201" s="50" t="n">
        <x:v>2016</x:v>
      </x:c>
      <x:c r="K1201" s="50" t="n">
        <x:v>-1</x:v>
      </x:c>
      <x:c r="L1201" s="50" t="n">
        <x:v>2015</x:v>
      </x:c>
      <x:c r="M1201" s="50" t="n">
        <x:v>0</x:v>
      </x:c>
      <x:c r="N1201" s="50" t="n">
        <x:v>0</x:v>
      </x:c>
      <x:c r="O1201" s="52" t="str">
        <x:f>IF($F1201="","",$F1201*$M1201)</x:f>
      </x:c>
      <x:c r="P1201" s="54" t="n">
        <x:f>IF('Deal_Master_Wide'!$BR$174="","",'Deal_Master_Wide'!$BR$174)</x:f>
        <x:v>73.9317</x:v>
      </x:c>
      <x:c r="Q1201" s="54" t="n">
        <x:f>IF('Deal_Master_Wide'!$BY$174="","",'Deal_Master_Wide'!$BY$174)</x:f>
        <x:v>-8.9228</x:v>
      </x:c>
      <x:c r="R1201" s="54" t="n">
        <x:f>IF('Deal_Master_Wide'!$CF$174="","",'Deal_Master_Wide'!$CF$174)</x:f>
        <x:v>4.7163</x:v>
      </x:c>
      <x:c r="S1201" s="54" t="n">
        <x:f>IF('Deal_Master_Wide'!$CM$174="","",'Deal_Master_Wide'!$CM$174)</x:f>
        <x:v>406.0795</x:v>
      </x:c>
      <x:c r="T1201" s="54" t="str">
        <x:f>IF('Deal_Master_Wide'!$CT$174="","",'Deal_Master_Wide'!$CT$174)</x:f>
      </x:c>
      <x:c r="U1201" s="54" t="n">
        <x:f>IF('Deal_Master_Wide'!$DA$174="","",'Deal_Master_Wide'!$DA$174)</x:f>
        <x:v>46.0161</x:v>
      </x:c>
      <x:c r="V1201" s="56" t="n">
        <x:f>IF('Deal_Master_Wide'!$DH$174="","",'Deal_Master_Wide'!$DH$174)</x:f>
        <x:v>1.2292</x:v>
      </x:c>
      <x:c r="W1201" s="56" t="n">
        <x:f>IF('Deal_Master_Wide'!$DO$174="","",'Deal_Master_Wide'!$DO$174)</x:f>
        <x:v>-12.069</x:v>
      </x:c>
      <x:c r="X1201" s="56" t="str">
        <x:f>IF('Deal_Master_Wide'!$DV$174="","",'Deal_Master_Wide'!$DV$174)</x:f>
      </x:c>
      <x:c r="Y1201" s="118" t="n">
        <x:f>IF('Deal_Master_Wide'!$EC$174="","",'Deal_Master_Wide'!$EC$174)</x:f>
        <x:v>4</x:v>
      </x:c>
      <x:c r="Z1201" s="118" t="n">
        <x:f>IF('Deal_Master_Wide'!$EJ$174="","",'Deal_Master_Wide'!$EJ$174)</x:f>
        <x:v>2</x:v>
      </x:c>
      <x:c r="AA1201" s="52" t="str">
        <x:f>IF('Deal_Master_Wide'!$AL$174="","",'Deal_Master_Wide'!$AL$174)</x:f>
        <x:v>Unknown</x:v>
      </x:c>
      <x:c r="AB1201" s="54" t="n">
        <x:f>IF('Deal_Master_Wide'!$AF$174="","",'Deal_Master_Wide'!$AF$174)</x:f>
        <x:v>627</x:v>
      </x:c>
      <x:c r="AC1201" s="52" t="str">
        <x:f>IF(COUNT($P1201,$Q1201,$R1201,$S1201,$T1201,$U1201,$V1201,$W1201,$X1201)=9,"Yes","No")</x:f>
        <x:v>No</x:v>
      </x:c>
      <x:c r="AD1201" s="52" t="str">
        <x:f>IF(COUNT($Y1201,$Z1201)=2,"Yes","No")</x:f>
        <x:v>Yes</x:v>
      </x:c>
      <x:c r="AE1201" s="50" t="str"/>
      <x:c r="AF1201" t="str"/>
    </x:row>
    <x:row r="1202" ht="20" customHeight="1">
      <x:c r="A1202" s="50" t="str">
        <x:v>CTL-0172</x:v>
      </x:c>
      <x:c r="B1202" s="50" t="str">
        <x:v>Candidate alternative-rationale group</x:v>
      </x:c>
      <x:c r="C1202" s="52" t="str">
        <x:f>IF('Deal_Master_Wide'!$AU$174="","",'Deal_Master_Wide'!$AU$174)</x:f>
        <x:v>Not reviewed</x:v>
      </x:c>
      <x:c r="D1202" s="52" t="str">
        <x:f>IF('Deal_Master_Wide'!$AV$174="","",'Deal_Master_Wide'!$AV$174)</x:f>
        <x:v>Not assessed</x:v>
      </x:c>
      <x:c r="E1202" s="50" t="n">
        <x:v>0</x:v>
      </x:c>
      <x:c r="F1202" s="52" t="str">
        <x:f>IF(OR($C1202="High-confidence innovation-driven",$C1202="Medium-confidence innovation-driven"),1,IF($C1202="Clear alternative-rationale",0,""))</x:f>
      </x:c>
      <x:c r="G1202" s="52" t="str">
        <x:f>IF('Deal_Master_Wide'!$M$174="","",'Deal_Master_Wide'!$M$174)</x:f>
        <x:v>Review</x:v>
      </x:c>
      <x:c r="H1202" s="50" t="str">
        <x:v>Vectura Group Limited</x:v>
      </x:c>
      <x:c r="I1202" s="50" t="str">
        <x:v>Skyepharma PLC</x:v>
      </x:c>
      <x:c r="J1202" s="50" t="n">
        <x:v>2016</x:v>
      </x:c>
      <x:c r="K1202" s="50" t="n">
        <x:v>0</x:v>
      </x:c>
      <x:c r="L1202" s="50" t="n">
        <x:v>2016</x:v>
      </x:c>
      <x:c r="M1202" s="50" t="n">
        <x:v>0</x:v>
      </x:c>
      <x:c r="N1202" s="50" t="n">
        <x:v>1</x:v>
      </x:c>
      <x:c r="O1202" s="52" t="str">
        <x:f>IF($F1202="","",$F1202*$M1202)</x:f>
      </x:c>
      <x:c r="P1202" s="54" t="n">
        <x:f>IF('Deal_Master_Wide'!$BS$174="","",'Deal_Master_Wide'!$BS$174)</x:f>
        <x:v>98.322</x:v>
      </x:c>
      <x:c r="Q1202" s="54" t="n">
        <x:f>IF('Deal_Master_Wide'!$BZ$174="","",'Deal_Master_Wide'!$BZ$174)</x:f>
        <x:v>0.6828</x:v>
      </x:c>
      <x:c r="R1202" s="54" t="n">
        <x:f>IF('Deal_Master_Wide'!$CG$174="","",'Deal_Master_Wide'!$CG$174)</x:f>
        <x:v>6.8279</x:v>
      </x:c>
      <x:c r="S1202" s="54" t="n">
        <x:f>IF('Deal_Master_Wide'!$CN$174="","",'Deal_Master_Wide'!$CN$174)</x:f>
        <x:v>361.4625</x:v>
      </x:c>
      <x:c r="T1202" s="54" t="str">
        <x:f>IF('Deal_Master_Wide'!$CU$174="","",'Deal_Master_Wide'!$CU$174)</x:f>
      </x:c>
      <x:c r="U1202" s="54" t="n">
        <x:f>IF('Deal_Master_Wide'!$DB$174="","",'Deal_Master_Wide'!$DB$174)</x:f>
        <x:v>57.4911</x:v>
      </x:c>
      <x:c r="V1202" s="56" t="n">
        <x:f>IF('Deal_Master_Wide'!$DI$174="","",'Deal_Master_Wide'!$DI$174)</x:f>
        <x:v>1.7262</x:v>
      </x:c>
      <x:c r="W1202" s="56" t="n">
        <x:f>IF('Deal_Master_Wide'!$DP$174="","",'Deal_Master_Wide'!$DP$174)</x:f>
        <x:v>0.6944</x:v>
      </x:c>
      <x:c r="X1202" s="56" t="str">
        <x:f>IF('Deal_Master_Wide'!$DW$174="","",'Deal_Master_Wide'!$DW$174)</x:f>
      </x:c>
      <x:c r="Y1202" s="118" t="n">
        <x:f>IF('Deal_Master_Wide'!$ED$174="","",'Deal_Master_Wide'!$ED$174)</x:f>
        <x:v>3</x:v>
      </x:c>
      <x:c r="Z1202" s="118" t="str">
        <x:f>IF('Deal_Master_Wide'!$EK$174="","",'Deal_Master_Wide'!$EK$174)</x:f>
      </x:c>
      <x:c r="AA1202" s="52" t="str">
        <x:f>IF('Deal_Master_Wide'!$AL$174="","",'Deal_Master_Wide'!$AL$174)</x:f>
        <x:v>Unknown</x:v>
      </x:c>
      <x:c r="AB1202" s="54" t="n">
        <x:f>IF('Deal_Master_Wide'!$AF$174="","",'Deal_Master_Wide'!$AF$174)</x:f>
        <x:v>627</x:v>
      </x:c>
      <x:c r="AC1202" s="52" t="str">
        <x:f>IF(COUNT($P1202,$Q1202,$R1202,$S1202,$T1202,$U1202,$V1202,$W1202,$X1202)=9,"Yes","No")</x:f>
        <x:v>No</x:v>
      </x:c>
      <x:c r="AD1202" s="52" t="str">
        <x:f>IF(COUNT($Y1202,$Z1202)=2,"Yes","No")</x:f>
        <x:v>No</x:v>
      </x:c>
      <x:c r="AE1202" s="50" t="str"/>
      <x:c r="AF1202" t="str"/>
    </x:row>
    <x:row r="1203" ht="20" customHeight="1">
      <x:c r="A1203" s="50" t="str">
        <x:v>CTL-0172</x:v>
      </x:c>
      <x:c r="B1203" s="50" t="str">
        <x:v>Candidate alternative-rationale group</x:v>
      </x:c>
      <x:c r="C1203" s="52" t="str">
        <x:f>IF('Deal_Master_Wide'!$AU$174="","",'Deal_Master_Wide'!$AU$174)</x:f>
        <x:v>Not reviewed</x:v>
      </x:c>
      <x:c r="D1203" s="52" t="str">
        <x:f>IF('Deal_Master_Wide'!$AV$174="","",'Deal_Master_Wide'!$AV$174)</x:f>
        <x:v>Not assessed</x:v>
      </x:c>
      <x:c r="E1203" s="50" t="n">
        <x:v>0</x:v>
      </x:c>
      <x:c r="F1203" s="52" t="str">
        <x:f>IF(OR($C1203="High-confidence innovation-driven",$C1203="Medium-confidence innovation-driven"),1,IF($C1203="Clear alternative-rationale",0,""))</x:f>
      </x:c>
      <x:c r="G1203" s="52" t="str">
        <x:f>IF('Deal_Master_Wide'!$M$174="","",'Deal_Master_Wide'!$M$174)</x:f>
        <x:v>Review</x:v>
      </x:c>
      <x:c r="H1203" s="50" t="str">
        <x:v>Vectura Group Limited</x:v>
      </x:c>
      <x:c r="I1203" s="50" t="str">
        <x:v>Skyepharma PLC</x:v>
      </x:c>
      <x:c r="J1203" s="50" t="n">
        <x:v>2016</x:v>
      </x:c>
      <x:c r="K1203" s="50" t="n">
        <x:v>1</x:v>
      </x:c>
      <x:c r="L1203" s="50" t="n">
        <x:v>2017</x:v>
      </x:c>
      <x:c r="M1203" s="50" t="n">
        <x:v>1</x:v>
      </x:c>
      <x:c r="N1203" s="50" t="n">
        <x:v>1</x:v>
      </x:c>
      <x:c r="O1203" s="52" t="str">
        <x:f>IF($F1203="","",$F1203*$M1203)</x:f>
      </x:c>
      <x:c r="P1203" s="54" t="n">
        <x:f>IF('Deal_Master_Wide'!$BT$174="","",'Deal_Master_Wide'!$BT$174)</x:f>
        <x:v>168.9625</x:v>
      </x:c>
      <x:c r="Q1203" s="54" t="n">
        <x:f>IF('Deal_Master_Wide'!$CA$174="","",'Deal_Master_Wide'!$CA$174)</x:f>
        <x:v>-94.756</x:v>
      </x:c>
      <x:c r="R1203" s="54" t="n">
        <x:f>IF('Deal_Master_Wide'!$CH$174="","",'Deal_Master_Wide'!$CH$174)</x:f>
        <x:v>-97.8384</x:v>
      </x:c>
      <x:c r="S1203" s="54" t="n">
        <x:f>IF('Deal_Master_Wide'!$CO$174="","",'Deal_Master_Wide'!$CO$174)</x:f>
        <x:v>808.2677</x:v>
      </x:c>
      <x:c r="T1203" s="54" t="str">
        <x:f>IF('Deal_Master_Wide'!$CV$174="","",'Deal_Master_Wide'!$CV$174)</x:f>
      </x:c>
      <x:c r="U1203" s="54" t="n">
        <x:f>IF('Deal_Master_Wide'!$DC$174="","",'Deal_Master_Wide'!$DC$174)</x:f>
        <x:v>68.8408</x:v>
      </x:c>
      <x:c r="V1203" s="56" t="n">
        <x:f>IF('Deal_Master_Wide'!$DJ$174="","",'Deal_Master_Wide'!$DJ$174)</x:f>
        <x:v>-17.0666</x:v>
      </x:c>
      <x:c r="W1203" s="56" t="n">
        <x:f>IF('Deal_Master_Wide'!$DQ$174="","",'Deal_Master_Wide'!$DQ$174)</x:f>
        <x:v>-56.0811</x:v>
      </x:c>
      <x:c r="X1203" s="56" t="str">
        <x:f>IF('Deal_Master_Wide'!$DX$174="","",'Deal_Master_Wide'!$DX$174)</x:f>
      </x:c>
      <x:c r="Y1203" s="118" t="n">
        <x:f>IF('Deal_Master_Wide'!$EE$174="","",'Deal_Master_Wide'!$EE$174)</x:f>
        <x:v>7</x:v>
      </x:c>
      <x:c r="Z1203" s="118" t="n">
        <x:f>IF('Deal_Master_Wide'!$EL$174="","",'Deal_Master_Wide'!$EL$174)</x:f>
        <x:v>25</x:v>
      </x:c>
      <x:c r="AA1203" s="52" t="str">
        <x:f>IF('Deal_Master_Wide'!$AL$174="","",'Deal_Master_Wide'!$AL$174)</x:f>
        <x:v>Unknown</x:v>
      </x:c>
      <x:c r="AB1203" s="54" t="n">
        <x:f>IF('Deal_Master_Wide'!$AF$174="","",'Deal_Master_Wide'!$AF$174)</x:f>
        <x:v>627</x:v>
      </x:c>
      <x:c r="AC1203" s="52" t="str">
        <x:f>IF(COUNT($P1203,$Q1203,$R1203,$S1203,$T1203,$U1203,$V1203,$W1203,$X1203)=9,"Yes","No")</x:f>
        <x:v>No</x:v>
      </x:c>
      <x:c r="AD1203" s="52" t="str">
        <x:f>IF(COUNT($Y1203,$Z1203)=2,"Yes","No")</x:f>
        <x:v>Yes</x:v>
      </x:c>
      <x:c r="AE1203" s="50" t="str"/>
      <x:c r="AF1203" t="str"/>
    </x:row>
    <x:row r="1204" ht="20" customHeight="1">
      <x:c r="A1204" s="50" t="str">
        <x:v>CTL-0172</x:v>
      </x:c>
      <x:c r="B1204" s="50" t="str">
        <x:v>Candidate alternative-rationale group</x:v>
      </x:c>
      <x:c r="C1204" s="52" t="str">
        <x:f>IF('Deal_Master_Wide'!$AU$174="","",'Deal_Master_Wide'!$AU$174)</x:f>
        <x:v>Not reviewed</x:v>
      </x:c>
      <x:c r="D1204" s="52" t="str">
        <x:f>IF('Deal_Master_Wide'!$AV$174="","",'Deal_Master_Wide'!$AV$174)</x:f>
        <x:v>Not assessed</x:v>
      </x:c>
      <x:c r="E1204" s="50" t="n">
        <x:v>0</x:v>
      </x:c>
      <x:c r="F1204" s="52" t="str">
        <x:f>IF(OR($C1204="High-confidence innovation-driven",$C1204="Medium-confidence innovation-driven"),1,IF($C1204="Clear alternative-rationale",0,""))</x:f>
      </x:c>
      <x:c r="G1204" s="52" t="str">
        <x:f>IF('Deal_Master_Wide'!$M$174="","",'Deal_Master_Wide'!$M$174)</x:f>
        <x:v>Review</x:v>
      </x:c>
      <x:c r="H1204" s="50" t="str">
        <x:v>Vectura Group Limited</x:v>
      </x:c>
      <x:c r="I1204" s="50" t="str">
        <x:v>Skyepharma PLC</x:v>
      </x:c>
      <x:c r="J1204" s="50" t="n">
        <x:v>2016</x:v>
      </x:c>
      <x:c r="K1204" s="50" t="n">
        <x:v>2</x:v>
      </x:c>
      <x:c r="L1204" s="50" t="n">
        <x:v>2018</x:v>
      </x:c>
      <x:c r="M1204" s="50" t="n">
        <x:v>1</x:v>
      </x:c>
      <x:c r="N1204" s="50" t="n">
        <x:v>1</x:v>
      </x:c>
      <x:c r="O1204" s="52" t="str">
        <x:f>IF($F1204="","",$F1204*$M1204)</x:f>
      </x:c>
      <x:c r="P1204" s="54" t="n">
        <x:f>IF('Deal_Master_Wide'!$BU$174="","",'Deal_Master_Wide'!$BU$174)</x:f>
        <x:v>181.3981</x:v>
      </x:c>
      <x:c r="Q1204" s="54" t="n">
        <x:f>IF('Deal_Master_Wide'!$CB$174="","",'Deal_Master_Wide'!$CB$174)</x:f>
        <x:v>-62.0483</x:v>
      </x:c>
      <x:c r="R1204" s="54" t="n">
        <x:f>IF('Deal_Master_Wide'!$CI$174="","",'Deal_Master_Wide'!$CI$174)</x:f>
        <x:v>-99.6842</x:v>
      </x:c>
      <x:c r="S1204" s="54" t="n">
        <x:f>IF('Deal_Master_Wide'!$CP$174="","",'Deal_Master_Wide'!$CP$174)</x:f>
        <x:v>691.6141</x:v>
      </x:c>
      <x:c r="T1204" s="54" t="str">
        <x:f>IF('Deal_Master_Wide'!$CW$174="","",'Deal_Master_Wide'!$CW$174)</x:f>
      </x:c>
      <x:c r="U1204" s="54" t="n">
        <x:f>IF('Deal_Master_Wide'!$DD$174="","",'Deal_Master_Wide'!$DD$174)</x:f>
        <x:v>54.0239</x:v>
      </x:c>
      <x:c r="V1204" s="56" t="n">
        <x:f>IF('Deal_Master_Wide'!$DK$174="","",'Deal_Master_Wide'!$DK$174)</x:f>
        <x:v>-13.1652</x:v>
      </x:c>
      <x:c r="W1204" s="56" t="n">
        <x:f>IF('Deal_Master_Wide'!$DR$174="","",'Deal_Master_Wide'!$DR$174)</x:f>
        <x:v>-34.2056</x:v>
      </x:c>
      <x:c r="X1204" s="56" t="str">
        <x:f>IF('Deal_Master_Wide'!$DY$174="","",'Deal_Master_Wide'!$DY$174)</x:f>
      </x:c>
      <x:c r="Y1204" s="118" t="n">
        <x:f>IF('Deal_Master_Wide'!$EF$174="","",'Deal_Master_Wide'!$EF$174)</x:f>
        <x:v>3</x:v>
      </x:c>
      <x:c r="Z1204" s="118" t="n">
        <x:f>IF('Deal_Master_Wide'!$EM$174="","",'Deal_Master_Wide'!$EM$174)</x:f>
        <x:v>7</x:v>
      </x:c>
      <x:c r="AA1204" s="52" t="str">
        <x:f>IF('Deal_Master_Wide'!$AL$174="","",'Deal_Master_Wide'!$AL$174)</x:f>
        <x:v>Unknown</x:v>
      </x:c>
      <x:c r="AB1204" s="54" t="n">
        <x:f>IF('Deal_Master_Wide'!$AF$174="","",'Deal_Master_Wide'!$AF$174)</x:f>
        <x:v>627</x:v>
      </x:c>
      <x:c r="AC1204" s="52" t="str">
        <x:f>IF(COUNT($P1204,$Q1204,$R1204,$S1204,$T1204,$U1204,$V1204,$W1204,$X1204)=9,"Yes","No")</x:f>
        <x:v>No</x:v>
      </x:c>
      <x:c r="AD1204" s="52" t="str">
        <x:f>IF(COUNT($Y1204,$Z1204)=2,"Yes","No")</x:f>
        <x:v>Yes</x:v>
      </x:c>
      <x:c r="AE1204" s="50" t="str"/>
      <x:c r="AF1204" t="str"/>
    </x:row>
    <x:row r="1205" ht="20" customHeight="1">
      <x:c r="A1205" s="50" t="str">
        <x:v>CTL-0172</x:v>
      </x:c>
      <x:c r="B1205" s="50" t="str">
        <x:v>Candidate alternative-rationale group</x:v>
      </x:c>
      <x:c r="C1205" s="52" t="str">
        <x:f>IF('Deal_Master_Wide'!$AU$174="","",'Deal_Master_Wide'!$AU$174)</x:f>
        <x:v>Not reviewed</x:v>
      </x:c>
      <x:c r="D1205" s="52" t="str">
        <x:f>IF('Deal_Master_Wide'!$AV$174="","",'Deal_Master_Wide'!$AV$174)</x:f>
        <x:v>Not assessed</x:v>
      </x:c>
      <x:c r="E1205" s="50" t="n">
        <x:v>0</x:v>
      </x:c>
      <x:c r="F1205" s="52" t="str">
        <x:f>IF(OR($C1205="High-confidence innovation-driven",$C1205="Medium-confidence innovation-driven"),1,IF($C1205="Clear alternative-rationale",0,""))</x:f>
      </x:c>
      <x:c r="G1205" s="52" t="str">
        <x:f>IF('Deal_Master_Wide'!$M$174="","",'Deal_Master_Wide'!$M$174)</x:f>
        <x:v>Review</x:v>
      </x:c>
      <x:c r="H1205" s="50" t="str">
        <x:v>Vectura Group Limited</x:v>
      </x:c>
      <x:c r="I1205" s="50" t="str">
        <x:v>Skyepharma PLC</x:v>
      </x:c>
      <x:c r="J1205" s="50" t="n">
        <x:v>2016</x:v>
      </x:c>
      <x:c r="K1205" s="50" t="n">
        <x:v>3</x:v>
      </x:c>
      <x:c r="L1205" s="50" t="n">
        <x:v>2019</x:v>
      </x:c>
      <x:c r="M1205" s="50" t="n">
        <x:v>1</x:v>
      </x:c>
      <x:c r="N1205" s="50" t="n">
        <x:v>1</x:v>
      </x:c>
      <x:c r="O1205" s="52" t="str">
        <x:f>IF($F1205="","",$F1205*$M1205)</x:f>
      </x:c>
      <x:c r="P1205" s="54" t="n">
        <x:f>IF('Deal_Master_Wide'!$BV$174="","",'Deal_Master_Wide'!$BV$174)</x:f>
        <x:v>203.3469</x:v>
      </x:c>
      <x:c r="Q1205" s="54" t="n">
        <x:f>IF('Deal_Master_Wide'!$CC$174="","",'Deal_Master_Wide'!$CC$174)</x:f>
        <x:v>-26.8012</x:v>
      </x:c>
      <x:c r="R1205" s="54" t="n">
        <x:f>IF('Deal_Master_Wide'!$CJ$174="","",'Deal_Master_Wide'!$CJ$174)</x:f>
        <x:v>-25.2045</x:v>
      </x:c>
      <x:c r="S1205" s="54" t="n">
        <x:f>IF('Deal_Master_Wide'!$CQ$174="","",'Deal_Master_Wide'!$CQ$174)</x:f>
        <x:v>626.83</x:v>
      </x:c>
      <x:c r="T1205" s="54" t="n">
        <x:f>IF('Deal_Master_Wide'!$CX$174="","",'Deal_Master_Wide'!$CX$174)</x:f>
        <x:v>8.9766</x:v>
      </x:c>
      <x:c r="U1205" s="54" t="n">
        <x:f>IF('Deal_Master_Wide'!$DE$174="","",'Deal_Master_Wide'!$DE$174)</x:f>
        <x:v>53.8305</x:v>
      </x:c>
      <x:c r="V1205" s="56" t="n">
        <x:f>IF('Deal_Master_Wide'!$DL$174="","",'Deal_Master_Wide'!$DL$174)</x:f>
        <x:v>-3.8365</x:v>
      </x:c>
      <x:c r="W1205" s="56" t="n">
        <x:f>IF('Deal_Master_Wide'!$DS$174="","",'Deal_Master_Wide'!$DS$174)</x:f>
        <x:v>-13.18</x:v>
      </x:c>
      <x:c r="X1205" s="56" t="n">
        <x:f>IF('Deal_Master_Wide'!$DZ$174="","",'Deal_Master_Wide'!$DZ$174)</x:f>
        <x:v>1.4321</x:v>
      </x:c>
      <x:c r="Y1205" s="118" t="n">
        <x:f>IF('Deal_Master_Wide'!$EG$174="","",'Deal_Master_Wide'!$EG$174)</x:f>
        <x:v>4</x:v>
      </x:c>
      <x:c r="Z1205" s="118" t="n">
        <x:f>IF('Deal_Master_Wide'!$EN$174="","",'Deal_Master_Wide'!$EN$174)</x:f>
        <x:v>5</x:v>
      </x:c>
      <x:c r="AA1205" s="52" t="str">
        <x:f>IF('Deal_Master_Wide'!$AL$174="","",'Deal_Master_Wide'!$AL$174)</x:f>
        <x:v>Unknown</x:v>
      </x:c>
      <x:c r="AB1205" s="54" t="n">
        <x:f>IF('Deal_Master_Wide'!$AF$174="","",'Deal_Master_Wide'!$AF$174)</x:f>
        <x:v>627</x:v>
      </x:c>
      <x:c r="AC1205" s="52" t="str">
        <x:f>IF(COUNT($P1205,$Q1205,$R1205,$S1205,$T1205,$U1205,$V1205,$W1205,$X1205)=9,"Yes","No")</x:f>
        <x:v>Yes</x:v>
      </x:c>
      <x:c r="AD1205" s="52" t="str">
        <x:f>IF(COUNT($Y1205,$Z1205)=2,"Yes","No")</x:f>
        <x:v>Yes</x:v>
      </x:c>
      <x:c r="AE1205" s="50" t="str"/>
      <x:c r="AF1205" t="str"/>
    </x:row>
    <x:row r="1206" ht="20" customHeight="1">
      <x:c r="A1206" s="50" t="str">
        <x:v>CTL-0173</x:v>
      </x:c>
      <x:c r="B1206" s="50" t="str">
        <x:v>Candidate alternative-rationale group</x:v>
      </x:c>
      <x:c r="C1206" s="52" t="str">
        <x:f>IF('Deal_Master_Wide'!$AU$175="","",'Deal_Master_Wide'!$AU$175)</x:f>
        <x:v>Not reviewed</x:v>
      </x:c>
      <x:c r="D1206" s="52" t="str">
        <x:f>IF('Deal_Master_Wide'!$AV$175="","",'Deal_Master_Wide'!$AV$175)</x:f>
        <x:v>Not assessed</x:v>
      </x:c>
      <x:c r="E1206" s="50" t="n">
        <x:v>0</x:v>
      </x:c>
      <x:c r="F1206" s="52" t="str">
        <x:f>IF(OR($C1206="High-confidence innovation-driven",$C1206="Medium-confidence innovation-driven"),1,IF($C1206="Clear alternative-rationale",0,""))</x:f>
      </x:c>
      <x:c r="G1206" s="52" t="str">
        <x:f>IF('Deal_Master_Wide'!$M$175="","",'Deal_Master_Wide'!$M$175)</x:f>
        <x:v>Review</x:v>
      </x:c>
      <x:c r="H1206" s="50" t="str">
        <x:v>Vectura Group Ltd</x:v>
      </x:c>
      <x:c r="I1206" s="50" t="str">
        <x:v>SkyePharma Ltd; Vectura Group Ltd</x:v>
      </x:c>
      <x:c r="J1206" s="50" t="n">
        <x:v>2016</x:v>
      </x:c>
      <x:c r="K1206" s="50" t="n">
        <x:v>-3</x:v>
      </x:c>
      <x:c r="L1206" s="50" t="n">
        <x:v>2013</x:v>
      </x:c>
      <x:c r="M1206" s="50" t="n">
        <x:v>0</x:v>
      </x:c>
      <x:c r="N1206" s="50" t="n">
        <x:v>0</x:v>
      </x:c>
      <x:c r="O1206" s="52" t="str">
        <x:f>IF($F1206="","",$F1206*$M1206)</x:f>
      </x:c>
      <x:c r="P1206" s="54" t="n">
        <x:f>IF('Deal_Master_Wide'!$BP$175="","",'Deal_Master_Wide'!$BP$175)</x:f>
        <x:v>37.4503</x:v>
      </x:c>
      <x:c r="Q1206" s="54" t="n">
        <x:f>IF('Deal_Master_Wide'!$BW$175="","",'Deal_Master_Wide'!$BW$175)</x:f>
        <x:v>-14.3662</x:v>
      </x:c>
      <x:c r="R1206" s="54" t="n">
        <x:f>IF('Deal_Master_Wide'!$CD$175="","",'Deal_Master_Wide'!$CD$175)</x:f>
        <x:v>-7.2445</x:v>
      </x:c>
      <x:c r="S1206" s="54" t="n">
        <x:f>IF('Deal_Master_Wide'!$CK$175="","",'Deal_Master_Wide'!$CK$175)</x:f>
        <x:v>185.1516</x:v>
      </x:c>
      <x:c r="T1206" s="54" t="str">
        <x:f>IF('Deal_Master_Wide'!$CR$175="","",'Deal_Master_Wide'!$CR$175)</x:f>
      </x:c>
      <x:c r="U1206" s="54" t="n">
        <x:f>IF('Deal_Master_Wide'!$CY$175="","",'Deal_Master_Wide'!$CY$175)</x:f>
        <x:v>37.9414</x:v>
      </x:c>
      <x:c r="V1206" s="56" t="n">
        <x:f>IF('Deal_Master_Wide'!$DF$175="","",'Deal_Master_Wide'!$DF$175)</x:f>
        <x:v>-3.6703</x:v>
      </x:c>
      <x:c r="W1206" s="56" t="n">
        <x:f>IF('Deal_Master_Wide'!$DM$175="","",'Deal_Master_Wide'!$DM$175)</x:f>
        <x:v>-38.3607</x:v>
      </x:c>
      <x:c r="X1206" s="56" t="str">
        <x:f>IF('Deal_Master_Wide'!$DT$175="","",'Deal_Master_Wide'!$DT$175)</x:f>
      </x:c>
      <x:c r="Y1206" s="118" t="n">
        <x:f>IF('Deal_Master_Wide'!$EA$175="","",'Deal_Master_Wide'!$EA$175)</x:f>
        <x:v>5</x:v>
      </x:c>
      <x:c r="Z1206" s="118" t="n">
        <x:f>IF('Deal_Master_Wide'!$EH$175="","",'Deal_Master_Wide'!$EH$175)</x:f>
        <x:v>6</x:v>
      </x:c>
      <x:c r="AA1206" s="52" t="str">
        <x:f>IF('Deal_Master_Wide'!$AL$175="","",'Deal_Master_Wide'!$AL$175)</x:f>
        <x:v>Unknown</x:v>
      </x:c>
      <x:c r="AB1206" s="54" t="n">
        <x:f>IF('Deal_Master_Wide'!$AF$175="","",'Deal_Master_Wide'!$AF$175)</x:f>
        <x:v>627</x:v>
      </x:c>
      <x:c r="AC1206" s="52" t="str">
        <x:f>IF(COUNT($P1206,$Q1206,$R1206,$S1206,$T1206,$U1206,$V1206,$W1206,$X1206)=9,"Yes","No")</x:f>
        <x:v>No</x:v>
      </x:c>
      <x:c r="AD1206" s="52" t="str">
        <x:f>IF(COUNT($Y1206,$Z1206)=2,"Yes","No")</x:f>
        <x:v>Yes</x:v>
      </x:c>
      <x:c r="AE1206" s="50" t="str"/>
      <x:c r="AF1206" t="str"/>
    </x:row>
    <x:row r="1207" ht="20" customHeight="1">
      <x:c r="A1207" s="50" t="str">
        <x:v>CTL-0173</x:v>
      </x:c>
      <x:c r="B1207" s="50" t="str">
        <x:v>Candidate alternative-rationale group</x:v>
      </x:c>
      <x:c r="C1207" s="52" t="str">
        <x:f>IF('Deal_Master_Wide'!$AU$175="","",'Deal_Master_Wide'!$AU$175)</x:f>
        <x:v>Not reviewed</x:v>
      </x:c>
      <x:c r="D1207" s="52" t="str">
        <x:f>IF('Deal_Master_Wide'!$AV$175="","",'Deal_Master_Wide'!$AV$175)</x:f>
        <x:v>Not assessed</x:v>
      </x:c>
      <x:c r="E1207" s="50" t="n">
        <x:v>0</x:v>
      </x:c>
      <x:c r="F1207" s="52" t="str">
        <x:f>IF(OR($C1207="High-confidence innovation-driven",$C1207="Medium-confidence innovation-driven"),1,IF($C1207="Clear alternative-rationale",0,""))</x:f>
      </x:c>
      <x:c r="G1207" s="52" t="str">
        <x:f>IF('Deal_Master_Wide'!$M$175="","",'Deal_Master_Wide'!$M$175)</x:f>
        <x:v>Review</x:v>
      </x:c>
      <x:c r="H1207" s="50" t="str">
        <x:v>Vectura Group Ltd</x:v>
      </x:c>
      <x:c r="I1207" s="50" t="str">
        <x:v>SkyePharma Ltd; Vectura Group Ltd</x:v>
      </x:c>
      <x:c r="J1207" s="50" t="n">
        <x:v>2016</x:v>
      </x:c>
      <x:c r="K1207" s="50" t="n">
        <x:v>-2</x:v>
      </x:c>
      <x:c r="L1207" s="50" t="n">
        <x:v>2014</x:v>
      </x:c>
      <x:c r="M1207" s="50" t="n">
        <x:v>0</x:v>
      </x:c>
      <x:c r="N1207" s="50" t="n">
        <x:v>0</x:v>
      </x:c>
      <x:c r="O1207" s="52" t="str">
        <x:f>IF($F1207="","",$F1207*$M1207)</x:f>
      </x:c>
      <x:c r="P1207" s="54" t="n">
        <x:f>IF('Deal_Master_Wide'!$BQ$175="","",'Deal_Master_Wide'!$BQ$175)</x:f>
        <x:v>43.279</x:v>
      </x:c>
      <x:c r="Q1207" s="54" t="n">
        <x:f>IF('Deal_Master_Wide'!$BX$175="","",'Deal_Master_Wide'!$BX$175)</x:f>
        <x:v>-4.3872</x:v>
      </x:c>
      <x:c r="R1207" s="54" t="n">
        <x:f>IF('Deal_Master_Wide'!$CE$175="","",'Deal_Master_Wide'!$CE$175)</x:f>
        <x:v>-2.7272</x:v>
      </x:c>
      <x:c r="S1207" s="54" t="n">
        <x:f>IF('Deal_Master_Wide'!$CL$175="","",'Deal_Master_Wide'!$CL$175)</x:f>
        <x:v>373.6631</x:v>
      </x:c>
      <x:c r="T1207" s="54" t="str">
        <x:f>IF('Deal_Master_Wide'!$CS$175="","",'Deal_Master_Wide'!$CS$175)</x:f>
      </x:c>
      <x:c r="U1207" s="54" t="n">
        <x:f>IF('Deal_Master_Wide'!$CZ$175="","",'Deal_Master_Wide'!$CZ$175)</x:f>
        <x:v>33.2003</x:v>
      </x:c>
      <x:c r="V1207" s="56" t="n">
        <x:f>IF('Deal_Master_Wide'!$DG$175="","",'Deal_Master_Wide'!$DG$175)</x:f>
        <x:v>-0.9899</x:v>
      </x:c>
      <x:c r="W1207" s="56" t="n">
        <x:f>IF('Deal_Master_Wide'!$DN$175="","",'Deal_Master_Wide'!$DN$175)</x:f>
        <x:v>-10.137</x:v>
      </x:c>
      <x:c r="X1207" s="56" t="str">
        <x:f>IF('Deal_Master_Wide'!$DU$175="","",'Deal_Master_Wide'!$DU$175)</x:f>
      </x:c>
      <x:c r="Y1207" s="118" t="n">
        <x:f>IF('Deal_Master_Wide'!$EB$175="","",'Deal_Master_Wide'!$EB$175)</x:f>
        <x:v>6</x:v>
      </x:c>
      <x:c r="Z1207" s="118" t="n">
        <x:f>IF('Deal_Master_Wide'!$EI$175="","",'Deal_Master_Wide'!$EI$175)</x:f>
        <x:v>20</x:v>
      </x:c>
      <x:c r="AA1207" s="52" t="str">
        <x:f>IF('Deal_Master_Wide'!$AL$175="","",'Deal_Master_Wide'!$AL$175)</x:f>
        <x:v>Unknown</x:v>
      </x:c>
      <x:c r="AB1207" s="54" t="n">
        <x:f>IF('Deal_Master_Wide'!$AF$175="","",'Deal_Master_Wide'!$AF$175)</x:f>
        <x:v>627</x:v>
      </x:c>
      <x:c r="AC1207" s="52" t="str">
        <x:f>IF(COUNT($P1207,$Q1207,$R1207,$S1207,$T1207,$U1207,$V1207,$W1207,$X1207)=9,"Yes","No")</x:f>
        <x:v>No</x:v>
      </x:c>
      <x:c r="AD1207" s="52" t="str">
        <x:f>IF(COUNT($Y1207,$Z1207)=2,"Yes","No")</x:f>
        <x:v>Yes</x:v>
      </x:c>
      <x:c r="AE1207" s="50" t="str"/>
      <x:c r="AF1207" t="str"/>
    </x:row>
    <x:row r="1208" ht="20" customHeight="1">
      <x:c r="A1208" s="50" t="str">
        <x:v>CTL-0173</x:v>
      </x:c>
      <x:c r="B1208" s="50" t="str">
        <x:v>Candidate alternative-rationale group</x:v>
      </x:c>
      <x:c r="C1208" s="52" t="str">
        <x:f>IF('Deal_Master_Wide'!$AU$175="","",'Deal_Master_Wide'!$AU$175)</x:f>
        <x:v>Not reviewed</x:v>
      </x:c>
      <x:c r="D1208" s="52" t="str">
        <x:f>IF('Deal_Master_Wide'!$AV$175="","",'Deal_Master_Wide'!$AV$175)</x:f>
        <x:v>Not assessed</x:v>
      </x:c>
      <x:c r="E1208" s="50" t="n">
        <x:v>0</x:v>
      </x:c>
      <x:c r="F1208" s="52" t="str">
        <x:f>IF(OR($C1208="High-confidence innovation-driven",$C1208="Medium-confidence innovation-driven"),1,IF($C1208="Clear alternative-rationale",0,""))</x:f>
      </x:c>
      <x:c r="G1208" s="52" t="str">
        <x:f>IF('Deal_Master_Wide'!$M$175="","",'Deal_Master_Wide'!$M$175)</x:f>
        <x:v>Review</x:v>
      </x:c>
      <x:c r="H1208" s="50" t="str">
        <x:v>Vectura Group Ltd</x:v>
      </x:c>
      <x:c r="I1208" s="50" t="str">
        <x:v>SkyePharma Ltd; Vectura Group Ltd</x:v>
      </x:c>
      <x:c r="J1208" s="50" t="n">
        <x:v>2016</x:v>
      </x:c>
      <x:c r="K1208" s="50" t="n">
        <x:v>-1</x:v>
      </x:c>
      <x:c r="L1208" s="50" t="n">
        <x:v>2015</x:v>
      </x:c>
      <x:c r="M1208" s="50" t="n">
        <x:v>0</x:v>
      </x:c>
      <x:c r="N1208" s="50" t="n">
        <x:v>0</x:v>
      </x:c>
      <x:c r="O1208" s="52" t="str">
        <x:f>IF($F1208="","",$F1208*$M1208)</x:f>
      </x:c>
      <x:c r="P1208" s="54" t="n">
        <x:f>IF('Deal_Master_Wide'!$BR$175="","",'Deal_Master_Wide'!$BR$175)</x:f>
        <x:v>73.9317</x:v>
      </x:c>
      <x:c r="Q1208" s="54" t="n">
        <x:f>IF('Deal_Master_Wide'!$BY$175="","",'Deal_Master_Wide'!$BY$175)</x:f>
        <x:v>-8.9228</x:v>
      </x:c>
      <x:c r="R1208" s="54" t="n">
        <x:f>IF('Deal_Master_Wide'!$CF$175="","",'Deal_Master_Wide'!$CF$175)</x:f>
        <x:v>4.7163</x:v>
      </x:c>
      <x:c r="S1208" s="54" t="n">
        <x:f>IF('Deal_Master_Wide'!$CM$175="","",'Deal_Master_Wide'!$CM$175)</x:f>
        <x:v>406.0795</x:v>
      </x:c>
      <x:c r="T1208" s="54" t="str">
        <x:f>IF('Deal_Master_Wide'!$CT$175="","",'Deal_Master_Wide'!$CT$175)</x:f>
      </x:c>
      <x:c r="U1208" s="54" t="n">
        <x:f>IF('Deal_Master_Wide'!$DA$175="","",'Deal_Master_Wide'!$DA$175)</x:f>
        <x:v>46.0161</x:v>
      </x:c>
      <x:c r="V1208" s="56" t="n">
        <x:f>IF('Deal_Master_Wide'!$DH$175="","",'Deal_Master_Wide'!$DH$175)</x:f>
        <x:v>1.2292</x:v>
      </x:c>
      <x:c r="W1208" s="56" t="n">
        <x:f>IF('Deal_Master_Wide'!$DO$175="","",'Deal_Master_Wide'!$DO$175)</x:f>
        <x:v>-12.069</x:v>
      </x:c>
      <x:c r="X1208" s="56" t="str">
        <x:f>IF('Deal_Master_Wide'!$DV$175="","",'Deal_Master_Wide'!$DV$175)</x:f>
      </x:c>
      <x:c r="Y1208" s="118" t="n">
        <x:f>IF('Deal_Master_Wide'!$EC$175="","",'Deal_Master_Wide'!$EC$175)</x:f>
        <x:v>4</x:v>
      </x:c>
      <x:c r="Z1208" s="118" t="n">
        <x:f>IF('Deal_Master_Wide'!$EJ$175="","",'Deal_Master_Wide'!$EJ$175)</x:f>
        <x:v>2</x:v>
      </x:c>
      <x:c r="AA1208" s="52" t="str">
        <x:f>IF('Deal_Master_Wide'!$AL$175="","",'Deal_Master_Wide'!$AL$175)</x:f>
        <x:v>Unknown</x:v>
      </x:c>
      <x:c r="AB1208" s="54" t="n">
        <x:f>IF('Deal_Master_Wide'!$AF$175="","",'Deal_Master_Wide'!$AF$175)</x:f>
        <x:v>627</x:v>
      </x:c>
      <x:c r="AC1208" s="52" t="str">
        <x:f>IF(COUNT($P1208,$Q1208,$R1208,$S1208,$T1208,$U1208,$V1208,$W1208,$X1208)=9,"Yes","No")</x:f>
        <x:v>No</x:v>
      </x:c>
      <x:c r="AD1208" s="52" t="str">
        <x:f>IF(COUNT($Y1208,$Z1208)=2,"Yes","No")</x:f>
        <x:v>Yes</x:v>
      </x:c>
      <x:c r="AE1208" s="50" t="str"/>
      <x:c r="AF1208" t="str"/>
    </x:row>
    <x:row r="1209" ht="20" customHeight="1">
      <x:c r="A1209" s="50" t="str">
        <x:v>CTL-0173</x:v>
      </x:c>
      <x:c r="B1209" s="50" t="str">
        <x:v>Candidate alternative-rationale group</x:v>
      </x:c>
      <x:c r="C1209" s="52" t="str">
        <x:f>IF('Deal_Master_Wide'!$AU$175="","",'Deal_Master_Wide'!$AU$175)</x:f>
        <x:v>Not reviewed</x:v>
      </x:c>
      <x:c r="D1209" s="52" t="str">
        <x:f>IF('Deal_Master_Wide'!$AV$175="","",'Deal_Master_Wide'!$AV$175)</x:f>
        <x:v>Not assessed</x:v>
      </x:c>
      <x:c r="E1209" s="50" t="n">
        <x:v>0</x:v>
      </x:c>
      <x:c r="F1209" s="52" t="str">
        <x:f>IF(OR($C1209="High-confidence innovation-driven",$C1209="Medium-confidence innovation-driven"),1,IF($C1209="Clear alternative-rationale",0,""))</x:f>
      </x:c>
      <x:c r="G1209" s="52" t="str">
        <x:f>IF('Deal_Master_Wide'!$M$175="","",'Deal_Master_Wide'!$M$175)</x:f>
        <x:v>Review</x:v>
      </x:c>
      <x:c r="H1209" s="50" t="str">
        <x:v>Vectura Group Ltd</x:v>
      </x:c>
      <x:c r="I1209" s="50" t="str">
        <x:v>SkyePharma Ltd; Vectura Group Ltd</x:v>
      </x:c>
      <x:c r="J1209" s="50" t="n">
        <x:v>2016</x:v>
      </x:c>
      <x:c r="K1209" s="50" t="n">
        <x:v>0</x:v>
      </x:c>
      <x:c r="L1209" s="50" t="n">
        <x:v>2016</x:v>
      </x:c>
      <x:c r="M1209" s="50" t="n">
        <x:v>0</x:v>
      </x:c>
      <x:c r="N1209" s="50" t="n">
        <x:v>1</x:v>
      </x:c>
      <x:c r="O1209" s="52" t="str">
        <x:f>IF($F1209="","",$F1209*$M1209)</x:f>
      </x:c>
      <x:c r="P1209" s="54" t="n">
        <x:f>IF('Deal_Master_Wide'!$BS$175="","",'Deal_Master_Wide'!$BS$175)</x:f>
        <x:v>98.322</x:v>
      </x:c>
      <x:c r="Q1209" s="54" t="n">
        <x:f>IF('Deal_Master_Wide'!$BZ$175="","",'Deal_Master_Wide'!$BZ$175)</x:f>
        <x:v>0.6828</x:v>
      </x:c>
      <x:c r="R1209" s="54" t="n">
        <x:f>IF('Deal_Master_Wide'!$CG$175="","",'Deal_Master_Wide'!$CG$175)</x:f>
        <x:v>6.8279</x:v>
      </x:c>
      <x:c r="S1209" s="54" t="n">
        <x:f>IF('Deal_Master_Wide'!$CN$175="","",'Deal_Master_Wide'!$CN$175)</x:f>
        <x:v>361.4625</x:v>
      </x:c>
      <x:c r="T1209" s="54" t="str">
        <x:f>IF('Deal_Master_Wide'!$CU$175="","",'Deal_Master_Wide'!$CU$175)</x:f>
      </x:c>
      <x:c r="U1209" s="54" t="n">
        <x:f>IF('Deal_Master_Wide'!$DB$175="","",'Deal_Master_Wide'!$DB$175)</x:f>
        <x:v>57.4911</x:v>
      </x:c>
      <x:c r="V1209" s="56" t="n">
        <x:f>IF('Deal_Master_Wide'!$DI$175="","",'Deal_Master_Wide'!$DI$175)</x:f>
        <x:v>1.7262</x:v>
      </x:c>
      <x:c r="W1209" s="56" t="n">
        <x:f>IF('Deal_Master_Wide'!$DP$175="","",'Deal_Master_Wide'!$DP$175)</x:f>
        <x:v>0.6944</x:v>
      </x:c>
      <x:c r="X1209" s="56" t="str">
        <x:f>IF('Deal_Master_Wide'!$DW$175="","",'Deal_Master_Wide'!$DW$175)</x:f>
      </x:c>
      <x:c r="Y1209" s="118" t="n">
        <x:f>IF('Deal_Master_Wide'!$ED$175="","",'Deal_Master_Wide'!$ED$175)</x:f>
        <x:v>3</x:v>
      </x:c>
      <x:c r="Z1209" s="118" t="str">
        <x:f>IF('Deal_Master_Wide'!$EK$175="","",'Deal_Master_Wide'!$EK$175)</x:f>
      </x:c>
      <x:c r="AA1209" s="52" t="str">
        <x:f>IF('Deal_Master_Wide'!$AL$175="","",'Deal_Master_Wide'!$AL$175)</x:f>
        <x:v>Unknown</x:v>
      </x:c>
      <x:c r="AB1209" s="54" t="n">
        <x:f>IF('Deal_Master_Wide'!$AF$175="","",'Deal_Master_Wide'!$AF$175)</x:f>
        <x:v>627</x:v>
      </x:c>
      <x:c r="AC1209" s="52" t="str">
        <x:f>IF(COUNT($P1209,$Q1209,$R1209,$S1209,$T1209,$U1209,$V1209,$W1209,$X1209)=9,"Yes","No")</x:f>
        <x:v>No</x:v>
      </x:c>
      <x:c r="AD1209" s="52" t="str">
        <x:f>IF(COUNT($Y1209,$Z1209)=2,"Yes","No")</x:f>
        <x:v>No</x:v>
      </x:c>
      <x:c r="AE1209" s="50" t="str"/>
      <x:c r="AF1209" t="str"/>
    </x:row>
    <x:row r="1210" ht="20" customHeight="1">
      <x:c r="A1210" s="50" t="str">
        <x:v>CTL-0173</x:v>
      </x:c>
      <x:c r="B1210" s="50" t="str">
        <x:v>Candidate alternative-rationale group</x:v>
      </x:c>
      <x:c r="C1210" s="52" t="str">
        <x:f>IF('Deal_Master_Wide'!$AU$175="","",'Deal_Master_Wide'!$AU$175)</x:f>
        <x:v>Not reviewed</x:v>
      </x:c>
      <x:c r="D1210" s="52" t="str">
        <x:f>IF('Deal_Master_Wide'!$AV$175="","",'Deal_Master_Wide'!$AV$175)</x:f>
        <x:v>Not assessed</x:v>
      </x:c>
      <x:c r="E1210" s="50" t="n">
        <x:v>0</x:v>
      </x:c>
      <x:c r="F1210" s="52" t="str">
        <x:f>IF(OR($C1210="High-confidence innovation-driven",$C1210="Medium-confidence innovation-driven"),1,IF($C1210="Clear alternative-rationale",0,""))</x:f>
      </x:c>
      <x:c r="G1210" s="52" t="str">
        <x:f>IF('Deal_Master_Wide'!$M$175="","",'Deal_Master_Wide'!$M$175)</x:f>
        <x:v>Review</x:v>
      </x:c>
      <x:c r="H1210" s="50" t="str">
        <x:v>Vectura Group Ltd</x:v>
      </x:c>
      <x:c r="I1210" s="50" t="str">
        <x:v>SkyePharma Ltd; Vectura Group Ltd</x:v>
      </x:c>
      <x:c r="J1210" s="50" t="n">
        <x:v>2016</x:v>
      </x:c>
      <x:c r="K1210" s="50" t="n">
        <x:v>1</x:v>
      </x:c>
      <x:c r="L1210" s="50" t="n">
        <x:v>2017</x:v>
      </x:c>
      <x:c r="M1210" s="50" t="n">
        <x:v>1</x:v>
      </x:c>
      <x:c r="N1210" s="50" t="n">
        <x:v>1</x:v>
      </x:c>
      <x:c r="O1210" s="52" t="str">
        <x:f>IF($F1210="","",$F1210*$M1210)</x:f>
      </x:c>
      <x:c r="P1210" s="54" t="n">
        <x:f>IF('Deal_Master_Wide'!$BT$175="","",'Deal_Master_Wide'!$BT$175)</x:f>
        <x:v>168.9625</x:v>
      </x:c>
      <x:c r="Q1210" s="54" t="n">
        <x:f>IF('Deal_Master_Wide'!$CA$175="","",'Deal_Master_Wide'!$CA$175)</x:f>
        <x:v>-94.756</x:v>
      </x:c>
      <x:c r="R1210" s="54" t="n">
        <x:f>IF('Deal_Master_Wide'!$CH$175="","",'Deal_Master_Wide'!$CH$175)</x:f>
        <x:v>-97.8384</x:v>
      </x:c>
      <x:c r="S1210" s="54" t="n">
        <x:f>IF('Deal_Master_Wide'!$CO$175="","",'Deal_Master_Wide'!$CO$175)</x:f>
        <x:v>808.2677</x:v>
      </x:c>
      <x:c r="T1210" s="54" t="str">
        <x:f>IF('Deal_Master_Wide'!$CV$175="","",'Deal_Master_Wide'!$CV$175)</x:f>
      </x:c>
      <x:c r="U1210" s="54" t="n">
        <x:f>IF('Deal_Master_Wide'!$DC$175="","",'Deal_Master_Wide'!$DC$175)</x:f>
        <x:v>68.8408</x:v>
      </x:c>
      <x:c r="V1210" s="56" t="n">
        <x:f>IF('Deal_Master_Wide'!$DJ$175="","",'Deal_Master_Wide'!$DJ$175)</x:f>
        <x:v>-17.0666</x:v>
      </x:c>
      <x:c r="W1210" s="56" t="n">
        <x:f>IF('Deal_Master_Wide'!$DQ$175="","",'Deal_Master_Wide'!$DQ$175)</x:f>
        <x:v>-56.0811</x:v>
      </x:c>
      <x:c r="X1210" s="56" t="str">
        <x:f>IF('Deal_Master_Wide'!$DX$175="","",'Deal_Master_Wide'!$DX$175)</x:f>
      </x:c>
      <x:c r="Y1210" s="118" t="n">
        <x:f>IF('Deal_Master_Wide'!$EE$175="","",'Deal_Master_Wide'!$EE$175)</x:f>
        <x:v>7</x:v>
      </x:c>
      <x:c r="Z1210" s="118" t="n">
        <x:f>IF('Deal_Master_Wide'!$EL$175="","",'Deal_Master_Wide'!$EL$175)</x:f>
        <x:v>25</x:v>
      </x:c>
      <x:c r="AA1210" s="52" t="str">
        <x:f>IF('Deal_Master_Wide'!$AL$175="","",'Deal_Master_Wide'!$AL$175)</x:f>
        <x:v>Unknown</x:v>
      </x:c>
      <x:c r="AB1210" s="54" t="n">
        <x:f>IF('Deal_Master_Wide'!$AF$175="","",'Deal_Master_Wide'!$AF$175)</x:f>
        <x:v>627</x:v>
      </x:c>
      <x:c r="AC1210" s="52" t="str">
        <x:f>IF(COUNT($P1210,$Q1210,$R1210,$S1210,$T1210,$U1210,$V1210,$W1210,$X1210)=9,"Yes","No")</x:f>
        <x:v>No</x:v>
      </x:c>
      <x:c r="AD1210" s="52" t="str">
        <x:f>IF(COUNT($Y1210,$Z1210)=2,"Yes","No")</x:f>
        <x:v>Yes</x:v>
      </x:c>
      <x:c r="AE1210" s="50" t="str"/>
      <x:c r="AF1210" t="str"/>
    </x:row>
    <x:row r="1211" ht="20" customHeight="1">
      <x:c r="A1211" s="50" t="str">
        <x:v>CTL-0173</x:v>
      </x:c>
      <x:c r="B1211" s="50" t="str">
        <x:v>Candidate alternative-rationale group</x:v>
      </x:c>
      <x:c r="C1211" s="52" t="str">
        <x:f>IF('Deal_Master_Wide'!$AU$175="","",'Deal_Master_Wide'!$AU$175)</x:f>
        <x:v>Not reviewed</x:v>
      </x:c>
      <x:c r="D1211" s="52" t="str">
        <x:f>IF('Deal_Master_Wide'!$AV$175="","",'Deal_Master_Wide'!$AV$175)</x:f>
        <x:v>Not assessed</x:v>
      </x:c>
      <x:c r="E1211" s="50" t="n">
        <x:v>0</x:v>
      </x:c>
      <x:c r="F1211" s="52" t="str">
        <x:f>IF(OR($C1211="High-confidence innovation-driven",$C1211="Medium-confidence innovation-driven"),1,IF($C1211="Clear alternative-rationale",0,""))</x:f>
      </x:c>
      <x:c r="G1211" s="52" t="str">
        <x:f>IF('Deal_Master_Wide'!$M$175="","",'Deal_Master_Wide'!$M$175)</x:f>
        <x:v>Review</x:v>
      </x:c>
      <x:c r="H1211" s="50" t="str">
        <x:v>Vectura Group Ltd</x:v>
      </x:c>
      <x:c r="I1211" s="50" t="str">
        <x:v>SkyePharma Ltd; Vectura Group Ltd</x:v>
      </x:c>
      <x:c r="J1211" s="50" t="n">
        <x:v>2016</x:v>
      </x:c>
      <x:c r="K1211" s="50" t="n">
        <x:v>2</x:v>
      </x:c>
      <x:c r="L1211" s="50" t="n">
        <x:v>2018</x:v>
      </x:c>
      <x:c r="M1211" s="50" t="n">
        <x:v>1</x:v>
      </x:c>
      <x:c r="N1211" s="50" t="n">
        <x:v>1</x:v>
      </x:c>
      <x:c r="O1211" s="52" t="str">
        <x:f>IF($F1211="","",$F1211*$M1211)</x:f>
      </x:c>
      <x:c r="P1211" s="54" t="n">
        <x:f>IF('Deal_Master_Wide'!$BU$175="","",'Deal_Master_Wide'!$BU$175)</x:f>
        <x:v>181.3981</x:v>
      </x:c>
      <x:c r="Q1211" s="54" t="n">
        <x:f>IF('Deal_Master_Wide'!$CB$175="","",'Deal_Master_Wide'!$CB$175)</x:f>
        <x:v>-62.0483</x:v>
      </x:c>
      <x:c r="R1211" s="54" t="n">
        <x:f>IF('Deal_Master_Wide'!$CI$175="","",'Deal_Master_Wide'!$CI$175)</x:f>
        <x:v>-99.6842</x:v>
      </x:c>
      <x:c r="S1211" s="54" t="n">
        <x:f>IF('Deal_Master_Wide'!$CP$175="","",'Deal_Master_Wide'!$CP$175)</x:f>
        <x:v>691.6141</x:v>
      </x:c>
      <x:c r="T1211" s="54" t="str">
        <x:f>IF('Deal_Master_Wide'!$CW$175="","",'Deal_Master_Wide'!$CW$175)</x:f>
      </x:c>
      <x:c r="U1211" s="54" t="n">
        <x:f>IF('Deal_Master_Wide'!$DD$175="","",'Deal_Master_Wide'!$DD$175)</x:f>
        <x:v>54.0239</x:v>
      </x:c>
      <x:c r="V1211" s="56" t="n">
        <x:f>IF('Deal_Master_Wide'!$DK$175="","",'Deal_Master_Wide'!$DK$175)</x:f>
        <x:v>-13.1652</x:v>
      </x:c>
      <x:c r="W1211" s="56" t="n">
        <x:f>IF('Deal_Master_Wide'!$DR$175="","",'Deal_Master_Wide'!$DR$175)</x:f>
        <x:v>-34.2056</x:v>
      </x:c>
      <x:c r="X1211" s="56" t="str">
        <x:f>IF('Deal_Master_Wide'!$DY$175="","",'Deal_Master_Wide'!$DY$175)</x:f>
      </x:c>
      <x:c r="Y1211" s="118" t="n">
        <x:f>IF('Deal_Master_Wide'!$EF$175="","",'Deal_Master_Wide'!$EF$175)</x:f>
        <x:v>3</x:v>
      </x:c>
      <x:c r="Z1211" s="118" t="n">
        <x:f>IF('Deal_Master_Wide'!$EM$175="","",'Deal_Master_Wide'!$EM$175)</x:f>
        <x:v>7</x:v>
      </x:c>
      <x:c r="AA1211" s="52" t="str">
        <x:f>IF('Deal_Master_Wide'!$AL$175="","",'Deal_Master_Wide'!$AL$175)</x:f>
        <x:v>Unknown</x:v>
      </x:c>
      <x:c r="AB1211" s="54" t="n">
        <x:f>IF('Deal_Master_Wide'!$AF$175="","",'Deal_Master_Wide'!$AF$175)</x:f>
        <x:v>627</x:v>
      </x:c>
      <x:c r="AC1211" s="52" t="str">
        <x:f>IF(COUNT($P1211,$Q1211,$R1211,$S1211,$T1211,$U1211,$V1211,$W1211,$X1211)=9,"Yes","No")</x:f>
        <x:v>No</x:v>
      </x:c>
      <x:c r="AD1211" s="52" t="str">
        <x:f>IF(COUNT($Y1211,$Z1211)=2,"Yes","No")</x:f>
        <x:v>Yes</x:v>
      </x:c>
      <x:c r="AE1211" s="50" t="str"/>
      <x:c r="AF1211" t="str"/>
    </x:row>
    <x:row r="1212" ht="20" customHeight="1">
      <x:c r="A1212" s="50" t="str">
        <x:v>CTL-0173</x:v>
      </x:c>
      <x:c r="B1212" s="50" t="str">
        <x:v>Candidate alternative-rationale group</x:v>
      </x:c>
      <x:c r="C1212" s="52" t="str">
        <x:f>IF('Deal_Master_Wide'!$AU$175="","",'Deal_Master_Wide'!$AU$175)</x:f>
        <x:v>Not reviewed</x:v>
      </x:c>
      <x:c r="D1212" s="52" t="str">
        <x:f>IF('Deal_Master_Wide'!$AV$175="","",'Deal_Master_Wide'!$AV$175)</x:f>
        <x:v>Not assessed</x:v>
      </x:c>
      <x:c r="E1212" s="50" t="n">
        <x:v>0</x:v>
      </x:c>
      <x:c r="F1212" s="52" t="str">
        <x:f>IF(OR($C1212="High-confidence innovation-driven",$C1212="Medium-confidence innovation-driven"),1,IF($C1212="Clear alternative-rationale",0,""))</x:f>
      </x:c>
      <x:c r="G1212" s="52" t="str">
        <x:f>IF('Deal_Master_Wide'!$M$175="","",'Deal_Master_Wide'!$M$175)</x:f>
        <x:v>Review</x:v>
      </x:c>
      <x:c r="H1212" s="50" t="str">
        <x:v>Vectura Group Ltd</x:v>
      </x:c>
      <x:c r="I1212" s="50" t="str">
        <x:v>SkyePharma Ltd; Vectura Group Ltd</x:v>
      </x:c>
      <x:c r="J1212" s="50" t="n">
        <x:v>2016</x:v>
      </x:c>
      <x:c r="K1212" s="50" t="n">
        <x:v>3</x:v>
      </x:c>
      <x:c r="L1212" s="50" t="n">
        <x:v>2019</x:v>
      </x:c>
      <x:c r="M1212" s="50" t="n">
        <x:v>1</x:v>
      </x:c>
      <x:c r="N1212" s="50" t="n">
        <x:v>1</x:v>
      </x:c>
      <x:c r="O1212" s="52" t="str">
        <x:f>IF($F1212="","",$F1212*$M1212)</x:f>
      </x:c>
      <x:c r="P1212" s="54" t="n">
        <x:f>IF('Deal_Master_Wide'!$BV$175="","",'Deal_Master_Wide'!$BV$175)</x:f>
        <x:v>203.3469</x:v>
      </x:c>
      <x:c r="Q1212" s="54" t="n">
        <x:f>IF('Deal_Master_Wide'!$CC$175="","",'Deal_Master_Wide'!$CC$175)</x:f>
        <x:v>-26.8012</x:v>
      </x:c>
      <x:c r="R1212" s="54" t="n">
        <x:f>IF('Deal_Master_Wide'!$CJ$175="","",'Deal_Master_Wide'!$CJ$175)</x:f>
        <x:v>-25.2045</x:v>
      </x:c>
      <x:c r="S1212" s="54" t="n">
        <x:f>IF('Deal_Master_Wide'!$CQ$175="","",'Deal_Master_Wide'!$CQ$175)</x:f>
        <x:v>626.83</x:v>
      </x:c>
      <x:c r="T1212" s="54" t="n">
        <x:f>IF('Deal_Master_Wide'!$CX$175="","",'Deal_Master_Wide'!$CX$175)</x:f>
        <x:v>8.9766</x:v>
      </x:c>
      <x:c r="U1212" s="54" t="n">
        <x:f>IF('Deal_Master_Wide'!$DE$175="","",'Deal_Master_Wide'!$DE$175)</x:f>
        <x:v>53.8305</x:v>
      </x:c>
      <x:c r="V1212" s="56" t="n">
        <x:f>IF('Deal_Master_Wide'!$DL$175="","",'Deal_Master_Wide'!$DL$175)</x:f>
        <x:v>-3.8365</x:v>
      </x:c>
      <x:c r="W1212" s="56" t="n">
        <x:f>IF('Deal_Master_Wide'!$DS$175="","",'Deal_Master_Wide'!$DS$175)</x:f>
        <x:v>-13.18</x:v>
      </x:c>
      <x:c r="X1212" s="56" t="n">
        <x:f>IF('Deal_Master_Wide'!$DZ$175="","",'Deal_Master_Wide'!$DZ$175)</x:f>
        <x:v>1.4321</x:v>
      </x:c>
      <x:c r="Y1212" s="118" t="n">
        <x:f>IF('Deal_Master_Wide'!$EG$175="","",'Deal_Master_Wide'!$EG$175)</x:f>
        <x:v>4</x:v>
      </x:c>
      <x:c r="Z1212" s="118" t="n">
        <x:f>IF('Deal_Master_Wide'!$EN$175="","",'Deal_Master_Wide'!$EN$175)</x:f>
        <x:v>5</x:v>
      </x:c>
      <x:c r="AA1212" s="52" t="str">
        <x:f>IF('Deal_Master_Wide'!$AL$175="","",'Deal_Master_Wide'!$AL$175)</x:f>
        <x:v>Unknown</x:v>
      </x:c>
      <x:c r="AB1212" s="54" t="n">
        <x:f>IF('Deal_Master_Wide'!$AF$175="","",'Deal_Master_Wide'!$AF$175)</x:f>
        <x:v>627</x:v>
      </x:c>
      <x:c r="AC1212" s="52" t="str">
        <x:f>IF(COUNT($P1212,$Q1212,$R1212,$S1212,$T1212,$U1212,$V1212,$W1212,$X1212)=9,"Yes","No")</x:f>
        <x:v>Yes</x:v>
      </x:c>
      <x:c r="AD1212" s="52" t="str">
        <x:f>IF(COUNT($Y1212,$Z1212)=2,"Yes","No")</x:f>
        <x:v>Yes</x:v>
      </x:c>
      <x:c r="AE1212" s="50" t="str"/>
      <x:c r="AF1212" t="str"/>
    </x:row>
    <x:row r="1213" ht="20" customHeight="1">
      <x:c r="A1213" s="50" t="str">
        <x:v>CTL-0174</x:v>
      </x:c>
      <x:c r="B1213" s="50" t="str">
        <x:v>Candidate alternative-rationale group</x:v>
      </x:c>
      <x:c r="C1213" s="52" t="str">
        <x:f>IF('Deal_Master_Wide'!$AU$176="","",'Deal_Master_Wide'!$AU$176)</x:f>
        <x:v>Not reviewed</x:v>
      </x:c>
      <x:c r="D1213" s="52" t="str">
        <x:f>IF('Deal_Master_Wide'!$AV$176="","",'Deal_Master_Wide'!$AV$176)</x:f>
        <x:v>Not assessed</x:v>
      </x:c>
      <x:c r="E1213" s="50" t="n">
        <x:v>0</x:v>
      </x:c>
      <x:c r="F1213" s="52" t="str">
        <x:f>IF(OR($C1213="High-confidence innovation-driven",$C1213="Medium-confidence innovation-driven"),1,IF($C1213="Clear alternative-rationale",0,""))</x:f>
      </x:c>
      <x:c r="G1213" s="52" t="str">
        <x:f>IF('Deal_Master_Wide'!$M$176="","",'Deal_Master_Wide'!$M$176)</x:f>
        <x:v>Review</x:v>
      </x:c>
      <x:c r="H1213" s="50" t="str">
        <x:v>Spark Therapeutics Inc</x:v>
      </x:c>
      <x:c r="I1213" s="50" t="str">
        <x:v>Genable Technologies Ltd</x:v>
      </x:c>
      <x:c r="J1213" s="50" t="n">
        <x:v>2016</x:v>
      </x:c>
      <x:c r="K1213" s="50" t="n">
        <x:v>-3</x:v>
      </x:c>
      <x:c r="L1213" s="50" t="n">
        <x:v>2013</x:v>
      </x:c>
      <x:c r="M1213" s="50" t="n">
        <x:v>0</x:v>
      </x:c>
      <x:c r="N1213" s="50" t="n">
        <x:v>0</x:v>
      </x:c>
      <x:c r="O1213" s="52" t="str">
        <x:f>IF($F1213="","",$F1213*$M1213)</x:f>
      </x:c>
      <x:c r="P1213" s="54" t="str">
        <x:f>IF('Deal_Master_Wide'!$BP$176="","",'Deal_Master_Wide'!$BP$176)</x:f>
      </x:c>
      <x:c r="Q1213" s="54" t="str">
        <x:f>IF('Deal_Master_Wide'!$BW$176="","",'Deal_Master_Wide'!$BW$176)</x:f>
      </x:c>
      <x:c r="R1213" s="54" t="str">
        <x:f>IF('Deal_Master_Wide'!$CD$176="","",'Deal_Master_Wide'!$CD$176)</x:f>
      </x:c>
      <x:c r="S1213" s="54" t="str">
        <x:f>IF('Deal_Master_Wide'!$CK$176="","",'Deal_Master_Wide'!$CK$176)</x:f>
      </x:c>
      <x:c r="T1213" s="54" t="str">
        <x:f>IF('Deal_Master_Wide'!$CR$176="","",'Deal_Master_Wide'!$CR$176)</x:f>
      </x:c>
      <x:c r="U1213" s="54" t="str">
        <x:f>IF('Deal_Master_Wide'!$CY$176="","",'Deal_Master_Wide'!$CY$176)</x:f>
      </x:c>
      <x:c r="V1213" s="56" t="str">
        <x:f>IF('Deal_Master_Wide'!$DF$176="","",'Deal_Master_Wide'!$DF$176)</x:f>
      </x:c>
      <x:c r="W1213" s="56" t="str">
        <x:f>IF('Deal_Master_Wide'!$DM$176="","",'Deal_Master_Wide'!$DM$176)</x:f>
      </x:c>
      <x:c r="X1213" s="56" t="str">
        <x:f>IF('Deal_Master_Wide'!$DT$176="","",'Deal_Master_Wide'!$DT$176)</x:f>
      </x:c>
      <x:c r="Y1213" s="118" t="str">
        <x:f>IF('Deal_Master_Wide'!$EA$176="","",'Deal_Master_Wide'!$EA$176)</x:f>
      </x:c>
      <x:c r="Z1213" s="118" t="str">
        <x:f>IF('Deal_Master_Wide'!$EH$176="","",'Deal_Master_Wide'!$EH$176)</x:f>
      </x:c>
      <x:c r="AA1213" s="52" t="str">
        <x:f>IF('Deal_Master_Wide'!$AL$176="","",'Deal_Master_Wide'!$AL$176)</x:f>
        <x:v>Unknown</x:v>
      </x:c>
      <x:c r="AB1213" s="54" t="n">
        <x:f>IF('Deal_Master_Wide'!$AF$176="","",'Deal_Master_Wide'!$AF$176)</x:f>
        <x:v>15</x:v>
      </x:c>
      <x:c r="AC1213" s="52" t="str">
        <x:f>IF(COUNT($P1213,$Q1213,$R1213,$S1213,$T1213,$U1213,$V1213,$W1213,$X1213)=9,"Yes","No")</x:f>
        <x:v>No</x:v>
      </x:c>
      <x:c r="AD1213" s="52" t="str">
        <x:f>IF(COUNT($Y1213,$Z1213)=2,"Yes","No")</x:f>
        <x:v>No</x:v>
      </x:c>
      <x:c r="AE1213" s="50" t="str"/>
      <x:c r="AF1213" t="str"/>
    </x:row>
    <x:row r="1214" ht="20" customHeight="1">
      <x:c r="A1214" s="50" t="str">
        <x:v>CTL-0174</x:v>
      </x:c>
      <x:c r="B1214" s="50" t="str">
        <x:v>Candidate alternative-rationale group</x:v>
      </x:c>
      <x:c r="C1214" s="52" t="str">
        <x:f>IF('Deal_Master_Wide'!$AU$176="","",'Deal_Master_Wide'!$AU$176)</x:f>
        <x:v>Not reviewed</x:v>
      </x:c>
      <x:c r="D1214" s="52" t="str">
        <x:f>IF('Deal_Master_Wide'!$AV$176="","",'Deal_Master_Wide'!$AV$176)</x:f>
        <x:v>Not assessed</x:v>
      </x:c>
      <x:c r="E1214" s="50" t="n">
        <x:v>0</x:v>
      </x:c>
      <x:c r="F1214" s="52" t="str">
        <x:f>IF(OR($C1214="High-confidence innovation-driven",$C1214="Medium-confidence innovation-driven"),1,IF($C1214="Clear alternative-rationale",0,""))</x:f>
      </x:c>
      <x:c r="G1214" s="52" t="str">
        <x:f>IF('Deal_Master_Wide'!$M$176="","",'Deal_Master_Wide'!$M$176)</x:f>
        <x:v>Review</x:v>
      </x:c>
      <x:c r="H1214" s="50" t="str">
        <x:v>Spark Therapeutics Inc</x:v>
      </x:c>
      <x:c r="I1214" s="50" t="str">
        <x:v>Genable Technologies Ltd</x:v>
      </x:c>
      <x:c r="J1214" s="50" t="n">
        <x:v>2016</x:v>
      </x:c>
      <x:c r="K1214" s="50" t="n">
        <x:v>-2</x:v>
      </x:c>
      <x:c r="L1214" s="50" t="n">
        <x:v>2014</x:v>
      </x:c>
      <x:c r="M1214" s="50" t="n">
        <x:v>0</x:v>
      </x:c>
      <x:c r="N1214" s="50" t="n">
        <x:v>0</x:v>
      </x:c>
      <x:c r="O1214" s="52" t="str">
        <x:f>IF($F1214="","",$F1214*$M1214)</x:f>
      </x:c>
      <x:c r="P1214" s="54" t="str">
        <x:f>IF('Deal_Master_Wide'!$BQ$176="","",'Deal_Master_Wide'!$BQ$176)</x:f>
      </x:c>
      <x:c r="Q1214" s="54" t="str">
        <x:f>IF('Deal_Master_Wide'!$BX$176="","",'Deal_Master_Wide'!$BX$176)</x:f>
      </x:c>
      <x:c r="R1214" s="54" t="str">
        <x:f>IF('Deal_Master_Wide'!$CE$176="","",'Deal_Master_Wide'!$CE$176)</x:f>
      </x:c>
      <x:c r="S1214" s="54" t="str">
        <x:f>IF('Deal_Master_Wide'!$CL$176="","",'Deal_Master_Wide'!$CL$176)</x:f>
      </x:c>
      <x:c r="T1214" s="54" t="str">
        <x:f>IF('Deal_Master_Wide'!$CS$176="","",'Deal_Master_Wide'!$CS$176)</x:f>
      </x:c>
      <x:c r="U1214" s="54" t="str">
        <x:f>IF('Deal_Master_Wide'!$CZ$176="","",'Deal_Master_Wide'!$CZ$176)</x:f>
      </x:c>
      <x:c r="V1214" s="56" t="str">
        <x:f>IF('Deal_Master_Wide'!$DG$176="","",'Deal_Master_Wide'!$DG$176)</x:f>
      </x:c>
      <x:c r="W1214" s="56" t="str">
        <x:f>IF('Deal_Master_Wide'!$DN$176="","",'Deal_Master_Wide'!$DN$176)</x:f>
      </x:c>
      <x:c r="X1214" s="56" t="str">
        <x:f>IF('Deal_Master_Wide'!$DU$176="","",'Deal_Master_Wide'!$DU$176)</x:f>
      </x:c>
      <x:c r="Y1214" s="118" t="str">
        <x:f>IF('Deal_Master_Wide'!$EB$176="","",'Deal_Master_Wide'!$EB$176)</x:f>
      </x:c>
      <x:c r="Z1214" s="118" t="str">
        <x:f>IF('Deal_Master_Wide'!$EI$176="","",'Deal_Master_Wide'!$EI$176)</x:f>
      </x:c>
      <x:c r="AA1214" s="52" t="str">
        <x:f>IF('Deal_Master_Wide'!$AL$176="","",'Deal_Master_Wide'!$AL$176)</x:f>
        <x:v>Unknown</x:v>
      </x:c>
      <x:c r="AB1214" s="54" t="n">
        <x:f>IF('Deal_Master_Wide'!$AF$176="","",'Deal_Master_Wide'!$AF$176)</x:f>
        <x:v>15</x:v>
      </x:c>
      <x:c r="AC1214" s="52" t="str">
        <x:f>IF(COUNT($P1214,$Q1214,$R1214,$S1214,$T1214,$U1214,$V1214,$W1214,$X1214)=9,"Yes","No")</x:f>
        <x:v>No</x:v>
      </x:c>
      <x:c r="AD1214" s="52" t="str">
        <x:f>IF(COUNT($Y1214,$Z1214)=2,"Yes","No")</x:f>
        <x:v>No</x:v>
      </x:c>
      <x:c r="AE1214" s="50" t="str"/>
      <x:c r="AF1214" t="str"/>
    </x:row>
    <x:row r="1215" ht="20" customHeight="1">
      <x:c r="A1215" s="50" t="str">
        <x:v>CTL-0174</x:v>
      </x:c>
      <x:c r="B1215" s="50" t="str">
        <x:v>Candidate alternative-rationale group</x:v>
      </x:c>
      <x:c r="C1215" s="52" t="str">
        <x:f>IF('Deal_Master_Wide'!$AU$176="","",'Deal_Master_Wide'!$AU$176)</x:f>
        <x:v>Not reviewed</x:v>
      </x:c>
      <x:c r="D1215" s="52" t="str">
        <x:f>IF('Deal_Master_Wide'!$AV$176="","",'Deal_Master_Wide'!$AV$176)</x:f>
        <x:v>Not assessed</x:v>
      </x:c>
      <x:c r="E1215" s="50" t="n">
        <x:v>0</x:v>
      </x:c>
      <x:c r="F1215" s="52" t="str">
        <x:f>IF(OR($C1215="High-confidence innovation-driven",$C1215="Medium-confidence innovation-driven"),1,IF($C1215="Clear alternative-rationale",0,""))</x:f>
      </x:c>
      <x:c r="G1215" s="52" t="str">
        <x:f>IF('Deal_Master_Wide'!$M$176="","",'Deal_Master_Wide'!$M$176)</x:f>
        <x:v>Review</x:v>
      </x:c>
      <x:c r="H1215" s="50" t="str">
        <x:v>Spark Therapeutics Inc</x:v>
      </x:c>
      <x:c r="I1215" s="50" t="str">
        <x:v>Genable Technologies Ltd</x:v>
      </x:c>
      <x:c r="J1215" s="50" t="n">
        <x:v>2016</x:v>
      </x:c>
      <x:c r="K1215" s="50" t="n">
        <x:v>-1</x:v>
      </x:c>
      <x:c r="L1215" s="50" t="n">
        <x:v>2015</x:v>
      </x:c>
      <x:c r="M1215" s="50" t="n">
        <x:v>0</x:v>
      </x:c>
      <x:c r="N1215" s="50" t="n">
        <x:v>0</x:v>
      </x:c>
      <x:c r="O1215" s="52" t="str">
        <x:f>IF($F1215="","",$F1215*$M1215)</x:f>
      </x:c>
      <x:c r="P1215" s="54" t="str">
        <x:f>IF('Deal_Master_Wide'!$BR$176="","",'Deal_Master_Wide'!$BR$176)</x:f>
      </x:c>
      <x:c r="Q1215" s="54" t="str">
        <x:f>IF('Deal_Master_Wide'!$BY$176="","",'Deal_Master_Wide'!$BY$176)</x:f>
      </x:c>
      <x:c r="R1215" s="54" t="str">
        <x:f>IF('Deal_Master_Wide'!$CF$176="","",'Deal_Master_Wide'!$CF$176)</x:f>
      </x:c>
      <x:c r="S1215" s="54" t="str">
        <x:f>IF('Deal_Master_Wide'!$CM$176="","",'Deal_Master_Wide'!$CM$176)</x:f>
      </x:c>
      <x:c r="T1215" s="54" t="str">
        <x:f>IF('Deal_Master_Wide'!$CT$176="","",'Deal_Master_Wide'!$CT$176)</x:f>
      </x:c>
      <x:c r="U1215" s="54" t="str">
        <x:f>IF('Deal_Master_Wide'!$DA$176="","",'Deal_Master_Wide'!$DA$176)</x:f>
      </x:c>
      <x:c r="V1215" s="56" t="str">
        <x:f>IF('Deal_Master_Wide'!$DH$176="","",'Deal_Master_Wide'!$DH$176)</x:f>
      </x:c>
      <x:c r="W1215" s="56" t="str">
        <x:f>IF('Deal_Master_Wide'!$DO$176="","",'Deal_Master_Wide'!$DO$176)</x:f>
      </x:c>
      <x:c r="X1215" s="56" t="str">
        <x:f>IF('Deal_Master_Wide'!$DV$176="","",'Deal_Master_Wide'!$DV$176)</x:f>
      </x:c>
      <x:c r="Y1215" s="118" t="str">
        <x:f>IF('Deal_Master_Wide'!$EC$176="","",'Deal_Master_Wide'!$EC$176)</x:f>
      </x:c>
      <x:c r="Z1215" s="118" t="str">
        <x:f>IF('Deal_Master_Wide'!$EJ$176="","",'Deal_Master_Wide'!$EJ$176)</x:f>
      </x:c>
      <x:c r="AA1215" s="52" t="str">
        <x:f>IF('Deal_Master_Wide'!$AL$176="","",'Deal_Master_Wide'!$AL$176)</x:f>
        <x:v>Unknown</x:v>
      </x:c>
      <x:c r="AB1215" s="54" t="n">
        <x:f>IF('Deal_Master_Wide'!$AF$176="","",'Deal_Master_Wide'!$AF$176)</x:f>
        <x:v>15</x:v>
      </x:c>
      <x:c r="AC1215" s="52" t="str">
        <x:f>IF(COUNT($P1215,$Q1215,$R1215,$S1215,$T1215,$U1215,$V1215,$W1215,$X1215)=9,"Yes","No")</x:f>
        <x:v>No</x:v>
      </x:c>
      <x:c r="AD1215" s="52" t="str">
        <x:f>IF(COUNT($Y1215,$Z1215)=2,"Yes","No")</x:f>
        <x:v>No</x:v>
      </x:c>
      <x:c r="AE1215" s="50" t="str"/>
      <x:c r="AF1215" t="str"/>
    </x:row>
    <x:row r="1216" ht="20" customHeight="1">
      <x:c r="A1216" s="50" t="str">
        <x:v>CTL-0174</x:v>
      </x:c>
      <x:c r="B1216" s="50" t="str">
        <x:v>Candidate alternative-rationale group</x:v>
      </x:c>
      <x:c r="C1216" s="52" t="str">
        <x:f>IF('Deal_Master_Wide'!$AU$176="","",'Deal_Master_Wide'!$AU$176)</x:f>
        <x:v>Not reviewed</x:v>
      </x:c>
      <x:c r="D1216" s="52" t="str">
        <x:f>IF('Deal_Master_Wide'!$AV$176="","",'Deal_Master_Wide'!$AV$176)</x:f>
        <x:v>Not assessed</x:v>
      </x:c>
      <x:c r="E1216" s="50" t="n">
        <x:v>0</x:v>
      </x:c>
      <x:c r="F1216" s="52" t="str">
        <x:f>IF(OR($C1216="High-confidence innovation-driven",$C1216="Medium-confidence innovation-driven"),1,IF($C1216="Clear alternative-rationale",0,""))</x:f>
      </x:c>
      <x:c r="G1216" s="52" t="str">
        <x:f>IF('Deal_Master_Wide'!$M$176="","",'Deal_Master_Wide'!$M$176)</x:f>
        <x:v>Review</x:v>
      </x:c>
      <x:c r="H1216" s="50" t="str">
        <x:v>Spark Therapeutics Inc</x:v>
      </x:c>
      <x:c r="I1216" s="50" t="str">
        <x:v>Genable Technologies Ltd</x:v>
      </x:c>
      <x:c r="J1216" s="50" t="n">
        <x:v>2016</x:v>
      </x:c>
      <x:c r="K1216" s="50" t="n">
        <x:v>0</x:v>
      </x:c>
      <x:c r="L1216" s="50" t="n">
        <x:v>2016</x:v>
      </x:c>
      <x:c r="M1216" s="50" t="n">
        <x:v>0</x:v>
      </x:c>
      <x:c r="N1216" s="50" t="n">
        <x:v>1</x:v>
      </x:c>
      <x:c r="O1216" s="52" t="str">
        <x:f>IF($F1216="","",$F1216*$M1216)</x:f>
      </x:c>
      <x:c r="P1216" s="54" t="str">
        <x:f>IF('Deal_Master_Wide'!$BS$176="","",'Deal_Master_Wide'!$BS$176)</x:f>
      </x:c>
      <x:c r="Q1216" s="54" t="str">
        <x:f>IF('Deal_Master_Wide'!$BZ$176="","",'Deal_Master_Wide'!$BZ$176)</x:f>
      </x:c>
      <x:c r="R1216" s="54" t="str">
        <x:f>IF('Deal_Master_Wide'!$CG$176="","",'Deal_Master_Wide'!$CG$176)</x:f>
      </x:c>
      <x:c r="S1216" s="54" t="str">
        <x:f>IF('Deal_Master_Wide'!$CN$176="","",'Deal_Master_Wide'!$CN$176)</x:f>
      </x:c>
      <x:c r="T1216" s="54" t="str">
        <x:f>IF('Deal_Master_Wide'!$CU$176="","",'Deal_Master_Wide'!$CU$176)</x:f>
      </x:c>
      <x:c r="U1216" s="54" t="str">
        <x:f>IF('Deal_Master_Wide'!$DB$176="","",'Deal_Master_Wide'!$DB$176)</x:f>
      </x:c>
      <x:c r="V1216" s="56" t="str">
        <x:f>IF('Deal_Master_Wide'!$DI$176="","",'Deal_Master_Wide'!$DI$176)</x:f>
      </x:c>
      <x:c r="W1216" s="56" t="str">
        <x:f>IF('Deal_Master_Wide'!$DP$176="","",'Deal_Master_Wide'!$DP$176)</x:f>
      </x:c>
      <x:c r="X1216" s="56" t="str">
        <x:f>IF('Deal_Master_Wide'!$DW$176="","",'Deal_Master_Wide'!$DW$176)</x:f>
      </x:c>
      <x:c r="Y1216" s="118" t="str">
        <x:f>IF('Deal_Master_Wide'!$ED$176="","",'Deal_Master_Wide'!$ED$176)</x:f>
      </x:c>
      <x:c r="Z1216" s="118" t="str">
        <x:f>IF('Deal_Master_Wide'!$EK$176="","",'Deal_Master_Wide'!$EK$176)</x:f>
      </x:c>
      <x:c r="AA1216" s="52" t="str">
        <x:f>IF('Deal_Master_Wide'!$AL$176="","",'Deal_Master_Wide'!$AL$176)</x:f>
        <x:v>Unknown</x:v>
      </x:c>
      <x:c r="AB1216" s="54" t="n">
        <x:f>IF('Deal_Master_Wide'!$AF$176="","",'Deal_Master_Wide'!$AF$176)</x:f>
        <x:v>15</x:v>
      </x:c>
      <x:c r="AC1216" s="52" t="str">
        <x:f>IF(COUNT($P1216,$Q1216,$R1216,$S1216,$T1216,$U1216,$V1216,$W1216,$X1216)=9,"Yes","No")</x:f>
        <x:v>No</x:v>
      </x:c>
      <x:c r="AD1216" s="52" t="str">
        <x:f>IF(COUNT($Y1216,$Z1216)=2,"Yes","No")</x:f>
        <x:v>No</x:v>
      </x:c>
      <x:c r="AE1216" s="50" t="str"/>
      <x:c r="AF1216" t="str"/>
    </x:row>
    <x:row r="1217" ht="20" customHeight="1">
      <x:c r="A1217" s="50" t="str">
        <x:v>CTL-0174</x:v>
      </x:c>
      <x:c r="B1217" s="50" t="str">
        <x:v>Candidate alternative-rationale group</x:v>
      </x:c>
      <x:c r="C1217" s="52" t="str">
        <x:f>IF('Deal_Master_Wide'!$AU$176="","",'Deal_Master_Wide'!$AU$176)</x:f>
        <x:v>Not reviewed</x:v>
      </x:c>
      <x:c r="D1217" s="52" t="str">
        <x:f>IF('Deal_Master_Wide'!$AV$176="","",'Deal_Master_Wide'!$AV$176)</x:f>
        <x:v>Not assessed</x:v>
      </x:c>
      <x:c r="E1217" s="50" t="n">
        <x:v>0</x:v>
      </x:c>
      <x:c r="F1217" s="52" t="str">
        <x:f>IF(OR($C1217="High-confidence innovation-driven",$C1217="Medium-confidence innovation-driven"),1,IF($C1217="Clear alternative-rationale",0,""))</x:f>
      </x:c>
      <x:c r="G1217" s="52" t="str">
        <x:f>IF('Deal_Master_Wide'!$M$176="","",'Deal_Master_Wide'!$M$176)</x:f>
        <x:v>Review</x:v>
      </x:c>
      <x:c r="H1217" s="50" t="str">
        <x:v>Spark Therapeutics Inc</x:v>
      </x:c>
      <x:c r="I1217" s="50" t="str">
        <x:v>Genable Technologies Ltd</x:v>
      </x:c>
      <x:c r="J1217" s="50" t="n">
        <x:v>2016</x:v>
      </x:c>
      <x:c r="K1217" s="50" t="n">
        <x:v>1</x:v>
      </x:c>
      <x:c r="L1217" s="50" t="n">
        <x:v>2017</x:v>
      </x:c>
      <x:c r="M1217" s="50" t="n">
        <x:v>1</x:v>
      </x:c>
      <x:c r="N1217" s="50" t="n">
        <x:v>1</x:v>
      </x:c>
      <x:c r="O1217" s="52" t="str">
        <x:f>IF($F1217="","",$F1217*$M1217)</x:f>
      </x:c>
      <x:c r="P1217" s="54" t="str">
        <x:f>IF('Deal_Master_Wide'!$BT$176="","",'Deal_Master_Wide'!$BT$176)</x:f>
      </x:c>
      <x:c r="Q1217" s="54" t="str">
        <x:f>IF('Deal_Master_Wide'!$CA$176="","",'Deal_Master_Wide'!$CA$176)</x:f>
      </x:c>
      <x:c r="R1217" s="54" t="str">
        <x:f>IF('Deal_Master_Wide'!$CH$176="","",'Deal_Master_Wide'!$CH$176)</x:f>
      </x:c>
      <x:c r="S1217" s="54" t="str">
        <x:f>IF('Deal_Master_Wide'!$CO$176="","",'Deal_Master_Wide'!$CO$176)</x:f>
      </x:c>
      <x:c r="T1217" s="54" t="str">
        <x:f>IF('Deal_Master_Wide'!$CV$176="","",'Deal_Master_Wide'!$CV$176)</x:f>
      </x:c>
      <x:c r="U1217" s="54" t="str">
        <x:f>IF('Deal_Master_Wide'!$DC$176="","",'Deal_Master_Wide'!$DC$176)</x:f>
      </x:c>
      <x:c r="V1217" s="56" t="str">
        <x:f>IF('Deal_Master_Wide'!$DJ$176="","",'Deal_Master_Wide'!$DJ$176)</x:f>
      </x:c>
      <x:c r="W1217" s="56" t="str">
        <x:f>IF('Deal_Master_Wide'!$DQ$176="","",'Deal_Master_Wide'!$DQ$176)</x:f>
      </x:c>
      <x:c r="X1217" s="56" t="str">
        <x:f>IF('Deal_Master_Wide'!$DX$176="","",'Deal_Master_Wide'!$DX$176)</x:f>
      </x:c>
      <x:c r="Y1217" s="118" t="str">
        <x:f>IF('Deal_Master_Wide'!$EE$176="","",'Deal_Master_Wide'!$EE$176)</x:f>
      </x:c>
      <x:c r="Z1217" s="118" t="str">
        <x:f>IF('Deal_Master_Wide'!$EL$176="","",'Deal_Master_Wide'!$EL$176)</x:f>
      </x:c>
      <x:c r="AA1217" s="52" t="str">
        <x:f>IF('Deal_Master_Wide'!$AL$176="","",'Deal_Master_Wide'!$AL$176)</x:f>
        <x:v>Unknown</x:v>
      </x:c>
      <x:c r="AB1217" s="54" t="n">
        <x:f>IF('Deal_Master_Wide'!$AF$176="","",'Deal_Master_Wide'!$AF$176)</x:f>
        <x:v>15</x:v>
      </x:c>
      <x:c r="AC1217" s="52" t="str">
        <x:f>IF(COUNT($P1217,$Q1217,$R1217,$S1217,$T1217,$U1217,$V1217,$W1217,$X1217)=9,"Yes","No")</x:f>
        <x:v>No</x:v>
      </x:c>
      <x:c r="AD1217" s="52" t="str">
        <x:f>IF(COUNT($Y1217,$Z1217)=2,"Yes","No")</x:f>
        <x:v>No</x:v>
      </x:c>
      <x:c r="AE1217" s="50" t="str"/>
      <x:c r="AF1217" t="str"/>
    </x:row>
    <x:row r="1218" ht="20" customHeight="1">
      <x:c r="A1218" s="50" t="str">
        <x:v>CTL-0174</x:v>
      </x:c>
      <x:c r="B1218" s="50" t="str">
        <x:v>Candidate alternative-rationale group</x:v>
      </x:c>
      <x:c r="C1218" s="52" t="str">
        <x:f>IF('Deal_Master_Wide'!$AU$176="","",'Deal_Master_Wide'!$AU$176)</x:f>
        <x:v>Not reviewed</x:v>
      </x:c>
      <x:c r="D1218" s="52" t="str">
        <x:f>IF('Deal_Master_Wide'!$AV$176="","",'Deal_Master_Wide'!$AV$176)</x:f>
        <x:v>Not assessed</x:v>
      </x:c>
      <x:c r="E1218" s="50" t="n">
        <x:v>0</x:v>
      </x:c>
      <x:c r="F1218" s="52" t="str">
        <x:f>IF(OR($C1218="High-confidence innovation-driven",$C1218="Medium-confidence innovation-driven"),1,IF($C1218="Clear alternative-rationale",0,""))</x:f>
      </x:c>
      <x:c r="G1218" s="52" t="str">
        <x:f>IF('Deal_Master_Wide'!$M$176="","",'Deal_Master_Wide'!$M$176)</x:f>
        <x:v>Review</x:v>
      </x:c>
      <x:c r="H1218" s="50" t="str">
        <x:v>Spark Therapeutics Inc</x:v>
      </x:c>
      <x:c r="I1218" s="50" t="str">
        <x:v>Genable Technologies Ltd</x:v>
      </x:c>
      <x:c r="J1218" s="50" t="n">
        <x:v>2016</x:v>
      </x:c>
      <x:c r="K1218" s="50" t="n">
        <x:v>2</x:v>
      </x:c>
      <x:c r="L1218" s="50" t="n">
        <x:v>2018</x:v>
      </x:c>
      <x:c r="M1218" s="50" t="n">
        <x:v>1</x:v>
      </x:c>
      <x:c r="N1218" s="50" t="n">
        <x:v>1</x:v>
      </x:c>
      <x:c r="O1218" s="52" t="str">
        <x:f>IF($F1218="","",$F1218*$M1218)</x:f>
      </x:c>
      <x:c r="P1218" s="54" t="str">
        <x:f>IF('Deal_Master_Wide'!$BU$176="","",'Deal_Master_Wide'!$BU$176)</x:f>
      </x:c>
      <x:c r="Q1218" s="54" t="str">
        <x:f>IF('Deal_Master_Wide'!$CB$176="","",'Deal_Master_Wide'!$CB$176)</x:f>
      </x:c>
      <x:c r="R1218" s="54" t="str">
        <x:f>IF('Deal_Master_Wide'!$CI$176="","",'Deal_Master_Wide'!$CI$176)</x:f>
      </x:c>
      <x:c r="S1218" s="54" t="str">
        <x:f>IF('Deal_Master_Wide'!$CP$176="","",'Deal_Master_Wide'!$CP$176)</x:f>
      </x:c>
      <x:c r="T1218" s="54" t="str">
        <x:f>IF('Deal_Master_Wide'!$CW$176="","",'Deal_Master_Wide'!$CW$176)</x:f>
      </x:c>
      <x:c r="U1218" s="54" t="str">
        <x:f>IF('Deal_Master_Wide'!$DD$176="","",'Deal_Master_Wide'!$DD$176)</x:f>
      </x:c>
      <x:c r="V1218" s="56" t="str">
        <x:f>IF('Deal_Master_Wide'!$DK$176="","",'Deal_Master_Wide'!$DK$176)</x:f>
      </x:c>
      <x:c r="W1218" s="56" t="str">
        <x:f>IF('Deal_Master_Wide'!$DR$176="","",'Deal_Master_Wide'!$DR$176)</x:f>
      </x:c>
      <x:c r="X1218" s="56" t="str">
        <x:f>IF('Deal_Master_Wide'!$DY$176="","",'Deal_Master_Wide'!$DY$176)</x:f>
      </x:c>
      <x:c r="Y1218" s="118" t="str">
        <x:f>IF('Deal_Master_Wide'!$EF$176="","",'Deal_Master_Wide'!$EF$176)</x:f>
      </x:c>
      <x:c r="Z1218" s="118" t="str">
        <x:f>IF('Deal_Master_Wide'!$EM$176="","",'Deal_Master_Wide'!$EM$176)</x:f>
      </x:c>
      <x:c r="AA1218" s="52" t="str">
        <x:f>IF('Deal_Master_Wide'!$AL$176="","",'Deal_Master_Wide'!$AL$176)</x:f>
        <x:v>Unknown</x:v>
      </x:c>
      <x:c r="AB1218" s="54" t="n">
        <x:f>IF('Deal_Master_Wide'!$AF$176="","",'Deal_Master_Wide'!$AF$176)</x:f>
        <x:v>15</x:v>
      </x:c>
      <x:c r="AC1218" s="52" t="str">
        <x:f>IF(COUNT($P1218,$Q1218,$R1218,$S1218,$T1218,$U1218,$V1218,$W1218,$X1218)=9,"Yes","No")</x:f>
        <x:v>No</x:v>
      </x:c>
      <x:c r="AD1218" s="52" t="str">
        <x:f>IF(COUNT($Y1218,$Z1218)=2,"Yes","No")</x:f>
        <x:v>No</x:v>
      </x:c>
      <x:c r="AE1218" s="50" t="str"/>
      <x:c r="AF1218" t="str"/>
    </x:row>
    <x:row r="1219" ht="20" customHeight="1">
      <x:c r="A1219" s="50" t="str">
        <x:v>CTL-0174</x:v>
      </x:c>
      <x:c r="B1219" s="50" t="str">
        <x:v>Candidate alternative-rationale group</x:v>
      </x:c>
      <x:c r="C1219" s="52" t="str">
        <x:f>IF('Deal_Master_Wide'!$AU$176="","",'Deal_Master_Wide'!$AU$176)</x:f>
        <x:v>Not reviewed</x:v>
      </x:c>
      <x:c r="D1219" s="52" t="str">
        <x:f>IF('Deal_Master_Wide'!$AV$176="","",'Deal_Master_Wide'!$AV$176)</x:f>
        <x:v>Not assessed</x:v>
      </x:c>
      <x:c r="E1219" s="50" t="n">
        <x:v>0</x:v>
      </x:c>
      <x:c r="F1219" s="52" t="str">
        <x:f>IF(OR($C1219="High-confidence innovation-driven",$C1219="Medium-confidence innovation-driven"),1,IF($C1219="Clear alternative-rationale",0,""))</x:f>
      </x:c>
      <x:c r="G1219" s="52" t="str">
        <x:f>IF('Deal_Master_Wide'!$M$176="","",'Deal_Master_Wide'!$M$176)</x:f>
        <x:v>Review</x:v>
      </x:c>
      <x:c r="H1219" s="50" t="str">
        <x:v>Spark Therapeutics Inc</x:v>
      </x:c>
      <x:c r="I1219" s="50" t="str">
        <x:v>Genable Technologies Ltd</x:v>
      </x:c>
      <x:c r="J1219" s="50" t="n">
        <x:v>2016</x:v>
      </x:c>
      <x:c r="K1219" s="50" t="n">
        <x:v>3</x:v>
      </x:c>
      <x:c r="L1219" s="50" t="n">
        <x:v>2019</x:v>
      </x:c>
      <x:c r="M1219" s="50" t="n">
        <x:v>1</x:v>
      </x:c>
      <x:c r="N1219" s="50" t="n">
        <x:v>1</x:v>
      </x:c>
      <x:c r="O1219" s="52" t="str">
        <x:f>IF($F1219="","",$F1219*$M1219)</x:f>
      </x:c>
      <x:c r="P1219" s="54" t="str">
        <x:f>IF('Deal_Master_Wide'!$BV$176="","",'Deal_Master_Wide'!$BV$176)</x:f>
      </x:c>
      <x:c r="Q1219" s="54" t="str">
        <x:f>IF('Deal_Master_Wide'!$CC$176="","",'Deal_Master_Wide'!$CC$176)</x:f>
      </x:c>
      <x:c r="R1219" s="54" t="str">
        <x:f>IF('Deal_Master_Wide'!$CJ$176="","",'Deal_Master_Wide'!$CJ$176)</x:f>
      </x:c>
      <x:c r="S1219" s="54" t="str">
        <x:f>IF('Deal_Master_Wide'!$CQ$176="","",'Deal_Master_Wide'!$CQ$176)</x:f>
      </x:c>
      <x:c r="T1219" s="54" t="str">
        <x:f>IF('Deal_Master_Wide'!$CX$176="","",'Deal_Master_Wide'!$CX$176)</x:f>
      </x:c>
      <x:c r="U1219" s="54" t="str">
        <x:f>IF('Deal_Master_Wide'!$DE$176="","",'Deal_Master_Wide'!$DE$176)</x:f>
      </x:c>
      <x:c r="V1219" s="56" t="str">
        <x:f>IF('Deal_Master_Wide'!$DL$176="","",'Deal_Master_Wide'!$DL$176)</x:f>
      </x:c>
      <x:c r="W1219" s="56" t="str">
        <x:f>IF('Deal_Master_Wide'!$DS$176="","",'Deal_Master_Wide'!$DS$176)</x:f>
      </x:c>
      <x:c r="X1219" s="56" t="str">
        <x:f>IF('Deal_Master_Wide'!$DZ$176="","",'Deal_Master_Wide'!$DZ$176)</x:f>
      </x:c>
      <x:c r="Y1219" s="118" t="str">
        <x:f>IF('Deal_Master_Wide'!$EG$176="","",'Deal_Master_Wide'!$EG$176)</x:f>
      </x:c>
      <x:c r="Z1219" s="118" t="str">
        <x:f>IF('Deal_Master_Wide'!$EN$176="","",'Deal_Master_Wide'!$EN$176)</x:f>
      </x:c>
      <x:c r="AA1219" s="52" t="str">
        <x:f>IF('Deal_Master_Wide'!$AL$176="","",'Deal_Master_Wide'!$AL$176)</x:f>
        <x:v>Unknown</x:v>
      </x:c>
      <x:c r="AB1219" s="54" t="n">
        <x:f>IF('Deal_Master_Wide'!$AF$176="","",'Deal_Master_Wide'!$AF$176)</x:f>
        <x:v>15</x:v>
      </x:c>
      <x:c r="AC1219" s="52" t="str">
        <x:f>IF(COUNT($P1219,$Q1219,$R1219,$S1219,$T1219,$U1219,$V1219,$W1219,$X1219)=9,"Yes","No")</x:f>
        <x:v>No</x:v>
      </x:c>
      <x:c r="AD1219" s="52" t="str">
        <x:f>IF(COUNT($Y1219,$Z1219)=2,"Yes","No")</x:f>
        <x:v>No</x:v>
      </x:c>
      <x:c r="AE1219" s="50" t="str"/>
      <x:c r="AF1219" t="str"/>
    </x:row>
    <x:row r="1220" ht="20" customHeight="1">
      <x:c r="A1220" s="50" t="str">
        <x:v>CTL-0175</x:v>
      </x:c>
      <x:c r="B1220" s="50" t="str">
        <x:v>Candidate alternative-rationale group</x:v>
      </x:c>
      <x:c r="C1220" s="52" t="str">
        <x:f>IF('Deal_Master_Wide'!$AU$177="","",'Deal_Master_Wide'!$AU$177)</x:f>
        <x:v>Not reviewed</x:v>
      </x:c>
      <x:c r="D1220" s="52" t="str">
        <x:f>IF('Deal_Master_Wide'!$AV$177="","",'Deal_Master_Wide'!$AV$177)</x:f>
        <x:v>Not assessed</x:v>
      </x:c>
      <x:c r="E1220" s="50" t="n">
        <x:v>0</x:v>
      </x:c>
      <x:c r="F1220" s="52" t="str">
        <x:f>IF(OR($C1220="High-confidence innovation-driven",$C1220="Medium-confidence innovation-driven"),1,IF($C1220="Clear alternative-rationale",0,""))</x:f>
      </x:c>
      <x:c r="G1220" s="52" t="str">
        <x:f>IF('Deal_Master_Wide'!$M$177="","",'Deal_Master_Wide'!$M$177)</x:f>
        <x:v>Review</x:v>
      </x:c>
      <x:c r="H1220" s="50" t="str">
        <x:v>C4X Discovery Holdings Limited</x:v>
      </x:c>
      <x:c r="I1220" s="50" t="str">
        <x:v>Adorial Ltd</x:v>
      </x:c>
      <x:c r="J1220" s="50" t="n">
        <x:v>2016</x:v>
      </x:c>
      <x:c r="K1220" s="50" t="n">
        <x:v>-3</x:v>
      </x:c>
      <x:c r="L1220" s="50" t="n">
        <x:v>2013</x:v>
      </x:c>
      <x:c r="M1220" s="50" t="n">
        <x:v>0</x:v>
      </x:c>
      <x:c r="N1220" s="50" t="n">
        <x:v>0</x:v>
      </x:c>
      <x:c r="O1220" s="52" t="str">
        <x:f>IF($F1220="","",$F1220*$M1220)</x:f>
      </x:c>
      <x:c r="P1220" s="54" t="str">
        <x:f>IF('Deal_Master_Wide'!$BP$177="","",'Deal_Master_Wide'!$BP$177)</x:f>
      </x:c>
      <x:c r="Q1220" s="54" t="str">
        <x:f>IF('Deal_Master_Wide'!$BW$177="","",'Deal_Master_Wide'!$BW$177)</x:f>
      </x:c>
      <x:c r="R1220" s="54" t="str">
        <x:f>IF('Deal_Master_Wide'!$CD$177="","",'Deal_Master_Wide'!$CD$177)</x:f>
      </x:c>
      <x:c r="S1220" s="54" t="str">
        <x:f>IF('Deal_Master_Wide'!$CK$177="","",'Deal_Master_Wide'!$CK$177)</x:f>
      </x:c>
      <x:c r="T1220" s="54" t="str">
        <x:f>IF('Deal_Master_Wide'!$CR$177="","",'Deal_Master_Wide'!$CR$177)</x:f>
      </x:c>
      <x:c r="U1220" s="54" t="str">
        <x:f>IF('Deal_Master_Wide'!$CY$177="","",'Deal_Master_Wide'!$CY$177)</x:f>
      </x:c>
      <x:c r="V1220" s="56" t="str">
        <x:f>IF('Deal_Master_Wide'!$DF$177="","",'Deal_Master_Wide'!$DF$177)</x:f>
      </x:c>
      <x:c r="W1220" s="56" t="str">
        <x:f>IF('Deal_Master_Wide'!$DM$177="","",'Deal_Master_Wide'!$DM$177)</x:f>
      </x:c>
      <x:c r="X1220" s="56" t="str">
        <x:f>IF('Deal_Master_Wide'!$DT$177="","",'Deal_Master_Wide'!$DT$177)</x:f>
      </x:c>
      <x:c r="Y1220" s="118" t="str">
        <x:f>IF('Deal_Master_Wide'!$EA$177="","",'Deal_Master_Wide'!$EA$177)</x:f>
      </x:c>
      <x:c r="Z1220" s="118" t="str">
        <x:f>IF('Deal_Master_Wide'!$EH$177="","",'Deal_Master_Wide'!$EH$177)</x:f>
      </x:c>
      <x:c r="AA1220" s="52" t="str">
        <x:f>IF('Deal_Master_Wide'!$AL$177="","",'Deal_Master_Wide'!$AL$177)</x:f>
        <x:v>Unknown</x:v>
      </x:c>
      <x:c r="AB1220" s="54" t="n">
        <x:f>IF('Deal_Master_Wide'!$AF$177="","",'Deal_Master_Wide'!$AF$177)</x:f>
        <x:v>2</x:v>
      </x:c>
      <x:c r="AC1220" s="52" t="str">
        <x:f>IF(COUNT($P1220,$Q1220,$R1220,$S1220,$T1220,$U1220,$V1220,$W1220,$X1220)=9,"Yes","No")</x:f>
        <x:v>No</x:v>
      </x:c>
      <x:c r="AD1220" s="52" t="str">
        <x:f>IF(COUNT($Y1220,$Z1220)=2,"Yes","No")</x:f>
        <x:v>No</x:v>
      </x:c>
      <x:c r="AE1220" s="50" t="str"/>
      <x:c r="AF1220" t="str"/>
    </x:row>
    <x:row r="1221" ht="20" customHeight="1">
      <x:c r="A1221" s="50" t="str">
        <x:v>CTL-0175</x:v>
      </x:c>
      <x:c r="B1221" s="50" t="str">
        <x:v>Candidate alternative-rationale group</x:v>
      </x:c>
      <x:c r="C1221" s="52" t="str">
        <x:f>IF('Deal_Master_Wide'!$AU$177="","",'Deal_Master_Wide'!$AU$177)</x:f>
        <x:v>Not reviewed</x:v>
      </x:c>
      <x:c r="D1221" s="52" t="str">
        <x:f>IF('Deal_Master_Wide'!$AV$177="","",'Deal_Master_Wide'!$AV$177)</x:f>
        <x:v>Not assessed</x:v>
      </x:c>
      <x:c r="E1221" s="50" t="n">
        <x:v>0</x:v>
      </x:c>
      <x:c r="F1221" s="52" t="str">
        <x:f>IF(OR($C1221="High-confidence innovation-driven",$C1221="Medium-confidence innovation-driven"),1,IF($C1221="Clear alternative-rationale",0,""))</x:f>
      </x:c>
      <x:c r="G1221" s="52" t="str">
        <x:f>IF('Deal_Master_Wide'!$M$177="","",'Deal_Master_Wide'!$M$177)</x:f>
        <x:v>Review</x:v>
      </x:c>
      <x:c r="H1221" s="50" t="str">
        <x:v>C4X Discovery Holdings Limited</x:v>
      </x:c>
      <x:c r="I1221" s="50" t="str">
        <x:v>Adorial Ltd</x:v>
      </x:c>
      <x:c r="J1221" s="50" t="n">
        <x:v>2016</x:v>
      </x:c>
      <x:c r="K1221" s="50" t="n">
        <x:v>-2</x:v>
      </x:c>
      <x:c r="L1221" s="50" t="n">
        <x:v>2014</x:v>
      </x:c>
      <x:c r="M1221" s="50" t="n">
        <x:v>0</x:v>
      </x:c>
      <x:c r="N1221" s="50" t="n">
        <x:v>0</x:v>
      </x:c>
      <x:c r="O1221" s="52" t="str">
        <x:f>IF($F1221="","",$F1221*$M1221)</x:f>
      </x:c>
      <x:c r="P1221" s="54" t="str">
        <x:f>IF('Deal_Master_Wide'!$BQ$177="","",'Deal_Master_Wide'!$BQ$177)</x:f>
      </x:c>
      <x:c r="Q1221" s="54" t="str">
        <x:f>IF('Deal_Master_Wide'!$BX$177="","",'Deal_Master_Wide'!$BX$177)</x:f>
      </x:c>
      <x:c r="R1221" s="54" t="str">
        <x:f>IF('Deal_Master_Wide'!$CE$177="","",'Deal_Master_Wide'!$CE$177)</x:f>
      </x:c>
      <x:c r="S1221" s="54" t="str">
        <x:f>IF('Deal_Master_Wide'!$CL$177="","",'Deal_Master_Wide'!$CL$177)</x:f>
      </x:c>
      <x:c r="T1221" s="54" t="str">
        <x:f>IF('Deal_Master_Wide'!$CS$177="","",'Deal_Master_Wide'!$CS$177)</x:f>
      </x:c>
      <x:c r="U1221" s="54" t="str">
        <x:f>IF('Deal_Master_Wide'!$CZ$177="","",'Deal_Master_Wide'!$CZ$177)</x:f>
      </x:c>
      <x:c r="V1221" s="56" t="str">
        <x:f>IF('Deal_Master_Wide'!$DG$177="","",'Deal_Master_Wide'!$DG$177)</x:f>
      </x:c>
      <x:c r="W1221" s="56" t="str">
        <x:f>IF('Deal_Master_Wide'!$DN$177="","",'Deal_Master_Wide'!$DN$177)</x:f>
      </x:c>
      <x:c r="X1221" s="56" t="str">
        <x:f>IF('Deal_Master_Wide'!$DU$177="","",'Deal_Master_Wide'!$DU$177)</x:f>
      </x:c>
      <x:c r="Y1221" s="118" t="str">
        <x:f>IF('Deal_Master_Wide'!$EB$177="","",'Deal_Master_Wide'!$EB$177)</x:f>
      </x:c>
      <x:c r="Z1221" s="118" t="str">
        <x:f>IF('Deal_Master_Wide'!$EI$177="","",'Deal_Master_Wide'!$EI$177)</x:f>
      </x:c>
      <x:c r="AA1221" s="52" t="str">
        <x:f>IF('Deal_Master_Wide'!$AL$177="","",'Deal_Master_Wide'!$AL$177)</x:f>
        <x:v>Unknown</x:v>
      </x:c>
      <x:c r="AB1221" s="54" t="n">
        <x:f>IF('Deal_Master_Wide'!$AF$177="","",'Deal_Master_Wide'!$AF$177)</x:f>
        <x:v>2</x:v>
      </x:c>
      <x:c r="AC1221" s="52" t="str">
        <x:f>IF(COUNT($P1221,$Q1221,$R1221,$S1221,$T1221,$U1221,$V1221,$W1221,$X1221)=9,"Yes","No")</x:f>
        <x:v>No</x:v>
      </x:c>
      <x:c r="AD1221" s="52" t="str">
        <x:f>IF(COUNT($Y1221,$Z1221)=2,"Yes","No")</x:f>
        <x:v>No</x:v>
      </x:c>
      <x:c r="AE1221" s="50" t="str"/>
      <x:c r="AF1221" t="str"/>
    </x:row>
    <x:row r="1222" ht="20" customHeight="1">
      <x:c r="A1222" s="50" t="str">
        <x:v>CTL-0175</x:v>
      </x:c>
      <x:c r="B1222" s="50" t="str">
        <x:v>Candidate alternative-rationale group</x:v>
      </x:c>
      <x:c r="C1222" s="52" t="str">
        <x:f>IF('Deal_Master_Wide'!$AU$177="","",'Deal_Master_Wide'!$AU$177)</x:f>
        <x:v>Not reviewed</x:v>
      </x:c>
      <x:c r="D1222" s="52" t="str">
        <x:f>IF('Deal_Master_Wide'!$AV$177="","",'Deal_Master_Wide'!$AV$177)</x:f>
        <x:v>Not assessed</x:v>
      </x:c>
      <x:c r="E1222" s="50" t="n">
        <x:v>0</x:v>
      </x:c>
      <x:c r="F1222" s="52" t="str">
        <x:f>IF(OR($C1222="High-confidence innovation-driven",$C1222="Medium-confidence innovation-driven"),1,IF($C1222="Clear alternative-rationale",0,""))</x:f>
      </x:c>
      <x:c r="G1222" s="52" t="str">
        <x:f>IF('Deal_Master_Wide'!$M$177="","",'Deal_Master_Wide'!$M$177)</x:f>
        <x:v>Review</x:v>
      </x:c>
      <x:c r="H1222" s="50" t="str">
        <x:v>C4X Discovery Holdings Limited</x:v>
      </x:c>
      <x:c r="I1222" s="50" t="str">
        <x:v>Adorial Ltd</x:v>
      </x:c>
      <x:c r="J1222" s="50" t="n">
        <x:v>2016</x:v>
      </x:c>
      <x:c r="K1222" s="50" t="n">
        <x:v>-1</x:v>
      </x:c>
      <x:c r="L1222" s="50" t="n">
        <x:v>2015</x:v>
      </x:c>
      <x:c r="M1222" s="50" t="n">
        <x:v>0</x:v>
      </x:c>
      <x:c r="N1222" s="50" t="n">
        <x:v>0</x:v>
      </x:c>
      <x:c r="O1222" s="52" t="str">
        <x:f>IF($F1222="","",$F1222*$M1222)</x:f>
      </x:c>
      <x:c r="P1222" s="54" t="str">
        <x:f>IF('Deal_Master_Wide'!$BR$177="","",'Deal_Master_Wide'!$BR$177)</x:f>
      </x:c>
      <x:c r="Q1222" s="54" t="str">
        <x:f>IF('Deal_Master_Wide'!$BY$177="","",'Deal_Master_Wide'!$BY$177)</x:f>
      </x:c>
      <x:c r="R1222" s="54" t="str">
        <x:f>IF('Deal_Master_Wide'!$CF$177="","",'Deal_Master_Wide'!$CF$177)</x:f>
      </x:c>
      <x:c r="S1222" s="54" t="str">
        <x:f>IF('Deal_Master_Wide'!$CM$177="","",'Deal_Master_Wide'!$CM$177)</x:f>
      </x:c>
      <x:c r="T1222" s="54" t="str">
        <x:f>IF('Deal_Master_Wide'!$CT$177="","",'Deal_Master_Wide'!$CT$177)</x:f>
      </x:c>
      <x:c r="U1222" s="54" t="str">
        <x:f>IF('Deal_Master_Wide'!$DA$177="","",'Deal_Master_Wide'!$DA$177)</x:f>
      </x:c>
      <x:c r="V1222" s="56" t="str">
        <x:f>IF('Deal_Master_Wide'!$DH$177="","",'Deal_Master_Wide'!$DH$177)</x:f>
      </x:c>
      <x:c r="W1222" s="56" t="str">
        <x:f>IF('Deal_Master_Wide'!$DO$177="","",'Deal_Master_Wide'!$DO$177)</x:f>
      </x:c>
      <x:c r="X1222" s="56" t="str">
        <x:f>IF('Deal_Master_Wide'!$DV$177="","",'Deal_Master_Wide'!$DV$177)</x:f>
      </x:c>
      <x:c r="Y1222" s="118" t="str">
        <x:f>IF('Deal_Master_Wide'!$EC$177="","",'Deal_Master_Wide'!$EC$177)</x:f>
      </x:c>
      <x:c r="Z1222" s="118" t="str">
        <x:f>IF('Deal_Master_Wide'!$EJ$177="","",'Deal_Master_Wide'!$EJ$177)</x:f>
      </x:c>
      <x:c r="AA1222" s="52" t="str">
        <x:f>IF('Deal_Master_Wide'!$AL$177="","",'Deal_Master_Wide'!$AL$177)</x:f>
        <x:v>Unknown</x:v>
      </x:c>
      <x:c r="AB1222" s="54" t="n">
        <x:f>IF('Deal_Master_Wide'!$AF$177="","",'Deal_Master_Wide'!$AF$177)</x:f>
        <x:v>2</x:v>
      </x:c>
      <x:c r="AC1222" s="52" t="str">
        <x:f>IF(COUNT($P1222,$Q1222,$R1222,$S1222,$T1222,$U1222,$V1222,$W1222,$X1222)=9,"Yes","No")</x:f>
        <x:v>No</x:v>
      </x:c>
      <x:c r="AD1222" s="52" t="str">
        <x:f>IF(COUNT($Y1222,$Z1222)=2,"Yes","No")</x:f>
        <x:v>No</x:v>
      </x:c>
      <x:c r="AE1222" s="50" t="str"/>
      <x:c r="AF1222" t="str"/>
    </x:row>
    <x:row r="1223" ht="20" customHeight="1">
      <x:c r="A1223" s="50" t="str">
        <x:v>CTL-0175</x:v>
      </x:c>
      <x:c r="B1223" s="50" t="str">
        <x:v>Candidate alternative-rationale group</x:v>
      </x:c>
      <x:c r="C1223" s="52" t="str">
        <x:f>IF('Deal_Master_Wide'!$AU$177="","",'Deal_Master_Wide'!$AU$177)</x:f>
        <x:v>Not reviewed</x:v>
      </x:c>
      <x:c r="D1223" s="52" t="str">
        <x:f>IF('Deal_Master_Wide'!$AV$177="","",'Deal_Master_Wide'!$AV$177)</x:f>
        <x:v>Not assessed</x:v>
      </x:c>
      <x:c r="E1223" s="50" t="n">
        <x:v>0</x:v>
      </x:c>
      <x:c r="F1223" s="52" t="str">
        <x:f>IF(OR($C1223="High-confidence innovation-driven",$C1223="Medium-confidence innovation-driven"),1,IF($C1223="Clear alternative-rationale",0,""))</x:f>
      </x:c>
      <x:c r="G1223" s="52" t="str">
        <x:f>IF('Deal_Master_Wide'!$M$177="","",'Deal_Master_Wide'!$M$177)</x:f>
        <x:v>Review</x:v>
      </x:c>
      <x:c r="H1223" s="50" t="str">
        <x:v>C4X Discovery Holdings Limited</x:v>
      </x:c>
      <x:c r="I1223" s="50" t="str">
        <x:v>Adorial Ltd</x:v>
      </x:c>
      <x:c r="J1223" s="50" t="n">
        <x:v>2016</x:v>
      </x:c>
      <x:c r="K1223" s="50" t="n">
        <x:v>0</x:v>
      </x:c>
      <x:c r="L1223" s="50" t="n">
        <x:v>2016</x:v>
      </x:c>
      <x:c r="M1223" s="50" t="n">
        <x:v>0</x:v>
      </x:c>
      <x:c r="N1223" s="50" t="n">
        <x:v>1</x:v>
      </x:c>
      <x:c r="O1223" s="52" t="str">
        <x:f>IF($F1223="","",$F1223*$M1223)</x:f>
      </x:c>
      <x:c r="P1223" s="54" t="str">
        <x:f>IF('Deal_Master_Wide'!$BS$177="","",'Deal_Master_Wide'!$BS$177)</x:f>
      </x:c>
      <x:c r="Q1223" s="54" t="str">
        <x:f>IF('Deal_Master_Wide'!$BZ$177="","",'Deal_Master_Wide'!$BZ$177)</x:f>
      </x:c>
      <x:c r="R1223" s="54" t="str">
        <x:f>IF('Deal_Master_Wide'!$CG$177="","",'Deal_Master_Wide'!$CG$177)</x:f>
      </x:c>
      <x:c r="S1223" s="54" t="str">
        <x:f>IF('Deal_Master_Wide'!$CN$177="","",'Deal_Master_Wide'!$CN$177)</x:f>
      </x:c>
      <x:c r="T1223" s="54" t="str">
        <x:f>IF('Deal_Master_Wide'!$CU$177="","",'Deal_Master_Wide'!$CU$177)</x:f>
      </x:c>
      <x:c r="U1223" s="54" t="str">
        <x:f>IF('Deal_Master_Wide'!$DB$177="","",'Deal_Master_Wide'!$DB$177)</x:f>
      </x:c>
      <x:c r="V1223" s="56" t="str">
        <x:f>IF('Deal_Master_Wide'!$DI$177="","",'Deal_Master_Wide'!$DI$177)</x:f>
      </x:c>
      <x:c r="W1223" s="56" t="str">
        <x:f>IF('Deal_Master_Wide'!$DP$177="","",'Deal_Master_Wide'!$DP$177)</x:f>
      </x:c>
      <x:c r="X1223" s="56" t="str">
        <x:f>IF('Deal_Master_Wide'!$DW$177="","",'Deal_Master_Wide'!$DW$177)</x:f>
      </x:c>
      <x:c r="Y1223" s="118" t="str">
        <x:f>IF('Deal_Master_Wide'!$ED$177="","",'Deal_Master_Wide'!$ED$177)</x:f>
      </x:c>
      <x:c r="Z1223" s="118" t="str">
        <x:f>IF('Deal_Master_Wide'!$EK$177="","",'Deal_Master_Wide'!$EK$177)</x:f>
      </x:c>
      <x:c r="AA1223" s="52" t="str">
        <x:f>IF('Deal_Master_Wide'!$AL$177="","",'Deal_Master_Wide'!$AL$177)</x:f>
        <x:v>Unknown</x:v>
      </x:c>
      <x:c r="AB1223" s="54" t="n">
        <x:f>IF('Deal_Master_Wide'!$AF$177="","",'Deal_Master_Wide'!$AF$177)</x:f>
        <x:v>2</x:v>
      </x:c>
      <x:c r="AC1223" s="52" t="str">
        <x:f>IF(COUNT($P1223,$Q1223,$R1223,$S1223,$T1223,$U1223,$V1223,$W1223,$X1223)=9,"Yes","No")</x:f>
        <x:v>No</x:v>
      </x:c>
      <x:c r="AD1223" s="52" t="str">
        <x:f>IF(COUNT($Y1223,$Z1223)=2,"Yes","No")</x:f>
        <x:v>No</x:v>
      </x:c>
      <x:c r="AE1223" s="50" t="str"/>
      <x:c r="AF1223" t="str"/>
    </x:row>
    <x:row r="1224" ht="20" customHeight="1">
      <x:c r="A1224" s="50" t="str">
        <x:v>CTL-0175</x:v>
      </x:c>
      <x:c r="B1224" s="50" t="str">
        <x:v>Candidate alternative-rationale group</x:v>
      </x:c>
      <x:c r="C1224" s="52" t="str">
        <x:f>IF('Deal_Master_Wide'!$AU$177="","",'Deal_Master_Wide'!$AU$177)</x:f>
        <x:v>Not reviewed</x:v>
      </x:c>
      <x:c r="D1224" s="52" t="str">
        <x:f>IF('Deal_Master_Wide'!$AV$177="","",'Deal_Master_Wide'!$AV$177)</x:f>
        <x:v>Not assessed</x:v>
      </x:c>
      <x:c r="E1224" s="50" t="n">
        <x:v>0</x:v>
      </x:c>
      <x:c r="F1224" s="52" t="str">
        <x:f>IF(OR($C1224="High-confidence innovation-driven",$C1224="Medium-confidence innovation-driven"),1,IF($C1224="Clear alternative-rationale",0,""))</x:f>
      </x:c>
      <x:c r="G1224" s="52" t="str">
        <x:f>IF('Deal_Master_Wide'!$M$177="","",'Deal_Master_Wide'!$M$177)</x:f>
        <x:v>Review</x:v>
      </x:c>
      <x:c r="H1224" s="50" t="str">
        <x:v>C4X Discovery Holdings Limited</x:v>
      </x:c>
      <x:c r="I1224" s="50" t="str">
        <x:v>Adorial Ltd</x:v>
      </x:c>
      <x:c r="J1224" s="50" t="n">
        <x:v>2016</x:v>
      </x:c>
      <x:c r="K1224" s="50" t="n">
        <x:v>1</x:v>
      </x:c>
      <x:c r="L1224" s="50" t="n">
        <x:v>2017</x:v>
      </x:c>
      <x:c r="M1224" s="50" t="n">
        <x:v>1</x:v>
      </x:c>
      <x:c r="N1224" s="50" t="n">
        <x:v>1</x:v>
      </x:c>
      <x:c r="O1224" s="52" t="str">
        <x:f>IF($F1224="","",$F1224*$M1224)</x:f>
      </x:c>
      <x:c r="P1224" s="54" t="str">
        <x:f>IF('Deal_Master_Wide'!$BT$177="","",'Deal_Master_Wide'!$BT$177)</x:f>
      </x:c>
      <x:c r="Q1224" s="54" t="str">
        <x:f>IF('Deal_Master_Wide'!$CA$177="","",'Deal_Master_Wide'!$CA$177)</x:f>
      </x:c>
      <x:c r="R1224" s="54" t="str">
        <x:f>IF('Deal_Master_Wide'!$CH$177="","",'Deal_Master_Wide'!$CH$177)</x:f>
      </x:c>
      <x:c r="S1224" s="54" t="str">
        <x:f>IF('Deal_Master_Wide'!$CO$177="","",'Deal_Master_Wide'!$CO$177)</x:f>
      </x:c>
      <x:c r="T1224" s="54" t="str">
        <x:f>IF('Deal_Master_Wide'!$CV$177="","",'Deal_Master_Wide'!$CV$177)</x:f>
      </x:c>
      <x:c r="U1224" s="54" t="str">
        <x:f>IF('Deal_Master_Wide'!$DC$177="","",'Deal_Master_Wide'!$DC$177)</x:f>
      </x:c>
      <x:c r="V1224" s="56" t="str">
        <x:f>IF('Deal_Master_Wide'!$DJ$177="","",'Deal_Master_Wide'!$DJ$177)</x:f>
      </x:c>
      <x:c r="W1224" s="56" t="str">
        <x:f>IF('Deal_Master_Wide'!$DQ$177="","",'Deal_Master_Wide'!$DQ$177)</x:f>
      </x:c>
      <x:c r="X1224" s="56" t="str">
        <x:f>IF('Deal_Master_Wide'!$DX$177="","",'Deal_Master_Wide'!$DX$177)</x:f>
      </x:c>
      <x:c r="Y1224" s="118" t="str">
        <x:f>IF('Deal_Master_Wide'!$EE$177="","",'Deal_Master_Wide'!$EE$177)</x:f>
      </x:c>
      <x:c r="Z1224" s="118" t="str">
        <x:f>IF('Deal_Master_Wide'!$EL$177="","",'Deal_Master_Wide'!$EL$177)</x:f>
      </x:c>
      <x:c r="AA1224" s="52" t="str">
        <x:f>IF('Deal_Master_Wide'!$AL$177="","",'Deal_Master_Wide'!$AL$177)</x:f>
        <x:v>Unknown</x:v>
      </x:c>
      <x:c r="AB1224" s="54" t="n">
        <x:f>IF('Deal_Master_Wide'!$AF$177="","",'Deal_Master_Wide'!$AF$177)</x:f>
        <x:v>2</x:v>
      </x:c>
      <x:c r="AC1224" s="52" t="str">
        <x:f>IF(COUNT($P1224,$Q1224,$R1224,$S1224,$T1224,$U1224,$V1224,$W1224,$X1224)=9,"Yes","No")</x:f>
        <x:v>No</x:v>
      </x:c>
      <x:c r="AD1224" s="52" t="str">
        <x:f>IF(COUNT($Y1224,$Z1224)=2,"Yes","No")</x:f>
        <x:v>No</x:v>
      </x:c>
      <x:c r="AE1224" s="50" t="str"/>
      <x:c r="AF1224" t="str"/>
    </x:row>
    <x:row r="1225" ht="20" customHeight="1">
      <x:c r="A1225" s="50" t="str">
        <x:v>CTL-0175</x:v>
      </x:c>
      <x:c r="B1225" s="50" t="str">
        <x:v>Candidate alternative-rationale group</x:v>
      </x:c>
      <x:c r="C1225" s="52" t="str">
        <x:f>IF('Deal_Master_Wide'!$AU$177="","",'Deal_Master_Wide'!$AU$177)</x:f>
        <x:v>Not reviewed</x:v>
      </x:c>
      <x:c r="D1225" s="52" t="str">
        <x:f>IF('Deal_Master_Wide'!$AV$177="","",'Deal_Master_Wide'!$AV$177)</x:f>
        <x:v>Not assessed</x:v>
      </x:c>
      <x:c r="E1225" s="50" t="n">
        <x:v>0</x:v>
      </x:c>
      <x:c r="F1225" s="52" t="str">
        <x:f>IF(OR($C1225="High-confidence innovation-driven",$C1225="Medium-confidence innovation-driven"),1,IF($C1225="Clear alternative-rationale",0,""))</x:f>
      </x:c>
      <x:c r="G1225" s="52" t="str">
        <x:f>IF('Deal_Master_Wide'!$M$177="","",'Deal_Master_Wide'!$M$177)</x:f>
        <x:v>Review</x:v>
      </x:c>
      <x:c r="H1225" s="50" t="str">
        <x:v>C4X Discovery Holdings Limited</x:v>
      </x:c>
      <x:c r="I1225" s="50" t="str">
        <x:v>Adorial Ltd</x:v>
      </x:c>
      <x:c r="J1225" s="50" t="n">
        <x:v>2016</x:v>
      </x:c>
      <x:c r="K1225" s="50" t="n">
        <x:v>2</x:v>
      </x:c>
      <x:c r="L1225" s="50" t="n">
        <x:v>2018</x:v>
      </x:c>
      <x:c r="M1225" s="50" t="n">
        <x:v>1</x:v>
      </x:c>
      <x:c r="N1225" s="50" t="n">
        <x:v>1</x:v>
      </x:c>
      <x:c r="O1225" s="52" t="str">
        <x:f>IF($F1225="","",$F1225*$M1225)</x:f>
      </x:c>
      <x:c r="P1225" s="54" t="str">
        <x:f>IF('Deal_Master_Wide'!$BU$177="","",'Deal_Master_Wide'!$BU$177)</x:f>
      </x:c>
      <x:c r="Q1225" s="54" t="str">
        <x:f>IF('Deal_Master_Wide'!$CB$177="","",'Deal_Master_Wide'!$CB$177)</x:f>
      </x:c>
      <x:c r="R1225" s="54" t="str">
        <x:f>IF('Deal_Master_Wide'!$CI$177="","",'Deal_Master_Wide'!$CI$177)</x:f>
      </x:c>
      <x:c r="S1225" s="54" t="str">
        <x:f>IF('Deal_Master_Wide'!$CP$177="","",'Deal_Master_Wide'!$CP$177)</x:f>
      </x:c>
      <x:c r="T1225" s="54" t="str">
        <x:f>IF('Deal_Master_Wide'!$CW$177="","",'Deal_Master_Wide'!$CW$177)</x:f>
      </x:c>
      <x:c r="U1225" s="54" t="str">
        <x:f>IF('Deal_Master_Wide'!$DD$177="","",'Deal_Master_Wide'!$DD$177)</x:f>
      </x:c>
      <x:c r="V1225" s="56" t="str">
        <x:f>IF('Deal_Master_Wide'!$DK$177="","",'Deal_Master_Wide'!$DK$177)</x:f>
      </x:c>
      <x:c r="W1225" s="56" t="str">
        <x:f>IF('Deal_Master_Wide'!$DR$177="","",'Deal_Master_Wide'!$DR$177)</x:f>
      </x:c>
      <x:c r="X1225" s="56" t="str">
        <x:f>IF('Deal_Master_Wide'!$DY$177="","",'Deal_Master_Wide'!$DY$177)</x:f>
      </x:c>
      <x:c r="Y1225" s="118" t="str">
        <x:f>IF('Deal_Master_Wide'!$EF$177="","",'Deal_Master_Wide'!$EF$177)</x:f>
      </x:c>
      <x:c r="Z1225" s="118" t="str">
        <x:f>IF('Deal_Master_Wide'!$EM$177="","",'Deal_Master_Wide'!$EM$177)</x:f>
      </x:c>
      <x:c r="AA1225" s="52" t="str">
        <x:f>IF('Deal_Master_Wide'!$AL$177="","",'Deal_Master_Wide'!$AL$177)</x:f>
        <x:v>Unknown</x:v>
      </x:c>
      <x:c r="AB1225" s="54" t="n">
        <x:f>IF('Deal_Master_Wide'!$AF$177="","",'Deal_Master_Wide'!$AF$177)</x:f>
        <x:v>2</x:v>
      </x:c>
      <x:c r="AC1225" s="52" t="str">
        <x:f>IF(COUNT($P1225,$Q1225,$R1225,$S1225,$T1225,$U1225,$V1225,$W1225,$X1225)=9,"Yes","No")</x:f>
        <x:v>No</x:v>
      </x:c>
      <x:c r="AD1225" s="52" t="str">
        <x:f>IF(COUNT($Y1225,$Z1225)=2,"Yes","No")</x:f>
        <x:v>No</x:v>
      </x:c>
      <x:c r="AE1225" s="50" t="str"/>
      <x:c r="AF1225" t="str"/>
    </x:row>
    <x:row r="1226" ht="20" customHeight="1">
      <x:c r="A1226" s="50" t="str">
        <x:v>CTL-0175</x:v>
      </x:c>
      <x:c r="B1226" s="50" t="str">
        <x:v>Candidate alternative-rationale group</x:v>
      </x:c>
      <x:c r="C1226" s="52" t="str">
        <x:f>IF('Deal_Master_Wide'!$AU$177="","",'Deal_Master_Wide'!$AU$177)</x:f>
        <x:v>Not reviewed</x:v>
      </x:c>
      <x:c r="D1226" s="52" t="str">
        <x:f>IF('Deal_Master_Wide'!$AV$177="","",'Deal_Master_Wide'!$AV$177)</x:f>
        <x:v>Not assessed</x:v>
      </x:c>
      <x:c r="E1226" s="50" t="n">
        <x:v>0</x:v>
      </x:c>
      <x:c r="F1226" s="52" t="str">
        <x:f>IF(OR($C1226="High-confidence innovation-driven",$C1226="Medium-confidence innovation-driven"),1,IF($C1226="Clear alternative-rationale",0,""))</x:f>
      </x:c>
      <x:c r="G1226" s="52" t="str">
        <x:f>IF('Deal_Master_Wide'!$M$177="","",'Deal_Master_Wide'!$M$177)</x:f>
        <x:v>Review</x:v>
      </x:c>
      <x:c r="H1226" s="50" t="str">
        <x:v>C4X Discovery Holdings Limited</x:v>
      </x:c>
      <x:c r="I1226" s="50" t="str">
        <x:v>Adorial Ltd</x:v>
      </x:c>
      <x:c r="J1226" s="50" t="n">
        <x:v>2016</x:v>
      </x:c>
      <x:c r="K1226" s="50" t="n">
        <x:v>3</x:v>
      </x:c>
      <x:c r="L1226" s="50" t="n">
        <x:v>2019</x:v>
      </x:c>
      <x:c r="M1226" s="50" t="n">
        <x:v>1</x:v>
      </x:c>
      <x:c r="N1226" s="50" t="n">
        <x:v>1</x:v>
      </x:c>
      <x:c r="O1226" s="52" t="str">
        <x:f>IF($F1226="","",$F1226*$M1226)</x:f>
      </x:c>
      <x:c r="P1226" s="54" t="str">
        <x:f>IF('Deal_Master_Wide'!$BV$177="","",'Deal_Master_Wide'!$BV$177)</x:f>
      </x:c>
      <x:c r="Q1226" s="54" t="str">
        <x:f>IF('Deal_Master_Wide'!$CC$177="","",'Deal_Master_Wide'!$CC$177)</x:f>
      </x:c>
      <x:c r="R1226" s="54" t="str">
        <x:f>IF('Deal_Master_Wide'!$CJ$177="","",'Deal_Master_Wide'!$CJ$177)</x:f>
      </x:c>
      <x:c r="S1226" s="54" t="str">
        <x:f>IF('Deal_Master_Wide'!$CQ$177="","",'Deal_Master_Wide'!$CQ$177)</x:f>
      </x:c>
      <x:c r="T1226" s="54" t="str">
        <x:f>IF('Deal_Master_Wide'!$CX$177="","",'Deal_Master_Wide'!$CX$177)</x:f>
      </x:c>
      <x:c r="U1226" s="54" t="str">
        <x:f>IF('Deal_Master_Wide'!$DE$177="","",'Deal_Master_Wide'!$DE$177)</x:f>
      </x:c>
      <x:c r="V1226" s="56" t="str">
        <x:f>IF('Deal_Master_Wide'!$DL$177="","",'Deal_Master_Wide'!$DL$177)</x:f>
      </x:c>
      <x:c r="W1226" s="56" t="str">
        <x:f>IF('Deal_Master_Wide'!$DS$177="","",'Deal_Master_Wide'!$DS$177)</x:f>
      </x:c>
      <x:c r="X1226" s="56" t="str">
        <x:f>IF('Deal_Master_Wide'!$DZ$177="","",'Deal_Master_Wide'!$DZ$177)</x:f>
      </x:c>
      <x:c r="Y1226" s="118" t="str">
        <x:f>IF('Deal_Master_Wide'!$EG$177="","",'Deal_Master_Wide'!$EG$177)</x:f>
      </x:c>
      <x:c r="Z1226" s="118" t="str">
        <x:f>IF('Deal_Master_Wide'!$EN$177="","",'Deal_Master_Wide'!$EN$177)</x:f>
      </x:c>
      <x:c r="AA1226" s="52" t="str">
        <x:f>IF('Deal_Master_Wide'!$AL$177="","",'Deal_Master_Wide'!$AL$177)</x:f>
        <x:v>Unknown</x:v>
      </x:c>
      <x:c r="AB1226" s="54" t="n">
        <x:f>IF('Deal_Master_Wide'!$AF$177="","",'Deal_Master_Wide'!$AF$177)</x:f>
        <x:v>2</x:v>
      </x:c>
      <x:c r="AC1226" s="52" t="str">
        <x:f>IF(COUNT($P1226,$Q1226,$R1226,$S1226,$T1226,$U1226,$V1226,$W1226,$X1226)=9,"Yes","No")</x:f>
        <x:v>No</x:v>
      </x:c>
      <x:c r="AD1226" s="52" t="str">
        <x:f>IF(COUNT($Y1226,$Z1226)=2,"Yes","No")</x:f>
        <x:v>No</x:v>
      </x:c>
      <x:c r="AE1226" s="50" t="str"/>
      <x:c r="AF1226" t="str"/>
    </x:row>
    <x:row r="1227" ht="20" customHeight="1">
      <x:c r="A1227" s="50" t="str">
        <x:v>CTL-0176</x:v>
      </x:c>
      <x:c r="B1227" s="50" t="str">
        <x:v>Candidate alternative-rationale group</x:v>
      </x:c>
      <x:c r="C1227" s="52" t="str">
        <x:f>IF('Deal_Master_Wide'!$AU$178="","",'Deal_Master_Wide'!$AU$178)</x:f>
        <x:v>Not reviewed</x:v>
      </x:c>
      <x:c r="D1227" s="52" t="str">
        <x:f>IF('Deal_Master_Wide'!$AV$178="","",'Deal_Master_Wide'!$AV$178)</x:f>
        <x:v>Not assessed</x:v>
      </x:c>
      <x:c r="E1227" s="50" t="n">
        <x:v>0</x:v>
      </x:c>
      <x:c r="F1227" s="52" t="str">
        <x:f>IF(OR($C1227="High-confidence innovation-driven",$C1227="Medium-confidence innovation-driven"),1,IF($C1227="Clear alternative-rationale",0,""))</x:f>
      </x:c>
      <x:c r="G1227" s="52" t="str">
        <x:f>IF('Deal_Master_Wide'!$M$178="","",'Deal_Master_Wide'!$M$178)</x:f>
        <x:v>Review</x:v>
      </x:c>
      <x:c r="H1227" s="50" t="str">
        <x:v>N4 Pharma Plc</x:v>
      </x:c>
      <x:c r="I1227" s="50" t="str">
        <x:v>N4 Pharma UK Ltd</x:v>
      </x:c>
      <x:c r="J1227" s="50" t="n">
        <x:v>2016</x:v>
      </x:c>
      <x:c r="K1227" s="50" t="n">
        <x:v>-3</x:v>
      </x:c>
      <x:c r="L1227" s="50" t="n">
        <x:v>2013</x:v>
      </x:c>
      <x:c r="M1227" s="50" t="n">
        <x:v>0</x:v>
      </x:c>
      <x:c r="N1227" s="50" t="n">
        <x:v>0</x:v>
      </x:c>
      <x:c r="O1227" s="52" t="str">
        <x:f>IF($F1227="","",$F1227*$M1227)</x:f>
      </x:c>
      <x:c r="P1227" s="54" t="str">
        <x:f>IF('Deal_Master_Wide'!$BP$178="","",'Deal_Master_Wide'!$BP$178)</x:f>
      </x:c>
      <x:c r="Q1227" s="54" t="str">
        <x:f>IF('Deal_Master_Wide'!$BW$178="","",'Deal_Master_Wide'!$BW$178)</x:f>
      </x:c>
      <x:c r="R1227" s="54" t="str">
        <x:f>IF('Deal_Master_Wide'!$CD$178="","",'Deal_Master_Wide'!$CD$178)</x:f>
      </x:c>
      <x:c r="S1227" s="54" t="str">
        <x:f>IF('Deal_Master_Wide'!$CK$178="","",'Deal_Master_Wide'!$CK$178)</x:f>
      </x:c>
      <x:c r="T1227" s="54" t="str">
        <x:f>IF('Deal_Master_Wide'!$CR$178="","",'Deal_Master_Wide'!$CR$178)</x:f>
      </x:c>
      <x:c r="U1227" s="54" t="str">
        <x:f>IF('Deal_Master_Wide'!$CY$178="","",'Deal_Master_Wide'!$CY$178)</x:f>
      </x:c>
      <x:c r="V1227" s="56" t="str">
        <x:f>IF('Deal_Master_Wide'!$DF$178="","",'Deal_Master_Wide'!$DF$178)</x:f>
      </x:c>
      <x:c r="W1227" s="56" t="str">
        <x:f>IF('Deal_Master_Wide'!$DM$178="","",'Deal_Master_Wide'!$DM$178)</x:f>
      </x:c>
      <x:c r="X1227" s="56" t="str">
        <x:f>IF('Deal_Master_Wide'!$DT$178="","",'Deal_Master_Wide'!$DT$178)</x:f>
      </x:c>
      <x:c r="Y1227" s="118" t="str">
        <x:f>IF('Deal_Master_Wide'!$EA$178="","",'Deal_Master_Wide'!$EA$178)</x:f>
      </x:c>
      <x:c r="Z1227" s="118" t="str">
        <x:f>IF('Deal_Master_Wide'!$EH$178="","",'Deal_Master_Wide'!$EH$178)</x:f>
      </x:c>
      <x:c r="AA1227" s="52" t="str">
        <x:f>IF('Deal_Master_Wide'!$AL$178="","",'Deal_Master_Wide'!$AL$178)</x:f>
        <x:v>Unknown</x:v>
      </x:c>
      <x:c r="AB1227" s="54" t="str">
        <x:f>IF('Deal_Master_Wide'!$AF$178="","",'Deal_Master_Wide'!$AF$178)</x:f>
      </x:c>
      <x:c r="AC1227" s="52" t="str">
        <x:f>IF(COUNT($P1227,$Q1227,$R1227,$S1227,$T1227,$U1227,$V1227,$W1227,$X1227)=9,"Yes","No")</x:f>
        <x:v>No</x:v>
      </x:c>
      <x:c r="AD1227" s="52" t="str">
        <x:f>IF(COUNT($Y1227,$Z1227)=2,"Yes","No")</x:f>
        <x:v>No</x:v>
      </x:c>
      <x:c r="AE1227" s="50" t="str"/>
      <x:c r="AF1227" t="str"/>
    </x:row>
    <x:row r="1228" ht="20" customHeight="1">
      <x:c r="A1228" s="50" t="str">
        <x:v>CTL-0176</x:v>
      </x:c>
      <x:c r="B1228" s="50" t="str">
        <x:v>Candidate alternative-rationale group</x:v>
      </x:c>
      <x:c r="C1228" s="52" t="str">
        <x:f>IF('Deal_Master_Wide'!$AU$178="","",'Deal_Master_Wide'!$AU$178)</x:f>
        <x:v>Not reviewed</x:v>
      </x:c>
      <x:c r="D1228" s="52" t="str">
        <x:f>IF('Deal_Master_Wide'!$AV$178="","",'Deal_Master_Wide'!$AV$178)</x:f>
        <x:v>Not assessed</x:v>
      </x:c>
      <x:c r="E1228" s="50" t="n">
        <x:v>0</x:v>
      </x:c>
      <x:c r="F1228" s="52" t="str">
        <x:f>IF(OR($C1228="High-confidence innovation-driven",$C1228="Medium-confidence innovation-driven"),1,IF($C1228="Clear alternative-rationale",0,""))</x:f>
      </x:c>
      <x:c r="G1228" s="52" t="str">
        <x:f>IF('Deal_Master_Wide'!$M$178="","",'Deal_Master_Wide'!$M$178)</x:f>
        <x:v>Review</x:v>
      </x:c>
      <x:c r="H1228" s="50" t="str">
        <x:v>N4 Pharma Plc</x:v>
      </x:c>
      <x:c r="I1228" s="50" t="str">
        <x:v>N4 Pharma UK Ltd</x:v>
      </x:c>
      <x:c r="J1228" s="50" t="n">
        <x:v>2016</x:v>
      </x:c>
      <x:c r="K1228" s="50" t="n">
        <x:v>-2</x:v>
      </x:c>
      <x:c r="L1228" s="50" t="n">
        <x:v>2014</x:v>
      </x:c>
      <x:c r="M1228" s="50" t="n">
        <x:v>0</x:v>
      </x:c>
      <x:c r="N1228" s="50" t="n">
        <x:v>0</x:v>
      </x:c>
      <x:c r="O1228" s="52" t="str">
        <x:f>IF($F1228="","",$F1228*$M1228)</x:f>
      </x:c>
      <x:c r="P1228" s="54" t="str">
        <x:f>IF('Deal_Master_Wide'!$BQ$178="","",'Deal_Master_Wide'!$BQ$178)</x:f>
      </x:c>
      <x:c r="Q1228" s="54" t="str">
        <x:f>IF('Deal_Master_Wide'!$BX$178="","",'Deal_Master_Wide'!$BX$178)</x:f>
      </x:c>
      <x:c r="R1228" s="54" t="str">
        <x:f>IF('Deal_Master_Wide'!$CE$178="","",'Deal_Master_Wide'!$CE$178)</x:f>
      </x:c>
      <x:c r="S1228" s="54" t="str">
        <x:f>IF('Deal_Master_Wide'!$CL$178="","",'Deal_Master_Wide'!$CL$178)</x:f>
      </x:c>
      <x:c r="T1228" s="54" t="str">
        <x:f>IF('Deal_Master_Wide'!$CS$178="","",'Deal_Master_Wide'!$CS$178)</x:f>
      </x:c>
      <x:c r="U1228" s="54" t="str">
        <x:f>IF('Deal_Master_Wide'!$CZ$178="","",'Deal_Master_Wide'!$CZ$178)</x:f>
      </x:c>
      <x:c r="V1228" s="56" t="str">
        <x:f>IF('Deal_Master_Wide'!$DG$178="","",'Deal_Master_Wide'!$DG$178)</x:f>
      </x:c>
      <x:c r="W1228" s="56" t="str">
        <x:f>IF('Deal_Master_Wide'!$DN$178="","",'Deal_Master_Wide'!$DN$178)</x:f>
      </x:c>
      <x:c r="X1228" s="56" t="str">
        <x:f>IF('Deal_Master_Wide'!$DU$178="","",'Deal_Master_Wide'!$DU$178)</x:f>
      </x:c>
      <x:c r="Y1228" s="118" t="str">
        <x:f>IF('Deal_Master_Wide'!$EB$178="","",'Deal_Master_Wide'!$EB$178)</x:f>
      </x:c>
      <x:c r="Z1228" s="118" t="str">
        <x:f>IF('Deal_Master_Wide'!$EI$178="","",'Deal_Master_Wide'!$EI$178)</x:f>
      </x:c>
      <x:c r="AA1228" s="52" t="str">
        <x:f>IF('Deal_Master_Wide'!$AL$178="","",'Deal_Master_Wide'!$AL$178)</x:f>
        <x:v>Unknown</x:v>
      </x:c>
      <x:c r="AB1228" s="54" t="str">
        <x:f>IF('Deal_Master_Wide'!$AF$178="","",'Deal_Master_Wide'!$AF$178)</x:f>
      </x:c>
      <x:c r="AC1228" s="52" t="str">
        <x:f>IF(COUNT($P1228,$Q1228,$R1228,$S1228,$T1228,$U1228,$V1228,$W1228,$X1228)=9,"Yes","No")</x:f>
        <x:v>No</x:v>
      </x:c>
      <x:c r="AD1228" s="52" t="str">
        <x:f>IF(COUNT($Y1228,$Z1228)=2,"Yes","No")</x:f>
        <x:v>No</x:v>
      </x:c>
      <x:c r="AE1228" s="50" t="str"/>
      <x:c r="AF1228" t="str"/>
    </x:row>
    <x:row r="1229" ht="20" customHeight="1">
      <x:c r="A1229" s="50" t="str">
        <x:v>CTL-0176</x:v>
      </x:c>
      <x:c r="B1229" s="50" t="str">
        <x:v>Candidate alternative-rationale group</x:v>
      </x:c>
      <x:c r="C1229" s="52" t="str">
        <x:f>IF('Deal_Master_Wide'!$AU$178="","",'Deal_Master_Wide'!$AU$178)</x:f>
        <x:v>Not reviewed</x:v>
      </x:c>
      <x:c r="D1229" s="52" t="str">
        <x:f>IF('Deal_Master_Wide'!$AV$178="","",'Deal_Master_Wide'!$AV$178)</x:f>
        <x:v>Not assessed</x:v>
      </x:c>
      <x:c r="E1229" s="50" t="n">
        <x:v>0</x:v>
      </x:c>
      <x:c r="F1229" s="52" t="str">
        <x:f>IF(OR($C1229="High-confidence innovation-driven",$C1229="Medium-confidence innovation-driven"),1,IF($C1229="Clear alternative-rationale",0,""))</x:f>
      </x:c>
      <x:c r="G1229" s="52" t="str">
        <x:f>IF('Deal_Master_Wide'!$M$178="","",'Deal_Master_Wide'!$M$178)</x:f>
        <x:v>Review</x:v>
      </x:c>
      <x:c r="H1229" s="50" t="str">
        <x:v>N4 Pharma Plc</x:v>
      </x:c>
      <x:c r="I1229" s="50" t="str">
        <x:v>N4 Pharma UK Ltd</x:v>
      </x:c>
      <x:c r="J1229" s="50" t="n">
        <x:v>2016</x:v>
      </x:c>
      <x:c r="K1229" s="50" t="n">
        <x:v>-1</x:v>
      </x:c>
      <x:c r="L1229" s="50" t="n">
        <x:v>2015</x:v>
      </x:c>
      <x:c r="M1229" s="50" t="n">
        <x:v>0</x:v>
      </x:c>
      <x:c r="N1229" s="50" t="n">
        <x:v>0</x:v>
      </x:c>
      <x:c r="O1229" s="52" t="str">
        <x:f>IF($F1229="","",$F1229*$M1229)</x:f>
      </x:c>
      <x:c r="P1229" s="54" t="str">
        <x:f>IF('Deal_Master_Wide'!$BR$178="","",'Deal_Master_Wide'!$BR$178)</x:f>
      </x:c>
      <x:c r="Q1229" s="54" t="str">
        <x:f>IF('Deal_Master_Wide'!$BY$178="","",'Deal_Master_Wide'!$BY$178)</x:f>
      </x:c>
      <x:c r="R1229" s="54" t="str">
        <x:f>IF('Deal_Master_Wide'!$CF$178="","",'Deal_Master_Wide'!$CF$178)</x:f>
      </x:c>
      <x:c r="S1229" s="54" t="str">
        <x:f>IF('Deal_Master_Wide'!$CM$178="","",'Deal_Master_Wide'!$CM$178)</x:f>
      </x:c>
      <x:c r="T1229" s="54" t="str">
        <x:f>IF('Deal_Master_Wide'!$CT$178="","",'Deal_Master_Wide'!$CT$178)</x:f>
      </x:c>
      <x:c r="U1229" s="54" t="str">
        <x:f>IF('Deal_Master_Wide'!$DA$178="","",'Deal_Master_Wide'!$DA$178)</x:f>
      </x:c>
      <x:c r="V1229" s="56" t="str">
        <x:f>IF('Deal_Master_Wide'!$DH$178="","",'Deal_Master_Wide'!$DH$178)</x:f>
      </x:c>
      <x:c r="W1229" s="56" t="str">
        <x:f>IF('Deal_Master_Wide'!$DO$178="","",'Deal_Master_Wide'!$DO$178)</x:f>
      </x:c>
      <x:c r="X1229" s="56" t="str">
        <x:f>IF('Deal_Master_Wide'!$DV$178="","",'Deal_Master_Wide'!$DV$178)</x:f>
      </x:c>
      <x:c r="Y1229" s="118" t="str">
        <x:f>IF('Deal_Master_Wide'!$EC$178="","",'Deal_Master_Wide'!$EC$178)</x:f>
      </x:c>
      <x:c r="Z1229" s="118" t="str">
        <x:f>IF('Deal_Master_Wide'!$EJ$178="","",'Deal_Master_Wide'!$EJ$178)</x:f>
      </x:c>
      <x:c r="AA1229" s="52" t="str">
        <x:f>IF('Deal_Master_Wide'!$AL$178="","",'Deal_Master_Wide'!$AL$178)</x:f>
        <x:v>Unknown</x:v>
      </x:c>
      <x:c r="AB1229" s="54" t="str">
        <x:f>IF('Deal_Master_Wide'!$AF$178="","",'Deal_Master_Wide'!$AF$178)</x:f>
      </x:c>
      <x:c r="AC1229" s="52" t="str">
        <x:f>IF(COUNT($P1229,$Q1229,$R1229,$S1229,$T1229,$U1229,$V1229,$W1229,$X1229)=9,"Yes","No")</x:f>
        <x:v>No</x:v>
      </x:c>
      <x:c r="AD1229" s="52" t="str">
        <x:f>IF(COUNT($Y1229,$Z1229)=2,"Yes","No")</x:f>
        <x:v>No</x:v>
      </x:c>
      <x:c r="AE1229" s="50" t="str"/>
      <x:c r="AF1229" t="str"/>
    </x:row>
    <x:row r="1230" ht="20" customHeight="1">
      <x:c r="A1230" s="50" t="str">
        <x:v>CTL-0176</x:v>
      </x:c>
      <x:c r="B1230" s="50" t="str">
        <x:v>Candidate alternative-rationale group</x:v>
      </x:c>
      <x:c r="C1230" s="52" t="str">
        <x:f>IF('Deal_Master_Wide'!$AU$178="","",'Deal_Master_Wide'!$AU$178)</x:f>
        <x:v>Not reviewed</x:v>
      </x:c>
      <x:c r="D1230" s="52" t="str">
        <x:f>IF('Deal_Master_Wide'!$AV$178="","",'Deal_Master_Wide'!$AV$178)</x:f>
        <x:v>Not assessed</x:v>
      </x:c>
      <x:c r="E1230" s="50" t="n">
        <x:v>0</x:v>
      </x:c>
      <x:c r="F1230" s="52" t="str">
        <x:f>IF(OR($C1230="High-confidence innovation-driven",$C1230="Medium-confidence innovation-driven"),1,IF($C1230="Clear alternative-rationale",0,""))</x:f>
      </x:c>
      <x:c r="G1230" s="52" t="str">
        <x:f>IF('Deal_Master_Wide'!$M$178="","",'Deal_Master_Wide'!$M$178)</x:f>
        <x:v>Review</x:v>
      </x:c>
      <x:c r="H1230" s="50" t="str">
        <x:v>N4 Pharma Plc</x:v>
      </x:c>
      <x:c r="I1230" s="50" t="str">
        <x:v>N4 Pharma UK Ltd</x:v>
      </x:c>
      <x:c r="J1230" s="50" t="n">
        <x:v>2016</x:v>
      </x:c>
      <x:c r="K1230" s="50" t="n">
        <x:v>0</x:v>
      </x:c>
      <x:c r="L1230" s="50" t="n">
        <x:v>2016</x:v>
      </x:c>
      <x:c r="M1230" s="50" t="n">
        <x:v>0</x:v>
      </x:c>
      <x:c r="N1230" s="50" t="n">
        <x:v>1</x:v>
      </x:c>
      <x:c r="O1230" s="52" t="str">
        <x:f>IF($F1230="","",$F1230*$M1230)</x:f>
      </x:c>
      <x:c r="P1230" s="54" t="str">
        <x:f>IF('Deal_Master_Wide'!$BS$178="","",'Deal_Master_Wide'!$BS$178)</x:f>
      </x:c>
      <x:c r="Q1230" s="54" t="str">
        <x:f>IF('Deal_Master_Wide'!$BZ$178="","",'Deal_Master_Wide'!$BZ$178)</x:f>
      </x:c>
      <x:c r="R1230" s="54" t="str">
        <x:f>IF('Deal_Master_Wide'!$CG$178="","",'Deal_Master_Wide'!$CG$178)</x:f>
      </x:c>
      <x:c r="S1230" s="54" t="str">
        <x:f>IF('Deal_Master_Wide'!$CN$178="","",'Deal_Master_Wide'!$CN$178)</x:f>
      </x:c>
      <x:c r="T1230" s="54" t="str">
        <x:f>IF('Deal_Master_Wide'!$CU$178="","",'Deal_Master_Wide'!$CU$178)</x:f>
      </x:c>
      <x:c r="U1230" s="54" t="str">
        <x:f>IF('Deal_Master_Wide'!$DB$178="","",'Deal_Master_Wide'!$DB$178)</x:f>
      </x:c>
      <x:c r="V1230" s="56" t="str">
        <x:f>IF('Deal_Master_Wide'!$DI$178="","",'Deal_Master_Wide'!$DI$178)</x:f>
      </x:c>
      <x:c r="W1230" s="56" t="str">
        <x:f>IF('Deal_Master_Wide'!$DP$178="","",'Deal_Master_Wide'!$DP$178)</x:f>
      </x:c>
      <x:c r="X1230" s="56" t="str">
        <x:f>IF('Deal_Master_Wide'!$DW$178="","",'Deal_Master_Wide'!$DW$178)</x:f>
      </x:c>
      <x:c r="Y1230" s="118" t="str">
        <x:f>IF('Deal_Master_Wide'!$ED$178="","",'Deal_Master_Wide'!$ED$178)</x:f>
      </x:c>
      <x:c r="Z1230" s="118" t="str">
        <x:f>IF('Deal_Master_Wide'!$EK$178="","",'Deal_Master_Wide'!$EK$178)</x:f>
      </x:c>
      <x:c r="AA1230" s="52" t="str">
        <x:f>IF('Deal_Master_Wide'!$AL$178="","",'Deal_Master_Wide'!$AL$178)</x:f>
        <x:v>Unknown</x:v>
      </x:c>
      <x:c r="AB1230" s="54" t="str">
        <x:f>IF('Deal_Master_Wide'!$AF$178="","",'Deal_Master_Wide'!$AF$178)</x:f>
      </x:c>
      <x:c r="AC1230" s="52" t="str">
        <x:f>IF(COUNT($P1230,$Q1230,$R1230,$S1230,$T1230,$U1230,$V1230,$W1230,$X1230)=9,"Yes","No")</x:f>
        <x:v>No</x:v>
      </x:c>
      <x:c r="AD1230" s="52" t="str">
        <x:f>IF(COUNT($Y1230,$Z1230)=2,"Yes","No")</x:f>
        <x:v>No</x:v>
      </x:c>
      <x:c r="AE1230" s="50" t="str"/>
      <x:c r="AF1230" t="str"/>
    </x:row>
    <x:row r="1231" ht="20" customHeight="1">
      <x:c r="A1231" s="50" t="str">
        <x:v>CTL-0176</x:v>
      </x:c>
      <x:c r="B1231" s="50" t="str">
        <x:v>Candidate alternative-rationale group</x:v>
      </x:c>
      <x:c r="C1231" s="52" t="str">
        <x:f>IF('Deal_Master_Wide'!$AU$178="","",'Deal_Master_Wide'!$AU$178)</x:f>
        <x:v>Not reviewed</x:v>
      </x:c>
      <x:c r="D1231" s="52" t="str">
        <x:f>IF('Deal_Master_Wide'!$AV$178="","",'Deal_Master_Wide'!$AV$178)</x:f>
        <x:v>Not assessed</x:v>
      </x:c>
      <x:c r="E1231" s="50" t="n">
        <x:v>0</x:v>
      </x:c>
      <x:c r="F1231" s="52" t="str">
        <x:f>IF(OR($C1231="High-confidence innovation-driven",$C1231="Medium-confidence innovation-driven"),1,IF($C1231="Clear alternative-rationale",0,""))</x:f>
      </x:c>
      <x:c r="G1231" s="52" t="str">
        <x:f>IF('Deal_Master_Wide'!$M$178="","",'Deal_Master_Wide'!$M$178)</x:f>
        <x:v>Review</x:v>
      </x:c>
      <x:c r="H1231" s="50" t="str">
        <x:v>N4 Pharma Plc</x:v>
      </x:c>
      <x:c r="I1231" s="50" t="str">
        <x:v>N4 Pharma UK Ltd</x:v>
      </x:c>
      <x:c r="J1231" s="50" t="n">
        <x:v>2016</x:v>
      </x:c>
      <x:c r="K1231" s="50" t="n">
        <x:v>1</x:v>
      </x:c>
      <x:c r="L1231" s="50" t="n">
        <x:v>2017</x:v>
      </x:c>
      <x:c r="M1231" s="50" t="n">
        <x:v>1</x:v>
      </x:c>
      <x:c r="N1231" s="50" t="n">
        <x:v>1</x:v>
      </x:c>
      <x:c r="O1231" s="52" t="str">
        <x:f>IF($F1231="","",$F1231*$M1231)</x:f>
      </x:c>
      <x:c r="P1231" s="54" t="str">
        <x:f>IF('Deal_Master_Wide'!$BT$178="","",'Deal_Master_Wide'!$BT$178)</x:f>
      </x:c>
      <x:c r="Q1231" s="54" t="str">
        <x:f>IF('Deal_Master_Wide'!$CA$178="","",'Deal_Master_Wide'!$CA$178)</x:f>
      </x:c>
      <x:c r="R1231" s="54" t="str">
        <x:f>IF('Deal_Master_Wide'!$CH$178="","",'Deal_Master_Wide'!$CH$178)</x:f>
      </x:c>
      <x:c r="S1231" s="54" t="str">
        <x:f>IF('Deal_Master_Wide'!$CO$178="","",'Deal_Master_Wide'!$CO$178)</x:f>
      </x:c>
      <x:c r="T1231" s="54" t="str">
        <x:f>IF('Deal_Master_Wide'!$CV$178="","",'Deal_Master_Wide'!$CV$178)</x:f>
      </x:c>
      <x:c r="U1231" s="54" t="str">
        <x:f>IF('Deal_Master_Wide'!$DC$178="","",'Deal_Master_Wide'!$DC$178)</x:f>
      </x:c>
      <x:c r="V1231" s="56" t="str">
        <x:f>IF('Deal_Master_Wide'!$DJ$178="","",'Deal_Master_Wide'!$DJ$178)</x:f>
      </x:c>
      <x:c r="W1231" s="56" t="str">
        <x:f>IF('Deal_Master_Wide'!$DQ$178="","",'Deal_Master_Wide'!$DQ$178)</x:f>
      </x:c>
      <x:c r="X1231" s="56" t="str">
        <x:f>IF('Deal_Master_Wide'!$DX$178="","",'Deal_Master_Wide'!$DX$178)</x:f>
      </x:c>
      <x:c r="Y1231" s="118" t="str">
        <x:f>IF('Deal_Master_Wide'!$EE$178="","",'Deal_Master_Wide'!$EE$178)</x:f>
      </x:c>
      <x:c r="Z1231" s="118" t="str">
        <x:f>IF('Deal_Master_Wide'!$EL$178="","",'Deal_Master_Wide'!$EL$178)</x:f>
      </x:c>
      <x:c r="AA1231" s="52" t="str">
        <x:f>IF('Deal_Master_Wide'!$AL$178="","",'Deal_Master_Wide'!$AL$178)</x:f>
        <x:v>Unknown</x:v>
      </x:c>
      <x:c r="AB1231" s="54" t="str">
        <x:f>IF('Deal_Master_Wide'!$AF$178="","",'Deal_Master_Wide'!$AF$178)</x:f>
      </x:c>
      <x:c r="AC1231" s="52" t="str">
        <x:f>IF(COUNT($P1231,$Q1231,$R1231,$S1231,$T1231,$U1231,$V1231,$W1231,$X1231)=9,"Yes","No")</x:f>
        <x:v>No</x:v>
      </x:c>
      <x:c r="AD1231" s="52" t="str">
        <x:f>IF(COUNT($Y1231,$Z1231)=2,"Yes","No")</x:f>
        <x:v>No</x:v>
      </x:c>
      <x:c r="AE1231" s="50" t="str"/>
      <x:c r="AF1231" t="str"/>
    </x:row>
    <x:row r="1232" ht="20" customHeight="1">
      <x:c r="A1232" s="50" t="str">
        <x:v>CTL-0176</x:v>
      </x:c>
      <x:c r="B1232" s="50" t="str">
        <x:v>Candidate alternative-rationale group</x:v>
      </x:c>
      <x:c r="C1232" s="52" t="str">
        <x:f>IF('Deal_Master_Wide'!$AU$178="","",'Deal_Master_Wide'!$AU$178)</x:f>
        <x:v>Not reviewed</x:v>
      </x:c>
      <x:c r="D1232" s="52" t="str">
        <x:f>IF('Deal_Master_Wide'!$AV$178="","",'Deal_Master_Wide'!$AV$178)</x:f>
        <x:v>Not assessed</x:v>
      </x:c>
      <x:c r="E1232" s="50" t="n">
        <x:v>0</x:v>
      </x:c>
      <x:c r="F1232" s="52" t="str">
        <x:f>IF(OR($C1232="High-confidence innovation-driven",$C1232="Medium-confidence innovation-driven"),1,IF($C1232="Clear alternative-rationale",0,""))</x:f>
      </x:c>
      <x:c r="G1232" s="52" t="str">
        <x:f>IF('Deal_Master_Wide'!$M$178="","",'Deal_Master_Wide'!$M$178)</x:f>
        <x:v>Review</x:v>
      </x:c>
      <x:c r="H1232" s="50" t="str">
        <x:v>N4 Pharma Plc</x:v>
      </x:c>
      <x:c r="I1232" s="50" t="str">
        <x:v>N4 Pharma UK Ltd</x:v>
      </x:c>
      <x:c r="J1232" s="50" t="n">
        <x:v>2016</x:v>
      </x:c>
      <x:c r="K1232" s="50" t="n">
        <x:v>2</x:v>
      </x:c>
      <x:c r="L1232" s="50" t="n">
        <x:v>2018</x:v>
      </x:c>
      <x:c r="M1232" s="50" t="n">
        <x:v>1</x:v>
      </x:c>
      <x:c r="N1232" s="50" t="n">
        <x:v>1</x:v>
      </x:c>
      <x:c r="O1232" s="52" t="str">
        <x:f>IF($F1232="","",$F1232*$M1232)</x:f>
      </x:c>
      <x:c r="P1232" s="54" t="str">
        <x:f>IF('Deal_Master_Wide'!$BU$178="","",'Deal_Master_Wide'!$BU$178)</x:f>
      </x:c>
      <x:c r="Q1232" s="54" t="str">
        <x:f>IF('Deal_Master_Wide'!$CB$178="","",'Deal_Master_Wide'!$CB$178)</x:f>
      </x:c>
      <x:c r="R1232" s="54" t="str">
        <x:f>IF('Deal_Master_Wide'!$CI$178="","",'Deal_Master_Wide'!$CI$178)</x:f>
      </x:c>
      <x:c r="S1232" s="54" t="str">
        <x:f>IF('Deal_Master_Wide'!$CP$178="","",'Deal_Master_Wide'!$CP$178)</x:f>
      </x:c>
      <x:c r="T1232" s="54" t="str">
        <x:f>IF('Deal_Master_Wide'!$CW$178="","",'Deal_Master_Wide'!$CW$178)</x:f>
      </x:c>
      <x:c r="U1232" s="54" t="str">
        <x:f>IF('Deal_Master_Wide'!$DD$178="","",'Deal_Master_Wide'!$DD$178)</x:f>
      </x:c>
      <x:c r="V1232" s="56" t="str">
        <x:f>IF('Deal_Master_Wide'!$DK$178="","",'Deal_Master_Wide'!$DK$178)</x:f>
      </x:c>
      <x:c r="W1232" s="56" t="str">
        <x:f>IF('Deal_Master_Wide'!$DR$178="","",'Deal_Master_Wide'!$DR$178)</x:f>
      </x:c>
      <x:c r="X1232" s="56" t="str">
        <x:f>IF('Deal_Master_Wide'!$DY$178="","",'Deal_Master_Wide'!$DY$178)</x:f>
      </x:c>
      <x:c r="Y1232" s="118" t="str">
        <x:f>IF('Deal_Master_Wide'!$EF$178="","",'Deal_Master_Wide'!$EF$178)</x:f>
      </x:c>
      <x:c r="Z1232" s="118" t="str">
        <x:f>IF('Deal_Master_Wide'!$EM$178="","",'Deal_Master_Wide'!$EM$178)</x:f>
      </x:c>
      <x:c r="AA1232" s="52" t="str">
        <x:f>IF('Deal_Master_Wide'!$AL$178="","",'Deal_Master_Wide'!$AL$178)</x:f>
        <x:v>Unknown</x:v>
      </x:c>
      <x:c r="AB1232" s="54" t="str">
        <x:f>IF('Deal_Master_Wide'!$AF$178="","",'Deal_Master_Wide'!$AF$178)</x:f>
      </x:c>
      <x:c r="AC1232" s="52" t="str">
        <x:f>IF(COUNT($P1232,$Q1232,$R1232,$S1232,$T1232,$U1232,$V1232,$W1232,$X1232)=9,"Yes","No")</x:f>
        <x:v>No</x:v>
      </x:c>
      <x:c r="AD1232" s="52" t="str">
        <x:f>IF(COUNT($Y1232,$Z1232)=2,"Yes","No")</x:f>
        <x:v>No</x:v>
      </x:c>
      <x:c r="AE1232" s="50" t="str"/>
      <x:c r="AF1232" t="str"/>
    </x:row>
    <x:row r="1233" ht="20" customHeight="1">
      <x:c r="A1233" s="50" t="str">
        <x:v>CTL-0176</x:v>
      </x:c>
      <x:c r="B1233" s="50" t="str">
        <x:v>Candidate alternative-rationale group</x:v>
      </x:c>
      <x:c r="C1233" s="52" t="str">
        <x:f>IF('Deal_Master_Wide'!$AU$178="","",'Deal_Master_Wide'!$AU$178)</x:f>
        <x:v>Not reviewed</x:v>
      </x:c>
      <x:c r="D1233" s="52" t="str">
        <x:f>IF('Deal_Master_Wide'!$AV$178="","",'Deal_Master_Wide'!$AV$178)</x:f>
        <x:v>Not assessed</x:v>
      </x:c>
      <x:c r="E1233" s="50" t="n">
        <x:v>0</x:v>
      </x:c>
      <x:c r="F1233" s="52" t="str">
        <x:f>IF(OR($C1233="High-confidence innovation-driven",$C1233="Medium-confidence innovation-driven"),1,IF($C1233="Clear alternative-rationale",0,""))</x:f>
      </x:c>
      <x:c r="G1233" s="52" t="str">
        <x:f>IF('Deal_Master_Wide'!$M$178="","",'Deal_Master_Wide'!$M$178)</x:f>
        <x:v>Review</x:v>
      </x:c>
      <x:c r="H1233" s="50" t="str">
        <x:v>N4 Pharma Plc</x:v>
      </x:c>
      <x:c r="I1233" s="50" t="str">
        <x:v>N4 Pharma UK Ltd</x:v>
      </x:c>
      <x:c r="J1233" s="50" t="n">
        <x:v>2016</x:v>
      </x:c>
      <x:c r="K1233" s="50" t="n">
        <x:v>3</x:v>
      </x:c>
      <x:c r="L1233" s="50" t="n">
        <x:v>2019</x:v>
      </x:c>
      <x:c r="M1233" s="50" t="n">
        <x:v>1</x:v>
      </x:c>
      <x:c r="N1233" s="50" t="n">
        <x:v>1</x:v>
      </x:c>
      <x:c r="O1233" s="52" t="str">
        <x:f>IF($F1233="","",$F1233*$M1233)</x:f>
      </x:c>
      <x:c r="P1233" s="54" t="str">
        <x:f>IF('Deal_Master_Wide'!$BV$178="","",'Deal_Master_Wide'!$BV$178)</x:f>
      </x:c>
      <x:c r="Q1233" s="54" t="str">
        <x:f>IF('Deal_Master_Wide'!$CC$178="","",'Deal_Master_Wide'!$CC$178)</x:f>
      </x:c>
      <x:c r="R1233" s="54" t="str">
        <x:f>IF('Deal_Master_Wide'!$CJ$178="","",'Deal_Master_Wide'!$CJ$178)</x:f>
      </x:c>
      <x:c r="S1233" s="54" t="str">
        <x:f>IF('Deal_Master_Wide'!$CQ$178="","",'Deal_Master_Wide'!$CQ$178)</x:f>
      </x:c>
      <x:c r="T1233" s="54" t="str">
        <x:f>IF('Deal_Master_Wide'!$CX$178="","",'Deal_Master_Wide'!$CX$178)</x:f>
      </x:c>
      <x:c r="U1233" s="54" t="str">
        <x:f>IF('Deal_Master_Wide'!$DE$178="","",'Deal_Master_Wide'!$DE$178)</x:f>
      </x:c>
      <x:c r="V1233" s="56" t="str">
        <x:f>IF('Deal_Master_Wide'!$DL$178="","",'Deal_Master_Wide'!$DL$178)</x:f>
      </x:c>
      <x:c r="W1233" s="56" t="str">
        <x:f>IF('Deal_Master_Wide'!$DS$178="","",'Deal_Master_Wide'!$DS$178)</x:f>
      </x:c>
      <x:c r="X1233" s="56" t="str">
        <x:f>IF('Deal_Master_Wide'!$DZ$178="","",'Deal_Master_Wide'!$DZ$178)</x:f>
      </x:c>
      <x:c r="Y1233" s="118" t="str">
        <x:f>IF('Deal_Master_Wide'!$EG$178="","",'Deal_Master_Wide'!$EG$178)</x:f>
      </x:c>
      <x:c r="Z1233" s="118" t="str">
        <x:f>IF('Deal_Master_Wide'!$EN$178="","",'Deal_Master_Wide'!$EN$178)</x:f>
      </x:c>
      <x:c r="AA1233" s="52" t="str">
        <x:f>IF('Deal_Master_Wide'!$AL$178="","",'Deal_Master_Wide'!$AL$178)</x:f>
        <x:v>Unknown</x:v>
      </x:c>
      <x:c r="AB1233" s="54" t="str">
        <x:f>IF('Deal_Master_Wide'!$AF$178="","",'Deal_Master_Wide'!$AF$178)</x:f>
      </x:c>
      <x:c r="AC1233" s="52" t="str">
        <x:f>IF(COUNT($P1233,$Q1233,$R1233,$S1233,$T1233,$U1233,$V1233,$W1233,$X1233)=9,"Yes","No")</x:f>
        <x:v>No</x:v>
      </x:c>
      <x:c r="AD1233" s="52" t="str">
        <x:f>IF(COUNT($Y1233,$Z1233)=2,"Yes","No")</x:f>
        <x:v>No</x:v>
      </x:c>
      <x:c r="AE1233" s="50" t="str"/>
      <x:c r="AF1233" t="str"/>
    </x:row>
    <x:row r="1234" ht="20" customHeight="1">
      <x:c r="A1234" s="50" t="str">
        <x:v>CTL-0177</x:v>
      </x:c>
      <x:c r="B1234" s="50" t="str">
        <x:v>Candidate alternative-rationale group</x:v>
      </x:c>
      <x:c r="C1234" s="52" t="str">
        <x:f>IF('Deal_Master_Wide'!$AU$179="","",'Deal_Master_Wide'!$AU$179)</x:f>
        <x:v>Not reviewed</x:v>
      </x:c>
      <x:c r="D1234" s="52" t="str">
        <x:f>IF('Deal_Master_Wide'!$AV$179="","",'Deal_Master_Wide'!$AV$179)</x:f>
        <x:v>Not assessed</x:v>
      </x:c>
      <x:c r="E1234" s="50" t="n">
        <x:v>0</x:v>
      </x:c>
      <x:c r="F1234" s="52" t="str">
        <x:f>IF(OR($C1234="High-confidence innovation-driven",$C1234="Medium-confidence innovation-driven"),1,IF($C1234="Clear alternative-rationale",0,""))</x:f>
      </x:c>
      <x:c r="G1234" s="52" t="str">
        <x:f>IF('Deal_Master_Wide'!$M$179="","",'Deal_Master_Wide'!$M$179)</x:f>
        <x:v>Review</x:v>
      </x:c>
      <x:c r="H1234" s="50" t="str">
        <x:v>Viatris Inc</x:v>
      </x:c>
      <x:c r="I1234" s="50" t="str">
        <x:v>Meda AB</x:v>
      </x:c>
      <x:c r="J1234" s="50" t="n">
        <x:v>2016</x:v>
      </x:c>
      <x:c r="K1234" s="50" t="n">
        <x:v>-3</x:v>
      </x:c>
      <x:c r="L1234" s="50" t="n">
        <x:v>2013</x:v>
      </x:c>
      <x:c r="M1234" s="50" t="n">
        <x:v>0</x:v>
      </x:c>
      <x:c r="N1234" s="50" t="n">
        <x:v>0</x:v>
      </x:c>
      <x:c r="O1234" s="52" t="str">
        <x:f>IF($F1234="","",$F1234*$M1234)</x:f>
      </x:c>
      <x:c r="P1234" s="54" t="str">
        <x:f>IF('Deal_Master_Wide'!$BP$179="","",'Deal_Master_Wide'!$BP$179)</x:f>
      </x:c>
      <x:c r="Q1234" s="54" t="str">
        <x:f>IF('Deal_Master_Wide'!$BW$179="","",'Deal_Master_Wide'!$BW$179)</x:f>
      </x:c>
      <x:c r="R1234" s="54" t="str">
        <x:f>IF('Deal_Master_Wide'!$CD$179="","",'Deal_Master_Wide'!$CD$179)</x:f>
      </x:c>
      <x:c r="S1234" s="54" t="str">
        <x:f>IF('Deal_Master_Wide'!$CK$179="","",'Deal_Master_Wide'!$CK$179)</x:f>
      </x:c>
      <x:c r="T1234" s="54" t="str">
        <x:f>IF('Deal_Master_Wide'!$CR$179="","",'Deal_Master_Wide'!$CR$179)</x:f>
      </x:c>
      <x:c r="U1234" s="54" t="str">
        <x:f>IF('Deal_Master_Wide'!$CY$179="","",'Deal_Master_Wide'!$CY$179)</x:f>
      </x:c>
      <x:c r="V1234" s="56" t="str">
        <x:f>IF('Deal_Master_Wide'!$DF$179="","",'Deal_Master_Wide'!$DF$179)</x:f>
      </x:c>
      <x:c r="W1234" s="56" t="str">
        <x:f>IF('Deal_Master_Wide'!$DM$179="","",'Deal_Master_Wide'!$DM$179)</x:f>
      </x:c>
      <x:c r="X1234" s="56" t="str">
        <x:f>IF('Deal_Master_Wide'!$DT$179="","",'Deal_Master_Wide'!$DT$179)</x:f>
      </x:c>
      <x:c r="Y1234" s="118" t="str">
        <x:f>IF('Deal_Master_Wide'!$EA$179="","",'Deal_Master_Wide'!$EA$179)</x:f>
      </x:c>
      <x:c r="Z1234" s="118" t="str">
        <x:f>IF('Deal_Master_Wide'!$EH$179="","",'Deal_Master_Wide'!$EH$179)</x:f>
      </x:c>
      <x:c r="AA1234" s="52" t="str">
        <x:f>IF('Deal_Master_Wide'!$AL$179="","",'Deal_Master_Wide'!$AL$179)</x:f>
        <x:v>Unknown</x:v>
      </x:c>
      <x:c r="AB1234" s="54" t="n">
        <x:f>IF('Deal_Master_Wide'!$AF$179="","",'Deal_Master_Wide'!$AF$179)</x:f>
        <x:v>9904</x:v>
      </x:c>
      <x:c r="AC1234" s="52" t="str">
        <x:f>IF(COUNT($P1234,$Q1234,$R1234,$S1234,$T1234,$U1234,$V1234,$W1234,$X1234)=9,"Yes","No")</x:f>
        <x:v>No</x:v>
      </x:c>
      <x:c r="AD1234" s="52" t="str">
        <x:f>IF(COUNT($Y1234,$Z1234)=2,"Yes","No")</x:f>
        <x:v>No</x:v>
      </x:c>
      <x:c r="AE1234" s="50" t="str"/>
      <x:c r="AF1234" t="str"/>
    </x:row>
    <x:row r="1235" ht="20" customHeight="1">
      <x:c r="A1235" s="50" t="str">
        <x:v>CTL-0177</x:v>
      </x:c>
      <x:c r="B1235" s="50" t="str">
        <x:v>Candidate alternative-rationale group</x:v>
      </x:c>
      <x:c r="C1235" s="52" t="str">
        <x:f>IF('Deal_Master_Wide'!$AU$179="","",'Deal_Master_Wide'!$AU$179)</x:f>
        <x:v>Not reviewed</x:v>
      </x:c>
      <x:c r="D1235" s="52" t="str">
        <x:f>IF('Deal_Master_Wide'!$AV$179="","",'Deal_Master_Wide'!$AV$179)</x:f>
        <x:v>Not assessed</x:v>
      </x:c>
      <x:c r="E1235" s="50" t="n">
        <x:v>0</x:v>
      </x:c>
      <x:c r="F1235" s="52" t="str">
        <x:f>IF(OR($C1235="High-confidence innovation-driven",$C1235="Medium-confidence innovation-driven"),1,IF($C1235="Clear alternative-rationale",0,""))</x:f>
      </x:c>
      <x:c r="G1235" s="52" t="str">
        <x:f>IF('Deal_Master_Wide'!$M$179="","",'Deal_Master_Wide'!$M$179)</x:f>
        <x:v>Review</x:v>
      </x:c>
      <x:c r="H1235" s="50" t="str">
        <x:v>Viatris Inc</x:v>
      </x:c>
      <x:c r="I1235" s="50" t="str">
        <x:v>Meda AB</x:v>
      </x:c>
      <x:c r="J1235" s="50" t="n">
        <x:v>2016</x:v>
      </x:c>
      <x:c r="K1235" s="50" t="n">
        <x:v>-2</x:v>
      </x:c>
      <x:c r="L1235" s="50" t="n">
        <x:v>2014</x:v>
      </x:c>
      <x:c r="M1235" s="50" t="n">
        <x:v>0</x:v>
      </x:c>
      <x:c r="N1235" s="50" t="n">
        <x:v>0</x:v>
      </x:c>
      <x:c r="O1235" s="52" t="str">
        <x:f>IF($F1235="","",$F1235*$M1235)</x:f>
      </x:c>
      <x:c r="P1235" s="54" t="str">
        <x:f>IF('Deal_Master_Wide'!$BQ$179="","",'Deal_Master_Wide'!$BQ$179)</x:f>
      </x:c>
      <x:c r="Q1235" s="54" t="str">
        <x:f>IF('Deal_Master_Wide'!$BX$179="","",'Deal_Master_Wide'!$BX$179)</x:f>
      </x:c>
      <x:c r="R1235" s="54" t="str">
        <x:f>IF('Deal_Master_Wide'!$CE$179="","",'Deal_Master_Wide'!$CE$179)</x:f>
      </x:c>
      <x:c r="S1235" s="54" t="str">
        <x:f>IF('Deal_Master_Wide'!$CL$179="","",'Deal_Master_Wide'!$CL$179)</x:f>
      </x:c>
      <x:c r="T1235" s="54" t="str">
        <x:f>IF('Deal_Master_Wide'!$CS$179="","",'Deal_Master_Wide'!$CS$179)</x:f>
      </x:c>
      <x:c r="U1235" s="54" t="str">
        <x:f>IF('Deal_Master_Wide'!$CZ$179="","",'Deal_Master_Wide'!$CZ$179)</x:f>
      </x:c>
      <x:c r="V1235" s="56" t="str">
        <x:f>IF('Deal_Master_Wide'!$DG$179="","",'Deal_Master_Wide'!$DG$179)</x:f>
      </x:c>
      <x:c r="W1235" s="56" t="str">
        <x:f>IF('Deal_Master_Wide'!$DN$179="","",'Deal_Master_Wide'!$DN$179)</x:f>
      </x:c>
      <x:c r="X1235" s="56" t="str">
        <x:f>IF('Deal_Master_Wide'!$DU$179="","",'Deal_Master_Wide'!$DU$179)</x:f>
      </x:c>
      <x:c r="Y1235" s="118" t="str">
        <x:f>IF('Deal_Master_Wide'!$EB$179="","",'Deal_Master_Wide'!$EB$179)</x:f>
      </x:c>
      <x:c r="Z1235" s="118" t="str">
        <x:f>IF('Deal_Master_Wide'!$EI$179="","",'Deal_Master_Wide'!$EI$179)</x:f>
      </x:c>
      <x:c r="AA1235" s="52" t="str">
        <x:f>IF('Deal_Master_Wide'!$AL$179="","",'Deal_Master_Wide'!$AL$179)</x:f>
        <x:v>Unknown</x:v>
      </x:c>
      <x:c r="AB1235" s="54" t="n">
        <x:f>IF('Deal_Master_Wide'!$AF$179="","",'Deal_Master_Wide'!$AF$179)</x:f>
        <x:v>9904</x:v>
      </x:c>
      <x:c r="AC1235" s="52" t="str">
        <x:f>IF(COUNT($P1235,$Q1235,$R1235,$S1235,$T1235,$U1235,$V1235,$W1235,$X1235)=9,"Yes","No")</x:f>
        <x:v>No</x:v>
      </x:c>
      <x:c r="AD1235" s="52" t="str">
        <x:f>IF(COUNT($Y1235,$Z1235)=2,"Yes","No")</x:f>
        <x:v>No</x:v>
      </x:c>
      <x:c r="AE1235" s="50" t="str"/>
      <x:c r="AF1235" t="str"/>
    </x:row>
    <x:row r="1236" ht="20" customHeight="1">
      <x:c r="A1236" s="50" t="str">
        <x:v>CTL-0177</x:v>
      </x:c>
      <x:c r="B1236" s="50" t="str">
        <x:v>Candidate alternative-rationale group</x:v>
      </x:c>
      <x:c r="C1236" s="52" t="str">
        <x:f>IF('Deal_Master_Wide'!$AU$179="","",'Deal_Master_Wide'!$AU$179)</x:f>
        <x:v>Not reviewed</x:v>
      </x:c>
      <x:c r="D1236" s="52" t="str">
        <x:f>IF('Deal_Master_Wide'!$AV$179="","",'Deal_Master_Wide'!$AV$179)</x:f>
        <x:v>Not assessed</x:v>
      </x:c>
      <x:c r="E1236" s="50" t="n">
        <x:v>0</x:v>
      </x:c>
      <x:c r="F1236" s="52" t="str">
        <x:f>IF(OR($C1236="High-confidence innovation-driven",$C1236="Medium-confidence innovation-driven"),1,IF($C1236="Clear alternative-rationale",0,""))</x:f>
      </x:c>
      <x:c r="G1236" s="52" t="str">
        <x:f>IF('Deal_Master_Wide'!$M$179="","",'Deal_Master_Wide'!$M$179)</x:f>
        <x:v>Review</x:v>
      </x:c>
      <x:c r="H1236" s="50" t="str">
        <x:v>Viatris Inc</x:v>
      </x:c>
      <x:c r="I1236" s="50" t="str">
        <x:v>Meda AB</x:v>
      </x:c>
      <x:c r="J1236" s="50" t="n">
        <x:v>2016</x:v>
      </x:c>
      <x:c r="K1236" s="50" t="n">
        <x:v>-1</x:v>
      </x:c>
      <x:c r="L1236" s="50" t="n">
        <x:v>2015</x:v>
      </x:c>
      <x:c r="M1236" s="50" t="n">
        <x:v>0</x:v>
      </x:c>
      <x:c r="N1236" s="50" t="n">
        <x:v>0</x:v>
      </x:c>
      <x:c r="O1236" s="52" t="str">
        <x:f>IF($F1236="","",$F1236*$M1236)</x:f>
      </x:c>
      <x:c r="P1236" s="54" t="str">
        <x:f>IF('Deal_Master_Wide'!$BR$179="","",'Deal_Master_Wide'!$BR$179)</x:f>
      </x:c>
      <x:c r="Q1236" s="54" t="str">
        <x:f>IF('Deal_Master_Wide'!$BY$179="","",'Deal_Master_Wide'!$BY$179)</x:f>
      </x:c>
      <x:c r="R1236" s="54" t="str">
        <x:f>IF('Deal_Master_Wide'!$CF$179="","",'Deal_Master_Wide'!$CF$179)</x:f>
      </x:c>
      <x:c r="S1236" s="54" t="str">
        <x:f>IF('Deal_Master_Wide'!$CM$179="","",'Deal_Master_Wide'!$CM$179)</x:f>
      </x:c>
      <x:c r="T1236" s="54" t="str">
        <x:f>IF('Deal_Master_Wide'!$CT$179="","",'Deal_Master_Wide'!$CT$179)</x:f>
      </x:c>
      <x:c r="U1236" s="54" t="str">
        <x:f>IF('Deal_Master_Wide'!$DA$179="","",'Deal_Master_Wide'!$DA$179)</x:f>
      </x:c>
      <x:c r="V1236" s="56" t="str">
        <x:f>IF('Deal_Master_Wide'!$DH$179="","",'Deal_Master_Wide'!$DH$179)</x:f>
      </x:c>
      <x:c r="W1236" s="56" t="str">
        <x:f>IF('Deal_Master_Wide'!$DO$179="","",'Deal_Master_Wide'!$DO$179)</x:f>
      </x:c>
      <x:c r="X1236" s="56" t="str">
        <x:f>IF('Deal_Master_Wide'!$DV$179="","",'Deal_Master_Wide'!$DV$179)</x:f>
      </x:c>
      <x:c r="Y1236" s="118" t="str">
        <x:f>IF('Deal_Master_Wide'!$EC$179="","",'Deal_Master_Wide'!$EC$179)</x:f>
      </x:c>
      <x:c r="Z1236" s="118" t="str">
        <x:f>IF('Deal_Master_Wide'!$EJ$179="","",'Deal_Master_Wide'!$EJ$179)</x:f>
      </x:c>
      <x:c r="AA1236" s="52" t="str">
        <x:f>IF('Deal_Master_Wide'!$AL$179="","",'Deal_Master_Wide'!$AL$179)</x:f>
        <x:v>Unknown</x:v>
      </x:c>
      <x:c r="AB1236" s="54" t="n">
        <x:f>IF('Deal_Master_Wide'!$AF$179="","",'Deal_Master_Wide'!$AF$179)</x:f>
        <x:v>9904</x:v>
      </x:c>
      <x:c r="AC1236" s="52" t="str">
        <x:f>IF(COUNT($P1236,$Q1236,$R1236,$S1236,$T1236,$U1236,$V1236,$W1236,$X1236)=9,"Yes","No")</x:f>
        <x:v>No</x:v>
      </x:c>
      <x:c r="AD1236" s="52" t="str">
        <x:f>IF(COUNT($Y1236,$Z1236)=2,"Yes","No")</x:f>
        <x:v>No</x:v>
      </x:c>
      <x:c r="AE1236" s="50" t="str"/>
      <x:c r="AF1236" t="str"/>
    </x:row>
    <x:row r="1237" ht="20" customHeight="1">
      <x:c r="A1237" s="50" t="str">
        <x:v>CTL-0177</x:v>
      </x:c>
      <x:c r="B1237" s="50" t="str">
        <x:v>Candidate alternative-rationale group</x:v>
      </x:c>
      <x:c r="C1237" s="52" t="str">
        <x:f>IF('Deal_Master_Wide'!$AU$179="","",'Deal_Master_Wide'!$AU$179)</x:f>
        <x:v>Not reviewed</x:v>
      </x:c>
      <x:c r="D1237" s="52" t="str">
        <x:f>IF('Deal_Master_Wide'!$AV$179="","",'Deal_Master_Wide'!$AV$179)</x:f>
        <x:v>Not assessed</x:v>
      </x:c>
      <x:c r="E1237" s="50" t="n">
        <x:v>0</x:v>
      </x:c>
      <x:c r="F1237" s="52" t="str">
        <x:f>IF(OR($C1237="High-confidence innovation-driven",$C1237="Medium-confidence innovation-driven"),1,IF($C1237="Clear alternative-rationale",0,""))</x:f>
      </x:c>
      <x:c r="G1237" s="52" t="str">
        <x:f>IF('Deal_Master_Wide'!$M$179="","",'Deal_Master_Wide'!$M$179)</x:f>
        <x:v>Review</x:v>
      </x:c>
      <x:c r="H1237" s="50" t="str">
        <x:v>Viatris Inc</x:v>
      </x:c>
      <x:c r="I1237" s="50" t="str">
        <x:v>Meda AB</x:v>
      </x:c>
      <x:c r="J1237" s="50" t="n">
        <x:v>2016</x:v>
      </x:c>
      <x:c r="K1237" s="50" t="n">
        <x:v>0</x:v>
      </x:c>
      <x:c r="L1237" s="50" t="n">
        <x:v>2016</x:v>
      </x:c>
      <x:c r="M1237" s="50" t="n">
        <x:v>0</x:v>
      </x:c>
      <x:c r="N1237" s="50" t="n">
        <x:v>1</x:v>
      </x:c>
      <x:c r="O1237" s="52" t="str">
        <x:f>IF($F1237="","",$F1237*$M1237)</x:f>
      </x:c>
      <x:c r="P1237" s="54" t="str">
        <x:f>IF('Deal_Master_Wide'!$BS$179="","",'Deal_Master_Wide'!$BS$179)</x:f>
      </x:c>
      <x:c r="Q1237" s="54" t="str">
        <x:f>IF('Deal_Master_Wide'!$BZ$179="","",'Deal_Master_Wide'!$BZ$179)</x:f>
      </x:c>
      <x:c r="R1237" s="54" t="str">
        <x:f>IF('Deal_Master_Wide'!$CG$179="","",'Deal_Master_Wide'!$CG$179)</x:f>
      </x:c>
      <x:c r="S1237" s="54" t="str">
        <x:f>IF('Deal_Master_Wide'!$CN$179="","",'Deal_Master_Wide'!$CN$179)</x:f>
      </x:c>
      <x:c r="T1237" s="54" t="str">
        <x:f>IF('Deal_Master_Wide'!$CU$179="","",'Deal_Master_Wide'!$CU$179)</x:f>
      </x:c>
      <x:c r="U1237" s="54" t="str">
        <x:f>IF('Deal_Master_Wide'!$DB$179="","",'Deal_Master_Wide'!$DB$179)</x:f>
      </x:c>
      <x:c r="V1237" s="56" t="str">
        <x:f>IF('Deal_Master_Wide'!$DI$179="","",'Deal_Master_Wide'!$DI$179)</x:f>
      </x:c>
      <x:c r="W1237" s="56" t="str">
        <x:f>IF('Deal_Master_Wide'!$DP$179="","",'Deal_Master_Wide'!$DP$179)</x:f>
      </x:c>
      <x:c r="X1237" s="56" t="str">
        <x:f>IF('Deal_Master_Wide'!$DW$179="","",'Deal_Master_Wide'!$DW$179)</x:f>
      </x:c>
      <x:c r="Y1237" s="118" t="str">
        <x:f>IF('Deal_Master_Wide'!$ED$179="","",'Deal_Master_Wide'!$ED$179)</x:f>
      </x:c>
      <x:c r="Z1237" s="118" t="str">
        <x:f>IF('Deal_Master_Wide'!$EK$179="","",'Deal_Master_Wide'!$EK$179)</x:f>
      </x:c>
      <x:c r="AA1237" s="52" t="str">
        <x:f>IF('Deal_Master_Wide'!$AL$179="","",'Deal_Master_Wide'!$AL$179)</x:f>
        <x:v>Unknown</x:v>
      </x:c>
      <x:c r="AB1237" s="54" t="n">
        <x:f>IF('Deal_Master_Wide'!$AF$179="","",'Deal_Master_Wide'!$AF$179)</x:f>
        <x:v>9904</x:v>
      </x:c>
      <x:c r="AC1237" s="52" t="str">
        <x:f>IF(COUNT($P1237,$Q1237,$R1237,$S1237,$T1237,$U1237,$V1237,$W1237,$X1237)=9,"Yes","No")</x:f>
        <x:v>No</x:v>
      </x:c>
      <x:c r="AD1237" s="52" t="str">
        <x:f>IF(COUNT($Y1237,$Z1237)=2,"Yes","No")</x:f>
        <x:v>No</x:v>
      </x:c>
      <x:c r="AE1237" s="50" t="str"/>
      <x:c r="AF1237" t="str"/>
    </x:row>
    <x:row r="1238" ht="20" customHeight="1">
      <x:c r="A1238" s="50" t="str">
        <x:v>CTL-0177</x:v>
      </x:c>
      <x:c r="B1238" s="50" t="str">
        <x:v>Candidate alternative-rationale group</x:v>
      </x:c>
      <x:c r="C1238" s="52" t="str">
        <x:f>IF('Deal_Master_Wide'!$AU$179="","",'Deal_Master_Wide'!$AU$179)</x:f>
        <x:v>Not reviewed</x:v>
      </x:c>
      <x:c r="D1238" s="52" t="str">
        <x:f>IF('Deal_Master_Wide'!$AV$179="","",'Deal_Master_Wide'!$AV$179)</x:f>
        <x:v>Not assessed</x:v>
      </x:c>
      <x:c r="E1238" s="50" t="n">
        <x:v>0</x:v>
      </x:c>
      <x:c r="F1238" s="52" t="str">
        <x:f>IF(OR($C1238="High-confidence innovation-driven",$C1238="Medium-confidence innovation-driven"),1,IF($C1238="Clear alternative-rationale",0,""))</x:f>
      </x:c>
      <x:c r="G1238" s="52" t="str">
        <x:f>IF('Deal_Master_Wide'!$M$179="","",'Deal_Master_Wide'!$M$179)</x:f>
        <x:v>Review</x:v>
      </x:c>
      <x:c r="H1238" s="50" t="str">
        <x:v>Viatris Inc</x:v>
      </x:c>
      <x:c r="I1238" s="50" t="str">
        <x:v>Meda AB</x:v>
      </x:c>
      <x:c r="J1238" s="50" t="n">
        <x:v>2016</x:v>
      </x:c>
      <x:c r="K1238" s="50" t="n">
        <x:v>1</x:v>
      </x:c>
      <x:c r="L1238" s="50" t="n">
        <x:v>2017</x:v>
      </x:c>
      <x:c r="M1238" s="50" t="n">
        <x:v>1</x:v>
      </x:c>
      <x:c r="N1238" s="50" t="n">
        <x:v>1</x:v>
      </x:c>
      <x:c r="O1238" s="52" t="str">
        <x:f>IF($F1238="","",$F1238*$M1238)</x:f>
      </x:c>
      <x:c r="P1238" s="54" t="str">
        <x:f>IF('Deal_Master_Wide'!$BT$179="","",'Deal_Master_Wide'!$BT$179)</x:f>
      </x:c>
      <x:c r="Q1238" s="54" t="str">
        <x:f>IF('Deal_Master_Wide'!$CA$179="","",'Deal_Master_Wide'!$CA$179)</x:f>
      </x:c>
      <x:c r="R1238" s="54" t="str">
        <x:f>IF('Deal_Master_Wide'!$CH$179="","",'Deal_Master_Wide'!$CH$179)</x:f>
      </x:c>
      <x:c r="S1238" s="54" t="str">
        <x:f>IF('Deal_Master_Wide'!$CO$179="","",'Deal_Master_Wide'!$CO$179)</x:f>
      </x:c>
      <x:c r="T1238" s="54" t="str">
        <x:f>IF('Deal_Master_Wide'!$CV$179="","",'Deal_Master_Wide'!$CV$179)</x:f>
      </x:c>
      <x:c r="U1238" s="54" t="str">
        <x:f>IF('Deal_Master_Wide'!$DC$179="","",'Deal_Master_Wide'!$DC$179)</x:f>
      </x:c>
      <x:c r="V1238" s="56" t="str">
        <x:f>IF('Deal_Master_Wide'!$DJ$179="","",'Deal_Master_Wide'!$DJ$179)</x:f>
      </x:c>
      <x:c r="W1238" s="56" t="str">
        <x:f>IF('Deal_Master_Wide'!$DQ$179="","",'Deal_Master_Wide'!$DQ$179)</x:f>
      </x:c>
      <x:c r="X1238" s="56" t="str">
        <x:f>IF('Deal_Master_Wide'!$DX$179="","",'Deal_Master_Wide'!$DX$179)</x:f>
      </x:c>
      <x:c r="Y1238" s="118" t="str">
        <x:f>IF('Deal_Master_Wide'!$EE$179="","",'Deal_Master_Wide'!$EE$179)</x:f>
      </x:c>
      <x:c r="Z1238" s="118" t="str">
        <x:f>IF('Deal_Master_Wide'!$EL$179="","",'Deal_Master_Wide'!$EL$179)</x:f>
      </x:c>
      <x:c r="AA1238" s="52" t="str">
        <x:f>IF('Deal_Master_Wide'!$AL$179="","",'Deal_Master_Wide'!$AL$179)</x:f>
        <x:v>Unknown</x:v>
      </x:c>
      <x:c r="AB1238" s="54" t="n">
        <x:f>IF('Deal_Master_Wide'!$AF$179="","",'Deal_Master_Wide'!$AF$179)</x:f>
        <x:v>9904</x:v>
      </x:c>
      <x:c r="AC1238" s="52" t="str">
        <x:f>IF(COUNT($P1238,$Q1238,$R1238,$S1238,$T1238,$U1238,$V1238,$W1238,$X1238)=9,"Yes","No")</x:f>
        <x:v>No</x:v>
      </x:c>
      <x:c r="AD1238" s="52" t="str">
        <x:f>IF(COUNT($Y1238,$Z1238)=2,"Yes","No")</x:f>
        <x:v>No</x:v>
      </x:c>
      <x:c r="AE1238" s="50" t="str"/>
      <x:c r="AF1238" t="str"/>
    </x:row>
    <x:row r="1239" ht="20" customHeight="1">
      <x:c r="A1239" s="50" t="str">
        <x:v>CTL-0177</x:v>
      </x:c>
      <x:c r="B1239" s="50" t="str">
        <x:v>Candidate alternative-rationale group</x:v>
      </x:c>
      <x:c r="C1239" s="52" t="str">
        <x:f>IF('Deal_Master_Wide'!$AU$179="","",'Deal_Master_Wide'!$AU$179)</x:f>
        <x:v>Not reviewed</x:v>
      </x:c>
      <x:c r="D1239" s="52" t="str">
        <x:f>IF('Deal_Master_Wide'!$AV$179="","",'Deal_Master_Wide'!$AV$179)</x:f>
        <x:v>Not assessed</x:v>
      </x:c>
      <x:c r="E1239" s="50" t="n">
        <x:v>0</x:v>
      </x:c>
      <x:c r="F1239" s="52" t="str">
        <x:f>IF(OR($C1239="High-confidence innovation-driven",$C1239="Medium-confidence innovation-driven"),1,IF($C1239="Clear alternative-rationale",0,""))</x:f>
      </x:c>
      <x:c r="G1239" s="52" t="str">
        <x:f>IF('Deal_Master_Wide'!$M$179="","",'Deal_Master_Wide'!$M$179)</x:f>
        <x:v>Review</x:v>
      </x:c>
      <x:c r="H1239" s="50" t="str">
        <x:v>Viatris Inc</x:v>
      </x:c>
      <x:c r="I1239" s="50" t="str">
        <x:v>Meda AB</x:v>
      </x:c>
      <x:c r="J1239" s="50" t="n">
        <x:v>2016</x:v>
      </x:c>
      <x:c r="K1239" s="50" t="n">
        <x:v>2</x:v>
      </x:c>
      <x:c r="L1239" s="50" t="n">
        <x:v>2018</x:v>
      </x:c>
      <x:c r="M1239" s="50" t="n">
        <x:v>1</x:v>
      </x:c>
      <x:c r="N1239" s="50" t="n">
        <x:v>1</x:v>
      </x:c>
      <x:c r="O1239" s="52" t="str">
        <x:f>IF($F1239="","",$F1239*$M1239)</x:f>
      </x:c>
      <x:c r="P1239" s="54" t="str">
        <x:f>IF('Deal_Master_Wide'!$BU$179="","",'Deal_Master_Wide'!$BU$179)</x:f>
      </x:c>
      <x:c r="Q1239" s="54" t="str">
        <x:f>IF('Deal_Master_Wide'!$CB$179="","",'Deal_Master_Wide'!$CB$179)</x:f>
      </x:c>
      <x:c r="R1239" s="54" t="str">
        <x:f>IF('Deal_Master_Wide'!$CI$179="","",'Deal_Master_Wide'!$CI$179)</x:f>
      </x:c>
      <x:c r="S1239" s="54" t="str">
        <x:f>IF('Deal_Master_Wide'!$CP$179="","",'Deal_Master_Wide'!$CP$179)</x:f>
      </x:c>
      <x:c r="T1239" s="54" t="str">
        <x:f>IF('Deal_Master_Wide'!$CW$179="","",'Deal_Master_Wide'!$CW$179)</x:f>
      </x:c>
      <x:c r="U1239" s="54" t="str">
        <x:f>IF('Deal_Master_Wide'!$DD$179="","",'Deal_Master_Wide'!$DD$179)</x:f>
      </x:c>
      <x:c r="V1239" s="56" t="str">
        <x:f>IF('Deal_Master_Wide'!$DK$179="","",'Deal_Master_Wide'!$DK$179)</x:f>
      </x:c>
      <x:c r="W1239" s="56" t="str">
        <x:f>IF('Deal_Master_Wide'!$DR$179="","",'Deal_Master_Wide'!$DR$179)</x:f>
      </x:c>
      <x:c r="X1239" s="56" t="str">
        <x:f>IF('Deal_Master_Wide'!$DY$179="","",'Deal_Master_Wide'!$DY$179)</x:f>
      </x:c>
      <x:c r="Y1239" s="118" t="str">
        <x:f>IF('Deal_Master_Wide'!$EF$179="","",'Deal_Master_Wide'!$EF$179)</x:f>
      </x:c>
      <x:c r="Z1239" s="118" t="str">
        <x:f>IF('Deal_Master_Wide'!$EM$179="","",'Deal_Master_Wide'!$EM$179)</x:f>
      </x:c>
      <x:c r="AA1239" s="52" t="str">
        <x:f>IF('Deal_Master_Wide'!$AL$179="","",'Deal_Master_Wide'!$AL$179)</x:f>
        <x:v>Unknown</x:v>
      </x:c>
      <x:c r="AB1239" s="54" t="n">
        <x:f>IF('Deal_Master_Wide'!$AF$179="","",'Deal_Master_Wide'!$AF$179)</x:f>
        <x:v>9904</x:v>
      </x:c>
      <x:c r="AC1239" s="52" t="str">
        <x:f>IF(COUNT($P1239,$Q1239,$R1239,$S1239,$T1239,$U1239,$V1239,$W1239,$X1239)=9,"Yes","No")</x:f>
        <x:v>No</x:v>
      </x:c>
      <x:c r="AD1239" s="52" t="str">
        <x:f>IF(COUNT($Y1239,$Z1239)=2,"Yes","No")</x:f>
        <x:v>No</x:v>
      </x:c>
      <x:c r="AE1239" s="50" t="str"/>
      <x:c r="AF1239" t="str"/>
    </x:row>
    <x:row r="1240" ht="20" customHeight="1">
      <x:c r="A1240" s="50" t="str">
        <x:v>CTL-0177</x:v>
      </x:c>
      <x:c r="B1240" s="50" t="str">
        <x:v>Candidate alternative-rationale group</x:v>
      </x:c>
      <x:c r="C1240" s="52" t="str">
        <x:f>IF('Deal_Master_Wide'!$AU$179="","",'Deal_Master_Wide'!$AU$179)</x:f>
        <x:v>Not reviewed</x:v>
      </x:c>
      <x:c r="D1240" s="52" t="str">
        <x:f>IF('Deal_Master_Wide'!$AV$179="","",'Deal_Master_Wide'!$AV$179)</x:f>
        <x:v>Not assessed</x:v>
      </x:c>
      <x:c r="E1240" s="50" t="n">
        <x:v>0</x:v>
      </x:c>
      <x:c r="F1240" s="52" t="str">
        <x:f>IF(OR($C1240="High-confidence innovation-driven",$C1240="Medium-confidence innovation-driven"),1,IF($C1240="Clear alternative-rationale",0,""))</x:f>
      </x:c>
      <x:c r="G1240" s="52" t="str">
        <x:f>IF('Deal_Master_Wide'!$M$179="","",'Deal_Master_Wide'!$M$179)</x:f>
        <x:v>Review</x:v>
      </x:c>
      <x:c r="H1240" s="50" t="str">
        <x:v>Viatris Inc</x:v>
      </x:c>
      <x:c r="I1240" s="50" t="str">
        <x:v>Meda AB</x:v>
      </x:c>
      <x:c r="J1240" s="50" t="n">
        <x:v>2016</x:v>
      </x:c>
      <x:c r="K1240" s="50" t="n">
        <x:v>3</x:v>
      </x:c>
      <x:c r="L1240" s="50" t="n">
        <x:v>2019</x:v>
      </x:c>
      <x:c r="M1240" s="50" t="n">
        <x:v>1</x:v>
      </x:c>
      <x:c r="N1240" s="50" t="n">
        <x:v>1</x:v>
      </x:c>
      <x:c r="O1240" s="52" t="str">
        <x:f>IF($F1240="","",$F1240*$M1240)</x:f>
      </x:c>
      <x:c r="P1240" s="54" t="str">
        <x:f>IF('Deal_Master_Wide'!$BV$179="","",'Deal_Master_Wide'!$BV$179)</x:f>
      </x:c>
      <x:c r="Q1240" s="54" t="str">
        <x:f>IF('Deal_Master_Wide'!$CC$179="","",'Deal_Master_Wide'!$CC$179)</x:f>
      </x:c>
      <x:c r="R1240" s="54" t="str">
        <x:f>IF('Deal_Master_Wide'!$CJ$179="","",'Deal_Master_Wide'!$CJ$179)</x:f>
      </x:c>
      <x:c r="S1240" s="54" t="str">
        <x:f>IF('Deal_Master_Wide'!$CQ$179="","",'Deal_Master_Wide'!$CQ$179)</x:f>
      </x:c>
      <x:c r="T1240" s="54" t="str">
        <x:f>IF('Deal_Master_Wide'!$CX$179="","",'Deal_Master_Wide'!$CX$179)</x:f>
      </x:c>
      <x:c r="U1240" s="54" t="str">
        <x:f>IF('Deal_Master_Wide'!$DE$179="","",'Deal_Master_Wide'!$DE$179)</x:f>
      </x:c>
      <x:c r="V1240" s="56" t="str">
        <x:f>IF('Deal_Master_Wide'!$DL$179="","",'Deal_Master_Wide'!$DL$179)</x:f>
      </x:c>
      <x:c r="W1240" s="56" t="str">
        <x:f>IF('Deal_Master_Wide'!$DS$179="","",'Deal_Master_Wide'!$DS$179)</x:f>
      </x:c>
      <x:c r="X1240" s="56" t="str">
        <x:f>IF('Deal_Master_Wide'!$DZ$179="","",'Deal_Master_Wide'!$DZ$179)</x:f>
      </x:c>
      <x:c r="Y1240" s="118" t="str">
        <x:f>IF('Deal_Master_Wide'!$EG$179="","",'Deal_Master_Wide'!$EG$179)</x:f>
      </x:c>
      <x:c r="Z1240" s="118" t="str">
        <x:f>IF('Deal_Master_Wide'!$EN$179="","",'Deal_Master_Wide'!$EN$179)</x:f>
      </x:c>
      <x:c r="AA1240" s="52" t="str">
        <x:f>IF('Deal_Master_Wide'!$AL$179="","",'Deal_Master_Wide'!$AL$179)</x:f>
        <x:v>Unknown</x:v>
      </x:c>
      <x:c r="AB1240" s="54" t="n">
        <x:f>IF('Deal_Master_Wide'!$AF$179="","",'Deal_Master_Wide'!$AF$179)</x:f>
        <x:v>9904</x:v>
      </x:c>
      <x:c r="AC1240" s="52" t="str">
        <x:f>IF(COUNT($P1240,$Q1240,$R1240,$S1240,$T1240,$U1240,$V1240,$W1240,$X1240)=9,"Yes","No")</x:f>
        <x:v>No</x:v>
      </x:c>
      <x:c r="AD1240" s="52" t="str">
        <x:f>IF(COUNT($Y1240,$Z1240)=2,"Yes","No")</x:f>
        <x:v>No</x:v>
      </x:c>
      <x:c r="AE1240" s="50" t="str"/>
      <x:c r="AF1240" t="str"/>
    </x:row>
    <x:row r="1241" ht="20" customHeight="1">
      <x:c r="A1241" s="50" t="str">
        <x:v>CTL-0178</x:v>
      </x:c>
      <x:c r="B1241" s="50" t="str">
        <x:v>Candidate alternative-rationale group</x:v>
      </x:c>
      <x:c r="C1241" s="52" t="str">
        <x:f>IF('Deal_Master_Wide'!$AU$180="","",'Deal_Master_Wide'!$AU$180)</x:f>
        <x:v>Not reviewed</x:v>
      </x:c>
      <x:c r="D1241" s="52" t="str">
        <x:f>IF('Deal_Master_Wide'!$AV$180="","",'Deal_Master_Wide'!$AV$180)</x:f>
        <x:v>Not assessed</x:v>
      </x:c>
      <x:c r="E1241" s="50" t="n">
        <x:v>0</x:v>
      </x:c>
      <x:c r="F1241" s="52" t="str">
        <x:f>IF(OR($C1241="High-confidence innovation-driven",$C1241="Medium-confidence innovation-driven"),1,IF($C1241="Clear alternative-rationale",0,""))</x:f>
      </x:c>
      <x:c r="G1241" s="52" t="str">
        <x:f>IF('Deal_Master_Wide'!$M$180="","",'Deal_Master_Wide'!$M$180)</x:f>
        <x:v>Review</x:v>
      </x:c>
      <x:c r="H1241" s="50" t="str">
        <x:v>Adverum Biotechnologies</x:v>
      </x:c>
      <x:c r="I1241" s="50" t="str">
        <x:v>Annapurna Therapeutics SAS (Inactive)</x:v>
      </x:c>
      <x:c r="J1241" s="50" t="n">
        <x:v>2016</x:v>
      </x:c>
      <x:c r="K1241" s="50" t="n">
        <x:v>-3</x:v>
      </x:c>
      <x:c r="L1241" s="50" t="n">
        <x:v>2013</x:v>
      </x:c>
      <x:c r="M1241" s="50" t="n">
        <x:v>0</x:v>
      </x:c>
      <x:c r="N1241" s="50" t="n">
        <x:v>0</x:v>
      </x:c>
      <x:c r="O1241" s="52" t="str">
        <x:f>IF($F1241="","",$F1241*$M1241)</x:f>
      </x:c>
      <x:c r="P1241" s="54" t="str">
        <x:f>IF('Deal_Master_Wide'!$BP$180="","",'Deal_Master_Wide'!$BP$180)</x:f>
      </x:c>
      <x:c r="Q1241" s="54" t="str">
        <x:f>IF('Deal_Master_Wide'!$BW$180="","",'Deal_Master_Wide'!$BW$180)</x:f>
      </x:c>
      <x:c r="R1241" s="54" t="str">
        <x:f>IF('Deal_Master_Wide'!$CD$180="","",'Deal_Master_Wide'!$CD$180)</x:f>
      </x:c>
      <x:c r="S1241" s="54" t="str">
        <x:f>IF('Deal_Master_Wide'!$CK$180="","",'Deal_Master_Wide'!$CK$180)</x:f>
      </x:c>
      <x:c r="T1241" s="54" t="str">
        <x:f>IF('Deal_Master_Wide'!$CR$180="","",'Deal_Master_Wide'!$CR$180)</x:f>
      </x:c>
      <x:c r="U1241" s="54" t="str">
        <x:f>IF('Deal_Master_Wide'!$CY$180="","",'Deal_Master_Wide'!$CY$180)</x:f>
      </x:c>
      <x:c r="V1241" s="56" t="str">
        <x:f>IF('Deal_Master_Wide'!$DF$180="","",'Deal_Master_Wide'!$DF$180)</x:f>
      </x:c>
      <x:c r="W1241" s="56" t="str">
        <x:f>IF('Deal_Master_Wide'!$DM$180="","",'Deal_Master_Wide'!$DM$180)</x:f>
      </x:c>
      <x:c r="X1241" s="56" t="str">
        <x:f>IF('Deal_Master_Wide'!$DT$180="","",'Deal_Master_Wide'!$DT$180)</x:f>
      </x:c>
      <x:c r="Y1241" s="118" t="str">
        <x:f>IF('Deal_Master_Wide'!$EA$180="","",'Deal_Master_Wide'!$EA$180)</x:f>
      </x:c>
      <x:c r="Z1241" s="118" t="str">
        <x:f>IF('Deal_Master_Wide'!$EH$180="","",'Deal_Master_Wide'!$EH$180)</x:f>
      </x:c>
      <x:c r="AA1241" s="52" t="str">
        <x:f>IF('Deal_Master_Wide'!$AL$180="","",'Deal_Master_Wide'!$AL$180)</x:f>
        <x:v>Unknown</x:v>
      </x:c>
      <x:c r="AB1241" s="54" t="n">
        <x:f>IF('Deal_Master_Wide'!$AF$180="","",'Deal_Master_Wide'!$AF$180)</x:f>
        <x:v>106</x:v>
      </x:c>
      <x:c r="AC1241" s="52" t="str">
        <x:f>IF(COUNT($P1241,$Q1241,$R1241,$S1241,$T1241,$U1241,$V1241,$W1241,$X1241)=9,"Yes","No")</x:f>
        <x:v>No</x:v>
      </x:c>
      <x:c r="AD1241" s="52" t="str">
        <x:f>IF(COUNT($Y1241,$Z1241)=2,"Yes","No")</x:f>
        <x:v>No</x:v>
      </x:c>
      <x:c r="AE1241" s="50" t="str"/>
      <x:c r="AF1241" t="str"/>
    </x:row>
    <x:row r="1242" ht="20" customHeight="1">
      <x:c r="A1242" s="50" t="str">
        <x:v>CTL-0178</x:v>
      </x:c>
      <x:c r="B1242" s="50" t="str">
        <x:v>Candidate alternative-rationale group</x:v>
      </x:c>
      <x:c r="C1242" s="52" t="str">
        <x:f>IF('Deal_Master_Wide'!$AU$180="","",'Deal_Master_Wide'!$AU$180)</x:f>
        <x:v>Not reviewed</x:v>
      </x:c>
      <x:c r="D1242" s="52" t="str">
        <x:f>IF('Deal_Master_Wide'!$AV$180="","",'Deal_Master_Wide'!$AV$180)</x:f>
        <x:v>Not assessed</x:v>
      </x:c>
      <x:c r="E1242" s="50" t="n">
        <x:v>0</x:v>
      </x:c>
      <x:c r="F1242" s="52" t="str">
        <x:f>IF(OR($C1242="High-confidence innovation-driven",$C1242="Medium-confidence innovation-driven"),1,IF($C1242="Clear alternative-rationale",0,""))</x:f>
      </x:c>
      <x:c r="G1242" s="52" t="str">
        <x:f>IF('Deal_Master_Wide'!$M$180="","",'Deal_Master_Wide'!$M$180)</x:f>
        <x:v>Review</x:v>
      </x:c>
      <x:c r="H1242" s="50" t="str">
        <x:v>Adverum Biotechnologies</x:v>
      </x:c>
      <x:c r="I1242" s="50" t="str">
        <x:v>Annapurna Therapeutics SAS (Inactive)</x:v>
      </x:c>
      <x:c r="J1242" s="50" t="n">
        <x:v>2016</x:v>
      </x:c>
      <x:c r="K1242" s="50" t="n">
        <x:v>-2</x:v>
      </x:c>
      <x:c r="L1242" s="50" t="n">
        <x:v>2014</x:v>
      </x:c>
      <x:c r="M1242" s="50" t="n">
        <x:v>0</x:v>
      </x:c>
      <x:c r="N1242" s="50" t="n">
        <x:v>0</x:v>
      </x:c>
      <x:c r="O1242" s="52" t="str">
        <x:f>IF($F1242="","",$F1242*$M1242)</x:f>
      </x:c>
      <x:c r="P1242" s="54" t="str">
        <x:f>IF('Deal_Master_Wide'!$BQ$180="","",'Deal_Master_Wide'!$BQ$180)</x:f>
      </x:c>
      <x:c r="Q1242" s="54" t="str">
        <x:f>IF('Deal_Master_Wide'!$BX$180="","",'Deal_Master_Wide'!$BX$180)</x:f>
      </x:c>
      <x:c r="R1242" s="54" t="str">
        <x:f>IF('Deal_Master_Wide'!$CE$180="","",'Deal_Master_Wide'!$CE$180)</x:f>
      </x:c>
      <x:c r="S1242" s="54" t="str">
        <x:f>IF('Deal_Master_Wide'!$CL$180="","",'Deal_Master_Wide'!$CL$180)</x:f>
      </x:c>
      <x:c r="T1242" s="54" t="str">
        <x:f>IF('Deal_Master_Wide'!$CS$180="","",'Deal_Master_Wide'!$CS$180)</x:f>
      </x:c>
      <x:c r="U1242" s="54" t="str">
        <x:f>IF('Deal_Master_Wide'!$CZ$180="","",'Deal_Master_Wide'!$CZ$180)</x:f>
      </x:c>
      <x:c r="V1242" s="56" t="str">
        <x:f>IF('Deal_Master_Wide'!$DG$180="","",'Deal_Master_Wide'!$DG$180)</x:f>
      </x:c>
      <x:c r="W1242" s="56" t="str">
        <x:f>IF('Deal_Master_Wide'!$DN$180="","",'Deal_Master_Wide'!$DN$180)</x:f>
      </x:c>
      <x:c r="X1242" s="56" t="str">
        <x:f>IF('Deal_Master_Wide'!$DU$180="","",'Deal_Master_Wide'!$DU$180)</x:f>
      </x:c>
      <x:c r="Y1242" s="118" t="str">
        <x:f>IF('Deal_Master_Wide'!$EB$180="","",'Deal_Master_Wide'!$EB$180)</x:f>
      </x:c>
      <x:c r="Z1242" s="118" t="str">
        <x:f>IF('Deal_Master_Wide'!$EI$180="","",'Deal_Master_Wide'!$EI$180)</x:f>
      </x:c>
      <x:c r="AA1242" s="52" t="str">
        <x:f>IF('Deal_Master_Wide'!$AL$180="","",'Deal_Master_Wide'!$AL$180)</x:f>
        <x:v>Unknown</x:v>
      </x:c>
      <x:c r="AB1242" s="54" t="n">
        <x:f>IF('Deal_Master_Wide'!$AF$180="","",'Deal_Master_Wide'!$AF$180)</x:f>
        <x:v>106</x:v>
      </x:c>
      <x:c r="AC1242" s="52" t="str">
        <x:f>IF(COUNT($P1242,$Q1242,$R1242,$S1242,$T1242,$U1242,$V1242,$W1242,$X1242)=9,"Yes","No")</x:f>
        <x:v>No</x:v>
      </x:c>
      <x:c r="AD1242" s="52" t="str">
        <x:f>IF(COUNT($Y1242,$Z1242)=2,"Yes","No")</x:f>
        <x:v>No</x:v>
      </x:c>
      <x:c r="AE1242" s="50" t="str"/>
      <x:c r="AF1242" t="str"/>
    </x:row>
    <x:row r="1243" ht="20" customHeight="1">
      <x:c r="A1243" s="50" t="str">
        <x:v>CTL-0178</x:v>
      </x:c>
      <x:c r="B1243" s="50" t="str">
        <x:v>Candidate alternative-rationale group</x:v>
      </x:c>
      <x:c r="C1243" s="52" t="str">
        <x:f>IF('Deal_Master_Wide'!$AU$180="","",'Deal_Master_Wide'!$AU$180)</x:f>
        <x:v>Not reviewed</x:v>
      </x:c>
      <x:c r="D1243" s="52" t="str">
        <x:f>IF('Deal_Master_Wide'!$AV$180="","",'Deal_Master_Wide'!$AV$180)</x:f>
        <x:v>Not assessed</x:v>
      </x:c>
      <x:c r="E1243" s="50" t="n">
        <x:v>0</x:v>
      </x:c>
      <x:c r="F1243" s="52" t="str">
        <x:f>IF(OR($C1243="High-confidence innovation-driven",$C1243="Medium-confidence innovation-driven"),1,IF($C1243="Clear alternative-rationale",0,""))</x:f>
      </x:c>
      <x:c r="G1243" s="52" t="str">
        <x:f>IF('Deal_Master_Wide'!$M$180="","",'Deal_Master_Wide'!$M$180)</x:f>
        <x:v>Review</x:v>
      </x:c>
      <x:c r="H1243" s="50" t="str">
        <x:v>Adverum Biotechnologies</x:v>
      </x:c>
      <x:c r="I1243" s="50" t="str">
        <x:v>Annapurna Therapeutics SAS (Inactive)</x:v>
      </x:c>
      <x:c r="J1243" s="50" t="n">
        <x:v>2016</x:v>
      </x:c>
      <x:c r="K1243" s="50" t="n">
        <x:v>-1</x:v>
      </x:c>
      <x:c r="L1243" s="50" t="n">
        <x:v>2015</x:v>
      </x:c>
      <x:c r="M1243" s="50" t="n">
        <x:v>0</x:v>
      </x:c>
      <x:c r="N1243" s="50" t="n">
        <x:v>0</x:v>
      </x:c>
      <x:c r="O1243" s="52" t="str">
        <x:f>IF($F1243="","",$F1243*$M1243)</x:f>
      </x:c>
      <x:c r="P1243" s="54" t="str">
        <x:f>IF('Deal_Master_Wide'!$BR$180="","",'Deal_Master_Wide'!$BR$180)</x:f>
      </x:c>
      <x:c r="Q1243" s="54" t="str">
        <x:f>IF('Deal_Master_Wide'!$BY$180="","",'Deal_Master_Wide'!$BY$180)</x:f>
      </x:c>
      <x:c r="R1243" s="54" t="str">
        <x:f>IF('Deal_Master_Wide'!$CF$180="","",'Deal_Master_Wide'!$CF$180)</x:f>
      </x:c>
      <x:c r="S1243" s="54" t="str">
        <x:f>IF('Deal_Master_Wide'!$CM$180="","",'Deal_Master_Wide'!$CM$180)</x:f>
      </x:c>
      <x:c r="T1243" s="54" t="str">
        <x:f>IF('Deal_Master_Wide'!$CT$180="","",'Deal_Master_Wide'!$CT$180)</x:f>
      </x:c>
      <x:c r="U1243" s="54" t="str">
        <x:f>IF('Deal_Master_Wide'!$DA$180="","",'Deal_Master_Wide'!$DA$180)</x:f>
      </x:c>
      <x:c r="V1243" s="56" t="str">
        <x:f>IF('Deal_Master_Wide'!$DH$180="","",'Deal_Master_Wide'!$DH$180)</x:f>
      </x:c>
      <x:c r="W1243" s="56" t="str">
        <x:f>IF('Deal_Master_Wide'!$DO$180="","",'Deal_Master_Wide'!$DO$180)</x:f>
      </x:c>
      <x:c r="X1243" s="56" t="str">
        <x:f>IF('Deal_Master_Wide'!$DV$180="","",'Deal_Master_Wide'!$DV$180)</x:f>
      </x:c>
      <x:c r="Y1243" s="118" t="str">
        <x:f>IF('Deal_Master_Wide'!$EC$180="","",'Deal_Master_Wide'!$EC$180)</x:f>
      </x:c>
      <x:c r="Z1243" s="118" t="str">
        <x:f>IF('Deal_Master_Wide'!$EJ$180="","",'Deal_Master_Wide'!$EJ$180)</x:f>
      </x:c>
      <x:c r="AA1243" s="52" t="str">
        <x:f>IF('Deal_Master_Wide'!$AL$180="","",'Deal_Master_Wide'!$AL$180)</x:f>
        <x:v>Unknown</x:v>
      </x:c>
      <x:c r="AB1243" s="54" t="n">
        <x:f>IF('Deal_Master_Wide'!$AF$180="","",'Deal_Master_Wide'!$AF$180)</x:f>
        <x:v>106</x:v>
      </x:c>
      <x:c r="AC1243" s="52" t="str">
        <x:f>IF(COUNT($P1243,$Q1243,$R1243,$S1243,$T1243,$U1243,$V1243,$W1243,$X1243)=9,"Yes","No")</x:f>
        <x:v>No</x:v>
      </x:c>
      <x:c r="AD1243" s="52" t="str">
        <x:f>IF(COUNT($Y1243,$Z1243)=2,"Yes","No")</x:f>
        <x:v>No</x:v>
      </x:c>
      <x:c r="AE1243" s="50" t="str"/>
      <x:c r="AF1243" t="str"/>
    </x:row>
    <x:row r="1244" ht="20" customHeight="1">
      <x:c r="A1244" s="50" t="str">
        <x:v>CTL-0178</x:v>
      </x:c>
      <x:c r="B1244" s="50" t="str">
        <x:v>Candidate alternative-rationale group</x:v>
      </x:c>
      <x:c r="C1244" s="52" t="str">
        <x:f>IF('Deal_Master_Wide'!$AU$180="","",'Deal_Master_Wide'!$AU$180)</x:f>
        <x:v>Not reviewed</x:v>
      </x:c>
      <x:c r="D1244" s="52" t="str">
        <x:f>IF('Deal_Master_Wide'!$AV$180="","",'Deal_Master_Wide'!$AV$180)</x:f>
        <x:v>Not assessed</x:v>
      </x:c>
      <x:c r="E1244" s="50" t="n">
        <x:v>0</x:v>
      </x:c>
      <x:c r="F1244" s="52" t="str">
        <x:f>IF(OR($C1244="High-confidence innovation-driven",$C1244="Medium-confidence innovation-driven"),1,IF($C1244="Clear alternative-rationale",0,""))</x:f>
      </x:c>
      <x:c r="G1244" s="52" t="str">
        <x:f>IF('Deal_Master_Wide'!$M$180="","",'Deal_Master_Wide'!$M$180)</x:f>
        <x:v>Review</x:v>
      </x:c>
      <x:c r="H1244" s="50" t="str">
        <x:v>Adverum Biotechnologies</x:v>
      </x:c>
      <x:c r="I1244" s="50" t="str">
        <x:v>Annapurna Therapeutics SAS (Inactive)</x:v>
      </x:c>
      <x:c r="J1244" s="50" t="n">
        <x:v>2016</x:v>
      </x:c>
      <x:c r="K1244" s="50" t="n">
        <x:v>0</x:v>
      </x:c>
      <x:c r="L1244" s="50" t="n">
        <x:v>2016</x:v>
      </x:c>
      <x:c r="M1244" s="50" t="n">
        <x:v>0</x:v>
      </x:c>
      <x:c r="N1244" s="50" t="n">
        <x:v>1</x:v>
      </x:c>
      <x:c r="O1244" s="52" t="str">
        <x:f>IF($F1244="","",$F1244*$M1244)</x:f>
      </x:c>
      <x:c r="P1244" s="54" t="str">
        <x:f>IF('Deal_Master_Wide'!$BS$180="","",'Deal_Master_Wide'!$BS$180)</x:f>
      </x:c>
      <x:c r="Q1244" s="54" t="str">
        <x:f>IF('Deal_Master_Wide'!$BZ$180="","",'Deal_Master_Wide'!$BZ$180)</x:f>
      </x:c>
      <x:c r="R1244" s="54" t="str">
        <x:f>IF('Deal_Master_Wide'!$CG$180="","",'Deal_Master_Wide'!$CG$180)</x:f>
      </x:c>
      <x:c r="S1244" s="54" t="str">
        <x:f>IF('Deal_Master_Wide'!$CN$180="","",'Deal_Master_Wide'!$CN$180)</x:f>
      </x:c>
      <x:c r="T1244" s="54" t="str">
        <x:f>IF('Deal_Master_Wide'!$CU$180="","",'Deal_Master_Wide'!$CU$180)</x:f>
      </x:c>
      <x:c r="U1244" s="54" t="str">
        <x:f>IF('Deal_Master_Wide'!$DB$180="","",'Deal_Master_Wide'!$DB$180)</x:f>
      </x:c>
      <x:c r="V1244" s="56" t="str">
        <x:f>IF('Deal_Master_Wide'!$DI$180="","",'Deal_Master_Wide'!$DI$180)</x:f>
      </x:c>
      <x:c r="W1244" s="56" t="str">
        <x:f>IF('Deal_Master_Wide'!$DP$180="","",'Deal_Master_Wide'!$DP$180)</x:f>
      </x:c>
      <x:c r="X1244" s="56" t="str">
        <x:f>IF('Deal_Master_Wide'!$DW$180="","",'Deal_Master_Wide'!$DW$180)</x:f>
      </x:c>
      <x:c r="Y1244" s="118" t="str">
        <x:f>IF('Deal_Master_Wide'!$ED$180="","",'Deal_Master_Wide'!$ED$180)</x:f>
      </x:c>
      <x:c r="Z1244" s="118" t="str">
        <x:f>IF('Deal_Master_Wide'!$EK$180="","",'Deal_Master_Wide'!$EK$180)</x:f>
      </x:c>
      <x:c r="AA1244" s="52" t="str">
        <x:f>IF('Deal_Master_Wide'!$AL$180="","",'Deal_Master_Wide'!$AL$180)</x:f>
        <x:v>Unknown</x:v>
      </x:c>
      <x:c r="AB1244" s="54" t="n">
        <x:f>IF('Deal_Master_Wide'!$AF$180="","",'Deal_Master_Wide'!$AF$180)</x:f>
        <x:v>106</x:v>
      </x:c>
      <x:c r="AC1244" s="52" t="str">
        <x:f>IF(COUNT($P1244,$Q1244,$R1244,$S1244,$T1244,$U1244,$V1244,$W1244,$X1244)=9,"Yes","No")</x:f>
        <x:v>No</x:v>
      </x:c>
      <x:c r="AD1244" s="52" t="str">
        <x:f>IF(COUNT($Y1244,$Z1244)=2,"Yes","No")</x:f>
        <x:v>No</x:v>
      </x:c>
      <x:c r="AE1244" s="50" t="str"/>
      <x:c r="AF1244" t="str"/>
    </x:row>
    <x:row r="1245" ht="20" customHeight="1">
      <x:c r="A1245" s="50" t="str">
        <x:v>CTL-0178</x:v>
      </x:c>
      <x:c r="B1245" s="50" t="str">
        <x:v>Candidate alternative-rationale group</x:v>
      </x:c>
      <x:c r="C1245" s="52" t="str">
        <x:f>IF('Deal_Master_Wide'!$AU$180="","",'Deal_Master_Wide'!$AU$180)</x:f>
        <x:v>Not reviewed</x:v>
      </x:c>
      <x:c r="D1245" s="52" t="str">
        <x:f>IF('Deal_Master_Wide'!$AV$180="","",'Deal_Master_Wide'!$AV$180)</x:f>
        <x:v>Not assessed</x:v>
      </x:c>
      <x:c r="E1245" s="50" t="n">
        <x:v>0</x:v>
      </x:c>
      <x:c r="F1245" s="52" t="str">
        <x:f>IF(OR($C1245="High-confidence innovation-driven",$C1245="Medium-confidence innovation-driven"),1,IF($C1245="Clear alternative-rationale",0,""))</x:f>
      </x:c>
      <x:c r="G1245" s="52" t="str">
        <x:f>IF('Deal_Master_Wide'!$M$180="","",'Deal_Master_Wide'!$M$180)</x:f>
        <x:v>Review</x:v>
      </x:c>
      <x:c r="H1245" s="50" t="str">
        <x:v>Adverum Biotechnologies</x:v>
      </x:c>
      <x:c r="I1245" s="50" t="str">
        <x:v>Annapurna Therapeutics SAS (Inactive)</x:v>
      </x:c>
      <x:c r="J1245" s="50" t="n">
        <x:v>2016</x:v>
      </x:c>
      <x:c r="K1245" s="50" t="n">
        <x:v>1</x:v>
      </x:c>
      <x:c r="L1245" s="50" t="n">
        <x:v>2017</x:v>
      </x:c>
      <x:c r="M1245" s="50" t="n">
        <x:v>1</x:v>
      </x:c>
      <x:c r="N1245" s="50" t="n">
        <x:v>1</x:v>
      </x:c>
      <x:c r="O1245" s="52" t="str">
        <x:f>IF($F1245="","",$F1245*$M1245)</x:f>
      </x:c>
      <x:c r="P1245" s="54" t="str">
        <x:f>IF('Deal_Master_Wide'!$BT$180="","",'Deal_Master_Wide'!$BT$180)</x:f>
      </x:c>
      <x:c r="Q1245" s="54" t="str">
        <x:f>IF('Deal_Master_Wide'!$CA$180="","",'Deal_Master_Wide'!$CA$180)</x:f>
      </x:c>
      <x:c r="R1245" s="54" t="str">
        <x:f>IF('Deal_Master_Wide'!$CH$180="","",'Deal_Master_Wide'!$CH$180)</x:f>
      </x:c>
      <x:c r="S1245" s="54" t="str">
        <x:f>IF('Deal_Master_Wide'!$CO$180="","",'Deal_Master_Wide'!$CO$180)</x:f>
      </x:c>
      <x:c r="T1245" s="54" t="str">
        <x:f>IF('Deal_Master_Wide'!$CV$180="","",'Deal_Master_Wide'!$CV$180)</x:f>
      </x:c>
      <x:c r="U1245" s="54" t="str">
        <x:f>IF('Deal_Master_Wide'!$DC$180="","",'Deal_Master_Wide'!$DC$180)</x:f>
      </x:c>
      <x:c r="V1245" s="56" t="str">
        <x:f>IF('Deal_Master_Wide'!$DJ$180="","",'Deal_Master_Wide'!$DJ$180)</x:f>
      </x:c>
      <x:c r="W1245" s="56" t="str">
        <x:f>IF('Deal_Master_Wide'!$DQ$180="","",'Deal_Master_Wide'!$DQ$180)</x:f>
      </x:c>
      <x:c r="X1245" s="56" t="str">
        <x:f>IF('Deal_Master_Wide'!$DX$180="","",'Deal_Master_Wide'!$DX$180)</x:f>
      </x:c>
      <x:c r="Y1245" s="118" t="str">
        <x:f>IF('Deal_Master_Wide'!$EE$180="","",'Deal_Master_Wide'!$EE$180)</x:f>
      </x:c>
      <x:c r="Z1245" s="118" t="str">
        <x:f>IF('Deal_Master_Wide'!$EL$180="","",'Deal_Master_Wide'!$EL$180)</x:f>
      </x:c>
      <x:c r="AA1245" s="52" t="str">
        <x:f>IF('Deal_Master_Wide'!$AL$180="","",'Deal_Master_Wide'!$AL$180)</x:f>
        <x:v>Unknown</x:v>
      </x:c>
      <x:c r="AB1245" s="54" t="n">
        <x:f>IF('Deal_Master_Wide'!$AF$180="","",'Deal_Master_Wide'!$AF$180)</x:f>
        <x:v>106</x:v>
      </x:c>
      <x:c r="AC1245" s="52" t="str">
        <x:f>IF(COUNT($P1245,$Q1245,$R1245,$S1245,$T1245,$U1245,$V1245,$W1245,$X1245)=9,"Yes","No")</x:f>
        <x:v>No</x:v>
      </x:c>
      <x:c r="AD1245" s="52" t="str">
        <x:f>IF(COUNT($Y1245,$Z1245)=2,"Yes","No")</x:f>
        <x:v>No</x:v>
      </x:c>
      <x:c r="AE1245" s="50" t="str"/>
      <x:c r="AF1245" t="str"/>
    </x:row>
    <x:row r="1246" ht="20" customHeight="1">
      <x:c r="A1246" s="50" t="str">
        <x:v>CTL-0178</x:v>
      </x:c>
      <x:c r="B1246" s="50" t="str">
        <x:v>Candidate alternative-rationale group</x:v>
      </x:c>
      <x:c r="C1246" s="52" t="str">
        <x:f>IF('Deal_Master_Wide'!$AU$180="","",'Deal_Master_Wide'!$AU$180)</x:f>
        <x:v>Not reviewed</x:v>
      </x:c>
      <x:c r="D1246" s="52" t="str">
        <x:f>IF('Deal_Master_Wide'!$AV$180="","",'Deal_Master_Wide'!$AV$180)</x:f>
        <x:v>Not assessed</x:v>
      </x:c>
      <x:c r="E1246" s="50" t="n">
        <x:v>0</x:v>
      </x:c>
      <x:c r="F1246" s="52" t="str">
        <x:f>IF(OR($C1246="High-confidence innovation-driven",$C1246="Medium-confidence innovation-driven"),1,IF($C1246="Clear alternative-rationale",0,""))</x:f>
      </x:c>
      <x:c r="G1246" s="52" t="str">
        <x:f>IF('Deal_Master_Wide'!$M$180="","",'Deal_Master_Wide'!$M$180)</x:f>
        <x:v>Review</x:v>
      </x:c>
      <x:c r="H1246" s="50" t="str">
        <x:v>Adverum Biotechnologies</x:v>
      </x:c>
      <x:c r="I1246" s="50" t="str">
        <x:v>Annapurna Therapeutics SAS (Inactive)</x:v>
      </x:c>
      <x:c r="J1246" s="50" t="n">
        <x:v>2016</x:v>
      </x:c>
      <x:c r="K1246" s="50" t="n">
        <x:v>2</x:v>
      </x:c>
      <x:c r="L1246" s="50" t="n">
        <x:v>2018</x:v>
      </x:c>
      <x:c r="M1246" s="50" t="n">
        <x:v>1</x:v>
      </x:c>
      <x:c r="N1246" s="50" t="n">
        <x:v>1</x:v>
      </x:c>
      <x:c r="O1246" s="52" t="str">
        <x:f>IF($F1246="","",$F1246*$M1246)</x:f>
      </x:c>
      <x:c r="P1246" s="54" t="str">
        <x:f>IF('Deal_Master_Wide'!$BU$180="","",'Deal_Master_Wide'!$BU$180)</x:f>
      </x:c>
      <x:c r="Q1246" s="54" t="str">
        <x:f>IF('Deal_Master_Wide'!$CB$180="","",'Deal_Master_Wide'!$CB$180)</x:f>
      </x:c>
      <x:c r="R1246" s="54" t="str">
        <x:f>IF('Deal_Master_Wide'!$CI$180="","",'Deal_Master_Wide'!$CI$180)</x:f>
      </x:c>
      <x:c r="S1246" s="54" t="str">
        <x:f>IF('Deal_Master_Wide'!$CP$180="","",'Deal_Master_Wide'!$CP$180)</x:f>
      </x:c>
      <x:c r="T1246" s="54" t="str">
        <x:f>IF('Deal_Master_Wide'!$CW$180="","",'Deal_Master_Wide'!$CW$180)</x:f>
      </x:c>
      <x:c r="U1246" s="54" t="str">
        <x:f>IF('Deal_Master_Wide'!$DD$180="","",'Deal_Master_Wide'!$DD$180)</x:f>
      </x:c>
      <x:c r="V1246" s="56" t="str">
        <x:f>IF('Deal_Master_Wide'!$DK$180="","",'Deal_Master_Wide'!$DK$180)</x:f>
      </x:c>
      <x:c r="W1246" s="56" t="str">
        <x:f>IF('Deal_Master_Wide'!$DR$180="","",'Deal_Master_Wide'!$DR$180)</x:f>
      </x:c>
      <x:c r="X1246" s="56" t="str">
        <x:f>IF('Deal_Master_Wide'!$DY$180="","",'Deal_Master_Wide'!$DY$180)</x:f>
      </x:c>
      <x:c r="Y1246" s="118" t="str">
        <x:f>IF('Deal_Master_Wide'!$EF$180="","",'Deal_Master_Wide'!$EF$180)</x:f>
      </x:c>
      <x:c r="Z1246" s="118" t="str">
        <x:f>IF('Deal_Master_Wide'!$EM$180="","",'Deal_Master_Wide'!$EM$180)</x:f>
      </x:c>
      <x:c r="AA1246" s="52" t="str">
        <x:f>IF('Deal_Master_Wide'!$AL$180="","",'Deal_Master_Wide'!$AL$180)</x:f>
        <x:v>Unknown</x:v>
      </x:c>
      <x:c r="AB1246" s="54" t="n">
        <x:f>IF('Deal_Master_Wide'!$AF$180="","",'Deal_Master_Wide'!$AF$180)</x:f>
        <x:v>106</x:v>
      </x:c>
      <x:c r="AC1246" s="52" t="str">
        <x:f>IF(COUNT($P1246,$Q1246,$R1246,$S1246,$T1246,$U1246,$V1246,$W1246,$X1246)=9,"Yes","No")</x:f>
        <x:v>No</x:v>
      </x:c>
      <x:c r="AD1246" s="52" t="str">
        <x:f>IF(COUNT($Y1246,$Z1246)=2,"Yes","No")</x:f>
        <x:v>No</x:v>
      </x:c>
      <x:c r="AE1246" s="50" t="str"/>
      <x:c r="AF1246" t="str"/>
    </x:row>
    <x:row r="1247" ht="20" customHeight="1">
      <x:c r="A1247" s="50" t="str">
        <x:v>CTL-0178</x:v>
      </x:c>
      <x:c r="B1247" s="50" t="str">
        <x:v>Candidate alternative-rationale group</x:v>
      </x:c>
      <x:c r="C1247" s="52" t="str">
        <x:f>IF('Deal_Master_Wide'!$AU$180="","",'Deal_Master_Wide'!$AU$180)</x:f>
        <x:v>Not reviewed</x:v>
      </x:c>
      <x:c r="D1247" s="52" t="str">
        <x:f>IF('Deal_Master_Wide'!$AV$180="","",'Deal_Master_Wide'!$AV$180)</x:f>
        <x:v>Not assessed</x:v>
      </x:c>
      <x:c r="E1247" s="50" t="n">
        <x:v>0</x:v>
      </x:c>
      <x:c r="F1247" s="52" t="str">
        <x:f>IF(OR($C1247="High-confidence innovation-driven",$C1247="Medium-confidence innovation-driven"),1,IF($C1247="Clear alternative-rationale",0,""))</x:f>
      </x:c>
      <x:c r="G1247" s="52" t="str">
        <x:f>IF('Deal_Master_Wide'!$M$180="","",'Deal_Master_Wide'!$M$180)</x:f>
        <x:v>Review</x:v>
      </x:c>
      <x:c r="H1247" s="50" t="str">
        <x:v>Adverum Biotechnologies</x:v>
      </x:c>
      <x:c r="I1247" s="50" t="str">
        <x:v>Annapurna Therapeutics SAS (Inactive)</x:v>
      </x:c>
      <x:c r="J1247" s="50" t="n">
        <x:v>2016</x:v>
      </x:c>
      <x:c r="K1247" s="50" t="n">
        <x:v>3</x:v>
      </x:c>
      <x:c r="L1247" s="50" t="n">
        <x:v>2019</x:v>
      </x:c>
      <x:c r="M1247" s="50" t="n">
        <x:v>1</x:v>
      </x:c>
      <x:c r="N1247" s="50" t="n">
        <x:v>1</x:v>
      </x:c>
      <x:c r="O1247" s="52" t="str">
        <x:f>IF($F1247="","",$F1247*$M1247)</x:f>
      </x:c>
      <x:c r="P1247" s="54" t="str">
        <x:f>IF('Deal_Master_Wide'!$BV$180="","",'Deal_Master_Wide'!$BV$180)</x:f>
      </x:c>
      <x:c r="Q1247" s="54" t="str">
        <x:f>IF('Deal_Master_Wide'!$CC$180="","",'Deal_Master_Wide'!$CC$180)</x:f>
      </x:c>
      <x:c r="R1247" s="54" t="str">
        <x:f>IF('Deal_Master_Wide'!$CJ$180="","",'Deal_Master_Wide'!$CJ$180)</x:f>
      </x:c>
      <x:c r="S1247" s="54" t="str">
        <x:f>IF('Deal_Master_Wide'!$CQ$180="","",'Deal_Master_Wide'!$CQ$180)</x:f>
      </x:c>
      <x:c r="T1247" s="54" t="str">
        <x:f>IF('Deal_Master_Wide'!$CX$180="","",'Deal_Master_Wide'!$CX$180)</x:f>
      </x:c>
      <x:c r="U1247" s="54" t="str">
        <x:f>IF('Deal_Master_Wide'!$DE$180="","",'Deal_Master_Wide'!$DE$180)</x:f>
      </x:c>
      <x:c r="V1247" s="56" t="str">
        <x:f>IF('Deal_Master_Wide'!$DL$180="","",'Deal_Master_Wide'!$DL$180)</x:f>
      </x:c>
      <x:c r="W1247" s="56" t="str">
        <x:f>IF('Deal_Master_Wide'!$DS$180="","",'Deal_Master_Wide'!$DS$180)</x:f>
      </x:c>
      <x:c r="X1247" s="56" t="str">
        <x:f>IF('Deal_Master_Wide'!$DZ$180="","",'Deal_Master_Wide'!$DZ$180)</x:f>
      </x:c>
      <x:c r="Y1247" s="118" t="str">
        <x:f>IF('Deal_Master_Wide'!$EG$180="","",'Deal_Master_Wide'!$EG$180)</x:f>
      </x:c>
      <x:c r="Z1247" s="118" t="str">
        <x:f>IF('Deal_Master_Wide'!$EN$180="","",'Deal_Master_Wide'!$EN$180)</x:f>
      </x:c>
      <x:c r="AA1247" s="52" t="str">
        <x:f>IF('Deal_Master_Wide'!$AL$180="","",'Deal_Master_Wide'!$AL$180)</x:f>
        <x:v>Unknown</x:v>
      </x:c>
      <x:c r="AB1247" s="54" t="n">
        <x:f>IF('Deal_Master_Wide'!$AF$180="","",'Deal_Master_Wide'!$AF$180)</x:f>
        <x:v>106</x:v>
      </x:c>
      <x:c r="AC1247" s="52" t="str">
        <x:f>IF(COUNT($P1247,$Q1247,$R1247,$S1247,$T1247,$U1247,$V1247,$W1247,$X1247)=9,"Yes","No")</x:f>
        <x:v>No</x:v>
      </x:c>
      <x:c r="AD1247" s="52" t="str">
        <x:f>IF(COUNT($Y1247,$Z1247)=2,"Yes","No")</x:f>
        <x:v>No</x:v>
      </x:c>
      <x:c r="AE1247" s="50" t="str"/>
      <x:c r="AF1247" t="str"/>
    </x:row>
    <x:row r="1248" ht="20" customHeight="1">
      <x:c r="A1248" s="50" t="str">
        <x:v>CTL-0179</x:v>
      </x:c>
      <x:c r="B1248" s="50" t="str">
        <x:v>Candidate alternative-rationale group</x:v>
      </x:c>
      <x:c r="C1248" s="52" t="str">
        <x:f>IF('Deal_Master_Wide'!$AU$181="","",'Deal_Master_Wide'!$AU$181)</x:f>
        <x:v>Not reviewed</x:v>
      </x:c>
      <x:c r="D1248" s="52" t="str">
        <x:f>IF('Deal_Master_Wide'!$AV$181="","",'Deal_Master_Wide'!$AV$181)</x:f>
        <x:v>Not assessed</x:v>
      </x:c>
      <x:c r="E1248" s="50" t="n">
        <x:v>0</x:v>
      </x:c>
      <x:c r="F1248" s="52" t="str">
        <x:f>IF(OR($C1248="High-confidence innovation-driven",$C1248="Medium-confidence innovation-driven"),1,IF($C1248="Clear alternative-rationale",0,""))</x:f>
      </x:c>
      <x:c r="G1248" s="52" t="str">
        <x:f>IF('Deal_Master_Wide'!$M$181="","",'Deal_Master_Wide'!$M$181)</x:f>
        <x:v>Review</x:v>
      </x:c>
      <x:c r="H1248" s="50" t="str">
        <x:v>Undisclosed</x:v>
      </x:c>
      <x:c r="I1248" s="50" t="str">
        <x:v>BioDan Sciences SL</x:v>
      </x:c>
      <x:c r="J1248" s="50" t="n">
        <x:v>2016</x:v>
      </x:c>
      <x:c r="K1248" s="50" t="n">
        <x:v>-3</x:v>
      </x:c>
      <x:c r="L1248" s="50" t="n">
        <x:v>2013</x:v>
      </x:c>
      <x:c r="M1248" s="50" t="n">
        <x:v>0</x:v>
      </x:c>
      <x:c r="N1248" s="50" t="n">
        <x:v>0</x:v>
      </x:c>
      <x:c r="O1248" s="52" t="str">
        <x:f>IF($F1248="","",$F1248*$M1248)</x:f>
      </x:c>
      <x:c r="P1248" s="54" t="str">
        <x:f>IF('Deal_Master_Wide'!$BP$181="","",'Deal_Master_Wide'!$BP$181)</x:f>
      </x:c>
      <x:c r="Q1248" s="54" t="str">
        <x:f>IF('Deal_Master_Wide'!$BW$181="","",'Deal_Master_Wide'!$BW$181)</x:f>
      </x:c>
      <x:c r="R1248" s="54" t="str">
        <x:f>IF('Deal_Master_Wide'!$CD$181="","",'Deal_Master_Wide'!$CD$181)</x:f>
      </x:c>
      <x:c r="S1248" s="54" t="str">
        <x:f>IF('Deal_Master_Wide'!$CK$181="","",'Deal_Master_Wide'!$CK$181)</x:f>
      </x:c>
      <x:c r="T1248" s="54" t="str">
        <x:f>IF('Deal_Master_Wide'!$CR$181="","",'Deal_Master_Wide'!$CR$181)</x:f>
      </x:c>
      <x:c r="U1248" s="54" t="str">
        <x:f>IF('Deal_Master_Wide'!$CY$181="","",'Deal_Master_Wide'!$CY$181)</x:f>
      </x:c>
      <x:c r="V1248" s="56" t="str">
        <x:f>IF('Deal_Master_Wide'!$DF$181="","",'Deal_Master_Wide'!$DF$181)</x:f>
      </x:c>
      <x:c r="W1248" s="56" t="str">
        <x:f>IF('Deal_Master_Wide'!$DM$181="","",'Deal_Master_Wide'!$DM$181)</x:f>
      </x:c>
      <x:c r="X1248" s="56" t="str">
        <x:f>IF('Deal_Master_Wide'!$DT$181="","",'Deal_Master_Wide'!$DT$181)</x:f>
      </x:c>
      <x:c r="Y1248" s="118" t="str">
        <x:f>IF('Deal_Master_Wide'!$EA$181="","",'Deal_Master_Wide'!$EA$181)</x:f>
      </x:c>
      <x:c r="Z1248" s="118" t="str">
        <x:f>IF('Deal_Master_Wide'!$EH$181="","",'Deal_Master_Wide'!$EH$181)</x:f>
      </x:c>
      <x:c r="AA1248" s="52" t="str">
        <x:f>IF('Deal_Master_Wide'!$AL$181="","",'Deal_Master_Wide'!$AL$181)</x:f>
        <x:v>Unknown</x:v>
      </x:c>
      <x:c r="AB1248" s="54" t="str">
        <x:f>IF('Deal_Master_Wide'!$AF$181="","",'Deal_Master_Wide'!$AF$181)</x:f>
      </x:c>
      <x:c r="AC1248" s="52" t="str">
        <x:f>IF(COUNT($P1248,$Q1248,$R1248,$S1248,$T1248,$U1248,$V1248,$W1248,$X1248)=9,"Yes","No")</x:f>
        <x:v>No</x:v>
      </x:c>
      <x:c r="AD1248" s="52" t="str">
        <x:f>IF(COUNT($Y1248,$Z1248)=2,"Yes","No")</x:f>
        <x:v>No</x:v>
      </x:c>
      <x:c r="AE1248" s="50" t="str"/>
      <x:c r="AF1248" t="str"/>
    </x:row>
    <x:row r="1249" ht="20" customHeight="1">
      <x:c r="A1249" s="50" t="str">
        <x:v>CTL-0179</x:v>
      </x:c>
      <x:c r="B1249" s="50" t="str">
        <x:v>Candidate alternative-rationale group</x:v>
      </x:c>
      <x:c r="C1249" s="52" t="str">
        <x:f>IF('Deal_Master_Wide'!$AU$181="","",'Deal_Master_Wide'!$AU$181)</x:f>
        <x:v>Not reviewed</x:v>
      </x:c>
      <x:c r="D1249" s="52" t="str">
        <x:f>IF('Deal_Master_Wide'!$AV$181="","",'Deal_Master_Wide'!$AV$181)</x:f>
        <x:v>Not assessed</x:v>
      </x:c>
      <x:c r="E1249" s="50" t="n">
        <x:v>0</x:v>
      </x:c>
      <x:c r="F1249" s="52" t="str">
        <x:f>IF(OR($C1249="High-confidence innovation-driven",$C1249="Medium-confidence innovation-driven"),1,IF($C1249="Clear alternative-rationale",0,""))</x:f>
      </x:c>
      <x:c r="G1249" s="52" t="str">
        <x:f>IF('Deal_Master_Wide'!$M$181="","",'Deal_Master_Wide'!$M$181)</x:f>
        <x:v>Review</x:v>
      </x:c>
      <x:c r="H1249" s="50" t="str">
        <x:v>Undisclosed</x:v>
      </x:c>
      <x:c r="I1249" s="50" t="str">
        <x:v>BioDan Sciences SL</x:v>
      </x:c>
      <x:c r="J1249" s="50" t="n">
        <x:v>2016</x:v>
      </x:c>
      <x:c r="K1249" s="50" t="n">
        <x:v>-2</x:v>
      </x:c>
      <x:c r="L1249" s="50" t="n">
        <x:v>2014</x:v>
      </x:c>
      <x:c r="M1249" s="50" t="n">
        <x:v>0</x:v>
      </x:c>
      <x:c r="N1249" s="50" t="n">
        <x:v>0</x:v>
      </x:c>
      <x:c r="O1249" s="52" t="str">
        <x:f>IF($F1249="","",$F1249*$M1249)</x:f>
      </x:c>
      <x:c r="P1249" s="54" t="str">
        <x:f>IF('Deal_Master_Wide'!$BQ$181="","",'Deal_Master_Wide'!$BQ$181)</x:f>
      </x:c>
      <x:c r="Q1249" s="54" t="str">
        <x:f>IF('Deal_Master_Wide'!$BX$181="","",'Deal_Master_Wide'!$BX$181)</x:f>
      </x:c>
      <x:c r="R1249" s="54" t="str">
        <x:f>IF('Deal_Master_Wide'!$CE$181="","",'Deal_Master_Wide'!$CE$181)</x:f>
      </x:c>
      <x:c r="S1249" s="54" t="str">
        <x:f>IF('Deal_Master_Wide'!$CL$181="","",'Deal_Master_Wide'!$CL$181)</x:f>
      </x:c>
      <x:c r="T1249" s="54" t="str">
        <x:f>IF('Deal_Master_Wide'!$CS$181="","",'Deal_Master_Wide'!$CS$181)</x:f>
      </x:c>
      <x:c r="U1249" s="54" t="str">
        <x:f>IF('Deal_Master_Wide'!$CZ$181="","",'Deal_Master_Wide'!$CZ$181)</x:f>
      </x:c>
      <x:c r="V1249" s="56" t="str">
        <x:f>IF('Deal_Master_Wide'!$DG$181="","",'Deal_Master_Wide'!$DG$181)</x:f>
      </x:c>
      <x:c r="W1249" s="56" t="str">
        <x:f>IF('Deal_Master_Wide'!$DN$181="","",'Deal_Master_Wide'!$DN$181)</x:f>
      </x:c>
      <x:c r="X1249" s="56" t="str">
        <x:f>IF('Deal_Master_Wide'!$DU$181="","",'Deal_Master_Wide'!$DU$181)</x:f>
      </x:c>
      <x:c r="Y1249" s="118" t="str">
        <x:f>IF('Deal_Master_Wide'!$EB$181="","",'Deal_Master_Wide'!$EB$181)</x:f>
      </x:c>
      <x:c r="Z1249" s="118" t="str">
        <x:f>IF('Deal_Master_Wide'!$EI$181="","",'Deal_Master_Wide'!$EI$181)</x:f>
      </x:c>
      <x:c r="AA1249" s="52" t="str">
        <x:f>IF('Deal_Master_Wide'!$AL$181="","",'Deal_Master_Wide'!$AL$181)</x:f>
        <x:v>Unknown</x:v>
      </x:c>
      <x:c r="AB1249" s="54" t="str">
        <x:f>IF('Deal_Master_Wide'!$AF$181="","",'Deal_Master_Wide'!$AF$181)</x:f>
      </x:c>
      <x:c r="AC1249" s="52" t="str">
        <x:f>IF(COUNT($P1249,$Q1249,$R1249,$S1249,$T1249,$U1249,$V1249,$W1249,$X1249)=9,"Yes","No")</x:f>
        <x:v>No</x:v>
      </x:c>
      <x:c r="AD1249" s="52" t="str">
        <x:f>IF(COUNT($Y1249,$Z1249)=2,"Yes","No")</x:f>
        <x:v>No</x:v>
      </x:c>
      <x:c r="AE1249" s="50" t="str"/>
      <x:c r="AF1249" t="str"/>
    </x:row>
    <x:row r="1250" ht="20" customHeight="1">
      <x:c r="A1250" s="50" t="str">
        <x:v>CTL-0179</x:v>
      </x:c>
      <x:c r="B1250" s="50" t="str">
        <x:v>Candidate alternative-rationale group</x:v>
      </x:c>
      <x:c r="C1250" s="52" t="str">
        <x:f>IF('Deal_Master_Wide'!$AU$181="","",'Deal_Master_Wide'!$AU$181)</x:f>
        <x:v>Not reviewed</x:v>
      </x:c>
      <x:c r="D1250" s="52" t="str">
        <x:f>IF('Deal_Master_Wide'!$AV$181="","",'Deal_Master_Wide'!$AV$181)</x:f>
        <x:v>Not assessed</x:v>
      </x:c>
      <x:c r="E1250" s="50" t="n">
        <x:v>0</x:v>
      </x:c>
      <x:c r="F1250" s="52" t="str">
        <x:f>IF(OR($C1250="High-confidence innovation-driven",$C1250="Medium-confidence innovation-driven"),1,IF($C1250="Clear alternative-rationale",0,""))</x:f>
      </x:c>
      <x:c r="G1250" s="52" t="str">
        <x:f>IF('Deal_Master_Wide'!$M$181="","",'Deal_Master_Wide'!$M$181)</x:f>
        <x:v>Review</x:v>
      </x:c>
      <x:c r="H1250" s="50" t="str">
        <x:v>Undisclosed</x:v>
      </x:c>
      <x:c r="I1250" s="50" t="str">
        <x:v>BioDan Sciences SL</x:v>
      </x:c>
      <x:c r="J1250" s="50" t="n">
        <x:v>2016</x:v>
      </x:c>
      <x:c r="K1250" s="50" t="n">
        <x:v>-1</x:v>
      </x:c>
      <x:c r="L1250" s="50" t="n">
        <x:v>2015</x:v>
      </x:c>
      <x:c r="M1250" s="50" t="n">
        <x:v>0</x:v>
      </x:c>
      <x:c r="N1250" s="50" t="n">
        <x:v>0</x:v>
      </x:c>
      <x:c r="O1250" s="52" t="str">
        <x:f>IF($F1250="","",$F1250*$M1250)</x:f>
      </x:c>
      <x:c r="P1250" s="54" t="str">
        <x:f>IF('Deal_Master_Wide'!$BR$181="","",'Deal_Master_Wide'!$BR$181)</x:f>
      </x:c>
      <x:c r="Q1250" s="54" t="str">
        <x:f>IF('Deal_Master_Wide'!$BY$181="","",'Deal_Master_Wide'!$BY$181)</x:f>
      </x:c>
      <x:c r="R1250" s="54" t="str">
        <x:f>IF('Deal_Master_Wide'!$CF$181="","",'Deal_Master_Wide'!$CF$181)</x:f>
      </x:c>
      <x:c r="S1250" s="54" t="str">
        <x:f>IF('Deal_Master_Wide'!$CM$181="","",'Deal_Master_Wide'!$CM$181)</x:f>
      </x:c>
      <x:c r="T1250" s="54" t="str">
        <x:f>IF('Deal_Master_Wide'!$CT$181="","",'Deal_Master_Wide'!$CT$181)</x:f>
      </x:c>
      <x:c r="U1250" s="54" t="str">
        <x:f>IF('Deal_Master_Wide'!$DA$181="","",'Deal_Master_Wide'!$DA$181)</x:f>
      </x:c>
      <x:c r="V1250" s="56" t="str">
        <x:f>IF('Deal_Master_Wide'!$DH$181="","",'Deal_Master_Wide'!$DH$181)</x:f>
      </x:c>
      <x:c r="W1250" s="56" t="str">
        <x:f>IF('Deal_Master_Wide'!$DO$181="","",'Deal_Master_Wide'!$DO$181)</x:f>
      </x:c>
      <x:c r="X1250" s="56" t="str">
        <x:f>IF('Deal_Master_Wide'!$DV$181="","",'Deal_Master_Wide'!$DV$181)</x:f>
      </x:c>
      <x:c r="Y1250" s="118" t="str">
        <x:f>IF('Deal_Master_Wide'!$EC$181="","",'Deal_Master_Wide'!$EC$181)</x:f>
      </x:c>
      <x:c r="Z1250" s="118" t="str">
        <x:f>IF('Deal_Master_Wide'!$EJ$181="","",'Deal_Master_Wide'!$EJ$181)</x:f>
      </x:c>
      <x:c r="AA1250" s="52" t="str">
        <x:f>IF('Deal_Master_Wide'!$AL$181="","",'Deal_Master_Wide'!$AL$181)</x:f>
        <x:v>Unknown</x:v>
      </x:c>
      <x:c r="AB1250" s="54" t="str">
        <x:f>IF('Deal_Master_Wide'!$AF$181="","",'Deal_Master_Wide'!$AF$181)</x:f>
      </x:c>
      <x:c r="AC1250" s="52" t="str">
        <x:f>IF(COUNT($P1250,$Q1250,$R1250,$S1250,$T1250,$U1250,$V1250,$W1250,$X1250)=9,"Yes","No")</x:f>
        <x:v>No</x:v>
      </x:c>
      <x:c r="AD1250" s="52" t="str">
        <x:f>IF(COUNT($Y1250,$Z1250)=2,"Yes","No")</x:f>
        <x:v>No</x:v>
      </x:c>
      <x:c r="AE1250" s="50" t="str"/>
      <x:c r="AF1250" t="str"/>
    </x:row>
    <x:row r="1251" ht="20" customHeight="1">
      <x:c r="A1251" s="50" t="str">
        <x:v>CTL-0179</x:v>
      </x:c>
      <x:c r="B1251" s="50" t="str">
        <x:v>Candidate alternative-rationale group</x:v>
      </x:c>
      <x:c r="C1251" s="52" t="str">
        <x:f>IF('Deal_Master_Wide'!$AU$181="","",'Deal_Master_Wide'!$AU$181)</x:f>
        <x:v>Not reviewed</x:v>
      </x:c>
      <x:c r="D1251" s="52" t="str">
        <x:f>IF('Deal_Master_Wide'!$AV$181="","",'Deal_Master_Wide'!$AV$181)</x:f>
        <x:v>Not assessed</x:v>
      </x:c>
      <x:c r="E1251" s="50" t="n">
        <x:v>0</x:v>
      </x:c>
      <x:c r="F1251" s="52" t="str">
        <x:f>IF(OR($C1251="High-confidence innovation-driven",$C1251="Medium-confidence innovation-driven"),1,IF($C1251="Clear alternative-rationale",0,""))</x:f>
      </x:c>
      <x:c r="G1251" s="52" t="str">
        <x:f>IF('Deal_Master_Wide'!$M$181="","",'Deal_Master_Wide'!$M$181)</x:f>
        <x:v>Review</x:v>
      </x:c>
      <x:c r="H1251" s="50" t="str">
        <x:v>Undisclosed</x:v>
      </x:c>
      <x:c r="I1251" s="50" t="str">
        <x:v>BioDan Sciences SL</x:v>
      </x:c>
      <x:c r="J1251" s="50" t="n">
        <x:v>2016</x:v>
      </x:c>
      <x:c r="K1251" s="50" t="n">
        <x:v>0</x:v>
      </x:c>
      <x:c r="L1251" s="50" t="n">
        <x:v>2016</x:v>
      </x:c>
      <x:c r="M1251" s="50" t="n">
        <x:v>0</x:v>
      </x:c>
      <x:c r="N1251" s="50" t="n">
        <x:v>1</x:v>
      </x:c>
      <x:c r="O1251" s="52" t="str">
        <x:f>IF($F1251="","",$F1251*$M1251)</x:f>
      </x:c>
      <x:c r="P1251" s="54" t="str">
        <x:f>IF('Deal_Master_Wide'!$BS$181="","",'Deal_Master_Wide'!$BS$181)</x:f>
      </x:c>
      <x:c r="Q1251" s="54" t="str">
        <x:f>IF('Deal_Master_Wide'!$BZ$181="","",'Deal_Master_Wide'!$BZ$181)</x:f>
      </x:c>
      <x:c r="R1251" s="54" t="str">
        <x:f>IF('Deal_Master_Wide'!$CG$181="","",'Deal_Master_Wide'!$CG$181)</x:f>
      </x:c>
      <x:c r="S1251" s="54" t="str">
        <x:f>IF('Deal_Master_Wide'!$CN$181="","",'Deal_Master_Wide'!$CN$181)</x:f>
      </x:c>
      <x:c r="T1251" s="54" t="str">
        <x:f>IF('Deal_Master_Wide'!$CU$181="","",'Deal_Master_Wide'!$CU$181)</x:f>
      </x:c>
      <x:c r="U1251" s="54" t="str">
        <x:f>IF('Deal_Master_Wide'!$DB$181="","",'Deal_Master_Wide'!$DB$181)</x:f>
      </x:c>
      <x:c r="V1251" s="56" t="str">
        <x:f>IF('Deal_Master_Wide'!$DI$181="","",'Deal_Master_Wide'!$DI$181)</x:f>
      </x:c>
      <x:c r="W1251" s="56" t="str">
        <x:f>IF('Deal_Master_Wide'!$DP$181="","",'Deal_Master_Wide'!$DP$181)</x:f>
      </x:c>
      <x:c r="X1251" s="56" t="str">
        <x:f>IF('Deal_Master_Wide'!$DW$181="","",'Deal_Master_Wide'!$DW$181)</x:f>
      </x:c>
      <x:c r="Y1251" s="118" t="str">
        <x:f>IF('Deal_Master_Wide'!$ED$181="","",'Deal_Master_Wide'!$ED$181)</x:f>
      </x:c>
      <x:c r="Z1251" s="118" t="str">
        <x:f>IF('Deal_Master_Wide'!$EK$181="","",'Deal_Master_Wide'!$EK$181)</x:f>
      </x:c>
      <x:c r="AA1251" s="52" t="str">
        <x:f>IF('Deal_Master_Wide'!$AL$181="","",'Deal_Master_Wide'!$AL$181)</x:f>
        <x:v>Unknown</x:v>
      </x:c>
      <x:c r="AB1251" s="54" t="str">
        <x:f>IF('Deal_Master_Wide'!$AF$181="","",'Deal_Master_Wide'!$AF$181)</x:f>
      </x:c>
      <x:c r="AC1251" s="52" t="str">
        <x:f>IF(COUNT($P1251,$Q1251,$R1251,$S1251,$T1251,$U1251,$V1251,$W1251,$X1251)=9,"Yes","No")</x:f>
        <x:v>No</x:v>
      </x:c>
      <x:c r="AD1251" s="52" t="str">
        <x:f>IF(COUNT($Y1251,$Z1251)=2,"Yes","No")</x:f>
        <x:v>No</x:v>
      </x:c>
      <x:c r="AE1251" s="50" t="str"/>
      <x:c r="AF1251" t="str"/>
    </x:row>
    <x:row r="1252" ht="20" customHeight="1">
      <x:c r="A1252" s="50" t="str">
        <x:v>CTL-0179</x:v>
      </x:c>
      <x:c r="B1252" s="50" t="str">
        <x:v>Candidate alternative-rationale group</x:v>
      </x:c>
      <x:c r="C1252" s="52" t="str">
        <x:f>IF('Deal_Master_Wide'!$AU$181="","",'Deal_Master_Wide'!$AU$181)</x:f>
        <x:v>Not reviewed</x:v>
      </x:c>
      <x:c r="D1252" s="52" t="str">
        <x:f>IF('Deal_Master_Wide'!$AV$181="","",'Deal_Master_Wide'!$AV$181)</x:f>
        <x:v>Not assessed</x:v>
      </x:c>
      <x:c r="E1252" s="50" t="n">
        <x:v>0</x:v>
      </x:c>
      <x:c r="F1252" s="52" t="str">
        <x:f>IF(OR($C1252="High-confidence innovation-driven",$C1252="Medium-confidence innovation-driven"),1,IF($C1252="Clear alternative-rationale",0,""))</x:f>
      </x:c>
      <x:c r="G1252" s="52" t="str">
        <x:f>IF('Deal_Master_Wide'!$M$181="","",'Deal_Master_Wide'!$M$181)</x:f>
        <x:v>Review</x:v>
      </x:c>
      <x:c r="H1252" s="50" t="str">
        <x:v>Undisclosed</x:v>
      </x:c>
      <x:c r="I1252" s="50" t="str">
        <x:v>BioDan Sciences SL</x:v>
      </x:c>
      <x:c r="J1252" s="50" t="n">
        <x:v>2016</x:v>
      </x:c>
      <x:c r="K1252" s="50" t="n">
        <x:v>1</x:v>
      </x:c>
      <x:c r="L1252" s="50" t="n">
        <x:v>2017</x:v>
      </x:c>
      <x:c r="M1252" s="50" t="n">
        <x:v>1</x:v>
      </x:c>
      <x:c r="N1252" s="50" t="n">
        <x:v>1</x:v>
      </x:c>
      <x:c r="O1252" s="52" t="str">
        <x:f>IF($F1252="","",$F1252*$M1252)</x:f>
      </x:c>
      <x:c r="P1252" s="54" t="str">
        <x:f>IF('Deal_Master_Wide'!$BT$181="","",'Deal_Master_Wide'!$BT$181)</x:f>
      </x:c>
      <x:c r="Q1252" s="54" t="str">
        <x:f>IF('Deal_Master_Wide'!$CA$181="","",'Deal_Master_Wide'!$CA$181)</x:f>
      </x:c>
      <x:c r="R1252" s="54" t="str">
        <x:f>IF('Deal_Master_Wide'!$CH$181="","",'Deal_Master_Wide'!$CH$181)</x:f>
      </x:c>
      <x:c r="S1252" s="54" t="str">
        <x:f>IF('Deal_Master_Wide'!$CO$181="","",'Deal_Master_Wide'!$CO$181)</x:f>
      </x:c>
      <x:c r="T1252" s="54" t="str">
        <x:f>IF('Deal_Master_Wide'!$CV$181="","",'Deal_Master_Wide'!$CV$181)</x:f>
      </x:c>
      <x:c r="U1252" s="54" t="str">
        <x:f>IF('Deal_Master_Wide'!$DC$181="","",'Deal_Master_Wide'!$DC$181)</x:f>
      </x:c>
      <x:c r="V1252" s="56" t="str">
        <x:f>IF('Deal_Master_Wide'!$DJ$181="","",'Deal_Master_Wide'!$DJ$181)</x:f>
      </x:c>
      <x:c r="W1252" s="56" t="str">
        <x:f>IF('Deal_Master_Wide'!$DQ$181="","",'Deal_Master_Wide'!$DQ$181)</x:f>
      </x:c>
      <x:c r="X1252" s="56" t="str">
        <x:f>IF('Deal_Master_Wide'!$DX$181="","",'Deal_Master_Wide'!$DX$181)</x:f>
      </x:c>
      <x:c r="Y1252" s="118" t="str">
        <x:f>IF('Deal_Master_Wide'!$EE$181="","",'Deal_Master_Wide'!$EE$181)</x:f>
      </x:c>
      <x:c r="Z1252" s="118" t="str">
        <x:f>IF('Deal_Master_Wide'!$EL$181="","",'Deal_Master_Wide'!$EL$181)</x:f>
      </x:c>
      <x:c r="AA1252" s="52" t="str">
        <x:f>IF('Deal_Master_Wide'!$AL$181="","",'Deal_Master_Wide'!$AL$181)</x:f>
        <x:v>Unknown</x:v>
      </x:c>
      <x:c r="AB1252" s="54" t="str">
        <x:f>IF('Deal_Master_Wide'!$AF$181="","",'Deal_Master_Wide'!$AF$181)</x:f>
      </x:c>
      <x:c r="AC1252" s="52" t="str">
        <x:f>IF(COUNT($P1252,$Q1252,$R1252,$S1252,$T1252,$U1252,$V1252,$W1252,$X1252)=9,"Yes","No")</x:f>
        <x:v>No</x:v>
      </x:c>
      <x:c r="AD1252" s="52" t="str">
        <x:f>IF(COUNT($Y1252,$Z1252)=2,"Yes","No")</x:f>
        <x:v>No</x:v>
      </x:c>
      <x:c r="AE1252" s="50" t="str"/>
      <x:c r="AF1252" t="str"/>
    </x:row>
    <x:row r="1253" ht="20" customHeight="1">
      <x:c r="A1253" s="50" t="str">
        <x:v>CTL-0179</x:v>
      </x:c>
      <x:c r="B1253" s="50" t="str">
        <x:v>Candidate alternative-rationale group</x:v>
      </x:c>
      <x:c r="C1253" s="52" t="str">
        <x:f>IF('Deal_Master_Wide'!$AU$181="","",'Deal_Master_Wide'!$AU$181)</x:f>
        <x:v>Not reviewed</x:v>
      </x:c>
      <x:c r="D1253" s="52" t="str">
        <x:f>IF('Deal_Master_Wide'!$AV$181="","",'Deal_Master_Wide'!$AV$181)</x:f>
        <x:v>Not assessed</x:v>
      </x:c>
      <x:c r="E1253" s="50" t="n">
        <x:v>0</x:v>
      </x:c>
      <x:c r="F1253" s="52" t="str">
        <x:f>IF(OR($C1253="High-confidence innovation-driven",$C1253="Medium-confidence innovation-driven"),1,IF($C1253="Clear alternative-rationale",0,""))</x:f>
      </x:c>
      <x:c r="G1253" s="52" t="str">
        <x:f>IF('Deal_Master_Wide'!$M$181="","",'Deal_Master_Wide'!$M$181)</x:f>
        <x:v>Review</x:v>
      </x:c>
      <x:c r="H1253" s="50" t="str">
        <x:v>Undisclosed</x:v>
      </x:c>
      <x:c r="I1253" s="50" t="str">
        <x:v>BioDan Sciences SL</x:v>
      </x:c>
      <x:c r="J1253" s="50" t="n">
        <x:v>2016</x:v>
      </x:c>
      <x:c r="K1253" s="50" t="n">
        <x:v>2</x:v>
      </x:c>
      <x:c r="L1253" s="50" t="n">
        <x:v>2018</x:v>
      </x:c>
      <x:c r="M1253" s="50" t="n">
        <x:v>1</x:v>
      </x:c>
      <x:c r="N1253" s="50" t="n">
        <x:v>1</x:v>
      </x:c>
      <x:c r="O1253" s="52" t="str">
        <x:f>IF($F1253="","",$F1253*$M1253)</x:f>
      </x:c>
      <x:c r="P1253" s="54" t="str">
        <x:f>IF('Deal_Master_Wide'!$BU$181="","",'Deal_Master_Wide'!$BU$181)</x:f>
      </x:c>
      <x:c r="Q1253" s="54" t="str">
        <x:f>IF('Deal_Master_Wide'!$CB$181="","",'Deal_Master_Wide'!$CB$181)</x:f>
      </x:c>
      <x:c r="R1253" s="54" t="str">
        <x:f>IF('Deal_Master_Wide'!$CI$181="","",'Deal_Master_Wide'!$CI$181)</x:f>
      </x:c>
      <x:c r="S1253" s="54" t="str">
        <x:f>IF('Deal_Master_Wide'!$CP$181="","",'Deal_Master_Wide'!$CP$181)</x:f>
      </x:c>
      <x:c r="T1253" s="54" t="str">
        <x:f>IF('Deal_Master_Wide'!$CW$181="","",'Deal_Master_Wide'!$CW$181)</x:f>
      </x:c>
      <x:c r="U1253" s="54" t="str">
        <x:f>IF('Deal_Master_Wide'!$DD$181="","",'Deal_Master_Wide'!$DD$181)</x:f>
      </x:c>
      <x:c r="V1253" s="56" t="str">
        <x:f>IF('Deal_Master_Wide'!$DK$181="","",'Deal_Master_Wide'!$DK$181)</x:f>
      </x:c>
      <x:c r="W1253" s="56" t="str">
        <x:f>IF('Deal_Master_Wide'!$DR$181="","",'Deal_Master_Wide'!$DR$181)</x:f>
      </x:c>
      <x:c r="X1253" s="56" t="str">
        <x:f>IF('Deal_Master_Wide'!$DY$181="","",'Deal_Master_Wide'!$DY$181)</x:f>
      </x:c>
      <x:c r="Y1253" s="118" t="str">
        <x:f>IF('Deal_Master_Wide'!$EF$181="","",'Deal_Master_Wide'!$EF$181)</x:f>
      </x:c>
      <x:c r="Z1253" s="118" t="str">
        <x:f>IF('Deal_Master_Wide'!$EM$181="","",'Deal_Master_Wide'!$EM$181)</x:f>
      </x:c>
      <x:c r="AA1253" s="52" t="str">
        <x:f>IF('Deal_Master_Wide'!$AL$181="","",'Deal_Master_Wide'!$AL$181)</x:f>
        <x:v>Unknown</x:v>
      </x:c>
      <x:c r="AB1253" s="54" t="str">
        <x:f>IF('Deal_Master_Wide'!$AF$181="","",'Deal_Master_Wide'!$AF$181)</x:f>
      </x:c>
      <x:c r="AC1253" s="52" t="str">
        <x:f>IF(COUNT($P1253,$Q1253,$R1253,$S1253,$T1253,$U1253,$V1253,$W1253,$X1253)=9,"Yes","No")</x:f>
        <x:v>No</x:v>
      </x:c>
      <x:c r="AD1253" s="52" t="str">
        <x:f>IF(COUNT($Y1253,$Z1253)=2,"Yes","No")</x:f>
        <x:v>No</x:v>
      </x:c>
      <x:c r="AE1253" s="50" t="str"/>
      <x:c r="AF1253" t="str"/>
    </x:row>
    <x:row r="1254" ht="20" customHeight="1">
      <x:c r="A1254" s="50" t="str">
        <x:v>CTL-0179</x:v>
      </x:c>
      <x:c r="B1254" s="50" t="str">
        <x:v>Candidate alternative-rationale group</x:v>
      </x:c>
      <x:c r="C1254" s="52" t="str">
        <x:f>IF('Deal_Master_Wide'!$AU$181="","",'Deal_Master_Wide'!$AU$181)</x:f>
        <x:v>Not reviewed</x:v>
      </x:c>
      <x:c r="D1254" s="52" t="str">
        <x:f>IF('Deal_Master_Wide'!$AV$181="","",'Deal_Master_Wide'!$AV$181)</x:f>
        <x:v>Not assessed</x:v>
      </x:c>
      <x:c r="E1254" s="50" t="n">
        <x:v>0</x:v>
      </x:c>
      <x:c r="F1254" s="52" t="str">
        <x:f>IF(OR($C1254="High-confidence innovation-driven",$C1254="Medium-confidence innovation-driven"),1,IF($C1254="Clear alternative-rationale",0,""))</x:f>
      </x:c>
      <x:c r="G1254" s="52" t="str">
        <x:f>IF('Deal_Master_Wide'!$M$181="","",'Deal_Master_Wide'!$M$181)</x:f>
        <x:v>Review</x:v>
      </x:c>
      <x:c r="H1254" s="50" t="str">
        <x:v>Undisclosed</x:v>
      </x:c>
      <x:c r="I1254" s="50" t="str">
        <x:v>BioDan Sciences SL</x:v>
      </x:c>
      <x:c r="J1254" s="50" t="n">
        <x:v>2016</x:v>
      </x:c>
      <x:c r="K1254" s="50" t="n">
        <x:v>3</x:v>
      </x:c>
      <x:c r="L1254" s="50" t="n">
        <x:v>2019</x:v>
      </x:c>
      <x:c r="M1254" s="50" t="n">
        <x:v>1</x:v>
      </x:c>
      <x:c r="N1254" s="50" t="n">
        <x:v>1</x:v>
      </x:c>
      <x:c r="O1254" s="52" t="str">
        <x:f>IF($F1254="","",$F1254*$M1254)</x:f>
      </x:c>
      <x:c r="P1254" s="54" t="str">
        <x:f>IF('Deal_Master_Wide'!$BV$181="","",'Deal_Master_Wide'!$BV$181)</x:f>
      </x:c>
      <x:c r="Q1254" s="54" t="str">
        <x:f>IF('Deal_Master_Wide'!$CC$181="","",'Deal_Master_Wide'!$CC$181)</x:f>
      </x:c>
      <x:c r="R1254" s="54" t="str">
        <x:f>IF('Deal_Master_Wide'!$CJ$181="","",'Deal_Master_Wide'!$CJ$181)</x:f>
      </x:c>
      <x:c r="S1254" s="54" t="str">
        <x:f>IF('Deal_Master_Wide'!$CQ$181="","",'Deal_Master_Wide'!$CQ$181)</x:f>
      </x:c>
      <x:c r="T1254" s="54" t="str">
        <x:f>IF('Deal_Master_Wide'!$CX$181="","",'Deal_Master_Wide'!$CX$181)</x:f>
      </x:c>
      <x:c r="U1254" s="54" t="str">
        <x:f>IF('Deal_Master_Wide'!$DE$181="","",'Deal_Master_Wide'!$DE$181)</x:f>
      </x:c>
      <x:c r="V1254" s="56" t="str">
        <x:f>IF('Deal_Master_Wide'!$DL$181="","",'Deal_Master_Wide'!$DL$181)</x:f>
      </x:c>
      <x:c r="W1254" s="56" t="str">
        <x:f>IF('Deal_Master_Wide'!$DS$181="","",'Deal_Master_Wide'!$DS$181)</x:f>
      </x:c>
      <x:c r="X1254" s="56" t="str">
        <x:f>IF('Deal_Master_Wide'!$DZ$181="","",'Deal_Master_Wide'!$DZ$181)</x:f>
      </x:c>
      <x:c r="Y1254" s="118" t="str">
        <x:f>IF('Deal_Master_Wide'!$EG$181="","",'Deal_Master_Wide'!$EG$181)</x:f>
      </x:c>
      <x:c r="Z1254" s="118" t="str">
        <x:f>IF('Deal_Master_Wide'!$EN$181="","",'Deal_Master_Wide'!$EN$181)</x:f>
      </x:c>
      <x:c r="AA1254" s="52" t="str">
        <x:f>IF('Deal_Master_Wide'!$AL$181="","",'Deal_Master_Wide'!$AL$181)</x:f>
        <x:v>Unknown</x:v>
      </x:c>
      <x:c r="AB1254" s="54" t="str">
        <x:f>IF('Deal_Master_Wide'!$AF$181="","",'Deal_Master_Wide'!$AF$181)</x:f>
      </x:c>
      <x:c r="AC1254" s="52" t="str">
        <x:f>IF(COUNT($P1254,$Q1254,$R1254,$S1254,$T1254,$U1254,$V1254,$W1254,$X1254)=9,"Yes","No")</x:f>
        <x:v>No</x:v>
      </x:c>
      <x:c r="AD1254" s="52" t="str">
        <x:f>IF(COUNT($Y1254,$Z1254)=2,"Yes","No")</x:f>
        <x:v>No</x:v>
      </x:c>
      <x:c r="AE1254" s="50" t="str"/>
      <x:c r="AF1254" t="str"/>
    </x:row>
    <x:row r="1255" ht="20" customHeight="1">
      <x:c r="A1255" s="50" t="str">
        <x:v>CTL-0180</x:v>
      </x:c>
      <x:c r="B1255" s="50" t="str">
        <x:v>Candidate alternative-rationale group</x:v>
      </x:c>
      <x:c r="C1255" s="52" t="str">
        <x:f>IF('Deal_Master_Wide'!$AU$182="","",'Deal_Master_Wide'!$AU$182)</x:f>
        <x:v>Not reviewed</x:v>
      </x:c>
      <x:c r="D1255" s="52" t="str">
        <x:f>IF('Deal_Master_Wide'!$AV$182="","",'Deal_Master_Wide'!$AV$182)</x:f>
        <x:v>Not assessed</x:v>
      </x:c>
      <x:c r="E1255" s="50" t="n">
        <x:v>0</x:v>
      </x:c>
      <x:c r="F1255" s="52" t="str">
        <x:f>IF(OR($C1255="High-confidence innovation-driven",$C1255="Medium-confidence innovation-driven"),1,IF($C1255="Clear alternative-rationale",0,""))</x:f>
      </x:c>
      <x:c r="G1255" s="52" t="str">
        <x:f>IF('Deal_Master_Wide'!$M$182="","",'Deal_Master_Wide'!$M$182)</x:f>
        <x:v>Review</x:v>
      </x:c>
      <x:c r="H1255" s="50" t="str">
        <x:v>SBI Holdings Inc</x:v>
      </x:c>
      <x:c r="I1255" s="50" t="str">
        <x:v>Photonamic GmbH &amp; Co KG</x:v>
      </x:c>
      <x:c r="J1255" s="50" t="n">
        <x:v>2016</x:v>
      </x:c>
      <x:c r="K1255" s="50" t="n">
        <x:v>-3</x:v>
      </x:c>
      <x:c r="L1255" s="50" t="n">
        <x:v>2013</x:v>
      </x:c>
      <x:c r="M1255" s="50" t="n">
        <x:v>0</x:v>
      </x:c>
      <x:c r="N1255" s="50" t="n">
        <x:v>0</x:v>
      </x:c>
      <x:c r="O1255" s="52" t="str">
        <x:f>IF($F1255="","",$F1255*$M1255)</x:f>
      </x:c>
      <x:c r="P1255" s="54" t="str">
        <x:f>IF('Deal_Master_Wide'!$BP$182="","",'Deal_Master_Wide'!$BP$182)</x:f>
      </x:c>
      <x:c r="Q1255" s="54" t="str">
        <x:f>IF('Deal_Master_Wide'!$BW$182="","",'Deal_Master_Wide'!$BW$182)</x:f>
      </x:c>
      <x:c r="R1255" s="54" t="str">
        <x:f>IF('Deal_Master_Wide'!$CD$182="","",'Deal_Master_Wide'!$CD$182)</x:f>
      </x:c>
      <x:c r="S1255" s="54" t="str">
        <x:f>IF('Deal_Master_Wide'!$CK$182="","",'Deal_Master_Wide'!$CK$182)</x:f>
      </x:c>
      <x:c r="T1255" s="54" t="str">
        <x:f>IF('Deal_Master_Wide'!$CR$182="","",'Deal_Master_Wide'!$CR$182)</x:f>
      </x:c>
      <x:c r="U1255" s="54" t="str">
        <x:f>IF('Deal_Master_Wide'!$CY$182="","",'Deal_Master_Wide'!$CY$182)</x:f>
      </x:c>
      <x:c r="V1255" s="56" t="str">
        <x:f>IF('Deal_Master_Wide'!$DF$182="","",'Deal_Master_Wide'!$DF$182)</x:f>
      </x:c>
      <x:c r="W1255" s="56" t="str">
        <x:f>IF('Deal_Master_Wide'!$DM$182="","",'Deal_Master_Wide'!$DM$182)</x:f>
      </x:c>
      <x:c r="X1255" s="56" t="str">
        <x:f>IF('Deal_Master_Wide'!$DT$182="","",'Deal_Master_Wide'!$DT$182)</x:f>
      </x:c>
      <x:c r="Y1255" s="118" t="str">
        <x:f>IF('Deal_Master_Wide'!$EA$182="","",'Deal_Master_Wide'!$EA$182)</x:f>
      </x:c>
      <x:c r="Z1255" s="118" t="str">
        <x:f>IF('Deal_Master_Wide'!$EH$182="","",'Deal_Master_Wide'!$EH$182)</x:f>
      </x:c>
      <x:c r="AA1255" s="52" t="str">
        <x:f>IF('Deal_Master_Wide'!$AL$182="","",'Deal_Master_Wide'!$AL$182)</x:f>
        <x:v>Unknown</x:v>
      </x:c>
      <x:c r="AB1255" s="54" t="str">
        <x:f>IF('Deal_Master_Wide'!$AF$182="","",'Deal_Master_Wide'!$AF$182)</x:f>
      </x:c>
      <x:c r="AC1255" s="52" t="str">
        <x:f>IF(COUNT($P1255,$Q1255,$R1255,$S1255,$T1255,$U1255,$V1255,$W1255,$X1255)=9,"Yes","No")</x:f>
        <x:v>No</x:v>
      </x:c>
      <x:c r="AD1255" s="52" t="str">
        <x:f>IF(COUNT($Y1255,$Z1255)=2,"Yes","No")</x:f>
        <x:v>No</x:v>
      </x:c>
      <x:c r="AE1255" s="50" t="str"/>
      <x:c r="AF1255" t="str"/>
    </x:row>
    <x:row r="1256" ht="20" customHeight="1">
      <x:c r="A1256" s="50" t="str">
        <x:v>CTL-0180</x:v>
      </x:c>
      <x:c r="B1256" s="50" t="str">
        <x:v>Candidate alternative-rationale group</x:v>
      </x:c>
      <x:c r="C1256" s="52" t="str">
        <x:f>IF('Deal_Master_Wide'!$AU$182="","",'Deal_Master_Wide'!$AU$182)</x:f>
        <x:v>Not reviewed</x:v>
      </x:c>
      <x:c r="D1256" s="52" t="str">
        <x:f>IF('Deal_Master_Wide'!$AV$182="","",'Deal_Master_Wide'!$AV$182)</x:f>
        <x:v>Not assessed</x:v>
      </x:c>
      <x:c r="E1256" s="50" t="n">
        <x:v>0</x:v>
      </x:c>
      <x:c r="F1256" s="52" t="str">
        <x:f>IF(OR($C1256="High-confidence innovation-driven",$C1256="Medium-confidence innovation-driven"),1,IF($C1256="Clear alternative-rationale",0,""))</x:f>
      </x:c>
      <x:c r="G1256" s="52" t="str">
        <x:f>IF('Deal_Master_Wide'!$M$182="","",'Deal_Master_Wide'!$M$182)</x:f>
        <x:v>Review</x:v>
      </x:c>
      <x:c r="H1256" s="50" t="str">
        <x:v>SBI Holdings Inc</x:v>
      </x:c>
      <x:c r="I1256" s="50" t="str">
        <x:v>Photonamic GmbH &amp; Co KG</x:v>
      </x:c>
      <x:c r="J1256" s="50" t="n">
        <x:v>2016</x:v>
      </x:c>
      <x:c r="K1256" s="50" t="n">
        <x:v>-2</x:v>
      </x:c>
      <x:c r="L1256" s="50" t="n">
        <x:v>2014</x:v>
      </x:c>
      <x:c r="M1256" s="50" t="n">
        <x:v>0</x:v>
      </x:c>
      <x:c r="N1256" s="50" t="n">
        <x:v>0</x:v>
      </x:c>
      <x:c r="O1256" s="52" t="str">
        <x:f>IF($F1256="","",$F1256*$M1256)</x:f>
      </x:c>
      <x:c r="P1256" s="54" t="str">
        <x:f>IF('Deal_Master_Wide'!$BQ$182="","",'Deal_Master_Wide'!$BQ$182)</x:f>
      </x:c>
      <x:c r="Q1256" s="54" t="str">
        <x:f>IF('Deal_Master_Wide'!$BX$182="","",'Deal_Master_Wide'!$BX$182)</x:f>
      </x:c>
      <x:c r="R1256" s="54" t="str">
        <x:f>IF('Deal_Master_Wide'!$CE$182="","",'Deal_Master_Wide'!$CE$182)</x:f>
      </x:c>
      <x:c r="S1256" s="54" t="str">
        <x:f>IF('Deal_Master_Wide'!$CL$182="","",'Deal_Master_Wide'!$CL$182)</x:f>
      </x:c>
      <x:c r="T1256" s="54" t="str">
        <x:f>IF('Deal_Master_Wide'!$CS$182="","",'Deal_Master_Wide'!$CS$182)</x:f>
      </x:c>
      <x:c r="U1256" s="54" t="str">
        <x:f>IF('Deal_Master_Wide'!$CZ$182="","",'Deal_Master_Wide'!$CZ$182)</x:f>
      </x:c>
      <x:c r="V1256" s="56" t="str">
        <x:f>IF('Deal_Master_Wide'!$DG$182="","",'Deal_Master_Wide'!$DG$182)</x:f>
      </x:c>
      <x:c r="W1256" s="56" t="str">
        <x:f>IF('Deal_Master_Wide'!$DN$182="","",'Deal_Master_Wide'!$DN$182)</x:f>
      </x:c>
      <x:c r="X1256" s="56" t="str">
        <x:f>IF('Deal_Master_Wide'!$DU$182="","",'Deal_Master_Wide'!$DU$182)</x:f>
      </x:c>
      <x:c r="Y1256" s="118" t="str">
        <x:f>IF('Deal_Master_Wide'!$EB$182="","",'Deal_Master_Wide'!$EB$182)</x:f>
      </x:c>
      <x:c r="Z1256" s="118" t="str">
        <x:f>IF('Deal_Master_Wide'!$EI$182="","",'Deal_Master_Wide'!$EI$182)</x:f>
      </x:c>
      <x:c r="AA1256" s="52" t="str">
        <x:f>IF('Deal_Master_Wide'!$AL$182="","",'Deal_Master_Wide'!$AL$182)</x:f>
        <x:v>Unknown</x:v>
      </x:c>
      <x:c r="AB1256" s="54" t="str">
        <x:f>IF('Deal_Master_Wide'!$AF$182="","",'Deal_Master_Wide'!$AF$182)</x:f>
      </x:c>
      <x:c r="AC1256" s="52" t="str">
        <x:f>IF(COUNT($P1256,$Q1256,$R1256,$S1256,$T1256,$U1256,$V1256,$W1256,$X1256)=9,"Yes","No")</x:f>
        <x:v>No</x:v>
      </x:c>
      <x:c r="AD1256" s="52" t="str">
        <x:f>IF(COUNT($Y1256,$Z1256)=2,"Yes","No")</x:f>
        <x:v>No</x:v>
      </x:c>
      <x:c r="AE1256" s="50" t="str"/>
      <x:c r="AF1256" t="str"/>
    </x:row>
    <x:row r="1257" ht="20" customHeight="1">
      <x:c r="A1257" s="50" t="str">
        <x:v>CTL-0180</x:v>
      </x:c>
      <x:c r="B1257" s="50" t="str">
        <x:v>Candidate alternative-rationale group</x:v>
      </x:c>
      <x:c r="C1257" s="52" t="str">
        <x:f>IF('Deal_Master_Wide'!$AU$182="","",'Deal_Master_Wide'!$AU$182)</x:f>
        <x:v>Not reviewed</x:v>
      </x:c>
      <x:c r="D1257" s="52" t="str">
        <x:f>IF('Deal_Master_Wide'!$AV$182="","",'Deal_Master_Wide'!$AV$182)</x:f>
        <x:v>Not assessed</x:v>
      </x:c>
      <x:c r="E1257" s="50" t="n">
        <x:v>0</x:v>
      </x:c>
      <x:c r="F1257" s="52" t="str">
        <x:f>IF(OR($C1257="High-confidence innovation-driven",$C1257="Medium-confidence innovation-driven"),1,IF($C1257="Clear alternative-rationale",0,""))</x:f>
      </x:c>
      <x:c r="G1257" s="52" t="str">
        <x:f>IF('Deal_Master_Wide'!$M$182="","",'Deal_Master_Wide'!$M$182)</x:f>
        <x:v>Review</x:v>
      </x:c>
      <x:c r="H1257" s="50" t="str">
        <x:v>SBI Holdings Inc</x:v>
      </x:c>
      <x:c r="I1257" s="50" t="str">
        <x:v>Photonamic GmbH &amp; Co KG</x:v>
      </x:c>
      <x:c r="J1257" s="50" t="n">
        <x:v>2016</x:v>
      </x:c>
      <x:c r="K1257" s="50" t="n">
        <x:v>-1</x:v>
      </x:c>
      <x:c r="L1257" s="50" t="n">
        <x:v>2015</x:v>
      </x:c>
      <x:c r="M1257" s="50" t="n">
        <x:v>0</x:v>
      </x:c>
      <x:c r="N1257" s="50" t="n">
        <x:v>0</x:v>
      </x:c>
      <x:c r="O1257" s="52" t="str">
        <x:f>IF($F1257="","",$F1257*$M1257)</x:f>
      </x:c>
      <x:c r="P1257" s="54" t="str">
        <x:f>IF('Deal_Master_Wide'!$BR$182="","",'Deal_Master_Wide'!$BR$182)</x:f>
      </x:c>
      <x:c r="Q1257" s="54" t="str">
        <x:f>IF('Deal_Master_Wide'!$BY$182="","",'Deal_Master_Wide'!$BY$182)</x:f>
      </x:c>
      <x:c r="R1257" s="54" t="str">
        <x:f>IF('Deal_Master_Wide'!$CF$182="","",'Deal_Master_Wide'!$CF$182)</x:f>
      </x:c>
      <x:c r="S1257" s="54" t="str">
        <x:f>IF('Deal_Master_Wide'!$CM$182="","",'Deal_Master_Wide'!$CM$182)</x:f>
      </x:c>
      <x:c r="T1257" s="54" t="str">
        <x:f>IF('Deal_Master_Wide'!$CT$182="","",'Deal_Master_Wide'!$CT$182)</x:f>
      </x:c>
      <x:c r="U1257" s="54" t="str">
        <x:f>IF('Deal_Master_Wide'!$DA$182="","",'Deal_Master_Wide'!$DA$182)</x:f>
      </x:c>
      <x:c r="V1257" s="56" t="str">
        <x:f>IF('Deal_Master_Wide'!$DH$182="","",'Deal_Master_Wide'!$DH$182)</x:f>
      </x:c>
      <x:c r="W1257" s="56" t="str">
        <x:f>IF('Deal_Master_Wide'!$DO$182="","",'Deal_Master_Wide'!$DO$182)</x:f>
      </x:c>
      <x:c r="X1257" s="56" t="str">
        <x:f>IF('Deal_Master_Wide'!$DV$182="","",'Deal_Master_Wide'!$DV$182)</x:f>
      </x:c>
      <x:c r="Y1257" s="118" t="str">
        <x:f>IF('Deal_Master_Wide'!$EC$182="","",'Deal_Master_Wide'!$EC$182)</x:f>
      </x:c>
      <x:c r="Z1257" s="118" t="str">
        <x:f>IF('Deal_Master_Wide'!$EJ$182="","",'Deal_Master_Wide'!$EJ$182)</x:f>
      </x:c>
      <x:c r="AA1257" s="52" t="str">
        <x:f>IF('Deal_Master_Wide'!$AL$182="","",'Deal_Master_Wide'!$AL$182)</x:f>
        <x:v>Unknown</x:v>
      </x:c>
      <x:c r="AB1257" s="54" t="str">
        <x:f>IF('Deal_Master_Wide'!$AF$182="","",'Deal_Master_Wide'!$AF$182)</x:f>
      </x:c>
      <x:c r="AC1257" s="52" t="str">
        <x:f>IF(COUNT($P1257,$Q1257,$R1257,$S1257,$T1257,$U1257,$V1257,$W1257,$X1257)=9,"Yes","No")</x:f>
        <x:v>No</x:v>
      </x:c>
      <x:c r="AD1257" s="52" t="str">
        <x:f>IF(COUNT($Y1257,$Z1257)=2,"Yes","No")</x:f>
        <x:v>No</x:v>
      </x:c>
      <x:c r="AE1257" s="50" t="str"/>
      <x:c r="AF1257" t="str"/>
    </x:row>
    <x:row r="1258" ht="20" customHeight="1">
      <x:c r="A1258" s="50" t="str">
        <x:v>CTL-0180</x:v>
      </x:c>
      <x:c r="B1258" s="50" t="str">
        <x:v>Candidate alternative-rationale group</x:v>
      </x:c>
      <x:c r="C1258" s="52" t="str">
        <x:f>IF('Deal_Master_Wide'!$AU$182="","",'Deal_Master_Wide'!$AU$182)</x:f>
        <x:v>Not reviewed</x:v>
      </x:c>
      <x:c r="D1258" s="52" t="str">
        <x:f>IF('Deal_Master_Wide'!$AV$182="","",'Deal_Master_Wide'!$AV$182)</x:f>
        <x:v>Not assessed</x:v>
      </x:c>
      <x:c r="E1258" s="50" t="n">
        <x:v>0</x:v>
      </x:c>
      <x:c r="F1258" s="52" t="str">
        <x:f>IF(OR($C1258="High-confidence innovation-driven",$C1258="Medium-confidence innovation-driven"),1,IF($C1258="Clear alternative-rationale",0,""))</x:f>
      </x:c>
      <x:c r="G1258" s="52" t="str">
        <x:f>IF('Deal_Master_Wide'!$M$182="","",'Deal_Master_Wide'!$M$182)</x:f>
        <x:v>Review</x:v>
      </x:c>
      <x:c r="H1258" s="50" t="str">
        <x:v>SBI Holdings Inc</x:v>
      </x:c>
      <x:c r="I1258" s="50" t="str">
        <x:v>Photonamic GmbH &amp; Co KG</x:v>
      </x:c>
      <x:c r="J1258" s="50" t="n">
        <x:v>2016</x:v>
      </x:c>
      <x:c r="K1258" s="50" t="n">
        <x:v>0</x:v>
      </x:c>
      <x:c r="L1258" s="50" t="n">
        <x:v>2016</x:v>
      </x:c>
      <x:c r="M1258" s="50" t="n">
        <x:v>0</x:v>
      </x:c>
      <x:c r="N1258" s="50" t="n">
        <x:v>1</x:v>
      </x:c>
      <x:c r="O1258" s="52" t="str">
        <x:f>IF($F1258="","",$F1258*$M1258)</x:f>
      </x:c>
      <x:c r="P1258" s="54" t="str">
        <x:f>IF('Deal_Master_Wide'!$BS$182="","",'Deal_Master_Wide'!$BS$182)</x:f>
      </x:c>
      <x:c r="Q1258" s="54" t="str">
        <x:f>IF('Deal_Master_Wide'!$BZ$182="","",'Deal_Master_Wide'!$BZ$182)</x:f>
      </x:c>
      <x:c r="R1258" s="54" t="str">
        <x:f>IF('Deal_Master_Wide'!$CG$182="","",'Deal_Master_Wide'!$CG$182)</x:f>
      </x:c>
      <x:c r="S1258" s="54" t="str">
        <x:f>IF('Deal_Master_Wide'!$CN$182="","",'Deal_Master_Wide'!$CN$182)</x:f>
      </x:c>
      <x:c r="T1258" s="54" t="str">
        <x:f>IF('Deal_Master_Wide'!$CU$182="","",'Deal_Master_Wide'!$CU$182)</x:f>
      </x:c>
      <x:c r="U1258" s="54" t="str">
        <x:f>IF('Deal_Master_Wide'!$DB$182="","",'Deal_Master_Wide'!$DB$182)</x:f>
      </x:c>
      <x:c r="V1258" s="56" t="str">
        <x:f>IF('Deal_Master_Wide'!$DI$182="","",'Deal_Master_Wide'!$DI$182)</x:f>
      </x:c>
      <x:c r="W1258" s="56" t="str">
        <x:f>IF('Deal_Master_Wide'!$DP$182="","",'Deal_Master_Wide'!$DP$182)</x:f>
      </x:c>
      <x:c r="X1258" s="56" t="str">
        <x:f>IF('Deal_Master_Wide'!$DW$182="","",'Deal_Master_Wide'!$DW$182)</x:f>
      </x:c>
      <x:c r="Y1258" s="118" t="str">
        <x:f>IF('Deal_Master_Wide'!$ED$182="","",'Deal_Master_Wide'!$ED$182)</x:f>
      </x:c>
      <x:c r="Z1258" s="118" t="str">
        <x:f>IF('Deal_Master_Wide'!$EK$182="","",'Deal_Master_Wide'!$EK$182)</x:f>
      </x:c>
      <x:c r="AA1258" s="52" t="str">
        <x:f>IF('Deal_Master_Wide'!$AL$182="","",'Deal_Master_Wide'!$AL$182)</x:f>
        <x:v>Unknown</x:v>
      </x:c>
      <x:c r="AB1258" s="54" t="str">
        <x:f>IF('Deal_Master_Wide'!$AF$182="","",'Deal_Master_Wide'!$AF$182)</x:f>
      </x:c>
      <x:c r="AC1258" s="52" t="str">
        <x:f>IF(COUNT($P1258,$Q1258,$R1258,$S1258,$T1258,$U1258,$V1258,$W1258,$X1258)=9,"Yes","No")</x:f>
        <x:v>No</x:v>
      </x:c>
      <x:c r="AD1258" s="52" t="str">
        <x:f>IF(COUNT($Y1258,$Z1258)=2,"Yes","No")</x:f>
        <x:v>No</x:v>
      </x:c>
      <x:c r="AE1258" s="50" t="str"/>
      <x:c r="AF1258" t="str"/>
    </x:row>
    <x:row r="1259" ht="20" customHeight="1">
      <x:c r="A1259" s="50" t="str">
        <x:v>CTL-0180</x:v>
      </x:c>
      <x:c r="B1259" s="50" t="str">
        <x:v>Candidate alternative-rationale group</x:v>
      </x:c>
      <x:c r="C1259" s="52" t="str">
        <x:f>IF('Deal_Master_Wide'!$AU$182="","",'Deal_Master_Wide'!$AU$182)</x:f>
        <x:v>Not reviewed</x:v>
      </x:c>
      <x:c r="D1259" s="52" t="str">
        <x:f>IF('Deal_Master_Wide'!$AV$182="","",'Deal_Master_Wide'!$AV$182)</x:f>
        <x:v>Not assessed</x:v>
      </x:c>
      <x:c r="E1259" s="50" t="n">
        <x:v>0</x:v>
      </x:c>
      <x:c r="F1259" s="52" t="str">
        <x:f>IF(OR($C1259="High-confidence innovation-driven",$C1259="Medium-confidence innovation-driven"),1,IF($C1259="Clear alternative-rationale",0,""))</x:f>
      </x:c>
      <x:c r="G1259" s="52" t="str">
        <x:f>IF('Deal_Master_Wide'!$M$182="","",'Deal_Master_Wide'!$M$182)</x:f>
        <x:v>Review</x:v>
      </x:c>
      <x:c r="H1259" s="50" t="str">
        <x:v>SBI Holdings Inc</x:v>
      </x:c>
      <x:c r="I1259" s="50" t="str">
        <x:v>Photonamic GmbH &amp; Co KG</x:v>
      </x:c>
      <x:c r="J1259" s="50" t="n">
        <x:v>2016</x:v>
      </x:c>
      <x:c r="K1259" s="50" t="n">
        <x:v>1</x:v>
      </x:c>
      <x:c r="L1259" s="50" t="n">
        <x:v>2017</x:v>
      </x:c>
      <x:c r="M1259" s="50" t="n">
        <x:v>1</x:v>
      </x:c>
      <x:c r="N1259" s="50" t="n">
        <x:v>1</x:v>
      </x:c>
      <x:c r="O1259" s="52" t="str">
        <x:f>IF($F1259="","",$F1259*$M1259)</x:f>
      </x:c>
      <x:c r="P1259" s="54" t="str">
        <x:f>IF('Deal_Master_Wide'!$BT$182="","",'Deal_Master_Wide'!$BT$182)</x:f>
      </x:c>
      <x:c r="Q1259" s="54" t="str">
        <x:f>IF('Deal_Master_Wide'!$CA$182="","",'Deal_Master_Wide'!$CA$182)</x:f>
      </x:c>
      <x:c r="R1259" s="54" t="str">
        <x:f>IF('Deal_Master_Wide'!$CH$182="","",'Deal_Master_Wide'!$CH$182)</x:f>
      </x:c>
      <x:c r="S1259" s="54" t="str">
        <x:f>IF('Deal_Master_Wide'!$CO$182="","",'Deal_Master_Wide'!$CO$182)</x:f>
      </x:c>
      <x:c r="T1259" s="54" t="str">
        <x:f>IF('Deal_Master_Wide'!$CV$182="","",'Deal_Master_Wide'!$CV$182)</x:f>
      </x:c>
      <x:c r="U1259" s="54" t="str">
        <x:f>IF('Deal_Master_Wide'!$DC$182="","",'Deal_Master_Wide'!$DC$182)</x:f>
      </x:c>
      <x:c r="V1259" s="56" t="str">
        <x:f>IF('Deal_Master_Wide'!$DJ$182="","",'Deal_Master_Wide'!$DJ$182)</x:f>
      </x:c>
      <x:c r="W1259" s="56" t="str">
        <x:f>IF('Deal_Master_Wide'!$DQ$182="","",'Deal_Master_Wide'!$DQ$182)</x:f>
      </x:c>
      <x:c r="X1259" s="56" t="str">
        <x:f>IF('Deal_Master_Wide'!$DX$182="","",'Deal_Master_Wide'!$DX$182)</x:f>
      </x:c>
      <x:c r="Y1259" s="118" t="str">
        <x:f>IF('Deal_Master_Wide'!$EE$182="","",'Deal_Master_Wide'!$EE$182)</x:f>
      </x:c>
      <x:c r="Z1259" s="118" t="str">
        <x:f>IF('Deal_Master_Wide'!$EL$182="","",'Deal_Master_Wide'!$EL$182)</x:f>
      </x:c>
      <x:c r="AA1259" s="52" t="str">
        <x:f>IF('Deal_Master_Wide'!$AL$182="","",'Deal_Master_Wide'!$AL$182)</x:f>
        <x:v>Unknown</x:v>
      </x:c>
      <x:c r="AB1259" s="54" t="str">
        <x:f>IF('Deal_Master_Wide'!$AF$182="","",'Deal_Master_Wide'!$AF$182)</x:f>
      </x:c>
      <x:c r="AC1259" s="52" t="str">
        <x:f>IF(COUNT($P1259,$Q1259,$R1259,$S1259,$T1259,$U1259,$V1259,$W1259,$X1259)=9,"Yes","No")</x:f>
        <x:v>No</x:v>
      </x:c>
      <x:c r="AD1259" s="52" t="str">
        <x:f>IF(COUNT($Y1259,$Z1259)=2,"Yes","No")</x:f>
        <x:v>No</x:v>
      </x:c>
      <x:c r="AE1259" s="50" t="str"/>
      <x:c r="AF1259" t="str"/>
    </x:row>
    <x:row r="1260" ht="20" customHeight="1">
      <x:c r="A1260" s="50" t="str">
        <x:v>CTL-0180</x:v>
      </x:c>
      <x:c r="B1260" s="50" t="str">
        <x:v>Candidate alternative-rationale group</x:v>
      </x:c>
      <x:c r="C1260" s="52" t="str">
        <x:f>IF('Deal_Master_Wide'!$AU$182="","",'Deal_Master_Wide'!$AU$182)</x:f>
        <x:v>Not reviewed</x:v>
      </x:c>
      <x:c r="D1260" s="52" t="str">
        <x:f>IF('Deal_Master_Wide'!$AV$182="","",'Deal_Master_Wide'!$AV$182)</x:f>
        <x:v>Not assessed</x:v>
      </x:c>
      <x:c r="E1260" s="50" t="n">
        <x:v>0</x:v>
      </x:c>
      <x:c r="F1260" s="52" t="str">
        <x:f>IF(OR($C1260="High-confidence innovation-driven",$C1260="Medium-confidence innovation-driven"),1,IF($C1260="Clear alternative-rationale",0,""))</x:f>
      </x:c>
      <x:c r="G1260" s="52" t="str">
        <x:f>IF('Deal_Master_Wide'!$M$182="","",'Deal_Master_Wide'!$M$182)</x:f>
        <x:v>Review</x:v>
      </x:c>
      <x:c r="H1260" s="50" t="str">
        <x:v>SBI Holdings Inc</x:v>
      </x:c>
      <x:c r="I1260" s="50" t="str">
        <x:v>Photonamic GmbH &amp; Co KG</x:v>
      </x:c>
      <x:c r="J1260" s="50" t="n">
        <x:v>2016</x:v>
      </x:c>
      <x:c r="K1260" s="50" t="n">
        <x:v>2</x:v>
      </x:c>
      <x:c r="L1260" s="50" t="n">
        <x:v>2018</x:v>
      </x:c>
      <x:c r="M1260" s="50" t="n">
        <x:v>1</x:v>
      </x:c>
      <x:c r="N1260" s="50" t="n">
        <x:v>1</x:v>
      </x:c>
      <x:c r="O1260" s="52" t="str">
        <x:f>IF($F1260="","",$F1260*$M1260)</x:f>
      </x:c>
      <x:c r="P1260" s="54" t="str">
        <x:f>IF('Deal_Master_Wide'!$BU$182="","",'Deal_Master_Wide'!$BU$182)</x:f>
      </x:c>
      <x:c r="Q1260" s="54" t="str">
        <x:f>IF('Deal_Master_Wide'!$CB$182="","",'Deal_Master_Wide'!$CB$182)</x:f>
      </x:c>
      <x:c r="R1260" s="54" t="str">
        <x:f>IF('Deal_Master_Wide'!$CI$182="","",'Deal_Master_Wide'!$CI$182)</x:f>
      </x:c>
      <x:c r="S1260" s="54" t="str">
        <x:f>IF('Deal_Master_Wide'!$CP$182="","",'Deal_Master_Wide'!$CP$182)</x:f>
      </x:c>
      <x:c r="T1260" s="54" t="str">
        <x:f>IF('Deal_Master_Wide'!$CW$182="","",'Deal_Master_Wide'!$CW$182)</x:f>
      </x:c>
      <x:c r="U1260" s="54" t="str">
        <x:f>IF('Deal_Master_Wide'!$DD$182="","",'Deal_Master_Wide'!$DD$182)</x:f>
      </x:c>
      <x:c r="V1260" s="56" t="str">
        <x:f>IF('Deal_Master_Wide'!$DK$182="","",'Deal_Master_Wide'!$DK$182)</x:f>
      </x:c>
      <x:c r="W1260" s="56" t="str">
        <x:f>IF('Deal_Master_Wide'!$DR$182="","",'Deal_Master_Wide'!$DR$182)</x:f>
      </x:c>
      <x:c r="X1260" s="56" t="str">
        <x:f>IF('Deal_Master_Wide'!$DY$182="","",'Deal_Master_Wide'!$DY$182)</x:f>
      </x:c>
      <x:c r="Y1260" s="118" t="str">
        <x:f>IF('Deal_Master_Wide'!$EF$182="","",'Deal_Master_Wide'!$EF$182)</x:f>
      </x:c>
      <x:c r="Z1260" s="118" t="str">
        <x:f>IF('Deal_Master_Wide'!$EM$182="","",'Deal_Master_Wide'!$EM$182)</x:f>
      </x:c>
      <x:c r="AA1260" s="52" t="str">
        <x:f>IF('Deal_Master_Wide'!$AL$182="","",'Deal_Master_Wide'!$AL$182)</x:f>
        <x:v>Unknown</x:v>
      </x:c>
      <x:c r="AB1260" s="54" t="str">
        <x:f>IF('Deal_Master_Wide'!$AF$182="","",'Deal_Master_Wide'!$AF$182)</x:f>
      </x:c>
      <x:c r="AC1260" s="52" t="str">
        <x:f>IF(COUNT($P1260,$Q1260,$R1260,$S1260,$T1260,$U1260,$V1260,$W1260,$X1260)=9,"Yes","No")</x:f>
        <x:v>No</x:v>
      </x:c>
      <x:c r="AD1260" s="52" t="str">
        <x:f>IF(COUNT($Y1260,$Z1260)=2,"Yes","No")</x:f>
        <x:v>No</x:v>
      </x:c>
      <x:c r="AE1260" s="50" t="str"/>
      <x:c r="AF1260" t="str"/>
    </x:row>
    <x:row r="1261" ht="20" customHeight="1">
      <x:c r="A1261" s="50" t="str">
        <x:v>CTL-0180</x:v>
      </x:c>
      <x:c r="B1261" s="50" t="str">
        <x:v>Candidate alternative-rationale group</x:v>
      </x:c>
      <x:c r="C1261" s="52" t="str">
        <x:f>IF('Deal_Master_Wide'!$AU$182="","",'Deal_Master_Wide'!$AU$182)</x:f>
        <x:v>Not reviewed</x:v>
      </x:c>
      <x:c r="D1261" s="52" t="str">
        <x:f>IF('Deal_Master_Wide'!$AV$182="","",'Deal_Master_Wide'!$AV$182)</x:f>
        <x:v>Not assessed</x:v>
      </x:c>
      <x:c r="E1261" s="50" t="n">
        <x:v>0</x:v>
      </x:c>
      <x:c r="F1261" s="52" t="str">
        <x:f>IF(OR($C1261="High-confidence innovation-driven",$C1261="Medium-confidence innovation-driven"),1,IF($C1261="Clear alternative-rationale",0,""))</x:f>
      </x:c>
      <x:c r="G1261" s="52" t="str">
        <x:f>IF('Deal_Master_Wide'!$M$182="","",'Deal_Master_Wide'!$M$182)</x:f>
        <x:v>Review</x:v>
      </x:c>
      <x:c r="H1261" s="50" t="str">
        <x:v>SBI Holdings Inc</x:v>
      </x:c>
      <x:c r="I1261" s="50" t="str">
        <x:v>Photonamic GmbH &amp; Co KG</x:v>
      </x:c>
      <x:c r="J1261" s="50" t="n">
        <x:v>2016</x:v>
      </x:c>
      <x:c r="K1261" s="50" t="n">
        <x:v>3</x:v>
      </x:c>
      <x:c r="L1261" s="50" t="n">
        <x:v>2019</x:v>
      </x:c>
      <x:c r="M1261" s="50" t="n">
        <x:v>1</x:v>
      </x:c>
      <x:c r="N1261" s="50" t="n">
        <x:v>1</x:v>
      </x:c>
      <x:c r="O1261" s="52" t="str">
        <x:f>IF($F1261="","",$F1261*$M1261)</x:f>
      </x:c>
      <x:c r="P1261" s="54" t="str">
        <x:f>IF('Deal_Master_Wide'!$BV$182="","",'Deal_Master_Wide'!$BV$182)</x:f>
      </x:c>
      <x:c r="Q1261" s="54" t="str">
        <x:f>IF('Deal_Master_Wide'!$CC$182="","",'Deal_Master_Wide'!$CC$182)</x:f>
      </x:c>
      <x:c r="R1261" s="54" t="str">
        <x:f>IF('Deal_Master_Wide'!$CJ$182="","",'Deal_Master_Wide'!$CJ$182)</x:f>
      </x:c>
      <x:c r="S1261" s="54" t="str">
        <x:f>IF('Deal_Master_Wide'!$CQ$182="","",'Deal_Master_Wide'!$CQ$182)</x:f>
      </x:c>
      <x:c r="T1261" s="54" t="str">
        <x:f>IF('Deal_Master_Wide'!$CX$182="","",'Deal_Master_Wide'!$CX$182)</x:f>
      </x:c>
      <x:c r="U1261" s="54" t="str">
        <x:f>IF('Deal_Master_Wide'!$DE$182="","",'Deal_Master_Wide'!$DE$182)</x:f>
      </x:c>
      <x:c r="V1261" s="56" t="str">
        <x:f>IF('Deal_Master_Wide'!$DL$182="","",'Deal_Master_Wide'!$DL$182)</x:f>
      </x:c>
      <x:c r="W1261" s="56" t="str">
        <x:f>IF('Deal_Master_Wide'!$DS$182="","",'Deal_Master_Wide'!$DS$182)</x:f>
      </x:c>
      <x:c r="X1261" s="56" t="str">
        <x:f>IF('Deal_Master_Wide'!$DZ$182="","",'Deal_Master_Wide'!$DZ$182)</x:f>
      </x:c>
      <x:c r="Y1261" s="118" t="str">
        <x:f>IF('Deal_Master_Wide'!$EG$182="","",'Deal_Master_Wide'!$EG$182)</x:f>
      </x:c>
      <x:c r="Z1261" s="118" t="str">
        <x:f>IF('Deal_Master_Wide'!$EN$182="","",'Deal_Master_Wide'!$EN$182)</x:f>
      </x:c>
      <x:c r="AA1261" s="52" t="str">
        <x:f>IF('Deal_Master_Wide'!$AL$182="","",'Deal_Master_Wide'!$AL$182)</x:f>
        <x:v>Unknown</x:v>
      </x:c>
      <x:c r="AB1261" s="54" t="str">
        <x:f>IF('Deal_Master_Wide'!$AF$182="","",'Deal_Master_Wide'!$AF$182)</x:f>
      </x:c>
      <x:c r="AC1261" s="52" t="str">
        <x:f>IF(COUNT($P1261,$Q1261,$R1261,$S1261,$T1261,$U1261,$V1261,$W1261,$X1261)=9,"Yes","No")</x:f>
        <x:v>No</x:v>
      </x:c>
      <x:c r="AD1261" s="52" t="str">
        <x:f>IF(COUNT($Y1261,$Z1261)=2,"Yes","No")</x:f>
        <x:v>No</x:v>
      </x:c>
      <x:c r="AE1261" s="50" t="str"/>
      <x:c r="AF1261" t="str"/>
    </x:row>
    <x:row r="1262" ht="20" customHeight="1">
      <x:c r="A1262" s="50" t="str">
        <x:v>CTL-0181</x:v>
      </x:c>
      <x:c r="B1262" s="50" t="str">
        <x:v>Candidate alternative-rationale group</x:v>
      </x:c>
      <x:c r="C1262" s="52" t="str">
        <x:f>IF('Deal_Master_Wide'!$AU$183="","",'Deal_Master_Wide'!$AU$183)</x:f>
        <x:v>Not reviewed</x:v>
      </x:c>
      <x:c r="D1262" s="52" t="str">
        <x:f>IF('Deal_Master_Wide'!$AV$183="","",'Deal_Master_Wide'!$AV$183)</x:f>
        <x:v>Not assessed</x:v>
      </x:c>
      <x:c r="E1262" s="50" t="n">
        <x:v>0</x:v>
      </x:c>
      <x:c r="F1262" s="52" t="str">
        <x:f>IF(OR($C1262="High-confidence innovation-driven",$C1262="Medium-confidence innovation-driven"),1,IF($C1262="Clear alternative-rationale",0,""))</x:f>
      </x:c>
      <x:c r="G1262" s="52" t="str">
        <x:f>IF('Deal_Master_Wide'!$M$183="","",'Deal_Master_Wide'!$M$183)</x:f>
        <x:v>Review</x:v>
      </x:c>
      <x:c r="H1262" s="50" t="str">
        <x:v>SBI Holdings, Inc.</x:v>
      </x:c>
      <x:c r="I1262" s="50" t="str">
        <x:v>Photonamic GmbH &amp; Co KG</x:v>
      </x:c>
      <x:c r="J1262" s="50" t="n">
        <x:v>2016</x:v>
      </x:c>
      <x:c r="K1262" s="50" t="n">
        <x:v>-3</x:v>
      </x:c>
      <x:c r="L1262" s="50" t="n">
        <x:v>2013</x:v>
      </x:c>
      <x:c r="M1262" s="50" t="n">
        <x:v>0</x:v>
      </x:c>
      <x:c r="N1262" s="50" t="n">
        <x:v>0</x:v>
      </x:c>
      <x:c r="O1262" s="52" t="str">
        <x:f>IF($F1262="","",$F1262*$M1262)</x:f>
      </x:c>
      <x:c r="P1262" s="54" t="str">
        <x:f>IF('Deal_Master_Wide'!$BP$183="","",'Deal_Master_Wide'!$BP$183)</x:f>
      </x:c>
      <x:c r="Q1262" s="54" t="str">
        <x:f>IF('Deal_Master_Wide'!$BW$183="","",'Deal_Master_Wide'!$BW$183)</x:f>
      </x:c>
      <x:c r="R1262" s="54" t="str">
        <x:f>IF('Deal_Master_Wide'!$CD$183="","",'Deal_Master_Wide'!$CD$183)</x:f>
      </x:c>
      <x:c r="S1262" s="54" t="str">
        <x:f>IF('Deal_Master_Wide'!$CK$183="","",'Deal_Master_Wide'!$CK$183)</x:f>
      </x:c>
      <x:c r="T1262" s="54" t="str">
        <x:f>IF('Deal_Master_Wide'!$CR$183="","",'Deal_Master_Wide'!$CR$183)</x:f>
      </x:c>
      <x:c r="U1262" s="54" t="str">
        <x:f>IF('Deal_Master_Wide'!$CY$183="","",'Deal_Master_Wide'!$CY$183)</x:f>
      </x:c>
      <x:c r="V1262" s="56" t="str">
        <x:f>IF('Deal_Master_Wide'!$DF$183="","",'Deal_Master_Wide'!$DF$183)</x:f>
      </x:c>
      <x:c r="W1262" s="56" t="str">
        <x:f>IF('Deal_Master_Wide'!$DM$183="","",'Deal_Master_Wide'!$DM$183)</x:f>
      </x:c>
      <x:c r="X1262" s="56" t="str">
        <x:f>IF('Deal_Master_Wide'!$DT$183="","",'Deal_Master_Wide'!$DT$183)</x:f>
      </x:c>
      <x:c r="Y1262" s="118" t="str">
        <x:f>IF('Deal_Master_Wide'!$EA$183="","",'Deal_Master_Wide'!$EA$183)</x:f>
      </x:c>
      <x:c r="Z1262" s="118" t="str">
        <x:f>IF('Deal_Master_Wide'!$EH$183="","",'Deal_Master_Wide'!$EH$183)</x:f>
      </x:c>
      <x:c r="AA1262" s="52" t="str">
        <x:f>IF('Deal_Master_Wide'!$AL$183="","",'Deal_Master_Wide'!$AL$183)</x:f>
        <x:v>Unknown</x:v>
      </x:c>
      <x:c r="AB1262" s="54" t="str">
        <x:f>IF('Deal_Master_Wide'!$AF$183="","",'Deal_Master_Wide'!$AF$183)</x:f>
      </x:c>
      <x:c r="AC1262" s="52" t="str">
        <x:f>IF(COUNT($P1262,$Q1262,$R1262,$S1262,$T1262,$U1262,$V1262,$W1262,$X1262)=9,"Yes","No")</x:f>
        <x:v>No</x:v>
      </x:c>
      <x:c r="AD1262" s="52" t="str">
        <x:f>IF(COUNT($Y1262,$Z1262)=2,"Yes","No")</x:f>
        <x:v>No</x:v>
      </x:c>
      <x:c r="AE1262" s="50" t="str"/>
      <x:c r="AF1262" t="str"/>
    </x:row>
    <x:row r="1263" ht="20" customHeight="1">
      <x:c r="A1263" s="50" t="str">
        <x:v>CTL-0181</x:v>
      </x:c>
      <x:c r="B1263" s="50" t="str">
        <x:v>Candidate alternative-rationale group</x:v>
      </x:c>
      <x:c r="C1263" s="52" t="str">
        <x:f>IF('Deal_Master_Wide'!$AU$183="","",'Deal_Master_Wide'!$AU$183)</x:f>
        <x:v>Not reviewed</x:v>
      </x:c>
      <x:c r="D1263" s="52" t="str">
        <x:f>IF('Deal_Master_Wide'!$AV$183="","",'Deal_Master_Wide'!$AV$183)</x:f>
        <x:v>Not assessed</x:v>
      </x:c>
      <x:c r="E1263" s="50" t="n">
        <x:v>0</x:v>
      </x:c>
      <x:c r="F1263" s="52" t="str">
        <x:f>IF(OR($C1263="High-confidence innovation-driven",$C1263="Medium-confidence innovation-driven"),1,IF($C1263="Clear alternative-rationale",0,""))</x:f>
      </x:c>
      <x:c r="G1263" s="52" t="str">
        <x:f>IF('Deal_Master_Wide'!$M$183="","",'Deal_Master_Wide'!$M$183)</x:f>
        <x:v>Review</x:v>
      </x:c>
      <x:c r="H1263" s="50" t="str">
        <x:v>SBI Holdings, Inc.</x:v>
      </x:c>
      <x:c r="I1263" s="50" t="str">
        <x:v>Photonamic GmbH &amp; Co KG</x:v>
      </x:c>
      <x:c r="J1263" s="50" t="n">
        <x:v>2016</x:v>
      </x:c>
      <x:c r="K1263" s="50" t="n">
        <x:v>-2</x:v>
      </x:c>
      <x:c r="L1263" s="50" t="n">
        <x:v>2014</x:v>
      </x:c>
      <x:c r="M1263" s="50" t="n">
        <x:v>0</x:v>
      </x:c>
      <x:c r="N1263" s="50" t="n">
        <x:v>0</x:v>
      </x:c>
      <x:c r="O1263" s="52" t="str">
        <x:f>IF($F1263="","",$F1263*$M1263)</x:f>
      </x:c>
      <x:c r="P1263" s="54" t="str">
        <x:f>IF('Deal_Master_Wide'!$BQ$183="","",'Deal_Master_Wide'!$BQ$183)</x:f>
      </x:c>
      <x:c r="Q1263" s="54" t="str">
        <x:f>IF('Deal_Master_Wide'!$BX$183="","",'Deal_Master_Wide'!$BX$183)</x:f>
      </x:c>
      <x:c r="R1263" s="54" t="str">
        <x:f>IF('Deal_Master_Wide'!$CE$183="","",'Deal_Master_Wide'!$CE$183)</x:f>
      </x:c>
      <x:c r="S1263" s="54" t="str">
        <x:f>IF('Deal_Master_Wide'!$CL$183="","",'Deal_Master_Wide'!$CL$183)</x:f>
      </x:c>
      <x:c r="T1263" s="54" t="str">
        <x:f>IF('Deal_Master_Wide'!$CS$183="","",'Deal_Master_Wide'!$CS$183)</x:f>
      </x:c>
      <x:c r="U1263" s="54" t="str">
        <x:f>IF('Deal_Master_Wide'!$CZ$183="","",'Deal_Master_Wide'!$CZ$183)</x:f>
      </x:c>
      <x:c r="V1263" s="56" t="str">
        <x:f>IF('Deal_Master_Wide'!$DG$183="","",'Deal_Master_Wide'!$DG$183)</x:f>
      </x:c>
      <x:c r="W1263" s="56" t="str">
        <x:f>IF('Deal_Master_Wide'!$DN$183="","",'Deal_Master_Wide'!$DN$183)</x:f>
      </x:c>
      <x:c r="X1263" s="56" t="str">
        <x:f>IF('Deal_Master_Wide'!$DU$183="","",'Deal_Master_Wide'!$DU$183)</x:f>
      </x:c>
      <x:c r="Y1263" s="118" t="str">
        <x:f>IF('Deal_Master_Wide'!$EB$183="","",'Deal_Master_Wide'!$EB$183)</x:f>
      </x:c>
      <x:c r="Z1263" s="118" t="str">
        <x:f>IF('Deal_Master_Wide'!$EI$183="","",'Deal_Master_Wide'!$EI$183)</x:f>
      </x:c>
      <x:c r="AA1263" s="52" t="str">
        <x:f>IF('Deal_Master_Wide'!$AL$183="","",'Deal_Master_Wide'!$AL$183)</x:f>
        <x:v>Unknown</x:v>
      </x:c>
      <x:c r="AB1263" s="54" t="str">
        <x:f>IF('Deal_Master_Wide'!$AF$183="","",'Deal_Master_Wide'!$AF$183)</x:f>
      </x:c>
      <x:c r="AC1263" s="52" t="str">
        <x:f>IF(COUNT($P1263,$Q1263,$R1263,$S1263,$T1263,$U1263,$V1263,$W1263,$X1263)=9,"Yes","No")</x:f>
        <x:v>No</x:v>
      </x:c>
      <x:c r="AD1263" s="52" t="str">
        <x:f>IF(COUNT($Y1263,$Z1263)=2,"Yes","No")</x:f>
        <x:v>No</x:v>
      </x:c>
      <x:c r="AE1263" s="50" t="str"/>
      <x:c r="AF1263" t="str"/>
    </x:row>
    <x:row r="1264" ht="20" customHeight="1">
      <x:c r="A1264" s="50" t="str">
        <x:v>CTL-0181</x:v>
      </x:c>
      <x:c r="B1264" s="50" t="str">
        <x:v>Candidate alternative-rationale group</x:v>
      </x:c>
      <x:c r="C1264" s="52" t="str">
        <x:f>IF('Deal_Master_Wide'!$AU$183="","",'Deal_Master_Wide'!$AU$183)</x:f>
        <x:v>Not reviewed</x:v>
      </x:c>
      <x:c r="D1264" s="52" t="str">
        <x:f>IF('Deal_Master_Wide'!$AV$183="","",'Deal_Master_Wide'!$AV$183)</x:f>
        <x:v>Not assessed</x:v>
      </x:c>
      <x:c r="E1264" s="50" t="n">
        <x:v>0</x:v>
      </x:c>
      <x:c r="F1264" s="52" t="str">
        <x:f>IF(OR($C1264="High-confidence innovation-driven",$C1264="Medium-confidence innovation-driven"),1,IF($C1264="Clear alternative-rationale",0,""))</x:f>
      </x:c>
      <x:c r="G1264" s="52" t="str">
        <x:f>IF('Deal_Master_Wide'!$M$183="","",'Deal_Master_Wide'!$M$183)</x:f>
        <x:v>Review</x:v>
      </x:c>
      <x:c r="H1264" s="50" t="str">
        <x:v>SBI Holdings, Inc.</x:v>
      </x:c>
      <x:c r="I1264" s="50" t="str">
        <x:v>Photonamic GmbH &amp; Co KG</x:v>
      </x:c>
      <x:c r="J1264" s="50" t="n">
        <x:v>2016</x:v>
      </x:c>
      <x:c r="K1264" s="50" t="n">
        <x:v>-1</x:v>
      </x:c>
      <x:c r="L1264" s="50" t="n">
        <x:v>2015</x:v>
      </x:c>
      <x:c r="M1264" s="50" t="n">
        <x:v>0</x:v>
      </x:c>
      <x:c r="N1264" s="50" t="n">
        <x:v>0</x:v>
      </x:c>
      <x:c r="O1264" s="52" t="str">
        <x:f>IF($F1264="","",$F1264*$M1264)</x:f>
      </x:c>
      <x:c r="P1264" s="54" t="str">
        <x:f>IF('Deal_Master_Wide'!$BR$183="","",'Deal_Master_Wide'!$BR$183)</x:f>
      </x:c>
      <x:c r="Q1264" s="54" t="str">
        <x:f>IF('Deal_Master_Wide'!$BY$183="","",'Deal_Master_Wide'!$BY$183)</x:f>
      </x:c>
      <x:c r="R1264" s="54" t="str">
        <x:f>IF('Deal_Master_Wide'!$CF$183="","",'Deal_Master_Wide'!$CF$183)</x:f>
      </x:c>
      <x:c r="S1264" s="54" t="str">
        <x:f>IF('Deal_Master_Wide'!$CM$183="","",'Deal_Master_Wide'!$CM$183)</x:f>
      </x:c>
      <x:c r="T1264" s="54" t="str">
        <x:f>IF('Deal_Master_Wide'!$CT$183="","",'Deal_Master_Wide'!$CT$183)</x:f>
      </x:c>
      <x:c r="U1264" s="54" t="str">
        <x:f>IF('Deal_Master_Wide'!$DA$183="","",'Deal_Master_Wide'!$DA$183)</x:f>
      </x:c>
      <x:c r="V1264" s="56" t="str">
        <x:f>IF('Deal_Master_Wide'!$DH$183="","",'Deal_Master_Wide'!$DH$183)</x:f>
      </x:c>
      <x:c r="W1264" s="56" t="str">
        <x:f>IF('Deal_Master_Wide'!$DO$183="","",'Deal_Master_Wide'!$DO$183)</x:f>
      </x:c>
      <x:c r="X1264" s="56" t="str">
        <x:f>IF('Deal_Master_Wide'!$DV$183="","",'Deal_Master_Wide'!$DV$183)</x:f>
      </x:c>
      <x:c r="Y1264" s="118" t="str">
        <x:f>IF('Deal_Master_Wide'!$EC$183="","",'Deal_Master_Wide'!$EC$183)</x:f>
      </x:c>
      <x:c r="Z1264" s="118" t="str">
        <x:f>IF('Deal_Master_Wide'!$EJ$183="","",'Deal_Master_Wide'!$EJ$183)</x:f>
      </x:c>
      <x:c r="AA1264" s="52" t="str">
        <x:f>IF('Deal_Master_Wide'!$AL$183="","",'Deal_Master_Wide'!$AL$183)</x:f>
        <x:v>Unknown</x:v>
      </x:c>
      <x:c r="AB1264" s="54" t="str">
        <x:f>IF('Deal_Master_Wide'!$AF$183="","",'Deal_Master_Wide'!$AF$183)</x:f>
      </x:c>
      <x:c r="AC1264" s="52" t="str">
        <x:f>IF(COUNT($P1264,$Q1264,$R1264,$S1264,$T1264,$U1264,$V1264,$W1264,$X1264)=9,"Yes","No")</x:f>
        <x:v>No</x:v>
      </x:c>
      <x:c r="AD1264" s="52" t="str">
        <x:f>IF(COUNT($Y1264,$Z1264)=2,"Yes","No")</x:f>
        <x:v>No</x:v>
      </x:c>
      <x:c r="AE1264" s="50" t="str"/>
      <x:c r="AF1264" t="str"/>
    </x:row>
    <x:row r="1265" ht="20" customHeight="1">
      <x:c r="A1265" s="50" t="str">
        <x:v>CTL-0181</x:v>
      </x:c>
      <x:c r="B1265" s="50" t="str">
        <x:v>Candidate alternative-rationale group</x:v>
      </x:c>
      <x:c r="C1265" s="52" t="str">
        <x:f>IF('Deal_Master_Wide'!$AU$183="","",'Deal_Master_Wide'!$AU$183)</x:f>
        <x:v>Not reviewed</x:v>
      </x:c>
      <x:c r="D1265" s="52" t="str">
        <x:f>IF('Deal_Master_Wide'!$AV$183="","",'Deal_Master_Wide'!$AV$183)</x:f>
        <x:v>Not assessed</x:v>
      </x:c>
      <x:c r="E1265" s="50" t="n">
        <x:v>0</x:v>
      </x:c>
      <x:c r="F1265" s="52" t="str">
        <x:f>IF(OR($C1265="High-confidence innovation-driven",$C1265="Medium-confidence innovation-driven"),1,IF($C1265="Clear alternative-rationale",0,""))</x:f>
      </x:c>
      <x:c r="G1265" s="52" t="str">
        <x:f>IF('Deal_Master_Wide'!$M$183="","",'Deal_Master_Wide'!$M$183)</x:f>
        <x:v>Review</x:v>
      </x:c>
      <x:c r="H1265" s="50" t="str">
        <x:v>SBI Holdings, Inc.</x:v>
      </x:c>
      <x:c r="I1265" s="50" t="str">
        <x:v>Photonamic GmbH &amp; Co KG</x:v>
      </x:c>
      <x:c r="J1265" s="50" t="n">
        <x:v>2016</x:v>
      </x:c>
      <x:c r="K1265" s="50" t="n">
        <x:v>0</x:v>
      </x:c>
      <x:c r="L1265" s="50" t="n">
        <x:v>2016</x:v>
      </x:c>
      <x:c r="M1265" s="50" t="n">
        <x:v>0</x:v>
      </x:c>
      <x:c r="N1265" s="50" t="n">
        <x:v>1</x:v>
      </x:c>
      <x:c r="O1265" s="52" t="str">
        <x:f>IF($F1265="","",$F1265*$M1265)</x:f>
      </x:c>
      <x:c r="P1265" s="54" t="str">
        <x:f>IF('Deal_Master_Wide'!$BS$183="","",'Deal_Master_Wide'!$BS$183)</x:f>
      </x:c>
      <x:c r="Q1265" s="54" t="str">
        <x:f>IF('Deal_Master_Wide'!$BZ$183="","",'Deal_Master_Wide'!$BZ$183)</x:f>
      </x:c>
      <x:c r="R1265" s="54" t="str">
        <x:f>IF('Deal_Master_Wide'!$CG$183="","",'Deal_Master_Wide'!$CG$183)</x:f>
      </x:c>
      <x:c r="S1265" s="54" t="str">
        <x:f>IF('Deal_Master_Wide'!$CN$183="","",'Deal_Master_Wide'!$CN$183)</x:f>
      </x:c>
      <x:c r="T1265" s="54" t="str">
        <x:f>IF('Deal_Master_Wide'!$CU$183="","",'Deal_Master_Wide'!$CU$183)</x:f>
      </x:c>
      <x:c r="U1265" s="54" t="str">
        <x:f>IF('Deal_Master_Wide'!$DB$183="","",'Deal_Master_Wide'!$DB$183)</x:f>
      </x:c>
      <x:c r="V1265" s="56" t="str">
        <x:f>IF('Deal_Master_Wide'!$DI$183="","",'Deal_Master_Wide'!$DI$183)</x:f>
      </x:c>
      <x:c r="W1265" s="56" t="str">
        <x:f>IF('Deal_Master_Wide'!$DP$183="","",'Deal_Master_Wide'!$DP$183)</x:f>
      </x:c>
      <x:c r="X1265" s="56" t="str">
        <x:f>IF('Deal_Master_Wide'!$DW$183="","",'Deal_Master_Wide'!$DW$183)</x:f>
      </x:c>
      <x:c r="Y1265" s="118" t="str">
        <x:f>IF('Deal_Master_Wide'!$ED$183="","",'Deal_Master_Wide'!$ED$183)</x:f>
      </x:c>
      <x:c r="Z1265" s="118" t="str">
        <x:f>IF('Deal_Master_Wide'!$EK$183="","",'Deal_Master_Wide'!$EK$183)</x:f>
      </x:c>
      <x:c r="AA1265" s="52" t="str">
        <x:f>IF('Deal_Master_Wide'!$AL$183="","",'Deal_Master_Wide'!$AL$183)</x:f>
        <x:v>Unknown</x:v>
      </x:c>
      <x:c r="AB1265" s="54" t="str">
        <x:f>IF('Deal_Master_Wide'!$AF$183="","",'Deal_Master_Wide'!$AF$183)</x:f>
      </x:c>
      <x:c r="AC1265" s="52" t="str">
        <x:f>IF(COUNT($P1265,$Q1265,$R1265,$S1265,$T1265,$U1265,$V1265,$W1265,$X1265)=9,"Yes","No")</x:f>
        <x:v>No</x:v>
      </x:c>
      <x:c r="AD1265" s="52" t="str">
        <x:f>IF(COUNT($Y1265,$Z1265)=2,"Yes","No")</x:f>
        <x:v>No</x:v>
      </x:c>
      <x:c r="AE1265" s="50" t="str"/>
      <x:c r="AF1265" t="str"/>
    </x:row>
    <x:row r="1266" ht="20" customHeight="1">
      <x:c r="A1266" s="50" t="str">
        <x:v>CTL-0181</x:v>
      </x:c>
      <x:c r="B1266" s="50" t="str">
        <x:v>Candidate alternative-rationale group</x:v>
      </x:c>
      <x:c r="C1266" s="52" t="str">
        <x:f>IF('Deal_Master_Wide'!$AU$183="","",'Deal_Master_Wide'!$AU$183)</x:f>
        <x:v>Not reviewed</x:v>
      </x:c>
      <x:c r="D1266" s="52" t="str">
        <x:f>IF('Deal_Master_Wide'!$AV$183="","",'Deal_Master_Wide'!$AV$183)</x:f>
        <x:v>Not assessed</x:v>
      </x:c>
      <x:c r="E1266" s="50" t="n">
        <x:v>0</x:v>
      </x:c>
      <x:c r="F1266" s="52" t="str">
        <x:f>IF(OR($C1266="High-confidence innovation-driven",$C1266="Medium-confidence innovation-driven"),1,IF($C1266="Clear alternative-rationale",0,""))</x:f>
      </x:c>
      <x:c r="G1266" s="52" t="str">
        <x:f>IF('Deal_Master_Wide'!$M$183="","",'Deal_Master_Wide'!$M$183)</x:f>
        <x:v>Review</x:v>
      </x:c>
      <x:c r="H1266" s="50" t="str">
        <x:v>SBI Holdings, Inc.</x:v>
      </x:c>
      <x:c r="I1266" s="50" t="str">
        <x:v>Photonamic GmbH &amp; Co KG</x:v>
      </x:c>
      <x:c r="J1266" s="50" t="n">
        <x:v>2016</x:v>
      </x:c>
      <x:c r="K1266" s="50" t="n">
        <x:v>1</x:v>
      </x:c>
      <x:c r="L1266" s="50" t="n">
        <x:v>2017</x:v>
      </x:c>
      <x:c r="M1266" s="50" t="n">
        <x:v>1</x:v>
      </x:c>
      <x:c r="N1266" s="50" t="n">
        <x:v>1</x:v>
      </x:c>
      <x:c r="O1266" s="52" t="str">
        <x:f>IF($F1266="","",$F1266*$M1266)</x:f>
      </x:c>
      <x:c r="P1266" s="54" t="str">
        <x:f>IF('Deal_Master_Wide'!$BT$183="","",'Deal_Master_Wide'!$BT$183)</x:f>
      </x:c>
      <x:c r="Q1266" s="54" t="str">
        <x:f>IF('Deal_Master_Wide'!$CA$183="","",'Deal_Master_Wide'!$CA$183)</x:f>
      </x:c>
      <x:c r="R1266" s="54" t="str">
        <x:f>IF('Deal_Master_Wide'!$CH$183="","",'Deal_Master_Wide'!$CH$183)</x:f>
      </x:c>
      <x:c r="S1266" s="54" t="str">
        <x:f>IF('Deal_Master_Wide'!$CO$183="","",'Deal_Master_Wide'!$CO$183)</x:f>
      </x:c>
      <x:c r="T1266" s="54" t="str">
        <x:f>IF('Deal_Master_Wide'!$CV$183="","",'Deal_Master_Wide'!$CV$183)</x:f>
      </x:c>
      <x:c r="U1266" s="54" t="str">
        <x:f>IF('Deal_Master_Wide'!$DC$183="","",'Deal_Master_Wide'!$DC$183)</x:f>
      </x:c>
      <x:c r="V1266" s="56" t="str">
        <x:f>IF('Deal_Master_Wide'!$DJ$183="","",'Deal_Master_Wide'!$DJ$183)</x:f>
      </x:c>
      <x:c r="W1266" s="56" t="str">
        <x:f>IF('Deal_Master_Wide'!$DQ$183="","",'Deal_Master_Wide'!$DQ$183)</x:f>
      </x:c>
      <x:c r="X1266" s="56" t="str">
        <x:f>IF('Deal_Master_Wide'!$DX$183="","",'Deal_Master_Wide'!$DX$183)</x:f>
      </x:c>
      <x:c r="Y1266" s="118" t="str">
        <x:f>IF('Deal_Master_Wide'!$EE$183="","",'Deal_Master_Wide'!$EE$183)</x:f>
      </x:c>
      <x:c r="Z1266" s="118" t="str">
        <x:f>IF('Deal_Master_Wide'!$EL$183="","",'Deal_Master_Wide'!$EL$183)</x:f>
      </x:c>
      <x:c r="AA1266" s="52" t="str">
        <x:f>IF('Deal_Master_Wide'!$AL$183="","",'Deal_Master_Wide'!$AL$183)</x:f>
        <x:v>Unknown</x:v>
      </x:c>
      <x:c r="AB1266" s="54" t="str">
        <x:f>IF('Deal_Master_Wide'!$AF$183="","",'Deal_Master_Wide'!$AF$183)</x:f>
      </x:c>
      <x:c r="AC1266" s="52" t="str">
        <x:f>IF(COUNT($P1266,$Q1266,$R1266,$S1266,$T1266,$U1266,$V1266,$W1266,$X1266)=9,"Yes","No")</x:f>
        <x:v>No</x:v>
      </x:c>
      <x:c r="AD1266" s="52" t="str">
        <x:f>IF(COUNT($Y1266,$Z1266)=2,"Yes","No")</x:f>
        <x:v>No</x:v>
      </x:c>
      <x:c r="AE1266" s="50" t="str"/>
      <x:c r="AF1266" t="str"/>
    </x:row>
    <x:row r="1267" ht="20" customHeight="1">
      <x:c r="A1267" s="50" t="str">
        <x:v>CTL-0181</x:v>
      </x:c>
      <x:c r="B1267" s="50" t="str">
        <x:v>Candidate alternative-rationale group</x:v>
      </x:c>
      <x:c r="C1267" s="52" t="str">
        <x:f>IF('Deal_Master_Wide'!$AU$183="","",'Deal_Master_Wide'!$AU$183)</x:f>
        <x:v>Not reviewed</x:v>
      </x:c>
      <x:c r="D1267" s="52" t="str">
        <x:f>IF('Deal_Master_Wide'!$AV$183="","",'Deal_Master_Wide'!$AV$183)</x:f>
        <x:v>Not assessed</x:v>
      </x:c>
      <x:c r="E1267" s="50" t="n">
        <x:v>0</x:v>
      </x:c>
      <x:c r="F1267" s="52" t="str">
        <x:f>IF(OR($C1267="High-confidence innovation-driven",$C1267="Medium-confidence innovation-driven"),1,IF($C1267="Clear alternative-rationale",0,""))</x:f>
      </x:c>
      <x:c r="G1267" s="52" t="str">
        <x:f>IF('Deal_Master_Wide'!$M$183="","",'Deal_Master_Wide'!$M$183)</x:f>
        <x:v>Review</x:v>
      </x:c>
      <x:c r="H1267" s="50" t="str">
        <x:v>SBI Holdings, Inc.</x:v>
      </x:c>
      <x:c r="I1267" s="50" t="str">
        <x:v>Photonamic GmbH &amp; Co KG</x:v>
      </x:c>
      <x:c r="J1267" s="50" t="n">
        <x:v>2016</x:v>
      </x:c>
      <x:c r="K1267" s="50" t="n">
        <x:v>2</x:v>
      </x:c>
      <x:c r="L1267" s="50" t="n">
        <x:v>2018</x:v>
      </x:c>
      <x:c r="M1267" s="50" t="n">
        <x:v>1</x:v>
      </x:c>
      <x:c r="N1267" s="50" t="n">
        <x:v>1</x:v>
      </x:c>
      <x:c r="O1267" s="52" t="str">
        <x:f>IF($F1267="","",$F1267*$M1267)</x:f>
      </x:c>
      <x:c r="P1267" s="54" t="str">
        <x:f>IF('Deal_Master_Wide'!$BU$183="","",'Deal_Master_Wide'!$BU$183)</x:f>
      </x:c>
      <x:c r="Q1267" s="54" t="str">
        <x:f>IF('Deal_Master_Wide'!$CB$183="","",'Deal_Master_Wide'!$CB$183)</x:f>
      </x:c>
      <x:c r="R1267" s="54" t="str">
        <x:f>IF('Deal_Master_Wide'!$CI$183="","",'Deal_Master_Wide'!$CI$183)</x:f>
      </x:c>
      <x:c r="S1267" s="54" t="str">
        <x:f>IF('Deal_Master_Wide'!$CP$183="","",'Deal_Master_Wide'!$CP$183)</x:f>
      </x:c>
      <x:c r="T1267" s="54" t="str">
        <x:f>IF('Deal_Master_Wide'!$CW$183="","",'Deal_Master_Wide'!$CW$183)</x:f>
      </x:c>
      <x:c r="U1267" s="54" t="str">
        <x:f>IF('Deal_Master_Wide'!$DD$183="","",'Deal_Master_Wide'!$DD$183)</x:f>
      </x:c>
      <x:c r="V1267" s="56" t="str">
        <x:f>IF('Deal_Master_Wide'!$DK$183="","",'Deal_Master_Wide'!$DK$183)</x:f>
      </x:c>
      <x:c r="W1267" s="56" t="str">
        <x:f>IF('Deal_Master_Wide'!$DR$183="","",'Deal_Master_Wide'!$DR$183)</x:f>
      </x:c>
      <x:c r="X1267" s="56" t="str">
        <x:f>IF('Deal_Master_Wide'!$DY$183="","",'Deal_Master_Wide'!$DY$183)</x:f>
      </x:c>
      <x:c r="Y1267" s="118" t="str">
        <x:f>IF('Deal_Master_Wide'!$EF$183="","",'Deal_Master_Wide'!$EF$183)</x:f>
      </x:c>
      <x:c r="Z1267" s="118" t="str">
        <x:f>IF('Deal_Master_Wide'!$EM$183="","",'Deal_Master_Wide'!$EM$183)</x:f>
      </x:c>
      <x:c r="AA1267" s="52" t="str">
        <x:f>IF('Deal_Master_Wide'!$AL$183="","",'Deal_Master_Wide'!$AL$183)</x:f>
        <x:v>Unknown</x:v>
      </x:c>
      <x:c r="AB1267" s="54" t="str">
        <x:f>IF('Deal_Master_Wide'!$AF$183="","",'Deal_Master_Wide'!$AF$183)</x:f>
      </x:c>
      <x:c r="AC1267" s="52" t="str">
        <x:f>IF(COUNT($P1267,$Q1267,$R1267,$S1267,$T1267,$U1267,$V1267,$W1267,$X1267)=9,"Yes","No")</x:f>
        <x:v>No</x:v>
      </x:c>
      <x:c r="AD1267" s="52" t="str">
        <x:f>IF(COUNT($Y1267,$Z1267)=2,"Yes","No")</x:f>
        <x:v>No</x:v>
      </x:c>
      <x:c r="AE1267" s="50" t="str"/>
      <x:c r="AF1267" t="str"/>
    </x:row>
    <x:row r="1268" ht="20" customHeight="1">
      <x:c r="A1268" s="50" t="str">
        <x:v>CTL-0181</x:v>
      </x:c>
      <x:c r="B1268" s="50" t="str">
        <x:v>Candidate alternative-rationale group</x:v>
      </x:c>
      <x:c r="C1268" s="52" t="str">
        <x:f>IF('Deal_Master_Wide'!$AU$183="","",'Deal_Master_Wide'!$AU$183)</x:f>
        <x:v>Not reviewed</x:v>
      </x:c>
      <x:c r="D1268" s="52" t="str">
        <x:f>IF('Deal_Master_Wide'!$AV$183="","",'Deal_Master_Wide'!$AV$183)</x:f>
        <x:v>Not assessed</x:v>
      </x:c>
      <x:c r="E1268" s="50" t="n">
        <x:v>0</x:v>
      </x:c>
      <x:c r="F1268" s="52" t="str">
        <x:f>IF(OR($C1268="High-confidence innovation-driven",$C1268="Medium-confidence innovation-driven"),1,IF($C1268="Clear alternative-rationale",0,""))</x:f>
      </x:c>
      <x:c r="G1268" s="52" t="str">
        <x:f>IF('Deal_Master_Wide'!$M$183="","",'Deal_Master_Wide'!$M$183)</x:f>
        <x:v>Review</x:v>
      </x:c>
      <x:c r="H1268" s="50" t="str">
        <x:v>SBI Holdings, Inc.</x:v>
      </x:c>
      <x:c r="I1268" s="50" t="str">
        <x:v>Photonamic GmbH &amp; Co KG</x:v>
      </x:c>
      <x:c r="J1268" s="50" t="n">
        <x:v>2016</x:v>
      </x:c>
      <x:c r="K1268" s="50" t="n">
        <x:v>3</x:v>
      </x:c>
      <x:c r="L1268" s="50" t="n">
        <x:v>2019</x:v>
      </x:c>
      <x:c r="M1268" s="50" t="n">
        <x:v>1</x:v>
      </x:c>
      <x:c r="N1268" s="50" t="n">
        <x:v>1</x:v>
      </x:c>
      <x:c r="O1268" s="52" t="str">
        <x:f>IF($F1268="","",$F1268*$M1268)</x:f>
      </x:c>
      <x:c r="P1268" s="54" t="str">
        <x:f>IF('Deal_Master_Wide'!$BV$183="","",'Deal_Master_Wide'!$BV$183)</x:f>
      </x:c>
      <x:c r="Q1268" s="54" t="str">
        <x:f>IF('Deal_Master_Wide'!$CC$183="","",'Deal_Master_Wide'!$CC$183)</x:f>
      </x:c>
      <x:c r="R1268" s="54" t="str">
        <x:f>IF('Deal_Master_Wide'!$CJ$183="","",'Deal_Master_Wide'!$CJ$183)</x:f>
      </x:c>
      <x:c r="S1268" s="54" t="str">
        <x:f>IF('Deal_Master_Wide'!$CQ$183="","",'Deal_Master_Wide'!$CQ$183)</x:f>
      </x:c>
      <x:c r="T1268" s="54" t="str">
        <x:f>IF('Deal_Master_Wide'!$CX$183="","",'Deal_Master_Wide'!$CX$183)</x:f>
      </x:c>
      <x:c r="U1268" s="54" t="str">
        <x:f>IF('Deal_Master_Wide'!$DE$183="","",'Deal_Master_Wide'!$DE$183)</x:f>
      </x:c>
      <x:c r="V1268" s="56" t="str">
        <x:f>IF('Deal_Master_Wide'!$DL$183="","",'Deal_Master_Wide'!$DL$183)</x:f>
      </x:c>
      <x:c r="W1268" s="56" t="str">
        <x:f>IF('Deal_Master_Wide'!$DS$183="","",'Deal_Master_Wide'!$DS$183)</x:f>
      </x:c>
      <x:c r="X1268" s="56" t="str">
        <x:f>IF('Deal_Master_Wide'!$DZ$183="","",'Deal_Master_Wide'!$DZ$183)</x:f>
      </x:c>
      <x:c r="Y1268" s="118" t="str">
        <x:f>IF('Deal_Master_Wide'!$EG$183="","",'Deal_Master_Wide'!$EG$183)</x:f>
      </x:c>
      <x:c r="Z1268" s="118" t="str">
        <x:f>IF('Deal_Master_Wide'!$EN$183="","",'Deal_Master_Wide'!$EN$183)</x:f>
      </x:c>
      <x:c r="AA1268" s="52" t="str">
        <x:f>IF('Deal_Master_Wide'!$AL$183="","",'Deal_Master_Wide'!$AL$183)</x:f>
        <x:v>Unknown</x:v>
      </x:c>
      <x:c r="AB1268" s="54" t="str">
        <x:f>IF('Deal_Master_Wide'!$AF$183="","",'Deal_Master_Wide'!$AF$183)</x:f>
      </x:c>
      <x:c r="AC1268" s="52" t="str">
        <x:f>IF(COUNT($P1268,$Q1268,$R1268,$S1268,$T1268,$U1268,$V1268,$W1268,$X1268)=9,"Yes","No")</x:f>
        <x:v>No</x:v>
      </x:c>
      <x:c r="AD1268" s="52" t="str">
        <x:f>IF(COUNT($Y1268,$Z1268)=2,"Yes","No")</x:f>
        <x:v>No</x:v>
      </x:c>
      <x:c r="AE1268" s="50" t="str"/>
      <x:c r="AF1268" t="str"/>
    </x:row>
    <x:row r="1269" ht="20" customHeight="1">
      <x:c r="A1269" s="50" t="str">
        <x:v>CTL-0182</x:v>
      </x:c>
      <x:c r="B1269" s="50" t="str">
        <x:v>Candidate alternative-rationale group</x:v>
      </x:c>
      <x:c r="C1269" s="52" t="str">
        <x:f>IF('Deal_Master_Wide'!$AU$184="","",'Deal_Master_Wide'!$AU$184)</x:f>
        <x:v>Not reviewed</x:v>
      </x:c>
      <x:c r="D1269" s="52" t="str">
        <x:f>IF('Deal_Master_Wide'!$AV$184="","",'Deal_Master_Wide'!$AV$184)</x:f>
        <x:v>Not assessed</x:v>
      </x:c>
      <x:c r="E1269" s="50" t="n">
        <x:v>0</x:v>
      </x:c>
      <x:c r="F1269" s="52" t="str">
        <x:f>IF(OR($C1269="High-confidence innovation-driven",$C1269="Medium-confidence innovation-driven"),1,IF($C1269="Clear alternative-rationale",0,""))</x:f>
      </x:c>
      <x:c r="G1269" s="52" t="str">
        <x:f>IF('Deal_Master_Wide'!$M$184="","",'Deal_Master_Wide'!$M$184)</x:f>
        <x:v>Review</x:v>
      </x:c>
      <x:c r="H1269" s="50" t="str">
        <x:v>Abliva AB</x:v>
      </x:c>
      <x:c r="I1269" s="50" t="str">
        <x:v>Isomerase Therapeutics Ltd</x:v>
      </x:c>
      <x:c r="J1269" s="50" t="n">
        <x:v>2016</x:v>
      </x:c>
      <x:c r="K1269" s="50" t="n">
        <x:v>-3</x:v>
      </x:c>
      <x:c r="L1269" s="50" t="n">
        <x:v>2013</x:v>
      </x:c>
      <x:c r="M1269" s="50" t="n">
        <x:v>0</x:v>
      </x:c>
      <x:c r="N1269" s="50" t="n">
        <x:v>0</x:v>
      </x:c>
      <x:c r="O1269" s="52" t="str">
        <x:f>IF($F1269="","",$F1269*$M1269)</x:f>
      </x:c>
      <x:c r="P1269" s="54" t="str">
        <x:f>IF('Deal_Master_Wide'!$BP$184="","",'Deal_Master_Wide'!$BP$184)</x:f>
      </x:c>
      <x:c r="Q1269" s="54" t="str">
        <x:f>IF('Deal_Master_Wide'!$BW$184="","",'Deal_Master_Wide'!$BW$184)</x:f>
      </x:c>
      <x:c r="R1269" s="54" t="str">
        <x:f>IF('Deal_Master_Wide'!$CD$184="","",'Deal_Master_Wide'!$CD$184)</x:f>
      </x:c>
      <x:c r="S1269" s="54" t="str">
        <x:f>IF('Deal_Master_Wide'!$CK$184="","",'Deal_Master_Wide'!$CK$184)</x:f>
      </x:c>
      <x:c r="T1269" s="54" t="str">
        <x:f>IF('Deal_Master_Wide'!$CR$184="","",'Deal_Master_Wide'!$CR$184)</x:f>
      </x:c>
      <x:c r="U1269" s="54" t="str">
        <x:f>IF('Deal_Master_Wide'!$CY$184="","",'Deal_Master_Wide'!$CY$184)</x:f>
      </x:c>
      <x:c r="V1269" s="56" t="str">
        <x:f>IF('Deal_Master_Wide'!$DF$184="","",'Deal_Master_Wide'!$DF$184)</x:f>
      </x:c>
      <x:c r="W1269" s="56" t="str">
        <x:f>IF('Deal_Master_Wide'!$DM$184="","",'Deal_Master_Wide'!$DM$184)</x:f>
      </x:c>
      <x:c r="X1269" s="56" t="str">
        <x:f>IF('Deal_Master_Wide'!$DT$184="","",'Deal_Master_Wide'!$DT$184)</x:f>
      </x:c>
      <x:c r="Y1269" s="118" t="str">
        <x:f>IF('Deal_Master_Wide'!$EA$184="","",'Deal_Master_Wide'!$EA$184)</x:f>
      </x:c>
      <x:c r="Z1269" s="118" t="str">
        <x:f>IF('Deal_Master_Wide'!$EH$184="","",'Deal_Master_Wide'!$EH$184)</x:f>
      </x:c>
      <x:c r="AA1269" s="52" t="str">
        <x:f>IF('Deal_Master_Wide'!$AL$184="","",'Deal_Master_Wide'!$AL$184)</x:f>
        <x:v>Unknown</x:v>
      </x:c>
      <x:c r="AB1269" s="54" t="n">
        <x:f>IF('Deal_Master_Wide'!$AF$184="","",'Deal_Master_Wide'!$AF$184)</x:f>
        <x:v>1</x:v>
      </x:c>
      <x:c r="AC1269" s="52" t="str">
        <x:f>IF(COUNT($P1269,$Q1269,$R1269,$S1269,$T1269,$U1269,$V1269,$W1269,$X1269)=9,"Yes","No")</x:f>
        <x:v>No</x:v>
      </x:c>
      <x:c r="AD1269" s="52" t="str">
        <x:f>IF(COUNT($Y1269,$Z1269)=2,"Yes","No")</x:f>
        <x:v>No</x:v>
      </x:c>
      <x:c r="AE1269" s="50" t="str"/>
      <x:c r="AF1269" t="str"/>
    </x:row>
    <x:row r="1270" ht="20" customHeight="1">
      <x:c r="A1270" s="50" t="str">
        <x:v>CTL-0182</x:v>
      </x:c>
      <x:c r="B1270" s="50" t="str">
        <x:v>Candidate alternative-rationale group</x:v>
      </x:c>
      <x:c r="C1270" s="52" t="str">
        <x:f>IF('Deal_Master_Wide'!$AU$184="","",'Deal_Master_Wide'!$AU$184)</x:f>
        <x:v>Not reviewed</x:v>
      </x:c>
      <x:c r="D1270" s="52" t="str">
        <x:f>IF('Deal_Master_Wide'!$AV$184="","",'Deal_Master_Wide'!$AV$184)</x:f>
        <x:v>Not assessed</x:v>
      </x:c>
      <x:c r="E1270" s="50" t="n">
        <x:v>0</x:v>
      </x:c>
      <x:c r="F1270" s="52" t="str">
        <x:f>IF(OR($C1270="High-confidence innovation-driven",$C1270="Medium-confidence innovation-driven"),1,IF($C1270="Clear alternative-rationale",0,""))</x:f>
      </x:c>
      <x:c r="G1270" s="52" t="str">
        <x:f>IF('Deal_Master_Wide'!$M$184="","",'Deal_Master_Wide'!$M$184)</x:f>
        <x:v>Review</x:v>
      </x:c>
      <x:c r="H1270" s="50" t="str">
        <x:v>Abliva AB</x:v>
      </x:c>
      <x:c r="I1270" s="50" t="str">
        <x:v>Isomerase Therapeutics Ltd</x:v>
      </x:c>
      <x:c r="J1270" s="50" t="n">
        <x:v>2016</x:v>
      </x:c>
      <x:c r="K1270" s="50" t="n">
        <x:v>-2</x:v>
      </x:c>
      <x:c r="L1270" s="50" t="n">
        <x:v>2014</x:v>
      </x:c>
      <x:c r="M1270" s="50" t="n">
        <x:v>0</x:v>
      </x:c>
      <x:c r="N1270" s="50" t="n">
        <x:v>0</x:v>
      </x:c>
      <x:c r="O1270" s="52" t="str">
        <x:f>IF($F1270="","",$F1270*$M1270)</x:f>
      </x:c>
      <x:c r="P1270" s="54" t="str">
        <x:f>IF('Deal_Master_Wide'!$BQ$184="","",'Deal_Master_Wide'!$BQ$184)</x:f>
      </x:c>
      <x:c r="Q1270" s="54" t="str">
        <x:f>IF('Deal_Master_Wide'!$BX$184="","",'Deal_Master_Wide'!$BX$184)</x:f>
      </x:c>
      <x:c r="R1270" s="54" t="str">
        <x:f>IF('Deal_Master_Wide'!$CE$184="","",'Deal_Master_Wide'!$CE$184)</x:f>
      </x:c>
      <x:c r="S1270" s="54" t="str">
        <x:f>IF('Deal_Master_Wide'!$CL$184="","",'Deal_Master_Wide'!$CL$184)</x:f>
      </x:c>
      <x:c r="T1270" s="54" t="str">
        <x:f>IF('Deal_Master_Wide'!$CS$184="","",'Deal_Master_Wide'!$CS$184)</x:f>
      </x:c>
      <x:c r="U1270" s="54" t="str">
        <x:f>IF('Deal_Master_Wide'!$CZ$184="","",'Deal_Master_Wide'!$CZ$184)</x:f>
      </x:c>
      <x:c r="V1270" s="56" t="str">
        <x:f>IF('Deal_Master_Wide'!$DG$184="","",'Deal_Master_Wide'!$DG$184)</x:f>
      </x:c>
      <x:c r="W1270" s="56" t="str">
        <x:f>IF('Deal_Master_Wide'!$DN$184="","",'Deal_Master_Wide'!$DN$184)</x:f>
      </x:c>
      <x:c r="X1270" s="56" t="str">
        <x:f>IF('Deal_Master_Wide'!$DU$184="","",'Deal_Master_Wide'!$DU$184)</x:f>
      </x:c>
      <x:c r="Y1270" s="118" t="str">
        <x:f>IF('Deal_Master_Wide'!$EB$184="","",'Deal_Master_Wide'!$EB$184)</x:f>
      </x:c>
      <x:c r="Z1270" s="118" t="str">
        <x:f>IF('Deal_Master_Wide'!$EI$184="","",'Deal_Master_Wide'!$EI$184)</x:f>
      </x:c>
      <x:c r="AA1270" s="52" t="str">
        <x:f>IF('Deal_Master_Wide'!$AL$184="","",'Deal_Master_Wide'!$AL$184)</x:f>
        <x:v>Unknown</x:v>
      </x:c>
      <x:c r="AB1270" s="54" t="n">
        <x:f>IF('Deal_Master_Wide'!$AF$184="","",'Deal_Master_Wide'!$AF$184)</x:f>
        <x:v>1</x:v>
      </x:c>
      <x:c r="AC1270" s="52" t="str">
        <x:f>IF(COUNT($P1270,$Q1270,$R1270,$S1270,$T1270,$U1270,$V1270,$W1270,$X1270)=9,"Yes","No")</x:f>
        <x:v>No</x:v>
      </x:c>
      <x:c r="AD1270" s="52" t="str">
        <x:f>IF(COUNT($Y1270,$Z1270)=2,"Yes","No")</x:f>
        <x:v>No</x:v>
      </x:c>
      <x:c r="AE1270" s="50" t="str"/>
      <x:c r="AF1270" t="str"/>
    </x:row>
    <x:row r="1271" ht="20" customHeight="1">
      <x:c r="A1271" s="50" t="str">
        <x:v>CTL-0182</x:v>
      </x:c>
      <x:c r="B1271" s="50" t="str">
        <x:v>Candidate alternative-rationale group</x:v>
      </x:c>
      <x:c r="C1271" s="52" t="str">
        <x:f>IF('Deal_Master_Wide'!$AU$184="","",'Deal_Master_Wide'!$AU$184)</x:f>
        <x:v>Not reviewed</x:v>
      </x:c>
      <x:c r="D1271" s="52" t="str">
        <x:f>IF('Deal_Master_Wide'!$AV$184="","",'Deal_Master_Wide'!$AV$184)</x:f>
        <x:v>Not assessed</x:v>
      </x:c>
      <x:c r="E1271" s="50" t="n">
        <x:v>0</x:v>
      </x:c>
      <x:c r="F1271" s="52" t="str">
        <x:f>IF(OR($C1271="High-confidence innovation-driven",$C1271="Medium-confidence innovation-driven"),1,IF($C1271="Clear alternative-rationale",0,""))</x:f>
      </x:c>
      <x:c r="G1271" s="52" t="str">
        <x:f>IF('Deal_Master_Wide'!$M$184="","",'Deal_Master_Wide'!$M$184)</x:f>
        <x:v>Review</x:v>
      </x:c>
      <x:c r="H1271" s="50" t="str">
        <x:v>Abliva AB</x:v>
      </x:c>
      <x:c r="I1271" s="50" t="str">
        <x:v>Isomerase Therapeutics Ltd</x:v>
      </x:c>
      <x:c r="J1271" s="50" t="n">
        <x:v>2016</x:v>
      </x:c>
      <x:c r="K1271" s="50" t="n">
        <x:v>-1</x:v>
      </x:c>
      <x:c r="L1271" s="50" t="n">
        <x:v>2015</x:v>
      </x:c>
      <x:c r="M1271" s="50" t="n">
        <x:v>0</x:v>
      </x:c>
      <x:c r="N1271" s="50" t="n">
        <x:v>0</x:v>
      </x:c>
      <x:c r="O1271" s="52" t="str">
        <x:f>IF($F1271="","",$F1271*$M1271)</x:f>
      </x:c>
      <x:c r="P1271" s="54" t="str">
        <x:f>IF('Deal_Master_Wide'!$BR$184="","",'Deal_Master_Wide'!$BR$184)</x:f>
      </x:c>
      <x:c r="Q1271" s="54" t="str">
        <x:f>IF('Deal_Master_Wide'!$BY$184="","",'Deal_Master_Wide'!$BY$184)</x:f>
      </x:c>
      <x:c r="R1271" s="54" t="str">
        <x:f>IF('Deal_Master_Wide'!$CF$184="","",'Deal_Master_Wide'!$CF$184)</x:f>
      </x:c>
      <x:c r="S1271" s="54" t="str">
        <x:f>IF('Deal_Master_Wide'!$CM$184="","",'Deal_Master_Wide'!$CM$184)</x:f>
      </x:c>
      <x:c r="T1271" s="54" t="str">
        <x:f>IF('Deal_Master_Wide'!$CT$184="","",'Deal_Master_Wide'!$CT$184)</x:f>
      </x:c>
      <x:c r="U1271" s="54" t="str">
        <x:f>IF('Deal_Master_Wide'!$DA$184="","",'Deal_Master_Wide'!$DA$184)</x:f>
      </x:c>
      <x:c r="V1271" s="56" t="str">
        <x:f>IF('Deal_Master_Wide'!$DH$184="","",'Deal_Master_Wide'!$DH$184)</x:f>
      </x:c>
      <x:c r="W1271" s="56" t="str">
        <x:f>IF('Deal_Master_Wide'!$DO$184="","",'Deal_Master_Wide'!$DO$184)</x:f>
      </x:c>
      <x:c r="X1271" s="56" t="str">
        <x:f>IF('Deal_Master_Wide'!$DV$184="","",'Deal_Master_Wide'!$DV$184)</x:f>
      </x:c>
      <x:c r="Y1271" s="118" t="str">
        <x:f>IF('Deal_Master_Wide'!$EC$184="","",'Deal_Master_Wide'!$EC$184)</x:f>
      </x:c>
      <x:c r="Z1271" s="118" t="str">
        <x:f>IF('Deal_Master_Wide'!$EJ$184="","",'Deal_Master_Wide'!$EJ$184)</x:f>
      </x:c>
      <x:c r="AA1271" s="52" t="str">
        <x:f>IF('Deal_Master_Wide'!$AL$184="","",'Deal_Master_Wide'!$AL$184)</x:f>
        <x:v>Unknown</x:v>
      </x:c>
      <x:c r="AB1271" s="54" t="n">
        <x:f>IF('Deal_Master_Wide'!$AF$184="","",'Deal_Master_Wide'!$AF$184)</x:f>
        <x:v>1</x:v>
      </x:c>
      <x:c r="AC1271" s="52" t="str">
        <x:f>IF(COUNT($P1271,$Q1271,$R1271,$S1271,$T1271,$U1271,$V1271,$W1271,$X1271)=9,"Yes","No")</x:f>
        <x:v>No</x:v>
      </x:c>
      <x:c r="AD1271" s="52" t="str">
        <x:f>IF(COUNT($Y1271,$Z1271)=2,"Yes","No")</x:f>
        <x:v>No</x:v>
      </x:c>
      <x:c r="AE1271" s="50" t="str"/>
      <x:c r="AF1271" t="str"/>
    </x:row>
    <x:row r="1272" ht="20" customHeight="1">
      <x:c r="A1272" s="50" t="str">
        <x:v>CTL-0182</x:v>
      </x:c>
      <x:c r="B1272" s="50" t="str">
        <x:v>Candidate alternative-rationale group</x:v>
      </x:c>
      <x:c r="C1272" s="52" t="str">
        <x:f>IF('Deal_Master_Wide'!$AU$184="","",'Deal_Master_Wide'!$AU$184)</x:f>
        <x:v>Not reviewed</x:v>
      </x:c>
      <x:c r="D1272" s="52" t="str">
        <x:f>IF('Deal_Master_Wide'!$AV$184="","",'Deal_Master_Wide'!$AV$184)</x:f>
        <x:v>Not assessed</x:v>
      </x:c>
      <x:c r="E1272" s="50" t="n">
        <x:v>0</x:v>
      </x:c>
      <x:c r="F1272" s="52" t="str">
        <x:f>IF(OR($C1272="High-confidence innovation-driven",$C1272="Medium-confidence innovation-driven"),1,IF($C1272="Clear alternative-rationale",0,""))</x:f>
      </x:c>
      <x:c r="G1272" s="52" t="str">
        <x:f>IF('Deal_Master_Wide'!$M$184="","",'Deal_Master_Wide'!$M$184)</x:f>
        <x:v>Review</x:v>
      </x:c>
      <x:c r="H1272" s="50" t="str">
        <x:v>Abliva AB</x:v>
      </x:c>
      <x:c r="I1272" s="50" t="str">
        <x:v>Isomerase Therapeutics Ltd</x:v>
      </x:c>
      <x:c r="J1272" s="50" t="n">
        <x:v>2016</x:v>
      </x:c>
      <x:c r="K1272" s="50" t="n">
        <x:v>0</x:v>
      </x:c>
      <x:c r="L1272" s="50" t="n">
        <x:v>2016</x:v>
      </x:c>
      <x:c r="M1272" s="50" t="n">
        <x:v>0</x:v>
      </x:c>
      <x:c r="N1272" s="50" t="n">
        <x:v>1</x:v>
      </x:c>
      <x:c r="O1272" s="52" t="str">
        <x:f>IF($F1272="","",$F1272*$M1272)</x:f>
      </x:c>
      <x:c r="P1272" s="54" t="str">
        <x:f>IF('Deal_Master_Wide'!$BS$184="","",'Deal_Master_Wide'!$BS$184)</x:f>
      </x:c>
      <x:c r="Q1272" s="54" t="str">
        <x:f>IF('Deal_Master_Wide'!$BZ$184="","",'Deal_Master_Wide'!$BZ$184)</x:f>
      </x:c>
      <x:c r="R1272" s="54" t="str">
        <x:f>IF('Deal_Master_Wide'!$CG$184="","",'Deal_Master_Wide'!$CG$184)</x:f>
      </x:c>
      <x:c r="S1272" s="54" t="str">
        <x:f>IF('Deal_Master_Wide'!$CN$184="","",'Deal_Master_Wide'!$CN$184)</x:f>
      </x:c>
      <x:c r="T1272" s="54" t="str">
        <x:f>IF('Deal_Master_Wide'!$CU$184="","",'Deal_Master_Wide'!$CU$184)</x:f>
      </x:c>
      <x:c r="U1272" s="54" t="str">
        <x:f>IF('Deal_Master_Wide'!$DB$184="","",'Deal_Master_Wide'!$DB$184)</x:f>
      </x:c>
      <x:c r="V1272" s="56" t="str">
        <x:f>IF('Deal_Master_Wide'!$DI$184="","",'Deal_Master_Wide'!$DI$184)</x:f>
      </x:c>
      <x:c r="W1272" s="56" t="str">
        <x:f>IF('Deal_Master_Wide'!$DP$184="","",'Deal_Master_Wide'!$DP$184)</x:f>
      </x:c>
      <x:c r="X1272" s="56" t="str">
        <x:f>IF('Deal_Master_Wide'!$DW$184="","",'Deal_Master_Wide'!$DW$184)</x:f>
      </x:c>
      <x:c r="Y1272" s="118" t="str">
        <x:f>IF('Deal_Master_Wide'!$ED$184="","",'Deal_Master_Wide'!$ED$184)</x:f>
      </x:c>
      <x:c r="Z1272" s="118" t="str">
        <x:f>IF('Deal_Master_Wide'!$EK$184="","",'Deal_Master_Wide'!$EK$184)</x:f>
      </x:c>
      <x:c r="AA1272" s="52" t="str">
        <x:f>IF('Deal_Master_Wide'!$AL$184="","",'Deal_Master_Wide'!$AL$184)</x:f>
        <x:v>Unknown</x:v>
      </x:c>
      <x:c r="AB1272" s="54" t="n">
        <x:f>IF('Deal_Master_Wide'!$AF$184="","",'Deal_Master_Wide'!$AF$184)</x:f>
        <x:v>1</x:v>
      </x:c>
      <x:c r="AC1272" s="52" t="str">
        <x:f>IF(COUNT($P1272,$Q1272,$R1272,$S1272,$T1272,$U1272,$V1272,$W1272,$X1272)=9,"Yes","No")</x:f>
        <x:v>No</x:v>
      </x:c>
      <x:c r="AD1272" s="52" t="str">
        <x:f>IF(COUNT($Y1272,$Z1272)=2,"Yes","No")</x:f>
        <x:v>No</x:v>
      </x:c>
      <x:c r="AE1272" s="50" t="str"/>
      <x:c r="AF1272" t="str"/>
    </x:row>
    <x:row r="1273" ht="20" customHeight="1">
      <x:c r="A1273" s="50" t="str">
        <x:v>CTL-0182</x:v>
      </x:c>
      <x:c r="B1273" s="50" t="str">
        <x:v>Candidate alternative-rationale group</x:v>
      </x:c>
      <x:c r="C1273" s="52" t="str">
        <x:f>IF('Deal_Master_Wide'!$AU$184="","",'Deal_Master_Wide'!$AU$184)</x:f>
        <x:v>Not reviewed</x:v>
      </x:c>
      <x:c r="D1273" s="52" t="str">
        <x:f>IF('Deal_Master_Wide'!$AV$184="","",'Deal_Master_Wide'!$AV$184)</x:f>
        <x:v>Not assessed</x:v>
      </x:c>
      <x:c r="E1273" s="50" t="n">
        <x:v>0</x:v>
      </x:c>
      <x:c r="F1273" s="52" t="str">
        <x:f>IF(OR($C1273="High-confidence innovation-driven",$C1273="Medium-confidence innovation-driven"),1,IF($C1273="Clear alternative-rationale",0,""))</x:f>
      </x:c>
      <x:c r="G1273" s="52" t="str">
        <x:f>IF('Deal_Master_Wide'!$M$184="","",'Deal_Master_Wide'!$M$184)</x:f>
        <x:v>Review</x:v>
      </x:c>
      <x:c r="H1273" s="50" t="str">
        <x:v>Abliva AB</x:v>
      </x:c>
      <x:c r="I1273" s="50" t="str">
        <x:v>Isomerase Therapeutics Ltd</x:v>
      </x:c>
      <x:c r="J1273" s="50" t="n">
        <x:v>2016</x:v>
      </x:c>
      <x:c r="K1273" s="50" t="n">
        <x:v>1</x:v>
      </x:c>
      <x:c r="L1273" s="50" t="n">
        <x:v>2017</x:v>
      </x:c>
      <x:c r="M1273" s="50" t="n">
        <x:v>1</x:v>
      </x:c>
      <x:c r="N1273" s="50" t="n">
        <x:v>1</x:v>
      </x:c>
      <x:c r="O1273" s="52" t="str">
        <x:f>IF($F1273="","",$F1273*$M1273)</x:f>
      </x:c>
      <x:c r="P1273" s="54" t="str">
        <x:f>IF('Deal_Master_Wide'!$BT$184="","",'Deal_Master_Wide'!$BT$184)</x:f>
      </x:c>
      <x:c r="Q1273" s="54" t="str">
        <x:f>IF('Deal_Master_Wide'!$CA$184="","",'Deal_Master_Wide'!$CA$184)</x:f>
      </x:c>
      <x:c r="R1273" s="54" t="str">
        <x:f>IF('Deal_Master_Wide'!$CH$184="","",'Deal_Master_Wide'!$CH$184)</x:f>
      </x:c>
      <x:c r="S1273" s="54" t="str">
        <x:f>IF('Deal_Master_Wide'!$CO$184="","",'Deal_Master_Wide'!$CO$184)</x:f>
      </x:c>
      <x:c r="T1273" s="54" t="str">
        <x:f>IF('Deal_Master_Wide'!$CV$184="","",'Deal_Master_Wide'!$CV$184)</x:f>
      </x:c>
      <x:c r="U1273" s="54" t="str">
        <x:f>IF('Deal_Master_Wide'!$DC$184="","",'Deal_Master_Wide'!$DC$184)</x:f>
      </x:c>
      <x:c r="V1273" s="56" t="str">
        <x:f>IF('Deal_Master_Wide'!$DJ$184="","",'Deal_Master_Wide'!$DJ$184)</x:f>
      </x:c>
      <x:c r="W1273" s="56" t="str">
        <x:f>IF('Deal_Master_Wide'!$DQ$184="","",'Deal_Master_Wide'!$DQ$184)</x:f>
      </x:c>
      <x:c r="X1273" s="56" t="str">
        <x:f>IF('Deal_Master_Wide'!$DX$184="","",'Deal_Master_Wide'!$DX$184)</x:f>
      </x:c>
      <x:c r="Y1273" s="118" t="str">
        <x:f>IF('Deal_Master_Wide'!$EE$184="","",'Deal_Master_Wide'!$EE$184)</x:f>
      </x:c>
      <x:c r="Z1273" s="118" t="str">
        <x:f>IF('Deal_Master_Wide'!$EL$184="","",'Deal_Master_Wide'!$EL$184)</x:f>
      </x:c>
      <x:c r="AA1273" s="52" t="str">
        <x:f>IF('Deal_Master_Wide'!$AL$184="","",'Deal_Master_Wide'!$AL$184)</x:f>
        <x:v>Unknown</x:v>
      </x:c>
      <x:c r="AB1273" s="54" t="n">
        <x:f>IF('Deal_Master_Wide'!$AF$184="","",'Deal_Master_Wide'!$AF$184)</x:f>
        <x:v>1</x:v>
      </x:c>
      <x:c r="AC1273" s="52" t="str">
        <x:f>IF(COUNT($P1273,$Q1273,$R1273,$S1273,$T1273,$U1273,$V1273,$W1273,$X1273)=9,"Yes","No")</x:f>
        <x:v>No</x:v>
      </x:c>
      <x:c r="AD1273" s="52" t="str">
        <x:f>IF(COUNT($Y1273,$Z1273)=2,"Yes","No")</x:f>
        <x:v>No</x:v>
      </x:c>
      <x:c r="AE1273" s="50" t="str"/>
      <x:c r="AF1273" t="str"/>
    </x:row>
    <x:row r="1274" ht="20" customHeight="1">
      <x:c r="A1274" s="50" t="str">
        <x:v>CTL-0182</x:v>
      </x:c>
      <x:c r="B1274" s="50" t="str">
        <x:v>Candidate alternative-rationale group</x:v>
      </x:c>
      <x:c r="C1274" s="52" t="str">
        <x:f>IF('Deal_Master_Wide'!$AU$184="","",'Deal_Master_Wide'!$AU$184)</x:f>
        <x:v>Not reviewed</x:v>
      </x:c>
      <x:c r="D1274" s="52" t="str">
        <x:f>IF('Deal_Master_Wide'!$AV$184="","",'Deal_Master_Wide'!$AV$184)</x:f>
        <x:v>Not assessed</x:v>
      </x:c>
      <x:c r="E1274" s="50" t="n">
        <x:v>0</x:v>
      </x:c>
      <x:c r="F1274" s="52" t="str">
        <x:f>IF(OR($C1274="High-confidence innovation-driven",$C1274="Medium-confidence innovation-driven"),1,IF($C1274="Clear alternative-rationale",0,""))</x:f>
      </x:c>
      <x:c r="G1274" s="52" t="str">
        <x:f>IF('Deal_Master_Wide'!$M$184="","",'Deal_Master_Wide'!$M$184)</x:f>
        <x:v>Review</x:v>
      </x:c>
      <x:c r="H1274" s="50" t="str">
        <x:v>Abliva AB</x:v>
      </x:c>
      <x:c r="I1274" s="50" t="str">
        <x:v>Isomerase Therapeutics Ltd</x:v>
      </x:c>
      <x:c r="J1274" s="50" t="n">
        <x:v>2016</x:v>
      </x:c>
      <x:c r="K1274" s="50" t="n">
        <x:v>2</x:v>
      </x:c>
      <x:c r="L1274" s="50" t="n">
        <x:v>2018</x:v>
      </x:c>
      <x:c r="M1274" s="50" t="n">
        <x:v>1</x:v>
      </x:c>
      <x:c r="N1274" s="50" t="n">
        <x:v>1</x:v>
      </x:c>
      <x:c r="O1274" s="52" t="str">
        <x:f>IF($F1274="","",$F1274*$M1274)</x:f>
      </x:c>
      <x:c r="P1274" s="54" t="str">
        <x:f>IF('Deal_Master_Wide'!$BU$184="","",'Deal_Master_Wide'!$BU$184)</x:f>
      </x:c>
      <x:c r="Q1274" s="54" t="str">
        <x:f>IF('Deal_Master_Wide'!$CB$184="","",'Deal_Master_Wide'!$CB$184)</x:f>
      </x:c>
      <x:c r="R1274" s="54" t="str">
        <x:f>IF('Deal_Master_Wide'!$CI$184="","",'Deal_Master_Wide'!$CI$184)</x:f>
      </x:c>
      <x:c r="S1274" s="54" t="str">
        <x:f>IF('Deal_Master_Wide'!$CP$184="","",'Deal_Master_Wide'!$CP$184)</x:f>
      </x:c>
      <x:c r="T1274" s="54" t="str">
        <x:f>IF('Deal_Master_Wide'!$CW$184="","",'Deal_Master_Wide'!$CW$184)</x:f>
      </x:c>
      <x:c r="U1274" s="54" t="str">
        <x:f>IF('Deal_Master_Wide'!$DD$184="","",'Deal_Master_Wide'!$DD$184)</x:f>
      </x:c>
      <x:c r="V1274" s="56" t="str">
        <x:f>IF('Deal_Master_Wide'!$DK$184="","",'Deal_Master_Wide'!$DK$184)</x:f>
      </x:c>
      <x:c r="W1274" s="56" t="str">
        <x:f>IF('Deal_Master_Wide'!$DR$184="","",'Deal_Master_Wide'!$DR$184)</x:f>
      </x:c>
      <x:c r="X1274" s="56" t="str">
        <x:f>IF('Deal_Master_Wide'!$DY$184="","",'Deal_Master_Wide'!$DY$184)</x:f>
      </x:c>
      <x:c r="Y1274" s="118" t="str">
        <x:f>IF('Deal_Master_Wide'!$EF$184="","",'Deal_Master_Wide'!$EF$184)</x:f>
      </x:c>
      <x:c r="Z1274" s="118" t="str">
        <x:f>IF('Deal_Master_Wide'!$EM$184="","",'Deal_Master_Wide'!$EM$184)</x:f>
      </x:c>
      <x:c r="AA1274" s="52" t="str">
        <x:f>IF('Deal_Master_Wide'!$AL$184="","",'Deal_Master_Wide'!$AL$184)</x:f>
        <x:v>Unknown</x:v>
      </x:c>
      <x:c r="AB1274" s="54" t="n">
        <x:f>IF('Deal_Master_Wide'!$AF$184="","",'Deal_Master_Wide'!$AF$184)</x:f>
        <x:v>1</x:v>
      </x:c>
      <x:c r="AC1274" s="52" t="str">
        <x:f>IF(COUNT($P1274,$Q1274,$R1274,$S1274,$T1274,$U1274,$V1274,$W1274,$X1274)=9,"Yes","No")</x:f>
        <x:v>No</x:v>
      </x:c>
      <x:c r="AD1274" s="52" t="str">
        <x:f>IF(COUNT($Y1274,$Z1274)=2,"Yes","No")</x:f>
        <x:v>No</x:v>
      </x:c>
      <x:c r="AE1274" s="50" t="str"/>
      <x:c r="AF1274" t="str"/>
    </x:row>
    <x:row r="1275" ht="20" customHeight="1">
      <x:c r="A1275" s="50" t="str">
        <x:v>CTL-0182</x:v>
      </x:c>
      <x:c r="B1275" s="50" t="str">
        <x:v>Candidate alternative-rationale group</x:v>
      </x:c>
      <x:c r="C1275" s="52" t="str">
        <x:f>IF('Deal_Master_Wide'!$AU$184="","",'Deal_Master_Wide'!$AU$184)</x:f>
        <x:v>Not reviewed</x:v>
      </x:c>
      <x:c r="D1275" s="52" t="str">
        <x:f>IF('Deal_Master_Wide'!$AV$184="","",'Deal_Master_Wide'!$AV$184)</x:f>
        <x:v>Not assessed</x:v>
      </x:c>
      <x:c r="E1275" s="50" t="n">
        <x:v>0</x:v>
      </x:c>
      <x:c r="F1275" s="52" t="str">
        <x:f>IF(OR($C1275="High-confidence innovation-driven",$C1275="Medium-confidence innovation-driven"),1,IF($C1275="Clear alternative-rationale",0,""))</x:f>
      </x:c>
      <x:c r="G1275" s="52" t="str">
        <x:f>IF('Deal_Master_Wide'!$M$184="","",'Deal_Master_Wide'!$M$184)</x:f>
        <x:v>Review</x:v>
      </x:c>
      <x:c r="H1275" s="50" t="str">
        <x:v>Abliva AB</x:v>
      </x:c>
      <x:c r="I1275" s="50" t="str">
        <x:v>Isomerase Therapeutics Ltd</x:v>
      </x:c>
      <x:c r="J1275" s="50" t="n">
        <x:v>2016</x:v>
      </x:c>
      <x:c r="K1275" s="50" t="n">
        <x:v>3</x:v>
      </x:c>
      <x:c r="L1275" s="50" t="n">
        <x:v>2019</x:v>
      </x:c>
      <x:c r="M1275" s="50" t="n">
        <x:v>1</x:v>
      </x:c>
      <x:c r="N1275" s="50" t="n">
        <x:v>1</x:v>
      </x:c>
      <x:c r="O1275" s="52" t="str">
        <x:f>IF($F1275="","",$F1275*$M1275)</x:f>
      </x:c>
      <x:c r="P1275" s="54" t="str">
        <x:f>IF('Deal_Master_Wide'!$BV$184="","",'Deal_Master_Wide'!$BV$184)</x:f>
      </x:c>
      <x:c r="Q1275" s="54" t="str">
        <x:f>IF('Deal_Master_Wide'!$CC$184="","",'Deal_Master_Wide'!$CC$184)</x:f>
      </x:c>
      <x:c r="R1275" s="54" t="str">
        <x:f>IF('Deal_Master_Wide'!$CJ$184="","",'Deal_Master_Wide'!$CJ$184)</x:f>
      </x:c>
      <x:c r="S1275" s="54" t="str">
        <x:f>IF('Deal_Master_Wide'!$CQ$184="","",'Deal_Master_Wide'!$CQ$184)</x:f>
      </x:c>
      <x:c r="T1275" s="54" t="str">
        <x:f>IF('Deal_Master_Wide'!$CX$184="","",'Deal_Master_Wide'!$CX$184)</x:f>
      </x:c>
      <x:c r="U1275" s="54" t="str">
        <x:f>IF('Deal_Master_Wide'!$DE$184="","",'Deal_Master_Wide'!$DE$184)</x:f>
      </x:c>
      <x:c r="V1275" s="56" t="str">
        <x:f>IF('Deal_Master_Wide'!$DL$184="","",'Deal_Master_Wide'!$DL$184)</x:f>
      </x:c>
      <x:c r="W1275" s="56" t="str">
        <x:f>IF('Deal_Master_Wide'!$DS$184="","",'Deal_Master_Wide'!$DS$184)</x:f>
      </x:c>
      <x:c r="X1275" s="56" t="str">
        <x:f>IF('Deal_Master_Wide'!$DZ$184="","",'Deal_Master_Wide'!$DZ$184)</x:f>
      </x:c>
      <x:c r="Y1275" s="118" t="str">
        <x:f>IF('Deal_Master_Wide'!$EG$184="","",'Deal_Master_Wide'!$EG$184)</x:f>
      </x:c>
      <x:c r="Z1275" s="118" t="str">
        <x:f>IF('Deal_Master_Wide'!$EN$184="","",'Deal_Master_Wide'!$EN$184)</x:f>
      </x:c>
      <x:c r="AA1275" s="52" t="str">
        <x:f>IF('Deal_Master_Wide'!$AL$184="","",'Deal_Master_Wide'!$AL$184)</x:f>
        <x:v>Unknown</x:v>
      </x:c>
      <x:c r="AB1275" s="54" t="n">
        <x:f>IF('Deal_Master_Wide'!$AF$184="","",'Deal_Master_Wide'!$AF$184)</x:f>
        <x:v>1</x:v>
      </x:c>
      <x:c r="AC1275" s="52" t="str">
        <x:f>IF(COUNT($P1275,$Q1275,$R1275,$S1275,$T1275,$U1275,$V1275,$W1275,$X1275)=9,"Yes","No")</x:f>
        <x:v>No</x:v>
      </x:c>
      <x:c r="AD1275" s="52" t="str">
        <x:f>IF(COUNT($Y1275,$Z1275)=2,"Yes","No")</x:f>
        <x:v>No</x:v>
      </x:c>
      <x:c r="AE1275" s="50" t="str"/>
      <x:c r="AF1275" t="str"/>
    </x:row>
    <x:row r="1276" ht="20" customHeight="1">
      <x:c r="A1276" s="50" t="str">
        <x:v>CTL-0183</x:v>
      </x:c>
      <x:c r="B1276" s="50" t="str">
        <x:v>Candidate alternative-rationale group</x:v>
      </x:c>
      <x:c r="C1276" s="52" t="str">
        <x:f>IF('Deal_Master_Wide'!$AU$185="","",'Deal_Master_Wide'!$AU$185)</x:f>
        <x:v>Not reviewed</x:v>
      </x:c>
      <x:c r="D1276" s="52" t="str">
        <x:f>IF('Deal_Master_Wide'!$AV$185="","",'Deal_Master_Wide'!$AV$185)</x:f>
        <x:v>Not assessed</x:v>
      </x:c>
      <x:c r="E1276" s="50" t="n">
        <x:v>0</x:v>
      </x:c>
      <x:c r="F1276" s="52" t="str">
        <x:f>IF(OR($C1276="High-confidence innovation-driven",$C1276="Medium-confidence innovation-driven"),1,IF($C1276="Clear alternative-rationale",0,""))</x:f>
      </x:c>
      <x:c r="G1276" s="52" t="str">
        <x:f>IF('Deal_Master_Wide'!$M$185="","",'Deal_Master_Wide'!$M$185)</x:f>
        <x:v>Review</x:v>
      </x:c>
      <x:c r="H1276" s="50" t="str">
        <x:v>Abliva AB</x:v>
      </x:c>
      <x:c r="I1276" s="50" t="str">
        <x:v>Isomerase Therapeutics Ltd</x:v>
      </x:c>
      <x:c r="J1276" s="50" t="n">
        <x:v>2016</x:v>
      </x:c>
      <x:c r="K1276" s="50" t="n">
        <x:v>-3</x:v>
      </x:c>
      <x:c r="L1276" s="50" t="n">
        <x:v>2013</x:v>
      </x:c>
      <x:c r="M1276" s="50" t="n">
        <x:v>0</x:v>
      </x:c>
      <x:c r="N1276" s="50" t="n">
        <x:v>0</x:v>
      </x:c>
      <x:c r="O1276" s="52" t="str">
        <x:f>IF($F1276="","",$F1276*$M1276)</x:f>
      </x:c>
      <x:c r="P1276" s="54" t="str">
        <x:f>IF('Deal_Master_Wide'!$BP$185="","",'Deal_Master_Wide'!$BP$185)</x:f>
      </x:c>
      <x:c r="Q1276" s="54" t="str">
        <x:f>IF('Deal_Master_Wide'!$BW$185="","",'Deal_Master_Wide'!$BW$185)</x:f>
      </x:c>
      <x:c r="R1276" s="54" t="str">
        <x:f>IF('Deal_Master_Wide'!$CD$185="","",'Deal_Master_Wide'!$CD$185)</x:f>
      </x:c>
      <x:c r="S1276" s="54" t="str">
        <x:f>IF('Deal_Master_Wide'!$CK$185="","",'Deal_Master_Wide'!$CK$185)</x:f>
      </x:c>
      <x:c r="T1276" s="54" t="str">
        <x:f>IF('Deal_Master_Wide'!$CR$185="","",'Deal_Master_Wide'!$CR$185)</x:f>
      </x:c>
      <x:c r="U1276" s="54" t="str">
        <x:f>IF('Deal_Master_Wide'!$CY$185="","",'Deal_Master_Wide'!$CY$185)</x:f>
      </x:c>
      <x:c r="V1276" s="56" t="str">
        <x:f>IF('Deal_Master_Wide'!$DF$185="","",'Deal_Master_Wide'!$DF$185)</x:f>
      </x:c>
      <x:c r="W1276" s="56" t="str">
        <x:f>IF('Deal_Master_Wide'!$DM$185="","",'Deal_Master_Wide'!$DM$185)</x:f>
      </x:c>
      <x:c r="X1276" s="56" t="str">
        <x:f>IF('Deal_Master_Wide'!$DT$185="","",'Deal_Master_Wide'!$DT$185)</x:f>
      </x:c>
      <x:c r="Y1276" s="118" t="str">
        <x:f>IF('Deal_Master_Wide'!$EA$185="","",'Deal_Master_Wide'!$EA$185)</x:f>
      </x:c>
      <x:c r="Z1276" s="118" t="str">
        <x:f>IF('Deal_Master_Wide'!$EH$185="","",'Deal_Master_Wide'!$EH$185)</x:f>
      </x:c>
      <x:c r="AA1276" s="52" t="str">
        <x:f>IF('Deal_Master_Wide'!$AL$185="","",'Deal_Master_Wide'!$AL$185)</x:f>
        <x:v>Unknown</x:v>
      </x:c>
      <x:c r="AB1276" s="54" t="n">
        <x:f>IF('Deal_Master_Wide'!$AF$185="","",'Deal_Master_Wide'!$AF$185)</x:f>
        <x:v>1</x:v>
      </x:c>
      <x:c r="AC1276" s="52" t="str">
        <x:f>IF(COUNT($P1276,$Q1276,$R1276,$S1276,$T1276,$U1276,$V1276,$W1276,$X1276)=9,"Yes","No")</x:f>
        <x:v>No</x:v>
      </x:c>
      <x:c r="AD1276" s="52" t="str">
        <x:f>IF(COUNT($Y1276,$Z1276)=2,"Yes","No")</x:f>
        <x:v>No</x:v>
      </x:c>
      <x:c r="AE1276" s="50" t="str"/>
      <x:c r="AF1276" t="str"/>
    </x:row>
    <x:row r="1277" ht="20" customHeight="1">
      <x:c r="A1277" s="50" t="str">
        <x:v>CTL-0183</x:v>
      </x:c>
      <x:c r="B1277" s="50" t="str">
        <x:v>Candidate alternative-rationale group</x:v>
      </x:c>
      <x:c r="C1277" s="52" t="str">
        <x:f>IF('Deal_Master_Wide'!$AU$185="","",'Deal_Master_Wide'!$AU$185)</x:f>
        <x:v>Not reviewed</x:v>
      </x:c>
      <x:c r="D1277" s="52" t="str">
        <x:f>IF('Deal_Master_Wide'!$AV$185="","",'Deal_Master_Wide'!$AV$185)</x:f>
        <x:v>Not assessed</x:v>
      </x:c>
      <x:c r="E1277" s="50" t="n">
        <x:v>0</x:v>
      </x:c>
      <x:c r="F1277" s="52" t="str">
        <x:f>IF(OR($C1277="High-confidence innovation-driven",$C1277="Medium-confidence innovation-driven"),1,IF($C1277="Clear alternative-rationale",0,""))</x:f>
      </x:c>
      <x:c r="G1277" s="52" t="str">
        <x:f>IF('Deal_Master_Wide'!$M$185="","",'Deal_Master_Wide'!$M$185)</x:f>
        <x:v>Review</x:v>
      </x:c>
      <x:c r="H1277" s="50" t="str">
        <x:v>Abliva AB</x:v>
      </x:c>
      <x:c r="I1277" s="50" t="str">
        <x:v>Isomerase Therapeutics Ltd</x:v>
      </x:c>
      <x:c r="J1277" s="50" t="n">
        <x:v>2016</x:v>
      </x:c>
      <x:c r="K1277" s="50" t="n">
        <x:v>-2</x:v>
      </x:c>
      <x:c r="L1277" s="50" t="n">
        <x:v>2014</x:v>
      </x:c>
      <x:c r="M1277" s="50" t="n">
        <x:v>0</x:v>
      </x:c>
      <x:c r="N1277" s="50" t="n">
        <x:v>0</x:v>
      </x:c>
      <x:c r="O1277" s="52" t="str">
        <x:f>IF($F1277="","",$F1277*$M1277)</x:f>
      </x:c>
      <x:c r="P1277" s="54" t="str">
        <x:f>IF('Deal_Master_Wide'!$BQ$185="","",'Deal_Master_Wide'!$BQ$185)</x:f>
      </x:c>
      <x:c r="Q1277" s="54" t="str">
        <x:f>IF('Deal_Master_Wide'!$BX$185="","",'Deal_Master_Wide'!$BX$185)</x:f>
      </x:c>
      <x:c r="R1277" s="54" t="str">
        <x:f>IF('Deal_Master_Wide'!$CE$185="","",'Deal_Master_Wide'!$CE$185)</x:f>
      </x:c>
      <x:c r="S1277" s="54" t="str">
        <x:f>IF('Deal_Master_Wide'!$CL$185="","",'Deal_Master_Wide'!$CL$185)</x:f>
      </x:c>
      <x:c r="T1277" s="54" t="str">
        <x:f>IF('Deal_Master_Wide'!$CS$185="","",'Deal_Master_Wide'!$CS$185)</x:f>
      </x:c>
      <x:c r="U1277" s="54" t="str">
        <x:f>IF('Deal_Master_Wide'!$CZ$185="","",'Deal_Master_Wide'!$CZ$185)</x:f>
      </x:c>
      <x:c r="V1277" s="56" t="str">
        <x:f>IF('Deal_Master_Wide'!$DG$185="","",'Deal_Master_Wide'!$DG$185)</x:f>
      </x:c>
      <x:c r="W1277" s="56" t="str">
        <x:f>IF('Deal_Master_Wide'!$DN$185="","",'Deal_Master_Wide'!$DN$185)</x:f>
      </x:c>
      <x:c r="X1277" s="56" t="str">
        <x:f>IF('Deal_Master_Wide'!$DU$185="","",'Deal_Master_Wide'!$DU$185)</x:f>
      </x:c>
      <x:c r="Y1277" s="118" t="str">
        <x:f>IF('Deal_Master_Wide'!$EB$185="","",'Deal_Master_Wide'!$EB$185)</x:f>
      </x:c>
      <x:c r="Z1277" s="118" t="str">
        <x:f>IF('Deal_Master_Wide'!$EI$185="","",'Deal_Master_Wide'!$EI$185)</x:f>
      </x:c>
      <x:c r="AA1277" s="52" t="str">
        <x:f>IF('Deal_Master_Wide'!$AL$185="","",'Deal_Master_Wide'!$AL$185)</x:f>
        <x:v>Unknown</x:v>
      </x:c>
      <x:c r="AB1277" s="54" t="n">
        <x:f>IF('Deal_Master_Wide'!$AF$185="","",'Deal_Master_Wide'!$AF$185)</x:f>
        <x:v>1</x:v>
      </x:c>
      <x:c r="AC1277" s="52" t="str">
        <x:f>IF(COUNT($P1277,$Q1277,$R1277,$S1277,$T1277,$U1277,$V1277,$W1277,$X1277)=9,"Yes","No")</x:f>
        <x:v>No</x:v>
      </x:c>
      <x:c r="AD1277" s="52" t="str">
        <x:f>IF(COUNT($Y1277,$Z1277)=2,"Yes","No")</x:f>
        <x:v>No</x:v>
      </x:c>
      <x:c r="AE1277" s="50" t="str"/>
      <x:c r="AF1277" t="str"/>
    </x:row>
    <x:row r="1278" ht="20" customHeight="1">
      <x:c r="A1278" s="50" t="str">
        <x:v>CTL-0183</x:v>
      </x:c>
      <x:c r="B1278" s="50" t="str">
        <x:v>Candidate alternative-rationale group</x:v>
      </x:c>
      <x:c r="C1278" s="52" t="str">
        <x:f>IF('Deal_Master_Wide'!$AU$185="","",'Deal_Master_Wide'!$AU$185)</x:f>
        <x:v>Not reviewed</x:v>
      </x:c>
      <x:c r="D1278" s="52" t="str">
        <x:f>IF('Deal_Master_Wide'!$AV$185="","",'Deal_Master_Wide'!$AV$185)</x:f>
        <x:v>Not assessed</x:v>
      </x:c>
      <x:c r="E1278" s="50" t="n">
        <x:v>0</x:v>
      </x:c>
      <x:c r="F1278" s="52" t="str">
        <x:f>IF(OR($C1278="High-confidence innovation-driven",$C1278="Medium-confidence innovation-driven"),1,IF($C1278="Clear alternative-rationale",0,""))</x:f>
      </x:c>
      <x:c r="G1278" s="52" t="str">
        <x:f>IF('Deal_Master_Wide'!$M$185="","",'Deal_Master_Wide'!$M$185)</x:f>
        <x:v>Review</x:v>
      </x:c>
      <x:c r="H1278" s="50" t="str">
        <x:v>Abliva AB</x:v>
      </x:c>
      <x:c r="I1278" s="50" t="str">
        <x:v>Isomerase Therapeutics Ltd</x:v>
      </x:c>
      <x:c r="J1278" s="50" t="n">
        <x:v>2016</x:v>
      </x:c>
      <x:c r="K1278" s="50" t="n">
        <x:v>-1</x:v>
      </x:c>
      <x:c r="L1278" s="50" t="n">
        <x:v>2015</x:v>
      </x:c>
      <x:c r="M1278" s="50" t="n">
        <x:v>0</x:v>
      </x:c>
      <x:c r="N1278" s="50" t="n">
        <x:v>0</x:v>
      </x:c>
      <x:c r="O1278" s="52" t="str">
        <x:f>IF($F1278="","",$F1278*$M1278)</x:f>
      </x:c>
      <x:c r="P1278" s="54" t="str">
        <x:f>IF('Deal_Master_Wide'!$BR$185="","",'Deal_Master_Wide'!$BR$185)</x:f>
      </x:c>
      <x:c r="Q1278" s="54" t="str">
        <x:f>IF('Deal_Master_Wide'!$BY$185="","",'Deal_Master_Wide'!$BY$185)</x:f>
      </x:c>
      <x:c r="R1278" s="54" t="str">
        <x:f>IF('Deal_Master_Wide'!$CF$185="","",'Deal_Master_Wide'!$CF$185)</x:f>
      </x:c>
      <x:c r="S1278" s="54" t="str">
        <x:f>IF('Deal_Master_Wide'!$CM$185="","",'Deal_Master_Wide'!$CM$185)</x:f>
      </x:c>
      <x:c r="T1278" s="54" t="str">
        <x:f>IF('Deal_Master_Wide'!$CT$185="","",'Deal_Master_Wide'!$CT$185)</x:f>
      </x:c>
      <x:c r="U1278" s="54" t="str">
        <x:f>IF('Deal_Master_Wide'!$DA$185="","",'Deal_Master_Wide'!$DA$185)</x:f>
      </x:c>
      <x:c r="V1278" s="56" t="str">
        <x:f>IF('Deal_Master_Wide'!$DH$185="","",'Deal_Master_Wide'!$DH$185)</x:f>
      </x:c>
      <x:c r="W1278" s="56" t="str">
        <x:f>IF('Deal_Master_Wide'!$DO$185="","",'Deal_Master_Wide'!$DO$185)</x:f>
      </x:c>
      <x:c r="X1278" s="56" t="str">
        <x:f>IF('Deal_Master_Wide'!$DV$185="","",'Deal_Master_Wide'!$DV$185)</x:f>
      </x:c>
      <x:c r="Y1278" s="118" t="str">
        <x:f>IF('Deal_Master_Wide'!$EC$185="","",'Deal_Master_Wide'!$EC$185)</x:f>
      </x:c>
      <x:c r="Z1278" s="118" t="str">
        <x:f>IF('Deal_Master_Wide'!$EJ$185="","",'Deal_Master_Wide'!$EJ$185)</x:f>
      </x:c>
      <x:c r="AA1278" s="52" t="str">
        <x:f>IF('Deal_Master_Wide'!$AL$185="","",'Deal_Master_Wide'!$AL$185)</x:f>
        <x:v>Unknown</x:v>
      </x:c>
      <x:c r="AB1278" s="54" t="n">
        <x:f>IF('Deal_Master_Wide'!$AF$185="","",'Deal_Master_Wide'!$AF$185)</x:f>
        <x:v>1</x:v>
      </x:c>
      <x:c r="AC1278" s="52" t="str">
        <x:f>IF(COUNT($P1278,$Q1278,$R1278,$S1278,$T1278,$U1278,$V1278,$W1278,$X1278)=9,"Yes","No")</x:f>
        <x:v>No</x:v>
      </x:c>
      <x:c r="AD1278" s="52" t="str">
        <x:f>IF(COUNT($Y1278,$Z1278)=2,"Yes","No")</x:f>
        <x:v>No</x:v>
      </x:c>
      <x:c r="AE1278" s="50" t="str"/>
      <x:c r="AF1278" t="str"/>
    </x:row>
    <x:row r="1279" ht="20" customHeight="1">
      <x:c r="A1279" s="50" t="str">
        <x:v>CTL-0183</x:v>
      </x:c>
      <x:c r="B1279" s="50" t="str">
        <x:v>Candidate alternative-rationale group</x:v>
      </x:c>
      <x:c r="C1279" s="52" t="str">
        <x:f>IF('Deal_Master_Wide'!$AU$185="","",'Deal_Master_Wide'!$AU$185)</x:f>
        <x:v>Not reviewed</x:v>
      </x:c>
      <x:c r="D1279" s="52" t="str">
        <x:f>IF('Deal_Master_Wide'!$AV$185="","",'Deal_Master_Wide'!$AV$185)</x:f>
        <x:v>Not assessed</x:v>
      </x:c>
      <x:c r="E1279" s="50" t="n">
        <x:v>0</x:v>
      </x:c>
      <x:c r="F1279" s="52" t="str">
        <x:f>IF(OR($C1279="High-confidence innovation-driven",$C1279="Medium-confidence innovation-driven"),1,IF($C1279="Clear alternative-rationale",0,""))</x:f>
      </x:c>
      <x:c r="G1279" s="52" t="str">
        <x:f>IF('Deal_Master_Wide'!$M$185="","",'Deal_Master_Wide'!$M$185)</x:f>
        <x:v>Review</x:v>
      </x:c>
      <x:c r="H1279" s="50" t="str">
        <x:v>Abliva AB</x:v>
      </x:c>
      <x:c r="I1279" s="50" t="str">
        <x:v>Isomerase Therapeutics Ltd</x:v>
      </x:c>
      <x:c r="J1279" s="50" t="n">
        <x:v>2016</x:v>
      </x:c>
      <x:c r="K1279" s="50" t="n">
        <x:v>0</x:v>
      </x:c>
      <x:c r="L1279" s="50" t="n">
        <x:v>2016</x:v>
      </x:c>
      <x:c r="M1279" s="50" t="n">
        <x:v>0</x:v>
      </x:c>
      <x:c r="N1279" s="50" t="n">
        <x:v>1</x:v>
      </x:c>
      <x:c r="O1279" s="52" t="str">
        <x:f>IF($F1279="","",$F1279*$M1279)</x:f>
      </x:c>
      <x:c r="P1279" s="54" t="str">
        <x:f>IF('Deal_Master_Wide'!$BS$185="","",'Deal_Master_Wide'!$BS$185)</x:f>
      </x:c>
      <x:c r="Q1279" s="54" t="str">
        <x:f>IF('Deal_Master_Wide'!$BZ$185="","",'Deal_Master_Wide'!$BZ$185)</x:f>
      </x:c>
      <x:c r="R1279" s="54" t="str">
        <x:f>IF('Deal_Master_Wide'!$CG$185="","",'Deal_Master_Wide'!$CG$185)</x:f>
      </x:c>
      <x:c r="S1279" s="54" t="str">
        <x:f>IF('Deal_Master_Wide'!$CN$185="","",'Deal_Master_Wide'!$CN$185)</x:f>
      </x:c>
      <x:c r="T1279" s="54" t="str">
        <x:f>IF('Deal_Master_Wide'!$CU$185="","",'Deal_Master_Wide'!$CU$185)</x:f>
      </x:c>
      <x:c r="U1279" s="54" t="str">
        <x:f>IF('Deal_Master_Wide'!$DB$185="","",'Deal_Master_Wide'!$DB$185)</x:f>
      </x:c>
      <x:c r="V1279" s="56" t="str">
        <x:f>IF('Deal_Master_Wide'!$DI$185="","",'Deal_Master_Wide'!$DI$185)</x:f>
      </x:c>
      <x:c r="W1279" s="56" t="str">
        <x:f>IF('Deal_Master_Wide'!$DP$185="","",'Deal_Master_Wide'!$DP$185)</x:f>
      </x:c>
      <x:c r="X1279" s="56" t="str">
        <x:f>IF('Deal_Master_Wide'!$DW$185="","",'Deal_Master_Wide'!$DW$185)</x:f>
      </x:c>
      <x:c r="Y1279" s="118" t="str">
        <x:f>IF('Deal_Master_Wide'!$ED$185="","",'Deal_Master_Wide'!$ED$185)</x:f>
      </x:c>
      <x:c r="Z1279" s="118" t="str">
        <x:f>IF('Deal_Master_Wide'!$EK$185="","",'Deal_Master_Wide'!$EK$185)</x:f>
      </x:c>
      <x:c r="AA1279" s="52" t="str">
        <x:f>IF('Deal_Master_Wide'!$AL$185="","",'Deal_Master_Wide'!$AL$185)</x:f>
        <x:v>Unknown</x:v>
      </x:c>
      <x:c r="AB1279" s="54" t="n">
        <x:f>IF('Deal_Master_Wide'!$AF$185="","",'Deal_Master_Wide'!$AF$185)</x:f>
        <x:v>1</x:v>
      </x:c>
      <x:c r="AC1279" s="52" t="str">
        <x:f>IF(COUNT($P1279,$Q1279,$R1279,$S1279,$T1279,$U1279,$V1279,$W1279,$X1279)=9,"Yes","No")</x:f>
        <x:v>No</x:v>
      </x:c>
      <x:c r="AD1279" s="52" t="str">
        <x:f>IF(COUNT($Y1279,$Z1279)=2,"Yes","No")</x:f>
        <x:v>No</x:v>
      </x:c>
      <x:c r="AE1279" s="50" t="str"/>
      <x:c r="AF1279" t="str"/>
    </x:row>
    <x:row r="1280" ht="20" customHeight="1">
      <x:c r="A1280" s="50" t="str">
        <x:v>CTL-0183</x:v>
      </x:c>
      <x:c r="B1280" s="50" t="str">
        <x:v>Candidate alternative-rationale group</x:v>
      </x:c>
      <x:c r="C1280" s="52" t="str">
        <x:f>IF('Deal_Master_Wide'!$AU$185="","",'Deal_Master_Wide'!$AU$185)</x:f>
        <x:v>Not reviewed</x:v>
      </x:c>
      <x:c r="D1280" s="52" t="str">
        <x:f>IF('Deal_Master_Wide'!$AV$185="","",'Deal_Master_Wide'!$AV$185)</x:f>
        <x:v>Not assessed</x:v>
      </x:c>
      <x:c r="E1280" s="50" t="n">
        <x:v>0</x:v>
      </x:c>
      <x:c r="F1280" s="52" t="str">
        <x:f>IF(OR($C1280="High-confidence innovation-driven",$C1280="Medium-confidence innovation-driven"),1,IF($C1280="Clear alternative-rationale",0,""))</x:f>
      </x:c>
      <x:c r="G1280" s="52" t="str">
        <x:f>IF('Deal_Master_Wide'!$M$185="","",'Deal_Master_Wide'!$M$185)</x:f>
        <x:v>Review</x:v>
      </x:c>
      <x:c r="H1280" s="50" t="str">
        <x:v>Abliva AB</x:v>
      </x:c>
      <x:c r="I1280" s="50" t="str">
        <x:v>Isomerase Therapeutics Ltd</x:v>
      </x:c>
      <x:c r="J1280" s="50" t="n">
        <x:v>2016</x:v>
      </x:c>
      <x:c r="K1280" s="50" t="n">
        <x:v>1</x:v>
      </x:c>
      <x:c r="L1280" s="50" t="n">
        <x:v>2017</x:v>
      </x:c>
      <x:c r="M1280" s="50" t="n">
        <x:v>1</x:v>
      </x:c>
      <x:c r="N1280" s="50" t="n">
        <x:v>1</x:v>
      </x:c>
      <x:c r="O1280" s="52" t="str">
        <x:f>IF($F1280="","",$F1280*$M1280)</x:f>
      </x:c>
      <x:c r="P1280" s="54" t="str">
        <x:f>IF('Deal_Master_Wide'!$BT$185="","",'Deal_Master_Wide'!$BT$185)</x:f>
      </x:c>
      <x:c r="Q1280" s="54" t="str">
        <x:f>IF('Deal_Master_Wide'!$CA$185="","",'Deal_Master_Wide'!$CA$185)</x:f>
      </x:c>
      <x:c r="R1280" s="54" t="str">
        <x:f>IF('Deal_Master_Wide'!$CH$185="","",'Deal_Master_Wide'!$CH$185)</x:f>
      </x:c>
      <x:c r="S1280" s="54" t="str">
        <x:f>IF('Deal_Master_Wide'!$CO$185="","",'Deal_Master_Wide'!$CO$185)</x:f>
      </x:c>
      <x:c r="T1280" s="54" t="str">
        <x:f>IF('Deal_Master_Wide'!$CV$185="","",'Deal_Master_Wide'!$CV$185)</x:f>
      </x:c>
      <x:c r="U1280" s="54" t="str">
        <x:f>IF('Deal_Master_Wide'!$DC$185="","",'Deal_Master_Wide'!$DC$185)</x:f>
      </x:c>
      <x:c r="V1280" s="56" t="str">
        <x:f>IF('Deal_Master_Wide'!$DJ$185="","",'Deal_Master_Wide'!$DJ$185)</x:f>
      </x:c>
      <x:c r="W1280" s="56" t="str">
        <x:f>IF('Deal_Master_Wide'!$DQ$185="","",'Deal_Master_Wide'!$DQ$185)</x:f>
      </x:c>
      <x:c r="X1280" s="56" t="str">
        <x:f>IF('Deal_Master_Wide'!$DX$185="","",'Deal_Master_Wide'!$DX$185)</x:f>
      </x:c>
      <x:c r="Y1280" s="118" t="str">
        <x:f>IF('Deal_Master_Wide'!$EE$185="","",'Deal_Master_Wide'!$EE$185)</x:f>
      </x:c>
      <x:c r="Z1280" s="118" t="str">
        <x:f>IF('Deal_Master_Wide'!$EL$185="","",'Deal_Master_Wide'!$EL$185)</x:f>
      </x:c>
      <x:c r="AA1280" s="52" t="str">
        <x:f>IF('Deal_Master_Wide'!$AL$185="","",'Deal_Master_Wide'!$AL$185)</x:f>
        <x:v>Unknown</x:v>
      </x:c>
      <x:c r="AB1280" s="54" t="n">
        <x:f>IF('Deal_Master_Wide'!$AF$185="","",'Deal_Master_Wide'!$AF$185)</x:f>
        <x:v>1</x:v>
      </x:c>
      <x:c r="AC1280" s="52" t="str">
        <x:f>IF(COUNT($P1280,$Q1280,$R1280,$S1280,$T1280,$U1280,$V1280,$W1280,$X1280)=9,"Yes","No")</x:f>
        <x:v>No</x:v>
      </x:c>
      <x:c r="AD1280" s="52" t="str">
        <x:f>IF(COUNT($Y1280,$Z1280)=2,"Yes","No")</x:f>
        <x:v>No</x:v>
      </x:c>
      <x:c r="AE1280" s="50" t="str"/>
      <x:c r="AF1280" t="str"/>
    </x:row>
    <x:row r="1281" ht="20" customHeight="1">
      <x:c r="A1281" s="50" t="str">
        <x:v>CTL-0183</x:v>
      </x:c>
      <x:c r="B1281" s="50" t="str">
        <x:v>Candidate alternative-rationale group</x:v>
      </x:c>
      <x:c r="C1281" s="52" t="str">
        <x:f>IF('Deal_Master_Wide'!$AU$185="","",'Deal_Master_Wide'!$AU$185)</x:f>
        <x:v>Not reviewed</x:v>
      </x:c>
      <x:c r="D1281" s="52" t="str">
        <x:f>IF('Deal_Master_Wide'!$AV$185="","",'Deal_Master_Wide'!$AV$185)</x:f>
        <x:v>Not assessed</x:v>
      </x:c>
      <x:c r="E1281" s="50" t="n">
        <x:v>0</x:v>
      </x:c>
      <x:c r="F1281" s="52" t="str">
        <x:f>IF(OR($C1281="High-confidence innovation-driven",$C1281="Medium-confidence innovation-driven"),1,IF($C1281="Clear alternative-rationale",0,""))</x:f>
      </x:c>
      <x:c r="G1281" s="52" t="str">
        <x:f>IF('Deal_Master_Wide'!$M$185="","",'Deal_Master_Wide'!$M$185)</x:f>
        <x:v>Review</x:v>
      </x:c>
      <x:c r="H1281" s="50" t="str">
        <x:v>Abliva AB</x:v>
      </x:c>
      <x:c r="I1281" s="50" t="str">
        <x:v>Isomerase Therapeutics Ltd</x:v>
      </x:c>
      <x:c r="J1281" s="50" t="n">
        <x:v>2016</x:v>
      </x:c>
      <x:c r="K1281" s="50" t="n">
        <x:v>2</x:v>
      </x:c>
      <x:c r="L1281" s="50" t="n">
        <x:v>2018</x:v>
      </x:c>
      <x:c r="M1281" s="50" t="n">
        <x:v>1</x:v>
      </x:c>
      <x:c r="N1281" s="50" t="n">
        <x:v>1</x:v>
      </x:c>
      <x:c r="O1281" s="52" t="str">
        <x:f>IF($F1281="","",$F1281*$M1281)</x:f>
      </x:c>
      <x:c r="P1281" s="54" t="str">
        <x:f>IF('Deal_Master_Wide'!$BU$185="","",'Deal_Master_Wide'!$BU$185)</x:f>
      </x:c>
      <x:c r="Q1281" s="54" t="str">
        <x:f>IF('Deal_Master_Wide'!$CB$185="","",'Deal_Master_Wide'!$CB$185)</x:f>
      </x:c>
      <x:c r="R1281" s="54" t="str">
        <x:f>IF('Deal_Master_Wide'!$CI$185="","",'Deal_Master_Wide'!$CI$185)</x:f>
      </x:c>
      <x:c r="S1281" s="54" t="str">
        <x:f>IF('Deal_Master_Wide'!$CP$185="","",'Deal_Master_Wide'!$CP$185)</x:f>
      </x:c>
      <x:c r="T1281" s="54" t="str">
        <x:f>IF('Deal_Master_Wide'!$CW$185="","",'Deal_Master_Wide'!$CW$185)</x:f>
      </x:c>
      <x:c r="U1281" s="54" t="str">
        <x:f>IF('Deal_Master_Wide'!$DD$185="","",'Deal_Master_Wide'!$DD$185)</x:f>
      </x:c>
      <x:c r="V1281" s="56" t="str">
        <x:f>IF('Deal_Master_Wide'!$DK$185="","",'Deal_Master_Wide'!$DK$185)</x:f>
      </x:c>
      <x:c r="W1281" s="56" t="str">
        <x:f>IF('Deal_Master_Wide'!$DR$185="","",'Deal_Master_Wide'!$DR$185)</x:f>
      </x:c>
      <x:c r="X1281" s="56" t="str">
        <x:f>IF('Deal_Master_Wide'!$DY$185="","",'Deal_Master_Wide'!$DY$185)</x:f>
      </x:c>
      <x:c r="Y1281" s="118" t="str">
        <x:f>IF('Deal_Master_Wide'!$EF$185="","",'Deal_Master_Wide'!$EF$185)</x:f>
      </x:c>
      <x:c r="Z1281" s="118" t="str">
        <x:f>IF('Deal_Master_Wide'!$EM$185="","",'Deal_Master_Wide'!$EM$185)</x:f>
      </x:c>
      <x:c r="AA1281" s="52" t="str">
        <x:f>IF('Deal_Master_Wide'!$AL$185="","",'Deal_Master_Wide'!$AL$185)</x:f>
        <x:v>Unknown</x:v>
      </x:c>
      <x:c r="AB1281" s="54" t="n">
        <x:f>IF('Deal_Master_Wide'!$AF$185="","",'Deal_Master_Wide'!$AF$185)</x:f>
        <x:v>1</x:v>
      </x:c>
      <x:c r="AC1281" s="52" t="str">
        <x:f>IF(COUNT($P1281,$Q1281,$R1281,$S1281,$T1281,$U1281,$V1281,$W1281,$X1281)=9,"Yes","No")</x:f>
        <x:v>No</x:v>
      </x:c>
      <x:c r="AD1281" s="52" t="str">
        <x:f>IF(COUNT($Y1281,$Z1281)=2,"Yes","No")</x:f>
        <x:v>No</x:v>
      </x:c>
      <x:c r="AE1281" s="50" t="str"/>
      <x:c r="AF1281" t="str"/>
    </x:row>
    <x:row r="1282" ht="20" customHeight="1">
      <x:c r="A1282" s="50" t="str">
        <x:v>CTL-0183</x:v>
      </x:c>
      <x:c r="B1282" s="50" t="str">
        <x:v>Candidate alternative-rationale group</x:v>
      </x:c>
      <x:c r="C1282" s="52" t="str">
        <x:f>IF('Deal_Master_Wide'!$AU$185="","",'Deal_Master_Wide'!$AU$185)</x:f>
        <x:v>Not reviewed</x:v>
      </x:c>
      <x:c r="D1282" s="52" t="str">
        <x:f>IF('Deal_Master_Wide'!$AV$185="","",'Deal_Master_Wide'!$AV$185)</x:f>
        <x:v>Not assessed</x:v>
      </x:c>
      <x:c r="E1282" s="50" t="n">
        <x:v>0</x:v>
      </x:c>
      <x:c r="F1282" s="52" t="str">
        <x:f>IF(OR($C1282="High-confidence innovation-driven",$C1282="Medium-confidence innovation-driven"),1,IF($C1282="Clear alternative-rationale",0,""))</x:f>
      </x:c>
      <x:c r="G1282" s="52" t="str">
        <x:f>IF('Deal_Master_Wide'!$M$185="","",'Deal_Master_Wide'!$M$185)</x:f>
        <x:v>Review</x:v>
      </x:c>
      <x:c r="H1282" s="50" t="str">
        <x:v>Abliva AB</x:v>
      </x:c>
      <x:c r="I1282" s="50" t="str">
        <x:v>Isomerase Therapeutics Ltd</x:v>
      </x:c>
      <x:c r="J1282" s="50" t="n">
        <x:v>2016</x:v>
      </x:c>
      <x:c r="K1282" s="50" t="n">
        <x:v>3</x:v>
      </x:c>
      <x:c r="L1282" s="50" t="n">
        <x:v>2019</x:v>
      </x:c>
      <x:c r="M1282" s="50" t="n">
        <x:v>1</x:v>
      </x:c>
      <x:c r="N1282" s="50" t="n">
        <x:v>1</x:v>
      </x:c>
      <x:c r="O1282" s="52" t="str">
        <x:f>IF($F1282="","",$F1282*$M1282)</x:f>
      </x:c>
      <x:c r="P1282" s="54" t="str">
        <x:f>IF('Deal_Master_Wide'!$BV$185="","",'Deal_Master_Wide'!$BV$185)</x:f>
      </x:c>
      <x:c r="Q1282" s="54" t="str">
        <x:f>IF('Deal_Master_Wide'!$CC$185="","",'Deal_Master_Wide'!$CC$185)</x:f>
      </x:c>
      <x:c r="R1282" s="54" t="str">
        <x:f>IF('Deal_Master_Wide'!$CJ$185="","",'Deal_Master_Wide'!$CJ$185)</x:f>
      </x:c>
      <x:c r="S1282" s="54" t="str">
        <x:f>IF('Deal_Master_Wide'!$CQ$185="","",'Deal_Master_Wide'!$CQ$185)</x:f>
      </x:c>
      <x:c r="T1282" s="54" t="str">
        <x:f>IF('Deal_Master_Wide'!$CX$185="","",'Deal_Master_Wide'!$CX$185)</x:f>
      </x:c>
      <x:c r="U1282" s="54" t="str">
        <x:f>IF('Deal_Master_Wide'!$DE$185="","",'Deal_Master_Wide'!$DE$185)</x:f>
      </x:c>
      <x:c r="V1282" s="56" t="str">
        <x:f>IF('Deal_Master_Wide'!$DL$185="","",'Deal_Master_Wide'!$DL$185)</x:f>
      </x:c>
      <x:c r="W1282" s="56" t="str">
        <x:f>IF('Deal_Master_Wide'!$DS$185="","",'Deal_Master_Wide'!$DS$185)</x:f>
      </x:c>
      <x:c r="X1282" s="56" t="str">
        <x:f>IF('Deal_Master_Wide'!$DZ$185="","",'Deal_Master_Wide'!$DZ$185)</x:f>
      </x:c>
      <x:c r="Y1282" s="118" t="str">
        <x:f>IF('Deal_Master_Wide'!$EG$185="","",'Deal_Master_Wide'!$EG$185)</x:f>
      </x:c>
      <x:c r="Z1282" s="118" t="str">
        <x:f>IF('Deal_Master_Wide'!$EN$185="","",'Deal_Master_Wide'!$EN$185)</x:f>
      </x:c>
      <x:c r="AA1282" s="52" t="str">
        <x:f>IF('Deal_Master_Wide'!$AL$185="","",'Deal_Master_Wide'!$AL$185)</x:f>
        <x:v>Unknown</x:v>
      </x:c>
      <x:c r="AB1282" s="54" t="n">
        <x:f>IF('Deal_Master_Wide'!$AF$185="","",'Deal_Master_Wide'!$AF$185)</x:f>
        <x:v>1</x:v>
      </x:c>
      <x:c r="AC1282" s="52" t="str">
        <x:f>IF(COUNT($P1282,$Q1282,$R1282,$S1282,$T1282,$U1282,$V1282,$W1282,$X1282)=9,"Yes","No")</x:f>
        <x:v>No</x:v>
      </x:c>
      <x:c r="AD1282" s="52" t="str">
        <x:f>IF(COUNT($Y1282,$Z1282)=2,"Yes","No")</x:f>
        <x:v>No</x:v>
      </x:c>
      <x:c r="AE1282" s="50" t="str"/>
      <x:c r="AF1282" t="str"/>
    </x:row>
    <x:row r="1283" ht="20" customHeight="1">
      <x:c r="A1283" s="50" t="str">
        <x:v>CTL-0184</x:v>
      </x:c>
      <x:c r="B1283" s="50" t="str">
        <x:v>Candidate alternative-rationale group</x:v>
      </x:c>
      <x:c r="C1283" s="52" t="str">
        <x:f>IF('Deal_Master_Wide'!$AU$186="","",'Deal_Master_Wide'!$AU$186)</x:f>
        <x:v>Not reviewed</x:v>
      </x:c>
      <x:c r="D1283" s="52" t="str">
        <x:f>IF('Deal_Master_Wide'!$AV$186="","",'Deal_Master_Wide'!$AV$186)</x:f>
        <x:v>Not assessed</x:v>
      </x:c>
      <x:c r="E1283" s="50" t="n">
        <x:v>0</x:v>
      </x:c>
      <x:c r="F1283" s="52" t="str">
        <x:f>IF(OR($C1283="High-confidence innovation-driven",$C1283="Medium-confidence innovation-driven"),1,IF($C1283="Clear alternative-rationale",0,""))</x:f>
      </x:c>
      <x:c r="G1283" s="52" t="str">
        <x:f>IF('Deal_Master_Wide'!$M$186="","",'Deal_Master_Wide'!$M$186)</x:f>
        <x:v>Review</x:v>
      </x:c>
      <x:c r="H1283" s="50" t="str">
        <x:v>Relief Therapeutics Holding AG; Sonnet BioTherapeutics CH SA</x:v>
      </x:c>
      <x:c r="I1283" s="50" t="str">
        <x:v>THERAMetrics holding AG (Inactive); Sonnet BioTherapeutics CH SA</x:v>
      </x:c>
      <x:c r="J1283" s="50" t="n">
        <x:v>2016</x:v>
      </x:c>
      <x:c r="K1283" s="50" t="n">
        <x:v>-3</x:v>
      </x:c>
      <x:c r="L1283" s="50" t="n">
        <x:v>2013</x:v>
      </x:c>
      <x:c r="M1283" s="50" t="n">
        <x:v>0</x:v>
      </x:c>
      <x:c r="N1283" s="50" t="n">
        <x:v>0</x:v>
      </x:c>
      <x:c r="O1283" s="52" t="str">
        <x:f>IF($F1283="","",$F1283*$M1283)</x:f>
      </x:c>
      <x:c r="P1283" s="54" t="str">
        <x:f>IF('Deal_Master_Wide'!$BP$186="","",'Deal_Master_Wide'!$BP$186)</x:f>
      </x:c>
      <x:c r="Q1283" s="54" t="str">
        <x:f>IF('Deal_Master_Wide'!$BW$186="","",'Deal_Master_Wide'!$BW$186)</x:f>
      </x:c>
      <x:c r="R1283" s="54" t="str">
        <x:f>IF('Deal_Master_Wide'!$CD$186="","",'Deal_Master_Wide'!$CD$186)</x:f>
      </x:c>
      <x:c r="S1283" s="54" t="str">
        <x:f>IF('Deal_Master_Wide'!$CK$186="","",'Deal_Master_Wide'!$CK$186)</x:f>
      </x:c>
      <x:c r="T1283" s="54" t="str">
        <x:f>IF('Deal_Master_Wide'!$CR$186="","",'Deal_Master_Wide'!$CR$186)</x:f>
      </x:c>
      <x:c r="U1283" s="54" t="str">
        <x:f>IF('Deal_Master_Wide'!$CY$186="","",'Deal_Master_Wide'!$CY$186)</x:f>
      </x:c>
      <x:c r="V1283" s="56" t="str">
        <x:f>IF('Deal_Master_Wide'!$DF$186="","",'Deal_Master_Wide'!$DF$186)</x:f>
      </x:c>
      <x:c r="W1283" s="56" t="str">
        <x:f>IF('Deal_Master_Wide'!$DM$186="","",'Deal_Master_Wide'!$DM$186)</x:f>
      </x:c>
      <x:c r="X1283" s="56" t="str">
        <x:f>IF('Deal_Master_Wide'!$DT$186="","",'Deal_Master_Wide'!$DT$186)</x:f>
      </x:c>
      <x:c r="Y1283" s="118" t="str">
        <x:f>IF('Deal_Master_Wide'!$EA$186="","",'Deal_Master_Wide'!$EA$186)</x:f>
      </x:c>
      <x:c r="Z1283" s="118" t="str">
        <x:f>IF('Deal_Master_Wide'!$EH$186="","",'Deal_Master_Wide'!$EH$186)</x:f>
      </x:c>
      <x:c r="AA1283" s="52" t="str">
        <x:f>IF('Deal_Master_Wide'!$AL$186="","",'Deal_Master_Wide'!$AL$186)</x:f>
        <x:v>Unknown</x:v>
      </x:c>
      <x:c r="AB1283" s="54" t="str">
        <x:f>IF('Deal_Master_Wide'!$AF$186="","",'Deal_Master_Wide'!$AF$186)</x:f>
      </x:c>
      <x:c r="AC1283" s="52" t="str">
        <x:f>IF(COUNT($P1283,$Q1283,$R1283,$S1283,$T1283,$U1283,$V1283,$W1283,$X1283)=9,"Yes","No")</x:f>
        <x:v>No</x:v>
      </x:c>
      <x:c r="AD1283" s="52" t="str">
        <x:f>IF(COUNT($Y1283,$Z1283)=2,"Yes","No")</x:f>
        <x:v>No</x:v>
      </x:c>
      <x:c r="AE1283" s="50" t="str"/>
      <x:c r="AF1283" t="str"/>
    </x:row>
    <x:row r="1284" ht="20" customHeight="1">
      <x:c r="A1284" s="50" t="str">
        <x:v>CTL-0184</x:v>
      </x:c>
      <x:c r="B1284" s="50" t="str">
        <x:v>Candidate alternative-rationale group</x:v>
      </x:c>
      <x:c r="C1284" s="52" t="str">
        <x:f>IF('Deal_Master_Wide'!$AU$186="","",'Deal_Master_Wide'!$AU$186)</x:f>
        <x:v>Not reviewed</x:v>
      </x:c>
      <x:c r="D1284" s="52" t="str">
        <x:f>IF('Deal_Master_Wide'!$AV$186="","",'Deal_Master_Wide'!$AV$186)</x:f>
        <x:v>Not assessed</x:v>
      </x:c>
      <x:c r="E1284" s="50" t="n">
        <x:v>0</x:v>
      </x:c>
      <x:c r="F1284" s="52" t="str">
        <x:f>IF(OR($C1284="High-confidence innovation-driven",$C1284="Medium-confidence innovation-driven"),1,IF($C1284="Clear alternative-rationale",0,""))</x:f>
      </x:c>
      <x:c r="G1284" s="52" t="str">
        <x:f>IF('Deal_Master_Wide'!$M$186="","",'Deal_Master_Wide'!$M$186)</x:f>
        <x:v>Review</x:v>
      </x:c>
      <x:c r="H1284" s="50" t="str">
        <x:v>Relief Therapeutics Holding AG; Sonnet BioTherapeutics CH SA</x:v>
      </x:c>
      <x:c r="I1284" s="50" t="str">
        <x:v>THERAMetrics holding AG (Inactive); Sonnet BioTherapeutics CH SA</x:v>
      </x:c>
      <x:c r="J1284" s="50" t="n">
        <x:v>2016</x:v>
      </x:c>
      <x:c r="K1284" s="50" t="n">
        <x:v>-2</x:v>
      </x:c>
      <x:c r="L1284" s="50" t="n">
        <x:v>2014</x:v>
      </x:c>
      <x:c r="M1284" s="50" t="n">
        <x:v>0</x:v>
      </x:c>
      <x:c r="N1284" s="50" t="n">
        <x:v>0</x:v>
      </x:c>
      <x:c r="O1284" s="52" t="str">
        <x:f>IF($F1284="","",$F1284*$M1284)</x:f>
      </x:c>
      <x:c r="P1284" s="54" t="str">
        <x:f>IF('Deal_Master_Wide'!$BQ$186="","",'Deal_Master_Wide'!$BQ$186)</x:f>
      </x:c>
      <x:c r="Q1284" s="54" t="str">
        <x:f>IF('Deal_Master_Wide'!$BX$186="","",'Deal_Master_Wide'!$BX$186)</x:f>
      </x:c>
      <x:c r="R1284" s="54" t="str">
        <x:f>IF('Deal_Master_Wide'!$CE$186="","",'Deal_Master_Wide'!$CE$186)</x:f>
      </x:c>
      <x:c r="S1284" s="54" t="str">
        <x:f>IF('Deal_Master_Wide'!$CL$186="","",'Deal_Master_Wide'!$CL$186)</x:f>
      </x:c>
      <x:c r="T1284" s="54" t="str">
        <x:f>IF('Deal_Master_Wide'!$CS$186="","",'Deal_Master_Wide'!$CS$186)</x:f>
      </x:c>
      <x:c r="U1284" s="54" t="str">
        <x:f>IF('Deal_Master_Wide'!$CZ$186="","",'Deal_Master_Wide'!$CZ$186)</x:f>
      </x:c>
      <x:c r="V1284" s="56" t="str">
        <x:f>IF('Deal_Master_Wide'!$DG$186="","",'Deal_Master_Wide'!$DG$186)</x:f>
      </x:c>
      <x:c r="W1284" s="56" t="str">
        <x:f>IF('Deal_Master_Wide'!$DN$186="","",'Deal_Master_Wide'!$DN$186)</x:f>
      </x:c>
      <x:c r="X1284" s="56" t="str">
        <x:f>IF('Deal_Master_Wide'!$DU$186="","",'Deal_Master_Wide'!$DU$186)</x:f>
      </x:c>
      <x:c r="Y1284" s="118" t="str">
        <x:f>IF('Deal_Master_Wide'!$EB$186="","",'Deal_Master_Wide'!$EB$186)</x:f>
      </x:c>
      <x:c r="Z1284" s="118" t="str">
        <x:f>IF('Deal_Master_Wide'!$EI$186="","",'Deal_Master_Wide'!$EI$186)</x:f>
      </x:c>
      <x:c r="AA1284" s="52" t="str">
        <x:f>IF('Deal_Master_Wide'!$AL$186="","",'Deal_Master_Wide'!$AL$186)</x:f>
        <x:v>Unknown</x:v>
      </x:c>
      <x:c r="AB1284" s="54" t="str">
        <x:f>IF('Deal_Master_Wide'!$AF$186="","",'Deal_Master_Wide'!$AF$186)</x:f>
      </x:c>
      <x:c r="AC1284" s="52" t="str">
        <x:f>IF(COUNT($P1284,$Q1284,$R1284,$S1284,$T1284,$U1284,$V1284,$W1284,$X1284)=9,"Yes","No")</x:f>
        <x:v>No</x:v>
      </x:c>
      <x:c r="AD1284" s="52" t="str">
        <x:f>IF(COUNT($Y1284,$Z1284)=2,"Yes","No")</x:f>
        <x:v>No</x:v>
      </x:c>
      <x:c r="AE1284" s="50" t="str"/>
      <x:c r="AF1284" t="str"/>
    </x:row>
    <x:row r="1285" ht="20" customHeight="1">
      <x:c r="A1285" s="50" t="str">
        <x:v>CTL-0184</x:v>
      </x:c>
      <x:c r="B1285" s="50" t="str">
        <x:v>Candidate alternative-rationale group</x:v>
      </x:c>
      <x:c r="C1285" s="52" t="str">
        <x:f>IF('Deal_Master_Wide'!$AU$186="","",'Deal_Master_Wide'!$AU$186)</x:f>
        <x:v>Not reviewed</x:v>
      </x:c>
      <x:c r="D1285" s="52" t="str">
        <x:f>IF('Deal_Master_Wide'!$AV$186="","",'Deal_Master_Wide'!$AV$186)</x:f>
        <x:v>Not assessed</x:v>
      </x:c>
      <x:c r="E1285" s="50" t="n">
        <x:v>0</x:v>
      </x:c>
      <x:c r="F1285" s="52" t="str">
        <x:f>IF(OR($C1285="High-confidence innovation-driven",$C1285="Medium-confidence innovation-driven"),1,IF($C1285="Clear alternative-rationale",0,""))</x:f>
      </x:c>
      <x:c r="G1285" s="52" t="str">
        <x:f>IF('Deal_Master_Wide'!$M$186="","",'Deal_Master_Wide'!$M$186)</x:f>
        <x:v>Review</x:v>
      </x:c>
      <x:c r="H1285" s="50" t="str">
        <x:v>Relief Therapeutics Holding AG; Sonnet BioTherapeutics CH SA</x:v>
      </x:c>
      <x:c r="I1285" s="50" t="str">
        <x:v>THERAMetrics holding AG (Inactive); Sonnet BioTherapeutics CH SA</x:v>
      </x:c>
      <x:c r="J1285" s="50" t="n">
        <x:v>2016</x:v>
      </x:c>
      <x:c r="K1285" s="50" t="n">
        <x:v>-1</x:v>
      </x:c>
      <x:c r="L1285" s="50" t="n">
        <x:v>2015</x:v>
      </x:c>
      <x:c r="M1285" s="50" t="n">
        <x:v>0</x:v>
      </x:c>
      <x:c r="N1285" s="50" t="n">
        <x:v>0</x:v>
      </x:c>
      <x:c r="O1285" s="52" t="str">
        <x:f>IF($F1285="","",$F1285*$M1285)</x:f>
      </x:c>
      <x:c r="P1285" s="54" t="str">
        <x:f>IF('Deal_Master_Wide'!$BR$186="","",'Deal_Master_Wide'!$BR$186)</x:f>
      </x:c>
      <x:c r="Q1285" s="54" t="str">
        <x:f>IF('Deal_Master_Wide'!$BY$186="","",'Deal_Master_Wide'!$BY$186)</x:f>
      </x:c>
      <x:c r="R1285" s="54" t="str">
        <x:f>IF('Deal_Master_Wide'!$CF$186="","",'Deal_Master_Wide'!$CF$186)</x:f>
      </x:c>
      <x:c r="S1285" s="54" t="str">
        <x:f>IF('Deal_Master_Wide'!$CM$186="","",'Deal_Master_Wide'!$CM$186)</x:f>
      </x:c>
      <x:c r="T1285" s="54" t="str">
        <x:f>IF('Deal_Master_Wide'!$CT$186="","",'Deal_Master_Wide'!$CT$186)</x:f>
      </x:c>
      <x:c r="U1285" s="54" t="str">
        <x:f>IF('Deal_Master_Wide'!$DA$186="","",'Deal_Master_Wide'!$DA$186)</x:f>
      </x:c>
      <x:c r="V1285" s="56" t="str">
        <x:f>IF('Deal_Master_Wide'!$DH$186="","",'Deal_Master_Wide'!$DH$186)</x:f>
      </x:c>
      <x:c r="W1285" s="56" t="str">
        <x:f>IF('Deal_Master_Wide'!$DO$186="","",'Deal_Master_Wide'!$DO$186)</x:f>
      </x:c>
      <x:c r="X1285" s="56" t="str">
        <x:f>IF('Deal_Master_Wide'!$DV$186="","",'Deal_Master_Wide'!$DV$186)</x:f>
      </x:c>
      <x:c r="Y1285" s="118" t="str">
        <x:f>IF('Deal_Master_Wide'!$EC$186="","",'Deal_Master_Wide'!$EC$186)</x:f>
      </x:c>
      <x:c r="Z1285" s="118" t="str">
        <x:f>IF('Deal_Master_Wide'!$EJ$186="","",'Deal_Master_Wide'!$EJ$186)</x:f>
      </x:c>
      <x:c r="AA1285" s="52" t="str">
        <x:f>IF('Deal_Master_Wide'!$AL$186="","",'Deal_Master_Wide'!$AL$186)</x:f>
        <x:v>Unknown</x:v>
      </x:c>
      <x:c r="AB1285" s="54" t="str">
        <x:f>IF('Deal_Master_Wide'!$AF$186="","",'Deal_Master_Wide'!$AF$186)</x:f>
      </x:c>
      <x:c r="AC1285" s="52" t="str">
        <x:f>IF(COUNT($P1285,$Q1285,$R1285,$S1285,$T1285,$U1285,$V1285,$W1285,$X1285)=9,"Yes","No")</x:f>
        <x:v>No</x:v>
      </x:c>
      <x:c r="AD1285" s="52" t="str">
        <x:f>IF(COUNT($Y1285,$Z1285)=2,"Yes","No")</x:f>
        <x:v>No</x:v>
      </x:c>
      <x:c r="AE1285" s="50" t="str"/>
      <x:c r="AF1285" t="str"/>
    </x:row>
    <x:row r="1286" ht="20" customHeight="1">
      <x:c r="A1286" s="50" t="str">
        <x:v>CTL-0184</x:v>
      </x:c>
      <x:c r="B1286" s="50" t="str">
        <x:v>Candidate alternative-rationale group</x:v>
      </x:c>
      <x:c r="C1286" s="52" t="str">
        <x:f>IF('Deal_Master_Wide'!$AU$186="","",'Deal_Master_Wide'!$AU$186)</x:f>
        <x:v>Not reviewed</x:v>
      </x:c>
      <x:c r="D1286" s="52" t="str">
        <x:f>IF('Deal_Master_Wide'!$AV$186="","",'Deal_Master_Wide'!$AV$186)</x:f>
        <x:v>Not assessed</x:v>
      </x:c>
      <x:c r="E1286" s="50" t="n">
        <x:v>0</x:v>
      </x:c>
      <x:c r="F1286" s="52" t="str">
        <x:f>IF(OR($C1286="High-confidence innovation-driven",$C1286="Medium-confidence innovation-driven"),1,IF($C1286="Clear alternative-rationale",0,""))</x:f>
      </x:c>
      <x:c r="G1286" s="52" t="str">
        <x:f>IF('Deal_Master_Wide'!$M$186="","",'Deal_Master_Wide'!$M$186)</x:f>
        <x:v>Review</x:v>
      </x:c>
      <x:c r="H1286" s="50" t="str">
        <x:v>Relief Therapeutics Holding AG; Sonnet BioTherapeutics CH SA</x:v>
      </x:c>
      <x:c r="I1286" s="50" t="str">
        <x:v>THERAMetrics holding AG (Inactive); Sonnet BioTherapeutics CH SA</x:v>
      </x:c>
      <x:c r="J1286" s="50" t="n">
        <x:v>2016</x:v>
      </x:c>
      <x:c r="K1286" s="50" t="n">
        <x:v>0</x:v>
      </x:c>
      <x:c r="L1286" s="50" t="n">
        <x:v>2016</x:v>
      </x:c>
      <x:c r="M1286" s="50" t="n">
        <x:v>0</x:v>
      </x:c>
      <x:c r="N1286" s="50" t="n">
        <x:v>1</x:v>
      </x:c>
      <x:c r="O1286" s="52" t="str">
        <x:f>IF($F1286="","",$F1286*$M1286)</x:f>
      </x:c>
      <x:c r="P1286" s="54" t="str">
        <x:f>IF('Deal_Master_Wide'!$BS$186="","",'Deal_Master_Wide'!$BS$186)</x:f>
      </x:c>
      <x:c r="Q1286" s="54" t="str">
        <x:f>IF('Deal_Master_Wide'!$BZ$186="","",'Deal_Master_Wide'!$BZ$186)</x:f>
      </x:c>
      <x:c r="R1286" s="54" t="str">
        <x:f>IF('Deal_Master_Wide'!$CG$186="","",'Deal_Master_Wide'!$CG$186)</x:f>
      </x:c>
      <x:c r="S1286" s="54" t="str">
        <x:f>IF('Deal_Master_Wide'!$CN$186="","",'Deal_Master_Wide'!$CN$186)</x:f>
      </x:c>
      <x:c r="T1286" s="54" t="str">
        <x:f>IF('Deal_Master_Wide'!$CU$186="","",'Deal_Master_Wide'!$CU$186)</x:f>
      </x:c>
      <x:c r="U1286" s="54" t="str">
        <x:f>IF('Deal_Master_Wide'!$DB$186="","",'Deal_Master_Wide'!$DB$186)</x:f>
      </x:c>
      <x:c r="V1286" s="56" t="str">
        <x:f>IF('Deal_Master_Wide'!$DI$186="","",'Deal_Master_Wide'!$DI$186)</x:f>
      </x:c>
      <x:c r="W1286" s="56" t="str">
        <x:f>IF('Deal_Master_Wide'!$DP$186="","",'Deal_Master_Wide'!$DP$186)</x:f>
      </x:c>
      <x:c r="X1286" s="56" t="str">
        <x:f>IF('Deal_Master_Wide'!$DW$186="","",'Deal_Master_Wide'!$DW$186)</x:f>
      </x:c>
      <x:c r="Y1286" s="118" t="str">
        <x:f>IF('Deal_Master_Wide'!$ED$186="","",'Deal_Master_Wide'!$ED$186)</x:f>
      </x:c>
      <x:c r="Z1286" s="118" t="str">
        <x:f>IF('Deal_Master_Wide'!$EK$186="","",'Deal_Master_Wide'!$EK$186)</x:f>
      </x:c>
      <x:c r="AA1286" s="52" t="str">
        <x:f>IF('Deal_Master_Wide'!$AL$186="","",'Deal_Master_Wide'!$AL$186)</x:f>
        <x:v>Unknown</x:v>
      </x:c>
      <x:c r="AB1286" s="54" t="str">
        <x:f>IF('Deal_Master_Wide'!$AF$186="","",'Deal_Master_Wide'!$AF$186)</x:f>
      </x:c>
      <x:c r="AC1286" s="52" t="str">
        <x:f>IF(COUNT($P1286,$Q1286,$R1286,$S1286,$T1286,$U1286,$V1286,$W1286,$X1286)=9,"Yes","No")</x:f>
        <x:v>No</x:v>
      </x:c>
      <x:c r="AD1286" s="52" t="str">
        <x:f>IF(COUNT($Y1286,$Z1286)=2,"Yes","No")</x:f>
        <x:v>No</x:v>
      </x:c>
      <x:c r="AE1286" s="50" t="str"/>
      <x:c r="AF1286" t="str"/>
    </x:row>
    <x:row r="1287" ht="20" customHeight="1">
      <x:c r="A1287" s="50" t="str">
        <x:v>CTL-0184</x:v>
      </x:c>
      <x:c r="B1287" s="50" t="str">
        <x:v>Candidate alternative-rationale group</x:v>
      </x:c>
      <x:c r="C1287" s="52" t="str">
        <x:f>IF('Deal_Master_Wide'!$AU$186="","",'Deal_Master_Wide'!$AU$186)</x:f>
        <x:v>Not reviewed</x:v>
      </x:c>
      <x:c r="D1287" s="52" t="str">
        <x:f>IF('Deal_Master_Wide'!$AV$186="","",'Deal_Master_Wide'!$AV$186)</x:f>
        <x:v>Not assessed</x:v>
      </x:c>
      <x:c r="E1287" s="50" t="n">
        <x:v>0</x:v>
      </x:c>
      <x:c r="F1287" s="52" t="str">
        <x:f>IF(OR($C1287="High-confidence innovation-driven",$C1287="Medium-confidence innovation-driven"),1,IF($C1287="Clear alternative-rationale",0,""))</x:f>
      </x:c>
      <x:c r="G1287" s="52" t="str">
        <x:f>IF('Deal_Master_Wide'!$M$186="","",'Deal_Master_Wide'!$M$186)</x:f>
        <x:v>Review</x:v>
      </x:c>
      <x:c r="H1287" s="50" t="str">
        <x:v>Relief Therapeutics Holding AG; Sonnet BioTherapeutics CH SA</x:v>
      </x:c>
      <x:c r="I1287" s="50" t="str">
        <x:v>THERAMetrics holding AG (Inactive); Sonnet BioTherapeutics CH SA</x:v>
      </x:c>
      <x:c r="J1287" s="50" t="n">
        <x:v>2016</x:v>
      </x:c>
      <x:c r="K1287" s="50" t="n">
        <x:v>1</x:v>
      </x:c>
      <x:c r="L1287" s="50" t="n">
        <x:v>2017</x:v>
      </x:c>
      <x:c r="M1287" s="50" t="n">
        <x:v>1</x:v>
      </x:c>
      <x:c r="N1287" s="50" t="n">
        <x:v>1</x:v>
      </x:c>
      <x:c r="O1287" s="52" t="str">
        <x:f>IF($F1287="","",$F1287*$M1287)</x:f>
      </x:c>
      <x:c r="P1287" s="54" t="str">
        <x:f>IF('Deal_Master_Wide'!$BT$186="","",'Deal_Master_Wide'!$BT$186)</x:f>
      </x:c>
      <x:c r="Q1287" s="54" t="str">
        <x:f>IF('Deal_Master_Wide'!$CA$186="","",'Deal_Master_Wide'!$CA$186)</x:f>
      </x:c>
      <x:c r="R1287" s="54" t="str">
        <x:f>IF('Deal_Master_Wide'!$CH$186="","",'Deal_Master_Wide'!$CH$186)</x:f>
      </x:c>
      <x:c r="S1287" s="54" t="str">
        <x:f>IF('Deal_Master_Wide'!$CO$186="","",'Deal_Master_Wide'!$CO$186)</x:f>
      </x:c>
      <x:c r="T1287" s="54" t="str">
        <x:f>IF('Deal_Master_Wide'!$CV$186="","",'Deal_Master_Wide'!$CV$186)</x:f>
      </x:c>
      <x:c r="U1287" s="54" t="str">
        <x:f>IF('Deal_Master_Wide'!$DC$186="","",'Deal_Master_Wide'!$DC$186)</x:f>
      </x:c>
      <x:c r="V1287" s="56" t="str">
        <x:f>IF('Deal_Master_Wide'!$DJ$186="","",'Deal_Master_Wide'!$DJ$186)</x:f>
      </x:c>
      <x:c r="W1287" s="56" t="str">
        <x:f>IF('Deal_Master_Wide'!$DQ$186="","",'Deal_Master_Wide'!$DQ$186)</x:f>
      </x:c>
      <x:c r="X1287" s="56" t="str">
        <x:f>IF('Deal_Master_Wide'!$DX$186="","",'Deal_Master_Wide'!$DX$186)</x:f>
      </x:c>
      <x:c r="Y1287" s="118" t="str">
        <x:f>IF('Deal_Master_Wide'!$EE$186="","",'Deal_Master_Wide'!$EE$186)</x:f>
      </x:c>
      <x:c r="Z1287" s="118" t="str">
        <x:f>IF('Deal_Master_Wide'!$EL$186="","",'Deal_Master_Wide'!$EL$186)</x:f>
      </x:c>
      <x:c r="AA1287" s="52" t="str">
        <x:f>IF('Deal_Master_Wide'!$AL$186="","",'Deal_Master_Wide'!$AL$186)</x:f>
        <x:v>Unknown</x:v>
      </x:c>
      <x:c r="AB1287" s="54" t="str">
        <x:f>IF('Deal_Master_Wide'!$AF$186="","",'Deal_Master_Wide'!$AF$186)</x:f>
      </x:c>
      <x:c r="AC1287" s="52" t="str">
        <x:f>IF(COUNT($P1287,$Q1287,$R1287,$S1287,$T1287,$U1287,$V1287,$W1287,$X1287)=9,"Yes","No")</x:f>
        <x:v>No</x:v>
      </x:c>
      <x:c r="AD1287" s="52" t="str">
        <x:f>IF(COUNT($Y1287,$Z1287)=2,"Yes","No")</x:f>
        <x:v>No</x:v>
      </x:c>
      <x:c r="AE1287" s="50" t="str"/>
      <x:c r="AF1287" t="str"/>
    </x:row>
    <x:row r="1288" ht="20" customHeight="1">
      <x:c r="A1288" s="50" t="str">
        <x:v>CTL-0184</x:v>
      </x:c>
      <x:c r="B1288" s="50" t="str">
        <x:v>Candidate alternative-rationale group</x:v>
      </x:c>
      <x:c r="C1288" s="52" t="str">
        <x:f>IF('Deal_Master_Wide'!$AU$186="","",'Deal_Master_Wide'!$AU$186)</x:f>
        <x:v>Not reviewed</x:v>
      </x:c>
      <x:c r="D1288" s="52" t="str">
        <x:f>IF('Deal_Master_Wide'!$AV$186="","",'Deal_Master_Wide'!$AV$186)</x:f>
        <x:v>Not assessed</x:v>
      </x:c>
      <x:c r="E1288" s="50" t="n">
        <x:v>0</x:v>
      </x:c>
      <x:c r="F1288" s="52" t="str">
        <x:f>IF(OR($C1288="High-confidence innovation-driven",$C1288="Medium-confidence innovation-driven"),1,IF($C1288="Clear alternative-rationale",0,""))</x:f>
      </x:c>
      <x:c r="G1288" s="52" t="str">
        <x:f>IF('Deal_Master_Wide'!$M$186="","",'Deal_Master_Wide'!$M$186)</x:f>
        <x:v>Review</x:v>
      </x:c>
      <x:c r="H1288" s="50" t="str">
        <x:v>Relief Therapeutics Holding AG; Sonnet BioTherapeutics CH SA</x:v>
      </x:c>
      <x:c r="I1288" s="50" t="str">
        <x:v>THERAMetrics holding AG (Inactive); Sonnet BioTherapeutics CH SA</x:v>
      </x:c>
      <x:c r="J1288" s="50" t="n">
        <x:v>2016</x:v>
      </x:c>
      <x:c r="K1288" s="50" t="n">
        <x:v>2</x:v>
      </x:c>
      <x:c r="L1288" s="50" t="n">
        <x:v>2018</x:v>
      </x:c>
      <x:c r="M1288" s="50" t="n">
        <x:v>1</x:v>
      </x:c>
      <x:c r="N1288" s="50" t="n">
        <x:v>1</x:v>
      </x:c>
      <x:c r="O1288" s="52" t="str">
        <x:f>IF($F1288="","",$F1288*$M1288)</x:f>
      </x:c>
      <x:c r="P1288" s="54" t="str">
        <x:f>IF('Deal_Master_Wide'!$BU$186="","",'Deal_Master_Wide'!$BU$186)</x:f>
      </x:c>
      <x:c r="Q1288" s="54" t="str">
        <x:f>IF('Deal_Master_Wide'!$CB$186="","",'Deal_Master_Wide'!$CB$186)</x:f>
      </x:c>
      <x:c r="R1288" s="54" t="str">
        <x:f>IF('Deal_Master_Wide'!$CI$186="","",'Deal_Master_Wide'!$CI$186)</x:f>
      </x:c>
      <x:c r="S1288" s="54" t="str">
        <x:f>IF('Deal_Master_Wide'!$CP$186="","",'Deal_Master_Wide'!$CP$186)</x:f>
      </x:c>
      <x:c r="T1288" s="54" t="str">
        <x:f>IF('Deal_Master_Wide'!$CW$186="","",'Deal_Master_Wide'!$CW$186)</x:f>
      </x:c>
      <x:c r="U1288" s="54" t="str">
        <x:f>IF('Deal_Master_Wide'!$DD$186="","",'Deal_Master_Wide'!$DD$186)</x:f>
      </x:c>
      <x:c r="V1288" s="56" t="str">
        <x:f>IF('Deal_Master_Wide'!$DK$186="","",'Deal_Master_Wide'!$DK$186)</x:f>
      </x:c>
      <x:c r="W1288" s="56" t="str">
        <x:f>IF('Deal_Master_Wide'!$DR$186="","",'Deal_Master_Wide'!$DR$186)</x:f>
      </x:c>
      <x:c r="X1288" s="56" t="str">
        <x:f>IF('Deal_Master_Wide'!$DY$186="","",'Deal_Master_Wide'!$DY$186)</x:f>
      </x:c>
      <x:c r="Y1288" s="118" t="str">
        <x:f>IF('Deal_Master_Wide'!$EF$186="","",'Deal_Master_Wide'!$EF$186)</x:f>
      </x:c>
      <x:c r="Z1288" s="118" t="str">
        <x:f>IF('Deal_Master_Wide'!$EM$186="","",'Deal_Master_Wide'!$EM$186)</x:f>
      </x:c>
      <x:c r="AA1288" s="52" t="str">
        <x:f>IF('Deal_Master_Wide'!$AL$186="","",'Deal_Master_Wide'!$AL$186)</x:f>
        <x:v>Unknown</x:v>
      </x:c>
      <x:c r="AB1288" s="54" t="str">
        <x:f>IF('Deal_Master_Wide'!$AF$186="","",'Deal_Master_Wide'!$AF$186)</x:f>
      </x:c>
      <x:c r="AC1288" s="52" t="str">
        <x:f>IF(COUNT($P1288,$Q1288,$R1288,$S1288,$T1288,$U1288,$V1288,$W1288,$X1288)=9,"Yes","No")</x:f>
        <x:v>No</x:v>
      </x:c>
      <x:c r="AD1288" s="52" t="str">
        <x:f>IF(COUNT($Y1288,$Z1288)=2,"Yes","No")</x:f>
        <x:v>No</x:v>
      </x:c>
      <x:c r="AE1288" s="50" t="str"/>
      <x:c r="AF1288" t="str"/>
    </x:row>
    <x:row r="1289" ht="20" customHeight="1">
      <x:c r="A1289" s="50" t="str">
        <x:v>CTL-0184</x:v>
      </x:c>
      <x:c r="B1289" s="50" t="str">
        <x:v>Candidate alternative-rationale group</x:v>
      </x:c>
      <x:c r="C1289" s="52" t="str">
        <x:f>IF('Deal_Master_Wide'!$AU$186="","",'Deal_Master_Wide'!$AU$186)</x:f>
        <x:v>Not reviewed</x:v>
      </x:c>
      <x:c r="D1289" s="52" t="str">
        <x:f>IF('Deal_Master_Wide'!$AV$186="","",'Deal_Master_Wide'!$AV$186)</x:f>
        <x:v>Not assessed</x:v>
      </x:c>
      <x:c r="E1289" s="50" t="n">
        <x:v>0</x:v>
      </x:c>
      <x:c r="F1289" s="52" t="str">
        <x:f>IF(OR($C1289="High-confidence innovation-driven",$C1289="Medium-confidence innovation-driven"),1,IF($C1289="Clear alternative-rationale",0,""))</x:f>
      </x:c>
      <x:c r="G1289" s="52" t="str">
        <x:f>IF('Deal_Master_Wide'!$M$186="","",'Deal_Master_Wide'!$M$186)</x:f>
        <x:v>Review</x:v>
      </x:c>
      <x:c r="H1289" s="50" t="str">
        <x:v>Relief Therapeutics Holding AG; Sonnet BioTherapeutics CH SA</x:v>
      </x:c>
      <x:c r="I1289" s="50" t="str">
        <x:v>THERAMetrics holding AG (Inactive); Sonnet BioTherapeutics CH SA</x:v>
      </x:c>
      <x:c r="J1289" s="50" t="n">
        <x:v>2016</x:v>
      </x:c>
      <x:c r="K1289" s="50" t="n">
        <x:v>3</x:v>
      </x:c>
      <x:c r="L1289" s="50" t="n">
        <x:v>2019</x:v>
      </x:c>
      <x:c r="M1289" s="50" t="n">
        <x:v>1</x:v>
      </x:c>
      <x:c r="N1289" s="50" t="n">
        <x:v>1</x:v>
      </x:c>
      <x:c r="O1289" s="52" t="str">
        <x:f>IF($F1289="","",$F1289*$M1289)</x:f>
      </x:c>
      <x:c r="P1289" s="54" t="str">
        <x:f>IF('Deal_Master_Wide'!$BV$186="","",'Deal_Master_Wide'!$BV$186)</x:f>
      </x:c>
      <x:c r="Q1289" s="54" t="str">
        <x:f>IF('Deal_Master_Wide'!$CC$186="","",'Deal_Master_Wide'!$CC$186)</x:f>
      </x:c>
      <x:c r="R1289" s="54" t="str">
        <x:f>IF('Deal_Master_Wide'!$CJ$186="","",'Deal_Master_Wide'!$CJ$186)</x:f>
      </x:c>
      <x:c r="S1289" s="54" t="str">
        <x:f>IF('Deal_Master_Wide'!$CQ$186="","",'Deal_Master_Wide'!$CQ$186)</x:f>
      </x:c>
      <x:c r="T1289" s="54" t="str">
        <x:f>IF('Deal_Master_Wide'!$CX$186="","",'Deal_Master_Wide'!$CX$186)</x:f>
      </x:c>
      <x:c r="U1289" s="54" t="str">
        <x:f>IF('Deal_Master_Wide'!$DE$186="","",'Deal_Master_Wide'!$DE$186)</x:f>
      </x:c>
      <x:c r="V1289" s="56" t="str">
        <x:f>IF('Deal_Master_Wide'!$DL$186="","",'Deal_Master_Wide'!$DL$186)</x:f>
      </x:c>
      <x:c r="W1289" s="56" t="str">
        <x:f>IF('Deal_Master_Wide'!$DS$186="","",'Deal_Master_Wide'!$DS$186)</x:f>
      </x:c>
      <x:c r="X1289" s="56" t="str">
        <x:f>IF('Deal_Master_Wide'!$DZ$186="","",'Deal_Master_Wide'!$DZ$186)</x:f>
      </x:c>
      <x:c r="Y1289" s="118" t="str">
        <x:f>IF('Deal_Master_Wide'!$EG$186="","",'Deal_Master_Wide'!$EG$186)</x:f>
      </x:c>
      <x:c r="Z1289" s="118" t="str">
        <x:f>IF('Deal_Master_Wide'!$EN$186="","",'Deal_Master_Wide'!$EN$186)</x:f>
      </x:c>
      <x:c r="AA1289" s="52" t="str">
        <x:f>IF('Deal_Master_Wide'!$AL$186="","",'Deal_Master_Wide'!$AL$186)</x:f>
        <x:v>Unknown</x:v>
      </x:c>
      <x:c r="AB1289" s="54" t="str">
        <x:f>IF('Deal_Master_Wide'!$AF$186="","",'Deal_Master_Wide'!$AF$186)</x:f>
      </x:c>
      <x:c r="AC1289" s="52" t="str">
        <x:f>IF(COUNT($P1289,$Q1289,$R1289,$S1289,$T1289,$U1289,$V1289,$W1289,$X1289)=9,"Yes","No")</x:f>
        <x:v>No</x:v>
      </x:c>
      <x:c r="AD1289" s="52" t="str">
        <x:f>IF(COUNT($Y1289,$Z1289)=2,"Yes","No")</x:f>
        <x:v>No</x:v>
      </x:c>
      <x:c r="AE1289" s="50" t="str"/>
      <x:c r="AF1289" t="str"/>
    </x:row>
    <x:row r="1290" ht="20" customHeight="1">
      <x:c r="A1290" s="50" t="str">
        <x:v>CTL-0185</x:v>
      </x:c>
      <x:c r="B1290" s="50" t="str">
        <x:v>Candidate alternative-rationale group</x:v>
      </x:c>
      <x:c r="C1290" s="52" t="str">
        <x:f>IF('Deal_Master_Wide'!$AU$187="","",'Deal_Master_Wide'!$AU$187)</x:f>
        <x:v>Not reviewed</x:v>
      </x:c>
      <x:c r="D1290" s="52" t="str">
        <x:f>IF('Deal_Master_Wide'!$AV$187="","",'Deal_Master_Wide'!$AV$187)</x:f>
        <x:v>Not assessed</x:v>
      </x:c>
      <x:c r="E1290" s="50" t="n">
        <x:v>0</x:v>
      </x:c>
      <x:c r="F1290" s="52" t="str">
        <x:f>IF(OR($C1290="High-confidence innovation-driven",$C1290="Medium-confidence innovation-driven"),1,IF($C1290="Clear alternative-rationale",0,""))</x:f>
      </x:c>
      <x:c r="G1290" s="52" t="str">
        <x:f>IF('Deal_Master_Wide'!$M$187="","",'Deal_Master_Wide'!$M$187)</x:f>
        <x:v>Review</x:v>
      </x:c>
      <x:c r="H1290" s="50" t="str">
        <x:v>S.A. Mithra pharmaceutical N.V.</x:v>
      </x:c>
      <x:c r="I1290" s="50" t="str">
        <x:v>Novalon SA</x:v>
      </x:c>
      <x:c r="J1290" s="50" t="n">
        <x:v>2015</x:v>
      </x:c>
      <x:c r="K1290" s="50" t="n">
        <x:v>-3</x:v>
      </x:c>
      <x:c r="L1290" s="50" t="n">
        <x:v>2012</x:v>
      </x:c>
      <x:c r="M1290" s="50" t="n">
        <x:v>0</x:v>
      </x:c>
      <x:c r="N1290" s="50" t="n">
        <x:v>0</x:v>
      </x:c>
      <x:c r="O1290" s="52" t="str">
        <x:f>IF($F1290="","",$F1290*$M1290)</x:f>
      </x:c>
      <x:c r="P1290" s="54" t="str">
        <x:f>IF('Deal_Master_Wide'!$BP$187="","",'Deal_Master_Wide'!$BP$187)</x:f>
      </x:c>
      <x:c r="Q1290" s="54" t="str">
        <x:f>IF('Deal_Master_Wide'!$BW$187="","",'Deal_Master_Wide'!$BW$187)</x:f>
      </x:c>
      <x:c r="R1290" s="54" t="str">
        <x:f>IF('Deal_Master_Wide'!$CD$187="","",'Deal_Master_Wide'!$CD$187)</x:f>
      </x:c>
      <x:c r="S1290" s="54" t="str">
        <x:f>IF('Deal_Master_Wide'!$CK$187="","",'Deal_Master_Wide'!$CK$187)</x:f>
      </x:c>
      <x:c r="T1290" s="54" t="str">
        <x:f>IF('Deal_Master_Wide'!$CR$187="","",'Deal_Master_Wide'!$CR$187)</x:f>
      </x:c>
      <x:c r="U1290" s="54" t="str">
        <x:f>IF('Deal_Master_Wide'!$CY$187="","",'Deal_Master_Wide'!$CY$187)</x:f>
      </x:c>
      <x:c r="V1290" s="56" t="str">
        <x:f>IF('Deal_Master_Wide'!$DF$187="","",'Deal_Master_Wide'!$DF$187)</x:f>
      </x:c>
      <x:c r="W1290" s="56" t="str">
        <x:f>IF('Deal_Master_Wide'!$DM$187="","",'Deal_Master_Wide'!$DM$187)</x:f>
      </x:c>
      <x:c r="X1290" s="56" t="str">
        <x:f>IF('Deal_Master_Wide'!$DT$187="","",'Deal_Master_Wide'!$DT$187)</x:f>
      </x:c>
      <x:c r="Y1290" s="118" t="str">
        <x:f>IF('Deal_Master_Wide'!$EA$187="","",'Deal_Master_Wide'!$EA$187)</x:f>
      </x:c>
      <x:c r="Z1290" s="118" t="str">
        <x:f>IF('Deal_Master_Wide'!$EH$187="","",'Deal_Master_Wide'!$EH$187)</x:f>
      </x:c>
      <x:c r="AA1290" s="52" t="str">
        <x:f>IF('Deal_Master_Wide'!$AL$187="","",'Deal_Master_Wide'!$AL$187)</x:f>
        <x:v>Unknown</x:v>
      </x:c>
      <x:c r="AB1290" s="54" t="str">
        <x:f>IF('Deal_Master_Wide'!$AF$187="","",'Deal_Master_Wide'!$AF$187)</x:f>
      </x:c>
      <x:c r="AC1290" s="52" t="str">
        <x:f>IF(COUNT($P1290,$Q1290,$R1290,$S1290,$T1290,$U1290,$V1290,$W1290,$X1290)=9,"Yes","No")</x:f>
        <x:v>No</x:v>
      </x:c>
      <x:c r="AD1290" s="52" t="str">
        <x:f>IF(COUNT($Y1290,$Z1290)=2,"Yes","No")</x:f>
        <x:v>No</x:v>
      </x:c>
      <x:c r="AE1290" s="50" t="str"/>
      <x:c r="AF1290" t="str"/>
    </x:row>
    <x:row r="1291" ht="20" customHeight="1">
      <x:c r="A1291" s="50" t="str">
        <x:v>CTL-0185</x:v>
      </x:c>
      <x:c r="B1291" s="50" t="str">
        <x:v>Candidate alternative-rationale group</x:v>
      </x:c>
      <x:c r="C1291" s="52" t="str">
        <x:f>IF('Deal_Master_Wide'!$AU$187="","",'Deal_Master_Wide'!$AU$187)</x:f>
        <x:v>Not reviewed</x:v>
      </x:c>
      <x:c r="D1291" s="52" t="str">
        <x:f>IF('Deal_Master_Wide'!$AV$187="","",'Deal_Master_Wide'!$AV$187)</x:f>
        <x:v>Not assessed</x:v>
      </x:c>
      <x:c r="E1291" s="50" t="n">
        <x:v>0</x:v>
      </x:c>
      <x:c r="F1291" s="52" t="str">
        <x:f>IF(OR($C1291="High-confidence innovation-driven",$C1291="Medium-confidence innovation-driven"),1,IF($C1291="Clear alternative-rationale",0,""))</x:f>
      </x:c>
      <x:c r="G1291" s="52" t="str">
        <x:f>IF('Deal_Master_Wide'!$M$187="","",'Deal_Master_Wide'!$M$187)</x:f>
        <x:v>Review</x:v>
      </x:c>
      <x:c r="H1291" s="50" t="str">
        <x:v>S.A. Mithra pharmaceutical N.V.</x:v>
      </x:c>
      <x:c r="I1291" s="50" t="str">
        <x:v>Novalon SA</x:v>
      </x:c>
      <x:c r="J1291" s="50" t="n">
        <x:v>2015</x:v>
      </x:c>
      <x:c r="K1291" s="50" t="n">
        <x:v>-2</x:v>
      </x:c>
      <x:c r="L1291" s="50" t="n">
        <x:v>2013</x:v>
      </x:c>
      <x:c r="M1291" s="50" t="n">
        <x:v>0</x:v>
      </x:c>
      <x:c r="N1291" s="50" t="n">
        <x:v>0</x:v>
      </x:c>
      <x:c r="O1291" s="52" t="str">
        <x:f>IF($F1291="","",$F1291*$M1291)</x:f>
      </x:c>
      <x:c r="P1291" s="54" t="str">
        <x:f>IF('Deal_Master_Wide'!$BQ$187="","",'Deal_Master_Wide'!$BQ$187)</x:f>
      </x:c>
      <x:c r="Q1291" s="54" t="str">
        <x:f>IF('Deal_Master_Wide'!$BX$187="","",'Deal_Master_Wide'!$BX$187)</x:f>
      </x:c>
      <x:c r="R1291" s="54" t="str">
        <x:f>IF('Deal_Master_Wide'!$CE$187="","",'Deal_Master_Wide'!$CE$187)</x:f>
      </x:c>
      <x:c r="S1291" s="54" t="str">
        <x:f>IF('Deal_Master_Wide'!$CL$187="","",'Deal_Master_Wide'!$CL$187)</x:f>
      </x:c>
      <x:c r="T1291" s="54" t="str">
        <x:f>IF('Deal_Master_Wide'!$CS$187="","",'Deal_Master_Wide'!$CS$187)</x:f>
      </x:c>
      <x:c r="U1291" s="54" t="str">
        <x:f>IF('Deal_Master_Wide'!$CZ$187="","",'Deal_Master_Wide'!$CZ$187)</x:f>
      </x:c>
      <x:c r="V1291" s="56" t="str">
        <x:f>IF('Deal_Master_Wide'!$DG$187="","",'Deal_Master_Wide'!$DG$187)</x:f>
      </x:c>
      <x:c r="W1291" s="56" t="str">
        <x:f>IF('Deal_Master_Wide'!$DN$187="","",'Deal_Master_Wide'!$DN$187)</x:f>
      </x:c>
      <x:c r="X1291" s="56" t="str">
        <x:f>IF('Deal_Master_Wide'!$DU$187="","",'Deal_Master_Wide'!$DU$187)</x:f>
      </x:c>
      <x:c r="Y1291" s="118" t="str">
        <x:f>IF('Deal_Master_Wide'!$EB$187="","",'Deal_Master_Wide'!$EB$187)</x:f>
      </x:c>
      <x:c r="Z1291" s="118" t="str">
        <x:f>IF('Deal_Master_Wide'!$EI$187="","",'Deal_Master_Wide'!$EI$187)</x:f>
      </x:c>
      <x:c r="AA1291" s="52" t="str">
        <x:f>IF('Deal_Master_Wide'!$AL$187="","",'Deal_Master_Wide'!$AL$187)</x:f>
        <x:v>Unknown</x:v>
      </x:c>
      <x:c r="AB1291" s="54" t="str">
        <x:f>IF('Deal_Master_Wide'!$AF$187="","",'Deal_Master_Wide'!$AF$187)</x:f>
      </x:c>
      <x:c r="AC1291" s="52" t="str">
        <x:f>IF(COUNT($P1291,$Q1291,$R1291,$S1291,$T1291,$U1291,$V1291,$W1291,$X1291)=9,"Yes","No")</x:f>
        <x:v>No</x:v>
      </x:c>
      <x:c r="AD1291" s="52" t="str">
        <x:f>IF(COUNT($Y1291,$Z1291)=2,"Yes","No")</x:f>
        <x:v>No</x:v>
      </x:c>
      <x:c r="AE1291" s="50" t="str"/>
      <x:c r="AF1291" t="str"/>
    </x:row>
    <x:row r="1292" ht="20" customHeight="1">
      <x:c r="A1292" s="50" t="str">
        <x:v>CTL-0185</x:v>
      </x:c>
      <x:c r="B1292" s="50" t="str">
        <x:v>Candidate alternative-rationale group</x:v>
      </x:c>
      <x:c r="C1292" s="52" t="str">
        <x:f>IF('Deal_Master_Wide'!$AU$187="","",'Deal_Master_Wide'!$AU$187)</x:f>
        <x:v>Not reviewed</x:v>
      </x:c>
      <x:c r="D1292" s="52" t="str">
        <x:f>IF('Deal_Master_Wide'!$AV$187="","",'Deal_Master_Wide'!$AV$187)</x:f>
        <x:v>Not assessed</x:v>
      </x:c>
      <x:c r="E1292" s="50" t="n">
        <x:v>0</x:v>
      </x:c>
      <x:c r="F1292" s="52" t="str">
        <x:f>IF(OR($C1292="High-confidence innovation-driven",$C1292="Medium-confidence innovation-driven"),1,IF($C1292="Clear alternative-rationale",0,""))</x:f>
      </x:c>
      <x:c r="G1292" s="52" t="str">
        <x:f>IF('Deal_Master_Wide'!$M$187="","",'Deal_Master_Wide'!$M$187)</x:f>
        <x:v>Review</x:v>
      </x:c>
      <x:c r="H1292" s="50" t="str">
        <x:v>S.A. Mithra pharmaceutical N.V.</x:v>
      </x:c>
      <x:c r="I1292" s="50" t="str">
        <x:v>Novalon SA</x:v>
      </x:c>
      <x:c r="J1292" s="50" t="n">
        <x:v>2015</x:v>
      </x:c>
      <x:c r="K1292" s="50" t="n">
        <x:v>-1</x:v>
      </x:c>
      <x:c r="L1292" s="50" t="n">
        <x:v>2014</x:v>
      </x:c>
      <x:c r="M1292" s="50" t="n">
        <x:v>0</x:v>
      </x:c>
      <x:c r="N1292" s="50" t="n">
        <x:v>0</x:v>
      </x:c>
      <x:c r="O1292" s="52" t="str">
        <x:f>IF($F1292="","",$F1292*$M1292)</x:f>
      </x:c>
      <x:c r="P1292" s="54" t="str">
        <x:f>IF('Deal_Master_Wide'!$BR$187="","",'Deal_Master_Wide'!$BR$187)</x:f>
      </x:c>
      <x:c r="Q1292" s="54" t="str">
        <x:f>IF('Deal_Master_Wide'!$BY$187="","",'Deal_Master_Wide'!$BY$187)</x:f>
      </x:c>
      <x:c r="R1292" s="54" t="str">
        <x:f>IF('Deal_Master_Wide'!$CF$187="","",'Deal_Master_Wide'!$CF$187)</x:f>
      </x:c>
      <x:c r="S1292" s="54" t="str">
        <x:f>IF('Deal_Master_Wide'!$CM$187="","",'Deal_Master_Wide'!$CM$187)</x:f>
      </x:c>
      <x:c r="T1292" s="54" t="str">
        <x:f>IF('Deal_Master_Wide'!$CT$187="","",'Deal_Master_Wide'!$CT$187)</x:f>
      </x:c>
      <x:c r="U1292" s="54" t="str">
        <x:f>IF('Deal_Master_Wide'!$DA$187="","",'Deal_Master_Wide'!$DA$187)</x:f>
      </x:c>
      <x:c r="V1292" s="56" t="str">
        <x:f>IF('Deal_Master_Wide'!$DH$187="","",'Deal_Master_Wide'!$DH$187)</x:f>
      </x:c>
      <x:c r="W1292" s="56" t="str">
        <x:f>IF('Deal_Master_Wide'!$DO$187="","",'Deal_Master_Wide'!$DO$187)</x:f>
      </x:c>
      <x:c r="X1292" s="56" t="str">
        <x:f>IF('Deal_Master_Wide'!$DV$187="","",'Deal_Master_Wide'!$DV$187)</x:f>
      </x:c>
      <x:c r="Y1292" s="118" t="str">
        <x:f>IF('Deal_Master_Wide'!$EC$187="","",'Deal_Master_Wide'!$EC$187)</x:f>
      </x:c>
      <x:c r="Z1292" s="118" t="str">
        <x:f>IF('Deal_Master_Wide'!$EJ$187="","",'Deal_Master_Wide'!$EJ$187)</x:f>
      </x:c>
      <x:c r="AA1292" s="52" t="str">
        <x:f>IF('Deal_Master_Wide'!$AL$187="","",'Deal_Master_Wide'!$AL$187)</x:f>
        <x:v>Unknown</x:v>
      </x:c>
      <x:c r="AB1292" s="54" t="str">
        <x:f>IF('Deal_Master_Wide'!$AF$187="","",'Deal_Master_Wide'!$AF$187)</x:f>
      </x:c>
      <x:c r="AC1292" s="52" t="str">
        <x:f>IF(COUNT($P1292,$Q1292,$R1292,$S1292,$T1292,$U1292,$V1292,$W1292,$X1292)=9,"Yes","No")</x:f>
        <x:v>No</x:v>
      </x:c>
      <x:c r="AD1292" s="52" t="str">
        <x:f>IF(COUNT($Y1292,$Z1292)=2,"Yes","No")</x:f>
        <x:v>No</x:v>
      </x:c>
      <x:c r="AE1292" s="50" t="str"/>
      <x:c r="AF1292" t="str"/>
    </x:row>
    <x:row r="1293" ht="20" customHeight="1">
      <x:c r="A1293" s="50" t="str">
        <x:v>CTL-0185</x:v>
      </x:c>
      <x:c r="B1293" s="50" t="str">
        <x:v>Candidate alternative-rationale group</x:v>
      </x:c>
      <x:c r="C1293" s="52" t="str">
        <x:f>IF('Deal_Master_Wide'!$AU$187="","",'Deal_Master_Wide'!$AU$187)</x:f>
        <x:v>Not reviewed</x:v>
      </x:c>
      <x:c r="D1293" s="52" t="str">
        <x:f>IF('Deal_Master_Wide'!$AV$187="","",'Deal_Master_Wide'!$AV$187)</x:f>
        <x:v>Not assessed</x:v>
      </x:c>
      <x:c r="E1293" s="50" t="n">
        <x:v>0</x:v>
      </x:c>
      <x:c r="F1293" s="52" t="str">
        <x:f>IF(OR($C1293="High-confidence innovation-driven",$C1293="Medium-confidence innovation-driven"),1,IF($C1293="Clear alternative-rationale",0,""))</x:f>
      </x:c>
      <x:c r="G1293" s="52" t="str">
        <x:f>IF('Deal_Master_Wide'!$M$187="","",'Deal_Master_Wide'!$M$187)</x:f>
        <x:v>Review</x:v>
      </x:c>
      <x:c r="H1293" s="50" t="str">
        <x:v>S.A. Mithra pharmaceutical N.V.</x:v>
      </x:c>
      <x:c r="I1293" s="50" t="str">
        <x:v>Novalon SA</x:v>
      </x:c>
      <x:c r="J1293" s="50" t="n">
        <x:v>2015</x:v>
      </x:c>
      <x:c r="K1293" s="50" t="n">
        <x:v>0</x:v>
      </x:c>
      <x:c r="L1293" s="50" t="n">
        <x:v>2015</x:v>
      </x:c>
      <x:c r="M1293" s="50" t="n">
        <x:v>0</x:v>
      </x:c>
      <x:c r="N1293" s="50" t="n">
        <x:v>1</x:v>
      </x:c>
      <x:c r="O1293" s="52" t="str">
        <x:f>IF($F1293="","",$F1293*$M1293)</x:f>
      </x:c>
      <x:c r="P1293" s="54" t="str">
        <x:f>IF('Deal_Master_Wide'!$BS$187="","",'Deal_Master_Wide'!$BS$187)</x:f>
      </x:c>
      <x:c r="Q1293" s="54" t="str">
        <x:f>IF('Deal_Master_Wide'!$BZ$187="","",'Deal_Master_Wide'!$BZ$187)</x:f>
      </x:c>
      <x:c r="R1293" s="54" t="str">
        <x:f>IF('Deal_Master_Wide'!$CG$187="","",'Deal_Master_Wide'!$CG$187)</x:f>
      </x:c>
      <x:c r="S1293" s="54" t="str">
        <x:f>IF('Deal_Master_Wide'!$CN$187="","",'Deal_Master_Wide'!$CN$187)</x:f>
      </x:c>
      <x:c r="T1293" s="54" t="str">
        <x:f>IF('Deal_Master_Wide'!$CU$187="","",'Deal_Master_Wide'!$CU$187)</x:f>
      </x:c>
      <x:c r="U1293" s="54" t="str">
        <x:f>IF('Deal_Master_Wide'!$DB$187="","",'Deal_Master_Wide'!$DB$187)</x:f>
      </x:c>
      <x:c r="V1293" s="56" t="str">
        <x:f>IF('Deal_Master_Wide'!$DI$187="","",'Deal_Master_Wide'!$DI$187)</x:f>
      </x:c>
      <x:c r="W1293" s="56" t="str">
        <x:f>IF('Deal_Master_Wide'!$DP$187="","",'Deal_Master_Wide'!$DP$187)</x:f>
      </x:c>
      <x:c r="X1293" s="56" t="str">
        <x:f>IF('Deal_Master_Wide'!$DW$187="","",'Deal_Master_Wide'!$DW$187)</x:f>
      </x:c>
      <x:c r="Y1293" s="118" t="str">
        <x:f>IF('Deal_Master_Wide'!$ED$187="","",'Deal_Master_Wide'!$ED$187)</x:f>
      </x:c>
      <x:c r="Z1293" s="118" t="str">
        <x:f>IF('Deal_Master_Wide'!$EK$187="","",'Deal_Master_Wide'!$EK$187)</x:f>
      </x:c>
      <x:c r="AA1293" s="52" t="str">
        <x:f>IF('Deal_Master_Wide'!$AL$187="","",'Deal_Master_Wide'!$AL$187)</x:f>
        <x:v>Unknown</x:v>
      </x:c>
      <x:c r="AB1293" s="54" t="str">
        <x:f>IF('Deal_Master_Wide'!$AF$187="","",'Deal_Master_Wide'!$AF$187)</x:f>
      </x:c>
      <x:c r="AC1293" s="52" t="str">
        <x:f>IF(COUNT($P1293,$Q1293,$R1293,$S1293,$T1293,$U1293,$V1293,$W1293,$X1293)=9,"Yes","No")</x:f>
        <x:v>No</x:v>
      </x:c>
      <x:c r="AD1293" s="52" t="str">
        <x:f>IF(COUNT($Y1293,$Z1293)=2,"Yes","No")</x:f>
        <x:v>No</x:v>
      </x:c>
      <x:c r="AE1293" s="50" t="str"/>
      <x:c r="AF1293" t="str"/>
    </x:row>
    <x:row r="1294" ht="20" customHeight="1">
      <x:c r="A1294" s="50" t="str">
        <x:v>CTL-0185</x:v>
      </x:c>
      <x:c r="B1294" s="50" t="str">
        <x:v>Candidate alternative-rationale group</x:v>
      </x:c>
      <x:c r="C1294" s="52" t="str">
        <x:f>IF('Deal_Master_Wide'!$AU$187="","",'Deal_Master_Wide'!$AU$187)</x:f>
        <x:v>Not reviewed</x:v>
      </x:c>
      <x:c r="D1294" s="52" t="str">
        <x:f>IF('Deal_Master_Wide'!$AV$187="","",'Deal_Master_Wide'!$AV$187)</x:f>
        <x:v>Not assessed</x:v>
      </x:c>
      <x:c r="E1294" s="50" t="n">
        <x:v>0</x:v>
      </x:c>
      <x:c r="F1294" s="52" t="str">
        <x:f>IF(OR($C1294="High-confidence innovation-driven",$C1294="Medium-confidence innovation-driven"),1,IF($C1294="Clear alternative-rationale",0,""))</x:f>
      </x:c>
      <x:c r="G1294" s="52" t="str">
        <x:f>IF('Deal_Master_Wide'!$M$187="","",'Deal_Master_Wide'!$M$187)</x:f>
        <x:v>Review</x:v>
      </x:c>
      <x:c r="H1294" s="50" t="str">
        <x:v>S.A. Mithra pharmaceutical N.V.</x:v>
      </x:c>
      <x:c r="I1294" s="50" t="str">
        <x:v>Novalon SA</x:v>
      </x:c>
      <x:c r="J1294" s="50" t="n">
        <x:v>2015</x:v>
      </x:c>
      <x:c r="K1294" s="50" t="n">
        <x:v>1</x:v>
      </x:c>
      <x:c r="L1294" s="50" t="n">
        <x:v>2016</x:v>
      </x:c>
      <x:c r="M1294" s="50" t="n">
        <x:v>1</x:v>
      </x:c>
      <x:c r="N1294" s="50" t="n">
        <x:v>1</x:v>
      </x:c>
      <x:c r="O1294" s="52" t="str">
        <x:f>IF($F1294="","",$F1294*$M1294)</x:f>
      </x:c>
      <x:c r="P1294" s="54" t="str">
        <x:f>IF('Deal_Master_Wide'!$BT$187="","",'Deal_Master_Wide'!$BT$187)</x:f>
      </x:c>
      <x:c r="Q1294" s="54" t="str">
        <x:f>IF('Deal_Master_Wide'!$CA$187="","",'Deal_Master_Wide'!$CA$187)</x:f>
      </x:c>
      <x:c r="R1294" s="54" t="str">
        <x:f>IF('Deal_Master_Wide'!$CH$187="","",'Deal_Master_Wide'!$CH$187)</x:f>
      </x:c>
      <x:c r="S1294" s="54" t="str">
        <x:f>IF('Deal_Master_Wide'!$CO$187="","",'Deal_Master_Wide'!$CO$187)</x:f>
      </x:c>
      <x:c r="T1294" s="54" t="str">
        <x:f>IF('Deal_Master_Wide'!$CV$187="","",'Deal_Master_Wide'!$CV$187)</x:f>
      </x:c>
      <x:c r="U1294" s="54" t="str">
        <x:f>IF('Deal_Master_Wide'!$DC$187="","",'Deal_Master_Wide'!$DC$187)</x:f>
      </x:c>
      <x:c r="V1294" s="56" t="str">
        <x:f>IF('Deal_Master_Wide'!$DJ$187="","",'Deal_Master_Wide'!$DJ$187)</x:f>
      </x:c>
      <x:c r="W1294" s="56" t="str">
        <x:f>IF('Deal_Master_Wide'!$DQ$187="","",'Deal_Master_Wide'!$DQ$187)</x:f>
      </x:c>
      <x:c r="X1294" s="56" t="str">
        <x:f>IF('Deal_Master_Wide'!$DX$187="","",'Deal_Master_Wide'!$DX$187)</x:f>
      </x:c>
      <x:c r="Y1294" s="118" t="str">
        <x:f>IF('Deal_Master_Wide'!$EE$187="","",'Deal_Master_Wide'!$EE$187)</x:f>
      </x:c>
      <x:c r="Z1294" s="118" t="str">
        <x:f>IF('Deal_Master_Wide'!$EL$187="","",'Deal_Master_Wide'!$EL$187)</x:f>
      </x:c>
      <x:c r="AA1294" s="52" t="str">
        <x:f>IF('Deal_Master_Wide'!$AL$187="","",'Deal_Master_Wide'!$AL$187)</x:f>
        <x:v>Unknown</x:v>
      </x:c>
      <x:c r="AB1294" s="54" t="str">
        <x:f>IF('Deal_Master_Wide'!$AF$187="","",'Deal_Master_Wide'!$AF$187)</x:f>
      </x:c>
      <x:c r="AC1294" s="52" t="str">
        <x:f>IF(COUNT($P1294,$Q1294,$R1294,$S1294,$T1294,$U1294,$V1294,$W1294,$X1294)=9,"Yes","No")</x:f>
        <x:v>No</x:v>
      </x:c>
      <x:c r="AD1294" s="52" t="str">
        <x:f>IF(COUNT($Y1294,$Z1294)=2,"Yes","No")</x:f>
        <x:v>No</x:v>
      </x:c>
      <x:c r="AE1294" s="50" t="str"/>
      <x:c r="AF1294" t="str"/>
    </x:row>
    <x:row r="1295" ht="20" customHeight="1">
      <x:c r="A1295" s="50" t="str">
        <x:v>CTL-0185</x:v>
      </x:c>
      <x:c r="B1295" s="50" t="str">
        <x:v>Candidate alternative-rationale group</x:v>
      </x:c>
      <x:c r="C1295" s="52" t="str">
        <x:f>IF('Deal_Master_Wide'!$AU$187="","",'Deal_Master_Wide'!$AU$187)</x:f>
        <x:v>Not reviewed</x:v>
      </x:c>
      <x:c r="D1295" s="52" t="str">
        <x:f>IF('Deal_Master_Wide'!$AV$187="","",'Deal_Master_Wide'!$AV$187)</x:f>
        <x:v>Not assessed</x:v>
      </x:c>
      <x:c r="E1295" s="50" t="n">
        <x:v>0</x:v>
      </x:c>
      <x:c r="F1295" s="52" t="str">
        <x:f>IF(OR($C1295="High-confidence innovation-driven",$C1295="Medium-confidence innovation-driven"),1,IF($C1295="Clear alternative-rationale",0,""))</x:f>
      </x:c>
      <x:c r="G1295" s="52" t="str">
        <x:f>IF('Deal_Master_Wide'!$M$187="","",'Deal_Master_Wide'!$M$187)</x:f>
        <x:v>Review</x:v>
      </x:c>
      <x:c r="H1295" s="50" t="str">
        <x:v>S.A. Mithra pharmaceutical N.V.</x:v>
      </x:c>
      <x:c r="I1295" s="50" t="str">
        <x:v>Novalon SA</x:v>
      </x:c>
      <x:c r="J1295" s="50" t="n">
        <x:v>2015</x:v>
      </x:c>
      <x:c r="K1295" s="50" t="n">
        <x:v>2</x:v>
      </x:c>
      <x:c r="L1295" s="50" t="n">
        <x:v>2017</x:v>
      </x:c>
      <x:c r="M1295" s="50" t="n">
        <x:v>1</x:v>
      </x:c>
      <x:c r="N1295" s="50" t="n">
        <x:v>1</x:v>
      </x:c>
      <x:c r="O1295" s="52" t="str">
        <x:f>IF($F1295="","",$F1295*$M1295)</x:f>
      </x:c>
      <x:c r="P1295" s="54" t="str">
        <x:f>IF('Deal_Master_Wide'!$BU$187="","",'Deal_Master_Wide'!$BU$187)</x:f>
      </x:c>
      <x:c r="Q1295" s="54" t="str">
        <x:f>IF('Deal_Master_Wide'!$CB$187="","",'Deal_Master_Wide'!$CB$187)</x:f>
      </x:c>
      <x:c r="R1295" s="54" t="str">
        <x:f>IF('Deal_Master_Wide'!$CI$187="","",'Deal_Master_Wide'!$CI$187)</x:f>
      </x:c>
      <x:c r="S1295" s="54" t="str">
        <x:f>IF('Deal_Master_Wide'!$CP$187="","",'Deal_Master_Wide'!$CP$187)</x:f>
      </x:c>
      <x:c r="T1295" s="54" t="str">
        <x:f>IF('Deal_Master_Wide'!$CW$187="","",'Deal_Master_Wide'!$CW$187)</x:f>
      </x:c>
      <x:c r="U1295" s="54" t="str">
        <x:f>IF('Deal_Master_Wide'!$DD$187="","",'Deal_Master_Wide'!$DD$187)</x:f>
      </x:c>
      <x:c r="V1295" s="56" t="str">
        <x:f>IF('Deal_Master_Wide'!$DK$187="","",'Deal_Master_Wide'!$DK$187)</x:f>
      </x:c>
      <x:c r="W1295" s="56" t="str">
        <x:f>IF('Deal_Master_Wide'!$DR$187="","",'Deal_Master_Wide'!$DR$187)</x:f>
      </x:c>
      <x:c r="X1295" s="56" t="str">
        <x:f>IF('Deal_Master_Wide'!$DY$187="","",'Deal_Master_Wide'!$DY$187)</x:f>
      </x:c>
      <x:c r="Y1295" s="118" t="str">
        <x:f>IF('Deal_Master_Wide'!$EF$187="","",'Deal_Master_Wide'!$EF$187)</x:f>
      </x:c>
      <x:c r="Z1295" s="118" t="str">
        <x:f>IF('Deal_Master_Wide'!$EM$187="","",'Deal_Master_Wide'!$EM$187)</x:f>
      </x:c>
      <x:c r="AA1295" s="52" t="str">
        <x:f>IF('Deal_Master_Wide'!$AL$187="","",'Deal_Master_Wide'!$AL$187)</x:f>
        <x:v>Unknown</x:v>
      </x:c>
      <x:c r="AB1295" s="54" t="str">
        <x:f>IF('Deal_Master_Wide'!$AF$187="","",'Deal_Master_Wide'!$AF$187)</x:f>
      </x:c>
      <x:c r="AC1295" s="52" t="str">
        <x:f>IF(COUNT($P1295,$Q1295,$R1295,$S1295,$T1295,$U1295,$V1295,$W1295,$X1295)=9,"Yes","No")</x:f>
        <x:v>No</x:v>
      </x:c>
      <x:c r="AD1295" s="52" t="str">
        <x:f>IF(COUNT($Y1295,$Z1295)=2,"Yes","No")</x:f>
        <x:v>No</x:v>
      </x:c>
      <x:c r="AE1295" s="50" t="str"/>
      <x:c r="AF1295" t="str"/>
    </x:row>
    <x:row r="1296" ht="20" customHeight="1">
      <x:c r="A1296" s="50" t="str">
        <x:v>CTL-0185</x:v>
      </x:c>
      <x:c r="B1296" s="50" t="str">
        <x:v>Candidate alternative-rationale group</x:v>
      </x:c>
      <x:c r="C1296" s="52" t="str">
        <x:f>IF('Deal_Master_Wide'!$AU$187="","",'Deal_Master_Wide'!$AU$187)</x:f>
        <x:v>Not reviewed</x:v>
      </x:c>
      <x:c r="D1296" s="52" t="str">
        <x:f>IF('Deal_Master_Wide'!$AV$187="","",'Deal_Master_Wide'!$AV$187)</x:f>
        <x:v>Not assessed</x:v>
      </x:c>
      <x:c r="E1296" s="50" t="n">
        <x:v>0</x:v>
      </x:c>
      <x:c r="F1296" s="52" t="str">
        <x:f>IF(OR($C1296="High-confidence innovation-driven",$C1296="Medium-confidence innovation-driven"),1,IF($C1296="Clear alternative-rationale",0,""))</x:f>
      </x:c>
      <x:c r="G1296" s="52" t="str">
        <x:f>IF('Deal_Master_Wide'!$M$187="","",'Deal_Master_Wide'!$M$187)</x:f>
        <x:v>Review</x:v>
      </x:c>
      <x:c r="H1296" s="50" t="str">
        <x:v>S.A. Mithra pharmaceutical N.V.</x:v>
      </x:c>
      <x:c r="I1296" s="50" t="str">
        <x:v>Novalon SA</x:v>
      </x:c>
      <x:c r="J1296" s="50" t="n">
        <x:v>2015</x:v>
      </x:c>
      <x:c r="K1296" s="50" t="n">
        <x:v>3</x:v>
      </x:c>
      <x:c r="L1296" s="50" t="n">
        <x:v>2018</x:v>
      </x:c>
      <x:c r="M1296" s="50" t="n">
        <x:v>1</x:v>
      </x:c>
      <x:c r="N1296" s="50" t="n">
        <x:v>1</x:v>
      </x:c>
      <x:c r="O1296" s="52" t="str">
        <x:f>IF($F1296="","",$F1296*$M1296)</x:f>
      </x:c>
      <x:c r="P1296" s="54" t="str">
        <x:f>IF('Deal_Master_Wide'!$BV$187="","",'Deal_Master_Wide'!$BV$187)</x:f>
      </x:c>
      <x:c r="Q1296" s="54" t="str">
        <x:f>IF('Deal_Master_Wide'!$CC$187="","",'Deal_Master_Wide'!$CC$187)</x:f>
      </x:c>
      <x:c r="R1296" s="54" t="str">
        <x:f>IF('Deal_Master_Wide'!$CJ$187="","",'Deal_Master_Wide'!$CJ$187)</x:f>
      </x:c>
      <x:c r="S1296" s="54" t="str">
        <x:f>IF('Deal_Master_Wide'!$CQ$187="","",'Deal_Master_Wide'!$CQ$187)</x:f>
      </x:c>
      <x:c r="T1296" s="54" t="str">
        <x:f>IF('Deal_Master_Wide'!$CX$187="","",'Deal_Master_Wide'!$CX$187)</x:f>
      </x:c>
      <x:c r="U1296" s="54" t="str">
        <x:f>IF('Deal_Master_Wide'!$DE$187="","",'Deal_Master_Wide'!$DE$187)</x:f>
      </x:c>
      <x:c r="V1296" s="56" t="str">
        <x:f>IF('Deal_Master_Wide'!$DL$187="","",'Deal_Master_Wide'!$DL$187)</x:f>
      </x:c>
      <x:c r="W1296" s="56" t="str">
        <x:f>IF('Deal_Master_Wide'!$DS$187="","",'Deal_Master_Wide'!$DS$187)</x:f>
      </x:c>
      <x:c r="X1296" s="56" t="str">
        <x:f>IF('Deal_Master_Wide'!$DZ$187="","",'Deal_Master_Wide'!$DZ$187)</x:f>
      </x:c>
      <x:c r="Y1296" s="118" t="str">
        <x:f>IF('Deal_Master_Wide'!$EG$187="","",'Deal_Master_Wide'!$EG$187)</x:f>
      </x:c>
      <x:c r="Z1296" s="118" t="str">
        <x:f>IF('Deal_Master_Wide'!$EN$187="","",'Deal_Master_Wide'!$EN$187)</x:f>
      </x:c>
      <x:c r="AA1296" s="52" t="str">
        <x:f>IF('Deal_Master_Wide'!$AL$187="","",'Deal_Master_Wide'!$AL$187)</x:f>
        <x:v>Unknown</x:v>
      </x:c>
      <x:c r="AB1296" s="54" t="str">
        <x:f>IF('Deal_Master_Wide'!$AF$187="","",'Deal_Master_Wide'!$AF$187)</x:f>
      </x:c>
      <x:c r="AC1296" s="52" t="str">
        <x:f>IF(COUNT($P1296,$Q1296,$R1296,$S1296,$T1296,$U1296,$V1296,$W1296,$X1296)=9,"Yes","No")</x:f>
        <x:v>No</x:v>
      </x:c>
      <x:c r="AD1296" s="52" t="str">
        <x:f>IF(COUNT($Y1296,$Z1296)=2,"Yes","No")</x:f>
        <x:v>No</x:v>
      </x:c>
      <x:c r="AE1296" s="50" t="str"/>
      <x:c r="AF1296" t="str"/>
    </x:row>
    <x:row r="1297" ht="20" customHeight="1">
      <x:c r="A1297" s="50" t="str">
        <x:v>CTL-0186</x:v>
      </x:c>
      <x:c r="B1297" s="50" t="str">
        <x:v>Candidate alternative-rationale group</x:v>
      </x:c>
      <x:c r="C1297" s="52" t="str">
        <x:f>IF('Deal_Master_Wide'!$AU$188="","",'Deal_Master_Wide'!$AU$188)</x:f>
        <x:v>Not reviewed</x:v>
      </x:c>
      <x:c r="D1297" s="52" t="str">
        <x:f>IF('Deal_Master_Wide'!$AV$188="","",'Deal_Master_Wide'!$AV$188)</x:f>
        <x:v>Not assessed</x:v>
      </x:c>
      <x:c r="E1297" s="50" t="n">
        <x:v>0</x:v>
      </x:c>
      <x:c r="F1297" s="52" t="str">
        <x:f>IF(OR($C1297="High-confidence innovation-driven",$C1297="Medium-confidence innovation-driven"),1,IF($C1297="Clear alternative-rationale",0,""))</x:f>
      </x:c>
      <x:c r="G1297" s="52" t="str">
        <x:f>IF('Deal_Master_Wide'!$M$188="","",'Deal_Master_Wide'!$M$188)</x:f>
        <x:v>Review</x:v>
      </x:c>
      <x:c r="H1297" s="50" t="str">
        <x:v>Swedbank Robur Fonder AB</x:v>
      </x:c>
      <x:c r="I1297" s="50" t="str">
        <x:v>Camurus AB</x:v>
      </x:c>
      <x:c r="J1297" s="50" t="n">
        <x:v>2015</x:v>
      </x:c>
      <x:c r="K1297" s="50" t="n">
        <x:v>-3</x:v>
      </x:c>
      <x:c r="L1297" s="50" t="n">
        <x:v>2012</x:v>
      </x:c>
      <x:c r="M1297" s="50" t="n">
        <x:v>0</x:v>
      </x:c>
      <x:c r="N1297" s="50" t="n">
        <x:v>0</x:v>
      </x:c>
      <x:c r="O1297" s="52" t="str">
        <x:f>IF($F1297="","",$F1297*$M1297)</x:f>
      </x:c>
      <x:c r="P1297" s="54" t="n">
        <x:f>IF('Deal_Master_Wide'!$BP$188="","",'Deal_Master_Wide'!$BP$188)</x:f>
        <x:v>167.2438</x:v>
      </x:c>
      <x:c r="Q1297" s="54" t="str">
        <x:f>IF('Deal_Master_Wide'!$BW$188="","",'Deal_Master_Wide'!$BW$188)</x:f>
      </x:c>
      <x:c r="R1297" s="54" t="n">
        <x:f>IF('Deal_Master_Wide'!$CD$188="","",'Deal_Master_Wide'!$CD$188)</x:f>
        <x:v>67.8918</x:v>
      </x:c>
      <x:c r="S1297" s="54" t="n">
        <x:f>IF('Deal_Master_Wide'!$CK$188="","",'Deal_Master_Wide'!$CK$188)</x:f>
        <x:v>168.292</x:v>
      </x:c>
      <x:c r="T1297" s="54" t="str">
        <x:f>IF('Deal_Master_Wide'!$CR$188="","",'Deal_Master_Wide'!$CR$188)</x:f>
      </x:c>
      <x:c r="U1297" s="54" t="str">
        <x:f>IF('Deal_Master_Wide'!$CY$188="","",'Deal_Master_Wide'!$CY$188)</x:f>
      </x:c>
      <x:c r="V1297" s="56" t="str">
        <x:f>IF('Deal_Master_Wide'!$DF$188="","",'Deal_Master_Wide'!$DF$188)</x:f>
      </x:c>
      <x:c r="W1297" s="56" t="str">
        <x:f>IF('Deal_Master_Wide'!$DM$188="","",'Deal_Master_Wide'!$DM$188)</x:f>
      </x:c>
      <x:c r="X1297" s="56" t="str">
        <x:f>IF('Deal_Master_Wide'!$DT$188="","",'Deal_Master_Wide'!$DT$188)</x:f>
      </x:c>
      <x:c r="Y1297" s="118" t="str">
        <x:f>IF('Deal_Master_Wide'!$EA$188="","",'Deal_Master_Wide'!$EA$188)</x:f>
      </x:c>
      <x:c r="Z1297" s="118" t="str">
        <x:f>IF('Deal_Master_Wide'!$EH$188="","",'Deal_Master_Wide'!$EH$188)</x:f>
      </x:c>
      <x:c r="AA1297" s="52" t="str">
        <x:f>IF('Deal_Master_Wide'!$AL$188="","",'Deal_Master_Wide'!$AL$188)</x:f>
        <x:v>Unknown</x:v>
      </x:c>
      <x:c r="AB1297" s="54" t="str">
        <x:f>IF('Deal_Master_Wide'!$AF$188="","",'Deal_Master_Wide'!$AF$188)</x:f>
      </x:c>
      <x:c r="AC1297" s="52" t="str">
        <x:f>IF(COUNT($P1297,$Q1297,$R1297,$S1297,$T1297,$U1297,$V1297,$W1297,$X1297)=9,"Yes","No")</x:f>
        <x:v>No</x:v>
      </x:c>
      <x:c r="AD1297" s="52" t="str">
        <x:f>IF(COUNT($Y1297,$Z1297)=2,"Yes","No")</x:f>
        <x:v>No</x:v>
      </x:c>
      <x:c r="AE1297" s="50" t="str"/>
      <x:c r="AF1297" t="str"/>
    </x:row>
    <x:row r="1298" ht="20" customHeight="1">
      <x:c r="A1298" s="50" t="str">
        <x:v>CTL-0186</x:v>
      </x:c>
      <x:c r="B1298" s="50" t="str">
        <x:v>Candidate alternative-rationale group</x:v>
      </x:c>
      <x:c r="C1298" s="52" t="str">
        <x:f>IF('Deal_Master_Wide'!$AU$188="","",'Deal_Master_Wide'!$AU$188)</x:f>
        <x:v>Not reviewed</x:v>
      </x:c>
      <x:c r="D1298" s="52" t="str">
        <x:f>IF('Deal_Master_Wide'!$AV$188="","",'Deal_Master_Wide'!$AV$188)</x:f>
        <x:v>Not assessed</x:v>
      </x:c>
      <x:c r="E1298" s="50" t="n">
        <x:v>0</x:v>
      </x:c>
      <x:c r="F1298" s="52" t="str">
        <x:f>IF(OR($C1298="High-confidence innovation-driven",$C1298="Medium-confidence innovation-driven"),1,IF($C1298="Clear alternative-rationale",0,""))</x:f>
      </x:c>
      <x:c r="G1298" s="52" t="str">
        <x:f>IF('Deal_Master_Wide'!$M$188="","",'Deal_Master_Wide'!$M$188)</x:f>
        <x:v>Review</x:v>
      </x:c>
      <x:c r="H1298" s="50" t="str">
        <x:v>Swedbank Robur Fonder AB</x:v>
      </x:c>
      <x:c r="I1298" s="50" t="str">
        <x:v>Camurus AB</x:v>
      </x:c>
      <x:c r="J1298" s="50" t="n">
        <x:v>2015</x:v>
      </x:c>
      <x:c r="K1298" s="50" t="n">
        <x:v>-2</x:v>
      </x:c>
      <x:c r="L1298" s="50" t="n">
        <x:v>2013</x:v>
      </x:c>
      <x:c r="M1298" s="50" t="n">
        <x:v>0</x:v>
      </x:c>
      <x:c r="N1298" s="50" t="n">
        <x:v>0</x:v>
      </x:c>
      <x:c r="O1298" s="52" t="str">
        <x:f>IF($F1298="","",$F1298*$M1298)</x:f>
      </x:c>
      <x:c r="P1298" s="54" t="n">
        <x:f>IF('Deal_Master_Wide'!$BQ$188="","",'Deal_Master_Wide'!$BQ$188)</x:f>
        <x:v>196.8764</x:v>
      </x:c>
      <x:c r="Q1298" s="54" t="str">
        <x:f>IF('Deal_Master_Wide'!$BX$188="","",'Deal_Master_Wide'!$BX$188)</x:f>
      </x:c>
      <x:c r="R1298" s="54" t="n">
        <x:f>IF('Deal_Master_Wide'!$CE$188="","",'Deal_Master_Wide'!$CE$188)</x:f>
        <x:v>95.8084</x:v>
      </x:c>
      <x:c r="S1298" s="54" t="n">
        <x:f>IF('Deal_Master_Wide'!$CL$188="","",'Deal_Master_Wide'!$CL$188)</x:f>
        <x:v>260.6994</x:v>
      </x:c>
      <x:c r="T1298" s="54" t="str">
        <x:f>IF('Deal_Master_Wide'!$CS$188="","",'Deal_Master_Wide'!$CS$188)</x:f>
      </x:c>
      <x:c r="U1298" s="54" t="str">
        <x:f>IF('Deal_Master_Wide'!$CZ$188="","",'Deal_Master_Wide'!$CZ$188)</x:f>
      </x:c>
      <x:c r="V1298" s="56" t="str">
        <x:f>IF('Deal_Master_Wide'!$DG$188="","",'Deal_Master_Wide'!$DG$188)</x:f>
      </x:c>
      <x:c r="W1298" s="56" t="str">
        <x:f>IF('Deal_Master_Wide'!$DN$188="","",'Deal_Master_Wide'!$DN$188)</x:f>
      </x:c>
      <x:c r="X1298" s="56" t="str">
        <x:f>IF('Deal_Master_Wide'!$DU$188="","",'Deal_Master_Wide'!$DU$188)</x:f>
      </x:c>
      <x:c r="Y1298" s="118" t="str">
        <x:f>IF('Deal_Master_Wide'!$EB$188="","",'Deal_Master_Wide'!$EB$188)</x:f>
      </x:c>
      <x:c r="Z1298" s="118" t="str">
        <x:f>IF('Deal_Master_Wide'!$EI$188="","",'Deal_Master_Wide'!$EI$188)</x:f>
      </x:c>
      <x:c r="AA1298" s="52" t="str">
        <x:f>IF('Deal_Master_Wide'!$AL$188="","",'Deal_Master_Wide'!$AL$188)</x:f>
        <x:v>Unknown</x:v>
      </x:c>
      <x:c r="AB1298" s="54" t="str">
        <x:f>IF('Deal_Master_Wide'!$AF$188="","",'Deal_Master_Wide'!$AF$188)</x:f>
      </x:c>
      <x:c r="AC1298" s="52" t="str">
        <x:f>IF(COUNT($P1298,$Q1298,$R1298,$S1298,$T1298,$U1298,$V1298,$W1298,$X1298)=9,"Yes","No")</x:f>
        <x:v>No</x:v>
      </x:c>
      <x:c r="AD1298" s="52" t="str">
        <x:f>IF(COUNT($Y1298,$Z1298)=2,"Yes","No")</x:f>
        <x:v>No</x:v>
      </x:c>
      <x:c r="AE1298" s="50" t="str"/>
      <x:c r="AF1298" t="str"/>
    </x:row>
    <x:row r="1299" ht="20" customHeight="1">
      <x:c r="A1299" s="50" t="str">
        <x:v>CTL-0186</x:v>
      </x:c>
      <x:c r="B1299" s="50" t="str">
        <x:v>Candidate alternative-rationale group</x:v>
      </x:c>
      <x:c r="C1299" s="52" t="str">
        <x:f>IF('Deal_Master_Wide'!$AU$188="","",'Deal_Master_Wide'!$AU$188)</x:f>
        <x:v>Not reviewed</x:v>
      </x:c>
      <x:c r="D1299" s="52" t="str">
        <x:f>IF('Deal_Master_Wide'!$AV$188="","",'Deal_Master_Wide'!$AV$188)</x:f>
        <x:v>Not assessed</x:v>
      </x:c>
      <x:c r="E1299" s="50" t="n">
        <x:v>0</x:v>
      </x:c>
      <x:c r="F1299" s="52" t="str">
        <x:f>IF(OR($C1299="High-confidence innovation-driven",$C1299="Medium-confidence innovation-driven"),1,IF($C1299="Clear alternative-rationale",0,""))</x:f>
      </x:c>
      <x:c r="G1299" s="52" t="str">
        <x:f>IF('Deal_Master_Wide'!$M$188="","",'Deal_Master_Wide'!$M$188)</x:f>
        <x:v>Review</x:v>
      </x:c>
      <x:c r="H1299" s="50" t="str">
        <x:v>Swedbank Robur Fonder AB</x:v>
      </x:c>
      <x:c r="I1299" s="50" t="str">
        <x:v>Camurus AB</x:v>
      </x:c>
      <x:c r="J1299" s="50" t="n">
        <x:v>2015</x:v>
      </x:c>
      <x:c r="K1299" s="50" t="n">
        <x:v>-1</x:v>
      </x:c>
      <x:c r="L1299" s="50" t="n">
        <x:v>2014</x:v>
      </x:c>
      <x:c r="M1299" s="50" t="n">
        <x:v>0</x:v>
      </x:c>
      <x:c r="N1299" s="50" t="n">
        <x:v>0</x:v>
      </x:c>
      <x:c r="O1299" s="52" t="str">
        <x:f>IF($F1299="","",$F1299*$M1299)</x:f>
      </x:c>
      <x:c r="P1299" s="54" t="n">
        <x:f>IF('Deal_Master_Wide'!$BR$188="","",'Deal_Master_Wide'!$BR$188)</x:f>
        <x:v>205.7777</x:v>
      </x:c>
      <x:c r="Q1299" s="54" t="str">
        <x:f>IF('Deal_Master_Wide'!$BY$188="","",'Deal_Master_Wide'!$BY$188)</x:f>
      </x:c>
      <x:c r="R1299" s="54" t="n">
        <x:f>IF('Deal_Master_Wide'!$CF$188="","",'Deal_Master_Wide'!$CF$188)</x:f>
        <x:v>4.23</x:v>
      </x:c>
      <x:c r="S1299" s="54" t="n">
        <x:f>IF('Deal_Master_Wide'!$CM$188="","",'Deal_Master_Wide'!$CM$188)</x:f>
        <x:v>215.8943</x:v>
      </x:c>
      <x:c r="T1299" s="54" t="str">
        <x:f>IF('Deal_Master_Wide'!$CT$188="","",'Deal_Master_Wide'!$CT$188)</x:f>
      </x:c>
      <x:c r="U1299" s="54" t="str">
        <x:f>IF('Deal_Master_Wide'!$DA$188="","",'Deal_Master_Wide'!$DA$188)</x:f>
      </x:c>
      <x:c r="V1299" s="56" t="str">
        <x:f>IF('Deal_Master_Wide'!$DH$188="","",'Deal_Master_Wide'!$DH$188)</x:f>
      </x:c>
      <x:c r="W1299" s="56" t="str">
        <x:f>IF('Deal_Master_Wide'!$DO$188="","",'Deal_Master_Wide'!$DO$188)</x:f>
      </x:c>
      <x:c r="X1299" s="56" t="str">
        <x:f>IF('Deal_Master_Wide'!$DV$188="","",'Deal_Master_Wide'!$DV$188)</x:f>
      </x:c>
      <x:c r="Y1299" s="118" t="str">
        <x:f>IF('Deal_Master_Wide'!$EC$188="","",'Deal_Master_Wide'!$EC$188)</x:f>
      </x:c>
      <x:c r="Z1299" s="118" t="str">
        <x:f>IF('Deal_Master_Wide'!$EJ$188="","",'Deal_Master_Wide'!$EJ$188)</x:f>
      </x:c>
      <x:c r="AA1299" s="52" t="str">
        <x:f>IF('Deal_Master_Wide'!$AL$188="","",'Deal_Master_Wide'!$AL$188)</x:f>
        <x:v>Unknown</x:v>
      </x:c>
      <x:c r="AB1299" s="54" t="str">
        <x:f>IF('Deal_Master_Wide'!$AF$188="","",'Deal_Master_Wide'!$AF$188)</x:f>
      </x:c>
      <x:c r="AC1299" s="52" t="str">
        <x:f>IF(COUNT($P1299,$Q1299,$R1299,$S1299,$T1299,$U1299,$V1299,$W1299,$X1299)=9,"Yes","No")</x:f>
        <x:v>No</x:v>
      </x:c>
      <x:c r="AD1299" s="52" t="str">
        <x:f>IF(COUNT($Y1299,$Z1299)=2,"Yes","No")</x:f>
        <x:v>No</x:v>
      </x:c>
      <x:c r="AE1299" s="50" t="str"/>
      <x:c r="AF1299" t="str"/>
    </x:row>
    <x:row r="1300" ht="20" customHeight="1">
      <x:c r="A1300" s="50" t="str">
        <x:v>CTL-0186</x:v>
      </x:c>
      <x:c r="B1300" s="50" t="str">
        <x:v>Candidate alternative-rationale group</x:v>
      </x:c>
      <x:c r="C1300" s="52" t="str">
        <x:f>IF('Deal_Master_Wide'!$AU$188="","",'Deal_Master_Wide'!$AU$188)</x:f>
        <x:v>Not reviewed</x:v>
      </x:c>
      <x:c r="D1300" s="52" t="str">
        <x:f>IF('Deal_Master_Wide'!$AV$188="","",'Deal_Master_Wide'!$AV$188)</x:f>
        <x:v>Not assessed</x:v>
      </x:c>
      <x:c r="E1300" s="50" t="n">
        <x:v>0</x:v>
      </x:c>
      <x:c r="F1300" s="52" t="str">
        <x:f>IF(OR($C1300="High-confidence innovation-driven",$C1300="Medium-confidence innovation-driven"),1,IF($C1300="Clear alternative-rationale",0,""))</x:f>
      </x:c>
      <x:c r="G1300" s="52" t="str">
        <x:f>IF('Deal_Master_Wide'!$M$188="","",'Deal_Master_Wide'!$M$188)</x:f>
        <x:v>Review</x:v>
      </x:c>
      <x:c r="H1300" s="50" t="str">
        <x:v>Swedbank Robur Fonder AB</x:v>
      </x:c>
      <x:c r="I1300" s="50" t="str">
        <x:v>Camurus AB</x:v>
      </x:c>
      <x:c r="J1300" s="50" t="n">
        <x:v>2015</x:v>
      </x:c>
      <x:c r="K1300" s="50" t="n">
        <x:v>0</x:v>
      </x:c>
      <x:c r="L1300" s="50" t="n">
        <x:v>2015</x:v>
      </x:c>
      <x:c r="M1300" s="50" t="n">
        <x:v>0</x:v>
      </x:c>
      <x:c r="N1300" s="50" t="n">
        <x:v>1</x:v>
      </x:c>
      <x:c r="O1300" s="52" t="str">
        <x:f>IF($F1300="","",$F1300*$M1300)</x:f>
      </x:c>
      <x:c r="P1300" s="54" t="n">
        <x:f>IF('Deal_Master_Wide'!$BS$188="","",'Deal_Master_Wide'!$BS$188)</x:f>
        <x:v>195.0318</x:v>
      </x:c>
      <x:c r="Q1300" s="54" t="str">
        <x:f>IF('Deal_Master_Wide'!$BZ$188="","",'Deal_Master_Wide'!$BZ$188)</x:f>
      </x:c>
      <x:c r="R1300" s="54" t="n">
        <x:f>IF('Deal_Master_Wide'!$CG$188="","",'Deal_Master_Wide'!$CG$188)</x:f>
        <x:v>3.9221</x:v>
      </x:c>
      <x:c r="S1300" s="54" t="n">
        <x:f>IF('Deal_Master_Wide'!$CN$188="","",'Deal_Master_Wide'!$CN$188)</x:f>
        <x:v>209.5323</x:v>
      </x:c>
      <x:c r="T1300" s="54" t="str">
        <x:f>IF('Deal_Master_Wide'!$CU$188="","",'Deal_Master_Wide'!$CU$188)</x:f>
      </x:c>
      <x:c r="U1300" s="54" t="str">
        <x:f>IF('Deal_Master_Wide'!$DB$188="","",'Deal_Master_Wide'!$DB$188)</x:f>
      </x:c>
      <x:c r="V1300" s="56" t="str">
        <x:f>IF('Deal_Master_Wide'!$DI$188="","",'Deal_Master_Wide'!$DI$188)</x:f>
      </x:c>
      <x:c r="W1300" s="56" t="str">
        <x:f>IF('Deal_Master_Wide'!$DP$188="","",'Deal_Master_Wide'!$DP$188)</x:f>
      </x:c>
      <x:c r="X1300" s="56" t="str">
        <x:f>IF('Deal_Master_Wide'!$DW$188="","",'Deal_Master_Wide'!$DW$188)</x:f>
      </x:c>
      <x:c r="Y1300" s="118" t="str">
        <x:f>IF('Deal_Master_Wide'!$ED$188="","",'Deal_Master_Wide'!$ED$188)</x:f>
      </x:c>
      <x:c r="Z1300" s="118" t="str">
        <x:f>IF('Deal_Master_Wide'!$EK$188="","",'Deal_Master_Wide'!$EK$188)</x:f>
      </x:c>
      <x:c r="AA1300" s="52" t="str">
        <x:f>IF('Deal_Master_Wide'!$AL$188="","",'Deal_Master_Wide'!$AL$188)</x:f>
        <x:v>Unknown</x:v>
      </x:c>
      <x:c r="AB1300" s="54" t="str">
        <x:f>IF('Deal_Master_Wide'!$AF$188="","",'Deal_Master_Wide'!$AF$188)</x:f>
      </x:c>
      <x:c r="AC1300" s="52" t="str">
        <x:f>IF(COUNT($P1300,$Q1300,$R1300,$S1300,$T1300,$U1300,$V1300,$W1300,$X1300)=9,"Yes","No")</x:f>
        <x:v>No</x:v>
      </x:c>
      <x:c r="AD1300" s="52" t="str">
        <x:f>IF(COUNT($Y1300,$Z1300)=2,"Yes","No")</x:f>
        <x:v>No</x:v>
      </x:c>
      <x:c r="AE1300" s="50" t="str"/>
      <x:c r="AF1300" t="str"/>
    </x:row>
    <x:row r="1301" ht="20" customHeight="1">
      <x:c r="A1301" s="50" t="str">
        <x:v>CTL-0186</x:v>
      </x:c>
      <x:c r="B1301" s="50" t="str">
        <x:v>Candidate alternative-rationale group</x:v>
      </x:c>
      <x:c r="C1301" s="52" t="str">
        <x:f>IF('Deal_Master_Wide'!$AU$188="","",'Deal_Master_Wide'!$AU$188)</x:f>
        <x:v>Not reviewed</x:v>
      </x:c>
      <x:c r="D1301" s="52" t="str">
        <x:f>IF('Deal_Master_Wide'!$AV$188="","",'Deal_Master_Wide'!$AV$188)</x:f>
        <x:v>Not assessed</x:v>
      </x:c>
      <x:c r="E1301" s="50" t="n">
        <x:v>0</x:v>
      </x:c>
      <x:c r="F1301" s="52" t="str">
        <x:f>IF(OR($C1301="High-confidence innovation-driven",$C1301="Medium-confidence innovation-driven"),1,IF($C1301="Clear alternative-rationale",0,""))</x:f>
      </x:c>
      <x:c r="G1301" s="52" t="str">
        <x:f>IF('Deal_Master_Wide'!$M$188="","",'Deal_Master_Wide'!$M$188)</x:f>
        <x:v>Review</x:v>
      </x:c>
      <x:c r="H1301" s="50" t="str">
        <x:v>Swedbank Robur Fonder AB</x:v>
      </x:c>
      <x:c r="I1301" s="50" t="str">
        <x:v>Camurus AB</x:v>
      </x:c>
      <x:c r="J1301" s="50" t="n">
        <x:v>2015</x:v>
      </x:c>
      <x:c r="K1301" s="50" t="n">
        <x:v>1</x:v>
      </x:c>
      <x:c r="L1301" s="50" t="n">
        <x:v>2016</x:v>
      </x:c>
      <x:c r="M1301" s="50" t="n">
        <x:v>1</x:v>
      </x:c>
      <x:c r="N1301" s="50" t="n">
        <x:v>1</x:v>
      </x:c>
      <x:c r="O1301" s="52" t="str">
        <x:f>IF($F1301="","",$F1301*$M1301)</x:f>
      </x:c>
      <x:c r="P1301" s="54" t="n">
        <x:f>IF('Deal_Master_Wide'!$BT$188="","",'Deal_Master_Wide'!$BT$188)</x:f>
        <x:v>182.6237</x:v>
      </x:c>
      <x:c r="Q1301" s="54" t="str">
        <x:f>IF('Deal_Master_Wide'!$CA$188="","",'Deal_Master_Wide'!$CA$188)</x:f>
      </x:c>
      <x:c r="R1301" s="54" t="n">
        <x:f>IF('Deal_Master_Wide'!$CH$188="","",'Deal_Master_Wide'!$CH$188)</x:f>
        <x:v>4.9761</x:v>
      </x:c>
      <x:c r="S1301" s="54" t="n">
        <x:f>IF('Deal_Master_Wide'!$CO$188="","",'Deal_Master_Wide'!$CO$188)</x:f>
        <x:v>192.6005</x:v>
      </x:c>
      <x:c r="T1301" s="54" t="str">
        <x:f>IF('Deal_Master_Wide'!$CV$188="","",'Deal_Master_Wide'!$CV$188)</x:f>
      </x:c>
      <x:c r="U1301" s="54" t="str">
        <x:f>IF('Deal_Master_Wide'!$DC$188="","",'Deal_Master_Wide'!$DC$188)</x:f>
      </x:c>
      <x:c r="V1301" s="56" t="str">
        <x:f>IF('Deal_Master_Wide'!$DJ$188="","",'Deal_Master_Wide'!$DJ$188)</x:f>
      </x:c>
      <x:c r="W1301" s="56" t="str">
        <x:f>IF('Deal_Master_Wide'!$DQ$188="","",'Deal_Master_Wide'!$DQ$188)</x:f>
      </x:c>
      <x:c r="X1301" s="56" t="str">
        <x:f>IF('Deal_Master_Wide'!$DX$188="","",'Deal_Master_Wide'!$DX$188)</x:f>
      </x:c>
      <x:c r="Y1301" s="118" t="str">
        <x:f>IF('Deal_Master_Wide'!$EE$188="","",'Deal_Master_Wide'!$EE$188)</x:f>
      </x:c>
      <x:c r="Z1301" s="118" t="str">
        <x:f>IF('Deal_Master_Wide'!$EL$188="","",'Deal_Master_Wide'!$EL$188)</x:f>
      </x:c>
      <x:c r="AA1301" s="52" t="str">
        <x:f>IF('Deal_Master_Wide'!$AL$188="","",'Deal_Master_Wide'!$AL$188)</x:f>
        <x:v>Unknown</x:v>
      </x:c>
      <x:c r="AB1301" s="54" t="str">
        <x:f>IF('Deal_Master_Wide'!$AF$188="","",'Deal_Master_Wide'!$AF$188)</x:f>
      </x:c>
      <x:c r="AC1301" s="52" t="str">
        <x:f>IF(COUNT($P1301,$Q1301,$R1301,$S1301,$T1301,$U1301,$V1301,$W1301,$X1301)=9,"Yes","No")</x:f>
        <x:v>No</x:v>
      </x:c>
      <x:c r="AD1301" s="52" t="str">
        <x:f>IF(COUNT($Y1301,$Z1301)=2,"Yes","No")</x:f>
        <x:v>No</x:v>
      </x:c>
      <x:c r="AE1301" s="50" t="str"/>
      <x:c r="AF1301" t="str"/>
    </x:row>
    <x:row r="1302" ht="20" customHeight="1">
      <x:c r="A1302" s="50" t="str">
        <x:v>CTL-0186</x:v>
      </x:c>
      <x:c r="B1302" s="50" t="str">
        <x:v>Candidate alternative-rationale group</x:v>
      </x:c>
      <x:c r="C1302" s="52" t="str">
        <x:f>IF('Deal_Master_Wide'!$AU$188="","",'Deal_Master_Wide'!$AU$188)</x:f>
        <x:v>Not reviewed</x:v>
      </x:c>
      <x:c r="D1302" s="52" t="str">
        <x:f>IF('Deal_Master_Wide'!$AV$188="","",'Deal_Master_Wide'!$AV$188)</x:f>
        <x:v>Not assessed</x:v>
      </x:c>
      <x:c r="E1302" s="50" t="n">
        <x:v>0</x:v>
      </x:c>
      <x:c r="F1302" s="52" t="str">
        <x:f>IF(OR($C1302="High-confidence innovation-driven",$C1302="Medium-confidence innovation-driven"),1,IF($C1302="Clear alternative-rationale",0,""))</x:f>
      </x:c>
      <x:c r="G1302" s="52" t="str">
        <x:f>IF('Deal_Master_Wide'!$M$188="","",'Deal_Master_Wide'!$M$188)</x:f>
        <x:v>Review</x:v>
      </x:c>
      <x:c r="H1302" s="50" t="str">
        <x:v>Swedbank Robur Fonder AB</x:v>
      </x:c>
      <x:c r="I1302" s="50" t="str">
        <x:v>Camurus AB</x:v>
      </x:c>
      <x:c r="J1302" s="50" t="n">
        <x:v>2015</x:v>
      </x:c>
      <x:c r="K1302" s="50" t="n">
        <x:v>2</x:v>
      </x:c>
      <x:c r="L1302" s="50" t="n">
        <x:v>2017</x:v>
      </x:c>
      <x:c r="M1302" s="50" t="n">
        <x:v>1</x:v>
      </x:c>
      <x:c r="N1302" s="50" t="n">
        <x:v>1</x:v>
      </x:c>
      <x:c r="O1302" s="52" t="str">
        <x:f>IF($F1302="","",$F1302*$M1302)</x:f>
      </x:c>
      <x:c r="P1302" s="54" t="n">
        <x:f>IF('Deal_Master_Wide'!$BU$188="","",'Deal_Master_Wide'!$BU$188)</x:f>
        <x:v>202.317</x:v>
      </x:c>
      <x:c r="Q1302" s="54" t="str">
        <x:f>IF('Deal_Master_Wide'!$CB$188="","",'Deal_Master_Wide'!$CB$188)</x:f>
      </x:c>
      <x:c r="R1302" s="54" t="n">
        <x:f>IF('Deal_Master_Wide'!$CI$188="","",'Deal_Master_Wide'!$CI$188)</x:f>
        <x:v>1.39</x:v>
      </x:c>
      <x:c r="S1302" s="54" t="n">
        <x:f>IF('Deal_Master_Wide'!$CP$188="","",'Deal_Master_Wide'!$CP$188)</x:f>
        <x:v>242.7621</x:v>
      </x:c>
      <x:c r="T1302" s="54" t="str">
        <x:f>IF('Deal_Master_Wide'!$CW$188="","",'Deal_Master_Wide'!$CW$188)</x:f>
      </x:c>
      <x:c r="U1302" s="54" t="str">
        <x:f>IF('Deal_Master_Wide'!$DD$188="","",'Deal_Master_Wide'!$DD$188)</x:f>
      </x:c>
      <x:c r="V1302" s="56" t="str">
        <x:f>IF('Deal_Master_Wide'!$DK$188="","",'Deal_Master_Wide'!$DK$188)</x:f>
      </x:c>
      <x:c r="W1302" s="56" t="str">
        <x:f>IF('Deal_Master_Wide'!$DR$188="","",'Deal_Master_Wide'!$DR$188)</x:f>
      </x:c>
      <x:c r="X1302" s="56" t="str">
        <x:f>IF('Deal_Master_Wide'!$DY$188="","",'Deal_Master_Wide'!$DY$188)</x:f>
      </x:c>
      <x:c r="Y1302" s="118" t="str">
        <x:f>IF('Deal_Master_Wide'!$EF$188="","",'Deal_Master_Wide'!$EF$188)</x:f>
      </x:c>
      <x:c r="Z1302" s="118" t="str">
        <x:f>IF('Deal_Master_Wide'!$EM$188="","",'Deal_Master_Wide'!$EM$188)</x:f>
      </x:c>
      <x:c r="AA1302" s="52" t="str">
        <x:f>IF('Deal_Master_Wide'!$AL$188="","",'Deal_Master_Wide'!$AL$188)</x:f>
        <x:v>Unknown</x:v>
      </x:c>
      <x:c r="AB1302" s="54" t="str">
        <x:f>IF('Deal_Master_Wide'!$AF$188="","",'Deal_Master_Wide'!$AF$188)</x:f>
      </x:c>
      <x:c r="AC1302" s="52" t="str">
        <x:f>IF(COUNT($P1302,$Q1302,$R1302,$S1302,$T1302,$U1302,$V1302,$W1302,$X1302)=9,"Yes","No")</x:f>
        <x:v>No</x:v>
      </x:c>
      <x:c r="AD1302" s="52" t="str">
        <x:f>IF(COUNT($Y1302,$Z1302)=2,"Yes","No")</x:f>
        <x:v>No</x:v>
      </x:c>
      <x:c r="AE1302" s="50" t="str"/>
      <x:c r="AF1302" t="str"/>
    </x:row>
    <x:row r="1303" ht="20" customHeight="1">
      <x:c r="A1303" s="50" t="str">
        <x:v>CTL-0186</x:v>
      </x:c>
      <x:c r="B1303" s="50" t="str">
        <x:v>Candidate alternative-rationale group</x:v>
      </x:c>
      <x:c r="C1303" s="52" t="str">
        <x:f>IF('Deal_Master_Wide'!$AU$188="","",'Deal_Master_Wide'!$AU$188)</x:f>
        <x:v>Not reviewed</x:v>
      </x:c>
      <x:c r="D1303" s="52" t="str">
        <x:f>IF('Deal_Master_Wide'!$AV$188="","",'Deal_Master_Wide'!$AV$188)</x:f>
        <x:v>Not assessed</x:v>
      </x:c>
      <x:c r="E1303" s="50" t="n">
        <x:v>0</x:v>
      </x:c>
      <x:c r="F1303" s="52" t="str">
        <x:f>IF(OR($C1303="High-confidence innovation-driven",$C1303="Medium-confidence innovation-driven"),1,IF($C1303="Clear alternative-rationale",0,""))</x:f>
      </x:c>
      <x:c r="G1303" s="52" t="str">
        <x:f>IF('Deal_Master_Wide'!$M$188="","",'Deal_Master_Wide'!$M$188)</x:f>
        <x:v>Review</x:v>
      </x:c>
      <x:c r="H1303" s="50" t="str">
        <x:v>Swedbank Robur Fonder AB</x:v>
      </x:c>
      <x:c r="I1303" s="50" t="str">
        <x:v>Camurus AB</x:v>
      </x:c>
      <x:c r="J1303" s="50" t="n">
        <x:v>2015</x:v>
      </x:c>
      <x:c r="K1303" s="50" t="n">
        <x:v>3</x:v>
      </x:c>
      <x:c r="L1303" s="50" t="n">
        <x:v>2018</x:v>
      </x:c>
      <x:c r="M1303" s="50" t="n">
        <x:v>1</x:v>
      </x:c>
      <x:c r="N1303" s="50" t="n">
        <x:v>1</x:v>
      </x:c>
      <x:c r="O1303" s="52" t="str">
        <x:f>IF($F1303="","",$F1303*$M1303)</x:f>
      </x:c>
      <x:c r="P1303" s="54" t="n">
        <x:f>IF('Deal_Master_Wide'!$BV$188="","",'Deal_Master_Wide'!$BV$188)</x:f>
        <x:v>242.6511</x:v>
      </x:c>
      <x:c r="Q1303" s="54" t="str">
        <x:f>IF('Deal_Master_Wide'!$CC$188="","",'Deal_Master_Wide'!$CC$188)</x:f>
      </x:c>
      <x:c r="R1303" s="54" t="n">
        <x:f>IF('Deal_Master_Wide'!$CJ$188="","",'Deal_Master_Wide'!$CJ$188)</x:f>
        <x:v>1.8638</x:v>
      </x:c>
      <x:c r="S1303" s="54" t="n">
        <x:f>IF('Deal_Master_Wide'!$CQ$188="","",'Deal_Master_Wide'!$CQ$188)</x:f>
        <x:v>275.2399</x:v>
      </x:c>
      <x:c r="T1303" s="54" t="str">
        <x:f>IF('Deal_Master_Wide'!$CX$188="","",'Deal_Master_Wide'!$CX$188)</x:f>
      </x:c>
      <x:c r="U1303" s="54" t="str">
        <x:f>IF('Deal_Master_Wide'!$DE$188="","",'Deal_Master_Wide'!$DE$188)</x:f>
      </x:c>
      <x:c r="V1303" s="56" t="str">
        <x:f>IF('Deal_Master_Wide'!$DL$188="","",'Deal_Master_Wide'!$DL$188)</x:f>
      </x:c>
      <x:c r="W1303" s="56" t="str">
        <x:f>IF('Deal_Master_Wide'!$DS$188="","",'Deal_Master_Wide'!$DS$188)</x:f>
      </x:c>
      <x:c r="X1303" s="56" t="str">
        <x:f>IF('Deal_Master_Wide'!$DZ$188="","",'Deal_Master_Wide'!$DZ$188)</x:f>
      </x:c>
      <x:c r="Y1303" s="118" t="str">
        <x:f>IF('Deal_Master_Wide'!$EG$188="","",'Deal_Master_Wide'!$EG$188)</x:f>
      </x:c>
      <x:c r="Z1303" s="118" t="str">
        <x:f>IF('Deal_Master_Wide'!$EN$188="","",'Deal_Master_Wide'!$EN$188)</x:f>
      </x:c>
      <x:c r="AA1303" s="52" t="str">
        <x:f>IF('Deal_Master_Wide'!$AL$188="","",'Deal_Master_Wide'!$AL$188)</x:f>
        <x:v>Unknown</x:v>
      </x:c>
      <x:c r="AB1303" s="54" t="str">
        <x:f>IF('Deal_Master_Wide'!$AF$188="","",'Deal_Master_Wide'!$AF$188)</x:f>
      </x:c>
      <x:c r="AC1303" s="52" t="str">
        <x:f>IF(COUNT($P1303,$Q1303,$R1303,$S1303,$T1303,$U1303,$V1303,$W1303,$X1303)=9,"Yes","No")</x:f>
        <x:v>No</x:v>
      </x:c>
      <x:c r="AD1303" s="52" t="str">
        <x:f>IF(COUNT($Y1303,$Z1303)=2,"Yes","No")</x:f>
        <x:v>No</x:v>
      </x:c>
      <x:c r="AE1303" s="50" t="str"/>
      <x:c r="AF1303" t="str"/>
    </x:row>
    <x:row r="1304" ht="20" customHeight="1">
      <x:c r="A1304" s="50" t="str">
        <x:v>CTL-0187</x:v>
      </x:c>
      <x:c r="B1304" s="50" t="str">
        <x:v>Candidate alternative-rationale group</x:v>
      </x:c>
      <x:c r="C1304" s="52" t="str">
        <x:f>IF('Deal_Master_Wide'!$AU$189="","",'Deal_Master_Wide'!$AU$189)</x:f>
        <x:v>Not reviewed</x:v>
      </x:c>
      <x:c r="D1304" s="52" t="str">
        <x:f>IF('Deal_Master_Wide'!$AV$189="","",'Deal_Master_Wide'!$AV$189)</x:f>
        <x:v>Not assessed</x:v>
      </x:c>
      <x:c r="E1304" s="50" t="n">
        <x:v>0</x:v>
      </x:c>
      <x:c r="F1304" s="52" t="str">
        <x:f>IF(OR($C1304="High-confidence innovation-driven",$C1304="Medium-confidence innovation-driven"),1,IF($C1304="Clear alternative-rationale",0,""))</x:f>
      </x:c>
      <x:c r="G1304" s="52" t="str">
        <x:f>IF('Deal_Master_Wide'!$M$189="","",'Deal_Master_Wide'!$M$189)</x:f>
        <x:v>Review</x:v>
      </x:c>
      <x:c r="H1304" s="50" t="str">
        <x:v>BioGaia AB</x:v>
      </x:c>
      <x:c r="I1304" s="50" t="str">
        <x:v>MetaboGen AB</x:v>
      </x:c>
      <x:c r="J1304" s="50" t="n">
        <x:v>2015</x:v>
      </x:c>
      <x:c r="K1304" s="50" t="n">
        <x:v>-3</x:v>
      </x:c>
      <x:c r="L1304" s="50" t="n">
        <x:v>2012</x:v>
      </x:c>
      <x:c r="M1304" s="50" t="n">
        <x:v>0</x:v>
      </x:c>
      <x:c r="N1304" s="50" t="n">
        <x:v>0</x:v>
      </x:c>
      <x:c r="O1304" s="52" t="str">
        <x:f>IF($F1304="","",$F1304*$M1304)</x:f>
      </x:c>
      <x:c r="P1304" s="54" t="str">
        <x:f>IF('Deal_Master_Wide'!$BP$189="","",'Deal_Master_Wide'!$BP$189)</x:f>
      </x:c>
      <x:c r="Q1304" s="54" t="str">
        <x:f>IF('Deal_Master_Wide'!$BW$189="","",'Deal_Master_Wide'!$BW$189)</x:f>
      </x:c>
      <x:c r="R1304" s="54" t="str">
        <x:f>IF('Deal_Master_Wide'!$CD$189="","",'Deal_Master_Wide'!$CD$189)</x:f>
      </x:c>
      <x:c r="S1304" s="54" t="str">
        <x:f>IF('Deal_Master_Wide'!$CK$189="","",'Deal_Master_Wide'!$CK$189)</x:f>
      </x:c>
      <x:c r="T1304" s="54" t="str">
        <x:f>IF('Deal_Master_Wide'!$CR$189="","",'Deal_Master_Wide'!$CR$189)</x:f>
      </x:c>
      <x:c r="U1304" s="54" t="str">
        <x:f>IF('Deal_Master_Wide'!$CY$189="","",'Deal_Master_Wide'!$CY$189)</x:f>
      </x:c>
      <x:c r="V1304" s="56" t="str">
        <x:f>IF('Deal_Master_Wide'!$DF$189="","",'Deal_Master_Wide'!$DF$189)</x:f>
      </x:c>
      <x:c r="W1304" s="56" t="str">
        <x:f>IF('Deal_Master_Wide'!$DM$189="","",'Deal_Master_Wide'!$DM$189)</x:f>
      </x:c>
      <x:c r="X1304" s="56" t="str">
        <x:f>IF('Deal_Master_Wide'!$DT$189="","",'Deal_Master_Wide'!$DT$189)</x:f>
      </x:c>
      <x:c r="Y1304" s="118" t="str">
        <x:f>IF('Deal_Master_Wide'!$EA$189="","",'Deal_Master_Wide'!$EA$189)</x:f>
      </x:c>
      <x:c r="Z1304" s="118" t="str">
        <x:f>IF('Deal_Master_Wide'!$EH$189="","",'Deal_Master_Wide'!$EH$189)</x:f>
      </x:c>
      <x:c r="AA1304" s="52" t="str">
        <x:f>IF('Deal_Master_Wide'!$AL$189="","",'Deal_Master_Wide'!$AL$189)</x:f>
        <x:v>Unknown</x:v>
      </x:c>
      <x:c r="AB1304" s="54" t="str">
        <x:f>IF('Deal_Master_Wide'!$AF$189="","",'Deal_Master_Wide'!$AF$189)</x:f>
      </x:c>
      <x:c r="AC1304" s="52" t="str">
        <x:f>IF(COUNT($P1304,$Q1304,$R1304,$S1304,$T1304,$U1304,$V1304,$W1304,$X1304)=9,"Yes","No")</x:f>
        <x:v>No</x:v>
      </x:c>
      <x:c r="AD1304" s="52" t="str">
        <x:f>IF(COUNT($Y1304,$Z1304)=2,"Yes","No")</x:f>
        <x:v>No</x:v>
      </x:c>
      <x:c r="AE1304" s="50" t="str"/>
      <x:c r="AF1304" t="str"/>
    </x:row>
    <x:row r="1305" ht="20" customHeight="1">
      <x:c r="A1305" s="50" t="str">
        <x:v>CTL-0187</x:v>
      </x:c>
      <x:c r="B1305" s="50" t="str">
        <x:v>Candidate alternative-rationale group</x:v>
      </x:c>
      <x:c r="C1305" s="52" t="str">
        <x:f>IF('Deal_Master_Wide'!$AU$189="","",'Deal_Master_Wide'!$AU$189)</x:f>
        <x:v>Not reviewed</x:v>
      </x:c>
      <x:c r="D1305" s="52" t="str">
        <x:f>IF('Deal_Master_Wide'!$AV$189="","",'Deal_Master_Wide'!$AV$189)</x:f>
        <x:v>Not assessed</x:v>
      </x:c>
      <x:c r="E1305" s="50" t="n">
        <x:v>0</x:v>
      </x:c>
      <x:c r="F1305" s="52" t="str">
        <x:f>IF(OR($C1305="High-confidence innovation-driven",$C1305="Medium-confidence innovation-driven"),1,IF($C1305="Clear alternative-rationale",0,""))</x:f>
      </x:c>
      <x:c r="G1305" s="52" t="str">
        <x:f>IF('Deal_Master_Wide'!$M$189="","",'Deal_Master_Wide'!$M$189)</x:f>
        <x:v>Review</x:v>
      </x:c>
      <x:c r="H1305" s="50" t="str">
        <x:v>BioGaia AB</x:v>
      </x:c>
      <x:c r="I1305" s="50" t="str">
        <x:v>MetaboGen AB</x:v>
      </x:c>
      <x:c r="J1305" s="50" t="n">
        <x:v>2015</x:v>
      </x:c>
      <x:c r="K1305" s="50" t="n">
        <x:v>-2</x:v>
      </x:c>
      <x:c r="L1305" s="50" t="n">
        <x:v>2013</x:v>
      </x:c>
      <x:c r="M1305" s="50" t="n">
        <x:v>0</x:v>
      </x:c>
      <x:c r="N1305" s="50" t="n">
        <x:v>0</x:v>
      </x:c>
      <x:c r="O1305" s="52" t="str">
        <x:f>IF($F1305="","",$F1305*$M1305)</x:f>
      </x:c>
      <x:c r="P1305" s="54" t="str">
        <x:f>IF('Deal_Master_Wide'!$BQ$189="","",'Deal_Master_Wide'!$BQ$189)</x:f>
      </x:c>
      <x:c r="Q1305" s="54" t="str">
        <x:f>IF('Deal_Master_Wide'!$BX$189="","",'Deal_Master_Wide'!$BX$189)</x:f>
      </x:c>
      <x:c r="R1305" s="54" t="str">
        <x:f>IF('Deal_Master_Wide'!$CE$189="","",'Deal_Master_Wide'!$CE$189)</x:f>
      </x:c>
      <x:c r="S1305" s="54" t="str">
        <x:f>IF('Deal_Master_Wide'!$CL$189="","",'Deal_Master_Wide'!$CL$189)</x:f>
      </x:c>
      <x:c r="T1305" s="54" t="str">
        <x:f>IF('Deal_Master_Wide'!$CS$189="","",'Deal_Master_Wide'!$CS$189)</x:f>
      </x:c>
      <x:c r="U1305" s="54" t="str">
        <x:f>IF('Deal_Master_Wide'!$CZ$189="","",'Deal_Master_Wide'!$CZ$189)</x:f>
      </x:c>
      <x:c r="V1305" s="56" t="str">
        <x:f>IF('Deal_Master_Wide'!$DG$189="","",'Deal_Master_Wide'!$DG$189)</x:f>
      </x:c>
      <x:c r="W1305" s="56" t="str">
        <x:f>IF('Deal_Master_Wide'!$DN$189="","",'Deal_Master_Wide'!$DN$189)</x:f>
      </x:c>
      <x:c r="X1305" s="56" t="str">
        <x:f>IF('Deal_Master_Wide'!$DU$189="","",'Deal_Master_Wide'!$DU$189)</x:f>
      </x:c>
      <x:c r="Y1305" s="118" t="str">
        <x:f>IF('Deal_Master_Wide'!$EB$189="","",'Deal_Master_Wide'!$EB$189)</x:f>
      </x:c>
      <x:c r="Z1305" s="118" t="str">
        <x:f>IF('Deal_Master_Wide'!$EI$189="","",'Deal_Master_Wide'!$EI$189)</x:f>
      </x:c>
      <x:c r="AA1305" s="52" t="str">
        <x:f>IF('Deal_Master_Wide'!$AL$189="","",'Deal_Master_Wide'!$AL$189)</x:f>
        <x:v>Unknown</x:v>
      </x:c>
      <x:c r="AB1305" s="54" t="str">
        <x:f>IF('Deal_Master_Wide'!$AF$189="","",'Deal_Master_Wide'!$AF$189)</x:f>
      </x:c>
      <x:c r="AC1305" s="52" t="str">
        <x:f>IF(COUNT($P1305,$Q1305,$R1305,$S1305,$T1305,$U1305,$V1305,$W1305,$X1305)=9,"Yes","No")</x:f>
        <x:v>No</x:v>
      </x:c>
      <x:c r="AD1305" s="52" t="str">
        <x:f>IF(COUNT($Y1305,$Z1305)=2,"Yes","No")</x:f>
        <x:v>No</x:v>
      </x:c>
      <x:c r="AE1305" s="50" t="str"/>
      <x:c r="AF1305" t="str"/>
    </x:row>
    <x:row r="1306" ht="20" customHeight="1">
      <x:c r="A1306" s="50" t="str">
        <x:v>CTL-0187</x:v>
      </x:c>
      <x:c r="B1306" s="50" t="str">
        <x:v>Candidate alternative-rationale group</x:v>
      </x:c>
      <x:c r="C1306" s="52" t="str">
        <x:f>IF('Deal_Master_Wide'!$AU$189="","",'Deal_Master_Wide'!$AU$189)</x:f>
        <x:v>Not reviewed</x:v>
      </x:c>
      <x:c r="D1306" s="52" t="str">
        <x:f>IF('Deal_Master_Wide'!$AV$189="","",'Deal_Master_Wide'!$AV$189)</x:f>
        <x:v>Not assessed</x:v>
      </x:c>
      <x:c r="E1306" s="50" t="n">
        <x:v>0</x:v>
      </x:c>
      <x:c r="F1306" s="52" t="str">
        <x:f>IF(OR($C1306="High-confidence innovation-driven",$C1306="Medium-confidence innovation-driven"),1,IF($C1306="Clear alternative-rationale",0,""))</x:f>
      </x:c>
      <x:c r="G1306" s="52" t="str">
        <x:f>IF('Deal_Master_Wide'!$M$189="","",'Deal_Master_Wide'!$M$189)</x:f>
        <x:v>Review</x:v>
      </x:c>
      <x:c r="H1306" s="50" t="str">
        <x:v>BioGaia AB</x:v>
      </x:c>
      <x:c r="I1306" s="50" t="str">
        <x:v>MetaboGen AB</x:v>
      </x:c>
      <x:c r="J1306" s="50" t="n">
        <x:v>2015</x:v>
      </x:c>
      <x:c r="K1306" s="50" t="n">
        <x:v>-1</x:v>
      </x:c>
      <x:c r="L1306" s="50" t="n">
        <x:v>2014</x:v>
      </x:c>
      <x:c r="M1306" s="50" t="n">
        <x:v>0</x:v>
      </x:c>
      <x:c r="N1306" s="50" t="n">
        <x:v>0</x:v>
      </x:c>
      <x:c r="O1306" s="52" t="str">
        <x:f>IF($F1306="","",$F1306*$M1306)</x:f>
      </x:c>
      <x:c r="P1306" s="54" t="str">
        <x:f>IF('Deal_Master_Wide'!$BR$189="","",'Deal_Master_Wide'!$BR$189)</x:f>
      </x:c>
      <x:c r="Q1306" s="54" t="str">
        <x:f>IF('Deal_Master_Wide'!$BY$189="","",'Deal_Master_Wide'!$BY$189)</x:f>
      </x:c>
      <x:c r="R1306" s="54" t="str">
        <x:f>IF('Deal_Master_Wide'!$CF$189="","",'Deal_Master_Wide'!$CF$189)</x:f>
      </x:c>
      <x:c r="S1306" s="54" t="str">
        <x:f>IF('Deal_Master_Wide'!$CM$189="","",'Deal_Master_Wide'!$CM$189)</x:f>
      </x:c>
      <x:c r="T1306" s="54" t="str">
        <x:f>IF('Deal_Master_Wide'!$CT$189="","",'Deal_Master_Wide'!$CT$189)</x:f>
      </x:c>
      <x:c r="U1306" s="54" t="str">
        <x:f>IF('Deal_Master_Wide'!$DA$189="","",'Deal_Master_Wide'!$DA$189)</x:f>
      </x:c>
      <x:c r="V1306" s="56" t="str">
        <x:f>IF('Deal_Master_Wide'!$DH$189="","",'Deal_Master_Wide'!$DH$189)</x:f>
      </x:c>
      <x:c r="W1306" s="56" t="str">
        <x:f>IF('Deal_Master_Wide'!$DO$189="","",'Deal_Master_Wide'!$DO$189)</x:f>
      </x:c>
      <x:c r="X1306" s="56" t="str">
        <x:f>IF('Deal_Master_Wide'!$DV$189="","",'Deal_Master_Wide'!$DV$189)</x:f>
      </x:c>
      <x:c r="Y1306" s="118" t="str">
        <x:f>IF('Deal_Master_Wide'!$EC$189="","",'Deal_Master_Wide'!$EC$189)</x:f>
      </x:c>
      <x:c r="Z1306" s="118" t="str">
        <x:f>IF('Deal_Master_Wide'!$EJ$189="","",'Deal_Master_Wide'!$EJ$189)</x:f>
      </x:c>
      <x:c r="AA1306" s="52" t="str">
        <x:f>IF('Deal_Master_Wide'!$AL$189="","",'Deal_Master_Wide'!$AL$189)</x:f>
        <x:v>Unknown</x:v>
      </x:c>
      <x:c r="AB1306" s="54" t="str">
        <x:f>IF('Deal_Master_Wide'!$AF$189="","",'Deal_Master_Wide'!$AF$189)</x:f>
      </x:c>
      <x:c r="AC1306" s="52" t="str">
        <x:f>IF(COUNT($P1306,$Q1306,$R1306,$S1306,$T1306,$U1306,$V1306,$W1306,$X1306)=9,"Yes","No")</x:f>
        <x:v>No</x:v>
      </x:c>
      <x:c r="AD1306" s="52" t="str">
        <x:f>IF(COUNT($Y1306,$Z1306)=2,"Yes","No")</x:f>
        <x:v>No</x:v>
      </x:c>
      <x:c r="AE1306" s="50" t="str"/>
      <x:c r="AF1306" t="str"/>
    </x:row>
    <x:row r="1307" ht="20" customHeight="1">
      <x:c r="A1307" s="50" t="str">
        <x:v>CTL-0187</x:v>
      </x:c>
      <x:c r="B1307" s="50" t="str">
        <x:v>Candidate alternative-rationale group</x:v>
      </x:c>
      <x:c r="C1307" s="52" t="str">
        <x:f>IF('Deal_Master_Wide'!$AU$189="","",'Deal_Master_Wide'!$AU$189)</x:f>
        <x:v>Not reviewed</x:v>
      </x:c>
      <x:c r="D1307" s="52" t="str">
        <x:f>IF('Deal_Master_Wide'!$AV$189="","",'Deal_Master_Wide'!$AV$189)</x:f>
        <x:v>Not assessed</x:v>
      </x:c>
      <x:c r="E1307" s="50" t="n">
        <x:v>0</x:v>
      </x:c>
      <x:c r="F1307" s="52" t="str">
        <x:f>IF(OR($C1307="High-confidence innovation-driven",$C1307="Medium-confidence innovation-driven"),1,IF($C1307="Clear alternative-rationale",0,""))</x:f>
      </x:c>
      <x:c r="G1307" s="52" t="str">
        <x:f>IF('Deal_Master_Wide'!$M$189="","",'Deal_Master_Wide'!$M$189)</x:f>
        <x:v>Review</x:v>
      </x:c>
      <x:c r="H1307" s="50" t="str">
        <x:v>BioGaia AB</x:v>
      </x:c>
      <x:c r="I1307" s="50" t="str">
        <x:v>MetaboGen AB</x:v>
      </x:c>
      <x:c r="J1307" s="50" t="n">
        <x:v>2015</x:v>
      </x:c>
      <x:c r="K1307" s="50" t="n">
        <x:v>0</x:v>
      </x:c>
      <x:c r="L1307" s="50" t="n">
        <x:v>2015</x:v>
      </x:c>
      <x:c r="M1307" s="50" t="n">
        <x:v>0</x:v>
      </x:c>
      <x:c r="N1307" s="50" t="n">
        <x:v>1</x:v>
      </x:c>
      <x:c r="O1307" s="52" t="str">
        <x:f>IF($F1307="","",$F1307*$M1307)</x:f>
      </x:c>
      <x:c r="P1307" s="54" t="str">
        <x:f>IF('Deal_Master_Wide'!$BS$189="","",'Deal_Master_Wide'!$BS$189)</x:f>
      </x:c>
      <x:c r="Q1307" s="54" t="str">
        <x:f>IF('Deal_Master_Wide'!$BZ$189="","",'Deal_Master_Wide'!$BZ$189)</x:f>
      </x:c>
      <x:c r="R1307" s="54" t="str">
        <x:f>IF('Deal_Master_Wide'!$CG$189="","",'Deal_Master_Wide'!$CG$189)</x:f>
      </x:c>
      <x:c r="S1307" s="54" t="str">
        <x:f>IF('Deal_Master_Wide'!$CN$189="","",'Deal_Master_Wide'!$CN$189)</x:f>
      </x:c>
      <x:c r="T1307" s="54" t="str">
        <x:f>IF('Deal_Master_Wide'!$CU$189="","",'Deal_Master_Wide'!$CU$189)</x:f>
      </x:c>
      <x:c r="U1307" s="54" t="str">
        <x:f>IF('Deal_Master_Wide'!$DB$189="","",'Deal_Master_Wide'!$DB$189)</x:f>
      </x:c>
      <x:c r="V1307" s="56" t="str">
        <x:f>IF('Deal_Master_Wide'!$DI$189="","",'Deal_Master_Wide'!$DI$189)</x:f>
      </x:c>
      <x:c r="W1307" s="56" t="str">
        <x:f>IF('Deal_Master_Wide'!$DP$189="","",'Deal_Master_Wide'!$DP$189)</x:f>
      </x:c>
      <x:c r="X1307" s="56" t="str">
        <x:f>IF('Deal_Master_Wide'!$DW$189="","",'Deal_Master_Wide'!$DW$189)</x:f>
      </x:c>
      <x:c r="Y1307" s="118" t="str">
        <x:f>IF('Deal_Master_Wide'!$ED$189="","",'Deal_Master_Wide'!$ED$189)</x:f>
      </x:c>
      <x:c r="Z1307" s="118" t="str">
        <x:f>IF('Deal_Master_Wide'!$EK$189="","",'Deal_Master_Wide'!$EK$189)</x:f>
      </x:c>
      <x:c r="AA1307" s="52" t="str">
        <x:f>IF('Deal_Master_Wide'!$AL$189="","",'Deal_Master_Wide'!$AL$189)</x:f>
        <x:v>Unknown</x:v>
      </x:c>
      <x:c r="AB1307" s="54" t="str">
        <x:f>IF('Deal_Master_Wide'!$AF$189="","",'Deal_Master_Wide'!$AF$189)</x:f>
      </x:c>
      <x:c r="AC1307" s="52" t="str">
        <x:f>IF(COUNT($P1307,$Q1307,$R1307,$S1307,$T1307,$U1307,$V1307,$W1307,$X1307)=9,"Yes","No")</x:f>
        <x:v>No</x:v>
      </x:c>
      <x:c r="AD1307" s="52" t="str">
        <x:f>IF(COUNT($Y1307,$Z1307)=2,"Yes","No")</x:f>
        <x:v>No</x:v>
      </x:c>
      <x:c r="AE1307" s="50" t="str"/>
      <x:c r="AF1307" t="str"/>
    </x:row>
    <x:row r="1308" ht="20" customHeight="1">
      <x:c r="A1308" s="50" t="str">
        <x:v>CTL-0187</x:v>
      </x:c>
      <x:c r="B1308" s="50" t="str">
        <x:v>Candidate alternative-rationale group</x:v>
      </x:c>
      <x:c r="C1308" s="52" t="str">
        <x:f>IF('Deal_Master_Wide'!$AU$189="","",'Deal_Master_Wide'!$AU$189)</x:f>
        <x:v>Not reviewed</x:v>
      </x:c>
      <x:c r="D1308" s="52" t="str">
        <x:f>IF('Deal_Master_Wide'!$AV$189="","",'Deal_Master_Wide'!$AV$189)</x:f>
        <x:v>Not assessed</x:v>
      </x:c>
      <x:c r="E1308" s="50" t="n">
        <x:v>0</x:v>
      </x:c>
      <x:c r="F1308" s="52" t="str">
        <x:f>IF(OR($C1308="High-confidence innovation-driven",$C1308="Medium-confidence innovation-driven"),1,IF($C1308="Clear alternative-rationale",0,""))</x:f>
      </x:c>
      <x:c r="G1308" s="52" t="str">
        <x:f>IF('Deal_Master_Wide'!$M$189="","",'Deal_Master_Wide'!$M$189)</x:f>
        <x:v>Review</x:v>
      </x:c>
      <x:c r="H1308" s="50" t="str">
        <x:v>BioGaia AB</x:v>
      </x:c>
      <x:c r="I1308" s="50" t="str">
        <x:v>MetaboGen AB</x:v>
      </x:c>
      <x:c r="J1308" s="50" t="n">
        <x:v>2015</x:v>
      </x:c>
      <x:c r="K1308" s="50" t="n">
        <x:v>1</x:v>
      </x:c>
      <x:c r="L1308" s="50" t="n">
        <x:v>2016</x:v>
      </x:c>
      <x:c r="M1308" s="50" t="n">
        <x:v>1</x:v>
      </x:c>
      <x:c r="N1308" s="50" t="n">
        <x:v>1</x:v>
      </x:c>
      <x:c r="O1308" s="52" t="str">
        <x:f>IF($F1308="","",$F1308*$M1308)</x:f>
      </x:c>
      <x:c r="P1308" s="54" t="str">
        <x:f>IF('Deal_Master_Wide'!$BT$189="","",'Deal_Master_Wide'!$BT$189)</x:f>
      </x:c>
      <x:c r="Q1308" s="54" t="str">
        <x:f>IF('Deal_Master_Wide'!$CA$189="","",'Deal_Master_Wide'!$CA$189)</x:f>
      </x:c>
      <x:c r="R1308" s="54" t="str">
        <x:f>IF('Deal_Master_Wide'!$CH$189="","",'Deal_Master_Wide'!$CH$189)</x:f>
      </x:c>
      <x:c r="S1308" s="54" t="str">
        <x:f>IF('Deal_Master_Wide'!$CO$189="","",'Deal_Master_Wide'!$CO$189)</x:f>
      </x:c>
      <x:c r="T1308" s="54" t="str">
        <x:f>IF('Deal_Master_Wide'!$CV$189="","",'Deal_Master_Wide'!$CV$189)</x:f>
      </x:c>
      <x:c r="U1308" s="54" t="str">
        <x:f>IF('Deal_Master_Wide'!$DC$189="","",'Deal_Master_Wide'!$DC$189)</x:f>
      </x:c>
      <x:c r="V1308" s="56" t="str">
        <x:f>IF('Deal_Master_Wide'!$DJ$189="","",'Deal_Master_Wide'!$DJ$189)</x:f>
      </x:c>
      <x:c r="W1308" s="56" t="str">
        <x:f>IF('Deal_Master_Wide'!$DQ$189="","",'Deal_Master_Wide'!$DQ$189)</x:f>
      </x:c>
      <x:c r="X1308" s="56" t="str">
        <x:f>IF('Deal_Master_Wide'!$DX$189="","",'Deal_Master_Wide'!$DX$189)</x:f>
      </x:c>
      <x:c r="Y1308" s="118" t="str">
        <x:f>IF('Deal_Master_Wide'!$EE$189="","",'Deal_Master_Wide'!$EE$189)</x:f>
      </x:c>
      <x:c r="Z1308" s="118" t="str">
        <x:f>IF('Deal_Master_Wide'!$EL$189="","",'Deal_Master_Wide'!$EL$189)</x:f>
      </x:c>
      <x:c r="AA1308" s="52" t="str">
        <x:f>IF('Deal_Master_Wide'!$AL$189="","",'Deal_Master_Wide'!$AL$189)</x:f>
        <x:v>Unknown</x:v>
      </x:c>
      <x:c r="AB1308" s="54" t="str">
        <x:f>IF('Deal_Master_Wide'!$AF$189="","",'Deal_Master_Wide'!$AF$189)</x:f>
      </x:c>
      <x:c r="AC1308" s="52" t="str">
        <x:f>IF(COUNT($P1308,$Q1308,$R1308,$S1308,$T1308,$U1308,$V1308,$W1308,$X1308)=9,"Yes","No")</x:f>
        <x:v>No</x:v>
      </x:c>
      <x:c r="AD1308" s="52" t="str">
        <x:f>IF(COUNT($Y1308,$Z1308)=2,"Yes","No")</x:f>
        <x:v>No</x:v>
      </x:c>
      <x:c r="AE1308" s="50" t="str"/>
      <x:c r="AF1308" t="str"/>
    </x:row>
    <x:row r="1309" ht="20" customHeight="1">
      <x:c r="A1309" s="50" t="str">
        <x:v>CTL-0187</x:v>
      </x:c>
      <x:c r="B1309" s="50" t="str">
        <x:v>Candidate alternative-rationale group</x:v>
      </x:c>
      <x:c r="C1309" s="52" t="str">
        <x:f>IF('Deal_Master_Wide'!$AU$189="","",'Deal_Master_Wide'!$AU$189)</x:f>
        <x:v>Not reviewed</x:v>
      </x:c>
      <x:c r="D1309" s="52" t="str">
        <x:f>IF('Deal_Master_Wide'!$AV$189="","",'Deal_Master_Wide'!$AV$189)</x:f>
        <x:v>Not assessed</x:v>
      </x:c>
      <x:c r="E1309" s="50" t="n">
        <x:v>0</x:v>
      </x:c>
      <x:c r="F1309" s="52" t="str">
        <x:f>IF(OR($C1309="High-confidence innovation-driven",$C1309="Medium-confidence innovation-driven"),1,IF($C1309="Clear alternative-rationale",0,""))</x:f>
      </x:c>
      <x:c r="G1309" s="52" t="str">
        <x:f>IF('Deal_Master_Wide'!$M$189="","",'Deal_Master_Wide'!$M$189)</x:f>
        <x:v>Review</x:v>
      </x:c>
      <x:c r="H1309" s="50" t="str">
        <x:v>BioGaia AB</x:v>
      </x:c>
      <x:c r="I1309" s="50" t="str">
        <x:v>MetaboGen AB</x:v>
      </x:c>
      <x:c r="J1309" s="50" t="n">
        <x:v>2015</x:v>
      </x:c>
      <x:c r="K1309" s="50" t="n">
        <x:v>2</x:v>
      </x:c>
      <x:c r="L1309" s="50" t="n">
        <x:v>2017</x:v>
      </x:c>
      <x:c r="M1309" s="50" t="n">
        <x:v>1</x:v>
      </x:c>
      <x:c r="N1309" s="50" t="n">
        <x:v>1</x:v>
      </x:c>
      <x:c r="O1309" s="52" t="str">
        <x:f>IF($F1309="","",$F1309*$M1309)</x:f>
      </x:c>
      <x:c r="P1309" s="54" t="str">
        <x:f>IF('Deal_Master_Wide'!$BU$189="","",'Deal_Master_Wide'!$BU$189)</x:f>
      </x:c>
      <x:c r="Q1309" s="54" t="str">
        <x:f>IF('Deal_Master_Wide'!$CB$189="","",'Deal_Master_Wide'!$CB$189)</x:f>
      </x:c>
      <x:c r="R1309" s="54" t="str">
        <x:f>IF('Deal_Master_Wide'!$CI$189="","",'Deal_Master_Wide'!$CI$189)</x:f>
      </x:c>
      <x:c r="S1309" s="54" t="str">
        <x:f>IF('Deal_Master_Wide'!$CP$189="","",'Deal_Master_Wide'!$CP$189)</x:f>
      </x:c>
      <x:c r="T1309" s="54" t="str">
        <x:f>IF('Deal_Master_Wide'!$CW$189="","",'Deal_Master_Wide'!$CW$189)</x:f>
      </x:c>
      <x:c r="U1309" s="54" t="str">
        <x:f>IF('Deal_Master_Wide'!$DD$189="","",'Deal_Master_Wide'!$DD$189)</x:f>
      </x:c>
      <x:c r="V1309" s="56" t="str">
        <x:f>IF('Deal_Master_Wide'!$DK$189="","",'Deal_Master_Wide'!$DK$189)</x:f>
      </x:c>
      <x:c r="W1309" s="56" t="str">
        <x:f>IF('Deal_Master_Wide'!$DR$189="","",'Deal_Master_Wide'!$DR$189)</x:f>
      </x:c>
      <x:c r="X1309" s="56" t="str">
        <x:f>IF('Deal_Master_Wide'!$DY$189="","",'Deal_Master_Wide'!$DY$189)</x:f>
      </x:c>
      <x:c r="Y1309" s="118" t="str">
        <x:f>IF('Deal_Master_Wide'!$EF$189="","",'Deal_Master_Wide'!$EF$189)</x:f>
      </x:c>
      <x:c r="Z1309" s="118" t="str">
        <x:f>IF('Deal_Master_Wide'!$EM$189="","",'Deal_Master_Wide'!$EM$189)</x:f>
      </x:c>
      <x:c r="AA1309" s="52" t="str">
        <x:f>IF('Deal_Master_Wide'!$AL$189="","",'Deal_Master_Wide'!$AL$189)</x:f>
        <x:v>Unknown</x:v>
      </x:c>
      <x:c r="AB1309" s="54" t="str">
        <x:f>IF('Deal_Master_Wide'!$AF$189="","",'Deal_Master_Wide'!$AF$189)</x:f>
      </x:c>
      <x:c r="AC1309" s="52" t="str">
        <x:f>IF(COUNT($P1309,$Q1309,$R1309,$S1309,$T1309,$U1309,$V1309,$W1309,$X1309)=9,"Yes","No")</x:f>
        <x:v>No</x:v>
      </x:c>
      <x:c r="AD1309" s="52" t="str">
        <x:f>IF(COUNT($Y1309,$Z1309)=2,"Yes","No")</x:f>
        <x:v>No</x:v>
      </x:c>
      <x:c r="AE1309" s="50" t="str"/>
      <x:c r="AF1309" t="str"/>
    </x:row>
    <x:row r="1310" ht="20" customHeight="1">
      <x:c r="A1310" s="50" t="str">
        <x:v>CTL-0187</x:v>
      </x:c>
      <x:c r="B1310" s="50" t="str">
        <x:v>Candidate alternative-rationale group</x:v>
      </x:c>
      <x:c r="C1310" s="52" t="str">
        <x:f>IF('Deal_Master_Wide'!$AU$189="","",'Deal_Master_Wide'!$AU$189)</x:f>
        <x:v>Not reviewed</x:v>
      </x:c>
      <x:c r="D1310" s="52" t="str">
        <x:f>IF('Deal_Master_Wide'!$AV$189="","",'Deal_Master_Wide'!$AV$189)</x:f>
        <x:v>Not assessed</x:v>
      </x:c>
      <x:c r="E1310" s="50" t="n">
        <x:v>0</x:v>
      </x:c>
      <x:c r="F1310" s="52" t="str">
        <x:f>IF(OR($C1310="High-confidence innovation-driven",$C1310="Medium-confidence innovation-driven"),1,IF($C1310="Clear alternative-rationale",0,""))</x:f>
      </x:c>
      <x:c r="G1310" s="52" t="str">
        <x:f>IF('Deal_Master_Wide'!$M$189="","",'Deal_Master_Wide'!$M$189)</x:f>
        <x:v>Review</x:v>
      </x:c>
      <x:c r="H1310" s="50" t="str">
        <x:v>BioGaia AB</x:v>
      </x:c>
      <x:c r="I1310" s="50" t="str">
        <x:v>MetaboGen AB</x:v>
      </x:c>
      <x:c r="J1310" s="50" t="n">
        <x:v>2015</x:v>
      </x:c>
      <x:c r="K1310" s="50" t="n">
        <x:v>3</x:v>
      </x:c>
      <x:c r="L1310" s="50" t="n">
        <x:v>2018</x:v>
      </x:c>
      <x:c r="M1310" s="50" t="n">
        <x:v>1</x:v>
      </x:c>
      <x:c r="N1310" s="50" t="n">
        <x:v>1</x:v>
      </x:c>
      <x:c r="O1310" s="52" t="str">
        <x:f>IF($F1310="","",$F1310*$M1310)</x:f>
      </x:c>
      <x:c r="P1310" s="54" t="str">
        <x:f>IF('Deal_Master_Wide'!$BV$189="","",'Deal_Master_Wide'!$BV$189)</x:f>
      </x:c>
      <x:c r="Q1310" s="54" t="str">
        <x:f>IF('Deal_Master_Wide'!$CC$189="","",'Deal_Master_Wide'!$CC$189)</x:f>
      </x:c>
      <x:c r="R1310" s="54" t="str">
        <x:f>IF('Deal_Master_Wide'!$CJ$189="","",'Deal_Master_Wide'!$CJ$189)</x:f>
      </x:c>
      <x:c r="S1310" s="54" t="str">
        <x:f>IF('Deal_Master_Wide'!$CQ$189="","",'Deal_Master_Wide'!$CQ$189)</x:f>
      </x:c>
      <x:c r="T1310" s="54" t="str">
        <x:f>IF('Deal_Master_Wide'!$CX$189="","",'Deal_Master_Wide'!$CX$189)</x:f>
      </x:c>
      <x:c r="U1310" s="54" t="str">
        <x:f>IF('Deal_Master_Wide'!$DE$189="","",'Deal_Master_Wide'!$DE$189)</x:f>
      </x:c>
      <x:c r="V1310" s="56" t="str">
        <x:f>IF('Deal_Master_Wide'!$DL$189="","",'Deal_Master_Wide'!$DL$189)</x:f>
      </x:c>
      <x:c r="W1310" s="56" t="str">
        <x:f>IF('Deal_Master_Wide'!$DS$189="","",'Deal_Master_Wide'!$DS$189)</x:f>
      </x:c>
      <x:c r="X1310" s="56" t="str">
        <x:f>IF('Deal_Master_Wide'!$DZ$189="","",'Deal_Master_Wide'!$DZ$189)</x:f>
      </x:c>
      <x:c r="Y1310" s="118" t="str">
        <x:f>IF('Deal_Master_Wide'!$EG$189="","",'Deal_Master_Wide'!$EG$189)</x:f>
      </x:c>
      <x:c r="Z1310" s="118" t="str">
        <x:f>IF('Deal_Master_Wide'!$EN$189="","",'Deal_Master_Wide'!$EN$189)</x:f>
      </x:c>
      <x:c r="AA1310" s="52" t="str">
        <x:f>IF('Deal_Master_Wide'!$AL$189="","",'Deal_Master_Wide'!$AL$189)</x:f>
        <x:v>Unknown</x:v>
      </x:c>
      <x:c r="AB1310" s="54" t="str">
        <x:f>IF('Deal_Master_Wide'!$AF$189="","",'Deal_Master_Wide'!$AF$189)</x:f>
      </x:c>
      <x:c r="AC1310" s="52" t="str">
        <x:f>IF(COUNT($P1310,$Q1310,$R1310,$S1310,$T1310,$U1310,$V1310,$W1310,$X1310)=9,"Yes","No")</x:f>
        <x:v>No</x:v>
      </x:c>
      <x:c r="AD1310" s="52" t="str">
        <x:f>IF(COUNT($Y1310,$Z1310)=2,"Yes","No")</x:f>
        <x:v>No</x:v>
      </x:c>
      <x:c r="AE1310" s="50" t="str"/>
      <x:c r="AF1310" t="str"/>
    </x:row>
    <x:row r="1311" ht="20" customHeight="1">
      <x:c r="A1311" s="50" t="str">
        <x:v>CTL-0188</x:v>
      </x:c>
      <x:c r="B1311" s="50" t="str">
        <x:v>Candidate alternative-rationale group</x:v>
      </x:c>
      <x:c r="C1311" s="52" t="str">
        <x:f>IF('Deal_Master_Wide'!$AU$190="","",'Deal_Master_Wide'!$AU$190)</x:f>
        <x:v>Not reviewed</x:v>
      </x:c>
      <x:c r="D1311" s="52" t="str">
        <x:f>IF('Deal_Master_Wide'!$AV$190="","",'Deal_Master_Wide'!$AV$190)</x:f>
        <x:v>Not assessed</x:v>
      </x:c>
      <x:c r="E1311" s="50" t="n">
        <x:v>0</x:v>
      </x:c>
      <x:c r="F1311" s="52" t="str">
        <x:f>IF(OR($C1311="High-confidence innovation-driven",$C1311="Medium-confidence innovation-driven"),1,IF($C1311="Clear alternative-rationale",0,""))</x:f>
      </x:c>
      <x:c r="G1311" s="52" t="str">
        <x:f>IF('Deal_Master_Wide'!$M$190="","",'Deal_Master_Wide'!$M$190)</x:f>
        <x:v>Review</x:v>
      </x:c>
      <x:c r="H1311" s="50" t="str">
        <x:v>ReproCELL Inc</x:v>
      </x:c>
      <x:c r="I1311" s="50" t="str">
        <x:v>Biopta Ltd</x:v>
      </x:c>
      <x:c r="J1311" s="50" t="n">
        <x:v>2015</x:v>
      </x:c>
      <x:c r="K1311" s="50" t="n">
        <x:v>-3</x:v>
      </x:c>
      <x:c r="L1311" s="50" t="n">
        <x:v>2012</x:v>
      </x:c>
      <x:c r="M1311" s="50" t="n">
        <x:v>0</x:v>
      </x:c>
      <x:c r="N1311" s="50" t="n">
        <x:v>0</x:v>
      </x:c>
      <x:c r="O1311" s="52" t="str">
        <x:f>IF($F1311="","",$F1311*$M1311)</x:f>
      </x:c>
      <x:c r="P1311" s="54" t="str">
        <x:f>IF('Deal_Master_Wide'!$BP$190="","",'Deal_Master_Wide'!$BP$190)</x:f>
      </x:c>
      <x:c r="Q1311" s="54" t="str">
        <x:f>IF('Deal_Master_Wide'!$BW$190="","",'Deal_Master_Wide'!$BW$190)</x:f>
      </x:c>
      <x:c r="R1311" s="54" t="str">
        <x:f>IF('Deal_Master_Wide'!$CD$190="","",'Deal_Master_Wide'!$CD$190)</x:f>
      </x:c>
      <x:c r="S1311" s="54" t="str">
        <x:f>IF('Deal_Master_Wide'!$CK$190="","",'Deal_Master_Wide'!$CK$190)</x:f>
      </x:c>
      <x:c r="T1311" s="54" t="str">
        <x:f>IF('Deal_Master_Wide'!$CR$190="","",'Deal_Master_Wide'!$CR$190)</x:f>
      </x:c>
      <x:c r="U1311" s="54" t="str">
        <x:f>IF('Deal_Master_Wide'!$CY$190="","",'Deal_Master_Wide'!$CY$190)</x:f>
      </x:c>
      <x:c r="V1311" s="56" t="str">
        <x:f>IF('Deal_Master_Wide'!$DF$190="","",'Deal_Master_Wide'!$DF$190)</x:f>
      </x:c>
      <x:c r="W1311" s="56" t="str">
        <x:f>IF('Deal_Master_Wide'!$DM$190="","",'Deal_Master_Wide'!$DM$190)</x:f>
      </x:c>
      <x:c r="X1311" s="56" t="str">
        <x:f>IF('Deal_Master_Wide'!$DT$190="","",'Deal_Master_Wide'!$DT$190)</x:f>
      </x:c>
      <x:c r="Y1311" s="118" t="str">
        <x:f>IF('Deal_Master_Wide'!$EA$190="","",'Deal_Master_Wide'!$EA$190)</x:f>
      </x:c>
      <x:c r="Z1311" s="118" t="str">
        <x:f>IF('Deal_Master_Wide'!$EH$190="","",'Deal_Master_Wide'!$EH$190)</x:f>
      </x:c>
      <x:c r="AA1311" s="52" t="str">
        <x:f>IF('Deal_Master_Wide'!$AL$190="","",'Deal_Master_Wide'!$AL$190)</x:f>
        <x:v>Unknown</x:v>
      </x:c>
      <x:c r="AB1311" s="54" t="n">
        <x:f>IF('Deal_Master_Wide'!$AF$190="","",'Deal_Master_Wide'!$AF$190)</x:f>
        <x:v>8</x:v>
      </x:c>
      <x:c r="AC1311" s="52" t="str">
        <x:f>IF(COUNT($P1311,$Q1311,$R1311,$S1311,$T1311,$U1311,$V1311,$W1311,$X1311)=9,"Yes","No")</x:f>
        <x:v>No</x:v>
      </x:c>
      <x:c r="AD1311" s="52" t="str">
        <x:f>IF(COUNT($Y1311,$Z1311)=2,"Yes","No")</x:f>
        <x:v>No</x:v>
      </x:c>
      <x:c r="AE1311" s="50" t="str"/>
      <x:c r="AF1311" t="str"/>
    </x:row>
    <x:row r="1312" ht="20" customHeight="1">
      <x:c r="A1312" s="50" t="str">
        <x:v>CTL-0188</x:v>
      </x:c>
      <x:c r="B1312" s="50" t="str">
        <x:v>Candidate alternative-rationale group</x:v>
      </x:c>
      <x:c r="C1312" s="52" t="str">
        <x:f>IF('Deal_Master_Wide'!$AU$190="","",'Deal_Master_Wide'!$AU$190)</x:f>
        <x:v>Not reviewed</x:v>
      </x:c>
      <x:c r="D1312" s="52" t="str">
        <x:f>IF('Deal_Master_Wide'!$AV$190="","",'Deal_Master_Wide'!$AV$190)</x:f>
        <x:v>Not assessed</x:v>
      </x:c>
      <x:c r="E1312" s="50" t="n">
        <x:v>0</x:v>
      </x:c>
      <x:c r="F1312" s="52" t="str">
        <x:f>IF(OR($C1312="High-confidence innovation-driven",$C1312="Medium-confidence innovation-driven"),1,IF($C1312="Clear alternative-rationale",0,""))</x:f>
      </x:c>
      <x:c r="G1312" s="52" t="str">
        <x:f>IF('Deal_Master_Wide'!$M$190="","",'Deal_Master_Wide'!$M$190)</x:f>
        <x:v>Review</x:v>
      </x:c>
      <x:c r="H1312" s="50" t="str">
        <x:v>ReproCELL Inc</x:v>
      </x:c>
      <x:c r="I1312" s="50" t="str">
        <x:v>Biopta Ltd</x:v>
      </x:c>
      <x:c r="J1312" s="50" t="n">
        <x:v>2015</x:v>
      </x:c>
      <x:c r="K1312" s="50" t="n">
        <x:v>-2</x:v>
      </x:c>
      <x:c r="L1312" s="50" t="n">
        <x:v>2013</x:v>
      </x:c>
      <x:c r="M1312" s="50" t="n">
        <x:v>0</x:v>
      </x:c>
      <x:c r="N1312" s="50" t="n">
        <x:v>0</x:v>
      </x:c>
      <x:c r="O1312" s="52" t="str">
        <x:f>IF($F1312="","",$F1312*$M1312)</x:f>
      </x:c>
      <x:c r="P1312" s="54" t="str">
        <x:f>IF('Deal_Master_Wide'!$BQ$190="","",'Deal_Master_Wide'!$BQ$190)</x:f>
      </x:c>
      <x:c r="Q1312" s="54" t="str">
        <x:f>IF('Deal_Master_Wide'!$BX$190="","",'Deal_Master_Wide'!$BX$190)</x:f>
      </x:c>
      <x:c r="R1312" s="54" t="str">
        <x:f>IF('Deal_Master_Wide'!$CE$190="","",'Deal_Master_Wide'!$CE$190)</x:f>
      </x:c>
      <x:c r="S1312" s="54" t="str">
        <x:f>IF('Deal_Master_Wide'!$CL$190="","",'Deal_Master_Wide'!$CL$190)</x:f>
      </x:c>
      <x:c r="T1312" s="54" t="str">
        <x:f>IF('Deal_Master_Wide'!$CS$190="","",'Deal_Master_Wide'!$CS$190)</x:f>
      </x:c>
      <x:c r="U1312" s="54" t="str">
        <x:f>IF('Deal_Master_Wide'!$CZ$190="","",'Deal_Master_Wide'!$CZ$190)</x:f>
      </x:c>
      <x:c r="V1312" s="56" t="str">
        <x:f>IF('Deal_Master_Wide'!$DG$190="","",'Deal_Master_Wide'!$DG$190)</x:f>
      </x:c>
      <x:c r="W1312" s="56" t="str">
        <x:f>IF('Deal_Master_Wide'!$DN$190="","",'Deal_Master_Wide'!$DN$190)</x:f>
      </x:c>
      <x:c r="X1312" s="56" t="str">
        <x:f>IF('Deal_Master_Wide'!$DU$190="","",'Deal_Master_Wide'!$DU$190)</x:f>
      </x:c>
      <x:c r="Y1312" s="118" t="str">
        <x:f>IF('Deal_Master_Wide'!$EB$190="","",'Deal_Master_Wide'!$EB$190)</x:f>
      </x:c>
      <x:c r="Z1312" s="118" t="str">
        <x:f>IF('Deal_Master_Wide'!$EI$190="","",'Deal_Master_Wide'!$EI$190)</x:f>
      </x:c>
      <x:c r="AA1312" s="52" t="str">
        <x:f>IF('Deal_Master_Wide'!$AL$190="","",'Deal_Master_Wide'!$AL$190)</x:f>
        <x:v>Unknown</x:v>
      </x:c>
      <x:c r="AB1312" s="54" t="n">
        <x:f>IF('Deal_Master_Wide'!$AF$190="","",'Deal_Master_Wide'!$AF$190)</x:f>
        <x:v>8</x:v>
      </x:c>
      <x:c r="AC1312" s="52" t="str">
        <x:f>IF(COUNT($P1312,$Q1312,$R1312,$S1312,$T1312,$U1312,$V1312,$W1312,$X1312)=9,"Yes","No")</x:f>
        <x:v>No</x:v>
      </x:c>
      <x:c r="AD1312" s="52" t="str">
        <x:f>IF(COUNT($Y1312,$Z1312)=2,"Yes","No")</x:f>
        <x:v>No</x:v>
      </x:c>
      <x:c r="AE1312" s="50" t="str"/>
      <x:c r="AF1312" t="str"/>
    </x:row>
    <x:row r="1313" ht="20" customHeight="1">
      <x:c r="A1313" s="50" t="str">
        <x:v>CTL-0188</x:v>
      </x:c>
      <x:c r="B1313" s="50" t="str">
        <x:v>Candidate alternative-rationale group</x:v>
      </x:c>
      <x:c r="C1313" s="52" t="str">
        <x:f>IF('Deal_Master_Wide'!$AU$190="","",'Deal_Master_Wide'!$AU$190)</x:f>
        <x:v>Not reviewed</x:v>
      </x:c>
      <x:c r="D1313" s="52" t="str">
        <x:f>IF('Deal_Master_Wide'!$AV$190="","",'Deal_Master_Wide'!$AV$190)</x:f>
        <x:v>Not assessed</x:v>
      </x:c>
      <x:c r="E1313" s="50" t="n">
        <x:v>0</x:v>
      </x:c>
      <x:c r="F1313" s="52" t="str">
        <x:f>IF(OR($C1313="High-confidence innovation-driven",$C1313="Medium-confidence innovation-driven"),1,IF($C1313="Clear alternative-rationale",0,""))</x:f>
      </x:c>
      <x:c r="G1313" s="52" t="str">
        <x:f>IF('Deal_Master_Wide'!$M$190="","",'Deal_Master_Wide'!$M$190)</x:f>
        <x:v>Review</x:v>
      </x:c>
      <x:c r="H1313" s="50" t="str">
        <x:v>ReproCELL Inc</x:v>
      </x:c>
      <x:c r="I1313" s="50" t="str">
        <x:v>Biopta Ltd</x:v>
      </x:c>
      <x:c r="J1313" s="50" t="n">
        <x:v>2015</x:v>
      </x:c>
      <x:c r="K1313" s="50" t="n">
        <x:v>-1</x:v>
      </x:c>
      <x:c r="L1313" s="50" t="n">
        <x:v>2014</x:v>
      </x:c>
      <x:c r="M1313" s="50" t="n">
        <x:v>0</x:v>
      </x:c>
      <x:c r="N1313" s="50" t="n">
        <x:v>0</x:v>
      </x:c>
      <x:c r="O1313" s="52" t="str">
        <x:f>IF($F1313="","",$F1313*$M1313)</x:f>
      </x:c>
      <x:c r="P1313" s="54" t="str">
        <x:f>IF('Deal_Master_Wide'!$BR$190="","",'Deal_Master_Wide'!$BR$190)</x:f>
      </x:c>
      <x:c r="Q1313" s="54" t="str">
        <x:f>IF('Deal_Master_Wide'!$BY$190="","",'Deal_Master_Wide'!$BY$190)</x:f>
      </x:c>
      <x:c r="R1313" s="54" t="str">
        <x:f>IF('Deal_Master_Wide'!$CF$190="","",'Deal_Master_Wide'!$CF$190)</x:f>
      </x:c>
      <x:c r="S1313" s="54" t="str">
        <x:f>IF('Deal_Master_Wide'!$CM$190="","",'Deal_Master_Wide'!$CM$190)</x:f>
      </x:c>
      <x:c r="T1313" s="54" t="str">
        <x:f>IF('Deal_Master_Wide'!$CT$190="","",'Deal_Master_Wide'!$CT$190)</x:f>
      </x:c>
      <x:c r="U1313" s="54" t="str">
        <x:f>IF('Deal_Master_Wide'!$DA$190="","",'Deal_Master_Wide'!$DA$190)</x:f>
      </x:c>
      <x:c r="V1313" s="56" t="str">
        <x:f>IF('Deal_Master_Wide'!$DH$190="","",'Deal_Master_Wide'!$DH$190)</x:f>
      </x:c>
      <x:c r="W1313" s="56" t="str">
        <x:f>IF('Deal_Master_Wide'!$DO$190="","",'Deal_Master_Wide'!$DO$190)</x:f>
      </x:c>
      <x:c r="X1313" s="56" t="str">
        <x:f>IF('Deal_Master_Wide'!$DV$190="","",'Deal_Master_Wide'!$DV$190)</x:f>
      </x:c>
      <x:c r="Y1313" s="118" t="str">
        <x:f>IF('Deal_Master_Wide'!$EC$190="","",'Deal_Master_Wide'!$EC$190)</x:f>
      </x:c>
      <x:c r="Z1313" s="118" t="str">
        <x:f>IF('Deal_Master_Wide'!$EJ$190="","",'Deal_Master_Wide'!$EJ$190)</x:f>
      </x:c>
      <x:c r="AA1313" s="52" t="str">
        <x:f>IF('Deal_Master_Wide'!$AL$190="","",'Deal_Master_Wide'!$AL$190)</x:f>
        <x:v>Unknown</x:v>
      </x:c>
      <x:c r="AB1313" s="54" t="n">
        <x:f>IF('Deal_Master_Wide'!$AF$190="","",'Deal_Master_Wide'!$AF$190)</x:f>
        <x:v>8</x:v>
      </x:c>
      <x:c r="AC1313" s="52" t="str">
        <x:f>IF(COUNT($P1313,$Q1313,$R1313,$S1313,$T1313,$U1313,$V1313,$W1313,$X1313)=9,"Yes","No")</x:f>
        <x:v>No</x:v>
      </x:c>
      <x:c r="AD1313" s="52" t="str">
        <x:f>IF(COUNT($Y1313,$Z1313)=2,"Yes","No")</x:f>
        <x:v>No</x:v>
      </x:c>
      <x:c r="AE1313" s="50" t="str"/>
      <x:c r="AF1313" t="str"/>
    </x:row>
    <x:row r="1314" ht="20" customHeight="1">
      <x:c r="A1314" s="50" t="str">
        <x:v>CTL-0188</x:v>
      </x:c>
      <x:c r="B1314" s="50" t="str">
        <x:v>Candidate alternative-rationale group</x:v>
      </x:c>
      <x:c r="C1314" s="52" t="str">
        <x:f>IF('Deal_Master_Wide'!$AU$190="","",'Deal_Master_Wide'!$AU$190)</x:f>
        <x:v>Not reviewed</x:v>
      </x:c>
      <x:c r="D1314" s="52" t="str">
        <x:f>IF('Deal_Master_Wide'!$AV$190="","",'Deal_Master_Wide'!$AV$190)</x:f>
        <x:v>Not assessed</x:v>
      </x:c>
      <x:c r="E1314" s="50" t="n">
        <x:v>0</x:v>
      </x:c>
      <x:c r="F1314" s="52" t="str">
        <x:f>IF(OR($C1314="High-confidence innovation-driven",$C1314="Medium-confidence innovation-driven"),1,IF($C1314="Clear alternative-rationale",0,""))</x:f>
      </x:c>
      <x:c r="G1314" s="52" t="str">
        <x:f>IF('Deal_Master_Wide'!$M$190="","",'Deal_Master_Wide'!$M$190)</x:f>
        <x:v>Review</x:v>
      </x:c>
      <x:c r="H1314" s="50" t="str">
        <x:v>ReproCELL Inc</x:v>
      </x:c>
      <x:c r="I1314" s="50" t="str">
        <x:v>Biopta Ltd</x:v>
      </x:c>
      <x:c r="J1314" s="50" t="n">
        <x:v>2015</x:v>
      </x:c>
      <x:c r="K1314" s="50" t="n">
        <x:v>0</x:v>
      </x:c>
      <x:c r="L1314" s="50" t="n">
        <x:v>2015</x:v>
      </x:c>
      <x:c r="M1314" s="50" t="n">
        <x:v>0</x:v>
      </x:c>
      <x:c r="N1314" s="50" t="n">
        <x:v>1</x:v>
      </x:c>
      <x:c r="O1314" s="52" t="str">
        <x:f>IF($F1314="","",$F1314*$M1314)</x:f>
      </x:c>
      <x:c r="P1314" s="54" t="str">
        <x:f>IF('Deal_Master_Wide'!$BS$190="","",'Deal_Master_Wide'!$BS$190)</x:f>
      </x:c>
      <x:c r="Q1314" s="54" t="str">
        <x:f>IF('Deal_Master_Wide'!$BZ$190="","",'Deal_Master_Wide'!$BZ$190)</x:f>
      </x:c>
      <x:c r="R1314" s="54" t="str">
        <x:f>IF('Deal_Master_Wide'!$CG$190="","",'Deal_Master_Wide'!$CG$190)</x:f>
      </x:c>
      <x:c r="S1314" s="54" t="str">
        <x:f>IF('Deal_Master_Wide'!$CN$190="","",'Deal_Master_Wide'!$CN$190)</x:f>
      </x:c>
      <x:c r="T1314" s="54" t="str">
        <x:f>IF('Deal_Master_Wide'!$CU$190="","",'Deal_Master_Wide'!$CU$190)</x:f>
      </x:c>
      <x:c r="U1314" s="54" t="str">
        <x:f>IF('Deal_Master_Wide'!$DB$190="","",'Deal_Master_Wide'!$DB$190)</x:f>
      </x:c>
      <x:c r="V1314" s="56" t="str">
        <x:f>IF('Deal_Master_Wide'!$DI$190="","",'Deal_Master_Wide'!$DI$190)</x:f>
      </x:c>
      <x:c r="W1314" s="56" t="str">
        <x:f>IF('Deal_Master_Wide'!$DP$190="","",'Deal_Master_Wide'!$DP$190)</x:f>
      </x:c>
      <x:c r="X1314" s="56" t="str">
        <x:f>IF('Deal_Master_Wide'!$DW$190="","",'Deal_Master_Wide'!$DW$190)</x:f>
      </x:c>
      <x:c r="Y1314" s="118" t="str">
        <x:f>IF('Deal_Master_Wide'!$ED$190="","",'Deal_Master_Wide'!$ED$190)</x:f>
      </x:c>
      <x:c r="Z1314" s="118" t="str">
        <x:f>IF('Deal_Master_Wide'!$EK$190="","",'Deal_Master_Wide'!$EK$190)</x:f>
      </x:c>
      <x:c r="AA1314" s="52" t="str">
        <x:f>IF('Deal_Master_Wide'!$AL$190="","",'Deal_Master_Wide'!$AL$190)</x:f>
        <x:v>Unknown</x:v>
      </x:c>
      <x:c r="AB1314" s="54" t="n">
        <x:f>IF('Deal_Master_Wide'!$AF$190="","",'Deal_Master_Wide'!$AF$190)</x:f>
        <x:v>8</x:v>
      </x:c>
      <x:c r="AC1314" s="52" t="str">
        <x:f>IF(COUNT($P1314,$Q1314,$R1314,$S1314,$T1314,$U1314,$V1314,$W1314,$X1314)=9,"Yes","No")</x:f>
        <x:v>No</x:v>
      </x:c>
      <x:c r="AD1314" s="52" t="str">
        <x:f>IF(COUNT($Y1314,$Z1314)=2,"Yes","No")</x:f>
        <x:v>No</x:v>
      </x:c>
      <x:c r="AE1314" s="50" t="str"/>
      <x:c r="AF1314" t="str"/>
    </x:row>
    <x:row r="1315" ht="20" customHeight="1">
      <x:c r="A1315" s="50" t="str">
        <x:v>CTL-0188</x:v>
      </x:c>
      <x:c r="B1315" s="50" t="str">
        <x:v>Candidate alternative-rationale group</x:v>
      </x:c>
      <x:c r="C1315" s="52" t="str">
        <x:f>IF('Deal_Master_Wide'!$AU$190="","",'Deal_Master_Wide'!$AU$190)</x:f>
        <x:v>Not reviewed</x:v>
      </x:c>
      <x:c r="D1315" s="52" t="str">
        <x:f>IF('Deal_Master_Wide'!$AV$190="","",'Deal_Master_Wide'!$AV$190)</x:f>
        <x:v>Not assessed</x:v>
      </x:c>
      <x:c r="E1315" s="50" t="n">
        <x:v>0</x:v>
      </x:c>
      <x:c r="F1315" s="52" t="str">
        <x:f>IF(OR($C1315="High-confidence innovation-driven",$C1315="Medium-confidence innovation-driven"),1,IF($C1315="Clear alternative-rationale",0,""))</x:f>
      </x:c>
      <x:c r="G1315" s="52" t="str">
        <x:f>IF('Deal_Master_Wide'!$M$190="","",'Deal_Master_Wide'!$M$190)</x:f>
        <x:v>Review</x:v>
      </x:c>
      <x:c r="H1315" s="50" t="str">
        <x:v>ReproCELL Inc</x:v>
      </x:c>
      <x:c r="I1315" s="50" t="str">
        <x:v>Biopta Ltd</x:v>
      </x:c>
      <x:c r="J1315" s="50" t="n">
        <x:v>2015</x:v>
      </x:c>
      <x:c r="K1315" s="50" t="n">
        <x:v>1</x:v>
      </x:c>
      <x:c r="L1315" s="50" t="n">
        <x:v>2016</x:v>
      </x:c>
      <x:c r="M1315" s="50" t="n">
        <x:v>1</x:v>
      </x:c>
      <x:c r="N1315" s="50" t="n">
        <x:v>1</x:v>
      </x:c>
      <x:c r="O1315" s="52" t="str">
        <x:f>IF($F1315="","",$F1315*$M1315)</x:f>
      </x:c>
      <x:c r="P1315" s="54" t="str">
        <x:f>IF('Deal_Master_Wide'!$BT$190="","",'Deal_Master_Wide'!$BT$190)</x:f>
      </x:c>
      <x:c r="Q1315" s="54" t="str">
        <x:f>IF('Deal_Master_Wide'!$CA$190="","",'Deal_Master_Wide'!$CA$190)</x:f>
      </x:c>
      <x:c r="R1315" s="54" t="str">
        <x:f>IF('Deal_Master_Wide'!$CH$190="","",'Deal_Master_Wide'!$CH$190)</x:f>
      </x:c>
      <x:c r="S1315" s="54" t="str">
        <x:f>IF('Deal_Master_Wide'!$CO$190="","",'Deal_Master_Wide'!$CO$190)</x:f>
      </x:c>
      <x:c r="T1315" s="54" t="str">
        <x:f>IF('Deal_Master_Wide'!$CV$190="","",'Deal_Master_Wide'!$CV$190)</x:f>
      </x:c>
      <x:c r="U1315" s="54" t="str">
        <x:f>IF('Deal_Master_Wide'!$DC$190="","",'Deal_Master_Wide'!$DC$190)</x:f>
      </x:c>
      <x:c r="V1315" s="56" t="str">
        <x:f>IF('Deal_Master_Wide'!$DJ$190="","",'Deal_Master_Wide'!$DJ$190)</x:f>
      </x:c>
      <x:c r="W1315" s="56" t="str">
        <x:f>IF('Deal_Master_Wide'!$DQ$190="","",'Deal_Master_Wide'!$DQ$190)</x:f>
      </x:c>
      <x:c r="X1315" s="56" t="str">
        <x:f>IF('Deal_Master_Wide'!$DX$190="","",'Deal_Master_Wide'!$DX$190)</x:f>
      </x:c>
      <x:c r="Y1315" s="118" t="str">
        <x:f>IF('Deal_Master_Wide'!$EE$190="","",'Deal_Master_Wide'!$EE$190)</x:f>
      </x:c>
      <x:c r="Z1315" s="118" t="str">
        <x:f>IF('Deal_Master_Wide'!$EL$190="","",'Deal_Master_Wide'!$EL$190)</x:f>
      </x:c>
      <x:c r="AA1315" s="52" t="str">
        <x:f>IF('Deal_Master_Wide'!$AL$190="","",'Deal_Master_Wide'!$AL$190)</x:f>
        <x:v>Unknown</x:v>
      </x:c>
      <x:c r="AB1315" s="54" t="n">
        <x:f>IF('Deal_Master_Wide'!$AF$190="","",'Deal_Master_Wide'!$AF$190)</x:f>
        <x:v>8</x:v>
      </x:c>
      <x:c r="AC1315" s="52" t="str">
        <x:f>IF(COUNT($P1315,$Q1315,$R1315,$S1315,$T1315,$U1315,$V1315,$W1315,$X1315)=9,"Yes","No")</x:f>
        <x:v>No</x:v>
      </x:c>
      <x:c r="AD1315" s="52" t="str">
        <x:f>IF(COUNT($Y1315,$Z1315)=2,"Yes","No")</x:f>
        <x:v>No</x:v>
      </x:c>
      <x:c r="AE1315" s="50" t="str"/>
      <x:c r="AF1315" t="str"/>
    </x:row>
    <x:row r="1316" ht="20" customHeight="1">
      <x:c r="A1316" s="50" t="str">
        <x:v>CTL-0188</x:v>
      </x:c>
      <x:c r="B1316" s="50" t="str">
        <x:v>Candidate alternative-rationale group</x:v>
      </x:c>
      <x:c r="C1316" s="52" t="str">
        <x:f>IF('Deal_Master_Wide'!$AU$190="","",'Deal_Master_Wide'!$AU$190)</x:f>
        <x:v>Not reviewed</x:v>
      </x:c>
      <x:c r="D1316" s="52" t="str">
        <x:f>IF('Deal_Master_Wide'!$AV$190="","",'Deal_Master_Wide'!$AV$190)</x:f>
        <x:v>Not assessed</x:v>
      </x:c>
      <x:c r="E1316" s="50" t="n">
        <x:v>0</x:v>
      </x:c>
      <x:c r="F1316" s="52" t="str">
        <x:f>IF(OR($C1316="High-confidence innovation-driven",$C1316="Medium-confidence innovation-driven"),1,IF($C1316="Clear alternative-rationale",0,""))</x:f>
      </x:c>
      <x:c r="G1316" s="52" t="str">
        <x:f>IF('Deal_Master_Wide'!$M$190="","",'Deal_Master_Wide'!$M$190)</x:f>
        <x:v>Review</x:v>
      </x:c>
      <x:c r="H1316" s="50" t="str">
        <x:v>ReproCELL Inc</x:v>
      </x:c>
      <x:c r="I1316" s="50" t="str">
        <x:v>Biopta Ltd</x:v>
      </x:c>
      <x:c r="J1316" s="50" t="n">
        <x:v>2015</x:v>
      </x:c>
      <x:c r="K1316" s="50" t="n">
        <x:v>2</x:v>
      </x:c>
      <x:c r="L1316" s="50" t="n">
        <x:v>2017</x:v>
      </x:c>
      <x:c r="M1316" s="50" t="n">
        <x:v>1</x:v>
      </x:c>
      <x:c r="N1316" s="50" t="n">
        <x:v>1</x:v>
      </x:c>
      <x:c r="O1316" s="52" t="str">
        <x:f>IF($F1316="","",$F1316*$M1316)</x:f>
      </x:c>
      <x:c r="P1316" s="54" t="str">
        <x:f>IF('Deal_Master_Wide'!$BU$190="","",'Deal_Master_Wide'!$BU$190)</x:f>
      </x:c>
      <x:c r="Q1316" s="54" t="str">
        <x:f>IF('Deal_Master_Wide'!$CB$190="","",'Deal_Master_Wide'!$CB$190)</x:f>
      </x:c>
      <x:c r="R1316" s="54" t="str">
        <x:f>IF('Deal_Master_Wide'!$CI$190="","",'Deal_Master_Wide'!$CI$190)</x:f>
      </x:c>
      <x:c r="S1316" s="54" t="str">
        <x:f>IF('Deal_Master_Wide'!$CP$190="","",'Deal_Master_Wide'!$CP$190)</x:f>
      </x:c>
      <x:c r="T1316" s="54" t="str">
        <x:f>IF('Deal_Master_Wide'!$CW$190="","",'Deal_Master_Wide'!$CW$190)</x:f>
      </x:c>
      <x:c r="U1316" s="54" t="str">
        <x:f>IF('Deal_Master_Wide'!$DD$190="","",'Deal_Master_Wide'!$DD$190)</x:f>
      </x:c>
      <x:c r="V1316" s="56" t="str">
        <x:f>IF('Deal_Master_Wide'!$DK$190="","",'Deal_Master_Wide'!$DK$190)</x:f>
      </x:c>
      <x:c r="W1316" s="56" t="str">
        <x:f>IF('Deal_Master_Wide'!$DR$190="","",'Deal_Master_Wide'!$DR$190)</x:f>
      </x:c>
      <x:c r="X1316" s="56" t="str">
        <x:f>IF('Deal_Master_Wide'!$DY$190="","",'Deal_Master_Wide'!$DY$190)</x:f>
      </x:c>
      <x:c r="Y1316" s="118" t="str">
        <x:f>IF('Deal_Master_Wide'!$EF$190="","",'Deal_Master_Wide'!$EF$190)</x:f>
      </x:c>
      <x:c r="Z1316" s="118" t="str">
        <x:f>IF('Deal_Master_Wide'!$EM$190="","",'Deal_Master_Wide'!$EM$190)</x:f>
      </x:c>
      <x:c r="AA1316" s="52" t="str">
        <x:f>IF('Deal_Master_Wide'!$AL$190="","",'Deal_Master_Wide'!$AL$190)</x:f>
        <x:v>Unknown</x:v>
      </x:c>
      <x:c r="AB1316" s="54" t="n">
        <x:f>IF('Deal_Master_Wide'!$AF$190="","",'Deal_Master_Wide'!$AF$190)</x:f>
        <x:v>8</x:v>
      </x:c>
      <x:c r="AC1316" s="52" t="str">
        <x:f>IF(COUNT($P1316,$Q1316,$R1316,$S1316,$T1316,$U1316,$V1316,$W1316,$X1316)=9,"Yes","No")</x:f>
        <x:v>No</x:v>
      </x:c>
      <x:c r="AD1316" s="52" t="str">
        <x:f>IF(COUNT($Y1316,$Z1316)=2,"Yes","No")</x:f>
        <x:v>No</x:v>
      </x:c>
      <x:c r="AE1316" s="50" t="str"/>
      <x:c r="AF1316" t="str"/>
    </x:row>
    <x:row r="1317" ht="20" customHeight="1">
      <x:c r="A1317" s="50" t="str">
        <x:v>CTL-0188</x:v>
      </x:c>
      <x:c r="B1317" s="50" t="str">
        <x:v>Candidate alternative-rationale group</x:v>
      </x:c>
      <x:c r="C1317" s="52" t="str">
        <x:f>IF('Deal_Master_Wide'!$AU$190="","",'Deal_Master_Wide'!$AU$190)</x:f>
        <x:v>Not reviewed</x:v>
      </x:c>
      <x:c r="D1317" s="52" t="str">
        <x:f>IF('Deal_Master_Wide'!$AV$190="","",'Deal_Master_Wide'!$AV$190)</x:f>
        <x:v>Not assessed</x:v>
      </x:c>
      <x:c r="E1317" s="50" t="n">
        <x:v>0</x:v>
      </x:c>
      <x:c r="F1317" s="52" t="str">
        <x:f>IF(OR($C1317="High-confidence innovation-driven",$C1317="Medium-confidence innovation-driven"),1,IF($C1317="Clear alternative-rationale",0,""))</x:f>
      </x:c>
      <x:c r="G1317" s="52" t="str">
        <x:f>IF('Deal_Master_Wide'!$M$190="","",'Deal_Master_Wide'!$M$190)</x:f>
        <x:v>Review</x:v>
      </x:c>
      <x:c r="H1317" s="50" t="str">
        <x:v>ReproCELL Inc</x:v>
      </x:c>
      <x:c r="I1317" s="50" t="str">
        <x:v>Biopta Ltd</x:v>
      </x:c>
      <x:c r="J1317" s="50" t="n">
        <x:v>2015</x:v>
      </x:c>
      <x:c r="K1317" s="50" t="n">
        <x:v>3</x:v>
      </x:c>
      <x:c r="L1317" s="50" t="n">
        <x:v>2018</x:v>
      </x:c>
      <x:c r="M1317" s="50" t="n">
        <x:v>1</x:v>
      </x:c>
      <x:c r="N1317" s="50" t="n">
        <x:v>1</x:v>
      </x:c>
      <x:c r="O1317" s="52" t="str">
        <x:f>IF($F1317="","",$F1317*$M1317)</x:f>
      </x:c>
      <x:c r="P1317" s="54" t="str">
        <x:f>IF('Deal_Master_Wide'!$BV$190="","",'Deal_Master_Wide'!$BV$190)</x:f>
      </x:c>
      <x:c r="Q1317" s="54" t="str">
        <x:f>IF('Deal_Master_Wide'!$CC$190="","",'Deal_Master_Wide'!$CC$190)</x:f>
      </x:c>
      <x:c r="R1317" s="54" t="str">
        <x:f>IF('Deal_Master_Wide'!$CJ$190="","",'Deal_Master_Wide'!$CJ$190)</x:f>
      </x:c>
      <x:c r="S1317" s="54" t="str">
        <x:f>IF('Deal_Master_Wide'!$CQ$190="","",'Deal_Master_Wide'!$CQ$190)</x:f>
      </x:c>
      <x:c r="T1317" s="54" t="str">
        <x:f>IF('Deal_Master_Wide'!$CX$190="","",'Deal_Master_Wide'!$CX$190)</x:f>
      </x:c>
      <x:c r="U1317" s="54" t="str">
        <x:f>IF('Deal_Master_Wide'!$DE$190="","",'Deal_Master_Wide'!$DE$190)</x:f>
      </x:c>
      <x:c r="V1317" s="56" t="str">
        <x:f>IF('Deal_Master_Wide'!$DL$190="","",'Deal_Master_Wide'!$DL$190)</x:f>
      </x:c>
      <x:c r="W1317" s="56" t="str">
        <x:f>IF('Deal_Master_Wide'!$DS$190="","",'Deal_Master_Wide'!$DS$190)</x:f>
      </x:c>
      <x:c r="X1317" s="56" t="str">
        <x:f>IF('Deal_Master_Wide'!$DZ$190="","",'Deal_Master_Wide'!$DZ$190)</x:f>
      </x:c>
      <x:c r="Y1317" s="118" t="str">
        <x:f>IF('Deal_Master_Wide'!$EG$190="","",'Deal_Master_Wide'!$EG$190)</x:f>
      </x:c>
      <x:c r="Z1317" s="118" t="str">
        <x:f>IF('Deal_Master_Wide'!$EN$190="","",'Deal_Master_Wide'!$EN$190)</x:f>
      </x:c>
      <x:c r="AA1317" s="52" t="str">
        <x:f>IF('Deal_Master_Wide'!$AL$190="","",'Deal_Master_Wide'!$AL$190)</x:f>
        <x:v>Unknown</x:v>
      </x:c>
      <x:c r="AB1317" s="54" t="n">
        <x:f>IF('Deal_Master_Wide'!$AF$190="","",'Deal_Master_Wide'!$AF$190)</x:f>
        <x:v>8</x:v>
      </x:c>
      <x:c r="AC1317" s="52" t="str">
        <x:f>IF(COUNT($P1317,$Q1317,$R1317,$S1317,$T1317,$U1317,$V1317,$W1317,$X1317)=9,"Yes","No")</x:f>
        <x:v>No</x:v>
      </x:c>
      <x:c r="AD1317" s="52" t="str">
        <x:f>IF(COUNT($Y1317,$Z1317)=2,"Yes","No")</x:f>
        <x:v>No</x:v>
      </x:c>
      <x:c r="AE1317" s="50" t="str"/>
      <x:c r="AF1317" t="str"/>
    </x:row>
    <x:row r="1318" ht="20" customHeight="1">
      <x:c r="A1318" s="50" t="str">
        <x:v>CTL-0189</x:v>
      </x:c>
      <x:c r="B1318" s="50" t="str">
        <x:v>Candidate alternative-rationale group</x:v>
      </x:c>
      <x:c r="C1318" s="52" t="str">
        <x:f>IF('Deal_Master_Wide'!$AU$191="","",'Deal_Master_Wide'!$AU$191)</x:f>
        <x:v>Not reviewed</x:v>
      </x:c>
      <x:c r="D1318" s="52" t="str">
        <x:f>IF('Deal_Master_Wide'!$AV$191="","",'Deal_Master_Wide'!$AV$191)</x:f>
        <x:v>Not assessed</x:v>
      </x:c>
      <x:c r="E1318" s="50" t="n">
        <x:v>0</x:v>
      </x:c>
      <x:c r="F1318" s="52" t="str">
        <x:f>IF(OR($C1318="High-confidence innovation-driven",$C1318="Medium-confidence innovation-driven"),1,IF($C1318="Clear alternative-rationale",0,""))</x:f>
      </x:c>
      <x:c r="G1318" s="52" t="str">
        <x:f>IF('Deal_Master_Wide'!$M$191="","",'Deal_Master_Wide'!$M$191)</x:f>
        <x:v>Review</x:v>
      </x:c>
      <x:c r="H1318" s="50" t="str">
        <x:v>GROUPE SYNERLAB</x:v>
      </x:c>
      <x:c r="I1318" s="50" t="str">
        <x:v>Synerlab Group</x:v>
      </x:c>
      <x:c r="J1318" s="50" t="n">
        <x:v>2015</x:v>
      </x:c>
      <x:c r="K1318" s="50" t="n">
        <x:v>-3</x:v>
      </x:c>
      <x:c r="L1318" s="50" t="n">
        <x:v>2012</x:v>
      </x:c>
      <x:c r="M1318" s="50" t="n">
        <x:v>0</x:v>
      </x:c>
      <x:c r="N1318" s="50" t="n">
        <x:v>0</x:v>
      </x:c>
      <x:c r="O1318" s="52" t="str">
        <x:f>IF($F1318="","",$F1318*$M1318)</x:f>
      </x:c>
      <x:c r="P1318" s="54" t="str">
        <x:f>IF('Deal_Master_Wide'!$BP$191="","",'Deal_Master_Wide'!$BP$191)</x:f>
      </x:c>
      <x:c r="Q1318" s="54" t="str">
        <x:f>IF('Deal_Master_Wide'!$BW$191="","",'Deal_Master_Wide'!$BW$191)</x:f>
      </x:c>
      <x:c r="R1318" s="54" t="str">
        <x:f>IF('Deal_Master_Wide'!$CD$191="","",'Deal_Master_Wide'!$CD$191)</x:f>
      </x:c>
      <x:c r="S1318" s="54" t="str">
        <x:f>IF('Deal_Master_Wide'!$CK$191="","",'Deal_Master_Wide'!$CK$191)</x:f>
      </x:c>
      <x:c r="T1318" s="54" t="str">
        <x:f>IF('Deal_Master_Wide'!$CR$191="","",'Deal_Master_Wide'!$CR$191)</x:f>
      </x:c>
      <x:c r="U1318" s="54" t="str">
        <x:f>IF('Deal_Master_Wide'!$CY$191="","",'Deal_Master_Wide'!$CY$191)</x:f>
      </x:c>
      <x:c r="V1318" s="56" t="str">
        <x:f>IF('Deal_Master_Wide'!$DF$191="","",'Deal_Master_Wide'!$DF$191)</x:f>
      </x:c>
      <x:c r="W1318" s="56" t="str">
        <x:f>IF('Deal_Master_Wide'!$DM$191="","",'Deal_Master_Wide'!$DM$191)</x:f>
      </x:c>
      <x:c r="X1318" s="56" t="str">
        <x:f>IF('Deal_Master_Wide'!$DT$191="","",'Deal_Master_Wide'!$DT$191)</x:f>
      </x:c>
      <x:c r="Y1318" s="118" t="str">
        <x:f>IF('Deal_Master_Wide'!$EA$191="","",'Deal_Master_Wide'!$EA$191)</x:f>
      </x:c>
      <x:c r="Z1318" s="118" t="str">
        <x:f>IF('Deal_Master_Wide'!$EH$191="","",'Deal_Master_Wide'!$EH$191)</x:f>
      </x:c>
      <x:c r="AA1318" s="52" t="str">
        <x:f>IF('Deal_Master_Wide'!$AL$191="","",'Deal_Master_Wide'!$AL$191)</x:f>
        <x:v>Unknown</x:v>
      </x:c>
      <x:c r="AB1318" s="54" t="str">
        <x:f>IF('Deal_Master_Wide'!$AF$191="","",'Deal_Master_Wide'!$AF$191)</x:f>
      </x:c>
      <x:c r="AC1318" s="52" t="str">
        <x:f>IF(COUNT($P1318,$Q1318,$R1318,$S1318,$T1318,$U1318,$V1318,$W1318,$X1318)=9,"Yes","No")</x:f>
        <x:v>No</x:v>
      </x:c>
      <x:c r="AD1318" s="52" t="str">
        <x:f>IF(COUNT($Y1318,$Z1318)=2,"Yes","No")</x:f>
        <x:v>No</x:v>
      </x:c>
      <x:c r="AE1318" s="50" t="str"/>
      <x:c r="AF1318" t="str"/>
    </x:row>
    <x:row r="1319" ht="20" customHeight="1">
      <x:c r="A1319" s="50" t="str">
        <x:v>CTL-0189</x:v>
      </x:c>
      <x:c r="B1319" s="50" t="str">
        <x:v>Candidate alternative-rationale group</x:v>
      </x:c>
      <x:c r="C1319" s="52" t="str">
        <x:f>IF('Deal_Master_Wide'!$AU$191="","",'Deal_Master_Wide'!$AU$191)</x:f>
        <x:v>Not reviewed</x:v>
      </x:c>
      <x:c r="D1319" s="52" t="str">
        <x:f>IF('Deal_Master_Wide'!$AV$191="","",'Deal_Master_Wide'!$AV$191)</x:f>
        <x:v>Not assessed</x:v>
      </x:c>
      <x:c r="E1319" s="50" t="n">
        <x:v>0</x:v>
      </x:c>
      <x:c r="F1319" s="52" t="str">
        <x:f>IF(OR($C1319="High-confidence innovation-driven",$C1319="Medium-confidence innovation-driven"),1,IF($C1319="Clear alternative-rationale",0,""))</x:f>
      </x:c>
      <x:c r="G1319" s="52" t="str">
        <x:f>IF('Deal_Master_Wide'!$M$191="","",'Deal_Master_Wide'!$M$191)</x:f>
        <x:v>Review</x:v>
      </x:c>
      <x:c r="H1319" s="50" t="str">
        <x:v>GROUPE SYNERLAB</x:v>
      </x:c>
      <x:c r="I1319" s="50" t="str">
        <x:v>Synerlab Group</x:v>
      </x:c>
      <x:c r="J1319" s="50" t="n">
        <x:v>2015</x:v>
      </x:c>
      <x:c r="K1319" s="50" t="n">
        <x:v>-2</x:v>
      </x:c>
      <x:c r="L1319" s="50" t="n">
        <x:v>2013</x:v>
      </x:c>
      <x:c r="M1319" s="50" t="n">
        <x:v>0</x:v>
      </x:c>
      <x:c r="N1319" s="50" t="n">
        <x:v>0</x:v>
      </x:c>
      <x:c r="O1319" s="52" t="str">
        <x:f>IF($F1319="","",$F1319*$M1319)</x:f>
      </x:c>
      <x:c r="P1319" s="54" t="str">
        <x:f>IF('Deal_Master_Wide'!$BQ$191="","",'Deal_Master_Wide'!$BQ$191)</x:f>
      </x:c>
      <x:c r="Q1319" s="54" t="str">
        <x:f>IF('Deal_Master_Wide'!$BX$191="","",'Deal_Master_Wide'!$BX$191)</x:f>
      </x:c>
      <x:c r="R1319" s="54" t="str">
        <x:f>IF('Deal_Master_Wide'!$CE$191="","",'Deal_Master_Wide'!$CE$191)</x:f>
      </x:c>
      <x:c r="S1319" s="54" t="str">
        <x:f>IF('Deal_Master_Wide'!$CL$191="","",'Deal_Master_Wide'!$CL$191)</x:f>
      </x:c>
      <x:c r="T1319" s="54" t="str">
        <x:f>IF('Deal_Master_Wide'!$CS$191="","",'Deal_Master_Wide'!$CS$191)</x:f>
      </x:c>
      <x:c r="U1319" s="54" t="str">
        <x:f>IF('Deal_Master_Wide'!$CZ$191="","",'Deal_Master_Wide'!$CZ$191)</x:f>
      </x:c>
      <x:c r="V1319" s="56" t="str">
        <x:f>IF('Deal_Master_Wide'!$DG$191="","",'Deal_Master_Wide'!$DG$191)</x:f>
      </x:c>
      <x:c r="W1319" s="56" t="str">
        <x:f>IF('Deal_Master_Wide'!$DN$191="","",'Deal_Master_Wide'!$DN$191)</x:f>
      </x:c>
      <x:c r="X1319" s="56" t="str">
        <x:f>IF('Deal_Master_Wide'!$DU$191="","",'Deal_Master_Wide'!$DU$191)</x:f>
      </x:c>
      <x:c r="Y1319" s="118" t="str">
        <x:f>IF('Deal_Master_Wide'!$EB$191="","",'Deal_Master_Wide'!$EB$191)</x:f>
      </x:c>
      <x:c r="Z1319" s="118" t="str">
        <x:f>IF('Deal_Master_Wide'!$EI$191="","",'Deal_Master_Wide'!$EI$191)</x:f>
      </x:c>
      <x:c r="AA1319" s="52" t="str">
        <x:f>IF('Deal_Master_Wide'!$AL$191="","",'Deal_Master_Wide'!$AL$191)</x:f>
        <x:v>Unknown</x:v>
      </x:c>
      <x:c r="AB1319" s="54" t="str">
        <x:f>IF('Deal_Master_Wide'!$AF$191="","",'Deal_Master_Wide'!$AF$191)</x:f>
      </x:c>
      <x:c r="AC1319" s="52" t="str">
        <x:f>IF(COUNT($P1319,$Q1319,$R1319,$S1319,$T1319,$U1319,$V1319,$W1319,$X1319)=9,"Yes","No")</x:f>
        <x:v>No</x:v>
      </x:c>
      <x:c r="AD1319" s="52" t="str">
        <x:f>IF(COUNT($Y1319,$Z1319)=2,"Yes","No")</x:f>
        <x:v>No</x:v>
      </x:c>
      <x:c r="AE1319" s="50" t="str"/>
      <x:c r="AF1319" t="str"/>
    </x:row>
    <x:row r="1320" ht="20" customHeight="1">
      <x:c r="A1320" s="50" t="str">
        <x:v>CTL-0189</x:v>
      </x:c>
      <x:c r="B1320" s="50" t="str">
        <x:v>Candidate alternative-rationale group</x:v>
      </x:c>
      <x:c r="C1320" s="52" t="str">
        <x:f>IF('Deal_Master_Wide'!$AU$191="","",'Deal_Master_Wide'!$AU$191)</x:f>
        <x:v>Not reviewed</x:v>
      </x:c>
      <x:c r="D1320" s="52" t="str">
        <x:f>IF('Deal_Master_Wide'!$AV$191="","",'Deal_Master_Wide'!$AV$191)</x:f>
        <x:v>Not assessed</x:v>
      </x:c>
      <x:c r="E1320" s="50" t="n">
        <x:v>0</x:v>
      </x:c>
      <x:c r="F1320" s="52" t="str">
        <x:f>IF(OR($C1320="High-confidence innovation-driven",$C1320="Medium-confidence innovation-driven"),1,IF($C1320="Clear alternative-rationale",0,""))</x:f>
      </x:c>
      <x:c r="G1320" s="52" t="str">
        <x:f>IF('Deal_Master_Wide'!$M$191="","",'Deal_Master_Wide'!$M$191)</x:f>
        <x:v>Review</x:v>
      </x:c>
      <x:c r="H1320" s="50" t="str">
        <x:v>GROUPE SYNERLAB</x:v>
      </x:c>
      <x:c r="I1320" s="50" t="str">
        <x:v>Synerlab Group</x:v>
      </x:c>
      <x:c r="J1320" s="50" t="n">
        <x:v>2015</x:v>
      </x:c>
      <x:c r="K1320" s="50" t="n">
        <x:v>-1</x:v>
      </x:c>
      <x:c r="L1320" s="50" t="n">
        <x:v>2014</x:v>
      </x:c>
      <x:c r="M1320" s="50" t="n">
        <x:v>0</x:v>
      </x:c>
      <x:c r="N1320" s="50" t="n">
        <x:v>0</x:v>
      </x:c>
      <x:c r="O1320" s="52" t="str">
        <x:f>IF($F1320="","",$F1320*$M1320)</x:f>
      </x:c>
      <x:c r="P1320" s="54" t="str">
        <x:f>IF('Deal_Master_Wide'!$BR$191="","",'Deal_Master_Wide'!$BR$191)</x:f>
      </x:c>
      <x:c r="Q1320" s="54" t="str">
        <x:f>IF('Deal_Master_Wide'!$BY$191="","",'Deal_Master_Wide'!$BY$191)</x:f>
      </x:c>
      <x:c r="R1320" s="54" t="str">
        <x:f>IF('Deal_Master_Wide'!$CF$191="","",'Deal_Master_Wide'!$CF$191)</x:f>
      </x:c>
      <x:c r="S1320" s="54" t="str">
        <x:f>IF('Deal_Master_Wide'!$CM$191="","",'Deal_Master_Wide'!$CM$191)</x:f>
      </x:c>
      <x:c r="T1320" s="54" t="str">
        <x:f>IF('Deal_Master_Wide'!$CT$191="","",'Deal_Master_Wide'!$CT$191)</x:f>
      </x:c>
      <x:c r="U1320" s="54" t="str">
        <x:f>IF('Deal_Master_Wide'!$DA$191="","",'Deal_Master_Wide'!$DA$191)</x:f>
      </x:c>
      <x:c r="V1320" s="56" t="str">
        <x:f>IF('Deal_Master_Wide'!$DH$191="","",'Deal_Master_Wide'!$DH$191)</x:f>
      </x:c>
      <x:c r="W1320" s="56" t="str">
        <x:f>IF('Deal_Master_Wide'!$DO$191="","",'Deal_Master_Wide'!$DO$191)</x:f>
      </x:c>
      <x:c r="X1320" s="56" t="str">
        <x:f>IF('Deal_Master_Wide'!$DV$191="","",'Deal_Master_Wide'!$DV$191)</x:f>
      </x:c>
      <x:c r="Y1320" s="118" t="str">
        <x:f>IF('Deal_Master_Wide'!$EC$191="","",'Deal_Master_Wide'!$EC$191)</x:f>
      </x:c>
      <x:c r="Z1320" s="118" t="str">
        <x:f>IF('Deal_Master_Wide'!$EJ$191="","",'Deal_Master_Wide'!$EJ$191)</x:f>
      </x:c>
      <x:c r="AA1320" s="52" t="str">
        <x:f>IF('Deal_Master_Wide'!$AL$191="","",'Deal_Master_Wide'!$AL$191)</x:f>
        <x:v>Unknown</x:v>
      </x:c>
      <x:c r="AB1320" s="54" t="str">
        <x:f>IF('Deal_Master_Wide'!$AF$191="","",'Deal_Master_Wide'!$AF$191)</x:f>
      </x:c>
      <x:c r="AC1320" s="52" t="str">
        <x:f>IF(COUNT($P1320,$Q1320,$R1320,$S1320,$T1320,$U1320,$V1320,$W1320,$X1320)=9,"Yes","No")</x:f>
        <x:v>No</x:v>
      </x:c>
      <x:c r="AD1320" s="52" t="str">
        <x:f>IF(COUNT($Y1320,$Z1320)=2,"Yes","No")</x:f>
        <x:v>No</x:v>
      </x:c>
      <x:c r="AE1320" s="50" t="str"/>
      <x:c r="AF1320" t="str"/>
    </x:row>
    <x:row r="1321" ht="20" customHeight="1">
      <x:c r="A1321" s="50" t="str">
        <x:v>CTL-0189</x:v>
      </x:c>
      <x:c r="B1321" s="50" t="str">
        <x:v>Candidate alternative-rationale group</x:v>
      </x:c>
      <x:c r="C1321" s="52" t="str">
        <x:f>IF('Deal_Master_Wide'!$AU$191="","",'Deal_Master_Wide'!$AU$191)</x:f>
        <x:v>Not reviewed</x:v>
      </x:c>
      <x:c r="D1321" s="52" t="str">
        <x:f>IF('Deal_Master_Wide'!$AV$191="","",'Deal_Master_Wide'!$AV$191)</x:f>
        <x:v>Not assessed</x:v>
      </x:c>
      <x:c r="E1321" s="50" t="n">
        <x:v>0</x:v>
      </x:c>
      <x:c r="F1321" s="52" t="str">
        <x:f>IF(OR($C1321="High-confidence innovation-driven",$C1321="Medium-confidence innovation-driven"),1,IF($C1321="Clear alternative-rationale",0,""))</x:f>
      </x:c>
      <x:c r="G1321" s="52" t="str">
        <x:f>IF('Deal_Master_Wide'!$M$191="","",'Deal_Master_Wide'!$M$191)</x:f>
        <x:v>Review</x:v>
      </x:c>
      <x:c r="H1321" s="50" t="str">
        <x:v>GROUPE SYNERLAB</x:v>
      </x:c>
      <x:c r="I1321" s="50" t="str">
        <x:v>Synerlab Group</x:v>
      </x:c>
      <x:c r="J1321" s="50" t="n">
        <x:v>2015</x:v>
      </x:c>
      <x:c r="K1321" s="50" t="n">
        <x:v>0</x:v>
      </x:c>
      <x:c r="L1321" s="50" t="n">
        <x:v>2015</x:v>
      </x:c>
      <x:c r="M1321" s="50" t="n">
        <x:v>0</x:v>
      </x:c>
      <x:c r="N1321" s="50" t="n">
        <x:v>1</x:v>
      </x:c>
      <x:c r="O1321" s="52" t="str">
        <x:f>IF($F1321="","",$F1321*$M1321)</x:f>
      </x:c>
      <x:c r="P1321" s="54" t="str">
        <x:f>IF('Deal_Master_Wide'!$BS$191="","",'Deal_Master_Wide'!$BS$191)</x:f>
      </x:c>
      <x:c r="Q1321" s="54" t="str">
        <x:f>IF('Deal_Master_Wide'!$BZ$191="","",'Deal_Master_Wide'!$BZ$191)</x:f>
      </x:c>
      <x:c r="R1321" s="54" t="str">
        <x:f>IF('Deal_Master_Wide'!$CG$191="","",'Deal_Master_Wide'!$CG$191)</x:f>
      </x:c>
      <x:c r="S1321" s="54" t="str">
        <x:f>IF('Deal_Master_Wide'!$CN$191="","",'Deal_Master_Wide'!$CN$191)</x:f>
      </x:c>
      <x:c r="T1321" s="54" t="str">
        <x:f>IF('Deal_Master_Wide'!$CU$191="","",'Deal_Master_Wide'!$CU$191)</x:f>
      </x:c>
      <x:c r="U1321" s="54" t="str">
        <x:f>IF('Deal_Master_Wide'!$DB$191="","",'Deal_Master_Wide'!$DB$191)</x:f>
      </x:c>
      <x:c r="V1321" s="56" t="str">
        <x:f>IF('Deal_Master_Wide'!$DI$191="","",'Deal_Master_Wide'!$DI$191)</x:f>
      </x:c>
      <x:c r="W1321" s="56" t="str">
        <x:f>IF('Deal_Master_Wide'!$DP$191="","",'Deal_Master_Wide'!$DP$191)</x:f>
      </x:c>
      <x:c r="X1321" s="56" t="str">
        <x:f>IF('Deal_Master_Wide'!$DW$191="","",'Deal_Master_Wide'!$DW$191)</x:f>
      </x:c>
      <x:c r="Y1321" s="118" t="str">
        <x:f>IF('Deal_Master_Wide'!$ED$191="","",'Deal_Master_Wide'!$ED$191)</x:f>
      </x:c>
      <x:c r="Z1321" s="118" t="str">
        <x:f>IF('Deal_Master_Wide'!$EK$191="","",'Deal_Master_Wide'!$EK$191)</x:f>
      </x:c>
      <x:c r="AA1321" s="52" t="str">
        <x:f>IF('Deal_Master_Wide'!$AL$191="","",'Deal_Master_Wide'!$AL$191)</x:f>
        <x:v>Unknown</x:v>
      </x:c>
      <x:c r="AB1321" s="54" t="str">
        <x:f>IF('Deal_Master_Wide'!$AF$191="","",'Deal_Master_Wide'!$AF$191)</x:f>
      </x:c>
      <x:c r="AC1321" s="52" t="str">
        <x:f>IF(COUNT($P1321,$Q1321,$R1321,$S1321,$T1321,$U1321,$V1321,$W1321,$X1321)=9,"Yes","No")</x:f>
        <x:v>No</x:v>
      </x:c>
      <x:c r="AD1321" s="52" t="str">
        <x:f>IF(COUNT($Y1321,$Z1321)=2,"Yes","No")</x:f>
        <x:v>No</x:v>
      </x:c>
      <x:c r="AE1321" s="50" t="str"/>
      <x:c r="AF1321" t="str"/>
    </x:row>
    <x:row r="1322" ht="20" customHeight="1">
      <x:c r="A1322" s="50" t="str">
        <x:v>CTL-0189</x:v>
      </x:c>
      <x:c r="B1322" s="50" t="str">
        <x:v>Candidate alternative-rationale group</x:v>
      </x:c>
      <x:c r="C1322" s="52" t="str">
        <x:f>IF('Deal_Master_Wide'!$AU$191="","",'Deal_Master_Wide'!$AU$191)</x:f>
        <x:v>Not reviewed</x:v>
      </x:c>
      <x:c r="D1322" s="52" t="str">
        <x:f>IF('Deal_Master_Wide'!$AV$191="","",'Deal_Master_Wide'!$AV$191)</x:f>
        <x:v>Not assessed</x:v>
      </x:c>
      <x:c r="E1322" s="50" t="n">
        <x:v>0</x:v>
      </x:c>
      <x:c r="F1322" s="52" t="str">
        <x:f>IF(OR($C1322="High-confidence innovation-driven",$C1322="Medium-confidence innovation-driven"),1,IF($C1322="Clear alternative-rationale",0,""))</x:f>
      </x:c>
      <x:c r="G1322" s="52" t="str">
        <x:f>IF('Deal_Master_Wide'!$M$191="","",'Deal_Master_Wide'!$M$191)</x:f>
        <x:v>Review</x:v>
      </x:c>
      <x:c r="H1322" s="50" t="str">
        <x:v>GROUPE SYNERLAB</x:v>
      </x:c>
      <x:c r="I1322" s="50" t="str">
        <x:v>Synerlab Group</x:v>
      </x:c>
      <x:c r="J1322" s="50" t="n">
        <x:v>2015</x:v>
      </x:c>
      <x:c r="K1322" s="50" t="n">
        <x:v>1</x:v>
      </x:c>
      <x:c r="L1322" s="50" t="n">
        <x:v>2016</x:v>
      </x:c>
      <x:c r="M1322" s="50" t="n">
        <x:v>1</x:v>
      </x:c>
      <x:c r="N1322" s="50" t="n">
        <x:v>1</x:v>
      </x:c>
      <x:c r="O1322" s="52" t="str">
        <x:f>IF($F1322="","",$F1322*$M1322)</x:f>
      </x:c>
      <x:c r="P1322" s="54" t="str">
        <x:f>IF('Deal_Master_Wide'!$BT$191="","",'Deal_Master_Wide'!$BT$191)</x:f>
      </x:c>
      <x:c r="Q1322" s="54" t="str">
        <x:f>IF('Deal_Master_Wide'!$CA$191="","",'Deal_Master_Wide'!$CA$191)</x:f>
      </x:c>
      <x:c r="R1322" s="54" t="str">
        <x:f>IF('Deal_Master_Wide'!$CH$191="","",'Deal_Master_Wide'!$CH$191)</x:f>
      </x:c>
      <x:c r="S1322" s="54" t="str">
        <x:f>IF('Deal_Master_Wide'!$CO$191="","",'Deal_Master_Wide'!$CO$191)</x:f>
      </x:c>
      <x:c r="T1322" s="54" t="str">
        <x:f>IF('Deal_Master_Wide'!$CV$191="","",'Deal_Master_Wide'!$CV$191)</x:f>
      </x:c>
      <x:c r="U1322" s="54" t="str">
        <x:f>IF('Deal_Master_Wide'!$DC$191="","",'Deal_Master_Wide'!$DC$191)</x:f>
      </x:c>
      <x:c r="V1322" s="56" t="str">
        <x:f>IF('Deal_Master_Wide'!$DJ$191="","",'Deal_Master_Wide'!$DJ$191)</x:f>
      </x:c>
      <x:c r="W1322" s="56" t="str">
        <x:f>IF('Deal_Master_Wide'!$DQ$191="","",'Deal_Master_Wide'!$DQ$191)</x:f>
      </x:c>
      <x:c r="X1322" s="56" t="str">
        <x:f>IF('Deal_Master_Wide'!$DX$191="","",'Deal_Master_Wide'!$DX$191)</x:f>
      </x:c>
      <x:c r="Y1322" s="118" t="str">
        <x:f>IF('Deal_Master_Wide'!$EE$191="","",'Deal_Master_Wide'!$EE$191)</x:f>
      </x:c>
      <x:c r="Z1322" s="118" t="str">
        <x:f>IF('Deal_Master_Wide'!$EL$191="","",'Deal_Master_Wide'!$EL$191)</x:f>
      </x:c>
      <x:c r="AA1322" s="52" t="str">
        <x:f>IF('Deal_Master_Wide'!$AL$191="","",'Deal_Master_Wide'!$AL$191)</x:f>
        <x:v>Unknown</x:v>
      </x:c>
      <x:c r="AB1322" s="54" t="str">
        <x:f>IF('Deal_Master_Wide'!$AF$191="","",'Deal_Master_Wide'!$AF$191)</x:f>
      </x:c>
      <x:c r="AC1322" s="52" t="str">
        <x:f>IF(COUNT($P1322,$Q1322,$R1322,$S1322,$T1322,$U1322,$V1322,$W1322,$X1322)=9,"Yes","No")</x:f>
        <x:v>No</x:v>
      </x:c>
      <x:c r="AD1322" s="52" t="str">
        <x:f>IF(COUNT($Y1322,$Z1322)=2,"Yes","No")</x:f>
        <x:v>No</x:v>
      </x:c>
      <x:c r="AE1322" s="50" t="str"/>
      <x:c r="AF1322" t="str"/>
    </x:row>
    <x:row r="1323" ht="20" customHeight="1">
      <x:c r="A1323" s="50" t="str">
        <x:v>CTL-0189</x:v>
      </x:c>
      <x:c r="B1323" s="50" t="str">
        <x:v>Candidate alternative-rationale group</x:v>
      </x:c>
      <x:c r="C1323" s="52" t="str">
        <x:f>IF('Deal_Master_Wide'!$AU$191="","",'Deal_Master_Wide'!$AU$191)</x:f>
        <x:v>Not reviewed</x:v>
      </x:c>
      <x:c r="D1323" s="52" t="str">
        <x:f>IF('Deal_Master_Wide'!$AV$191="","",'Deal_Master_Wide'!$AV$191)</x:f>
        <x:v>Not assessed</x:v>
      </x:c>
      <x:c r="E1323" s="50" t="n">
        <x:v>0</x:v>
      </x:c>
      <x:c r="F1323" s="52" t="str">
        <x:f>IF(OR($C1323="High-confidence innovation-driven",$C1323="Medium-confidence innovation-driven"),1,IF($C1323="Clear alternative-rationale",0,""))</x:f>
      </x:c>
      <x:c r="G1323" s="52" t="str">
        <x:f>IF('Deal_Master_Wide'!$M$191="","",'Deal_Master_Wide'!$M$191)</x:f>
        <x:v>Review</x:v>
      </x:c>
      <x:c r="H1323" s="50" t="str">
        <x:v>GROUPE SYNERLAB</x:v>
      </x:c>
      <x:c r="I1323" s="50" t="str">
        <x:v>Synerlab Group</x:v>
      </x:c>
      <x:c r="J1323" s="50" t="n">
        <x:v>2015</x:v>
      </x:c>
      <x:c r="K1323" s="50" t="n">
        <x:v>2</x:v>
      </x:c>
      <x:c r="L1323" s="50" t="n">
        <x:v>2017</x:v>
      </x:c>
      <x:c r="M1323" s="50" t="n">
        <x:v>1</x:v>
      </x:c>
      <x:c r="N1323" s="50" t="n">
        <x:v>1</x:v>
      </x:c>
      <x:c r="O1323" s="52" t="str">
        <x:f>IF($F1323="","",$F1323*$M1323)</x:f>
      </x:c>
      <x:c r="P1323" s="54" t="str">
        <x:f>IF('Deal_Master_Wide'!$BU$191="","",'Deal_Master_Wide'!$BU$191)</x:f>
      </x:c>
      <x:c r="Q1323" s="54" t="str">
        <x:f>IF('Deal_Master_Wide'!$CB$191="","",'Deal_Master_Wide'!$CB$191)</x:f>
      </x:c>
      <x:c r="R1323" s="54" t="str">
        <x:f>IF('Deal_Master_Wide'!$CI$191="","",'Deal_Master_Wide'!$CI$191)</x:f>
      </x:c>
      <x:c r="S1323" s="54" t="str">
        <x:f>IF('Deal_Master_Wide'!$CP$191="","",'Deal_Master_Wide'!$CP$191)</x:f>
      </x:c>
      <x:c r="T1323" s="54" t="str">
        <x:f>IF('Deal_Master_Wide'!$CW$191="","",'Deal_Master_Wide'!$CW$191)</x:f>
      </x:c>
      <x:c r="U1323" s="54" t="str">
        <x:f>IF('Deal_Master_Wide'!$DD$191="","",'Deal_Master_Wide'!$DD$191)</x:f>
      </x:c>
      <x:c r="V1323" s="56" t="str">
        <x:f>IF('Deal_Master_Wide'!$DK$191="","",'Deal_Master_Wide'!$DK$191)</x:f>
      </x:c>
      <x:c r="W1323" s="56" t="str">
        <x:f>IF('Deal_Master_Wide'!$DR$191="","",'Deal_Master_Wide'!$DR$191)</x:f>
      </x:c>
      <x:c r="X1323" s="56" t="str">
        <x:f>IF('Deal_Master_Wide'!$DY$191="","",'Deal_Master_Wide'!$DY$191)</x:f>
      </x:c>
      <x:c r="Y1323" s="118" t="str">
        <x:f>IF('Deal_Master_Wide'!$EF$191="","",'Deal_Master_Wide'!$EF$191)</x:f>
      </x:c>
      <x:c r="Z1323" s="118" t="str">
        <x:f>IF('Deal_Master_Wide'!$EM$191="","",'Deal_Master_Wide'!$EM$191)</x:f>
      </x:c>
      <x:c r="AA1323" s="52" t="str">
        <x:f>IF('Deal_Master_Wide'!$AL$191="","",'Deal_Master_Wide'!$AL$191)</x:f>
        <x:v>Unknown</x:v>
      </x:c>
      <x:c r="AB1323" s="54" t="str">
        <x:f>IF('Deal_Master_Wide'!$AF$191="","",'Deal_Master_Wide'!$AF$191)</x:f>
      </x:c>
      <x:c r="AC1323" s="52" t="str">
        <x:f>IF(COUNT($P1323,$Q1323,$R1323,$S1323,$T1323,$U1323,$V1323,$W1323,$X1323)=9,"Yes","No")</x:f>
        <x:v>No</x:v>
      </x:c>
      <x:c r="AD1323" s="52" t="str">
        <x:f>IF(COUNT($Y1323,$Z1323)=2,"Yes","No")</x:f>
        <x:v>No</x:v>
      </x:c>
      <x:c r="AE1323" s="50" t="str"/>
      <x:c r="AF1323" t="str"/>
    </x:row>
    <x:row r="1324" ht="20" customHeight="1">
      <x:c r="A1324" s="50" t="str">
        <x:v>CTL-0189</x:v>
      </x:c>
      <x:c r="B1324" s="50" t="str">
        <x:v>Candidate alternative-rationale group</x:v>
      </x:c>
      <x:c r="C1324" s="52" t="str">
        <x:f>IF('Deal_Master_Wide'!$AU$191="","",'Deal_Master_Wide'!$AU$191)</x:f>
        <x:v>Not reviewed</x:v>
      </x:c>
      <x:c r="D1324" s="52" t="str">
        <x:f>IF('Deal_Master_Wide'!$AV$191="","",'Deal_Master_Wide'!$AV$191)</x:f>
        <x:v>Not assessed</x:v>
      </x:c>
      <x:c r="E1324" s="50" t="n">
        <x:v>0</x:v>
      </x:c>
      <x:c r="F1324" s="52" t="str">
        <x:f>IF(OR($C1324="High-confidence innovation-driven",$C1324="Medium-confidence innovation-driven"),1,IF($C1324="Clear alternative-rationale",0,""))</x:f>
      </x:c>
      <x:c r="G1324" s="52" t="str">
        <x:f>IF('Deal_Master_Wide'!$M$191="","",'Deal_Master_Wide'!$M$191)</x:f>
        <x:v>Review</x:v>
      </x:c>
      <x:c r="H1324" s="50" t="str">
        <x:v>GROUPE SYNERLAB</x:v>
      </x:c>
      <x:c r="I1324" s="50" t="str">
        <x:v>Synerlab Group</x:v>
      </x:c>
      <x:c r="J1324" s="50" t="n">
        <x:v>2015</x:v>
      </x:c>
      <x:c r="K1324" s="50" t="n">
        <x:v>3</x:v>
      </x:c>
      <x:c r="L1324" s="50" t="n">
        <x:v>2018</x:v>
      </x:c>
      <x:c r="M1324" s="50" t="n">
        <x:v>1</x:v>
      </x:c>
      <x:c r="N1324" s="50" t="n">
        <x:v>1</x:v>
      </x:c>
      <x:c r="O1324" s="52" t="str">
        <x:f>IF($F1324="","",$F1324*$M1324)</x:f>
      </x:c>
      <x:c r="P1324" s="54" t="str">
        <x:f>IF('Deal_Master_Wide'!$BV$191="","",'Deal_Master_Wide'!$BV$191)</x:f>
      </x:c>
      <x:c r="Q1324" s="54" t="str">
        <x:f>IF('Deal_Master_Wide'!$CC$191="","",'Deal_Master_Wide'!$CC$191)</x:f>
      </x:c>
      <x:c r="R1324" s="54" t="str">
        <x:f>IF('Deal_Master_Wide'!$CJ$191="","",'Deal_Master_Wide'!$CJ$191)</x:f>
      </x:c>
      <x:c r="S1324" s="54" t="str">
        <x:f>IF('Deal_Master_Wide'!$CQ$191="","",'Deal_Master_Wide'!$CQ$191)</x:f>
      </x:c>
      <x:c r="T1324" s="54" t="str">
        <x:f>IF('Deal_Master_Wide'!$CX$191="","",'Deal_Master_Wide'!$CX$191)</x:f>
      </x:c>
      <x:c r="U1324" s="54" t="str">
        <x:f>IF('Deal_Master_Wide'!$DE$191="","",'Deal_Master_Wide'!$DE$191)</x:f>
      </x:c>
      <x:c r="V1324" s="56" t="str">
        <x:f>IF('Deal_Master_Wide'!$DL$191="","",'Deal_Master_Wide'!$DL$191)</x:f>
      </x:c>
      <x:c r="W1324" s="56" t="str">
        <x:f>IF('Deal_Master_Wide'!$DS$191="","",'Deal_Master_Wide'!$DS$191)</x:f>
      </x:c>
      <x:c r="X1324" s="56" t="str">
        <x:f>IF('Deal_Master_Wide'!$DZ$191="","",'Deal_Master_Wide'!$DZ$191)</x:f>
      </x:c>
      <x:c r="Y1324" s="118" t="str">
        <x:f>IF('Deal_Master_Wide'!$EG$191="","",'Deal_Master_Wide'!$EG$191)</x:f>
      </x:c>
      <x:c r="Z1324" s="118" t="str">
        <x:f>IF('Deal_Master_Wide'!$EN$191="","",'Deal_Master_Wide'!$EN$191)</x:f>
      </x:c>
      <x:c r="AA1324" s="52" t="str">
        <x:f>IF('Deal_Master_Wide'!$AL$191="","",'Deal_Master_Wide'!$AL$191)</x:f>
        <x:v>Unknown</x:v>
      </x:c>
      <x:c r="AB1324" s="54" t="str">
        <x:f>IF('Deal_Master_Wide'!$AF$191="","",'Deal_Master_Wide'!$AF$191)</x:f>
      </x:c>
      <x:c r="AC1324" s="52" t="str">
        <x:f>IF(COUNT($P1324,$Q1324,$R1324,$S1324,$T1324,$U1324,$V1324,$W1324,$X1324)=9,"Yes","No")</x:f>
        <x:v>No</x:v>
      </x:c>
      <x:c r="AD1324" s="52" t="str">
        <x:f>IF(COUNT($Y1324,$Z1324)=2,"Yes","No")</x:f>
        <x:v>No</x:v>
      </x:c>
      <x:c r="AE1324" s="50" t="str"/>
      <x:c r="AF1324" t="str"/>
    </x:row>
    <x:row r="1325" ht="20" customHeight="1">
      <x:c r="A1325" s="50" t="str">
        <x:v>CTL-0190</x:v>
      </x:c>
      <x:c r="B1325" s="50" t="str">
        <x:v>Candidate alternative-rationale group</x:v>
      </x:c>
      <x:c r="C1325" s="52" t="str">
        <x:f>IF('Deal_Master_Wide'!$AU$192="","",'Deal_Master_Wide'!$AU$192)</x:f>
        <x:v>Not reviewed</x:v>
      </x:c>
      <x:c r="D1325" s="52" t="str">
        <x:f>IF('Deal_Master_Wide'!$AV$192="","",'Deal_Master_Wide'!$AV$192)</x:f>
        <x:v>Not assessed</x:v>
      </x:c>
      <x:c r="E1325" s="50" t="n">
        <x:v>0</x:v>
      </x:c>
      <x:c r="F1325" s="52" t="str">
        <x:f>IF(OR($C1325="High-confidence innovation-driven",$C1325="Medium-confidence innovation-driven"),1,IF($C1325="Clear alternative-rationale",0,""))</x:f>
      </x:c>
      <x:c r="G1325" s="52" t="str">
        <x:f>IF('Deal_Master_Wide'!$M$192="","",'Deal_Master_Wide'!$M$192)</x:f>
        <x:v>Review</x:v>
      </x:c>
      <x:c r="H1325" s="50" t="str">
        <x:v>IXICO Plc</x:v>
      </x:c>
      <x:c r="I1325" s="50" t="str">
        <x:v>Optimal Medicine Ltd</x:v>
      </x:c>
      <x:c r="J1325" s="50" t="n">
        <x:v>2015</x:v>
      </x:c>
      <x:c r="K1325" s="50" t="n">
        <x:v>-3</x:v>
      </x:c>
      <x:c r="L1325" s="50" t="n">
        <x:v>2012</x:v>
      </x:c>
      <x:c r="M1325" s="50" t="n">
        <x:v>0</x:v>
      </x:c>
      <x:c r="N1325" s="50" t="n">
        <x:v>0</x:v>
      </x:c>
      <x:c r="O1325" s="52" t="str">
        <x:f>IF($F1325="","",$F1325*$M1325)</x:f>
      </x:c>
      <x:c r="P1325" s="54" t="str">
        <x:f>IF('Deal_Master_Wide'!$BP$192="","",'Deal_Master_Wide'!$BP$192)</x:f>
      </x:c>
      <x:c r="Q1325" s="54" t="str">
        <x:f>IF('Deal_Master_Wide'!$BW$192="","",'Deal_Master_Wide'!$BW$192)</x:f>
      </x:c>
      <x:c r="R1325" s="54" t="str">
        <x:f>IF('Deal_Master_Wide'!$CD$192="","",'Deal_Master_Wide'!$CD$192)</x:f>
      </x:c>
      <x:c r="S1325" s="54" t="str">
        <x:f>IF('Deal_Master_Wide'!$CK$192="","",'Deal_Master_Wide'!$CK$192)</x:f>
      </x:c>
      <x:c r="T1325" s="54" t="str">
        <x:f>IF('Deal_Master_Wide'!$CR$192="","",'Deal_Master_Wide'!$CR$192)</x:f>
      </x:c>
      <x:c r="U1325" s="54" t="str">
        <x:f>IF('Deal_Master_Wide'!$CY$192="","",'Deal_Master_Wide'!$CY$192)</x:f>
      </x:c>
      <x:c r="V1325" s="56" t="str">
        <x:f>IF('Deal_Master_Wide'!$DF$192="","",'Deal_Master_Wide'!$DF$192)</x:f>
      </x:c>
      <x:c r="W1325" s="56" t="str">
        <x:f>IF('Deal_Master_Wide'!$DM$192="","",'Deal_Master_Wide'!$DM$192)</x:f>
      </x:c>
      <x:c r="X1325" s="56" t="str">
        <x:f>IF('Deal_Master_Wide'!$DT$192="","",'Deal_Master_Wide'!$DT$192)</x:f>
      </x:c>
      <x:c r="Y1325" s="118" t="str">
        <x:f>IF('Deal_Master_Wide'!$EA$192="","",'Deal_Master_Wide'!$EA$192)</x:f>
      </x:c>
      <x:c r="Z1325" s="118" t="str">
        <x:f>IF('Deal_Master_Wide'!$EH$192="","",'Deal_Master_Wide'!$EH$192)</x:f>
      </x:c>
      <x:c r="AA1325" s="52" t="str">
        <x:f>IF('Deal_Master_Wide'!$AL$192="","",'Deal_Master_Wide'!$AL$192)</x:f>
        <x:v>Unknown</x:v>
      </x:c>
      <x:c r="AB1325" s="54" t="n">
        <x:f>IF('Deal_Master_Wide'!$AF$192="","",'Deal_Master_Wide'!$AF$192)</x:f>
        <x:v>2</x:v>
      </x:c>
      <x:c r="AC1325" s="52" t="str">
        <x:f>IF(COUNT($P1325,$Q1325,$R1325,$S1325,$T1325,$U1325,$V1325,$W1325,$X1325)=9,"Yes","No")</x:f>
        <x:v>No</x:v>
      </x:c>
      <x:c r="AD1325" s="52" t="str">
        <x:f>IF(COUNT($Y1325,$Z1325)=2,"Yes","No")</x:f>
        <x:v>No</x:v>
      </x:c>
      <x:c r="AE1325" s="50" t="str"/>
      <x:c r="AF1325" t="str"/>
    </x:row>
    <x:row r="1326" ht="20" customHeight="1">
      <x:c r="A1326" s="50" t="str">
        <x:v>CTL-0190</x:v>
      </x:c>
      <x:c r="B1326" s="50" t="str">
        <x:v>Candidate alternative-rationale group</x:v>
      </x:c>
      <x:c r="C1326" s="52" t="str">
        <x:f>IF('Deal_Master_Wide'!$AU$192="","",'Deal_Master_Wide'!$AU$192)</x:f>
        <x:v>Not reviewed</x:v>
      </x:c>
      <x:c r="D1326" s="52" t="str">
        <x:f>IF('Deal_Master_Wide'!$AV$192="","",'Deal_Master_Wide'!$AV$192)</x:f>
        <x:v>Not assessed</x:v>
      </x:c>
      <x:c r="E1326" s="50" t="n">
        <x:v>0</x:v>
      </x:c>
      <x:c r="F1326" s="52" t="str">
        <x:f>IF(OR($C1326="High-confidence innovation-driven",$C1326="Medium-confidence innovation-driven"),1,IF($C1326="Clear alternative-rationale",0,""))</x:f>
      </x:c>
      <x:c r="G1326" s="52" t="str">
        <x:f>IF('Deal_Master_Wide'!$M$192="","",'Deal_Master_Wide'!$M$192)</x:f>
        <x:v>Review</x:v>
      </x:c>
      <x:c r="H1326" s="50" t="str">
        <x:v>IXICO Plc</x:v>
      </x:c>
      <x:c r="I1326" s="50" t="str">
        <x:v>Optimal Medicine Ltd</x:v>
      </x:c>
      <x:c r="J1326" s="50" t="n">
        <x:v>2015</x:v>
      </x:c>
      <x:c r="K1326" s="50" t="n">
        <x:v>-2</x:v>
      </x:c>
      <x:c r="L1326" s="50" t="n">
        <x:v>2013</x:v>
      </x:c>
      <x:c r="M1326" s="50" t="n">
        <x:v>0</x:v>
      </x:c>
      <x:c r="N1326" s="50" t="n">
        <x:v>0</x:v>
      </x:c>
      <x:c r="O1326" s="52" t="str">
        <x:f>IF($F1326="","",$F1326*$M1326)</x:f>
      </x:c>
      <x:c r="P1326" s="54" t="str">
        <x:f>IF('Deal_Master_Wide'!$BQ$192="","",'Deal_Master_Wide'!$BQ$192)</x:f>
      </x:c>
      <x:c r="Q1326" s="54" t="str">
        <x:f>IF('Deal_Master_Wide'!$BX$192="","",'Deal_Master_Wide'!$BX$192)</x:f>
      </x:c>
      <x:c r="R1326" s="54" t="str">
        <x:f>IF('Deal_Master_Wide'!$CE$192="","",'Deal_Master_Wide'!$CE$192)</x:f>
      </x:c>
      <x:c r="S1326" s="54" t="str">
        <x:f>IF('Deal_Master_Wide'!$CL$192="","",'Deal_Master_Wide'!$CL$192)</x:f>
      </x:c>
      <x:c r="T1326" s="54" t="str">
        <x:f>IF('Deal_Master_Wide'!$CS$192="","",'Deal_Master_Wide'!$CS$192)</x:f>
      </x:c>
      <x:c r="U1326" s="54" t="str">
        <x:f>IF('Deal_Master_Wide'!$CZ$192="","",'Deal_Master_Wide'!$CZ$192)</x:f>
      </x:c>
      <x:c r="V1326" s="56" t="str">
        <x:f>IF('Deal_Master_Wide'!$DG$192="","",'Deal_Master_Wide'!$DG$192)</x:f>
      </x:c>
      <x:c r="W1326" s="56" t="str">
        <x:f>IF('Deal_Master_Wide'!$DN$192="","",'Deal_Master_Wide'!$DN$192)</x:f>
      </x:c>
      <x:c r="X1326" s="56" t="str">
        <x:f>IF('Deal_Master_Wide'!$DU$192="","",'Deal_Master_Wide'!$DU$192)</x:f>
      </x:c>
      <x:c r="Y1326" s="118" t="str">
        <x:f>IF('Deal_Master_Wide'!$EB$192="","",'Deal_Master_Wide'!$EB$192)</x:f>
      </x:c>
      <x:c r="Z1326" s="118" t="str">
        <x:f>IF('Deal_Master_Wide'!$EI$192="","",'Deal_Master_Wide'!$EI$192)</x:f>
      </x:c>
      <x:c r="AA1326" s="52" t="str">
        <x:f>IF('Deal_Master_Wide'!$AL$192="","",'Deal_Master_Wide'!$AL$192)</x:f>
        <x:v>Unknown</x:v>
      </x:c>
      <x:c r="AB1326" s="54" t="n">
        <x:f>IF('Deal_Master_Wide'!$AF$192="","",'Deal_Master_Wide'!$AF$192)</x:f>
        <x:v>2</x:v>
      </x:c>
      <x:c r="AC1326" s="52" t="str">
        <x:f>IF(COUNT($P1326,$Q1326,$R1326,$S1326,$T1326,$U1326,$V1326,$W1326,$X1326)=9,"Yes","No")</x:f>
        <x:v>No</x:v>
      </x:c>
      <x:c r="AD1326" s="52" t="str">
        <x:f>IF(COUNT($Y1326,$Z1326)=2,"Yes","No")</x:f>
        <x:v>No</x:v>
      </x:c>
      <x:c r="AE1326" s="50" t="str"/>
      <x:c r="AF1326" t="str"/>
    </x:row>
    <x:row r="1327" ht="20" customHeight="1">
      <x:c r="A1327" s="50" t="str">
        <x:v>CTL-0190</x:v>
      </x:c>
      <x:c r="B1327" s="50" t="str">
        <x:v>Candidate alternative-rationale group</x:v>
      </x:c>
      <x:c r="C1327" s="52" t="str">
        <x:f>IF('Deal_Master_Wide'!$AU$192="","",'Deal_Master_Wide'!$AU$192)</x:f>
        <x:v>Not reviewed</x:v>
      </x:c>
      <x:c r="D1327" s="52" t="str">
        <x:f>IF('Deal_Master_Wide'!$AV$192="","",'Deal_Master_Wide'!$AV$192)</x:f>
        <x:v>Not assessed</x:v>
      </x:c>
      <x:c r="E1327" s="50" t="n">
        <x:v>0</x:v>
      </x:c>
      <x:c r="F1327" s="52" t="str">
        <x:f>IF(OR($C1327="High-confidence innovation-driven",$C1327="Medium-confidence innovation-driven"),1,IF($C1327="Clear alternative-rationale",0,""))</x:f>
      </x:c>
      <x:c r="G1327" s="52" t="str">
        <x:f>IF('Deal_Master_Wide'!$M$192="","",'Deal_Master_Wide'!$M$192)</x:f>
        <x:v>Review</x:v>
      </x:c>
      <x:c r="H1327" s="50" t="str">
        <x:v>IXICO Plc</x:v>
      </x:c>
      <x:c r="I1327" s="50" t="str">
        <x:v>Optimal Medicine Ltd</x:v>
      </x:c>
      <x:c r="J1327" s="50" t="n">
        <x:v>2015</x:v>
      </x:c>
      <x:c r="K1327" s="50" t="n">
        <x:v>-1</x:v>
      </x:c>
      <x:c r="L1327" s="50" t="n">
        <x:v>2014</x:v>
      </x:c>
      <x:c r="M1327" s="50" t="n">
        <x:v>0</x:v>
      </x:c>
      <x:c r="N1327" s="50" t="n">
        <x:v>0</x:v>
      </x:c>
      <x:c r="O1327" s="52" t="str">
        <x:f>IF($F1327="","",$F1327*$M1327)</x:f>
      </x:c>
      <x:c r="P1327" s="54" t="str">
        <x:f>IF('Deal_Master_Wide'!$BR$192="","",'Deal_Master_Wide'!$BR$192)</x:f>
      </x:c>
      <x:c r="Q1327" s="54" t="str">
        <x:f>IF('Deal_Master_Wide'!$BY$192="","",'Deal_Master_Wide'!$BY$192)</x:f>
      </x:c>
      <x:c r="R1327" s="54" t="str">
        <x:f>IF('Deal_Master_Wide'!$CF$192="","",'Deal_Master_Wide'!$CF$192)</x:f>
      </x:c>
      <x:c r="S1327" s="54" t="str">
        <x:f>IF('Deal_Master_Wide'!$CM$192="","",'Deal_Master_Wide'!$CM$192)</x:f>
      </x:c>
      <x:c r="T1327" s="54" t="str">
        <x:f>IF('Deal_Master_Wide'!$CT$192="","",'Deal_Master_Wide'!$CT$192)</x:f>
      </x:c>
      <x:c r="U1327" s="54" t="str">
        <x:f>IF('Deal_Master_Wide'!$DA$192="","",'Deal_Master_Wide'!$DA$192)</x:f>
      </x:c>
      <x:c r="V1327" s="56" t="str">
        <x:f>IF('Deal_Master_Wide'!$DH$192="","",'Deal_Master_Wide'!$DH$192)</x:f>
      </x:c>
      <x:c r="W1327" s="56" t="str">
        <x:f>IF('Deal_Master_Wide'!$DO$192="","",'Deal_Master_Wide'!$DO$192)</x:f>
      </x:c>
      <x:c r="X1327" s="56" t="str">
        <x:f>IF('Deal_Master_Wide'!$DV$192="","",'Deal_Master_Wide'!$DV$192)</x:f>
      </x:c>
      <x:c r="Y1327" s="118" t="str">
        <x:f>IF('Deal_Master_Wide'!$EC$192="","",'Deal_Master_Wide'!$EC$192)</x:f>
      </x:c>
      <x:c r="Z1327" s="118" t="str">
        <x:f>IF('Deal_Master_Wide'!$EJ$192="","",'Deal_Master_Wide'!$EJ$192)</x:f>
      </x:c>
      <x:c r="AA1327" s="52" t="str">
        <x:f>IF('Deal_Master_Wide'!$AL$192="","",'Deal_Master_Wide'!$AL$192)</x:f>
        <x:v>Unknown</x:v>
      </x:c>
      <x:c r="AB1327" s="54" t="n">
        <x:f>IF('Deal_Master_Wide'!$AF$192="","",'Deal_Master_Wide'!$AF$192)</x:f>
        <x:v>2</x:v>
      </x:c>
      <x:c r="AC1327" s="52" t="str">
        <x:f>IF(COUNT($P1327,$Q1327,$R1327,$S1327,$T1327,$U1327,$V1327,$W1327,$X1327)=9,"Yes","No")</x:f>
        <x:v>No</x:v>
      </x:c>
      <x:c r="AD1327" s="52" t="str">
        <x:f>IF(COUNT($Y1327,$Z1327)=2,"Yes","No")</x:f>
        <x:v>No</x:v>
      </x:c>
      <x:c r="AE1327" s="50" t="str"/>
      <x:c r="AF1327" t="str"/>
    </x:row>
    <x:row r="1328" ht="20" customHeight="1">
      <x:c r="A1328" s="50" t="str">
        <x:v>CTL-0190</x:v>
      </x:c>
      <x:c r="B1328" s="50" t="str">
        <x:v>Candidate alternative-rationale group</x:v>
      </x:c>
      <x:c r="C1328" s="52" t="str">
        <x:f>IF('Deal_Master_Wide'!$AU$192="","",'Deal_Master_Wide'!$AU$192)</x:f>
        <x:v>Not reviewed</x:v>
      </x:c>
      <x:c r="D1328" s="52" t="str">
        <x:f>IF('Deal_Master_Wide'!$AV$192="","",'Deal_Master_Wide'!$AV$192)</x:f>
        <x:v>Not assessed</x:v>
      </x:c>
      <x:c r="E1328" s="50" t="n">
        <x:v>0</x:v>
      </x:c>
      <x:c r="F1328" s="52" t="str">
        <x:f>IF(OR($C1328="High-confidence innovation-driven",$C1328="Medium-confidence innovation-driven"),1,IF($C1328="Clear alternative-rationale",0,""))</x:f>
      </x:c>
      <x:c r="G1328" s="52" t="str">
        <x:f>IF('Deal_Master_Wide'!$M$192="","",'Deal_Master_Wide'!$M$192)</x:f>
        <x:v>Review</x:v>
      </x:c>
      <x:c r="H1328" s="50" t="str">
        <x:v>IXICO Plc</x:v>
      </x:c>
      <x:c r="I1328" s="50" t="str">
        <x:v>Optimal Medicine Ltd</x:v>
      </x:c>
      <x:c r="J1328" s="50" t="n">
        <x:v>2015</x:v>
      </x:c>
      <x:c r="K1328" s="50" t="n">
        <x:v>0</x:v>
      </x:c>
      <x:c r="L1328" s="50" t="n">
        <x:v>2015</x:v>
      </x:c>
      <x:c r="M1328" s="50" t="n">
        <x:v>0</x:v>
      </x:c>
      <x:c r="N1328" s="50" t="n">
        <x:v>1</x:v>
      </x:c>
      <x:c r="O1328" s="52" t="str">
        <x:f>IF($F1328="","",$F1328*$M1328)</x:f>
      </x:c>
      <x:c r="P1328" s="54" t="str">
        <x:f>IF('Deal_Master_Wide'!$BS$192="","",'Deal_Master_Wide'!$BS$192)</x:f>
      </x:c>
      <x:c r="Q1328" s="54" t="str">
        <x:f>IF('Deal_Master_Wide'!$BZ$192="","",'Deal_Master_Wide'!$BZ$192)</x:f>
      </x:c>
      <x:c r="R1328" s="54" t="str">
        <x:f>IF('Deal_Master_Wide'!$CG$192="","",'Deal_Master_Wide'!$CG$192)</x:f>
      </x:c>
      <x:c r="S1328" s="54" t="str">
        <x:f>IF('Deal_Master_Wide'!$CN$192="","",'Deal_Master_Wide'!$CN$192)</x:f>
      </x:c>
      <x:c r="T1328" s="54" t="str">
        <x:f>IF('Deal_Master_Wide'!$CU$192="","",'Deal_Master_Wide'!$CU$192)</x:f>
      </x:c>
      <x:c r="U1328" s="54" t="str">
        <x:f>IF('Deal_Master_Wide'!$DB$192="","",'Deal_Master_Wide'!$DB$192)</x:f>
      </x:c>
      <x:c r="V1328" s="56" t="str">
        <x:f>IF('Deal_Master_Wide'!$DI$192="","",'Deal_Master_Wide'!$DI$192)</x:f>
      </x:c>
      <x:c r="W1328" s="56" t="str">
        <x:f>IF('Deal_Master_Wide'!$DP$192="","",'Deal_Master_Wide'!$DP$192)</x:f>
      </x:c>
      <x:c r="X1328" s="56" t="str">
        <x:f>IF('Deal_Master_Wide'!$DW$192="","",'Deal_Master_Wide'!$DW$192)</x:f>
      </x:c>
      <x:c r="Y1328" s="118" t="str">
        <x:f>IF('Deal_Master_Wide'!$ED$192="","",'Deal_Master_Wide'!$ED$192)</x:f>
      </x:c>
      <x:c r="Z1328" s="118" t="str">
        <x:f>IF('Deal_Master_Wide'!$EK$192="","",'Deal_Master_Wide'!$EK$192)</x:f>
      </x:c>
      <x:c r="AA1328" s="52" t="str">
        <x:f>IF('Deal_Master_Wide'!$AL$192="","",'Deal_Master_Wide'!$AL$192)</x:f>
        <x:v>Unknown</x:v>
      </x:c>
      <x:c r="AB1328" s="54" t="n">
        <x:f>IF('Deal_Master_Wide'!$AF$192="","",'Deal_Master_Wide'!$AF$192)</x:f>
        <x:v>2</x:v>
      </x:c>
      <x:c r="AC1328" s="52" t="str">
        <x:f>IF(COUNT($P1328,$Q1328,$R1328,$S1328,$T1328,$U1328,$V1328,$W1328,$X1328)=9,"Yes","No")</x:f>
        <x:v>No</x:v>
      </x:c>
      <x:c r="AD1328" s="52" t="str">
        <x:f>IF(COUNT($Y1328,$Z1328)=2,"Yes","No")</x:f>
        <x:v>No</x:v>
      </x:c>
      <x:c r="AE1328" s="50" t="str"/>
      <x:c r="AF1328" t="str"/>
    </x:row>
    <x:row r="1329" ht="20" customHeight="1">
      <x:c r="A1329" s="50" t="str">
        <x:v>CTL-0190</x:v>
      </x:c>
      <x:c r="B1329" s="50" t="str">
        <x:v>Candidate alternative-rationale group</x:v>
      </x:c>
      <x:c r="C1329" s="52" t="str">
        <x:f>IF('Deal_Master_Wide'!$AU$192="","",'Deal_Master_Wide'!$AU$192)</x:f>
        <x:v>Not reviewed</x:v>
      </x:c>
      <x:c r="D1329" s="52" t="str">
        <x:f>IF('Deal_Master_Wide'!$AV$192="","",'Deal_Master_Wide'!$AV$192)</x:f>
        <x:v>Not assessed</x:v>
      </x:c>
      <x:c r="E1329" s="50" t="n">
        <x:v>0</x:v>
      </x:c>
      <x:c r="F1329" s="52" t="str">
        <x:f>IF(OR($C1329="High-confidence innovation-driven",$C1329="Medium-confidence innovation-driven"),1,IF($C1329="Clear alternative-rationale",0,""))</x:f>
      </x:c>
      <x:c r="G1329" s="52" t="str">
        <x:f>IF('Deal_Master_Wide'!$M$192="","",'Deal_Master_Wide'!$M$192)</x:f>
        <x:v>Review</x:v>
      </x:c>
      <x:c r="H1329" s="50" t="str">
        <x:v>IXICO Plc</x:v>
      </x:c>
      <x:c r="I1329" s="50" t="str">
        <x:v>Optimal Medicine Ltd</x:v>
      </x:c>
      <x:c r="J1329" s="50" t="n">
        <x:v>2015</x:v>
      </x:c>
      <x:c r="K1329" s="50" t="n">
        <x:v>1</x:v>
      </x:c>
      <x:c r="L1329" s="50" t="n">
        <x:v>2016</x:v>
      </x:c>
      <x:c r="M1329" s="50" t="n">
        <x:v>1</x:v>
      </x:c>
      <x:c r="N1329" s="50" t="n">
        <x:v>1</x:v>
      </x:c>
      <x:c r="O1329" s="52" t="str">
        <x:f>IF($F1329="","",$F1329*$M1329)</x:f>
      </x:c>
      <x:c r="P1329" s="54" t="str">
        <x:f>IF('Deal_Master_Wide'!$BT$192="","",'Deal_Master_Wide'!$BT$192)</x:f>
      </x:c>
      <x:c r="Q1329" s="54" t="str">
        <x:f>IF('Deal_Master_Wide'!$CA$192="","",'Deal_Master_Wide'!$CA$192)</x:f>
      </x:c>
      <x:c r="R1329" s="54" t="str">
        <x:f>IF('Deal_Master_Wide'!$CH$192="","",'Deal_Master_Wide'!$CH$192)</x:f>
      </x:c>
      <x:c r="S1329" s="54" t="str">
        <x:f>IF('Deal_Master_Wide'!$CO$192="","",'Deal_Master_Wide'!$CO$192)</x:f>
      </x:c>
      <x:c r="T1329" s="54" t="str">
        <x:f>IF('Deal_Master_Wide'!$CV$192="","",'Deal_Master_Wide'!$CV$192)</x:f>
      </x:c>
      <x:c r="U1329" s="54" t="str">
        <x:f>IF('Deal_Master_Wide'!$DC$192="","",'Deal_Master_Wide'!$DC$192)</x:f>
      </x:c>
      <x:c r="V1329" s="56" t="str">
        <x:f>IF('Deal_Master_Wide'!$DJ$192="","",'Deal_Master_Wide'!$DJ$192)</x:f>
      </x:c>
      <x:c r="W1329" s="56" t="str">
        <x:f>IF('Deal_Master_Wide'!$DQ$192="","",'Deal_Master_Wide'!$DQ$192)</x:f>
      </x:c>
      <x:c r="X1329" s="56" t="str">
        <x:f>IF('Deal_Master_Wide'!$DX$192="","",'Deal_Master_Wide'!$DX$192)</x:f>
      </x:c>
      <x:c r="Y1329" s="118" t="str">
        <x:f>IF('Deal_Master_Wide'!$EE$192="","",'Deal_Master_Wide'!$EE$192)</x:f>
      </x:c>
      <x:c r="Z1329" s="118" t="str">
        <x:f>IF('Deal_Master_Wide'!$EL$192="","",'Deal_Master_Wide'!$EL$192)</x:f>
      </x:c>
      <x:c r="AA1329" s="52" t="str">
        <x:f>IF('Deal_Master_Wide'!$AL$192="","",'Deal_Master_Wide'!$AL$192)</x:f>
        <x:v>Unknown</x:v>
      </x:c>
      <x:c r="AB1329" s="54" t="n">
        <x:f>IF('Deal_Master_Wide'!$AF$192="","",'Deal_Master_Wide'!$AF$192)</x:f>
        <x:v>2</x:v>
      </x:c>
      <x:c r="AC1329" s="52" t="str">
        <x:f>IF(COUNT($P1329,$Q1329,$R1329,$S1329,$T1329,$U1329,$V1329,$W1329,$X1329)=9,"Yes","No")</x:f>
        <x:v>No</x:v>
      </x:c>
      <x:c r="AD1329" s="52" t="str">
        <x:f>IF(COUNT($Y1329,$Z1329)=2,"Yes","No")</x:f>
        <x:v>No</x:v>
      </x:c>
      <x:c r="AE1329" s="50" t="str"/>
      <x:c r="AF1329" t="str"/>
    </x:row>
    <x:row r="1330" ht="20" customHeight="1">
      <x:c r="A1330" s="50" t="str">
        <x:v>CTL-0190</x:v>
      </x:c>
      <x:c r="B1330" s="50" t="str">
        <x:v>Candidate alternative-rationale group</x:v>
      </x:c>
      <x:c r="C1330" s="52" t="str">
        <x:f>IF('Deal_Master_Wide'!$AU$192="","",'Deal_Master_Wide'!$AU$192)</x:f>
        <x:v>Not reviewed</x:v>
      </x:c>
      <x:c r="D1330" s="52" t="str">
        <x:f>IF('Deal_Master_Wide'!$AV$192="","",'Deal_Master_Wide'!$AV$192)</x:f>
        <x:v>Not assessed</x:v>
      </x:c>
      <x:c r="E1330" s="50" t="n">
        <x:v>0</x:v>
      </x:c>
      <x:c r="F1330" s="52" t="str">
        <x:f>IF(OR($C1330="High-confidence innovation-driven",$C1330="Medium-confidence innovation-driven"),1,IF($C1330="Clear alternative-rationale",0,""))</x:f>
      </x:c>
      <x:c r="G1330" s="52" t="str">
        <x:f>IF('Deal_Master_Wide'!$M$192="","",'Deal_Master_Wide'!$M$192)</x:f>
        <x:v>Review</x:v>
      </x:c>
      <x:c r="H1330" s="50" t="str">
        <x:v>IXICO Plc</x:v>
      </x:c>
      <x:c r="I1330" s="50" t="str">
        <x:v>Optimal Medicine Ltd</x:v>
      </x:c>
      <x:c r="J1330" s="50" t="n">
        <x:v>2015</x:v>
      </x:c>
      <x:c r="K1330" s="50" t="n">
        <x:v>2</x:v>
      </x:c>
      <x:c r="L1330" s="50" t="n">
        <x:v>2017</x:v>
      </x:c>
      <x:c r="M1330" s="50" t="n">
        <x:v>1</x:v>
      </x:c>
      <x:c r="N1330" s="50" t="n">
        <x:v>1</x:v>
      </x:c>
      <x:c r="O1330" s="52" t="str">
        <x:f>IF($F1330="","",$F1330*$M1330)</x:f>
      </x:c>
      <x:c r="P1330" s="54" t="str">
        <x:f>IF('Deal_Master_Wide'!$BU$192="","",'Deal_Master_Wide'!$BU$192)</x:f>
      </x:c>
      <x:c r="Q1330" s="54" t="str">
        <x:f>IF('Deal_Master_Wide'!$CB$192="","",'Deal_Master_Wide'!$CB$192)</x:f>
      </x:c>
      <x:c r="R1330" s="54" t="str">
        <x:f>IF('Deal_Master_Wide'!$CI$192="","",'Deal_Master_Wide'!$CI$192)</x:f>
      </x:c>
      <x:c r="S1330" s="54" t="str">
        <x:f>IF('Deal_Master_Wide'!$CP$192="","",'Deal_Master_Wide'!$CP$192)</x:f>
      </x:c>
      <x:c r="T1330" s="54" t="str">
        <x:f>IF('Deal_Master_Wide'!$CW$192="","",'Deal_Master_Wide'!$CW$192)</x:f>
      </x:c>
      <x:c r="U1330" s="54" t="str">
        <x:f>IF('Deal_Master_Wide'!$DD$192="","",'Deal_Master_Wide'!$DD$192)</x:f>
      </x:c>
      <x:c r="V1330" s="56" t="str">
        <x:f>IF('Deal_Master_Wide'!$DK$192="","",'Deal_Master_Wide'!$DK$192)</x:f>
      </x:c>
      <x:c r="W1330" s="56" t="str">
        <x:f>IF('Deal_Master_Wide'!$DR$192="","",'Deal_Master_Wide'!$DR$192)</x:f>
      </x:c>
      <x:c r="X1330" s="56" t="str">
        <x:f>IF('Deal_Master_Wide'!$DY$192="","",'Deal_Master_Wide'!$DY$192)</x:f>
      </x:c>
      <x:c r="Y1330" s="118" t="str">
        <x:f>IF('Deal_Master_Wide'!$EF$192="","",'Deal_Master_Wide'!$EF$192)</x:f>
      </x:c>
      <x:c r="Z1330" s="118" t="str">
        <x:f>IF('Deal_Master_Wide'!$EM$192="","",'Deal_Master_Wide'!$EM$192)</x:f>
      </x:c>
      <x:c r="AA1330" s="52" t="str">
        <x:f>IF('Deal_Master_Wide'!$AL$192="","",'Deal_Master_Wide'!$AL$192)</x:f>
        <x:v>Unknown</x:v>
      </x:c>
      <x:c r="AB1330" s="54" t="n">
        <x:f>IF('Deal_Master_Wide'!$AF$192="","",'Deal_Master_Wide'!$AF$192)</x:f>
        <x:v>2</x:v>
      </x:c>
      <x:c r="AC1330" s="52" t="str">
        <x:f>IF(COUNT($P1330,$Q1330,$R1330,$S1330,$T1330,$U1330,$V1330,$W1330,$X1330)=9,"Yes","No")</x:f>
        <x:v>No</x:v>
      </x:c>
      <x:c r="AD1330" s="52" t="str">
        <x:f>IF(COUNT($Y1330,$Z1330)=2,"Yes","No")</x:f>
        <x:v>No</x:v>
      </x:c>
      <x:c r="AE1330" s="50" t="str"/>
      <x:c r="AF1330" t="str"/>
    </x:row>
    <x:row r="1331" ht="20" customHeight="1">
      <x:c r="A1331" s="50" t="str">
        <x:v>CTL-0190</x:v>
      </x:c>
      <x:c r="B1331" s="50" t="str">
        <x:v>Candidate alternative-rationale group</x:v>
      </x:c>
      <x:c r="C1331" s="52" t="str">
        <x:f>IF('Deal_Master_Wide'!$AU$192="","",'Deal_Master_Wide'!$AU$192)</x:f>
        <x:v>Not reviewed</x:v>
      </x:c>
      <x:c r="D1331" s="52" t="str">
        <x:f>IF('Deal_Master_Wide'!$AV$192="","",'Deal_Master_Wide'!$AV$192)</x:f>
        <x:v>Not assessed</x:v>
      </x:c>
      <x:c r="E1331" s="50" t="n">
        <x:v>0</x:v>
      </x:c>
      <x:c r="F1331" s="52" t="str">
        <x:f>IF(OR($C1331="High-confidence innovation-driven",$C1331="Medium-confidence innovation-driven"),1,IF($C1331="Clear alternative-rationale",0,""))</x:f>
      </x:c>
      <x:c r="G1331" s="52" t="str">
        <x:f>IF('Deal_Master_Wide'!$M$192="","",'Deal_Master_Wide'!$M$192)</x:f>
        <x:v>Review</x:v>
      </x:c>
      <x:c r="H1331" s="50" t="str">
        <x:v>IXICO Plc</x:v>
      </x:c>
      <x:c r="I1331" s="50" t="str">
        <x:v>Optimal Medicine Ltd</x:v>
      </x:c>
      <x:c r="J1331" s="50" t="n">
        <x:v>2015</x:v>
      </x:c>
      <x:c r="K1331" s="50" t="n">
        <x:v>3</x:v>
      </x:c>
      <x:c r="L1331" s="50" t="n">
        <x:v>2018</x:v>
      </x:c>
      <x:c r="M1331" s="50" t="n">
        <x:v>1</x:v>
      </x:c>
      <x:c r="N1331" s="50" t="n">
        <x:v>1</x:v>
      </x:c>
      <x:c r="O1331" s="52" t="str">
        <x:f>IF($F1331="","",$F1331*$M1331)</x:f>
      </x:c>
      <x:c r="P1331" s="54" t="str">
        <x:f>IF('Deal_Master_Wide'!$BV$192="","",'Deal_Master_Wide'!$BV$192)</x:f>
      </x:c>
      <x:c r="Q1331" s="54" t="str">
        <x:f>IF('Deal_Master_Wide'!$CC$192="","",'Deal_Master_Wide'!$CC$192)</x:f>
      </x:c>
      <x:c r="R1331" s="54" t="str">
        <x:f>IF('Deal_Master_Wide'!$CJ$192="","",'Deal_Master_Wide'!$CJ$192)</x:f>
      </x:c>
      <x:c r="S1331" s="54" t="str">
        <x:f>IF('Deal_Master_Wide'!$CQ$192="","",'Deal_Master_Wide'!$CQ$192)</x:f>
      </x:c>
      <x:c r="T1331" s="54" t="str">
        <x:f>IF('Deal_Master_Wide'!$CX$192="","",'Deal_Master_Wide'!$CX$192)</x:f>
      </x:c>
      <x:c r="U1331" s="54" t="str">
        <x:f>IF('Deal_Master_Wide'!$DE$192="","",'Deal_Master_Wide'!$DE$192)</x:f>
      </x:c>
      <x:c r="V1331" s="56" t="str">
        <x:f>IF('Deal_Master_Wide'!$DL$192="","",'Deal_Master_Wide'!$DL$192)</x:f>
      </x:c>
      <x:c r="W1331" s="56" t="str">
        <x:f>IF('Deal_Master_Wide'!$DS$192="","",'Deal_Master_Wide'!$DS$192)</x:f>
      </x:c>
      <x:c r="X1331" s="56" t="str">
        <x:f>IF('Deal_Master_Wide'!$DZ$192="","",'Deal_Master_Wide'!$DZ$192)</x:f>
      </x:c>
      <x:c r="Y1331" s="118" t="str">
        <x:f>IF('Deal_Master_Wide'!$EG$192="","",'Deal_Master_Wide'!$EG$192)</x:f>
      </x:c>
      <x:c r="Z1331" s="118" t="str">
        <x:f>IF('Deal_Master_Wide'!$EN$192="","",'Deal_Master_Wide'!$EN$192)</x:f>
      </x:c>
      <x:c r="AA1331" s="52" t="str">
        <x:f>IF('Deal_Master_Wide'!$AL$192="","",'Deal_Master_Wide'!$AL$192)</x:f>
        <x:v>Unknown</x:v>
      </x:c>
      <x:c r="AB1331" s="54" t="n">
        <x:f>IF('Deal_Master_Wide'!$AF$192="","",'Deal_Master_Wide'!$AF$192)</x:f>
        <x:v>2</x:v>
      </x:c>
      <x:c r="AC1331" s="52" t="str">
        <x:f>IF(COUNT($P1331,$Q1331,$R1331,$S1331,$T1331,$U1331,$V1331,$W1331,$X1331)=9,"Yes","No")</x:f>
        <x:v>No</x:v>
      </x:c>
      <x:c r="AD1331" s="52" t="str">
        <x:f>IF(COUNT($Y1331,$Z1331)=2,"Yes","No")</x:f>
        <x:v>No</x:v>
      </x:c>
      <x:c r="AE1331" s="50" t="str"/>
      <x:c r="AF1331" t="str"/>
    </x:row>
    <x:row r="1332" ht="20" customHeight="1">
      <x:c r="A1332" s="50" t="str">
        <x:v>CTL-0191</x:v>
      </x:c>
      <x:c r="B1332" s="50" t="str">
        <x:v>Candidate alternative-rationale group</x:v>
      </x:c>
      <x:c r="C1332" s="52" t="str">
        <x:f>IF('Deal_Master_Wide'!$AU$193="","",'Deal_Master_Wide'!$AU$193)</x:f>
        <x:v>Not reviewed</x:v>
      </x:c>
      <x:c r="D1332" s="52" t="str">
        <x:f>IF('Deal_Master_Wide'!$AV$193="","",'Deal_Master_Wide'!$AV$193)</x:f>
        <x:v>Not assessed</x:v>
      </x:c>
      <x:c r="E1332" s="50" t="n">
        <x:v>0</x:v>
      </x:c>
      <x:c r="F1332" s="52" t="str">
        <x:f>IF(OR($C1332="High-confidence innovation-driven",$C1332="Medium-confidence innovation-driven"),1,IF($C1332="Clear alternative-rationale",0,""))</x:f>
      </x:c>
      <x:c r="G1332" s="52" t="str">
        <x:f>IF('Deal_Master_Wide'!$M$193="","",'Deal_Master_Wide'!$M$193)</x:f>
        <x:v>Review</x:v>
      </x:c>
      <x:c r="H1332" s="50" t="str">
        <x:v>Charles River Laboratories International, Inc.</x:v>
      </x:c>
      <x:c r="I1332" s="50" t="str">
        <x:v>Oncotest GmbH</x:v>
      </x:c>
      <x:c r="J1332" s="50" t="n">
        <x:v>2015</x:v>
      </x:c>
      <x:c r="K1332" s="50" t="n">
        <x:v>-3</x:v>
      </x:c>
      <x:c r="L1332" s="50" t="n">
        <x:v>2012</x:v>
      </x:c>
      <x:c r="M1332" s="50" t="n">
        <x:v>0</x:v>
      </x:c>
      <x:c r="N1332" s="50" t="n">
        <x:v>0</x:v>
      </x:c>
      <x:c r="O1332" s="52" t="str">
        <x:f>IF($F1332="","",$F1332*$M1332)</x:f>
      </x:c>
      <x:c r="P1332" s="54" t="str">
        <x:f>IF('Deal_Master_Wide'!$BP$193="","",'Deal_Master_Wide'!$BP$193)</x:f>
      </x:c>
      <x:c r="Q1332" s="54" t="str">
        <x:f>IF('Deal_Master_Wide'!$BW$193="","",'Deal_Master_Wide'!$BW$193)</x:f>
      </x:c>
      <x:c r="R1332" s="54" t="str">
        <x:f>IF('Deal_Master_Wide'!$CD$193="","",'Deal_Master_Wide'!$CD$193)</x:f>
      </x:c>
      <x:c r="S1332" s="54" t="str">
        <x:f>IF('Deal_Master_Wide'!$CK$193="","",'Deal_Master_Wide'!$CK$193)</x:f>
      </x:c>
      <x:c r="T1332" s="54" t="str">
        <x:f>IF('Deal_Master_Wide'!$CR$193="","",'Deal_Master_Wide'!$CR$193)</x:f>
      </x:c>
      <x:c r="U1332" s="54" t="str">
        <x:f>IF('Deal_Master_Wide'!$CY$193="","",'Deal_Master_Wide'!$CY$193)</x:f>
      </x:c>
      <x:c r="V1332" s="56" t="str">
        <x:f>IF('Deal_Master_Wide'!$DF$193="","",'Deal_Master_Wide'!$DF$193)</x:f>
      </x:c>
      <x:c r="W1332" s="56" t="str">
        <x:f>IF('Deal_Master_Wide'!$DM$193="","",'Deal_Master_Wide'!$DM$193)</x:f>
      </x:c>
      <x:c r="X1332" s="56" t="str">
        <x:f>IF('Deal_Master_Wide'!$DT$193="","",'Deal_Master_Wide'!$DT$193)</x:f>
      </x:c>
      <x:c r="Y1332" s="118" t="str">
        <x:f>IF('Deal_Master_Wide'!$EA$193="","",'Deal_Master_Wide'!$EA$193)</x:f>
      </x:c>
      <x:c r="Z1332" s="118" t="str">
        <x:f>IF('Deal_Master_Wide'!$EH$193="","",'Deal_Master_Wide'!$EH$193)</x:f>
      </x:c>
      <x:c r="AA1332" s="52" t="str">
        <x:f>IF('Deal_Master_Wide'!$AL$193="","",'Deal_Master_Wide'!$AL$193)</x:f>
        <x:v>Unknown</x:v>
      </x:c>
      <x:c r="AB1332" s="54" t="n">
        <x:f>IF('Deal_Master_Wide'!$AF$193="","",'Deal_Master_Wide'!$AF$193)</x:f>
        <x:v>38</x:v>
      </x:c>
      <x:c r="AC1332" s="52" t="str">
        <x:f>IF(COUNT($P1332,$Q1332,$R1332,$S1332,$T1332,$U1332,$V1332,$W1332,$X1332)=9,"Yes","No")</x:f>
        <x:v>No</x:v>
      </x:c>
      <x:c r="AD1332" s="52" t="str">
        <x:f>IF(COUNT($Y1332,$Z1332)=2,"Yes","No")</x:f>
        <x:v>No</x:v>
      </x:c>
      <x:c r="AE1332" s="50" t="str"/>
      <x:c r="AF1332" t="str"/>
    </x:row>
    <x:row r="1333" ht="20" customHeight="1">
      <x:c r="A1333" s="50" t="str">
        <x:v>CTL-0191</x:v>
      </x:c>
      <x:c r="B1333" s="50" t="str">
        <x:v>Candidate alternative-rationale group</x:v>
      </x:c>
      <x:c r="C1333" s="52" t="str">
        <x:f>IF('Deal_Master_Wide'!$AU$193="","",'Deal_Master_Wide'!$AU$193)</x:f>
        <x:v>Not reviewed</x:v>
      </x:c>
      <x:c r="D1333" s="52" t="str">
        <x:f>IF('Deal_Master_Wide'!$AV$193="","",'Deal_Master_Wide'!$AV$193)</x:f>
        <x:v>Not assessed</x:v>
      </x:c>
      <x:c r="E1333" s="50" t="n">
        <x:v>0</x:v>
      </x:c>
      <x:c r="F1333" s="52" t="str">
        <x:f>IF(OR($C1333="High-confidence innovation-driven",$C1333="Medium-confidence innovation-driven"),1,IF($C1333="Clear alternative-rationale",0,""))</x:f>
      </x:c>
      <x:c r="G1333" s="52" t="str">
        <x:f>IF('Deal_Master_Wide'!$M$193="","",'Deal_Master_Wide'!$M$193)</x:f>
        <x:v>Review</x:v>
      </x:c>
      <x:c r="H1333" s="50" t="str">
        <x:v>Charles River Laboratories International, Inc.</x:v>
      </x:c>
      <x:c r="I1333" s="50" t="str">
        <x:v>Oncotest GmbH</x:v>
      </x:c>
      <x:c r="J1333" s="50" t="n">
        <x:v>2015</x:v>
      </x:c>
      <x:c r="K1333" s="50" t="n">
        <x:v>-2</x:v>
      </x:c>
      <x:c r="L1333" s="50" t="n">
        <x:v>2013</x:v>
      </x:c>
      <x:c r="M1333" s="50" t="n">
        <x:v>0</x:v>
      </x:c>
      <x:c r="N1333" s="50" t="n">
        <x:v>0</x:v>
      </x:c>
      <x:c r="O1333" s="52" t="str">
        <x:f>IF($F1333="","",$F1333*$M1333)</x:f>
      </x:c>
      <x:c r="P1333" s="54" t="str">
        <x:f>IF('Deal_Master_Wide'!$BQ$193="","",'Deal_Master_Wide'!$BQ$193)</x:f>
      </x:c>
      <x:c r="Q1333" s="54" t="str">
        <x:f>IF('Deal_Master_Wide'!$BX$193="","",'Deal_Master_Wide'!$BX$193)</x:f>
      </x:c>
      <x:c r="R1333" s="54" t="str">
        <x:f>IF('Deal_Master_Wide'!$CE$193="","",'Deal_Master_Wide'!$CE$193)</x:f>
      </x:c>
      <x:c r="S1333" s="54" t="str">
        <x:f>IF('Deal_Master_Wide'!$CL$193="","",'Deal_Master_Wide'!$CL$193)</x:f>
      </x:c>
      <x:c r="T1333" s="54" t="str">
        <x:f>IF('Deal_Master_Wide'!$CS$193="","",'Deal_Master_Wide'!$CS$193)</x:f>
      </x:c>
      <x:c r="U1333" s="54" t="str">
        <x:f>IF('Deal_Master_Wide'!$CZ$193="","",'Deal_Master_Wide'!$CZ$193)</x:f>
      </x:c>
      <x:c r="V1333" s="56" t="str">
        <x:f>IF('Deal_Master_Wide'!$DG$193="","",'Deal_Master_Wide'!$DG$193)</x:f>
      </x:c>
      <x:c r="W1333" s="56" t="str">
        <x:f>IF('Deal_Master_Wide'!$DN$193="","",'Deal_Master_Wide'!$DN$193)</x:f>
      </x:c>
      <x:c r="X1333" s="56" t="str">
        <x:f>IF('Deal_Master_Wide'!$DU$193="","",'Deal_Master_Wide'!$DU$193)</x:f>
      </x:c>
      <x:c r="Y1333" s="118" t="str">
        <x:f>IF('Deal_Master_Wide'!$EB$193="","",'Deal_Master_Wide'!$EB$193)</x:f>
      </x:c>
      <x:c r="Z1333" s="118" t="str">
        <x:f>IF('Deal_Master_Wide'!$EI$193="","",'Deal_Master_Wide'!$EI$193)</x:f>
      </x:c>
      <x:c r="AA1333" s="52" t="str">
        <x:f>IF('Deal_Master_Wide'!$AL$193="","",'Deal_Master_Wide'!$AL$193)</x:f>
        <x:v>Unknown</x:v>
      </x:c>
      <x:c r="AB1333" s="54" t="n">
        <x:f>IF('Deal_Master_Wide'!$AF$193="","",'Deal_Master_Wide'!$AF$193)</x:f>
        <x:v>38</x:v>
      </x:c>
      <x:c r="AC1333" s="52" t="str">
        <x:f>IF(COUNT($P1333,$Q1333,$R1333,$S1333,$T1333,$U1333,$V1333,$W1333,$X1333)=9,"Yes","No")</x:f>
        <x:v>No</x:v>
      </x:c>
      <x:c r="AD1333" s="52" t="str">
        <x:f>IF(COUNT($Y1333,$Z1333)=2,"Yes","No")</x:f>
        <x:v>No</x:v>
      </x:c>
      <x:c r="AE1333" s="50" t="str"/>
      <x:c r="AF1333" t="str"/>
    </x:row>
    <x:row r="1334" ht="20" customHeight="1">
      <x:c r="A1334" s="50" t="str">
        <x:v>CTL-0191</x:v>
      </x:c>
      <x:c r="B1334" s="50" t="str">
        <x:v>Candidate alternative-rationale group</x:v>
      </x:c>
      <x:c r="C1334" s="52" t="str">
        <x:f>IF('Deal_Master_Wide'!$AU$193="","",'Deal_Master_Wide'!$AU$193)</x:f>
        <x:v>Not reviewed</x:v>
      </x:c>
      <x:c r="D1334" s="52" t="str">
        <x:f>IF('Deal_Master_Wide'!$AV$193="","",'Deal_Master_Wide'!$AV$193)</x:f>
        <x:v>Not assessed</x:v>
      </x:c>
      <x:c r="E1334" s="50" t="n">
        <x:v>0</x:v>
      </x:c>
      <x:c r="F1334" s="52" t="str">
        <x:f>IF(OR($C1334="High-confidence innovation-driven",$C1334="Medium-confidence innovation-driven"),1,IF($C1334="Clear alternative-rationale",0,""))</x:f>
      </x:c>
      <x:c r="G1334" s="52" t="str">
        <x:f>IF('Deal_Master_Wide'!$M$193="","",'Deal_Master_Wide'!$M$193)</x:f>
        <x:v>Review</x:v>
      </x:c>
      <x:c r="H1334" s="50" t="str">
        <x:v>Charles River Laboratories International, Inc.</x:v>
      </x:c>
      <x:c r="I1334" s="50" t="str">
        <x:v>Oncotest GmbH</x:v>
      </x:c>
      <x:c r="J1334" s="50" t="n">
        <x:v>2015</x:v>
      </x:c>
      <x:c r="K1334" s="50" t="n">
        <x:v>-1</x:v>
      </x:c>
      <x:c r="L1334" s="50" t="n">
        <x:v>2014</x:v>
      </x:c>
      <x:c r="M1334" s="50" t="n">
        <x:v>0</x:v>
      </x:c>
      <x:c r="N1334" s="50" t="n">
        <x:v>0</x:v>
      </x:c>
      <x:c r="O1334" s="52" t="str">
        <x:f>IF($F1334="","",$F1334*$M1334)</x:f>
      </x:c>
      <x:c r="P1334" s="54" t="str">
        <x:f>IF('Deal_Master_Wide'!$BR$193="","",'Deal_Master_Wide'!$BR$193)</x:f>
      </x:c>
      <x:c r="Q1334" s="54" t="str">
        <x:f>IF('Deal_Master_Wide'!$BY$193="","",'Deal_Master_Wide'!$BY$193)</x:f>
      </x:c>
      <x:c r="R1334" s="54" t="str">
        <x:f>IF('Deal_Master_Wide'!$CF$193="","",'Deal_Master_Wide'!$CF$193)</x:f>
      </x:c>
      <x:c r="S1334" s="54" t="str">
        <x:f>IF('Deal_Master_Wide'!$CM$193="","",'Deal_Master_Wide'!$CM$193)</x:f>
      </x:c>
      <x:c r="T1334" s="54" t="str">
        <x:f>IF('Deal_Master_Wide'!$CT$193="","",'Deal_Master_Wide'!$CT$193)</x:f>
      </x:c>
      <x:c r="U1334" s="54" t="str">
        <x:f>IF('Deal_Master_Wide'!$DA$193="","",'Deal_Master_Wide'!$DA$193)</x:f>
      </x:c>
      <x:c r="V1334" s="56" t="str">
        <x:f>IF('Deal_Master_Wide'!$DH$193="","",'Deal_Master_Wide'!$DH$193)</x:f>
      </x:c>
      <x:c r="W1334" s="56" t="str">
        <x:f>IF('Deal_Master_Wide'!$DO$193="","",'Deal_Master_Wide'!$DO$193)</x:f>
      </x:c>
      <x:c r="X1334" s="56" t="str">
        <x:f>IF('Deal_Master_Wide'!$DV$193="","",'Deal_Master_Wide'!$DV$193)</x:f>
      </x:c>
      <x:c r="Y1334" s="118" t="str">
        <x:f>IF('Deal_Master_Wide'!$EC$193="","",'Deal_Master_Wide'!$EC$193)</x:f>
      </x:c>
      <x:c r="Z1334" s="118" t="str">
        <x:f>IF('Deal_Master_Wide'!$EJ$193="","",'Deal_Master_Wide'!$EJ$193)</x:f>
      </x:c>
      <x:c r="AA1334" s="52" t="str">
        <x:f>IF('Deal_Master_Wide'!$AL$193="","",'Deal_Master_Wide'!$AL$193)</x:f>
        <x:v>Unknown</x:v>
      </x:c>
      <x:c r="AB1334" s="54" t="n">
        <x:f>IF('Deal_Master_Wide'!$AF$193="","",'Deal_Master_Wide'!$AF$193)</x:f>
        <x:v>38</x:v>
      </x:c>
      <x:c r="AC1334" s="52" t="str">
        <x:f>IF(COUNT($P1334,$Q1334,$R1334,$S1334,$T1334,$U1334,$V1334,$W1334,$X1334)=9,"Yes","No")</x:f>
        <x:v>No</x:v>
      </x:c>
      <x:c r="AD1334" s="52" t="str">
        <x:f>IF(COUNT($Y1334,$Z1334)=2,"Yes","No")</x:f>
        <x:v>No</x:v>
      </x:c>
      <x:c r="AE1334" s="50" t="str"/>
      <x:c r="AF1334" t="str"/>
    </x:row>
    <x:row r="1335" ht="20" customHeight="1">
      <x:c r="A1335" s="50" t="str">
        <x:v>CTL-0191</x:v>
      </x:c>
      <x:c r="B1335" s="50" t="str">
        <x:v>Candidate alternative-rationale group</x:v>
      </x:c>
      <x:c r="C1335" s="52" t="str">
        <x:f>IF('Deal_Master_Wide'!$AU$193="","",'Deal_Master_Wide'!$AU$193)</x:f>
        <x:v>Not reviewed</x:v>
      </x:c>
      <x:c r="D1335" s="52" t="str">
        <x:f>IF('Deal_Master_Wide'!$AV$193="","",'Deal_Master_Wide'!$AV$193)</x:f>
        <x:v>Not assessed</x:v>
      </x:c>
      <x:c r="E1335" s="50" t="n">
        <x:v>0</x:v>
      </x:c>
      <x:c r="F1335" s="52" t="str">
        <x:f>IF(OR($C1335="High-confidence innovation-driven",$C1335="Medium-confidence innovation-driven"),1,IF($C1335="Clear alternative-rationale",0,""))</x:f>
      </x:c>
      <x:c r="G1335" s="52" t="str">
        <x:f>IF('Deal_Master_Wide'!$M$193="","",'Deal_Master_Wide'!$M$193)</x:f>
        <x:v>Review</x:v>
      </x:c>
      <x:c r="H1335" s="50" t="str">
        <x:v>Charles River Laboratories International, Inc.</x:v>
      </x:c>
      <x:c r="I1335" s="50" t="str">
        <x:v>Oncotest GmbH</x:v>
      </x:c>
      <x:c r="J1335" s="50" t="n">
        <x:v>2015</x:v>
      </x:c>
      <x:c r="K1335" s="50" t="n">
        <x:v>0</x:v>
      </x:c>
      <x:c r="L1335" s="50" t="n">
        <x:v>2015</x:v>
      </x:c>
      <x:c r="M1335" s="50" t="n">
        <x:v>0</x:v>
      </x:c>
      <x:c r="N1335" s="50" t="n">
        <x:v>1</x:v>
      </x:c>
      <x:c r="O1335" s="52" t="str">
        <x:f>IF($F1335="","",$F1335*$M1335)</x:f>
      </x:c>
      <x:c r="P1335" s="54" t="str">
        <x:f>IF('Deal_Master_Wide'!$BS$193="","",'Deal_Master_Wide'!$BS$193)</x:f>
      </x:c>
      <x:c r="Q1335" s="54" t="str">
        <x:f>IF('Deal_Master_Wide'!$BZ$193="","",'Deal_Master_Wide'!$BZ$193)</x:f>
      </x:c>
      <x:c r="R1335" s="54" t="str">
        <x:f>IF('Deal_Master_Wide'!$CG$193="","",'Deal_Master_Wide'!$CG$193)</x:f>
      </x:c>
      <x:c r="S1335" s="54" t="str">
        <x:f>IF('Deal_Master_Wide'!$CN$193="","",'Deal_Master_Wide'!$CN$193)</x:f>
      </x:c>
      <x:c r="T1335" s="54" t="str">
        <x:f>IF('Deal_Master_Wide'!$CU$193="","",'Deal_Master_Wide'!$CU$193)</x:f>
      </x:c>
      <x:c r="U1335" s="54" t="str">
        <x:f>IF('Deal_Master_Wide'!$DB$193="","",'Deal_Master_Wide'!$DB$193)</x:f>
      </x:c>
      <x:c r="V1335" s="56" t="str">
        <x:f>IF('Deal_Master_Wide'!$DI$193="","",'Deal_Master_Wide'!$DI$193)</x:f>
      </x:c>
      <x:c r="W1335" s="56" t="str">
        <x:f>IF('Deal_Master_Wide'!$DP$193="","",'Deal_Master_Wide'!$DP$193)</x:f>
      </x:c>
      <x:c r="X1335" s="56" t="str">
        <x:f>IF('Deal_Master_Wide'!$DW$193="","",'Deal_Master_Wide'!$DW$193)</x:f>
      </x:c>
      <x:c r="Y1335" s="118" t="str">
        <x:f>IF('Deal_Master_Wide'!$ED$193="","",'Deal_Master_Wide'!$ED$193)</x:f>
      </x:c>
      <x:c r="Z1335" s="118" t="str">
        <x:f>IF('Deal_Master_Wide'!$EK$193="","",'Deal_Master_Wide'!$EK$193)</x:f>
      </x:c>
      <x:c r="AA1335" s="52" t="str">
        <x:f>IF('Deal_Master_Wide'!$AL$193="","",'Deal_Master_Wide'!$AL$193)</x:f>
        <x:v>Unknown</x:v>
      </x:c>
      <x:c r="AB1335" s="54" t="n">
        <x:f>IF('Deal_Master_Wide'!$AF$193="","",'Deal_Master_Wide'!$AF$193)</x:f>
        <x:v>38</x:v>
      </x:c>
      <x:c r="AC1335" s="52" t="str">
        <x:f>IF(COUNT($P1335,$Q1335,$R1335,$S1335,$T1335,$U1335,$V1335,$W1335,$X1335)=9,"Yes","No")</x:f>
        <x:v>No</x:v>
      </x:c>
      <x:c r="AD1335" s="52" t="str">
        <x:f>IF(COUNT($Y1335,$Z1335)=2,"Yes","No")</x:f>
        <x:v>No</x:v>
      </x:c>
      <x:c r="AE1335" s="50" t="str"/>
      <x:c r="AF1335" t="str"/>
    </x:row>
    <x:row r="1336" ht="20" customHeight="1">
      <x:c r="A1336" s="50" t="str">
        <x:v>CTL-0191</x:v>
      </x:c>
      <x:c r="B1336" s="50" t="str">
        <x:v>Candidate alternative-rationale group</x:v>
      </x:c>
      <x:c r="C1336" s="52" t="str">
        <x:f>IF('Deal_Master_Wide'!$AU$193="","",'Deal_Master_Wide'!$AU$193)</x:f>
        <x:v>Not reviewed</x:v>
      </x:c>
      <x:c r="D1336" s="52" t="str">
        <x:f>IF('Deal_Master_Wide'!$AV$193="","",'Deal_Master_Wide'!$AV$193)</x:f>
        <x:v>Not assessed</x:v>
      </x:c>
      <x:c r="E1336" s="50" t="n">
        <x:v>0</x:v>
      </x:c>
      <x:c r="F1336" s="52" t="str">
        <x:f>IF(OR($C1336="High-confidence innovation-driven",$C1336="Medium-confidence innovation-driven"),1,IF($C1336="Clear alternative-rationale",0,""))</x:f>
      </x:c>
      <x:c r="G1336" s="52" t="str">
        <x:f>IF('Deal_Master_Wide'!$M$193="","",'Deal_Master_Wide'!$M$193)</x:f>
        <x:v>Review</x:v>
      </x:c>
      <x:c r="H1336" s="50" t="str">
        <x:v>Charles River Laboratories International, Inc.</x:v>
      </x:c>
      <x:c r="I1336" s="50" t="str">
        <x:v>Oncotest GmbH</x:v>
      </x:c>
      <x:c r="J1336" s="50" t="n">
        <x:v>2015</x:v>
      </x:c>
      <x:c r="K1336" s="50" t="n">
        <x:v>1</x:v>
      </x:c>
      <x:c r="L1336" s="50" t="n">
        <x:v>2016</x:v>
      </x:c>
      <x:c r="M1336" s="50" t="n">
        <x:v>1</x:v>
      </x:c>
      <x:c r="N1336" s="50" t="n">
        <x:v>1</x:v>
      </x:c>
      <x:c r="O1336" s="52" t="str">
        <x:f>IF($F1336="","",$F1336*$M1336)</x:f>
      </x:c>
      <x:c r="P1336" s="54" t="str">
        <x:f>IF('Deal_Master_Wide'!$BT$193="","",'Deal_Master_Wide'!$BT$193)</x:f>
      </x:c>
      <x:c r="Q1336" s="54" t="str">
        <x:f>IF('Deal_Master_Wide'!$CA$193="","",'Deal_Master_Wide'!$CA$193)</x:f>
      </x:c>
      <x:c r="R1336" s="54" t="str">
        <x:f>IF('Deal_Master_Wide'!$CH$193="","",'Deal_Master_Wide'!$CH$193)</x:f>
      </x:c>
      <x:c r="S1336" s="54" t="str">
        <x:f>IF('Deal_Master_Wide'!$CO$193="","",'Deal_Master_Wide'!$CO$193)</x:f>
      </x:c>
      <x:c r="T1336" s="54" t="str">
        <x:f>IF('Deal_Master_Wide'!$CV$193="","",'Deal_Master_Wide'!$CV$193)</x:f>
      </x:c>
      <x:c r="U1336" s="54" t="str">
        <x:f>IF('Deal_Master_Wide'!$DC$193="","",'Deal_Master_Wide'!$DC$193)</x:f>
      </x:c>
      <x:c r="V1336" s="56" t="str">
        <x:f>IF('Deal_Master_Wide'!$DJ$193="","",'Deal_Master_Wide'!$DJ$193)</x:f>
      </x:c>
      <x:c r="W1336" s="56" t="str">
        <x:f>IF('Deal_Master_Wide'!$DQ$193="","",'Deal_Master_Wide'!$DQ$193)</x:f>
      </x:c>
      <x:c r="X1336" s="56" t="str">
        <x:f>IF('Deal_Master_Wide'!$DX$193="","",'Deal_Master_Wide'!$DX$193)</x:f>
      </x:c>
      <x:c r="Y1336" s="118" t="str">
        <x:f>IF('Deal_Master_Wide'!$EE$193="","",'Deal_Master_Wide'!$EE$193)</x:f>
      </x:c>
      <x:c r="Z1336" s="118" t="str">
        <x:f>IF('Deal_Master_Wide'!$EL$193="","",'Deal_Master_Wide'!$EL$193)</x:f>
      </x:c>
      <x:c r="AA1336" s="52" t="str">
        <x:f>IF('Deal_Master_Wide'!$AL$193="","",'Deal_Master_Wide'!$AL$193)</x:f>
        <x:v>Unknown</x:v>
      </x:c>
      <x:c r="AB1336" s="54" t="n">
        <x:f>IF('Deal_Master_Wide'!$AF$193="","",'Deal_Master_Wide'!$AF$193)</x:f>
        <x:v>38</x:v>
      </x:c>
      <x:c r="AC1336" s="52" t="str">
        <x:f>IF(COUNT($P1336,$Q1336,$R1336,$S1336,$T1336,$U1336,$V1336,$W1336,$X1336)=9,"Yes","No")</x:f>
        <x:v>No</x:v>
      </x:c>
      <x:c r="AD1336" s="52" t="str">
        <x:f>IF(COUNT($Y1336,$Z1336)=2,"Yes","No")</x:f>
        <x:v>No</x:v>
      </x:c>
      <x:c r="AE1336" s="50" t="str"/>
      <x:c r="AF1336" t="str"/>
    </x:row>
    <x:row r="1337" ht="20" customHeight="1">
      <x:c r="A1337" s="50" t="str">
        <x:v>CTL-0191</x:v>
      </x:c>
      <x:c r="B1337" s="50" t="str">
        <x:v>Candidate alternative-rationale group</x:v>
      </x:c>
      <x:c r="C1337" s="52" t="str">
        <x:f>IF('Deal_Master_Wide'!$AU$193="","",'Deal_Master_Wide'!$AU$193)</x:f>
        <x:v>Not reviewed</x:v>
      </x:c>
      <x:c r="D1337" s="52" t="str">
        <x:f>IF('Deal_Master_Wide'!$AV$193="","",'Deal_Master_Wide'!$AV$193)</x:f>
        <x:v>Not assessed</x:v>
      </x:c>
      <x:c r="E1337" s="50" t="n">
        <x:v>0</x:v>
      </x:c>
      <x:c r="F1337" s="52" t="str">
        <x:f>IF(OR($C1337="High-confidence innovation-driven",$C1337="Medium-confidence innovation-driven"),1,IF($C1337="Clear alternative-rationale",0,""))</x:f>
      </x:c>
      <x:c r="G1337" s="52" t="str">
        <x:f>IF('Deal_Master_Wide'!$M$193="","",'Deal_Master_Wide'!$M$193)</x:f>
        <x:v>Review</x:v>
      </x:c>
      <x:c r="H1337" s="50" t="str">
        <x:v>Charles River Laboratories International, Inc.</x:v>
      </x:c>
      <x:c r="I1337" s="50" t="str">
        <x:v>Oncotest GmbH</x:v>
      </x:c>
      <x:c r="J1337" s="50" t="n">
        <x:v>2015</x:v>
      </x:c>
      <x:c r="K1337" s="50" t="n">
        <x:v>2</x:v>
      </x:c>
      <x:c r="L1337" s="50" t="n">
        <x:v>2017</x:v>
      </x:c>
      <x:c r="M1337" s="50" t="n">
        <x:v>1</x:v>
      </x:c>
      <x:c r="N1337" s="50" t="n">
        <x:v>1</x:v>
      </x:c>
      <x:c r="O1337" s="52" t="str">
        <x:f>IF($F1337="","",$F1337*$M1337)</x:f>
      </x:c>
      <x:c r="P1337" s="54" t="str">
        <x:f>IF('Deal_Master_Wide'!$BU$193="","",'Deal_Master_Wide'!$BU$193)</x:f>
      </x:c>
      <x:c r="Q1337" s="54" t="str">
        <x:f>IF('Deal_Master_Wide'!$CB$193="","",'Deal_Master_Wide'!$CB$193)</x:f>
      </x:c>
      <x:c r="R1337" s="54" t="str">
        <x:f>IF('Deal_Master_Wide'!$CI$193="","",'Deal_Master_Wide'!$CI$193)</x:f>
      </x:c>
      <x:c r="S1337" s="54" t="str">
        <x:f>IF('Deal_Master_Wide'!$CP$193="","",'Deal_Master_Wide'!$CP$193)</x:f>
      </x:c>
      <x:c r="T1337" s="54" t="str">
        <x:f>IF('Deal_Master_Wide'!$CW$193="","",'Deal_Master_Wide'!$CW$193)</x:f>
      </x:c>
      <x:c r="U1337" s="54" t="str">
        <x:f>IF('Deal_Master_Wide'!$DD$193="","",'Deal_Master_Wide'!$DD$193)</x:f>
      </x:c>
      <x:c r="V1337" s="56" t="str">
        <x:f>IF('Deal_Master_Wide'!$DK$193="","",'Deal_Master_Wide'!$DK$193)</x:f>
      </x:c>
      <x:c r="W1337" s="56" t="str">
        <x:f>IF('Deal_Master_Wide'!$DR$193="","",'Deal_Master_Wide'!$DR$193)</x:f>
      </x:c>
      <x:c r="X1337" s="56" t="str">
        <x:f>IF('Deal_Master_Wide'!$DY$193="","",'Deal_Master_Wide'!$DY$193)</x:f>
      </x:c>
      <x:c r="Y1337" s="118" t="str">
        <x:f>IF('Deal_Master_Wide'!$EF$193="","",'Deal_Master_Wide'!$EF$193)</x:f>
      </x:c>
      <x:c r="Z1337" s="118" t="str">
        <x:f>IF('Deal_Master_Wide'!$EM$193="","",'Deal_Master_Wide'!$EM$193)</x:f>
      </x:c>
      <x:c r="AA1337" s="52" t="str">
        <x:f>IF('Deal_Master_Wide'!$AL$193="","",'Deal_Master_Wide'!$AL$193)</x:f>
        <x:v>Unknown</x:v>
      </x:c>
      <x:c r="AB1337" s="54" t="n">
        <x:f>IF('Deal_Master_Wide'!$AF$193="","",'Deal_Master_Wide'!$AF$193)</x:f>
        <x:v>38</x:v>
      </x:c>
      <x:c r="AC1337" s="52" t="str">
        <x:f>IF(COUNT($P1337,$Q1337,$R1337,$S1337,$T1337,$U1337,$V1337,$W1337,$X1337)=9,"Yes","No")</x:f>
        <x:v>No</x:v>
      </x:c>
      <x:c r="AD1337" s="52" t="str">
        <x:f>IF(COUNT($Y1337,$Z1337)=2,"Yes","No")</x:f>
        <x:v>No</x:v>
      </x:c>
      <x:c r="AE1337" s="50" t="str"/>
      <x:c r="AF1337" t="str"/>
    </x:row>
    <x:row r="1338" ht="20" customHeight="1">
      <x:c r="A1338" s="50" t="str">
        <x:v>CTL-0191</x:v>
      </x:c>
      <x:c r="B1338" s="50" t="str">
        <x:v>Candidate alternative-rationale group</x:v>
      </x:c>
      <x:c r="C1338" s="52" t="str">
        <x:f>IF('Deal_Master_Wide'!$AU$193="","",'Deal_Master_Wide'!$AU$193)</x:f>
        <x:v>Not reviewed</x:v>
      </x:c>
      <x:c r="D1338" s="52" t="str">
        <x:f>IF('Deal_Master_Wide'!$AV$193="","",'Deal_Master_Wide'!$AV$193)</x:f>
        <x:v>Not assessed</x:v>
      </x:c>
      <x:c r="E1338" s="50" t="n">
        <x:v>0</x:v>
      </x:c>
      <x:c r="F1338" s="52" t="str">
        <x:f>IF(OR($C1338="High-confidence innovation-driven",$C1338="Medium-confidence innovation-driven"),1,IF($C1338="Clear alternative-rationale",0,""))</x:f>
      </x:c>
      <x:c r="G1338" s="52" t="str">
        <x:f>IF('Deal_Master_Wide'!$M$193="","",'Deal_Master_Wide'!$M$193)</x:f>
        <x:v>Review</x:v>
      </x:c>
      <x:c r="H1338" s="50" t="str">
        <x:v>Charles River Laboratories International, Inc.</x:v>
      </x:c>
      <x:c r="I1338" s="50" t="str">
        <x:v>Oncotest GmbH</x:v>
      </x:c>
      <x:c r="J1338" s="50" t="n">
        <x:v>2015</x:v>
      </x:c>
      <x:c r="K1338" s="50" t="n">
        <x:v>3</x:v>
      </x:c>
      <x:c r="L1338" s="50" t="n">
        <x:v>2018</x:v>
      </x:c>
      <x:c r="M1338" s="50" t="n">
        <x:v>1</x:v>
      </x:c>
      <x:c r="N1338" s="50" t="n">
        <x:v>1</x:v>
      </x:c>
      <x:c r="O1338" s="52" t="str">
        <x:f>IF($F1338="","",$F1338*$M1338)</x:f>
      </x:c>
      <x:c r="P1338" s="54" t="str">
        <x:f>IF('Deal_Master_Wide'!$BV$193="","",'Deal_Master_Wide'!$BV$193)</x:f>
      </x:c>
      <x:c r="Q1338" s="54" t="str">
        <x:f>IF('Deal_Master_Wide'!$CC$193="","",'Deal_Master_Wide'!$CC$193)</x:f>
      </x:c>
      <x:c r="R1338" s="54" t="str">
        <x:f>IF('Deal_Master_Wide'!$CJ$193="","",'Deal_Master_Wide'!$CJ$193)</x:f>
      </x:c>
      <x:c r="S1338" s="54" t="str">
        <x:f>IF('Deal_Master_Wide'!$CQ$193="","",'Deal_Master_Wide'!$CQ$193)</x:f>
      </x:c>
      <x:c r="T1338" s="54" t="str">
        <x:f>IF('Deal_Master_Wide'!$CX$193="","",'Deal_Master_Wide'!$CX$193)</x:f>
      </x:c>
      <x:c r="U1338" s="54" t="str">
        <x:f>IF('Deal_Master_Wide'!$DE$193="","",'Deal_Master_Wide'!$DE$193)</x:f>
      </x:c>
      <x:c r="V1338" s="56" t="str">
        <x:f>IF('Deal_Master_Wide'!$DL$193="","",'Deal_Master_Wide'!$DL$193)</x:f>
      </x:c>
      <x:c r="W1338" s="56" t="str">
        <x:f>IF('Deal_Master_Wide'!$DS$193="","",'Deal_Master_Wide'!$DS$193)</x:f>
      </x:c>
      <x:c r="X1338" s="56" t="str">
        <x:f>IF('Deal_Master_Wide'!$DZ$193="","",'Deal_Master_Wide'!$DZ$193)</x:f>
      </x:c>
      <x:c r="Y1338" s="118" t="str">
        <x:f>IF('Deal_Master_Wide'!$EG$193="","",'Deal_Master_Wide'!$EG$193)</x:f>
      </x:c>
      <x:c r="Z1338" s="118" t="str">
        <x:f>IF('Deal_Master_Wide'!$EN$193="","",'Deal_Master_Wide'!$EN$193)</x:f>
      </x:c>
      <x:c r="AA1338" s="52" t="str">
        <x:f>IF('Deal_Master_Wide'!$AL$193="","",'Deal_Master_Wide'!$AL$193)</x:f>
        <x:v>Unknown</x:v>
      </x:c>
      <x:c r="AB1338" s="54" t="n">
        <x:f>IF('Deal_Master_Wide'!$AF$193="","",'Deal_Master_Wide'!$AF$193)</x:f>
        <x:v>38</x:v>
      </x:c>
      <x:c r="AC1338" s="52" t="str">
        <x:f>IF(COUNT($P1338,$Q1338,$R1338,$S1338,$T1338,$U1338,$V1338,$W1338,$X1338)=9,"Yes","No")</x:f>
        <x:v>No</x:v>
      </x:c>
      <x:c r="AD1338" s="52" t="str">
        <x:f>IF(COUNT($Y1338,$Z1338)=2,"Yes","No")</x:f>
        <x:v>No</x:v>
      </x:c>
      <x:c r="AE1338" s="50" t="str"/>
      <x:c r="AF1338" t="str"/>
    </x:row>
    <x:row r="1339" ht="20" customHeight="1">
      <x:c r="A1339" s="50" t="str">
        <x:v>CTL-0192</x:v>
      </x:c>
      <x:c r="B1339" s="50" t="str">
        <x:v>Candidate alternative-rationale group</x:v>
      </x:c>
      <x:c r="C1339" s="52" t="str">
        <x:f>IF('Deal_Master_Wide'!$AU$194="","",'Deal_Master_Wide'!$AU$194)</x:f>
        <x:v>Not reviewed</x:v>
      </x:c>
      <x:c r="D1339" s="52" t="str">
        <x:f>IF('Deal_Master_Wide'!$AV$194="","",'Deal_Master_Wide'!$AV$194)</x:f>
        <x:v>Not assessed</x:v>
      </x:c>
      <x:c r="E1339" s="50" t="n">
        <x:v>0</x:v>
      </x:c>
      <x:c r="F1339" s="52" t="str">
        <x:f>IF(OR($C1339="High-confidence innovation-driven",$C1339="Medium-confidence innovation-driven"),1,IF($C1339="Clear alternative-rationale",0,""))</x:f>
      </x:c>
      <x:c r="G1339" s="52" t="str">
        <x:f>IF('Deal_Master_Wide'!$M$194="","",'Deal_Master_Wide'!$M$194)</x:f>
        <x:v>Review</x:v>
      </x:c>
      <x:c r="H1339" s="50" t="str">
        <x:v>Undisclosed</x:v>
      </x:c>
      <x:c r="I1339" s="50" t="str">
        <x:v>Biomax SA</x:v>
      </x:c>
      <x:c r="J1339" s="50" t="n">
        <x:v>2015</x:v>
      </x:c>
      <x:c r="K1339" s="50" t="n">
        <x:v>-3</x:v>
      </x:c>
      <x:c r="L1339" s="50" t="n">
        <x:v>2012</x:v>
      </x:c>
      <x:c r="M1339" s="50" t="n">
        <x:v>0</x:v>
      </x:c>
      <x:c r="N1339" s="50" t="n">
        <x:v>0</x:v>
      </x:c>
      <x:c r="O1339" s="52" t="str">
        <x:f>IF($F1339="","",$F1339*$M1339)</x:f>
      </x:c>
      <x:c r="P1339" s="54" t="str">
        <x:f>IF('Deal_Master_Wide'!$BP$194="","",'Deal_Master_Wide'!$BP$194)</x:f>
      </x:c>
      <x:c r="Q1339" s="54" t="str">
        <x:f>IF('Deal_Master_Wide'!$BW$194="","",'Deal_Master_Wide'!$BW$194)</x:f>
      </x:c>
      <x:c r="R1339" s="54" t="str">
        <x:f>IF('Deal_Master_Wide'!$CD$194="","",'Deal_Master_Wide'!$CD$194)</x:f>
      </x:c>
      <x:c r="S1339" s="54" t="str">
        <x:f>IF('Deal_Master_Wide'!$CK$194="","",'Deal_Master_Wide'!$CK$194)</x:f>
      </x:c>
      <x:c r="T1339" s="54" t="str">
        <x:f>IF('Deal_Master_Wide'!$CR$194="","",'Deal_Master_Wide'!$CR$194)</x:f>
      </x:c>
      <x:c r="U1339" s="54" t="str">
        <x:f>IF('Deal_Master_Wide'!$CY$194="","",'Deal_Master_Wide'!$CY$194)</x:f>
      </x:c>
      <x:c r="V1339" s="56" t="str">
        <x:f>IF('Deal_Master_Wide'!$DF$194="","",'Deal_Master_Wide'!$DF$194)</x:f>
      </x:c>
      <x:c r="W1339" s="56" t="str">
        <x:f>IF('Deal_Master_Wide'!$DM$194="","",'Deal_Master_Wide'!$DM$194)</x:f>
      </x:c>
      <x:c r="X1339" s="56" t="str">
        <x:f>IF('Deal_Master_Wide'!$DT$194="","",'Deal_Master_Wide'!$DT$194)</x:f>
      </x:c>
      <x:c r="Y1339" s="118" t="str">
        <x:f>IF('Deal_Master_Wide'!$EA$194="","",'Deal_Master_Wide'!$EA$194)</x:f>
      </x:c>
      <x:c r="Z1339" s="118" t="str">
        <x:f>IF('Deal_Master_Wide'!$EH$194="","",'Deal_Master_Wide'!$EH$194)</x:f>
      </x:c>
      <x:c r="AA1339" s="52" t="str">
        <x:f>IF('Deal_Master_Wide'!$AL$194="","",'Deal_Master_Wide'!$AL$194)</x:f>
        <x:v>Unknown</x:v>
      </x:c>
      <x:c r="AB1339" s="54" t="str">
        <x:f>IF('Deal_Master_Wide'!$AF$194="","",'Deal_Master_Wide'!$AF$194)</x:f>
      </x:c>
      <x:c r="AC1339" s="52" t="str">
        <x:f>IF(COUNT($P1339,$Q1339,$R1339,$S1339,$T1339,$U1339,$V1339,$W1339,$X1339)=9,"Yes","No")</x:f>
        <x:v>No</x:v>
      </x:c>
      <x:c r="AD1339" s="52" t="str">
        <x:f>IF(COUNT($Y1339,$Z1339)=2,"Yes","No")</x:f>
        <x:v>No</x:v>
      </x:c>
      <x:c r="AE1339" s="50" t="str"/>
      <x:c r="AF1339" t="str"/>
    </x:row>
    <x:row r="1340" ht="20" customHeight="1">
      <x:c r="A1340" s="50" t="str">
        <x:v>CTL-0192</x:v>
      </x:c>
      <x:c r="B1340" s="50" t="str">
        <x:v>Candidate alternative-rationale group</x:v>
      </x:c>
      <x:c r="C1340" s="52" t="str">
        <x:f>IF('Deal_Master_Wide'!$AU$194="","",'Deal_Master_Wide'!$AU$194)</x:f>
        <x:v>Not reviewed</x:v>
      </x:c>
      <x:c r="D1340" s="52" t="str">
        <x:f>IF('Deal_Master_Wide'!$AV$194="","",'Deal_Master_Wide'!$AV$194)</x:f>
        <x:v>Not assessed</x:v>
      </x:c>
      <x:c r="E1340" s="50" t="n">
        <x:v>0</x:v>
      </x:c>
      <x:c r="F1340" s="52" t="str">
        <x:f>IF(OR($C1340="High-confidence innovation-driven",$C1340="Medium-confidence innovation-driven"),1,IF($C1340="Clear alternative-rationale",0,""))</x:f>
      </x:c>
      <x:c r="G1340" s="52" t="str">
        <x:f>IF('Deal_Master_Wide'!$M$194="","",'Deal_Master_Wide'!$M$194)</x:f>
        <x:v>Review</x:v>
      </x:c>
      <x:c r="H1340" s="50" t="str">
        <x:v>Undisclosed</x:v>
      </x:c>
      <x:c r="I1340" s="50" t="str">
        <x:v>Biomax SA</x:v>
      </x:c>
      <x:c r="J1340" s="50" t="n">
        <x:v>2015</x:v>
      </x:c>
      <x:c r="K1340" s="50" t="n">
        <x:v>-2</x:v>
      </x:c>
      <x:c r="L1340" s="50" t="n">
        <x:v>2013</x:v>
      </x:c>
      <x:c r="M1340" s="50" t="n">
        <x:v>0</x:v>
      </x:c>
      <x:c r="N1340" s="50" t="n">
        <x:v>0</x:v>
      </x:c>
      <x:c r="O1340" s="52" t="str">
        <x:f>IF($F1340="","",$F1340*$M1340)</x:f>
      </x:c>
      <x:c r="P1340" s="54" t="str">
        <x:f>IF('Deal_Master_Wide'!$BQ$194="","",'Deal_Master_Wide'!$BQ$194)</x:f>
      </x:c>
      <x:c r="Q1340" s="54" t="str">
        <x:f>IF('Deal_Master_Wide'!$BX$194="","",'Deal_Master_Wide'!$BX$194)</x:f>
      </x:c>
      <x:c r="R1340" s="54" t="str">
        <x:f>IF('Deal_Master_Wide'!$CE$194="","",'Deal_Master_Wide'!$CE$194)</x:f>
      </x:c>
      <x:c r="S1340" s="54" t="str">
        <x:f>IF('Deal_Master_Wide'!$CL$194="","",'Deal_Master_Wide'!$CL$194)</x:f>
      </x:c>
      <x:c r="T1340" s="54" t="str">
        <x:f>IF('Deal_Master_Wide'!$CS$194="","",'Deal_Master_Wide'!$CS$194)</x:f>
      </x:c>
      <x:c r="U1340" s="54" t="str">
        <x:f>IF('Deal_Master_Wide'!$CZ$194="","",'Deal_Master_Wide'!$CZ$194)</x:f>
      </x:c>
      <x:c r="V1340" s="56" t="str">
        <x:f>IF('Deal_Master_Wide'!$DG$194="","",'Deal_Master_Wide'!$DG$194)</x:f>
      </x:c>
      <x:c r="W1340" s="56" t="str">
        <x:f>IF('Deal_Master_Wide'!$DN$194="","",'Deal_Master_Wide'!$DN$194)</x:f>
      </x:c>
      <x:c r="X1340" s="56" t="str">
        <x:f>IF('Deal_Master_Wide'!$DU$194="","",'Deal_Master_Wide'!$DU$194)</x:f>
      </x:c>
      <x:c r="Y1340" s="118" t="str">
        <x:f>IF('Deal_Master_Wide'!$EB$194="","",'Deal_Master_Wide'!$EB$194)</x:f>
      </x:c>
      <x:c r="Z1340" s="118" t="str">
        <x:f>IF('Deal_Master_Wide'!$EI$194="","",'Deal_Master_Wide'!$EI$194)</x:f>
      </x:c>
      <x:c r="AA1340" s="52" t="str">
        <x:f>IF('Deal_Master_Wide'!$AL$194="","",'Deal_Master_Wide'!$AL$194)</x:f>
        <x:v>Unknown</x:v>
      </x:c>
      <x:c r="AB1340" s="54" t="str">
        <x:f>IF('Deal_Master_Wide'!$AF$194="","",'Deal_Master_Wide'!$AF$194)</x:f>
      </x:c>
      <x:c r="AC1340" s="52" t="str">
        <x:f>IF(COUNT($P1340,$Q1340,$R1340,$S1340,$T1340,$U1340,$V1340,$W1340,$X1340)=9,"Yes","No")</x:f>
        <x:v>No</x:v>
      </x:c>
      <x:c r="AD1340" s="52" t="str">
        <x:f>IF(COUNT($Y1340,$Z1340)=2,"Yes","No")</x:f>
        <x:v>No</x:v>
      </x:c>
      <x:c r="AE1340" s="50" t="str"/>
      <x:c r="AF1340" t="str"/>
    </x:row>
    <x:row r="1341" ht="20" customHeight="1">
      <x:c r="A1341" s="50" t="str">
        <x:v>CTL-0192</x:v>
      </x:c>
      <x:c r="B1341" s="50" t="str">
        <x:v>Candidate alternative-rationale group</x:v>
      </x:c>
      <x:c r="C1341" s="52" t="str">
        <x:f>IF('Deal_Master_Wide'!$AU$194="","",'Deal_Master_Wide'!$AU$194)</x:f>
        <x:v>Not reviewed</x:v>
      </x:c>
      <x:c r="D1341" s="52" t="str">
        <x:f>IF('Deal_Master_Wide'!$AV$194="","",'Deal_Master_Wide'!$AV$194)</x:f>
        <x:v>Not assessed</x:v>
      </x:c>
      <x:c r="E1341" s="50" t="n">
        <x:v>0</x:v>
      </x:c>
      <x:c r="F1341" s="52" t="str">
        <x:f>IF(OR($C1341="High-confidence innovation-driven",$C1341="Medium-confidence innovation-driven"),1,IF($C1341="Clear alternative-rationale",0,""))</x:f>
      </x:c>
      <x:c r="G1341" s="52" t="str">
        <x:f>IF('Deal_Master_Wide'!$M$194="","",'Deal_Master_Wide'!$M$194)</x:f>
        <x:v>Review</x:v>
      </x:c>
      <x:c r="H1341" s="50" t="str">
        <x:v>Undisclosed</x:v>
      </x:c>
      <x:c r="I1341" s="50" t="str">
        <x:v>Biomax SA</x:v>
      </x:c>
      <x:c r="J1341" s="50" t="n">
        <x:v>2015</x:v>
      </x:c>
      <x:c r="K1341" s="50" t="n">
        <x:v>-1</x:v>
      </x:c>
      <x:c r="L1341" s="50" t="n">
        <x:v>2014</x:v>
      </x:c>
      <x:c r="M1341" s="50" t="n">
        <x:v>0</x:v>
      </x:c>
      <x:c r="N1341" s="50" t="n">
        <x:v>0</x:v>
      </x:c>
      <x:c r="O1341" s="52" t="str">
        <x:f>IF($F1341="","",$F1341*$M1341)</x:f>
      </x:c>
      <x:c r="P1341" s="54" t="str">
        <x:f>IF('Deal_Master_Wide'!$BR$194="","",'Deal_Master_Wide'!$BR$194)</x:f>
      </x:c>
      <x:c r="Q1341" s="54" t="str">
        <x:f>IF('Deal_Master_Wide'!$BY$194="","",'Deal_Master_Wide'!$BY$194)</x:f>
      </x:c>
      <x:c r="R1341" s="54" t="str">
        <x:f>IF('Deal_Master_Wide'!$CF$194="","",'Deal_Master_Wide'!$CF$194)</x:f>
      </x:c>
      <x:c r="S1341" s="54" t="str">
        <x:f>IF('Deal_Master_Wide'!$CM$194="","",'Deal_Master_Wide'!$CM$194)</x:f>
      </x:c>
      <x:c r="T1341" s="54" t="str">
        <x:f>IF('Deal_Master_Wide'!$CT$194="","",'Deal_Master_Wide'!$CT$194)</x:f>
      </x:c>
      <x:c r="U1341" s="54" t="str">
        <x:f>IF('Deal_Master_Wide'!$DA$194="","",'Deal_Master_Wide'!$DA$194)</x:f>
      </x:c>
      <x:c r="V1341" s="56" t="str">
        <x:f>IF('Deal_Master_Wide'!$DH$194="","",'Deal_Master_Wide'!$DH$194)</x:f>
      </x:c>
      <x:c r="W1341" s="56" t="str">
        <x:f>IF('Deal_Master_Wide'!$DO$194="","",'Deal_Master_Wide'!$DO$194)</x:f>
      </x:c>
      <x:c r="X1341" s="56" t="str">
        <x:f>IF('Deal_Master_Wide'!$DV$194="","",'Deal_Master_Wide'!$DV$194)</x:f>
      </x:c>
      <x:c r="Y1341" s="118" t="str">
        <x:f>IF('Deal_Master_Wide'!$EC$194="","",'Deal_Master_Wide'!$EC$194)</x:f>
      </x:c>
      <x:c r="Z1341" s="118" t="str">
        <x:f>IF('Deal_Master_Wide'!$EJ$194="","",'Deal_Master_Wide'!$EJ$194)</x:f>
      </x:c>
      <x:c r="AA1341" s="52" t="str">
        <x:f>IF('Deal_Master_Wide'!$AL$194="","",'Deal_Master_Wide'!$AL$194)</x:f>
        <x:v>Unknown</x:v>
      </x:c>
      <x:c r="AB1341" s="54" t="str">
        <x:f>IF('Deal_Master_Wide'!$AF$194="","",'Deal_Master_Wide'!$AF$194)</x:f>
      </x:c>
      <x:c r="AC1341" s="52" t="str">
        <x:f>IF(COUNT($P1341,$Q1341,$R1341,$S1341,$T1341,$U1341,$V1341,$W1341,$X1341)=9,"Yes","No")</x:f>
        <x:v>No</x:v>
      </x:c>
      <x:c r="AD1341" s="52" t="str">
        <x:f>IF(COUNT($Y1341,$Z1341)=2,"Yes","No")</x:f>
        <x:v>No</x:v>
      </x:c>
      <x:c r="AE1341" s="50" t="str"/>
      <x:c r="AF1341" t="str"/>
    </x:row>
    <x:row r="1342" ht="20" customHeight="1">
      <x:c r="A1342" s="50" t="str">
        <x:v>CTL-0192</x:v>
      </x:c>
      <x:c r="B1342" s="50" t="str">
        <x:v>Candidate alternative-rationale group</x:v>
      </x:c>
      <x:c r="C1342" s="52" t="str">
        <x:f>IF('Deal_Master_Wide'!$AU$194="","",'Deal_Master_Wide'!$AU$194)</x:f>
        <x:v>Not reviewed</x:v>
      </x:c>
      <x:c r="D1342" s="52" t="str">
        <x:f>IF('Deal_Master_Wide'!$AV$194="","",'Deal_Master_Wide'!$AV$194)</x:f>
        <x:v>Not assessed</x:v>
      </x:c>
      <x:c r="E1342" s="50" t="n">
        <x:v>0</x:v>
      </x:c>
      <x:c r="F1342" s="52" t="str">
        <x:f>IF(OR($C1342="High-confidence innovation-driven",$C1342="Medium-confidence innovation-driven"),1,IF($C1342="Clear alternative-rationale",0,""))</x:f>
      </x:c>
      <x:c r="G1342" s="52" t="str">
        <x:f>IF('Deal_Master_Wide'!$M$194="","",'Deal_Master_Wide'!$M$194)</x:f>
        <x:v>Review</x:v>
      </x:c>
      <x:c r="H1342" s="50" t="str">
        <x:v>Undisclosed</x:v>
      </x:c>
      <x:c r="I1342" s="50" t="str">
        <x:v>Biomax SA</x:v>
      </x:c>
      <x:c r="J1342" s="50" t="n">
        <x:v>2015</x:v>
      </x:c>
      <x:c r="K1342" s="50" t="n">
        <x:v>0</x:v>
      </x:c>
      <x:c r="L1342" s="50" t="n">
        <x:v>2015</x:v>
      </x:c>
      <x:c r="M1342" s="50" t="n">
        <x:v>0</x:v>
      </x:c>
      <x:c r="N1342" s="50" t="n">
        <x:v>1</x:v>
      </x:c>
      <x:c r="O1342" s="52" t="str">
        <x:f>IF($F1342="","",$F1342*$M1342)</x:f>
      </x:c>
      <x:c r="P1342" s="54" t="str">
        <x:f>IF('Deal_Master_Wide'!$BS$194="","",'Deal_Master_Wide'!$BS$194)</x:f>
      </x:c>
      <x:c r="Q1342" s="54" t="str">
        <x:f>IF('Deal_Master_Wide'!$BZ$194="","",'Deal_Master_Wide'!$BZ$194)</x:f>
      </x:c>
      <x:c r="R1342" s="54" t="str">
        <x:f>IF('Deal_Master_Wide'!$CG$194="","",'Deal_Master_Wide'!$CG$194)</x:f>
      </x:c>
      <x:c r="S1342" s="54" t="str">
        <x:f>IF('Deal_Master_Wide'!$CN$194="","",'Deal_Master_Wide'!$CN$194)</x:f>
      </x:c>
      <x:c r="T1342" s="54" t="str">
        <x:f>IF('Deal_Master_Wide'!$CU$194="","",'Deal_Master_Wide'!$CU$194)</x:f>
      </x:c>
      <x:c r="U1342" s="54" t="str">
        <x:f>IF('Deal_Master_Wide'!$DB$194="","",'Deal_Master_Wide'!$DB$194)</x:f>
      </x:c>
      <x:c r="V1342" s="56" t="str">
        <x:f>IF('Deal_Master_Wide'!$DI$194="","",'Deal_Master_Wide'!$DI$194)</x:f>
      </x:c>
      <x:c r="W1342" s="56" t="str">
        <x:f>IF('Deal_Master_Wide'!$DP$194="","",'Deal_Master_Wide'!$DP$194)</x:f>
      </x:c>
      <x:c r="X1342" s="56" t="str">
        <x:f>IF('Deal_Master_Wide'!$DW$194="","",'Deal_Master_Wide'!$DW$194)</x:f>
      </x:c>
      <x:c r="Y1342" s="118" t="str">
        <x:f>IF('Deal_Master_Wide'!$ED$194="","",'Deal_Master_Wide'!$ED$194)</x:f>
      </x:c>
      <x:c r="Z1342" s="118" t="str">
        <x:f>IF('Deal_Master_Wide'!$EK$194="","",'Deal_Master_Wide'!$EK$194)</x:f>
      </x:c>
      <x:c r="AA1342" s="52" t="str">
        <x:f>IF('Deal_Master_Wide'!$AL$194="","",'Deal_Master_Wide'!$AL$194)</x:f>
        <x:v>Unknown</x:v>
      </x:c>
      <x:c r="AB1342" s="54" t="str">
        <x:f>IF('Deal_Master_Wide'!$AF$194="","",'Deal_Master_Wide'!$AF$194)</x:f>
      </x:c>
      <x:c r="AC1342" s="52" t="str">
        <x:f>IF(COUNT($P1342,$Q1342,$R1342,$S1342,$T1342,$U1342,$V1342,$W1342,$X1342)=9,"Yes","No")</x:f>
        <x:v>No</x:v>
      </x:c>
      <x:c r="AD1342" s="52" t="str">
        <x:f>IF(COUNT($Y1342,$Z1342)=2,"Yes","No")</x:f>
        <x:v>No</x:v>
      </x:c>
      <x:c r="AE1342" s="50" t="str"/>
      <x:c r="AF1342" t="str"/>
    </x:row>
    <x:row r="1343" ht="20" customHeight="1">
      <x:c r="A1343" s="50" t="str">
        <x:v>CTL-0192</x:v>
      </x:c>
      <x:c r="B1343" s="50" t="str">
        <x:v>Candidate alternative-rationale group</x:v>
      </x:c>
      <x:c r="C1343" s="52" t="str">
        <x:f>IF('Deal_Master_Wide'!$AU$194="","",'Deal_Master_Wide'!$AU$194)</x:f>
        <x:v>Not reviewed</x:v>
      </x:c>
      <x:c r="D1343" s="52" t="str">
        <x:f>IF('Deal_Master_Wide'!$AV$194="","",'Deal_Master_Wide'!$AV$194)</x:f>
        <x:v>Not assessed</x:v>
      </x:c>
      <x:c r="E1343" s="50" t="n">
        <x:v>0</x:v>
      </x:c>
      <x:c r="F1343" s="52" t="str">
        <x:f>IF(OR($C1343="High-confidence innovation-driven",$C1343="Medium-confidence innovation-driven"),1,IF($C1343="Clear alternative-rationale",0,""))</x:f>
      </x:c>
      <x:c r="G1343" s="52" t="str">
        <x:f>IF('Deal_Master_Wide'!$M$194="","",'Deal_Master_Wide'!$M$194)</x:f>
        <x:v>Review</x:v>
      </x:c>
      <x:c r="H1343" s="50" t="str">
        <x:v>Undisclosed</x:v>
      </x:c>
      <x:c r="I1343" s="50" t="str">
        <x:v>Biomax SA</x:v>
      </x:c>
      <x:c r="J1343" s="50" t="n">
        <x:v>2015</x:v>
      </x:c>
      <x:c r="K1343" s="50" t="n">
        <x:v>1</x:v>
      </x:c>
      <x:c r="L1343" s="50" t="n">
        <x:v>2016</x:v>
      </x:c>
      <x:c r="M1343" s="50" t="n">
        <x:v>1</x:v>
      </x:c>
      <x:c r="N1343" s="50" t="n">
        <x:v>1</x:v>
      </x:c>
      <x:c r="O1343" s="52" t="str">
        <x:f>IF($F1343="","",$F1343*$M1343)</x:f>
      </x:c>
      <x:c r="P1343" s="54" t="str">
        <x:f>IF('Deal_Master_Wide'!$BT$194="","",'Deal_Master_Wide'!$BT$194)</x:f>
      </x:c>
      <x:c r="Q1343" s="54" t="str">
        <x:f>IF('Deal_Master_Wide'!$CA$194="","",'Deal_Master_Wide'!$CA$194)</x:f>
      </x:c>
      <x:c r="R1343" s="54" t="str">
        <x:f>IF('Deal_Master_Wide'!$CH$194="","",'Deal_Master_Wide'!$CH$194)</x:f>
      </x:c>
      <x:c r="S1343" s="54" t="str">
        <x:f>IF('Deal_Master_Wide'!$CO$194="","",'Deal_Master_Wide'!$CO$194)</x:f>
      </x:c>
      <x:c r="T1343" s="54" t="str">
        <x:f>IF('Deal_Master_Wide'!$CV$194="","",'Deal_Master_Wide'!$CV$194)</x:f>
      </x:c>
      <x:c r="U1343" s="54" t="str">
        <x:f>IF('Deal_Master_Wide'!$DC$194="","",'Deal_Master_Wide'!$DC$194)</x:f>
      </x:c>
      <x:c r="V1343" s="56" t="str">
        <x:f>IF('Deal_Master_Wide'!$DJ$194="","",'Deal_Master_Wide'!$DJ$194)</x:f>
      </x:c>
      <x:c r="W1343" s="56" t="str">
        <x:f>IF('Deal_Master_Wide'!$DQ$194="","",'Deal_Master_Wide'!$DQ$194)</x:f>
      </x:c>
      <x:c r="X1343" s="56" t="str">
        <x:f>IF('Deal_Master_Wide'!$DX$194="","",'Deal_Master_Wide'!$DX$194)</x:f>
      </x:c>
      <x:c r="Y1343" s="118" t="str">
        <x:f>IF('Deal_Master_Wide'!$EE$194="","",'Deal_Master_Wide'!$EE$194)</x:f>
      </x:c>
      <x:c r="Z1343" s="118" t="str">
        <x:f>IF('Deal_Master_Wide'!$EL$194="","",'Deal_Master_Wide'!$EL$194)</x:f>
      </x:c>
      <x:c r="AA1343" s="52" t="str">
        <x:f>IF('Deal_Master_Wide'!$AL$194="","",'Deal_Master_Wide'!$AL$194)</x:f>
        <x:v>Unknown</x:v>
      </x:c>
      <x:c r="AB1343" s="54" t="str">
        <x:f>IF('Deal_Master_Wide'!$AF$194="","",'Deal_Master_Wide'!$AF$194)</x:f>
      </x:c>
      <x:c r="AC1343" s="52" t="str">
        <x:f>IF(COUNT($P1343,$Q1343,$R1343,$S1343,$T1343,$U1343,$V1343,$W1343,$X1343)=9,"Yes","No")</x:f>
        <x:v>No</x:v>
      </x:c>
      <x:c r="AD1343" s="52" t="str">
        <x:f>IF(COUNT($Y1343,$Z1343)=2,"Yes","No")</x:f>
        <x:v>No</x:v>
      </x:c>
      <x:c r="AE1343" s="50" t="str"/>
      <x:c r="AF1343" t="str"/>
    </x:row>
    <x:row r="1344" ht="20" customHeight="1">
      <x:c r="A1344" s="50" t="str">
        <x:v>CTL-0192</x:v>
      </x:c>
      <x:c r="B1344" s="50" t="str">
        <x:v>Candidate alternative-rationale group</x:v>
      </x:c>
      <x:c r="C1344" s="52" t="str">
        <x:f>IF('Deal_Master_Wide'!$AU$194="","",'Deal_Master_Wide'!$AU$194)</x:f>
        <x:v>Not reviewed</x:v>
      </x:c>
      <x:c r="D1344" s="52" t="str">
        <x:f>IF('Deal_Master_Wide'!$AV$194="","",'Deal_Master_Wide'!$AV$194)</x:f>
        <x:v>Not assessed</x:v>
      </x:c>
      <x:c r="E1344" s="50" t="n">
        <x:v>0</x:v>
      </x:c>
      <x:c r="F1344" s="52" t="str">
        <x:f>IF(OR($C1344="High-confidence innovation-driven",$C1344="Medium-confidence innovation-driven"),1,IF($C1344="Clear alternative-rationale",0,""))</x:f>
      </x:c>
      <x:c r="G1344" s="52" t="str">
        <x:f>IF('Deal_Master_Wide'!$M$194="","",'Deal_Master_Wide'!$M$194)</x:f>
        <x:v>Review</x:v>
      </x:c>
      <x:c r="H1344" s="50" t="str">
        <x:v>Undisclosed</x:v>
      </x:c>
      <x:c r="I1344" s="50" t="str">
        <x:v>Biomax SA</x:v>
      </x:c>
      <x:c r="J1344" s="50" t="n">
        <x:v>2015</x:v>
      </x:c>
      <x:c r="K1344" s="50" t="n">
        <x:v>2</x:v>
      </x:c>
      <x:c r="L1344" s="50" t="n">
        <x:v>2017</x:v>
      </x:c>
      <x:c r="M1344" s="50" t="n">
        <x:v>1</x:v>
      </x:c>
      <x:c r="N1344" s="50" t="n">
        <x:v>1</x:v>
      </x:c>
      <x:c r="O1344" s="52" t="str">
        <x:f>IF($F1344="","",$F1344*$M1344)</x:f>
      </x:c>
      <x:c r="P1344" s="54" t="str">
        <x:f>IF('Deal_Master_Wide'!$BU$194="","",'Deal_Master_Wide'!$BU$194)</x:f>
      </x:c>
      <x:c r="Q1344" s="54" t="str">
        <x:f>IF('Deal_Master_Wide'!$CB$194="","",'Deal_Master_Wide'!$CB$194)</x:f>
      </x:c>
      <x:c r="R1344" s="54" t="str">
        <x:f>IF('Deal_Master_Wide'!$CI$194="","",'Deal_Master_Wide'!$CI$194)</x:f>
      </x:c>
      <x:c r="S1344" s="54" t="str">
        <x:f>IF('Deal_Master_Wide'!$CP$194="","",'Deal_Master_Wide'!$CP$194)</x:f>
      </x:c>
      <x:c r="T1344" s="54" t="str">
        <x:f>IF('Deal_Master_Wide'!$CW$194="","",'Deal_Master_Wide'!$CW$194)</x:f>
      </x:c>
      <x:c r="U1344" s="54" t="str">
        <x:f>IF('Deal_Master_Wide'!$DD$194="","",'Deal_Master_Wide'!$DD$194)</x:f>
      </x:c>
      <x:c r="V1344" s="56" t="str">
        <x:f>IF('Deal_Master_Wide'!$DK$194="","",'Deal_Master_Wide'!$DK$194)</x:f>
      </x:c>
      <x:c r="W1344" s="56" t="str">
        <x:f>IF('Deal_Master_Wide'!$DR$194="","",'Deal_Master_Wide'!$DR$194)</x:f>
      </x:c>
      <x:c r="X1344" s="56" t="str">
        <x:f>IF('Deal_Master_Wide'!$DY$194="","",'Deal_Master_Wide'!$DY$194)</x:f>
      </x:c>
      <x:c r="Y1344" s="118" t="str">
        <x:f>IF('Deal_Master_Wide'!$EF$194="","",'Deal_Master_Wide'!$EF$194)</x:f>
      </x:c>
      <x:c r="Z1344" s="118" t="str">
        <x:f>IF('Deal_Master_Wide'!$EM$194="","",'Deal_Master_Wide'!$EM$194)</x:f>
      </x:c>
      <x:c r="AA1344" s="52" t="str">
        <x:f>IF('Deal_Master_Wide'!$AL$194="","",'Deal_Master_Wide'!$AL$194)</x:f>
        <x:v>Unknown</x:v>
      </x:c>
      <x:c r="AB1344" s="54" t="str">
        <x:f>IF('Deal_Master_Wide'!$AF$194="","",'Deal_Master_Wide'!$AF$194)</x:f>
      </x:c>
      <x:c r="AC1344" s="52" t="str">
        <x:f>IF(COUNT($P1344,$Q1344,$R1344,$S1344,$T1344,$U1344,$V1344,$W1344,$X1344)=9,"Yes","No")</x:f>
        <x:v>No</x:v>
      </x:c>
      <x:c r="AD1344" s="52" t="str">
        <x:f>IF(COUNT($Y1344,$Z1344)=2,"Yes","No")</x:f>
        <x:v>No</x:v>
      </x:c>
      <x:c r="AE1344" s="50" t="str"/>
      <x:c r="AF1344" t="str"/>
    </x:row>
    <x:row r="1345" ht="20" customHeight="1">
      <x:c r="A1345" s="50" t="str">
        <x:v>CTL-0192</x:v>
      </x:c>
      <x:c r="B1345" s="50" t="str">
        <x:v>Candidate alternative-rationale group</x:v>
      </x:c>
      <x:c r="C1345" s="52" t="str">
        <x:f>IF('Deal_Master_Wide'!$AU$194="","",'Deal_Master_Wide'!$AU$194)</x:f>
        <x:v>Not reviewed</x:v>
      </x:c>
      <x:c r="D1345" s="52" t="str">
        <x:f>IF('Deal_Master_Wide'!$AV$194="","",'Deal_Master_Wide'!$AV$194)</x:f>
        <x:v>Not assessed</x:v>
      </x:c>
      <x:c r="E1345" s="50" t="n">
        <x:v>0</x:v>
      </x:c>
      <x:c r="F1345" s="52" t="str">
        <x:f>IF(OR($C1345="High-confidence innovation-driven",$C1345="Medium-confidence innovation-driven"),1,IF($C1345="Clear alternative-rationale",0,""))</x:f>
      </x:c>
      <x:c r="G1345" s="52" t="str">
        <x:f>IF('Deal_Master_Wide'!$M$194="","",'Deal_Master_Wide'!$M$194)</x:f>
        <x:v>Review</x:v>
      </x:c>
      <x:c r="H1345" s="50" t="str">
        <x:v>Undisclosed</x:v>
      </x:c>
      <x:c r="I1345" s="50" t="str">
        <x:v>Biomax SA</x:v>
      </x:c>
      <x:c r="J1345" s="50" t="n">
        <x:v>2015</x:v>
      </x:c>
      <x:c r="K1345" s="50" t="n">
        <x:v>3</x:v>
      </x:c>
      <x:c r="L1345" s="50" t="n">
        <x:v>2018</x:v>
      </x:c>
      <x:c r="M1345" s="50" t="n">
        <x:v>1</x:v>
      </x:c>
      <x:c r="N1345" s="50" t="n">
        <x:v>1</x:v>
      </x:c>
      <x:c r="O1345" s="52" t="str">
        <x:f>IF($F1345="","",$F1345*$M1345)</x:f>
      </x:c>
      <x:c r="P1345" s="54" t="str">
        <x:f>IF('Deal_Master_Wide'!$BV$194="","",'Deal_Master_Wide'!$BV$194)</x:f>
      </x:c>
      <x:c r="Q1345" s="54" t="str">
        <x:f>IF('Deal_Master_Wide'!$CC$194="","",'Deal_Master_Wide'!$CC$194)</x:f>
      </x:c>
      <x:c r="R1345" s="54" t="str">
        <x:f>IF('Deal_Master_Wide'!$CJ$194="","",'Deal_Master_Wide'!$CJ$194)</x:f>
      </x:c>
      <x:c r="S1345" s="54" t="str">
        <x:f>IF('Deal_Master_Wide'!$CQ$194="","",'Deal_Master_Wide'!$CQ$194)</x:f>
      </x:c>
      <x:c r="T1345" s="54" t="str">
        <x:f>IF('Deal_Master_Wide'!$CX$194="","",'Deal_Master_Wide'!$CX$194)</x:f>
      </x:c>
      <x:c r="U1345" s="54" t="str">
        <x:f>IF('Deal_Master_Wide'!$DE$194="","",'Deal_Master_Wide'!$DE$194)</x:f>
      </x:c>
      <x:c r="V1345" s="56" t="str">
        <x:f>IF('Deal_Master_Wide'!$DL$194="","",'Deal_Master_Wide'!$DL$194)</x:f>
      </x:c>
      <x:c r="W1345" s="56" t="str">
        <x:f>IF('Deal_Master_Wide'!$DS$194="","",'Deal_Master_Wide'!$DS$194)</x:f>
      </x:c>
      <x:c r="X1345" s="56" t="str">
        <x:f>IF('Deal_Master_Wide'!$DZ$194="","",'Deal_Master_Wide'!$DZ$194)</x:f>
      </x:c>
      <x:c r="Y1345" s="118" t="str">
        <x:f>IF('Deal_Master_Wide'!$EG$194="","",'Deal_Master_Wide'!$EG$194)</x:f>
      </x:c>
      <x:c r="Z1345" s="118" t="str">
        <x:f>IF('Deal_Master_Wide'!$EN$194="","",'Deal_Master_Wide'!$EN$194)</x:f>
      </x:c>
      <x:c r="AA1345" s="52" t="str">
        <x:f>IF('Deal_Master_Wide'!$AL$194="","",'Deal_Master_Wide'!$AL$194)</x:f>
        <x:v>Unknown</x:v>
      </x:c>
      <x:c r="AB1345" s="54" t="str">
        <x:f>IF('Deal_Master_Wide'!$AF$194="","",'Deal_Master_Wide'!$AF$194)</x:f>
      </x:c>
      <x:c r="AC1345" s="52" t="str">
        <x:f>IF(COUNT($P1345,$Q1345,$R1345,$S1345,$T1345,$U1345,$V1345,$W1345,$X1345)=9,"Yes","No")</x:f>
        <x:v>No</x:v>
      </x:c>
      <x:c r="AD1345" s="52" t="str">
        <x:f>IF(COUNT($Y1345,$Z1345)=2,"Yes","No")</x:f>
        <x:v>No</x:v>
      </x:c>
      <x:c r="AE1345" s="50" t="str"/>
      <x:c r="AF1345" t="str"/>
    </x:row>
    <x:row r="1346" ht="20" customHeight="1">
      <x:c r="A1346" s="50" t="str">
        <x:v>CTL-0193</x:v>
      </x:c>
      <x:c r="B1346" s="50" t="str">
        <x:v>Candidate alternative-rationale group</x:v>
      </x:c>
      <x:c r="C1346" s="52" t="str">
        <x:f>IF('Deal_Master_Wide'!$AU$195="","",'Deal_Master_Wide'!$AU$195)</x:f>
        <x:v>Not reviewed</x:v>
      </x:c>
      <x:c r="D1346" s="52" t="str">
        <x:f>IF('Deal_Master_Wide'!$AV$195="","",'Deal_Master_Wide'!$AV$195)</x:f>
        <x:v>Not assessed</x:v>
      </x:c>
      <x:c r="E1346" s="50" t="n">
        <x:v>0</x:v>
      </x:c>
      <x:c r="F1346" s="52" t="str">
        <x:f>IF(OR($C1346="High-confidence innovation-driven",$C1346="Medium-confidence innovation-driven"),1,IF($C1346="Clear alternative-rationale",0,""))</x:f>
      </x:c>
      <x:c r="G1346" s="52" t="str">
        <x:f>IF('Deal_Master_Wide'!$M$195="","",'Deal_Master_Wide'!$M$195)</x:f>
        <x:v>Review</x:v>
      </x:c>
      <x:c r="H1346" s="50" t="str">
        <x:v>SalvaRx Group Plc</x:v>
      </x:c>
      <x:c r="I1346" s="50" t="str">
        <x:v>SalvaRx Ltd</x:v>
      </x:c>
      <x:c r="J1346" s="50" t="n">
        <x:v>2016</x:v>
      </x:c>
      <x:c r="K1346" s="50" t="n">
        <x:v>-3</x:v>
      </x:c>
      <x:c r="L1346" s="50" t="n">
        <x:v>2013</x:v>
      </x:c>
      <x:c r="M1346" s="50" t="n">
        <x:v>0</x:v>
      </x:c>
      <x:c r="N1346" s="50" t="n">
        <x:v>0</x:v>
      </x:c>
      <x:c r="O1346" s="52" t="str">
        <x:f>IF($F1346="","",$F1346*$M1346)</x:f>
      </x:c>
      <x:c r="P1346" s="54" t="str">
        <x:f>IF('Deal_Master_Wide'!$BP$195="","",'Deal_Master_Wide'!$BP$195)</x:f>
      </x:c>
      <x:c r="Q1346" s="54" t="str">
        <x:f>IF('Deal_Master_Wide'!$BW$195="","",'Deal_Master_Wide'!$BW$195)</x:f>
      </x:c>
      <x:c r="R1346" s="54" t="str">
        <x:f>IF('Deal_Master_Wide'!$CD$195="","",'Deal_Master_Wide'!$CD$195)</x:f>
      </x:c>
      <x:c r="S1346" s="54" t="str">
        <x:f>IF('Deal_Master_Wide'!$CK$195="","",'Deal_Master_Wide'!$CK$195)</x:f>
      </x:c>
      <x:c r="T1346" s="54" t="str">
        <x:f>IF('Deal_Master_Wide'!$CR$195="","",'Deal_Master_Wide'!$CR$195)</x:f>
      </x:c>
      <x:c r="U1346" s="54" t="str">
        <x:f>IF('Deal_Master_Wide'!$CY$195="","",'Deal_Master_Wide'!$CY$195)</x:f>
      </x:c>
      <x:c r="V1346" s="56" t="str">
        <x:f>IF('Deal_Master_Wide'!$DF$195="","",'Deal_Master_Wide'!$DF$195)</x:f>
      </x:c>
      <x:c r="W1346" s="56" t="str">
        <x:f>IF('Deal_Master_Wide'!$DM$195="","",'Deal_Master_Wide'!$DM$195)</x:f>
      </x:c>
      <x:c r="X1346" s="56" t="str">
        <x:f>IF('Deal_Master_Wide'!$DT$195="","",'Deal_Master_Wide'!$DT$195)</x:f>
      </x:c>
      <x:c r="Y1346" s="118" t="str">
        <x:f>IF('Deal_Master_Wide'!$EA$195="","",'Deal_Master_Wide'!$EA$195)</x:f>
      </x:c>
      <x:c r="Z1346" s="118" t="str">
        <x:f>IF('Deal_Master_Wide'!$EH$195="","",'Deal_Master_Wide'!$EH$195)</x:f>
      </x:c>
      <x:c r="AA1346" s="52" t="str">
        <x:f>IF('Deal_Master_Wide'!$AL$195="","",'Deal_Master_Wide'!$AL$195)</x:f>
        <x:v>Unknown</x:v>
      </x:c>
      <x:c r="AB1346" s="54" t="n">
        <x:f>IF('Deal_Master_Wide'!$AF$195="","",'Deal_Master_Wide'!$AF$195)</x:f>
        <x:v>12</x:v>
      </x:c>
      <x:c r="AC1346" s="52" t="str">
        <x:f>IF(COUNT($P1346,$Q1346,$R1346,$S1346,$T1346,$U1346,$V1346,$W1346,$X1346)=9,"Yes","No")</x:f>
        <x:v>No</x:v>
      </x:c>
      <x:c r="AD1346" s="52" t="str">
        <x:f>IF(COUNT($Y1346,$Z1346)=2,"Yes","No")</x:f>
        <x:v>No</x:v>
      </x:c>
      <x:c r="AE1346" s="50" t="str"/>
      <x:c r="AF1346" t="str"/>
    </x:row>
    <x:row r="1347" ht="20" customHeight="1">
      <x:c r="A1347" s="50" t="str">
        <x:v>CTL-0193</x:v>
      </x:c>
      <x:c r="B1347" s="50" t="str">
        <x:v>Candidate alternative-rationale group</x:v>
      </x:c>
      <x:c r="C1347" s="52" t="str">
        <x:f>IF('Deal_Master_Wide'!$AU$195="","",'Deal_Master_Wide'!$AU$195)</x:f>
        <x:v>Not reviewed</x:v>
      </x:c>
      <x:c r="D1347" s="52" t="str">
        <x:f>IF('Deal_Master_Wide'!$AV$195="","",'Deal_Master_Wide'!$AV$195)</x:f>
        <x:v>Not assessed</x:v>
      </x:c>
      <x:c r="E1347" s="50" t="n">
        <x:v>0</x:v>
      </x:c>
      <x:c r="F1347" s="52" t="str">
        <x:f>IF(OR($C1347="High-confidence innovation-driven",$C1347="Medium-confidence innovation-driven"),1,IF($C1347="Clear alternative-rationale",0,""))</x:f>
      </x:c>
      <x:c r="G1347" s="52" t="str">
        <x:f>IF('Deal_Master_Wide'!$M$195="","",'Deal_Master_Wide'!$M$195)</x:f>
        <x:v>Review</x:v>
      </x:c>
      <x:c r="H1347" s="50" t="str">
        <x:v>SalvaRx Group Plc</x:v>
      </x:c>
      <x:c r="I1347" s="50" t="str">
        <x:v>SalvaRx Ltd</x:v>
      </x:c>
      <x:c r="J1347" s="50" t="n">
        <x:v>2016</x:v>
      </x:c>
      <x:c r="K1347" s="50" t="n">
        <x:v>-2</x:v>
      </x:c>
      <x:c r="L1347" s="50" t="n">
        <x:v>2014</x:v>
      </x:c>
      <x:c r="M1347" s="50" t="n">
        <x:v>0</x:v>
      </x:c>
      <x:c r="N1347" s="50" t="n">
        <x:v>0</x:v>
      </x:c>
      <x:c r="O1347" s="52" t="str">
        <x:f>IF($F1347="","",$F1347*$M1347)</x:f>
      </x:c>
      <x:c r="P1347" s="54" t="str">
        <x:f>IF('Deal_Master_Wide'!$BQ$195="","",'Deal_Master_Wide'!$BQ$195)</x:f>
      </x:c>
      <x:c r="Q1347" s="54" t="str">
        <x:f>IF('Deal_Master_Wide'!$BX$195="","",'Deal_Master_Wide'!$BX$195)</x:f>
      </x:c>
      <x:c r="R1347" s="54" t="str">
        <x:f>IF('Deal_Master_Wide'!$CE$195="","",'Deal_Master_Wide'!$CE$195)</x:f>
      </x:c>
      <x:c r="S1347" s="54" t="str">
        <x:f>IF('Deal_Master_Wide'!$CL$195="","",'Deal_Master_Wide'!$CL$195)</x:f>
      </x:c>
      <x:c r="T1347" s="54" t="str">
        <x:f>IF('Deal_Master_Wide'!$CS$195="","",'Deal_Master_Wide'!$CS$195)</x:f>
      </x:c>
      <x:c r="U1347" s="54" t="str">
        <x:f>IF('Deal_Master_Wide'!$CZ$195="","",'Deal_Master_Wide'!$CZ$195)</x:f>
      </x:c>
      <x:c r="V1347" s="56" t="str">
        <x:f>IF('Deal_Master_Wide'!$DG$195="","",'Deal_Master_Wide'!$DG$195)</x:f>
      </x:c>
      <x:c r="W1347" s="56" t="str">
        <x:f>IF('Deal_Master_Wide'!$DN$195="","",'Deal_Master_Wide'!$DN$195)</x:f>
      </x:c>
      <x:c r="X1347" s="56" t="str">
        <x:f>IF('Deal_Master_Wide'!$DU$195="","",'Deal_Master_Wide'!$DU$195)</x:f>
      </x:c>
      <x:c r="Y1347" s="118" t="str">
        <x:f>IF('Deal_Master_Wide'!$EB$195="","",'Deal_Master_Wide'!$EB$195)</x:f>
      </x:c>
      <x:c r="Z1347" s="118" t="str">
        <x:f>IF('Deal_Master_Wide'!$EI$195="","",'Deal_Master_Wide'!$EI$195)</x:f>
      </x:c>
      <x:c r="AA1347" s="52" t="str">
        <x:f>IF('Deal_Master_Wide'!$AL$195="","",'Deal_Master_Wide'!$AL$195)</x:f>
        <x:v>Unknown</x:v>
      </x:c>
      <x:c r="AB1347" s="54" t="n">
        <x:f>IF('Deal_Master_Wide'!$AF$195="","",'Deal_Master_Wide'!$AF$195)</x:f>
        <x:v>12</x:v>
      </x:c>
      <x:c r="AC1347" s="52" t="str">
        <x:f>IF(COUNT($P1347,$Q1347,$R1347,$S1347,$T1347,$U1347,$V1347,$W1347,$X1347)=9,"Yes","No")</x:f>
        <x:v>No</x:v>
      </x:c>
      <x:c r="AD1347" s="52" t="str">
        <x:f>IF(COUNT($Y1347,$Z1347)=2,"Yes","No")</x:f>
        <x:v>No</x:v>
      </x:c>
      <x:c r="AE1347" s="50" t="str"/>
      <x:c r="AF1347" t="str"/>
    </x:row>
    <x:row r="1348" ht="20" customHeight="1">
      <x:c r="A1348" s="50" t="str">
        <x:v>CTL-0193</x:v>
      </x:c>
      <x:c r="B1348" s="50" t="str">
        <x:v>Candidate alternative-rationale group</x:v>
      </x:c>
      <x:c r="C1348" s="52" t="str">
        <x:f>IF('Deal_Master_Wide'!$AU$195="","",'Deal_Master_Wide'!$AU$195)</x:f>
        <x:v>Not reviewed</x:v>
      </x:c>
      <x:c r="D1348" s="52" t="str">
        <x:f>IF('Deal_Master_Wide'!$AV$195="","",'Deal_Master_Wide'!$AV$195)</x:f>
        <x:v>Not assessed</x:v>
      </x:c>
      <x:c r="E1348" s="50" t="n">
        <x:v>0</x:v>
      </x:c>
      <x:c r="F1348" s="52" t="str">
        <x:f>IF(OR($C1348="High-confidence innovation-driven",$C1348="Medium-confidence innovation-driven"),1,IF($C1348="Clear alternative-rationale",0,""))</x:f>
      </x:c>
      <x:c r="G1348" s="52" t="str">
        <x:f>IF('Deal_Master_Wide'!$M$195="","",'Deal_Master_Wide'!$M$195)</x:f>
        <x:v>Review</x:v>
      </x:c>
      <x:c r="H1348" s="50" t="str">
        <x:v>SalvaRx Group Plc</x:v>
      </x:c>
      <x:c r="I1348" s="50" t="str">
        <x:v>SalvaRx Ltd</x:v>
      </x:c>
      <x:c r="J1348" s="50" t="n">
        <x:v>2016</x:v>
      </x:c>
      <x:c r="K1348" s="50" t="n">
        <x:v>-1</x:v>
      </x:c>
      <x:c r="L1348" s="50" t="n">
        <x:v>2015</x:v>
      </x:c>
      <x:c r="M1348" s="50" t="n">
        <x:v>0</x:v>
      </x:c>
      <x:c r="N1348" s="50" t="n">
        <x:v>0</x:v>
      </x:c>
      <x:c r="O1348" s="52" t="str">
        <x:f>IF($F1348="","",$F1348*$M1348)</x:f>
      </x:c>
      <x:c r="P1348" s="54" t="str">
        <x:f>IF('Deal_Master_Wide'!$BR$195="","",'Deal_Master_Wide'!$BR$195)</x:f>
      </x:c>
      <x:c r="Q1348" s="54" t="str">
        <x:f>IF('Deal_Master_Wide'!$BY$195="","",'Deal_Master_Wide'!$BY$195)</x:f>
      </x:c>
      <x:c r="R1348" s="54" t="str">
        <x:f>IF('Deal_Master_Wide'!$CF$195="","",'Deal_Master_Wide'!$CF$195)</x:f>
      </x:c>
      <x:c r="S1348" s="54" t="str">
        <x:f>IF('Deal_Master_Wide'!$CM$195="","",'Deal_Master_Wide'!$CM$195)</x:f>
      </x:c>
      <x:c r="T1348" s="54" t="str">
        <x:f>IF('Deal_Master_Wide'!$CT$195="","",'Deal_Master_Wide'!$CT$195)</x:f>
      </x:c>
      <x:c r="U1348" s="54" t="str">
        <x:f>IF('Deal_Master_Wide'!$DA$195="","",'Deal_Master_Wide'!$DA$195)</x:f>
      </x:c>
      <x:c r="V1348" s="56" t="str">
        <x:f>IF('Deal_Master_Wide'!$DH$195="","",'Deal_Master_Wide'!$DH$195)</x:f>
      </x:c>
      <x:c r="W1348" s="56" t="str">
        <x:f>IF('Deal_Master_Wide'!$DO$195="","",'Deal_Master_Wide'!$DO$195)</x:f>
      </x:c>
      <x:c r="X1348" s="56" t="str">
        <x:f>IF('Deal_Master_Wide'!$DV$195="","",'Deal_Master_Wide'!$DV$195)</x:f>
      </x:c>
      <x:c r="Y1348" s="118" t="str">
        <x:f>IF('Deal_Master_Wide'!$EC$195="","",'Deal_Master_Wide'!$EC$195)</x:f>
      </x:c>
      <x:c r="Z1348" s="118" t="str">
        <x:f>IF('Deal_Master_Wide'!$EJ$195="","",'Deal_Master_Wide'!$EJ$195)</x:f>
      </x:c>
      <x:c r="AA1348" s="52" t="str">
        <x:f>IF('Deal_Master_Wide'!$AL$195="","",'Deal_Master_Wide'!$AL$195)</x:f>
        <x:v>Unknown</x:v>
      </x:c>
      <x:c r="AB1348" s="54" t="n">
        <x:f>IF('Deal_Master_Wide'!$AF$195="","",'Deal_Master_Wide'!$AF$195)</x:f>
        <x:v>12</x:v>
      </x:c>
      <x:c r="AC1348" s="52" t="str">
        <x:f>IF(COUNT($P1348,$Q1348,$R1348,$S1348,$T1348,$U1348,$V1348,$W1348,$X1348)=9,"Yes","No")</x:f>
        <x:v>No</x:v>
      </x:c>
      <x:c r="AD1348" s="52" t="str">
        <x:f>IF(COUNT($Y1348,$Z1348)=2,"Yes","No")</x:f>
        <x:v>No</x:v>
      </x:c>
      <x:c r="AE1348" s="50" t="str"/>
      <x:c r="AF1348" t="str"/>
    </x:row>
    <x:row r="1349" ht="20" customHeight="1">
      <x:c r="A1349" s="50" t="str">
        <x:v>CTL-0193</x:v>
      </x:c>
      <x:c r="B1349" s="50" t="str">
        <x:v>Candidate alternative-rationale group</x:v>
      </x:c>
      <x:c r="C1349" s="52" t="str">
        <x:f>IF('Deal_Master_Wide'!$AU$195="","",'Deal_Master_Wide'!$AU$195)</x:f>
        <x:v>Not reviewed</x:v>
      </x:c>
      <x:c r="D1349" s="52" t="str">
        <x:f>IF('Deal_Master_Wide'!$AV$195="","",'Deal_Master_Wide'!$AV$195)</x:f>
        <x:v>Not assessed</x:v>
      </x:c>
      <x:c r="E1349" s="50" t="n">
        <x:v>0</x:v>
      </x:c>
      <x:c r="F1349" s="52" t="str">
        <x:f>IF(OR($C1349="High-confidence innovation-driven",$C1349="Medium-confidence innovation-driven"),1,IF($C1349="Clear alternative-rationale",0,""))</x:f>
      </x:c>
      <x:c r="G1349" s="52" t="str">
        <x:f>IF('Deal_Master_Wide'!$M$195="","",'Deal_Master_Wide'!$M$195)</x:f>
        <x:v>Review</x:v>
      </x:c>
      <x:c r="H1349" s="50" t="str">
        <x:v>SalvaRx Group Plc</x:v>
      </x:c>
      <x:c r="I1349" s="50" t="str">
        <x:v>SalvaRx Ltd</x:v>
      </x:c>
      <x:c r="J1349" s="50" t="n">
        <x:v>2016</x:v>
      </x:c>
      <x:c r="K1349" s="50" t="n">
        <x:v>0</x:v>
      </x:c>
      <x:c r="L1349" s="50" t="n">
        <x:v>2016</x:v>
      </x:c>
      <x:c r="M1349" s="50" t="n">
        <x:v>0</x:v>
      </x:c>
      <x:c r="N1349" s="50" t="n">
        <x:v>1</x:v>
      </x:c>
      <x:c r="O1349" s="52" t="str">
        <x:f>IF($F1349="","",$F1349*$M1349)</x:f>
      </x:c>
      <x:c r="P1349" s="54" t="str">
        <x:f>IF('Deal_Master_Wide'!$BS$195="","",'Deal_Master_Wide'!$BS$195)</x:f>
      </x:c>
      <x:c r="Q1349" s="54" t="str">
        <x:f>IF('Deal_Master_Wide'!$BZ$195="","",'Deal_Master_Wide'!$BZ$195)</x:f>
      </x:c>
      <x:c r="R1349" s="54" t="str">
        <x:f>IF('Deal_Master_Wide'!$CG$195="","",'Deal_Master_Wide'!$CG$195)</x:f>
      </x:c>
      <x:c r="S1349" s="54" t="str">
        <x:f>IF('Deal_Master_Wide'!$CN$195="","",'Deal_Master_Wide'!$CN$195)</x:f>
      </x:c>
      <x:c r="T1349" s="54" t="str">
        <x:f>IF('Deal_Master_Wide'!$CU$195="","",'Deal_Master_Wide'!$CU$195)</x:f>
      </x:c>
      <x:c r="U1349" s="54" t="str">
        <x:f>IF('Deal_Master_Wide'!$DB$195="","",'Deal_Master_Wide'!$DB$195)</x:f>
      </x:c>
      <x:c r="V1349" s="56" t="str">
        <x:f>IF('Deal_Master_Wide'!$DI$195="","",'Deal_Master_Wide'!$DI$195)</x:f>
      </x:c>
      <x:c r="W1349" s="56" t="str">
        <x:f>IF('Deal_Master_Wide'!$DP$195="","",'Deal_Master_Wide'!$DP$195)</x:f>
      </x:c>
      <x:c r="X1349" s="56" t="str">
        <x:f>IF('Deal_Master_Wide'!$DW$195="","",'Deal_Master_Wide'!$DW$195)</x:f>
      </x:c>
      <x:c r="Y1349" s="118" t="str">
        <x:f>IF('Deal_Master_Wide'!$ED$195="","",'Deal_Master_Wide'!$ED$195)</x:f>
      </x:c>
      <x:c r="Z1349" s="118" t="str">
        <x:f>IF('Deal_Master_Wide'!$EK$195="","",'Deal_Master_Wide'!$EK$195)</x:f>
      </x:c>
      <x:c r="AA1349" s="52" t="str">
        <x:f>IF('Deal_Master_Wide'!$AL$195="","",'Deal_Master_Wide'!$AL$195)</x:f>
        <x:v>Unknown</x:v>
      </x:c>
      <x:c r="AB1349" s="54" t="n">
        <x:f>IF('Deal_Master_Wide'!$AF$195="","",'Deal_Master_Wide'!$AF$195)</x:f>
        <x:v>12</x:v>
      </x:c>
      <x:c r="AC1349" s="52" t="str">
        <x:f>IF(COUNT($P1349,$Q1349,$R1349,$S1349,$T1349,$U1349,$V1349,$W1349,$X1349)=9,"Yes","No")</x:f>
        <x:v>No</x:v>
      </x:c>
      <x:c r="AD1349" s="52" t="str">
        <x:f>IF(COUNT($Y1349,$Z1349)=2,"Yes","No")</x:f>
        <x:v>No</x:v>
      </x:c>
      <x:c r="AE1349" s="50" t="str"/>
      <x:c r="AF1349" t="str"/>
    </x:row>
    <x:row r="1350" ht="20" customHeight="1">
      <x:c r="A1350" s="50" t="str">
        <x:v>CTL-0193</x:v>
      </x:c>
      <x:c r="B1350" s="50" t="str">
        <x:v>Candidate alternative-rationale group</x:v>
      </x:c>
      <x:c r="C1350" s="52" t="str">
        <x:f>IF('Deal_Master_Wide'!$AU$195="","",'Deal_Master_Wide'!$AU$195)</x:f>
        <x:v>Not reviewed</x:v>
      </x:c>
      <x:c r="D1350" s="52" t="str">
        <x:f>IF('Deal_Master_Wide'!$AV$195="","",'Deal_Master_Wide'!$AV$195)</x:f>
        <x:v>Not assessed</x:v>
      </x:c>
      <x:c r="E1350" s="50" t="n">
        <x:v>0</x:v>
      </x:c>
      <x:c r="F1350" s="52" t="str">
        <x:f>IF(OR($C1350="High-confidence innovation-driven",$C1350="Medium-confidence innovation-driven"),1,IF($C1350="Clear alternative-rationale",0,""))</x:f>
      </x:c>
      <x:c r="G1350" s="52" t="str">
        <x:f>IF('Deal_Master_Wide'!$M$195="","",'Deal_Master_Wide'!$M$195)</x:f>
        <x:v>Review</x:v>
      </x:c>
      <x:c r="H1350" s="50" t="str">
        <x:v>SalvaRx Group Plc</x:v>
      </x:c>
      <x:c r="I1350" s="50" t="str">
        <x:v>SalvaRx Ltd</x:v>
      </x:c>
      <x:c r="J1350" s="50" t="n">
        <x:v>2016</x:v>
      </x:c>
      <x:c r="K1350" s="50" t="n">
        <x:v>1</x:v>
      </x:c>
      <x:c r="L1350" s="50" t="n">
        <x:v>2017</x:v>
      </x:c>
      <x:c r="M1350" s="50" t="n">
        <x:v>1</x:v>
      </x:c>
      <x:c r="N1350" s="50" t="n">
        <x:v>1</x:v>
      </x:c>
      <x:c r="O1350" s="52" t="str">
        <x:f>IF($F1350="","",$F1350*$M1350)</x:f>
      </x:c>
      <x:c r="P1350" s="54" t="str">
        <x:f>IF('Deal_Master_Wide'!$BT$195="","",'Deal_Master_Wide'!$BT$195)</x:f>
      </x:c>
      <x:c r="Q1350" s="54" t="str">
        <x:f>IF('Deal_Master_Wide'!$CA$195="","",'Deal_Master_Wide'!$CA$195)</x:f>
      </x:c>
      <x:c r="R1350" s="54" t="str">
        <x:f>IF('Deal_Master_Wide'!$CH$195="","",'Deal_Master_Wide'!$CH$195)</x:f>
      </x:c>
      <x:c r="S1350" s="54" t="str">
        <x:f>IF('Deal_Master_Wide'!$CO$195="","",'Deal_Master_Wide'!$CO$195)</x:f>
      </x:c>
      <x:c r="T1350" s="54" t="str">
        <x:f>IF('Deal_Master_Wide'!$CV$195="","",'Deal_Master_Wide'!$CV$195)</x:f>
      </x:c>
      <x:c r="U1350" s="54" t="str">
        <x:f>IF('Deal_Master_Wide'!$DC$195="","",'Deal_Master_Wide'!$DC$195)</x:f>
      </x:c>
      <x:c r="V1350" s="56" t="str">
        <x:f>IF('Deal_Master_Wide'!$DJ$195="","",'Deal_Master_Wide'!$DJ$195)</x:f>
      </x:c>
      <x:c r="W1350" s="56" t="str">
        <x:f>IF('Deal_Master_Wide'!$DQ$195="","",'Deal_Master_Wide'!$DQ$195)</x:f>
      </x:c>
      <x:c r="X1350" s="56" t="str">
        <x:f>IF('Deal_Master_Wide'!$DX$195="","",'Deal_Master_Wide'!$DX$195)</x:f>
      </x:c>
      <x:c r="Y1350" s="118" t="str">
        <x:f>IF('Deal_Master_Wide'!$EE$195="","",'Deal_Master_Wide'!$EE$195)</x:f>
      </x:c>
      <x:c r="Z1350" s="118" t="str">
        <x:f>IF('Deal_Master_Wide'!$EL$195="","",'Deal_Master_Wide'!$EL$195)</x:f>
      </x:c>
      <x:c r="AA1350" s="52" t="str">
        <x:f>IF('Deal_Master_Wide'!$AL$195="","",'Deal_Master_Wide'!$AL$195)</x:f>
        <x:v>Unknown</x:v>
      </x:c>
      <x:c r="AB1350" s="54" t="n">
        <x:f>IF('Deal_Master_Wide'!$AF$195="","",'Deal_Master_Wide'!$AF$195)</x:f>
        <x:v>12</x:v>
      </x:c>
      <x:c r="AC1350" s="52" t="str">
        <x:f>IF(COUNT($P1350,$Q1350,$R1350,$S1350,$T1350,$U1350,$V1350,$W1350,$X1350)=9,"Yes","No")</x:f>
        <x:v>No</x:v>
      </x:c>
      <x:c r="AD1350" s="52" t="str">
        <x:f>IF(COUNT($Y1350,$Z1350)=2,"Yes","No")</x:f>
        <x:v>No</x:v>
      </x:c>
      <x:c r="AE1350" s="50" t="str"/>
      <x:c r="AF1350" t="str"/>
    </x:row>
    <x:row r="1351" ht="20" customHeight="1">
      <x:c r="A1351" s="50" t="str">
        <x:v>CTL-0193</x:v>
      </x:c>
      <x:c r="B1351" s="50" t="str">
        <x:v>Candidate alternative-rationale group</x:v>
      </x:c>
      <x:c r="C1351" s="52" t="str">
        <x:f>IF('Deal_Master_Wide'!$AU$195="","",'Deal_Master_Wide'!$AU$195)</x:f>
        <x:v>Not reviewed</x:v>
      </x:c>
      <x:c r="D1351" s="52" t="str">
        <x:f>IF('Deal_Master_Wide'!$AV$195="","",'Deal_Master_Wide'!$AV$195)</x:f>
        <x:v>Not assessed</x:v>
      </x:c>
      <x:c r="E1351" s="50" t="n">
        <x:v>0</x:v>
      </x:c>
      <x:c r="F1351" s="52" t="str">
        <x:f>IF(OR($C1351="High-confidence innovation-driven",$C1351="Medium-confidence innovation-driven"),1,IF($C1351="Clear alternative-rationale",0,""))</x:f>
      </x:c>
      <x:c r="G1351" s="52" t="str">
        <x:f>IF('Deal_Master_Wide'!$M$195="","",'Deal_Master_Wide'!$M$195)</x:f>
        <x:v>Review</x:v>
      </x:c>
      <x:c r="H1351" s="50" t="str">
        <x:v>SalvaRx Group Plc</x:v>
      </x:c>
      <x:c r="I1351" s="50" t="str">
        <x:v>SalvaRx Ltd</x:v>
      </x:c>
      <x:c r="J1351" s="50" t="n">
        <x:v>2016</x:v>
      </x:c>
      <x:c r="K1351" s="50" t="n">
        <x:v>2</x:v>
      </x:c>
      <x:c r="L1351" s="50" t="n">
        <x:v>2018</x:v>
      </x:c>
      <x:c r="M1351" s="50" t="n">
        <x:v>1</x:v>
      </x:c>
      <x:c r="N1351" s="50" t="n">
        <x:v>1</x:v>
      </x:c>
      <x:c r="O1351" s="52" t="str">
        <x:f>IF($F1351="","",$F1351*$M1351)</x:f>
      </x:c>
      <x:c r="P1351" s="54" t="str">
        <x:f>IF('Deal_Master_Wide'!$BU$195="","",'Deal_Master_Wide'!$BU$195)</x:f>
      </x:c>
      <x:c r="Q1351" s="54" t="str">
        <x:f>IF('Deal_Master_Wide'!$CB$195="","",'Deal_Master_Wide'!$CB$195)</x:f>
      </x:c>
      <x:c r="R1351" s="54" t="str">
        <x:f>IF('Deal_Master_Wide'!$CI$195="","",'Deal_Master_Wide'!$CI$195)</x:f>
      </x:c>
      <x:c r="S1351" s="54" t="str">
        <x:f>IF('Deal_Master_Wide'!$CP$195="","",'Deal_Master_Wide'!$CP$195)</x:f>
      </x:c>
      <x:c r="T1351" s="54" t="str">
        <x:f>IF('Deal_Master_Wide'!$CW$195="","",'Deal_Master_Wide'!$CW$195)</x:f>
      </x:c>
      <x:c r="U1351" s="54" t="str">
        <x:f>IF('Deal_Master_Wide'!$DD$195="","",'Deal_Master_Wide'!$DD$195)</x:f>
      </x:c>
      <x:c r="V1351" s="56" t="str">
        <x:f>IF('Deal_Master_Wide'!$DK$195="","",'Deal_Master_Wide'!$DK$195)</x:f>
      </x:c>
      <x:c r="W1351" s="56" t="str">
        <x:f>IF('Deal_Master_Wide'!$DR$195="","",'Deal_Master_Wide'!$DR$195)</x:f>
      </x:c>
      <x:c r="X1351" s="56" t="str">
        <x:f>IF('Deal_Master_Wide'!$DY$195="","",'Deal_Master_Wide'!$DY$195)</x:f>
      </x:c>
      <x:c r="Y1351" s="118" t="str">
        <x:f>IF('Deal_Master_Wide'!$EF$195="","",'Deal_Master_Wide'!$EF$195)</x:f>
      </x:c>
      <x:c r="Z1351" s="118" t="str">
        <x:f>IF('Deal_Master_Wide'!$EM$195="","",'Deal_Master_Wide'!$EM$195)</x:f>
      </x:c>
      <x:c r="AA1351" s="52" t="str">
        <x:f>IF('Deal_Master_Wide'!$AL$195="","",'Deal_Master_Wide'!$AL$195)</x:f>
        <x:v>Unknown</x:v>
      </x:c>
      <x:c r="AB1351" s="54" t="n">
        <x:f>IF('Deal_Master_Wide'!$AF$195="","",'Deal_Master_Wide'!$AF$195)</x:f>
        <x:v>12</x:v>
      </x:c>
      <x:c r="AC1351" s="52" t="str">
        <x:f>IF(COUNT($P1351,$Q1351,$R1351,$S1351,$T1351,$U1351,$V1351,$W1351,$X1351)=9,"Yes","No")</x:f>
        <x:v>No</x:v>
      </x:c>
      <x:c r="AD1351" s="52" t="str">
        <x:f>IF(COUNT($Y1351,$Z1351)=2,"Yes","No")</x:f>
        <x:v>No</x:v>
      </x:c>
      <x:c r="AE1351" s="50" t="str"/>
      <x:c r="AF1351" t="str"/>
    </x:row>
    <x:row r="1352" ht="20" customHeight="1">
      <x:c r="A1352" s="50" t="str">
        <x:v>CTL-0193</x:v>
      </x:c>
      <x:c r="B1352" s="50" t="str">
        <x:v>Candidate alternative-rationale group</x:v>
      </x:c>
      <x:c r="C1352" s="52" t="str">
        <x:f>IF('Deal_Master_Wide'!$AU$195="","",'Deal_Master_Wide'!$AU$195)</x:f>
        <x:v>Not reviewed</x:v>
      </x:c>
      <x:c r="D1352" s="52" t="str">
        <x:f>IF('Deal_Master_Wide'!$AV$195="","",'Deal_Master_Wide'!$AV$195)</x:f>
        <x:v>Not assessed</x:v>
      </x:c>
      <x:c r="E1352" s="50" t="n">
        <x:v>0</x:v>
      </x:c>
      <x:c r="F1352" s="52" t="str">
        <x:f>IF(OR($C1352="High-confidence innovation-driven",$C1352="Medium-confidence innovation-driven"),1,IF($C1352="Clear alternative-rationale",0,""))</x:f>
      </x:c>
      <x:c r="G1352" s="52" t="str">
        <x:f>IF('Deal_Master_Wide'!$M$195="","",'Deal_Master_Wide'!$M$195)</x:f>
        <x:v>Review</x:v>
      </x:c>
      <x:c r="H1352" s="50" t="str">
        <x:v>SalvaRx Group Plc</x:v>
      </x:c>
      <x:c r="I1352" s="50" t="str">
        <x:v>SalvaRx Ltd</x:v>
      </x:c>
      <x:c r="J1352" s="50" t="n">
        <x:v>2016</x:v>
      </x:c>
      <x:c r="K1352" s="50" t="n">
        <x:v>3</x:v>
      </x:c>
      <x:c r="L1352" s="50" t="n">
        <x:v>2019</x:v>
      </x:c>
      <x:c r="M1352" s="50" t="n">
        <x:v>1</x:v>
      </x:c>
      <x:c r="N1352" s="50" t="n">
        <x:v>1</x:v>
      </x:c>
      <x:c r="O1352" s="52" t="str">
        <x:f>IF($F1352="","",$F1352*$M1352)</x:f>
      </x:c>
      <x:c r="P1352" s="54" t="str">
        <x:f>IF('Deal_Master_Wide'!$BV$195="","",'Deal_Master_Wide'!$BV$195)</x:f>
      </x:c>
      <x:c r="Q1352" s="54" t="str">
        <x:f>IF('Deal_Master_Wide'!$CC$195="","",'Deal_Master_Wide'!$CC$195)</x:f>
      </x:c>
      <x:c r="R1352" s="54" t="str">
        <x:f>IF('Deal_Master_Wide'!$CJ$195="","",'Deal_Master_Wide'!$CJ$195)</x:f>
      </x:c>
      <x:c r="S1352" s="54" t="str">
        <x:f>IF('Deal_Master_Wide'!$CQ$195="","",'Deal_Master_Wide'!$CQ$195)</x:f>
      </x:c>
      <x:c r="T1352" s="54" t="str">
        <x:f>IF('Deal_Master_Wide'!$CX$195="","",'Deal_Master_Wide'!$CX$195)</x:f>
      </x:c>
      <x:c r="U1352" s="54" t="str">
        <x:f>IF('Deal_Master_Wide'!$DE$195="","",'Deal_Master_Wide'!$DE$195)</x:f>
      </x:c>
      <x:c r="V1352" s="56" t="str">
        <x:f>IF('Deal_Master_Wide'!$DL$195="","",'Deal_Master_Wide'!$DL$195)</x:f>
      </x:c>
      <x:c r="W1352" s="56" t="str">
        <x:f>IF('Deal_Master_Wide'!$DS$195="","",'Deal_Master_Wide'!$DS$195)</x:f>
      </x:c>
      <x:c r="X1352" s="56" t="str">
        <x:f>IF('Deal_Master_Wide'!$DZ$195="","",'Deal_Master_Wide'!$DZ$195)</x:f>
      </x:c>
      <x:c r="Y1352" s="118" t="str">
        <x:f>IF('Deal_Master_Wide'!$EG$195="","",'Deal_Master_Wide'!$EG$195)</x:f>
      </x:c>
      <x:c r="Z1352" s="118" t="str">
        <x:f>IF('Deal_Master_Wide'!$EN$195="","",'Deal_Master_Wide'!$EN$195)</x:f>
      </x:c>
      <x:c r="AA1352" s="52" t="str">
        <x:f>IF('Deal_Master_Wide'!$AL$195="","",'Deal_Master_Wide'!$AL$195)</x:f>
        <x:v>Unknown</x:v>
      </x:c>
      <x:c r="AB1352" s="54" t="n">
        <x:f>IF('Deal_Master_Wide'!$AF$195="","",'Deal_Master_Wide'!$AF$195)</x:f>
        <x:v>12</x:v>
      </x:c>
      <x:c r="AC1352" s="52" t="str">
        <x:f>IF(COUNT($P1352,$Q1352,$R1352,$S1352,$T1352,$U1352,$V1352,$W1352,$X1352)=9,"Yes","No")</x:f>
        <x:v>No</x:v>
      </x:c>
      <x:c r="AD1352" s="52" t="str">
        <x:f>IF(COUNT($Y1352,$Z1352)=2,"Yes","No")</x:f>
        <x:v>No</x:v>
      </x:c>
      <x:c r="AE1352" s="50" t="str"/>
      <x:c r="AF1352" t="str"/>
    </x:row>
    <x:row r="1353" ht="20" customHeight="1">
      <x:c r="A1353" s="50" t="str">
        <x:v>CTL-0194</x:v>
      </x:c>
      <x:c r="B1353" s="50" t="str">
        <x:v>Candidate alternative-rationale group</x:v>
      </x:c>
      <x:c r="C1353" s="52" t="str">
        <x:f>IF('Deal_Master_Wide'!$AU$196="","",'Deal_Master_Wide'!$AU$196)</x:f>
        <x:v>Not reviewed</x:v>
      </x:c>
      <x:c r="D1353" s="52" t="str">
        <x:f>IF('Deal_Master_Wide'!$AV$196="","",'Deal_Master_Wide'!$AV$196)</x:f>
        <x:v>Not assessed</x:v>
      </x:c>
      <x:c r="E1353" s="50" t="n">
        <x:v>0</x:v>
      </x:c>
      <x:c r="F1353" s="52" t="str">
        <x:f>IF(OR($C1353="High-confidence innovation-driven",$C1353="Medium-confidence innovation-driven"),1,IF($C1353="Clear alternative-rationale",0,""))</x:f>
      </x:c>
      <x:c r="G1353" s="52" t="str">
        <x:f>IF('Deal_Master_Wide'!$M$196="","",'Deal_Master_Wide'!$M$196)</x:f>
        <x:v>Review</x:v>
      </x:c>
      <x:c r="H1353" s="50" t="str">
        <x:v>Tarrex Biopharma Ltd</x:v>
      </x:c>
      <x:c r="I1353" s="50" t="str">
        <x:v>Aranda Pharma Ltd</x:v>
      </x:c>
      <x:c r="J1353" s="50" t="n">
        <x:v>2015</x:v>
      </x:c>
      <x:c r="K1353" s="50" t="n">
        <x:v>-3</x:v>
      </x:c>
      <x:c r="L1353" s="50" t="n">
        <x:v>2012</x:v>
      </x:c>
      <x:c r="M1353" s="50" t="n">
        <x:v>0</x:v>
      </x:c>
      <x:c r="N1353" s="50" t="n">
        <x:v>0</x:v>
      </x:c>
      <x:c r="O1353" s="52" t="str">
        <x:f>IF($F1353="","",$F1353*$M1353)</x:f>
      </x:c>
      <x:c r="P1353" s="54" t="str">
        <x:f>IF('Deal_Master_Wide'!$BP$196="","",'Deal_Master_Wide'!$BP$196)</x:f>
      </x:c>
      <x:c r="Q1353" s="54" t="str">
        <x:f>IF('Deal_Master_Wide'!$BW$196="","",'Deal_Master_Wide'!$BW$196)</x:f>
      </x:c>
      <x:c r="R1353" s="54" t="str">
        <x:f>IF('Deal_Master_Wide'!$CD$196="","",'Deal_Master_Wide'!$CD$196)</x:f>
      </x:c>
      <x:c r="S1353" s="54" t="str">
        <x:f>IF('Deal_Master_Wide'!$CK$196="","",'Deal_Master_Wide'!$CK$196)</x:f>
      </x:c>
      <x:c r="T1353" s="54" t="str">
        <x:f>IF('Deal_Master_Wide'!$CR$196="","",'Deal_Master_Wide'!$CR$196)</x:f>
      </x:c>
      <x:c r="U1353" s="54" t="str">
        <x:f>IF('Deal_Master_Wide'!$CY$196="","",'Deal_Master_Wide'!$CY$196)</x:f>
      </x:c>
      <x:c r="V1353" s="56" t="str">
        <x:f>IF('Deal_Master_Wide'!$DF$196="","",'Deal_Master_Wide'!$DF$196)</x:f>
      </x:c>
      <x:c r="W1353" s="56" t="str">
        <x:f>IF('Deal_Master_Wide'!$DM$196="","",'Deal_Master_Wide'!$DM$196)</x:f>
      </x:c>
      <x:c r="X1353" s="56" t="str">
        <x:f>IF('Deal_Master_Wide'!$DT$196="","",'Deal_Master_Wide'!$DT$196)</x:f>
      </x:c>
      <x:c r="Y1353" s="118" t="str">
        <x:f>IF('Deal_Master_Wide'!$EA$196="","",'Deal_Master_Wide'!$EA$196)</x:f>
      </x:c>
      <x:c r="Z1353" s="118" t="str">
        <x:f>IF('Deal_Master_Wide'!$EH$196="","",'Deal_Master_Wide'!$EH$196)</x:f>
      </x:c>
      <x:c r="AA1353" s="52" t="str">
        <x:f>IF('Deal_Master_Wide'!$AL$196="","",'Deal_Master_Wide'!$AL$196)</x:f>
        <x:v>Unknown</x:v>
      </x:c>
      <x:c r="AB1353" s="54" t="str">
        <x:f>IF('Deal_Master_Wide'!$AF$196="","",'Deal_Master_Wide'!$AF$196)</x:f>
      </x:c>
      <x:c r="AC1353" s="52" t="str">
        <x:f>IF(COUNT($P1353,$Q1353,$R1353,$S1353,$T1353,$U1353,$V1353,$W1353,$X1353)=9,"Yes","No")</x:f>
        <x:v>No</x:v>
      </x:c>
      <x:c r="AD1353" s="52" t="str">
        <x:f>IF(COUNT($Y1353,$Z1353)=2,"Yes","No")</x:f>
        <x:v>No</x:v>
      </x:c>
      <x:c r="AE1353" s="50" t="str"/>
      <x:c r="AF1353" t="str"/>
    </x:row>
    <x:row r="1354" ht="20" customHeight="1">
      <x:c r="A1354" s="50" t="str">
        <x:v>CTL-0194</x:v>
      </x:c>
      <x:c r="B1354" s="50" t="str">
        <x:v>Candidate alternative-rationale group</x:v>
      </x:c>
      <x:c r="C1354" s="52" t="str">
        <x:f>IF('Deal_Master_Wide'!$AU$196="","",'Deal_Master_Wide'!$AU$196)</x:f>
        <x:v>Not reviewed</x:v>
      </x:c>
      <x:c r="D1354" s="52" t="str">
        <x:f>IF('Deal_Master_Wide'!$AV$196="","",'Deal_Master_Wide'!$AV$196)</x:f>
        <x:v>Not assessed</x:v>
      </x:c>
      <x:c r="E1354" s="50" t="n">
        <x:v>0</x:v>
      </x:c>
      <x:c r="F1354" s="52" t="str">
        <x:f>IF(OR($C1354="High-confidence innovation-driven",$C1354="Medium-confidence innovation-driven"),1,IF($C1354="Clear alternative-rationale",0,""))</x:f>
      </x:c>
      <x:c r="G1354" s="52" t="str">
        <x:f>IF('Deal_Master_Wide'!$M$196="","",'Deal_Master_Wide'!$M$196)</x:f>
        <x:v>Review</x:v>
      </x:c>
      <x:c r="H1354" s="50" t="str">
        <x:v>Tarrex Biopharma Ltd</x:v>
      </x:c>
      <x:c r="I1354" s="50" t="str">
        <x:v>Aranda Pharma Ltd</x:v>
      </x:c>
      <x:c r="J1354" s="50" t="n">
        <x:v>2015</x:v>
      </x:c>
      <x:c r="K1354" s="50" t="n">
        <x:v>-2</x:v>
      </x:c>
      <x:c r="L1354" s="50" t="n">
        <x:v>2013</x:v>
      </x:c>
      <x:c r="M1354" s="50" t="n">
        <x:v>0</x:v>
      </x:c>
      <x:c r="N1354" s="50" t="n">
        <x:v>0</x:v>
      </x:c>
      <x:c r="O1354" s="52" t="str">
        <x:f>IF($F1354="","",$F1354*$M1354)</x:f>
      </x:c>
      <x:c r="P1354" s="54" t="str">
        <x:f>IF('Deal_Master_Wide'!$BQ$196="","",'Deal_Master_Wide'!$BQ$196)</x:f>
      </x:c>
      <x:c r="Q1354" s="54" t="str">
        <x:f>IF('Deal_Master_Wide'!$BX$196="","",'Deal_Master_Wide'!$BX$196)</x:f>
      </x:c>
      <x:c r="R1354" s="54" t="str">
        <x:f>IF('Deal_Master_Wide'!$CE$196="","",'Deal_Master_Wide'!$CE$196)</x:f>
      </x:c>
      <x:c r="S1354" s="54" t="str">
        <x:f>IF('Deal_Master_Wide'!$CL$196="","",'Deal_Master_Wide'!$CL$196)</x:f>
      </x:c>
      <x:c r="T1354" s="54" t="str">
        <x:f>IF('Deal_Master_Wide'!$CS$196="","",'Deal_Master_Wide'!$CS$196)</x:f>
      </x:c>
      <x:c r="U1354" s="54" t="str">
        <x:f>IF('Deal_Master_Wide'!$CZ$196="","",'Deal_Master_Wide'!$CZ$196)</x:f>
      </x:c>
      <x:c r="V1354" s="56" t="str">
        <x:f>IF('Deal_Master_Wide'!$DG$196="","",'Deal_Master_Wide'!$DG$196)</x:f>
      </x:c>
      <x:c r="W1354" s="56" t="str">
        <x:f>IF('Deal_Master_Wide'!$DN$196="","",'Deal_Master_Wide'!$DN$196)</x:f>
      </x:c>
      <x:c r="X1354" s="56" t="str">
        <x:f>IF('Deal_Master_Wide'!$DU$196="","",'Deal_Master_Wide'!$DU$196)</x:f>
      </x:c>
      <x:c r="Y1354" s="118" t="str">
        <x:f>IF('Deal_Master_Wide'!$EB$196="","",'Deal_Master_Wide'!$EB$196)</x:f>
      </x:c>
      <x:c r="Z1354" s="118" t="str">
        <x:f>IF('Deal_Master_Wide'!$EI$196="","",'Deal_Master_Wide'!$EI$196)</x:f>
      </x:c>
      <x:c r="AA1354" s="52" t="str">
        <x:f>IF('Deal_Master_Wide'!$AL$196="","",'Deal_Master_Wide'!$AL$196)</x:f>
        <x:v>Unknown</x:v>
      </x:c>
      <x:c r="AB1354" s="54" t="str">
        <x:f>IF('Deal_Master_Wide'!$AF$196="","",'Deal_Master_Wide'!$AF$196)</x:f>
      </x:c>
      <x:c r="AC1354" s="52" t="str">
        <x:f>IF(COUNT($P1354,$Q1354,$R1354,$S1354,$T1354,$U1354,$V1354,$W1354,$X1354)=9,"Yes","No")</x:f>
        <x:v>No</x:v>
      </x:c>
      <x:c r="AD1354" s="52" t="str">
        <x:f>IF(COUNT($Y1354,$Z1354)=2,"Yes","No")</x:f>
        <x:v>No</x:v>
      </x:c>
      <x:c r="AE1354" s="50" t="str"/>
      <x:c r="AF1354" t="str"/>
    </x:row>
    <x:row r="1355" ht="20" customHeight="1">
      <x:c r="A1355" s="50" t="str">
        <x:v>CTL-0194</x:v>
      </x:c>
      <x:c r="B1355" s="50" t="str">
        <x:v>Candidate alternative-rationale group</x:v>
      </x:c>
      <x:c r="C1355" s="52" t="str">
        <x:f>IF('Deal_Master_Wide'!$AU$196="","",'Deal_Master_Wide'!$AU$196)</x:f>
        <x:v>Not reviewed</x:v>
      </x:c>
      <x:c r="D1355" s="52" t="str">
        <x:f>IF('Deal_Master_Wide'!$AV$196="","",'Deal_Master_Wide'!$AV$196)</x:f>
        <x:v>Not assessed</x:v>
      </x:c>
      <x:c r="E1355" s="50" t="n">
        <x:v>0</x:v>
      </x:c>
      <x:c r="F1355" s="52" t="str">
        <x:f>IF(OR($C1355="High-confidence innovation-driven",$C1355="Medium-confidence innovation-driven"),1,IF($C1355="Clear alternative-rationale",0,""))</x:f>
      </x:c>
      <x:c r="G1355" s="52" t="str">
        <x:f>IF('Deal_Master_Wide'!$M$196="","",'Deal_Master_Wide'!$M$196)</x:f>
        <x:v>Review</x:v>
      </x:c>
      <x:c r="H1355" s="50" t="str">
        <x:v>Tarrex Biopharma Ltd</x:v>
      </x:c>
      <x:c r="I1355" s="50" t="str">
        <x:v>Aranda Pharma Ltd</x:v>
      </x:c>
      <x:c r="J1355" s="50" t="n">
        <x:v>2015</x:v>
      </x:c>
      <x:c r="K1355" s="50" t="n">
        <x:v>-1</x:v>
      </x:c>
      <x:c r="L1355" s="50" t="n">
        <x:v>2014</x:v>
      </x:c>
      <x:c r="M1355" s="50" t="n">
        <x:v>0</x:v>
      </x:c>
      <x:c r="N1355" s="50" t="n">
        <x:v>0</x:v>
      </x:c>
      <x:c r="O1355" s="52" t="str">
        <x:f>IF($F1355="","",$F1355*$M1355)</x:f>
      </x:c>
      <x:c r="P1355" s="54" t="str">
        <x:f>IF('Deal_Master_Wide'!$BR$196="","",'Deal_Master_Wide'!$BR$196)</x:f>
      </x:c>
      <x:c r="Q1355" s="54" t="str">
        <x:f>IF('Deal_Master_Wide'!$BY$196="","",'Deal_Master_Wide'!$BY$196)</x:f>
      </x:c>
      <x:c r="R1355" s="54" t="str">
        <x:f>IF('Deal_Master_Wide'!$CF$196="","",'Deal_Master_Wide'!$CF$196)</x:f>
      </x:c>
      <x:c r="S1355" s="54" t="str">
        <x:f>IF('Deal_Master_Wide'!$CM$196="","",'Deal_Master_Wide'!$CM$196)</x:f>
      </x:c>
      <x:c r="T1355" s="54" t="str">
        <x:f>IF('Deal_Master_Wide'!$CT$196="","",'Deal_Master_Wide'!$CT$196)</x:f>
      </x:c>
      <x:c r="U1355" s="54" t="str">
        <x:f>IF('Deal_Master_Wide'!$DA$196="","",'Deal_Master_Wide'!$DA$196)</x:f>
      </x:c>
      <x:c r="V1355" s="56" t="str">
        <x:f>IF('Deal_Master_Wide'!$DH$196="","",'Deal_Master_Wide'!$DH$196)</x:f>
      </x:c>
      <x:c r="W1355" s="56" t="str">
        <x:f>IF('Deal_Master_Wide'!$DO$196="","",'Deal_Master_Wide'!$DO$196)</x:f>
      </x:c>
      <x:c r="X1355" s="56" t="str">
        <x:f>IF('Deal_Master_Wide'!$DV$196="","",'Deal_Master_Wide'!$DV$196)</x:f>
      </x:c>
      <x:c r="Y1355" s="118" t="str">
        <x:f>IF('Deal_Master_Wide'!$EC$196="","",'Deal_Master_Wide'!$EC$196)</x:f>
      </x:c>
      <x:c r="Z1355" s="118" t="str">
        <x:f>IF('Deal_Master_Wide'!$EJ$196="","",'Deal_Master_Wide'!$EJ$196)</x:f>
      </x:c>
      <x:c r="AA1355" s="52" t="str">
        <x:f>IF('Deal_Master_Wide'!$AL$196="","",'Deal_Master_Wide'!$AL$196)</x:f>
        <x:v>Unknown</x:v>
      </x:c>
      <x:c r="AB1355" s="54" t="str">
        <x:f>IF('Deal_Master_Wide'!$AF$196="","",'Deal_Master_Wide'!$AF$196)</x:f>
      </x:c>
      <x:c r="AC1355" s="52" t="str">
        <x:f>IF(COUNT($P1355,$Q1355,$R1355,$S1355,$T1355,$U1355,$V1355,$W1355,$X1355)=9,"Yes","No")</x:f>
        <x:v>No</x:v>
      </x:c>
      <x:c r="AD1355" s="52" t="str">
        <x:f>IF(COUNT($Y1355,$Z1355)=2,"Yes","No")</x:f>
        <x:v>No</x:v>
      </x:c>
      <x:c r="AE1355" s="50" t="str"/>
      <x:c r="AF1355" t="str"/>
    </x:row>
    <x:row r="1356" ht="20" customHeight="1">
      <x:c r="A1356" s="50" t="str">
        <x:v>CTL-0194</x:v>
      </x:c>
      <x:c r="B1356" s="50" t="str">
        <x:v>Candidate alternative-rationale group</x:v>
      </x:c>
      <x:c r="C1356" s="52" t="str">
        <x:f>IF('Deal_Master_Wide'!$AU$196="","",'Deal_Master_Wide'!$AU$196)</x:f>
        <x:v>Not reviewed</x:v>
      </x:c>
      <x:c r="D1356" s="52" t="str">
        <x:f>IF('Deal_Master_Wide'!$AV$196="","",'Deal_Master_Wide'!$AV$196)</x:f>
        <x:v>Not assessed</x:v>
      </x:c>
      <x:c r="E1356" s="50" t="n">
        <x:v>0</x:v>
      </x:c>
      <x:c r="F1356" s="52" t="str">
        <x:f>IF(OR($C1356="High-confidence innovation-driven",$C1356="Medium-confidence innovation-driven"),1,IF($C1356="Clear alternative-rationale",0,""))</x:f>
      </x:c>
      <x:c r="G1356" s="52" t="str">
        <x:f>IF('Deal_Master_Wide'!$M$196="","",'Deal_Master_Wide'!$M$196)</x:f>
        <x:v>Review</x:v>
      </x:c>
      <x:c r="H1356" s="50" t="str">
        <x:v>Tarrex Biopharma Ltd</x:v>
      </x:c>
      <x:c r="I1356" s="50" t="str">
        <x:v>Aranda Pharma Ltd</x:v>
      </x:c>
      <x:c r="J1356" s="50" t="n">
        <x:v>2015</x:v>
      </x:c>
      <x:c r="K1356" s="50" t="n">
        <x:v>0</x:v>
      </x:c>
      <x:c r="L1356" s="50" t="n">
        <x:v>2015</x:v>
      </x:c>
      <x:c r="M1356" s="50" t="n">
        <x:v>0</x:v>
      </x:c>
      <x:c r="N1356" s="50" t="n">
        <x:v>1</x:v>
      </x:c>
      <x:c r="O1356" s="52" t="str">
        <x:f>IF($F1356="","",$F1356*$M1356)</x:f>
      </x:c>
      <x:c r="P1356" s="54" t="str">
        <x:f>IF('Deal_Master_Wide'!$BS$196="","",'Deal_Master_Wide'!$BS$196)</x:f>
      </x:c>
      <x:c r="Q1356" s="54" t="str">
        <x:f>IF('Deal_Master_Wide'!$BZ$196="","",'Deal_Master_Wide'!$BZ$196)</x:f>
      </x:c>
      <x:c r="R1356" s="54" t="str">
        <x:f>IF('Deal_Master_Wide'!$CG$196="","",'Deal_Master_Wide'!$CG$196)</x:f>
      </x:c>
      <x:c r="S1356" s="54" t="str">
        <x:f>IF('Deal_Master_Wide'!$CN$196="","",'Deal_Master_Wide'!$CN$196)</x:f>
      </x:c>
      <x:c r="T1356" s="54" t="str">
        <x:f>IF('Deal_Master_Wide'!$CU$196="","",'Deal_Master_Wide'!$CU$196)</x:f>
      </x:c>
      <x:c r="U1356" s="54" t="str">
        <x:f>IF('Deal_Master_Wide'!$DB$196="","",'Deal_Master_Wide'!$DB$196)</x:f>
      </x:c>
      <x:c r="V1356" s="56" t="str">
        <x:f>IF('Deal_Master_Wide'!$DI$196="","",'Deal_Master_Wide'!$DI$196)</x:f>
      </x:c>
      <x:c r="W1356" s="56" t="str">
        <x:f>IF('Deal_Master_Wide'!$DP$196="","",'Deal_Master_Wide'!$DP$196)</x:f>
      </x:c>
      <x:c r="X1356" s="56" t="str">
        <x:f>IF('Deal_Master_Wide'!$DW$196="","",'Deal_Master_Wide'!$DW$196)</x:f>
      </x:c>
      <x:c r="Y1356" s="118" t="str">
        <x:f>IF('Deal_Master_Wide'!$ED$196="","",'Deal_Master_Wide'!$ED$196)</x:f>
      </x:c>
      <x:c r="Z1356" s="118" t="str">
        <x:f>IF('Deal_Master_Wide'!$EK$196="","",'Deal_Master_Wide'!$EK$196)</x:f>
      </x:c>
      <x:c r="AA1356" s="52" t="str">
        <x:f>IF('Deal_Master_Wide'!$AL$196="","",'Deal_Master_Wide'!$AL$196)</x:f>
        <x:v>Unknown</x:v>
      </x:c>
      <x:c r="AB1356" s="54" t="str">
        <x:f>IF('Deal_Master_Wide'!$AF$196="","",'Deal_Master_Wide'!$AF$196)</x:f>
      </x:c>
      <x:c r="AC1356" s="52" t="str">
        <x:f>IF(COUNT($P1356,$Q1356,$R1356,$S1356,$T1356,$U1356,$V1356,$W1356,$X1356)=9,"Yes","No")</x:f>
        <x:v>No</x:v>
      </x:c>
      <x:c r="AD1356" s="52" t="str">
        <x:f>IF(COUNT($Y1356,$Z1356)=2,"Yes","No")</x:f>
        <x:v>No</x:v>
      </x:c>
      <x:c r="AE1356" s="50" t="str"/>
      <x:c r="AF1356" t="str"/>
    </x:row>
    <x:row r="1357" ht="20" customHeight="1">
      <x:c r="A1357" s="50" t="str">
        <x:v>CTL-0194</x:v>
      </x:c>
      <x:c r="B1357" s="50" t="str">
        <x:v>Candidate alternative-rationale group</x:v>
      </x:c>
      <x:c r="C1357" s="52" t="str">
        <x:f>IF('Deal_Master_Wide'!$AU$196="","",'Deal_Master_Wide'!$AU$196)</x:f>
        <x:v>Not reviewed</x:v>
      </x:c>
      <x:c r="D1357" s="52" t="str">
        <x:f>IF('Deal_Master_Wide'!$AV$196="","",'Deal_Master_Wide'!$AV$196)</x:f>
        <x:v>Not assessed</x:v>
      </x:c>
      <x:c r="E1357" s="50" t="n">
        <x:v>0</x:v>
      </x:c>
      <x:c r="F1357" s="52" t="str">
        <x:f>IF(OR($C1357="High-confidence innovation-driven",$C1357="Medium-confidence innovation-driven"),1,IF($C1357="Clear alternative-rationale",0,""))</x:f>
      </x:c>
      <x:c r="G1357" s="52" t="str">
        <x:f>IF('Deal_Master_Wide'!$M$196="","",'Deal_Master_Wide'!$M$196)</x:f>
        <x:v>Review</x:v>
      </x:c>
      <x:c r="H1357" s="50" t="str">
        <x:v>Tarrex Biopharma Ltd</x:v>
      </x:c>
      <x:c r="I1357" s="50" t="str">
        <x:v>Aranda Pharma Ltd</x:v>
      </x:c>
      <x:c r="J1357" s="50" t="n">
        <x:v>2015</x:v>
      </x:c>
      <x:c r="K1357" s="50" t="n">
        <x:v>1</x:v>
      </x:c>
      <x:c r="L1357" s="50" t="n">
        <x:v>2016</x:v>
      </x:c>
      <x:c r="M1357" s="50" t="n">
        <x:v>1</x:v>
      </x:c>
      <x:c r="N1357" s="50" t="n">
        <x:v>1</x:v>
      </x:c>
      <x:c r="O1357" s="52" t="str">
        <x:f>IF($F1357="","",$F1357*$M1357)</x:f>
      </x:c>
      <x:c r="P1357" s="54" t="str">
        <x:f>IF('Deal_Master_Wide'!$BT$196="","",'Deal_Master_Wide'!$BT$196)</x:f>
      </x:c>
      <x:c r="Q1357" s="54" t="str">
        <x:f>IF('Deal_Master_Wide'!$CA$196="","",'Deal_Master_Wide'!$CA$196)</x:f>
      </x:c>
      <x:c r="R1357" s="54" t="str">
        <x:f>IF('Deal_Master_Wide'!$CH$196="","",'Deal_Master_Wide'!$CH$196)</x:f>
      </x:c>
      <x:c r="S1357" s="54" t="str">
        <x:f>IF('Deal_Master_Wide'!$CO$196="","",'Deal_Master_Wide'!$CO$196)</x:f>
      </x:c>
      <x:c r="T1357" s="54" t="str">
        <x:f>IF('Deal_Master_Wide'!$CV$196="","",'Deal_Master_Wide'!$CV$196)</x:f>
      </x:c>
      <x:c r="U1357" s="54" t="str">
        <x:f>IF('Deal_Master_Wide'!$DC$196="","",'Deal_Master_Wide'!$DC$196)</x:f>
      </x:c>
      <x:c r="V1357" s="56" t="str">
        <x:f>IF('Deal_Master_Wide'!$DJ$196="","",'Deal_Master_Wide'!$DJ$196)</x:f>
      </x:c>
      <x:c r="W1357" s="56" t="str">
        <x:f>IF('Deal_Master_Wide'!$DQ$196="","",'Deal_Master_Wide'!$DQ$196)</x:f>
      </x:c>
      <x:c r="X1357" s="56" t="str">
        <x:f>IF('Deal_Master_Wide'!$DX$196="","",'Deal_Master_Wide'!$DX$196)</x:f>
      </x:c>
      <x:c r="Y1357" s="118" t="str">
        <x:f>IF('Deal_Master_Wide'!$EE$196="","",'Deal_Master_Wide'!$EE$196)</x:f>
      </x:c>
      <x:c r="Z1357" s="118" t="str">
        <x:f>IF('Deal_Master_Wide'!$EL$196="","",'Deal_Master_Wide'!$EL$196)</x:f>
      </x:c>
      <x:c r="AA1357" s="52" t="str">
        <x:f>IF('Deal_Master_Wide'!$AL$196="","",'Deal_Master_Wide'!$AL$196)</x:f>
        <x:v>Unknown</x:v>
      </x:c>
      <x:c r="AB1357" s="54" t="str">
        <x:f>IF('Deal_Master_Wide'!$AF$196="","",'Deal_Master_Wide'!$AF$196)</x:f>
      </x:c>
      <x:c r="AC1357" s="52" t="str">
        <x:f>IF(COUNT($P1357,$Q1357,$R1357,$S1357,$T1357,$U1357,$V1357,$W1357,$X1357)=9,"Yes","No")</x:f>
        <x:v>No</x:v>
      </x:c>
      <x:c r="AD1357" s="52" t="str">
        <x:f>IF(COUNT($Y1357,$Z1357)=2,"Yes","No")</x:f>
        <x:v>No</x:v>
      </x:c>
      <x:c r="AE1357" s="50" t="str"/>
      <x:c r="AF1357" t="str"/>
    </x:row>
    <x:row r="1358" ht="20" customHeight="1">
      <x:c r="A1358" s="50" t="str">
        <x:v>CTL-0194</x:v>
      </x:c>
      <x:c r="B1358" s="50" t="str">
        <x:v>Candidate alternative-rationale group</x:v>
      </x:c>
      <x:c r="C1358" s="52" t="str">
        <x:f>IF('Deal_Master_Wide'!$AU$196="","",'Deal_Master_Wide'!$AU$196)</x:f>
        <x:v>Not reviewed</x:v>
      </x:c>
      <x:c r="D1358" s="52" t="str">
        <x:f>IF('Deal_Master_Wide'!$AV$196="","",'Deal_Master_Wide'!$AV$196)</x:f>
        <x:v>Not assessed</x:v>
      </x:c>
      <x:c r="E1358" s="50" t="n">
        <x:v>0</x:v>
      </x:c>
      <x:c r="F1358" s="52" t="str">
        <x:f>IF(OR($C1358="High-confidence innovation-driven",$C1358="Medium-confidence innovation-driven"),1,IF($C1358="Clear alternative-rationale",0,""))</x:f>
      </x:c>
      <x:c r="G1358" s="52" t="str">
        <x:f>IF('Deal_Master_Wide'!$M$196="","",'Deal_Master_Wide'!$M$196)</x:f>
        <x:v>Review</x:v>
      </x:c>
      <x:c r="H1358" s="50" t="str">
        <x:v>Tarrex Biopharma Ltd</x:v>
      </x:c>
      <x:c r="I1358" s="50" t="str">
        <x:v>Aranda Pharma Ltd</x:v>
      </x:c>
      <x:c r="J1358" s="50" t="n">
        <x:v>2015</x:v>
      </x:c>
      <x:c r="K1358" s="50" t="n">
        <x:v>2</x:v>
      </x:c>
      <x:c r="L1358" s="50" t="n">
        <x:v>2017</x:v>
      </x:c>
      <x:c r="M1358" s="50" t="n">
        <x:v>1</x:v>
      </x:c>
      <x:c r="N1358" s="50" t="n">
        <x:v>1</x:v>
      </x:c>
      <x:c r="O1358" s="52" t="str">
        <x:f>IF($F1358="","",$F1358*$M1358)</x:f>
      </x:c>
      <x:c r="P1358" s="54" t="str">
        <x:f>IF('Deal_Master_Wide'!$BU$196="","",'Deal_Master_Wide'!$BU$196)</x:f>
      </x:c>
      <x:c r="Q1358" s="54" t="str">
        <x:f>IF('Deal_Master_Wide'!$CB$196="","",'Deal_Master_Wide'!$CB$196)</x:f>
      </x:c>
      <x:c r="R1358" s="54" t="str">
        <x:f>IF('Deal_Master_Wide'!$CI$196="","",'Deal_Master_Wide'!$CI$196)</x:f>
      </x:c>
      <x:c r="S1358" s="54" t="str">
        <x:f>IF('Deal_Master_Wide'!$CP$196="","",'Deal_Master_Wide'!$CP$196)</x:f>
      </x:c>
      <x:c r="T1358" s="54" t="str">
        <x:f>IF('Deal_Master_Wide'!$CW$196="","",'Deal_Master_Wide'!$CW$196)</x:f>
      </x:c>
      <x:c r="U1358" s="54" t="str">
        <x:f>IF('Deal_Master_Wide'!$DD$196="","",'Deal_Master_Wide'!$DD$196)</x:f>
      </x:c>
      <x:c r="V1358" s="56" t="str">
        <x:f>IF('Deal_Master_Wide'!$DK$196="","",'Deal_Master_Wide'!$DK$196)</x:f>
      </x:c>
      <x:c r="W1358" s="56" t="str">
        <x:f>IF('Deal_Master_Wide'!$DR$196="","",'Deal_Master_Wide'!$DR$196)</x:f>
      </x:c>
      <x:c r="X1358" s="56" t="str">
        <x:f>IF('Deal_Master_Wide'!$DY$196="","",'Deal_Master_Wide'!$DY$196)</x:f>
      </x:c>
      <x:c r="Y1358" s="118" t="str">
        <x:f>IF('Deal_Master_Wide'!$EF$196="","",'Deal_Master_Wide'!$EF$196)</x:f>
      </x:c>
      <x:c r="Z1358" s="118" t="str">
        <x:f>IF('Deal_Master_Wide'!$EM$196="","",'Deal_Master_Wide'!$EM$196)</x:f>
      </x:c>
      <x:c r="AA1358" s="52" t="str">
        <x:f>IF('Deal_Master_Wide'!$AL$196="","",'Deal_Master_Wide'!$AL$196)</x:f>
        <x:v>Unknown</x:v>
      </x:c>
      <x:c r="AB1358" s="54" t="str">
        <x:f>IF('Deal_Master_Wide'!$AF$196="","",'Deal_Master_Wide'!$AF$196)</x:f>
      </x:c>
      <x:c r="AC1358" s="52" t="str">
        <x:f>IF(COUNT($P1358,$Q1358,$R1358,$S1358,$T1358,$U1358,$V1358,$W1358,$X1358)=9,"Yes","No")</x:f>
        <x:v>No</x:v>
      </x:c>
      <x:c r="AD1358" s="52" t="str">
        <x:f>IF(COUNT($Y1358,$Z1358)=2,"Yes","No")</x:f>
        <x:v>No</x:v>
      </x:c>
      <x:c r="AE1358" s="50" t="str"/>
      <x:c r="AF1358" t="str"/>
    </x:row>
    <x:row r="1359" ht="20" customHeight="1">
      <x:c r="A1359" s="50" t="str">
        <x:v>CTL-0194</x:v>
      </x:c>
      <x:c r="B1359" s="50" t="str">
        <x:v>Candidate alternative-rationale group</x:v>
      </x:c>
      <x:c r="C1359" s="52" t="str">
        <x:f>IF('Deal_Master_Wide'!$AU$196="","",'Deal_Master_Wide'!$AU$196)</x:f>
        <x:v>Not reviewed</x:v>
      </x:c>
      <x:c r="D1359" s="52" t="str">
        <x:f>IF('Deal_Master_Wide'!$AV$196="","",'Deal_Master_Wide'!$AV$196)</x:f>
        <x:v>Not assessed</x:v>
      </x:c>
      <x:c r="E1359" s="50" t="n">
        <x:v>0</x:v>
      </x:c>
      <x:c r="F1359" s="52" t="str">
        <x:f>IF(OR($C1359="High-confidence innovation-driven",$C1359="Medium-confidence innovation-driven"),1,IF($C1359="Clear alternative-rationale",0,""))</x:f>
      </x:c>
      <x:c r="G1359" s="52" t="str">
        <x:f>IF('Deal_Master_Wide'!$M$196="","",'Deal_Master_Wide'!$M$196)</x:f>
        <x:v>Review</x:v>
      </x:c>
      <x:c r="H1359" s="50" t="str">
        <x:v>Tarrex Biopharma Ltd</x:v>
      </x:c>
      <x:c r="I1359" s="50" t="str">
        <x:v>Aranda Pharma Ltd</x:v>
      </x:c>
      <x:c r="J1359" s="50" t="n">
        <x:v>2015</x:v>
      </x:c>
      <x:c r="K1359" s="50" t="n">
        <x:v>3</x:v>
      </x:c>
      <x:c r="L1359" s="50" t="n">
        <x:v>2018</x:v>
      </x:c>
      <x:c r="M1359" s="50" t="n">
        <x:v>1</x:v>
      </x:c>
      <x:c r="N1359" s="50" t="n">
        <x:v>1</x:v>
      </x:c>
      <x:c r="O1359" s="52" t="str">
        <x:f>IF($F1359="","",$F1359*$M1359)</x:f>
      </x:c>
      <x:c r="P1359" s="54" t="str">
        <x:f>IF('Deal_Master_Wide'!$BV$196="","",'Deal_Master_Wide'!$BV$196)</x:f>
      </x:c>
      <x:c r="Q1359" s="54" t="str">
        <x:f>IF('Deal_Master_Wide'!$CC$196="","",'Deal_Master_Wide'!$CC$196)</x:f>
      </x:c>
      <x:c r="R1359" s="54" t="str">
        <x:f>IF('Deal_Master_Wide'!$CJ$196="","",'Deal_Master_Wide'!$CJ$196)</x:f>
      </x:c>
      <x:c r="S1359" s="54" t="str">
        <x:f>IF('Deal_Master_Wide'!$CQ$196="","",'Deal_Master_Wide'!$CQ$196)</x:f>
      </x:c>
      <x:c r="T1359" s="54" t="str">
        <x:f>IF('Deal_Master_Wide'!$CX$196="","",'Deal_Master_Wide'!$CX$196)</x:f>
      </x:c>
      <x:c r="U1359" s="54" t="str">
        <x:f>IF('Deal_Master_Wide'!$DE$196="","",'Deal_Master_Wide'!$DE$196)</x:f>
      </x:c>
      <x:c r="V1359" s="56" t="str">
        <x:f>IF('Deal_Master_Wide'!$DL$196="","",'Deal_Master_Wide'!$DL$196)</x:f>
      </x:c>
      <x:c r="W1359" s="56" t="str">
        <x:f>IF('Deal_Master_Wide'!$DS$196="","",'Deal_Master_Wide'!$DS$196)</x:f>
      </x:c>
      <x:c r="X1359" s="56" t="str">
        <x:f>IF('Deal_Master_Wide'!$DZ$196="","",'Deal_Master_Wide'!$DZ$196)</x:f>
      </x:c>
      <x:c r="Y1359" s="118" t="str">
        <x:f>IF('Deal_Master_Wide'!$EG$196="","",'Deal_Master_Wide'!$EG$196)</x:f>
      </x:c>
      <x:c r="Z1359" s="118" t="str">
        <x:f>IF('Deal_Master_Wide'!$EN$196="","",'Deal_Master_Wide'!$EN$196)</x:f>
      </x:c>
      <x:c r="AA1359" s="52" t="str">
        <x:f>IF('Deal_Master_Wide'!$AL$196="","",'Deal_Master_Wide'!$AL$196)</x:f>
        <x:v>Unknown</x:v>
      </x:c>
      <x:c r="AB1359" s="54" t="str">
        <x:f>IF('Deal_Master_Wide'!$AF$196="","",'Deal_Master_Wide'!$AF$196)</x:f>
      </x:c>
      <x:c r="AC1359" s="52" t="str">
        <x:f>IF(COUNT($P1359,$Q1359,$R1359,$S1359,$T1359,$U1359,$V1359,$W1359,$X1359)=9,"Yes","No")</x:f>
        <x:v>No</x:v>
      </x:c>
      <x:c r="AD1359" s="52" t="str">
        <x:f>IF(COUNT($Y1359,$Z1359)=2,"Yes","No")</x:f>
        <x:v>No</x:v>
      </x:c>
      <x:c r="AE1359" s="50" t="str"/>
      <x:c r="AF1359" t="str"/>
    </x:row>
    <x:row r="1360" ht="20" customHeight="1">
      <x:c r="A1360" s="50" t="str">
        <x:v>CTL-0195</x:v>
      </x:c>
      <x:c r="B1360" s="50" t="str">
        <x:v>Candidate alternative-rationale group</x:v>
      </x:c>
      <x:c r="C1360" s="52" t="str">
        <x:f>IF('Deal_Master_Wide'!$AU$197="","",'Deal_Master_Wide'!$AU$197)</x:f>
        <x:v>Not reviewed</x:v>
      </x:c>
      <x:c r="D1360" s="52" t="str">
        <x:f>IF('Deal_Master_Wide'!$AV$197="","",'Deal_Master_Wide'!$AV$197)</x:f>
        <x:v>Not assessed</x:v>
      </x:c>
      <x:c r="E1360" s="50" t="n">
        <x:v>0</x:v>
      </x:c>
      <x:c r="F1360" s="52" t="str">
        <x:f>IF(OR($C1360="High-confidence innovation-driven",$C1360="Medium-confidence innovation-driven"),1,IF($C1360="Clear alternative-rationale",0,""))</x:f>
      </x:c>
      <x:c r="G1360" s="52" t="str">
        <x:f>IF('Deal_Master_Wide'!$M$197="","",'Deal_Master_Wide'!$M$197)</x:f>
        <x:v>Review</x:v>
      </x:c>
      <x:c r="H1360" s="50" t="str">
        <x:v>Sergej Ovodov; Alexander Knoll</x:v>
      </x:c>
      <x:c r="I1360" s="50" t="str">
        <x:v>BioGenes GmbH</x:v>
      </x:c>
      <x:c r="J1360" s="50" t="n">
        <x:v>2015</x:v>
      </x:c>
      <x:c r="K1360" s="50" t="n">
        <x:v>-3</x:v>
      </x:c>
      <x:c r="L1360" s="50" t="n">
        <x:v>2012</x:v>
      </x:c>
      <x:c r="M1360" s="50" t="n">
        <x:v>0</x:v>
      </x:c>
      <x:c r="N1360" s="50" t="n">
        <x:v>0</x:v>
      </x:c>
      <x:c r="O1360" s="52" t="str">
        <x:f>IF($F1360="","",$F1360*$M1360)</x:f>
      </x:c>
      <x:c r="P1360" s="54" t="str">
        <x:f>IF('Deal_Master_Wide'!$BP$197="","",'Deal_Master_Wide'!$BP$197)</x:f>
      </x:c>
      <x:c r="Q1360" s="54" t="str">
        <x:f>IF('Deal_Master_Wide'!$BW$197="","",'Deal_Master_Wide'!$BW$197)</x:f>
      </x:c>
      <x:c r="R1360" s="54" t="str">
        <x:f>IF('Deal_Master_Wide'!$CD$197="","",'Deal_Master_Wide'!$CD$197)</x:f>
      </x:c>
      <x:c r="S1360" s="54" t="str">
        <x:f>IF('Deal_Master_Wide'!$CK$197="","",'Deal_Master_Wide'!$CK$197)</x:f>
      </x:c>
      <x:c r="T1360" s="54" t="str">
        <x:f>IF('Deal_Master_Wide'!$CR$197="","",'Deal_Master_Wide'!$CR$197)</x:f>
      </x:c>
      <x:c r="U1360" s="54" t="str">
        <x:f>IF('Deal_Master_Wide'!$CY$197="","",'Deal_Master_Wide'!$CY$197)</x:f>
      </x:c>
      <x:c r="V1360" s="56" t="str">
        <x:f>IF('Deal_Master_Wide'!$DF$197="","",'Deal_Master_Wide'!$DF$197)</x:f>
      </x:c>
      <x:c r="W1360" s="56" t="str">
        <x:f>IF('Deal_Master_Wide'!$DM$197="","",'Deal_Master_Wide'!$DM$197)</x:f>
      </x:c>
      <x:c r="X1360" s="56" t="str">
        <x:f>IF('Deal_Master_Wide'!$DT$197="","",'Deal_Master_Wide'!$DT$197)</x:f>
      </x:c>
      <x:c r="Y1360" s="118" t="str">
        <x:f>IF('Deal_Master_Wide'!$EA$197="","",'Deal_Master_Wide'!$EA$197)</x:f>
      </x:c>
      <x:c r="Z1360" s="118" t="str">
        <x:f>IF('Deal_Master_Wide'!$EH$197="","",'Deal_Master_Wide'!$EH$197)</x:f>
      </x:c>
      <x:c r="AA1360" s="52" t="str">
        <x:f>IF('Deal_Master_Wide'!$AL$197="","",'Deal_Master_Wide'!$AL$197)</x:f>
        <x:v>Unknown</x:v>
      </x:c>
      <x:c r="AB1360" s="54" t="str">
        <x:f>IF('Deal_Master_Wide'!$AF$197="","",'Deal_Master_Wide'!$AF$197)</x:f>
      </x:c>
      <x:c r="AC1360" s="52" t="str">
        <x:f>IF(COUNT($P1360,$Q1360,$R1360,$S1360,$T1360,$U1360,$V1360,$W1360,$X1360)=9,"Yes","No")</x:f>
        <x:v>No</x:v>
      </x:c>
      <x:c r="AD1360" s="52" t="str">
        <x:f>IF(COUNT($Y1360,$Z1360)=2,"Yes","No")</x:f>
        <x:v>No</x:v>
      </x:c>
      <x:c r="AE1360" s="50" t="str"/>
      <x:c r="AF1360" t="str"/>
    </x:row>
    <x:row r="1361" ht="20" customHeight="1">
      <x:c r="A1361" s="50" t="str">
        <x:v>CTL-0195</x:v>
      </x:c>
      <x:c r="B1361" s="50" t="str">
        <x:v>Candidate alternative-rationale group</x:v>
      </x:c>
      <x:c r="C1361" s="52" t="str">
        <x:f>IF('Deal_Master_Wide'!$AU$197="","",'Deal_Master_Wide'!$AU$197)</x:f>
        <x:v>Not reviewed</x:v>
      </x:c>
      <x:c r="D1361" s="52" t="str">
        <x:f>IF('Deal_Master_Wide'!$AV$197="","",'Deal_Master_Wide'!$AV$197)</x:f>
        <x:v>Not assessed</x:v>
      </x:c>
      <x:c r="E1361" s="50" t="n">
        <x:v>0</x:v>
      </x:c>
      <x:c r="F1361" s="52" t="str">
        <x:f>IF(OR($C1361="High-confidence innovation-driven",$C1361="Medium-confidence innovation-driven"),1,IF($C1361="Clear alternative-rationale",0,""))</x:f>
      </x:c>
      <x:c r="G1361" s="52" t="str">
        <x:f>IF('Deal_Master_Wide'!$M$197="","",'Deal_Master_Wide'!$M$197)</x:f>
        <x:v>Review</x:v>
      </x:c>
      <x:c r="H1361" s="50" t="str">
        <x:v>Sergej Ovodov; Alexander Knoll</x:v>
      </x:c>
      <x:c r="I1361" s="50" t="str">
        <x:v>BioGenes GmbH</x:v>
      </x:c>
      <x:c r="J1361" s="50" t="n">
        <x:v>2015</x:v>
      </x:c>
      <x:c r="K1361" s="50" t="n">
        <x:v>-2</x:v>
      </x:c>
      <x:c r="L1361" s="50" t="n">
        <x:v>2013</x:v>
      </x:c>
      <x:c r="M1361" s="50" t="n">
        <x:v>0</x:v>
      </x:c>
      <x:c r="N1361" s="50" t="n">
        <x:v>0</x:v>
      </x:c>
      <x:c r="O1361" s="52" t="str">
        <x:f>IF($F1361="","",$F1361*$M1361)</x:f>
      </x:c>
      <x:c r="P1361" s="54" t="str">
        <x:f>IF('Deal_Master_Wide'!$BQ$197="","",'Deal_Master_Wide'!$BQ$197)</x:f>
      </x:c>
      <x:c r="Q1361" s="54" t="str">
        <x:f>IF('Deal_Master_Wide'!$BX$197="","",'Deal_Master_Wide'!$BX$197)</x:f>
      </x:c>
      <x:c r="R1361" s="54" t="str">
        <x:f>IF('Deal_Master_Wide'!$CE$197="","",'Deal_Master_Wide'!$CE$197)</x:f>
      </x:c>
      <x:c r="S1361" s="54" t="str">
        <x:f>IF('Deal_Master_Wide'!$CL$197="","",'Deal_Master_Wide'!$CL$197)</x:f>
      </x:c>
      <x:c r="T1361" s="54" t="str">
        <x:f>IF('Deal_Master_Wide'!$CS$197="","",'Deal_Master_Wide'!$CS$197)</x:f>
      </x:c>
      <x:c r="U1361" s="54" t="str">
        <x:f>IF('Deal_Master_Wide'!$CZ$197="","",'Deal_Master_Wide'!$CZ$197)</x:f>
      </x:c>
      <x:c r="V1361" s="56" t="str">
        <x:f>IF('Deal_Master_Wide'!$DG$197="","",'Deal_Master_Wide'!$DG$197)</x:f>
      </x:c>
      <x:c r="W1361" s="56" t="str">
        <x:f>IF('Deal_Master_Wide'!$DN$197="","",'Deal_Master_Wide'!$DN$197)</x:f>
      </x:c>
      <x:c r="X1361" s="56" t="str">
        <x:f>IF('Deal_Master_Wide'!$DU$197="","",'Deal_Master_Wide'!$DU$197)</x:f>
      </x:c>
      <x:c r="Y1361" s="118" t="str">
        <x:f>IF('Deal_Master_Wide'!$EB$197="","",'Deal_Master_Wide'!$EB$197)</x:f>
      </x:c>
      <x:c r="Z1361" s="118" t="str">
        <x:f>IF('Deal_Master_Wide'!$EI$197="","",'Deal_Master_Wide'!$EI$197)</x:f>
      </x:c>
      <x:c r="AA1361" s="52" t="str">
        <x:f>IF('Deal_Master_Wide'!$AL$197="","",'Deal_Master_Wide'!$AL$197)</x:f>
        <x:v>Unknown</x:v>
      </x:c>
      <x:c r="AB1361" s="54" t="str">
        <x:f>IF('Deal_Master_Wide'!$AF$197="","",'Deal_Master_Wide'!$AF$197)</x:f>
      </x:c>
      <x:c r="AC1361" s="52" t="str">
        <x:f>IF(COUNT($P1361,$Q1361,$R1361,$S1361,$T1361,$U1361,$V1361,$W1361,$X1361)=9,"Yes","No")</x:f>
        <x:v>No</x:v>
      </x:c>
      <x:c r="AD1361" s="52" t="str">
        <x:f>IF(COUNT($Y1361,$Z1361)=2,"Yes","No")</x:f>
        <x:v>No</x:v>
      </x:c>
      <x:c r="AE1361" s="50" t="str"/>
      <x:c r="AF1361" t="str"/>
    </x:row>
    <x:row r="1362" ht="20" customHeight="1">
      <x:c r="A1362" s="50" t="str">
        <x:v>CTL-0195</x:v>
      </x:c>
      <x:c r="B1362" s="50" t="str">
        <x:v>Candidate alternative-rationale group</x:v>
      </x:c>
      <x:c r="C1362" s="52" t="str">
        <x:f>IF('Deal_Master_Wide'!$AU$197="","",'Deal_Master_Wide'!$AU$197)</x:f>
        <x:v>Not reviewed</x:v>
      </x:c>
      <x:c r="D1362" s="52" t="str">
        <x:f>IF('Deal_Master_Wide'!$AV$197="","",'Deal_Master_Wide'!$AV$197)</x:f>
        <x:v>Not assessed</x:v>
      </x:c>
      <x:c r="E1362" s="50" t="n">
        <x:v>0</x:v>
      </x:c>
      <x:c r="F1362" s="52" t="str">
        <x:f>IF(OR($C1362="High-confidence innovation-driven",$C1362="Medium-confidence innovation-driven"),1,IF($C1362="Clear alternative-rationale",0,""))</x:f>
      </x:c>
      <x:c r="G1362" s="52" t="str">
        <x:f>IF('Deal_Master_Wide'!$M$197="","",'Deal_Master_Wide'!$M$197)</x:f>
        <x:v>Review</x:v>
      </x:c>
      <x:c r="H1362" s="50" t="str">
        <x:v>Sergej Ovodov; Alexander Knoll</x:v>
      </x:c>
      <x:c r="I1362" s="50" t="str">
        <x:v>BioGenes GmbH</x:v>
      </x:c>
      <x:c r="J1362" s="50" t="n">
        <x:v>2015</x:v>
      </x:c>
      <x:c r="K1362" s="50" t="n">
        <x:v>-1</x:v>
      </x:c>
      <x:c r="L1362" s="50" t="n">
        <x:v>2014</x:v>
      </x:c>
      <x:c r="M1362" s="50" t="n">
        <x:v>0</x:v>
      </x:c>
      <x:c r="N1362" s="50" t="n">
        <x:v>0</x:v>
      </x:c>
      <x:c r="O1362" s="52" t="str">
        <x:f>IF($F1362="","",$F1362*$M1362)</x:f>
      </x:c>
      <x:c r="P1362" s="54" t="str">
        <x:f>IF('Deal_Master_Wide'!$BR$197="","",'Deal_Master_Wide'!$BR$197)</x:f>
      </x:c>
      <x:c r="Q1362" s="54" t="str">
        <x:f>IF('Deal_Master_Wide'!$BY$197="","",'Deal_Master_Wide'!$BY$197)</x:f>
      </x:c>
      <x:c r="R1362" s="54" t="str">
        <x:f>IF('Deal_Master_Wide'!$CF$197="","",'Deal_Master_Wide'!$CF$197)</x:f>
      </x:c>
      <x:c r="S1362" s="54" t="str">
        <x:f>IF('Deal_Master_Wide'!$CM$197="","",'Deal_Master_Wide'!$CM$197)</x:f>
      </x:c>
      <x:c r="T1362" s="54" t="str">
        <x:f>IF('Deal_Master_Wide'!$CT$197="","",'Deal_Master_Wide'!$CT$197)</x:f>
      </x:c>
      <x:c r="U1362" s="54" t="str">
        <x:f>IF('Deal_Master_Wide'!$DA$197="","",'Deal_Master_Wide'!$DA$197)</x:f>
      </x:c>
      <x:c r="V1362" s="56" t="str">
        <x:f>IF('Deal_Master_Wide'!$DH$197="","",'Deal_Master_Wide'!$DH$197)</x:f>
      </x:c>
      <x:c r="W1362" s="56" t="str">
        <x:f>IF('Deal_Master_Wide'!$DO$197="","",'Deal_Master_Wide'!$DO$197)</x:f>
      </x:c>
      <x:c r="X1362" s="56" t="str">
        <x:f>IF('Deal_Master_Wide'!$DV$197="","",'Deal_Master_Wide'!$DV$197)</x:f>
      </x:c>
      <x:c r="Y1362" s="118" t="str">
        <x:f>IF('Deal_Master_Wide'!$EC$197="","",'Deal_Master_Wide'!$EC$197)</x:f>
      </x:c>
      <x:c r="Z1362" s="118" t="str">
        <x:f>IF('Deal_Master_Wide'!$EJ$197="","",'Deal_Master_Wide'!$EJ$197)</x:f>
      </x:c>
      <x:c r="AA1362" s="52" t="str">
        <x:f>IF('Deal_Master_Wide'!$AL$197="","",'Deal_Master_Wide'!$AL$197)</x:f>
        <x:v>Unknown</x:v>
      </x:c>
      <x:c r="AB1362" s="54" t="str">
        <x:f>IF('Deal_Master_Wide'!$AF$197="","",'Deal_Master_Wide'!$AF$197)</x:f>
      </x:c>
      <x:c r="AC1362" s="52" t="str">
        <x:f>IF(COUNT($P1362,$Q1362,$R1362,$S1362,$T1362,$U1362,$V1362,$W1362,$X1362)=9,"Yes","No")</x:f>
        <x:v>No</x:v>
      </x:c>
      <x:c r="AD1362" s="52" t="str">
        <x:f>IF(COUNT($Y1362,$Z1362)=2,"Yes","No")</x:f>
        <x:v>No</x:v>
      </x:c>
      <x:c r="AE1362" s="50" t="str"/>
      <x:c r="AF1362" t="str"/>
    </x:row>
    <x:row r="1363" ht="20" customHeight="1">
      <x:c r="A1363" s="50" t="str">
        <x:v>CTL-0195</x:v>
      </x:c>
      <x:c r="B1363" s="50" t="str">
        <x:v>Candidate alternative-rationale group</x:v>
      </x:c>
      <x:c r="C1363" s="52" t="str">
        <x:f>IF('Deal_Master_Wide'!$AU$197="","",'Deal_Master_Wide'!$AU$197)</x:f>
        <x:v>Not reviewed</x:v>
      </x:c>
      <x:c r="D1363" s="52" t="str">
        <x:f>IF('Deal_Master_Wide'!$AV$197="","",'Deal_Master_Wide'!$AV$197)</x:f>
        <x:v>Not assessed</x:v>
      </x:c>
      <x:c r="E1363" s="50" t="n">
        <x:v>0</x:v>
      </x:c>
      <x:c r="F1363" s="52" t="str">
        <x:f>IF(OR($C1363="High-confidence innovation-driven",$C1363="Medium-confidence innovation-driven"),1,IF($C1363="Clear alternative-rationale",0,""))</x:f>
      </x:c>
      <x:c r="G1363" s="52" t="str">
        <x:f>IF('Deal_Master_Wide'!$M$197="","",'Deal_Master_Wide'!$M$197)</x:f>
        <x:v>Review</x:v>
      </x:c>
      <x:c r="H1363" s="50" t="str">
        <x:v>Sergej Ovodov; Alexander Knoll</x:v>
      </x:c>
      <x:c r="I1363" s="50" t="str">
        <x:v>BioGenes GmbH</x:v>
      </x:c>
      <x:c r="J1363" s="50" t="n">
        <x:v>2015</x:v>
      </x:c>
      <x:c r="K1363" s="50" t="n">
        <x:v>0</x:v>
      </x:c>
      <x:c r="L1363" s="50" t="n">
        <x:v>2015</x:v>
      </x:c>
      <x:c r="M1363" s="50" t="n">
        <x:v>0</x:v>
      </x:c>
      <x:c r="N1363" s="50" t="n">
        <x:v>1</x:v>
      </x:c>
      <x:c r="O1363" s="52" t="str">
        <x:f>IF($F1363="","",$F1363*$M1363)</x:f>
      </x:c>
      <x:c r="P1363" s="54" t="str">
        <x:f>IF('Deal_Master_Wide'!$BS$197="","",'Deal_Master_Wide'!$BS$197)</x:f>
      </x:c>
      <x:c r="Q1363" s="54" t="str">
        <x:f>IF('Deal_Master_Wide'!$BZ$197="","",'Deal_Master_Wide'!$BZ$197)</x:f>
      </x:c>
      <x:c r="R1363" s="54" t="str">
        <x:f>IF('Deal_Master_Wide'!$CG$197="","",'Deal_Master_Wide'!$CG$197)</x:f>
      </x:c>
      <x:c r="S1363" s="54" t="str">
        <x:f>IF('Deal_Master_Wide'!$CN$197="","",'Deal_Master_Wide'!$CN$197)</x:f>
      </x:c>
      <x:c r="T1363" s="54" t="str">
        <x:f>IF('Deal_Master_Wide'!$CU$197="","",'Deal_Master_Wide'!$CU$197)</x:f>
      </x:c>
      <x:c r="U1363" s="54" t="str">
        <x:f>IF('Deal_Master_Wide'!$DB$197="","",'Deal_Master_Wide'!$DB$197)</x:f>
      </x:c>
      <x:c r="V1363" s="56" t="str">
        <x:f>IF('Deal_Master_Wide'!$DI$197="","",'Deal_Master_Wide'!$DI$197)</x:f>
      </x:c>
      <x:c r="W1363" s="56" t="str">
        <x:f>IF('Deal_Master_Wide'!$DP$197="","",'Deal_Master_Wide'!$DP$197)</x:f>
      </x:c>
      <x:c r="X1363" s="56" t="str">
        <x:f>IF('Deal_Master_Wide'!$DW$197="","",'Deal_Master_Wide'!$DW$197)</x:f>
      </x:c>
      <x:c r="Y1363" s="118" t="str">
        <x:f>IF('Deal_Master_Wide'!$ED$197="","",'Deal_Master_Wide'!$ED$197)</x:f>
      </x:c>
      <x:c r="Z1363" s="118" t="str">
        <x:f>IF('Deal_Master_Wide'!$EK$197="","",'Deal_Master_Wide'!$EK$197)</x:f>
      </x:c>
      <x:c r="AA1363" s="52" t="str">
        <x:f>IF('Deal_Master_Wide'!$AL$197="","",'Deal_Master_Wide'!$AL$197)</x:f>
        <x:v>Unknown</x:v>
      </x:c>
      <x:c r="AB1363" s="54" t="str">
        <x:f>IF('Deal_Master_Wide'!$AF$197="","",'Deal_Master_Wide'!$AF$197)</x:f>
      </x:c>
      <x:c r="AC1363" s="52" t="str">
        <x:f>IF(COUNT($P1363,$Q1363,$R1363,$S1363,$T1363,$U1363,$V1363,$W1363,$X1363)=9,"Yes","No")</x:f>
        <x:v>No</x:v>
      </x:c>
      <x:c r="AD1363" s="52" t="str">
        <x:f>IF(COUNT($Y1363,$Z1363)=2,"Yes","No")</x:f>
        <x:v>No</x:v>
      </x:c>
      <x:c r="AE1363" s="50" t="str"/>
      <x:c r="AF1363" t="str"/>
    </x:row>
    <x:row r="1364" ht="20" customHeight="1">
      <x:c r="A1364" s="50" t="str">
        <x:v>CTL-0195</x:v>
      </x:c>
      <x:c r="B1364" s="50" t="str">
        <x:v>Candidate alternative-rationale group</x:v>
      </x:c>
      <x:c r="C1364" s="52" t="str">
        <x:f>IF('Deal_Master_Wide'!$AU$197="","",'Deal_Master_Wide'!$AU$197)</x:f>
        <x:v>Not reviewed</x:v>
      </x:c>
      <x:c r="D1364" s="52" t="str">
        <x:f>IF('Deal_Master_Wide'!$AV$197="","",'Deal_Master_Wide'!$AV$197)</x:f>
        <x:v>Not assessed</x:v>
      </x:c>
      <x:c r="E1364" s="50" t="n">
        <x:v>0</x:v>
      </x:c>
      <x:c r="F1364" s="52" t="str">
        <x:f>IF(OR($C1364="High-confidence innovation-driven",$C1364="Medium-confidence innovation-driven"),1,IF($C1364="Clear alternative-rationale",0,""))</x:f>
      </x:c>
      <x:c r="G1364" s="52" t="str">
        <x:f>IF('Deal_Master_Wide'!$M$197="","",'Deal_Master_Wide'!$M$197)</x:f>
        <x:v>Review</x:v>
      </x:c>
      <x:c r="H1364" s="50" t="str">
        <x:v>Sergej Ovodov; Alexander Knoll</x:v>
      </x:c>
      <x:c r="I1364" s="50" t="str">
        <x:v>BioGenes GmbH</x:v>
      </x:c>
      <x:c r="J1364" s="50" t="n">
        <x:v>2015</x:v>
      </x:c>
      <x:c r="K1364" s="50" t="n">
        <x:v>1</x:v>
      </x:c>
      <x:c r="L1364" s="50" t="n">
        <x:v>2016</x:v>
      </x:c>
      <x:c r="M1364" s="50" t="n">
        <x:v>1</x:v>
      </x:c>
      <x:c r="N1364" s="50" t="n">
        <x:v>1</x:v>
      </x:c>
      <x:c r="O1364" s="52" t="str">
        <x:f>IF($F1364="","",$F1364*$M1364)</x:f>
      </x:c>
      <x:c r="P1364" s="54" t="str">
        <x:f>IF('Deal_Master_Wide'!$BT$197="","",'Deal_Master_Wide'!$BT$197)</x:f>
      </x:c>
      <x:c r="Q1364" s="54" t="str">
        <x:f>IF('Deal_Master_Wide'!$CA$197="","",'Deal_Master_Wide'!$CA$197)</x:f>
      </x:c>
      <x:c r="R1364" s="54" t="str">
        <x:f>IF('Deal_Master_Wide'!$CH$197="","",'Deal_Master_Wide'!$CH$197)</x:f>
      </x:c>
      <x:c r="S1364" s="54" t="str">
        <x:f>IF('Deal_Master_Wide'!$CO$197="","",'Deal_Master_Wide'!$CO$197)</x:f>
      </x:c>
      <x:c r="T1364" s="54" t="str">
        <x:f>IF('Deal_Master_Wide'!$CV$197="","",'Deal_Master_Wide'!$CV$197)</x:f>
      </x:c>
      <x:c r="U1364" s="54" t="str">
        <x:f>IF('Deal_Master_Wide'!$DC$197="","",'Deal_Master_Wide'!$DC$197)</x:f>
      </x:c>
      <x:c r="V1364" s="56" t="str">
        <x:f>IF('Deal_Master_Wide'!$DJ$197="","",'Deal_Master_Wide'!$DJ$197)</x:f>
      </x:c>
      <x:c r="W1364" s="56" t="str">
        <x:f>IF('Deal_Master_Wide'!$DQ$197="","",'Deal_Master_Wide'!$DQ$197)</x:f>
      </x:c>
      <x:c r="X1364" s="56" t="str">
        <x:f>IF('Deal_Master_Wide'!$DX$197="","",'Deal_Master_Wide'!$DX$197)</x:f>
      </x:c>
      <x:c r="Y1364" s="118" t="str">
        <x:f>IF('Deal_Master_Wide'!$EE$197="","",'Deal_Master_Wide'!$EE$197)</x:f>
      </x:c>
      <x:c r="Z1364" s="118" t="str">
        <x:f>IF('Deal_Master_Wide'!$EL$197="","",'Deal_Master_Wide'!$EL$197)</x:f>
      </x:c>
      <x:c r="AA1364" s="52" t="str">
        <x:f>IF('Deal_Master_Wide'!$AL$197="","",'Deal_Master_Wide'!$AL$197)</x:f>
        <x:v>Unknown</x:v>
      </x:c>
      <x:c r="AB1364" s="54" t="str">
        <x:f>IF('Deal_Master_Wide'!$AF$197="","",'Deal_Master_Wide'!$AF$197)</x:f>
      </x:c>
      <x:c r="AC1364" s="52" t="str">
        <x:f>IF(COUNT($P1364,$Q1364,$R1364,$S1364,$T1364,$U1364,$V1364,$W1364,$X1364)=9,"Yes","No")</x:f>
        <x:v>No</x:v>
      </x:c>
      <x:c r="AD1364" s="52" t="str">
        <x:f>IF(COUNT($Y1364,$Z1364)=2,"Yes","No")</x:f>
        <x:v>No</x:v>
      </x:c>
      <x:c r="AE1364" s="50" t="str"/>
      <x:c r="AF1364" t="str"/>
    </x:row>
    <x:row r="1365" ht="20" customHeight="1">
      <x:c r="A1365" s="50" t="str">
        <x:v>CTL-0195</x:v>
      </x:c>
      <x:c r="B1365" s="50" t="str">
        <x:v>Candidate alternative-rationale group</x:v>
      </x:c>
      <x:c r="C1365" s="52" t="str">
        <x:f>IF('Deal_Master_Wide'!$AU$197="","",'Deal_Master_Wide'!$AU$197)</x:f>
        <x:v>Not reviewed</x:v>
      </x:c>
      <x:c r="D1365" s="52" t="str">
        <x:f>IF('Deal_Master_Wide'!$AV$197="","",'Deal_Master_Wide'!$AV$197)</x:f>
        <x:v>Not assessed</x:v>
      </x:c>
      <x:c r="E1365" s="50" t="n">
        <x:v>0</x:v>
      </x:c>
      <x:c r="F1365" s="52" t="str">
        <x:f>IF(OR($C1365="High-confidence innovation-driven",$C1365="Medium-confidence innovation-driven"),1,IF($C1365="Clear alternative-rationale",0,""))</x:f>
      </x:c>
      <x:c r="G1365" s="52" t="str">
        <x:f>IF('Deal_Master_Wide'!$M$197="","",'Deal_Master_Wide'!$M$197)</x:f>
        <x:v>Review</x:v>
      </x:c>
      <x:c r="H1365" s="50" t="str">
        <x:v>Sergej Ovodov; Alexander Knoll</x:v>
      </x:c>
      <x:c r="I1365" s="50" t="str">
        <x:v>BioGenes GmbH</x:v>
      </x:c>
      <x:c r="J1365" s="50" t="n">
        <x:v>2015</x:v>
      </x:c>
      <x:c r="K1365" s="50" t="n">
        <x:v>2</x:v>
      </x:c>
      <x:c r="L1365" s="50" t="n">
        <x:v>2017</x:v>
      </x:c>
      <x:c r="M1365" s="50" t="n">
        <x:v>1</x:v>
      </x:c>
      <x:c r="N1365" s="50" t="n">
        <x:v>1</x:v>
      </x:c>
      <x:c r="O1365" s="52" t="str">
        <x:f>IF($F1365="","",$F1365*$M1365)</x:f>
      </x:c>
      <x:c r="P1365" s="54" t="str">
        <x:f>IF('Deal_Master_Wide'!$BU$197="","",'Deal_Master_Wide'!$BU$197)</x:f>
      </x:c>
      <x:c r="Q1365" s="54" t="str">
        <x:f>IF('Deal_Master_Wide'!$CB$197="","",'Deal_Master_Wide'!$CB$197)</x:f>
      </x:c>
      <x:c r="R1365" s="54" t="str">
        <x:f>IF('Deal_Master_Wide'!$CI$197="","",'Deal_Master_Wide'!$CI$197)</x:f>
      </x:c>
      <x:c r="S1365" s="54" t="str">
        <x:f>IF('Deal_Master_Wide'!$CP$197="","",'Deal_Master_Wide'!$CP$197)</x:f>
      </x:c>
      <x:c r="T1365" s="54" t="str">
        <x:f>IF('Deal_Master_Wide'!$CW$197="","",'Deal_Master_Wide'!$CW$197)</x:f>
      </x:c>
      <x:c r="U1365" s="54" t="str">
        <x:f>IF('Deal_Master_Wide'!$DD$197="","",'Deal_Master_Wide'!$DD$197)</x:f>
      </x:c>
      <x:c r="V1365" s="56" t="str">
        <x:f>IF('Deal_Master_Wide'!$DK$197="","",'Deal_Master_Wide'!$DK$197)</x:f>
      </x:c>
      <x:c r="W1365" s="56" t="str">
        <x:f>IF('Deal_Master_Wide'!$DR$197="","",'Deal_Master_Wide'!$DR$197)</x:f>
      </x:c>
      <x:c r="X1365" s="56" t="str">
        <x:f>IF('Deal_Master_Wide'!$DY$197="","",'Deal_Master_Wide'!$DY$197)</x:f>
      </x:c>
      <x:c r="Y1365" s="118" t="str">
        <x:f>IF('Deal_Master_Wide'!$EF$197="","",'Deal_Master_Wide'!$EF$197)</x:f>
      </x:c>
      <x:c r="Z1365" s="118" t="str">
        <x:f>IF('Deal_Master_Wide'!$EM$197="","",'Deal_Master_Wide'!$EM$197)</x:f>
      </x:c>
      <x:c r="AA1365" s="52" t="str">
        <x:f>IF('Deal_Master_Wide'!$AL$197="","",'Deal_Master_Wide'!$AL$197)</x:f>
        <x:v>Unknown</x:v>
      </x:c>
      <x:c r="AB1365" s="54" t="str">
        <x:f>IF('Deal_Master_Wide'!$AF$197="","",'Deal_Master_Wide'!$AF$197)</x:f>
      </x:c>
      <x:c r="AC1365" s="52" t="str">
        <x:f>IF(COUNT($P1365,$Q1365,$R1365,$S1365,$T1365,$U1365,$V1365,$W1365,$X1365)=9,"Yes","No")</x:f>
        <x:v>No</x:v>
      </x:c>
      <x:c r="AD1365" s="52" t="str">
        <x:f>IF(COUNT($Y1365,$Z1365)=2,"Yes","No")</x:f>
        <x:v>No</x:v>
      </x:c>
      <x:c r="AE1365" s="50" t="str"/>
      <x:c r="AF1365" t="str"/>
    </x:row>
    <x:row r="1366" ht="20" customHeight="1">
      <x:c r="A1366" s="50" t="str">
        <x:v>CTL-0195</x:v>
      </x:c>
      <x:c r="B1366" s="50" t="str">
        <x:v>Candidate alternative-rationale group</x:v>
      </x:c>
      <x:c r="C1366" s="52" t="str">
        <x:f>IF('Deal_Master_Wide'!$AU$197="","",'Deal_Master_Wide'!$AU$197)</x:f>
        <x:v>Not reviewed</x:v>
      </x:c>
      <x:c r="D1366" s="52" t="str">
        <x:f>IF('Deal_Master_Wide'!$AV$197="","",'Deal_Master_Wide'!$AV$197)</x:f>
        <x:v>Not assessed</x:v>
      </x:c>
      <x:c r="E1366" s="50" t="n">
        <x:v>0</x:v>
      </x:c>
      <x:c r="F1366" s="52" t="str">
        <x:f>IF(OR($C1366="High-confidence innovation-driven",$C1366="Medium-confidence innovation-driven"),1,IF($C1366="Clear alternative-rationale",0,""))</x:f>
      </x:c>
      <x:c r="G1366" s="52" t="str">
        <x:f>IF('Deal_Master_Wide'!$M$197="","",'Deal_Master_Wide'!$M$197)</x:f>
        <x:v>Review</x:v>
      </x:c>
      <x:c r="H1366" s="50" t="str">
        <x:v>Sergej Ovodov; Alexander Knoll</x:v>
      </x:c>
      <x:c r="I1366" s="50" t="str">
        <x:v>BioGenes GmbH</x:v>
      </x:c>
      <x:c r="J1366" s="50" t="n">
        <x:v>2015</x:v>
      </x:c>
      <x:c r="K1366" s="50" t="n">
        <x:v>3</x:v>
      </x:c>
      <x:c r="L1366" s="50" t="n">
        <x:v>2018</x:v>
      </x:c>
      <x:c r="M1366" s="50" t="n">
        <x:v>1</x:v>
      </x:c>
      <x:c r="N1366" s="50" t="n">
        <x:v>1</x:v>
      </x:c>
      <x:c r="O1366" s="52" t="str">
        <x:f>IF($F1366="","",$F1366*$M1366)</x:f>
      </x:c>
      <x:c r="P1366" s="54" t="str">
        <x:f>IF('Deal_Master_Wide'!$BV$197="","",'Deal_Master_Wide'!$BV$197)</x:f>
      </x:c>
      <x:c r="Q1366" s="54" t="str">
        <x:f>IF('Deal_Master_Wide'!$CC$197="","",'Deal_Master_Wide'!$CC$197)</x:f>
      </x:c>
      <x:c r="R1366" s="54" t="str">
        <x:f>IF('Deal_Master_Wide'!$CJ$197="","",'Deal_Master_Wide'!$CJ$197)</x:f>
      </x:c>
      <x:c r="S1366" s="54" t="str">
        <x:f>IF('Deal_Master_Wide'!$CQ$197="","",'Deal_Master_Wide'!$CQ$197)</x:f>
      </x:c>
      <x:c r="T1366" s="54" t="str">
        <x:f>IF('Deal_Master_Wide'!$CX$197="","",'Deal_Master_Wide'!$CX$197)</x:f>
      </x:c>
      <x:c r="U1366" s="54" t="str">
        <x:f>IF('Deal_Master_Wide'!$DE$197="","",'Deal_Master_Wide'!$DE$197)</x:f>
      </x:c>
      <x:c r="V1366" s="56" t="str">
        <x:f>IF('Deal_Master_Wide'!$DL$197="","",'Deal_Master_Wide'!$DL$197)</x:f>
      </x:c>
      <x:c r="W1366" s="56" t="str">
        <x:f>IF('Deal_Master_Wide'!$DS$197="","",'Deal_Master_Wide'!$DS$197)</x:f>
      </x:c>
      <x:c r="X1366" s="56" t="str">
        <x:f>IF('Deal_Master_Wide'!$DZ$197="","",'Deal_Master_Wide'!$DZ$197)</x:f>
      </x:c>
      <x:c r="Y1366" s="118" t="str">
        <x:f>IF('Deal_Master_Wide'!$EG$197="","",'Deal_Master_Wide'!$EG$197)</x:f>
      </x:c>
      <x:c r="Z1366" s="118" t="str">
        <x:f>IF('Deal_Master_Wide'!$EN$197="","",'Deal_Master_Wide'!$EN$197)</x:f>
      </x:c>
      <x:c r="AA1366" s="52" t="str">
        <x:f>IF('Deal_Master_Wide'!$AL$197="","",'Deal_Master_Wide'!$AL$197)</x:f>
        <x:v>Unknown</x:v>
      </x:c>
      <x:c r="AB1366" s="54" t="str">
        <x:f>IF('Deal_Master_Wide'!$AF$197="","",'Deal_Master_Wide'!$AF$197)</x:f>
      </x:c>
      <x:c r="AC1366" s="52" t="str">
        <x:f>IF(COUNT($P1366,$Q1366,$R1366,$S1366,$T1366,$U1366,$V1366,$W1366,$X1366)=9,"Yes","No")</x:f>
        <x:v>No</x:v>
      </x:c>
      <x:c r="AD1366" s="52" t="str">
        <x:f>IF(COUNT($Y1366,$Z1366)=2,"Yes","No")</x:f>
        <x:v>No</x:v>
      </x:c>
      <x:c r="AE1366" s="50" t="str"/>
      <x:c r="AF1366" t="str"/>
    </x:row>
    <x:row r="1367" ht="20" customHeight="1">
      <x:c r="A1367" s="50" t="str">
        <x:v>CTL-0196</x:v>
      </x:c>
      <x:c r="B1367" s="50" t="str">
        <x:v>Candidate alternative-rationale group</x:v>
      </x:c>
      <x:c r="C1367" s="52" t="str">
        <x:f>IF('Deal_Master_Wide'!$AU$198="","",'Deal_Master_Wide'!$AU$198)</x:f>
        <x:v>Not reviewed</x:v>
      </x:c>
      <x:c r="D1367" s="52" t="str">
        <x:f>IF('Deal_Master_Wide'!$AV$198="","",'Deal_Master_Wide'!$AV$198)</x:f>
        <x:v>Not assessed</x:v>
      </x:c>
      <x:c r="E1367" s="50" t="n">
        <x:v>0</x:v>
      </x:c>
      <x:c r="F1367" s="52" t="str">
        <x:f>IF(OR($C1367="High-confidence innovation-driven",$C1367="Medium-confidence innovation-driven"),1,IF($C1367="Clear alternative-rationale",0,""))</x:f>
      </x:c>
      <x:c r="G1367" s="52" t="str">
        <x:f>IF('Deal_Master_Wide'!$M$198="","",'Deal_Master_Wide'!$M$198)</x:f>
        <x:v>Review</x:v>
      </x:c>
      <x:c r="H1367" s="50" t="str">
        <x:v>Amryt Pharma Plc</x:v>
      </x:c>
      <x:c r="I1367" s="50" t="str">
        <x:v>Amryt GmbH</x:v>
      </x:c>
      <x:c r="J1367" s="50" t="n">
        <x:v>2016</x:v>
      </x:c>
      <x:c r="K1367" s="50" t="n">
        <x:v>-3</x:v>
      </x:c>
      <x:c r="L1367" s="50" t="n">
        <x:v>2013</x:v>
      </x:c>
      <x:c r="M1367" s="50" t="n">
        <x:v>0</x:v>
      </x:c>
      <x:c r="N1367" s="50" t="n">
        <x:v>0</x:v>
      </x:c>
      <x:c r="O1367" s="52" t="str">
        <x:f>IF($F1367="","",$F1367*$M1367)</x:f>
      </x:c>
      <x:c r="P1367" s="54" t="str">
        <x:f>IF('Deal_Master_Wide'!$BP$198="","",'Deal_Master_Wide'!$BP$198)</x:f>
      </x:c>
      <x:c r="Q1367" s="54" t="str">
        <x:f>IF('Deal_Master_Wide'!$BW$198="","",'Deal_Master_Wide'!$BW$198)</x:f>
      </x:c>
      <x:c r="R1367" s="54" t="str">
        <x:f>IF('Deal_Master_Wide'!$CD$198="","",'Deal_Master_Wide'!$CD$198)</x:f>
      </x:c>
      <x:c r="S1367" s="54" t="str">
        <x:f>IF('Deal_Master_Wide'!$CK$198="","",'Deal_Master_Wide'!$CK$198)</x:f>
      </x:c>
      <x:c r="T1367" s="54" t="str">
        <x:f>IF('Deal_Master_Wide'!$CR$198="","",'Deal_Master_Wide'!$CR$198)</x:f>
      </x:c>
      <x:c r="U1367" s="54" t="str">
        <x:f>IF('Deal_Master_Wide'!$CY$198="","",'Deal_Master_Wide'!$CY$198)</x:f>
      </x:c>
      <x:c r="V1367" s="56" t="str">
        <x:f>IF('Deal_Master_Wide'!$DF$198="","",'Deal_Master_Wide'!$DF$198)</x:f>
      </x:c>
      <x:c r="W1367" s="56" t="str">
        <x:f>IF('Deal_Master_Wide'!$DM$198="","",'Deal_Master_Wide'!$DM$198)</x:f>
      </x:c>
      <x:c r="X1367" s="56" t="str">
        <x:f>IF('Deal_Master_Wide'!$DT$198="","",'Deal_Master_Wide'!$DT$198)</x:f>
      </x:c>
      <x:c r="Y1367" s="118" t="str">
        <x:f>IF('Deal_Master_Wide'!$EA$198="","",'Deal_Master_Wide'!$EA$198)</x:f>
      </x:c>
      <x:c r="Z1367" s="118" t="str">
        <x:f>IF('Deal_Master_Wide'!$EH$198="","",'Deal_Master_Wide'!$EH$198)</x:f>
      </x:c>
      <x:c r="AA1367" s="52" t="str">
        <x:f>IF('Deal_Master_Wide'!$AL$198="","",'Deal_Master_Wide'!$AL$198)</x:f>
        <x:v>Unknown</x:v>
      </x:c>
      <x:c r="AB1367" s="54" t="n">
        <x:f>IF('Deal_Master_Wide'!$AF$198="","",'Deal_Master_Wide'!$AF$198)</x:f>
        <x:v>59</x:v>
      </x:c>
      <x:c r="AC1367" s="52" t="str">
        <x:f>IF(COUNT($P1367,$Q1367,$R1367,$S1367,$T1367,$U1367,$V1367,$W1367,$X1367)=9,"Yes","No")</x:f>
        <x:v>No</x:v>
      </x:c>
      <x:c r="AD1367" s="52" t="str">
        <x:f>IF(COUNT($Y1367,$Z1367)=2,"Yes","No")</x:f>
        <x:v>No</x:v>
      </x:c>
      <x:c r="AE1367" s="50" t="str"/>
      <x:c r="AF1367" t="str"/>
    </x:row>
    <x:row r="1368" ht="20" customHeight="1">
      <x:c r="A1368" s="50" t="str">
        <x:v>CTL-0196</x:v>
      </x:c>
      <x:c r="B1368" s="50" t="str">
        <x:v>Candidate alternative-rationale group</x:v>
      </x:c>
      <x:c r="C1368" s="52" t="str">
        <x:f>IF('Deal_Master_Wide'!$AU$198="","",'Deal_Master_Wide'!$AU$198)</x:f>
        <x:v>Not reviewed</x:v>
      </x:c>
      <x:c r="D1368" s="52" t="str">
        <x:f>IF('Deal_Master_Wide'!$AV$198="","",'Deal_Master_Wide'!$AV$198)</x:f>
        <x:v>Not assessed</x:v>
      </x:c>
      <x:c r="E1368" s="50" t="n">
        <x:v>0</x:v>
      </x:c>
      <x:c r="F1368" s="52" t="str">
        <x:f>IF(OR($C1368="High-confidence innovation-driven",$C1368="Medium-confidence innovation-driven"),1,IF($C1368="Clear alternative-rationale",0,""))</x:f>
      </x:c>
      <x:c r="G1368" s="52" t="str">
        <x:f>IF('Deal_Master_Wide'!$M$198="","",'Deal_Master_Wide'!$M$198)</x:f>
        <x:v>Review</x:v>
      </x:c>
      <x:c r="H1368" s="50" t="str">
        <x:v>Amryt Pharma Plc</x:v>
      </x:c>
      <x:c r="I1368" s="50" t="str">
        <x:v>Amryt GmbH</x:v>
      </x:c>
      <x:c r="J1368" s="50" t="n">
        <x:v>2016</x:v>
      </x:c>
      <x:c r="K1368" s="50" t="n">
        <x:v>-2</x:v>
      </x:c>
      <x:c r="L1368" s="50" t="n">
        <x:v>2014</x:v>
      </x:c>
      <x:c r="M1368" s="50" t="n">
        <x:v>0</x:v>
      </x:c>
      <x:c r="N1368" s="50" t="n">
        <x:v>0</x:v>
      </x:c>
      <x:c r="O1368" s="52" t="str">
        <x:f>IF($F1368="","",$F1368*$M1368)</x:f>
      </x:c>
      <x:c r="P1368" s="54" t="str">
        <x:f>IF('Deal_Master_Wide'!$BQ$198="","",'Deal_Master_Wide'!$BQ$198)</x:f>
      </x:c>
      <x:c r="Q1368" s="54" t="str">
        <x:f>IF('Deal_Master_Wide'!$BX$198="","",'Deal_Master_Wide'!$BX$198)</x:f>
      </x:c>
      <x:c r="R1368" s="54" t="str">
        <x:f>IF('Deal_Master_Wide'!$CE$198="","",'Deal_Master_Wide'!$CE$198)</x:f>
      </x:c>
      <x:c r="S1368" s="54" t="str">
        <x:f>IF('Deal_Master_Wide'!$CL$198="","",'Deal_Master_Wide'!$CL$198)</x:f>
      </x:c>
      <x:c r="T1368" s="54" t="str">
        <x:f>IF('Deal_Master_Wide'!$CS$198="","",'Deal_Master_Wide'!$CS$198)</x:f>
      </x:c>
      <x:c r="U1368" s="54" t="str">
        <x:f>IF('Deal_Master_Wide'!$CZ$198="","",'Deal_Master_Wide'!$CZ$198)</x:f>
      </x:c>
      <x:c r="V1368" s="56" t="str">
        <x:f>IF('Deal_Master_Wide'!$DG$198="","",'Deal_Master_Wide'!$DG$198)</x:f>
      </x:c>
      <x:c r="W1368" s="56" t="str">
        <x:f>IF('Deal_Master_Wide'!$DN$198="","",'Deal_Master_Wide'!$DN$198)</x:f>
      </x:c>
      <x:c r="X1368" s="56" t="str">
        <x:f>IF('Deal_Master_Wide'!$DU$198="","",'Deal_Master_Wide'!$DU$198)</x:f>
      </x:c>
      <x:c r="Y1368" s="118" t="str">
        <x:f>IF('Deal_Master_Wide'!$EB$198="","",'Deal_Master_Wide'!$EB$198)</x:f>
      </x:c>
      <x:c r="Z1368" s="118" t="str">
        <x:f>IF('Deal_Master_Wide'!$EI$198="","",'Deal_Master_Wide'!$EI$198)</x:f>
      </x:c>
      <x:c r="AA1368" s="52" t="str">
        <x:f>IF('Deal_Master_Wide'!$AL$198="","",'Deal_Master_Wide'!$AL$198)</x:f>
        <x:v>Unknown</x:v>
      </x:c>
      <x:c r="AB1368" s="54" t="n">
        <x:f>IF('Deal_Master_Wide'!$AF$198="","",'Deal_Master_Wide'!$AF$198)</x:f>
        <x:v>59</x:v>
      </x:c>
      <x:c r="AC1368" s="52" t="str">
        <x:f>IF(COUNT($P1368,$Q1368,$R1368,$S1368,$T1368,$U1368,$V1368,$W1368,$X1368)=9,"Yes","No")</x:f>
        <x:v>No</x:v>
      </x:c>
      <x:c r="AD1368" s="52" t="str">
        <x:f>IF(COUNT($Y1368,$Z1368)=2,"Yes","No")</x:f>
        <x:v>No</x:v>
      </x:c>
      <x:c r="AE1368" s="50" t="str"/>
      <x:c r="AF1368" t="str"/>
    </x:row>
    <x:row r="1369" ht="20" customHeight="1">
      <x:c r="A1369" s="50" t="str">
        <x:v>CTL-0196</x:v>
      </x:c>
      <x:c r="B1369" s="50" t="str">
        <x:v>Candidate alternative-rationale group</x:v>
      </x:c>
      <x:c r="C1369" s="52" t="str">
        <x:f>IF('Deal_Master_Wide'!$AU$198="","",'Deal_Master_Wide'!$AU$198)</x:f>
        <x:v>Not reviewed</x:v>
      </x:c>
      <x:c r="D1369" s="52" t="str">
        <x:f>IF('Deal_Master_Wide'!$AV$198="","",'Deal_Master_Wide'!$AV$198)</x:f>
        <x:v>Not assessed</x:v>
      </x:c>
      <x:c r="E1369" s="50" t="n">
        <x:v>0</x:v>
      </x:c>
      <x:c r="F1369" s="52" t="str">
        <x:f>IF(OR($C1369="High-confidence innovation-driven",$C1369="Medium-confidence innovation-driven"),1,IF($C1369="Clear alternative-rationale",0,""))</x:f>
      </x:c>
      <x:c r="G1369" s="52" t="str">
        <x:f>IF('Deal_Master_Wide'!$M$198="","",'Deal_Master_Wide'!$M$198)</x:f>
        <x:v>Review</x:v>
      </x:c>
      <x:c r="H1369" s="50" t="str">
        <x:v>Amryt Pharma Plc</x:v>
      </x:c>
      <x:c r="I1369" s="50" t="str">
        <x:v>Amryt GmbH</x:v>
      </x:c>
      <x:c r="J1369" s="50" t="n">
        <x:v>2016</x:v>
      </x:c>
      <x:c r="K1369" s="50" t="n">
        <x:v>-1</x:v>
      </x:c>
      <x:c r="L1369" s="50" t="n">
        <x:v>2015</x:v>
      </x:c>
      <x:c r="M1369" s="50" t="n">
        <x:v>0</x:v>
      </x:c>
      <x:c r="N1369" s="50" t="n">
        <x:v>0</x:v>
      </x:c>
      <x:c r="O1369" s="52" t="str">
        <x:f>IF($F1369="","",$F1369*$M1369)</x:f>
      </x:c>
      <x:c r="P1369" s="54" t="str">
        <x:f>IF('Deal_Master_Wide'!$BR$198="","",'Deal_Master_Wide'!$BR$198)</x:f>
      </x:c>
      <x:c r="Q1369" s="54" t="str">
        <x:f>IF('Deal_Master_Wide'!$BY$198="","",'Deal_Master_Wide'!$BY$198)</x:f>
      </x:c>
      <x:c r="R1369" s="54" t="str">
        <x:f>IF('Deal_Master_Wide'!$CF$198="","",'Deal_Master_Wide'!$CF$198)</x:f>
      </x:c>
      <x:c r="S1369" s="54" t="str">
        <x:f>IF('Deal_Master_Wide'!$CM$198="","",'Deal_Master_Wide'!$CM$198)</x:f>
      </x:c>
      <x:c r="T1369" s="54" t="str">
        <x:f>IF('Deal_Master_Wide'!$CT$198="","",'Deal_Master_Wide'!$CT$198)</x:f>
      </x:c>
      <x:c r="U1369" s="54" t="str">
        <x:f>IF('Deal_Master_Wide'!$DA$198="","",'Deal_Master_Wide'!$DA$198)</x:f>
      </x:c>
      <x:c r="V1369" s="56" t="str">
        <x:f>IF('Deal_Master_Wide'!$DH$198="","",'Deal_Master_Wide'!$DH$198)</x:f>
      </x:c>
      <x:c r="W1369" s="56" t="str">
        <x:f>IF('Deal_Master_Wide'!$DO$198="","",'Deal_Master_Wide'!$DO$198)</x:f>
      </x:c>
      <x:c r="X1369" s="56" t="str">
        <x:f>IF('Deal_Master_Wide'!$DV$198="","",'Deal_Master_Wide'!$DV$198)</x:f>
      </x:c>
      <x:c r="Y1369" s="118" t="str">
        <x:f>IF('Deal_Master_Wide'!$EC$198="","",'Deal_Master_Wide'!$EC$198)</x:f>
      </x:c>
      <x:c r="Z1369" s="118" t="str">
        <x:f>IF('Deal_Master_Wide'!$EJ$198="","",'Deal_Master_Wide'!$EJ$198)</x:f>
      </x:c>
      <x:c r="AA1369" s="52" t="str">
        <x:f>IF('Deal_Master_Wide'!$AL$198="","",'Deal_Master_Wide'!$AL$198)</x:f>
        <x:v>Unknown</x:v>
      </x:c>
      <x:c r="AB1369" s="54" t="n">
        <x:f>IF('Deal_Master_Wide'!$AF$198="","",'Deal_Master_Wide'!$AF$198)</x:f>
        <x:v>59</x:v>
      </x:c>
      <x:c r="AC1369" s="52" t="str">
        <x:f>IF(COUNT($P1369,$Q1369,$R1369,$S1369,$T1369,$U1369,$V1369,$W1369,$X1369)=9,"Yes","No")</x:f>
        <x:v>No</x:v>
      </x:c>
      <x:c r="AD1369" s="52" t="str">
        <x:f>IF(COUNT($Y1369,$Z1369)=2,"Yes","No")</x:f>
        <x:v>No</x:v>
      </x:c>
      <x:c r="AE1369" s="50" t="str"/>
      <x:c r="AF1369" t="str"/>
    </x:row>
    <x:row r="1370" ht="20" customHeight="1">
      <x:c r="A1370" s="50" t="str">
        <x:v>CTL-0196</x:v>
      </x:c>
      <x:c r="B1370" s="50" t="str">
        <x:v>Candidate alternative-rationale group</x:v>
      </x:c>
      <x:c r="C1370" s="52" t="str">
        <x:f>IF('Deal_Master_Wide'!$AU$198="","",'Deal_Master_Wide'!$AU$198)</x:f>
        <x:v>Not reviewed</x:v>
      </x:c>
      <x:c r="D1370" s="52" t="str">
        <x:f>IF('Deal_Master_Wide'!$AV$198="","",'Deal_Master_Wide'!$AV$198)</x:f>
        <x:v>Not assessed</x:v>
      </x:c>
      <x:c r="E1370" s="50" t="n">
        <x:v>0</x:v>
      </x:c>
      <x:c r="F1370" s="52" t="str">
        <x:f>IF(OR($C1370="High-confidence innovation-driven",$C1370="Medium-confidence innovation-driven"),1,IF($C1370="Clear alternative-rationale",0,""))</x:f>
      </x:c>
      <x:c r="G1370" s="52" t="str">
        <x:f>IF('Deal_Master_Wide'!$M$198="","",'Deal_Master_Wide'!$M$198)</x:f>
        <x:v>Review</x:v>
      </x:c>
      <x:c r="H1370" s="50" t="str">
        <x:v>Amryt Pharma Plc</x:v>
      </x:c>
      <x:c r="I1370" s="50" t="str">
        <x:v>Amryt GmbH</x:v>
      </x:c>
      <x:c r="J1370" s="50" t="n">
        <x:v>2016</x:v>
      </x:c>
      <x:c r="K1370" s="50" t="n">
        <x:v>0</x:v>
      </x:c>
      <x:c r="L1370" s="50" t="n">
        <x:v>2016</x:v>
      </x:c>
      <x:c r="M1370" s="50" t="n">
        <x:v>0</x:v>
      </x:c>
      <x:c r="N1370" s="50" t="n">
        <x:v>1</x:v>
      </x:c>
      <x:c r="O1370" s="52" t="str">
        <x:f>IF($F1370="","",$F1370*$M1370)</x:f>
      </x:c>
      <x:c r="P1370" s="54" t="str">
        <x:f>IF('Deal_Master_Wide'!$BS$198="","",'Deal_Master_Wide'!$BS$198)</x:f>
      </x:c>
      <x:c r="Q1370" s="54" t="str">
        <x:f>IF('Deal_Master_Wide'!$BZ$198="","",'Deal_Master_Wide'!$BZ$198)</x:f>
      </x:c>
      <x:c r="R1370" s="54" t="str">
        <x:f>IF('Deal_Master_Wide'!$CG$198="","",'Deal_Master_Wide'!$CG$198)</x:f>
      </x:c>
      <x:c r="S1370" s="54" t="str">
        <x:f>IF('Deal_Master_Wide'!$CN$198="","",'Deal_Master_Wide'!$CN$198)</x:f>
      </x:c>
      <x:c r="T1370" s="54" t="str">
        <x:f>IF('Deal_Master_Wide'!$CU$198="","",'Deal_Master_Wide'!$CU$198)</x:f>
      </x:c>
      <x:c r="U1370" s="54" t="str">
        <x:f>IF('Deal_Master_Wide'!$DB$198="","",'Deal_Master_Wide'!$DB$198)</x:f>
      </x:c>
      <x:c r="V1370" s="56" t="str">
        <x:f>IF('Deal_Master_Wide'!$DI$198="","",'Deal_Master_Wide'!$DI$198)</x:f>
      </x:c>
      <x:c r="W1370" s="56" t="str">
        <x:f>IF('Deal_Master_Wide'!$DP$198="","",'Deal_Master_Wide'!$DP$198)</x:f>
      </x:c>
      <x:c r="X1370" s="56" t="str">
        <x:f>IF('Deal_Master_Wide'!$DW$198="","",'Deal_Master_Wide'!$DW$198)</x:f>
      </x:c>
      <x:c r="Y1370" s="118" t="str">
        <x:f>IF('Deal_Master_Wide'!$ED$198="","",'Deal_Master_Wide'!$ED$198)</x:f>
      </x:c>
      <x:c r="Z1370" s="118" t="str">
        <x:f>IF('Deal_Master_Wide'!$EK$198="","",'Deal_Master_Wide'!$EK$198)</x:f>
      </x:c>
      <x:c r="AA1370" s="52" t="str">
        <x:f>IF('Deal_Master_Wide'!$AL$198="","",'Deal_Master_Wide'!$AL$198)</x:f>
        <x:v>Unknown</x:v>
      </x:c>
      <x:c r="AB1370" s="54" t="n">
        <x:f>IF('Deal_Master_Wide'!$AF$198="","",'Deal_Master_Wide'!$AF$198)</x:f>
        <x:v>59</x:v>
      </x:c>
      <x:c r="AC1370" s="52" t="str">
        <x:f>IF(COUNT($P1370,$Q1370,$R1370,$S1370,$T1370,$U1370,$V1370,$W1370,$X1370)=9,"Yes","No")</x:f>
        <x:v>No</x:v>
      </x:c>
      <x:c r="AD1370" s="52" t="str">
        <x:f>IF(COUNT($Y1370,$Z1370)=2,"Yes","No")</x:f>
        <x:v>No</x:v>
      </x:c>
      <x:c r="AE1370" s="50" t="str"/>
      <x:c r="AF1370" t="str"/>
    </x:row>
    <x:row r="1371" ht="20" customHeight="1">
      <x:c r="A1371" s="50" t="str">
        <x:v>CTL-0196</x:v>
      </x:c>
      <x:c r="B1371" s="50" t="str">
        <x:v>Candidate alternative-rationale group</x:v>
      </x:c>
      <x:c r="C1371" s="52" t="str">
        <x:f>IF('Deal_Master_Wide'!$AU$198="","",'Deal_Master_Wide'!$AU$198)</x:f>
        <x:v>Not reviewed</x:v>
      </x:c>
      <x:c r="D1371" s="52" t="str">
        <x:f>IF('Deal_Master_Wide'!$AV$198="","",'Deal_Master_Wide'!$AV$198)</x:f>
        <x:v>Not assessed</x:v>
      </x:c>
      <x:c r="E1371" s="50" t="n">
        <x:v>0</x:v>
      </x:c>
      <x:c r="F1371" s="52" t="str">
        <x:f>IF(OR($C1371="High-confidence innovation-driven",$C1371="Medium-confidence innovation-driven"),1,IF($C1371="Clear alternative-rationale",0,""))</x:f>
      </x:c>
      <x:c r="G1371" s="52" t="str">
        <x:f>IF('Deal_Master_Wide'!$M$198="","",'Deal_Master_Wide'!$M$198)</x:f>
        <x:v>Review</x:v>
      </x:c>
      <x:c r="H1371" s="50" t="str">
        <x:v>Amryt Pharma Plc</x:v>
      </x:c>
      <x:c r="I1371" s="50" t="str">
        <x:v>Amryt GmbH</x:v>
      </x:c>
      <x:c r="J1371" s="50" t="n">
        <x:v>2016</x:v>
      </x:c>
      <x:c r="K1371" s="50" t="n">
        <x:v>1</x:v>
      </x:c>
      <x:c r="L1371" s="50" t="n">
        <x:v>2017</x:v>
      </x:c>
      <x:c r="M1371" s="50" t="n">
        <x:v>1</x:v>
      </x:c>
      <x:c r="N1371" s="50" t="n">
        <x:v>1</x:v>
      </x:c>
      <x:c r="O1371" s="52" t="str">
        <x:f>IF($F1371="","",$F1371*$M1371)</x:f>
      </x:c>
      <x:c r="P1371" s="54" t="str">
        <x:f>IF('Deal_Master_Wide'!$BT$198="","",'Deal_Master_Wide'!$BT$198)</x:f>
      </x:c>
      <x:c r="Q1371" s="54" t="str">
        <x:f>IF('Deal_Master_Wide'!$CA$198="","",'Deal_Master_Wide'!$CA$198)</x:f>
      </x:c>
      <x:c r="R1371" s="54" t="str">
        <x:f>IF('Deal_Master_Wide'!$CH$198="","",'Deal_Master_Wide'!$CH$198)</x:f>
      </x:c>
      <x:c r="S1371" s="54" t="str">
        <x:f>IF('Deal_Master_Wide'!$CO$198="","",'Deal_Master_Wide'!$CO$198)</x:f>
      </x:c>
      <x:c r="T1371" s="54" t="str">
        <x:f>IF('Deal_Master_Wide'!$CV$198="","",'Deal_Master_Wide'!$CV$198)</x:f>
      </x:c>
      <x:c r="U1371" s="54" t="str">
        <x:f>IF('Deal_Master_Wide'!$DC$198="","",'Deal_Master_Wide'!$DC$198)</x:f>
      </x:c>
      <x:c r="V1371" s="56" t="str">
        <x:f>IF('Deal_Master_Wide'!$DJ$198="","",'Deal_Master_Wide'!$DJ$198)</x:f>
      </x:c>
      <x:c r="W1371" s="56" t="str">
        <x:f>IF('Deal_Master_Wide'!$DQ$198="","",'Deal_Master_Wide'!$DQ$198)</x:f>
      </x:c>
      <x:c r="X1371" s="56" t="str">
        <x:f>IF('Deal_Master_Wide'!$DX$198="","",'Deal_Master_Wide'!$DX$198)</x:f>
      </x:c>
      <x:c r="Y1371" s="118" t="str">
        <x:f>IF('Deal_Master_Wide'!$EE$198="","",'Deal_Master_Wide'!$EE$198)</x:f>
      </x:c>
      <x:c r="Z1371" s="118" t="str">
        <x:f>IF('Deal_Master_Wide'!$EL$198="","",'Deal_Master_Wide'!$EL$198)</x:f>
      </x:c>
      <x:c r="AA1371" s="52" t="str">
        <x:f>IF('Deal_Master_Wide'!$AL$198="","",'Deal_Master_Wide'!$AL$198)</x:f>
        <x:v>Unknown</x:v>
      </x:c>
      <x:c r="AB1371" s="54" t="n">
        <x:f>IF('Deal_Master_Wide'!$AF$198="","",'Deal_Master_Wide'!$AF$198)</x:f>
        <x:v>59</x:v>
      </x:c>
      <x:c r="AC1371" s="52" t="str">
        <x:f>IF(COUNT($P1371,$Q1371,$R1371,$S1371,$T1371,$U1371,$V1371,$W1371,$X1371)=9,"Yes","No")</x:f>
        <x:v>No</x:v>
      </x:c>
      <x:c r="AD1371" s="52" t="str">
        <x:f>IF(COUNT($Y1371,$Z1371)=2,"Yes","No")</x:f>
        <x:v>No</x:v>
      </x:c>
      <x:c r="AE1371" s="50" t="str"/>
      <x:c r="AF1371" t="str"/>
    </x:row>
    <x:row r="1372" ht="20" customHeight="1">
      <x:c r="A1372" s="50" t="str">
        <x:v>CTL-0196</x:v>
      </x:c>
      <x:c r="B1372" s="50" t="str">
        <x:v>Candidate alternative-rationale group</x:v>
      </x:c>
      <x:c r="C1372" s="52" t="str">
        <x:f>IF('Deal_Master_Wide'!$AU$198="","",'Deal_Master_Wide'!$AU$198)</x:f>
        <x:v>Not reviewed</x:v>
      </x:c>
      <x:c r="D1372" s="52" t="str">
        <x:f>IF('Deal_Master_Wide'!$AV$198="","",'Deal_Master_Wide'!$AV$198)</x:f>
        <x:v>Not assessed</x:v>
      </x:c>
      <x:c r="E1372" s="50" t="n">
        <x:v>0</x:v>
      </x:c>
      <x:c r="F1372" s="52" t="str">
        <x:f>IF(OR($C1372="High-confidence innovation-driven",$C1372="Medium-confidence innovation-driven"),1,IF($C1372="Clear alternative-rationale",0,""))</x:f>
      </x:c>
      <x:c r="G1372" s="52" t="str">
        <x:f>IF('Deal_Master_Wide'!$M$198="","",'Deal_Master_Wide'!$M$198)</x:f>
        <x:v>Review</x:v>
      </x:c>
      <x:c r="H1372" s="50" t="str">
        <x:v>Amryt Pharma Plc</x:v>
      </x:c>
      <x:c r="I1372" s="50" t="str">
        <x:v>Amryt GmbH</x:v>
      </x:c>
      <x:c r="J1372" s="50" t="n">
        <x:v>2016</x:v>
      </x:c>
      <x:c r="K1372" s="50" t="n">
        <x:v>2</x:v>
      </x:c>
      <x:c r="L1372" s="50" t="n">
        <x:v>2018</x:v>
      </x:c>
      <x:c r="M1372" s="50" t="n">
        <x:v>1</x:v>
      </x:c>
      <x:c r="N1372" s="50" t="n">
        <x:v>1</x:v>
      </x:c>
      <x:c r="O1372" s="52" t="str">
        <x:f>IF($F1372="","",$F1372*$M1372)</x:f>
      </x:c>
      <x:c r="P1372" s="54" t="str">
        <x:f>IF('Deal_Master_Wide'!$BU$198="","",'Deal_Master_Wide'!$BU$198)</x:f>
      </x:c>
      <x:c r="Q1372" s="54" t="str">
        <x:f>IF('Deal_Master_Wide'!$CB$198="","",'Deal_Master_Wide'!$CB$198)</x:f>
      </x:c>
      <x:c r="R1372" s="54" t="str">
        <x:f>IF('Deal_Master_Wide'!$CI$198="","",'Deal_Master_Wide'!$CI$198)</x:f>
      </x:c>
      <x:c r="S1372" s="54" t="str">
        <x:f>IF('Deal_Master_Wide'!$CP$198="","",'Deal_Master_Wide'!$CP$198)</x:f>
      </x:c>
      <x:c r="T1372" s="54" t="str">
        <x:f>IF('Deal_Master_Wide'!$CW$198="","",'Deal_Master_Wide'!$CW$198)</x:f>
      </x:c>
      <x:c r="U1372" s="54" t="str">
        <x:f>IF('Deal_Master_Wide'!$DD$198="","",'Deal_Master_Wide'!$DD$198)</x:f>
      </x:c>
      <x:c r="V1372" s="56" t="str">
        <x:f>IF('Deal_Master_Wide'!$DK$198="","",'Deal_Master_Wide'!$DK$198)</x:f>
      </x:c>
      <x:c r="W1372" s="56" t="str">
        <x:f>IF('Deal_Master_Wide'!$DR$198="","",'Deal_Master_Wide'!$DR$198)</x:f>
      </x:c>
      <x:c r="X1372" s="56" t="str">
        <x:f>IF('Deal_Master_Wide'!$DY$198="","",'Deal_Master_Wide'!$DY$198)</x:f>
      </x:c>
      <x:c r="Y1372" s="118" t="str">
        <x:f>IF('Deal_Master_Wide'!$EF$198="","",'Deal_Master_Wide'!$EF$198)</x:f>
      </x:c>
      <x:c r="Z1372" s="118" t="str">
        <x:f>IF('Deal_Master_Wide'!$EM$198="","",'Deal_Master_Wide'!$EM$198)</x:f>
      </x:c>
      <x:c r="AA1372" s="52" t="str">
        <x:f>IF('Deal_Master_Wide'!$AL$198="","",'Deal_Master_Wide'!$AL$198)</x:f>
        <x:v>Unknown</x:v>
      </x:c>
      <x:c r="AB1372" s="54" t="n">
        <x:f>IF('Deal_Master_Wide'!$AF$198="","",'Deal_Master_Wide'!$AF$198)</x:f>
        <x:v>59</x:v>
      </x:c>
      <x:c r="AC1372" s="52" t="str">
        <x:f>IF(COUNT($P1372,$Q1372,$R1372,$S1372,$T1372,$U1372,$V1372,$W1372,$X1372)=9,"Yes","No")</x:f>
        <x:v>No</x:v>
      </x:c>
      <x:c r="AD1372" s="52" t="str">
        <x:f>IF(COUNT($Y1372,$Z1372)=2,"Yes","No")</x:f>
        <x:v>No</x:v>
      </x:c>
      <x:c r="AE1372" s="50" t="str"/>
      <x:c r="AF1372" t="str"/>
    </x:row>
    <x:row r="1373" ht="20" customHeight="1">
      <x:c r="A1373" s="50" t="str">
        <x:v>CTL-0196</x:v>
      </x:c>
      <x:c r="B1373" s="50" t="str">
        <x:v>Candidate alternative-rationale group</x:v>
      </x:c>
      <x:c r="C1373" s="52" t="str">
        <x:f>IF('Deal_Master_Wide'!$AU$198="","",'Deal_Master_Wide'!$AU$198)</x:f>
        <x:v>Not reviewed</x:v>
      </x:c>
      <x:c r="D1373" s="52" t="str">
        <x:f>IF('Deal_Master_Wide'!$AV$198="","",'Deal_Master_Wide'!$AV$198)</x:f>
        <x:v>Not assessed</x:v>
      </x:c>
      <x:c r="E1373" s="50" t="n">
        <x:v>0</x:v>
      </x:c>
      <x:c r="F1373" s="52" t="str">
        <x:f>IF(OR($C1373="High-confidence innovation-driven",$C1373="Medium-confidence innovation-driven"),1,IF($C1373="Clear alternative-rationale",0,""))</x:f>
      </x:c>
      <x:c r="G1373" s="52" t="str">
        <x:f>IF('Deal_Master_Wide'!$M$198="","",'Deal_Master_Wide'!$M$198)</x:f>
        <x:v>Review</x:v>
      </x:c>
      <x:c r="H1373" s="50" t="str">
        <x:v>Amryt Pharma Plc</x:v>
      </x:c>
      <x:c r="I1373" s="50" t="str">
        <x:v>Amryt GmbH</x:v>
      </x:c>
      <x:c r="J1373" s="50" t="n">
        <x:v>2016</x:v>
      </x:c>
      <x:c r="K1373" s="50" t="n">
        <x:v>3</x:v>
      </x:c>
      <x:c r="L1373" s="50" t="n">
        <x:v>2019</x:v>
      </x:c>
      <x:c r="M1373" s="50" t="n">
        <x:v>1</x:v>
      </x:c>
      <x:c r="N1373" s="50" t="n">
        <x:v>1</x:v>
      </x:c>
      <x:c r="O1373" s="52" t="str">
        <x:f>IF($F1373="","",$F1373*$M1373)</x:f>
      </x:c>
      <x:c r="P1373" s="54" t="str">
        <x:f>IF('Deal_Master_Wide'!$BV$198="","",'Deal_Master_Wide'!$BV$198)</x:f>
      </x:c>
      <x:c r="Q1373" s="54" t="str">
        <x:f>IF('Deal_Master_Wide'!$CC$198="","",'Deal_Master_Wide'!$CC$198)</x:f>
      </x:c>
      <x:c r="R1373" s="54" t="str">
        <x:f>IF('Deal_Master_Wide'!$CJ$198="","",'Deal_Master_Wide'!$CJ$198)</x:f>
      </x:c>
      <x:c r="S1373" s="54" t="str">
        <x:f>IF('Deal_Master_Wide'!$CQ$198="","",'Deal_Master_Wide'!$CQ$198)</x:f>
      </x:c>
      <x:c r="T1373" s="54" t="str">
        <x:f>IF('Deal_Master_Wide'!$CX$198="","",'Deal_Master_Wide'!$CX$198)</x:f>
      </x:c>
      <x:c r="U1373" s="54" t="str">
        <x:f>IF('Deal_Master_Wide'!$DE$198="","",'Deal_Master_Wide'!$DE$198)</x:f>
      </x:c>
      <x:c r="V1373" s="56" t="str">
        <x:f>IF('Deal_Master_Wide'!$DL$198="","",'Deal_Master_Wide'!$DL$198)</x:f>
      </x:c>
      <x:c r="W1373" s="56" t="str">
        <x:f>IF('Deal_Master_Wide'!$DS$198="","",'Deal_Master_Wide'!$DS$198)</x:f>
      </x:c>
      <x:c r="X1373" s="56" t="str">
        <x:f>IF('Deal_Master_Wide'!$DZ$198="","",'Deal_Master_Wide'!$DZ$198)</x:f>
      </x:c>
      <x:c r="Y1373" s="118" t="str">
        <x:f>IF('Deal_Master_Wide'!$EG$198="","",'Deal_Master_Wide'!$EG$198)</x:f>
      </x:c>
      <x:c r="Z1373" s="118" t="str">
        <x:f>IF('Deal_Master_Wide'!$EN$198="","",'Deal_Master_Wide'!$EN$198)</x:f>
      </x:c>
      <x:c r="AA1373" s="52" t="str">
        <x:f>IF('Deal_Master_Wide'!$AL$198="","",'Deal_Master_Wide'!$AL$198)</x:f>
        <x:v>Unknown</x:v>
      </x:c>
      <x:c r="AB1373" s="54" t="n">
        <x:f>IF('Deal_Master_Wide'!$AF$198="","",'Deal_Master_Wide'!$AF$198)</x:f>
        <x:v>59</x:v>
      </x:c>
      <x:c r="AC1373" s="52" t="str">
        <x:f>IF(COUNT($P1373,$Q1373,$R1373,$S1373,$T1373,$U1373,$V1373,$W1373,$X1373)=9,"Yes","No")</x:f>
        <x:v>No</x:v>
      </x:c>
      <x:c r="AD1373" s="52" t="str">
        <x:f>IF(COUNT($Y1373,$Z1373)=2,"Yes","No")</x:f>
        <x:v>No</x:v>
      </x:c>
      <x:c r="AE1373" s="50" t="str"/>
      <x:c r="AF1373" t="str"/>
    </x:row>
    <x:row r="1374" ht="20" customHeight="1">
      <x:c r="A1374" s="50" t="str">
        <x:v>CTL-0197</x:v>
      </x:c>
      <x:c r="B1374" s="50" t="str">
        <x:v>Candidate alternative-rationale group</x:v>
      </x:c>
      <x:c r="C1374" s="52" t="str">
        <x:f>IF('Deal_Master_Wide'!$AU$199="","",'Deal_Master_Wide'!$AU$199)</x:f>
        <x:v>Not reviewed</x:v>
      </x:c>
      <x:c r="D1374" s="52" t="str">
        <x:f>IF('Deal_Master_Wide'!$AV$199="","",'Deal_Master_Wide'!$AV$199)</x:f>
        <x:v>Not assessed</x:v>
      </x:c>
      <x:c r="E1374" s="50" t="n">
        <x:v>0</x:v>
      </x:c>
      <x:c r="F1374" s="52" t="str">
        <x:f>IF(OR($C1374="High-confidence innovation-driven",$C1374="Medium-confidence innovation-driven"),1,IF($C1374="Clear alternative-rationale",0,""))</x:f>
      </x:c>
      <x:c r="G1374" s="52" t="str">
        <x:f>IF('Deal_Master_Wide'!$M$199="","",'Deal_Master_Wide'!$M$199)</x:f>
        <x:v>Review</x:v>
      </x:c>
      <x:c r="H1374" s="50" t="str">
        <x:v>Omnicare Holding GmbH &amp; Co KG</x:v>
      </x:c>
      <x:c r="I1374" s="50" t="str">
        <x:v>Omnicare Holding GmbH &amp; Co KG; Megapharm GmbH</x:v>
      </x:c>
      <x:c r="J1374" s="50" t="n">
        <x:v>2015</x:v>
      </x:c>
      <x:c r="K1374" s="50" t="n">
        <x:v>-3</x:v>
      </x:c>
      <x:c r="L1374" s="50" t="n">
        <x:v>2012</x:v>
      </x:c>
      <x:c r="M1374" s="50" t="n">
        <x:v>0</x:v>
      </x:c>
      <x:c r="N1374" s="50" t="n">
        <x:v>0</x:v>
      </x:c>
      <x:c r="O1374" s="52" t="str">
        <x:f>IF($F1374="","",$F1374*$M1374)</x:f>
      </x:c>
      <x:c r="P1374" s="54" t="str">
        <x:f>IF('Deal_Master_Wide'!$BP$199="","",'Deal_Master_Wide'!$BP$199)</x:f>
      </x:c>
      <x:c r="Q1374" s="54" t="str">
        <x:f>IF('Deal_Master_Wide'!$BW$199="","",'Deal_Master_Wide'!$BW$199)</x:f>
      </x:c>
      <x:c r="R1374" s="54" t="str">
        <x:f>IF('Deal_Master_Wide'!$CD$199="","",'Deal_Master_Wide'!$CD$199)</x:f>
      </x:c>
      <x:c r="S1374" s="54" t="str">
        <x:f>IF('Deal_Master_Wide'!$CK$199="","",'Deal_Master_Wide'!$CK$199)</x:f>
      </x:c>
      <x:c r="T1374" s="54" t="str">
        <x:f>IF('Deal_Master_Wide'!$CR$199="","",'Deal_Master_Wide'!$CR$199)</x:f>
      </x:c>
      <x:c r="U1374" s="54" t="str">
        <x:f>IF('Deal_Master_Wide'!$CY$199="","",'Deal_Master_Wide'!$CY$199)</x:f>
      </x:c>
      <x:c r="V1374" s="56" t="str">
        <x:f>IF('Deal_Master_Wide'!$DF$199="","",'Deal_Master_Wide'!$DF$199)</x:f>
      </x:c>
      <x:c r="W1374" s="56" t="str">
        <x:f>IF('Deal_Master_Wide'!$DM$199="","",'Deal_Master_Wide'!$DM$199)</x:f>
      </x:c>
      <x:c r="X1374" s="56" t="str">
        <x:f>IF('Deal_Master_Wide'!$DT$199="","",'Deal_Master_Wide'!$DT$199)</x:f>
      </x:c>
      <x:c r="Y1374" s="118" t="str">
        <x:f>IF('Deal_Master_Wide'!$EA$199="","",'Deal_Master_Wide'!$EA$199)</x:f>
      </x:c>
      <x:c r="Z1374" s="118" t="str">
        <x:f>IF('Deal_Master_Wide'!$EH$199="","",'Deal_Master_Wide'!$EH$199)</x:f>
      </x:c>
      <x:c r="AA1374" s="52" t="str">
        <x:f>IF('Deal_Master_Wide'!$AL$199="","",'Deal_Master_Wide'!$AL$199)</x:f>
        <x:v>Unknown</x:v>
      </x:c>
      <x:c r="AB1374" s="54" t="str">
        <x:f>IF('Deal_Master_Wide'!$AF$199="","",'Deal_Master_Wide'!$AF$199)</x:f>
      </x:c>
      <x:c r="AC1374" s="52" t="str">
        <x:f>IF(COUNT($P1374,$Q1374,$R1374,$S1374,$T1374,$U1374,$V1374,$W1374,$X1374)=9,"Yes","No")</x:f>
        <x:v>No</x:v>
      </x:c>
      <x:c r="AD1374" s="52" t="str">
        <x:f>IF(COUNT($Y1374,$Z1374)=2,"Yes","No")</x:f>
        <x:v>No</x:v>
      </x:c>
      <x:c r="AE1374" s="50" t="str"/>
      <x:c r="AF1374" t="str"/>
    </x:row>
    <x:row r="1375" ht="20" customHeight="1">
      <x:c r="A1375" s="50" t="str">
        <x:v>CTL-0197</x:v>
      </x:c>
      <x:c r="B1375" s="50" t="str">
        <x:v>Candidate alternative-rationale group</x:v>
      </x:c>
      <x:c r="C1375" s="52" t="str">
        <x:f>IF('Deal_Master_Wide'!$AU$199="","",'Deal_Master_Wide'!$AU$199)</x:f>
        <x:v>Not reviewed</x:v>
      </x:c>
      <x:c r="D1375" s="52" t="str">
        <x:f>IF('Deal_Master_Wide'!$AV$199="","",'Deal_Master_Wide'!$AV$199)</x:f>
        <x:v>Not assessed</x:v>
      </x:c>
      <x:c r="E1375" s="50" t="n">
        <x:v>0</x:v>
      </x:c>
      <x:c r="F1375" s="52" t="str">
        <x:f>IF(OR($C1375="High-confidence innovation-driven",$C1375="Medium-confidence innovation-driven"),1,IF($C1375="Clear alternative-rationale",0,""))</x:f>
      </x:c>
      <x:c r="G1375" s="52" t="str">
        <x:f>IF('Deal_Master_Wide'!$M$199="","",'Deal_Master_Wide'!$M$199)</x:f>
        <x:v>Review</x:v>
      </x:c>
      <x:c r="H1375" s="50" t="str">
        <x:v>Omnicare Holding GmbH &amp; Co KG</x:v>
      </x:c>
      <x:c r="I1375" s="50" t="str">
        <x:v>Omnicare Holding GmbH &amp; Co KG; Megapharm GmbH</x:v>
      </x:c>
      <x:c r="J1375" s="50" t="n">
        <x:v>2015</x:v>
      </x:c>
      <x:c r="K1375" s="50" t="n">
        <x:v>-2</x:v>
      </x:c>
      <x:c r="L1375" s="50" t="n">
        <x:v>2013</x:v>
      </x:c>
      <x:c r="M1375" s="50" t="n">
        <x:v>0</x:v>
      </x:c>
      <x:c r="N1375" s="50" t="n">
        <x:v>0</x:v>
      </x:c>
      <x:c r="O1375" s="52" t="str">
        <x:f>IF($F1375="","",$F1375*$M1375)</x:f>
      </x:c>
      <x:c r="P1375" s="54" t="str">
        <x:f>IF('Deal_Master_Wide'!$BQ$199="","",'Deal_Master_Wide'!$BQ$199)</x:f>
      </x:c>
      <x:c r="Q1375" s="54" t="str">
        <x:f>IF('Deal_Master_Wide'!$BX$199="","",'Deal_Master_Wide'!$BX$199)</x:f>
      </x:c>
      <x:c r="R1375" s="54" t="str">
        <x:f>IF('Deal_Master_Wide'!$CE$199="","",'Deal_Master_Wide'!$CE$199)</x:f>
      </x:c>
      <x:c r="S1375" s="54" t="str">
        <x:f>IF('Deal_Master_Wide'!$CL$199="","",'Deal_Master_Wide'!$CL$199)</x:f>
      </x:c>
      <x:c r="T1375" s="54" t="str">
        <x:f>IF('Deal_Master_Wide'!$CS$199="","",'Deal_Master_Wide'!$CS$199)</x:f>
      </x:c>
      <x:c r="U1375" s="54" t="str">
        <x:f>IF('Deal_Master_Wide'!$CZ$199="","",'Deal_Master_Wide'!$CZ$199)</x:f>
      </x:c>
      <x:c r="V1375" s="56" t="str">
        <x:f>IF('Deal_Master_Wide'!$DG$199="","",'Deal_Master_Wide'!$DG$199)</x:f>
      </x:c>
      <x:c r="W1375" s="56" t="str">
        <x:f>IF('Deal_Master_Wide'!$DN$199="","",'Deal_Master_Wide'!$DN$199)</x:f>
      </x:c>
      <x:c r="X1375" s="56" t="str">
        <x:f>IF('Deal_Master_Wide'!$DU$199="","",'Deal_Master_Wide'!$DU$199)</x:f>
      </x:c>
      <x:c r="Y1375" s="118" t="str">
        <x:f>IF('Deal_Master_Wide'!$EB$199="","",'Deal_Master_Wide'!$EB$199)</x:f>
      </x:c>
      <x:c r="Z1375" s="118" t="str">
        <x:f>IF('Deal_Master_Wide'!$EI$199="","",'Deal_Master_Wide'!$EI$199)</x:f>
      </x:c>
      <x:c r="AA1375" s="52" t="str">
        <x:f>IF('Deal_Master_Wide'!$AL$199="","",'Deal_Master_Wide'!$AL$199)</x:f>
        <x:v>Unknown</x:v>
      </x:c>
      <x:c r="AB1375" s="54" t="str">
        <x:f>IF('Deal_Master_Wide'!$AF$199="","",'Deal_Master_Wide'!$AF$199)</x:f>
      </x:c>
      <x:c r="AC1375" s="52" t="str">
        <x:f>IF(COUNT($P1375,$Q1375,$R1375,$S1375,$T1375,$U1375,$V1375,$W1375,$X1375)=9,"Yes","No")</x:f>
        <x:v>No</x:v>
      </x:c>
      <x:c r="AD1375" s="52" t="str">
        <x:f>IF(COUNT($Y1375,$Z1375)=2,"Yes","No")</x:f>
        <x:v>No</x:v>
      </x:c>
      <x:c r="AE1375" s="50" t="str"/>
      <x:c r="AF1375" t="str"/>
    </x:row>
    <x:row r="1376" ht="20" customHeight="1">
      <x:c r="A1376" s="50" t="str">
        <x:v>CTL-0197</x:v>
      </x:c>
      <x:c r="B1376" s="50" t="str">
        <x:v>Candidate alternative-rationale group</x:v>
      </x:c>
      <x:c r="C1376" s="52" t="str">
        <x:f>IF('Deal_Master_Wide'!$AU$199="","",'Deal_Master_Wide'!$AU$199)</x:f>
        <x:v>Not reviewed</x:v>
      </x:c>
      <x:c r="D1376" s="52" t="str">
        <x:f>IF('Deal_Master_Wide'!$AV$199="","",'Deal_Master_Wide'!$AV$199)</x:f>
        <x:v>Not assessed</x:v>
      </x:c>
      <x:c r="E1376" s="50" t="n">
        <x:v>0</x:v>
      </x:c>
      <x:c r="F1376" s="52" t="str">
        <x:f>IF(OR($C1376="High-confidence innovation-driven",$C1376="Medium-confidence innovation-driven"),1,IF($C1376="Clear alternative-rationale",0,""))</x:f>
      </x:c>
      <x:c r="G1376" s="52" t="str">
        <x:f>IF('Deal_Master_Wide'!$M$199="","",'Deal_Master_Wide'!$M$199)</x:f>
        <x:v>Review</x:v>
      </x:c>
      <x:c r="H1376" s="50" t="str">
        <x:v>Omnicare Holding GmbH &amp; Co KG</x:v>
      </x:c>
      <x:c r="I1376" s="50" t="str">
        <x:v>Omnicare Holding GmbH &amp; Co KG; Megapharm GmbH</x:v>
      </x:c>
      <x:c r="J1376" s="50" t="n">
        <x:v>2015</x:v>
      </x:c>
      <x:c r="K1376" s="50" t="n">
        <x:v>-1</x:v>
      </x:c>
      <x:c r="L1376" s="50" t="n">
        <x:v>2014</x:v>
      </x:c>
      <x:c r="M1376" s="50" t="n">
        <x:v>0</x:v>
      </x:c>
      <x:c r="N1376" s="50" t="n">
        <x:v>0</x:v>
      </x:c>
      <x:c r="O1376" s="52" t="str">
        <x:f>IF($F1376="","",$F1376*$M1376)</x:f>
      </x:c>
      <x:c r="P1376" s="54" t="str">
        <x:f>IF('Deal_Master_Wide'!$BR$199="","",'Deal_Master_Wide'!$BR$199)</x:f>
      </x:c>
      <x:c r="Q1376" s="54" t="str">
        <x:f>IF('Deal_Master_Wide'!$BY$199="","",'Deal_Master_Wide'!$BY$199)</x:f>
      </x:c>
      <x:c r="R1376" s="54" t="str">
        <x:f>IF('Deal_Master_Wide'!$CF$199="","",'Deal_Master_Wide'!$CF$199)</x:f>
      </x:c>
      <x:c r="S1376" s="54" t="str">
        <x:f>IF('Deal_Master_Wide'!$CM$199="","",'Deal_Master_Wide'!$CM$199)</x:f>
      </x:c>
      <x:c r="T1376" s="54" t="str">
        <x:f>IF('Deal_Master_Wide'!$CT$199="","",'Deal_Master_Wide'!$CT$199)</x:f>
      </x:c>
      <x:c r="U1376" s="54" t="str">
        <x:f>IF('Deal_Master_Wide'!$DA$199="","",'Deal_Master_Wide'!$DA$199)</x:f>
      </x:c>
      <x:c r="V1376" s="56" t="str">
        <x:f>IF('Deal_Master_Wide'!$DH$199="","",'Deal_Master_Wide'!$DH$199)</x:f>
      </x:c>
      <x:c r="W1376" s="56" t="str">
        <x:f>IF('Deal_Master_Wide'!$DO$199="","",'Deal_Master_Wide'!$DO$199)</x:f>
      </x:c>
      <x:c r="X1376" s="56" t="str">
        <x:f>IF('Deal_Master_Wide'!$DV$199="","",'Deal_Master_Wide'!$DV$199)</x:f>
      </x:c>
      <x:c r="Y1376" s="118" t="str">
        <x:f>IF('Deal_Master_Wide'!$EC$199="","",'Deal_Master_Wide'!$EC$199)</x:f>
      </x:c>
      <x:c r="Z1376" s="118" t="str">
        <x:f>IF('Deal_Master_Wide'!$EJ$199="","",'Deal_Master_Wide'!$EJ$199)</x:f>
      </x:c>
      <x:c r="AA1376" s="52" t="str">
        <x:f>IF('Deal_Master_Wide'!$AL$199="","",'Deal_Master_Wide'!$AL$199)</x:f>
        <x:v>Unknown</x:v>
      </x:c>
      <x:c r="AB1376" s="54" t="str">
        <x:f>IF('Deal_Master_Wide'!$AF$199="","",'Deal_Master_Wide'!$AF$199)</x:f>
      </x:c>
      <x:c r="AC1376" s="52" t="str">
        <x:f>IF(COUNT($P1376,$Q1376,$R1376,$S1376,$T1376,$U1376,$V1376,$W1376,$X1376)=9,"Yes","No")</x:f>
        <x:v>No</x:v>
      </x:c>
      <x:c r="AD1376" s="52" t="str">
        <x:f>IF(COUNT($Y1376,$Z1376)=2,"Yes","No")</x:f>
        <x:v>No</x:v>
      </x:c>
      <x:c r="AE1376" s="50" t="str"/>
      <x:c r="AF1376" t="str"/>
    </x:row>
    <x:row r="1377" ht="20" customHeight="1">
      <x:c r="A1377" s="50" t="str">
        <x:v>CTL-0197</x:v>
      </x:c>
      <x:c r="B1377" s="50" t="str">
        <x:v>Candidate alternative-rationale group</x:v>
      </x:c>
      <x:c r="C1377" s="52" t="str">
        <x:f>IF('Deal_Master_Wide'!$AU$199="","",'Deal_Master_Wide'!$AU$199)</x:f>
        <x:v>Not reviewed</x:v>
      </x:c>
      <x:c r="D1377" s="52" t="str">
        <x:f>IF('Deal_Master_Wide'!$AV$199="","",'Deal_Master_Wide'!$AV$199)</x:f>
        <x:v>Not assessed</x:v>
      </x:c>
      <x:c r="E1377" s="50" t="n">
        <x:v>0</x:v>
      </x:c>
      <x:c r="F1377" s="52" t="str">
        <x:f>IF(OR($C1377="High-confidence innovation-driven",$C1377="Medium-confidence innovation-driven"),1,IF($C1377="Clear alternative-rationale",0,""))</x:f>
      </x:c>
      <x:c r="G1377" s="52" t="str">
        <x:f>IF('Deal_Master_Wide'!$M$199="","",'Deal_Master_Wide'!$M$199)</x:f>
        <x:v>Review</x:v>
      </x:c>
      <x:c r="H1377" s="50" t="str">
        <x:v>Omnicare Holding GmbH &amp; Co KG</x:v>
      </x:c>
      <x:c r="I1377" s="50" t="str">
        <x:v>Omnicare Holding GmbH &amp; Co KG; Megapharm GmbH</x:v>
      </x:c>
      <x:c r="J1377" s="50" t="n">
        <x:v>2015</x:v>
      </x:c>
      <x:c r="K1377" s="50" t="n">
        <x:v>0</x:v>
      </x:c>
      <x:c r="L1377" s="50" t="n">
        <x:v>2015</x:v>
      </x:c>
      <x:c r="M1377" s="50" t="n">
        <x:v>0</x:v>
      </x:c>
      <x:c r="N1377" s="50" t="n">
        <x:v>1</x:v>
      </x:c>
      <x:c r="O1377" s="52" t="str">
        <x:f>IF($F1377="","",$F1377*$M1377)</x:f>
      </x:c>
      <x:c r="P1377" s="54" t="str">
        <x:f>IF('Deal_Master_Wide'!$BS$199="","",'Deal_Master_Wide'!$BS$199)</x:f>
      </x:c>
      <x:c r="Q1377" s="54" t="str">
        <x:f>IF('Deal_Master_Wide'!$BZ$199="","",'Deal_Master_Wide'!$BZ$199)</x:f>
      </x:c>
      <x:c r="R1377" s="54" t="str">
        <x:f>IF('Deal_Master_Wide'!$CG$199="","",'Deal_Master_Wide'!$CG$199)</x:f>
      </x:c>
      <x:c r="S1377" s="54" t="str">
        <x:f>IF('Deal_Master_Wide'!$CN$199="","",'Deal_Master_Wide'!$CN$199)</x:f>
      </x:c>
      <x:c r="T1377" s="54" t="str">
        <x:f>IF('Deal_Master_Wide'!$CU$199="","",'Deal_Master_Wide'!$CU$199)</x:f>
      </x:c>
      <x:c r="U1377" s="54" t="str">
        <x:f>IF('Deal_Master_Wide'!$DB$199="","",'Deal_Master_Wide'!$DB$199)</x:f>
      </x:c>
      <x:c r="V1377" s="56" t="str">
        <x:f>IF('Deal_Master_Wide'!$DI$199="","",'Deal_Master_Wide'!$DI$199)</x:f>
      </x:c>
      <x:c r="W1377" s="56" t="str">
        <x:f>IF('Deal_Master_Wide'!$DP$199="","",'Deal_Master_Wide'!$DP$199)</x:f>
      </x:c>
      <x:c r="X1377" s="56" t="str">
        <x:f>IF('Deal_Master_Wide'!$DW$199="","",'Deal_Master_Wide'!$DW$199)</x:f>
      </x:c>
      <x:c r="Y1377" s="118" t="str">
        <x:f>IF('Deal_Master_Wide'!$ED$199="","",'Deal_Master_Wide'!$ED$199)</x:f>
      </x:c>
      <x:c r="Z1377" s="118" t="str">
        <x:f>IF('Deal_Master_Wide'!$EK$199="","",'Deal_Master_Wide'!$EK$199)</x:f>
      </x:c>
      <x:c r="AA1377" s="52" t="str">
        <x:f>IF('Deal_Master_Wide'!$AL$199="","",'Deal_Master_Wide'!$AL$199)</x:f>
        <x:v>Unknown</x:v>
      </x:c>
      <x:c r="AB1377" s="54" t="str">
        <x:f>IF('Deal_Master_Wide'!$AF$199="","",'Deal_Master_Wide'!$AF$199)</x:f>
      </x:c>
      <x:c r="AC1377" s="52" t="str">
        <x:f>IF(COUNT($P1377,$Q1377,$R1377,$S1377,$T1377,$U1377,$V1377,$W1377,$X1377)=9,"Yes","No")</x:f>
        <x:v>No</x:v>
      </x:c>
      <x:c r="AD1377" s="52" t="str">
        <x:f>IF(COUNT($Y1377,$Z1377)=2,"Yes","No")</x:f>
        <x:v>No</x:v>
      </x:c>
      <x:c r="AE1377" s="50" t="str"/>
      <x:c r="AF1377" t="str"/>
    </x:row>
    <x:row r="1378" ht="20" customHeight="1">
      <x:c r="A1378" s="50" t="str">
        <x:v>CTL-0197</x:v>
      </x:c>
      <x:c r="B1378" s="50" t="str">
        <x:v>Candidate alternative-rationale group</x:v>
      </x:c>
      <x:c r="C1378" s="52" t="str">
        <x:f>IF('Deal_Master_Wide'!$AU$199="","",'Deal_Master_Wide'!$AU$199)</x:f>
        <x:v>Not reviewed</x:v>
      </x:c>
      <x:c r="D1378" s="52" t="str">
        <x:f>IF('Deal_Master_Wide'!$AV$199="","",'Deal_Master_Wide'!$AV$199)</x:f>
        <x:v>Not assessed</x:v>
      </x:c>
      <x:c r="E1378" s="50" t="n">
        <x:v>0</x:v>
      </x:c>
      <x:c r="F1378" s="52" t="str">
        <x:f>IF(OR($C1378="High-confidence innovation-driven",$C1378="Medium-confidence innovation-driven"),1,IF($C1378="Clear alternative-rationale",0,""))</x:f>
      </x:c>
      <x:c r="G1378" s="52" t="str">
        <x:f>IF('Deal_Master_Wide'!$M$199="","",'Deal_Master_Wide'!$M$199)</x:f>
        <x:v>Review</x:v>
      </x:c>
      <x:c r="H1378" s="50" t="str">
        <x:v>Omnicare Holding GmbH &amp; Co KG</x:v>
      </x:c>
      <x:c r="I1378" s="50" t="str">
        <x:v>Omnicare Holding GmbH &amp; Co KG; Megapharm GmbH</x:v>
      </x:c>
      <x:c r="J1378" s="50" t="n">
        <x:v>2015</x:v>
      </x:c>
      <x:c r="K1378" s="50" t="n">
        <x:v>1</x:v>
      </x:c>
      <x:c r="L1378" s="50" t="n">
        <x:v>2016</x:v>
      </x:c>
      <x:c r="M1378" s="50" t="n">
        <x:v>1</x:v>
      </x:c>
      <x:c r="N1378" s="50" t="n">
        <x:v>1</x:v>
      </x:c>
      <x:c r="O1378" s="52" t="str">
        <x:f>IF($F1378="","",$F1378*$M1378)</x:f>
      </x:c>
      <x:c r="P1378" s="54" t="str">
        <x:f>IF('Deal_Master_Wide'!$BT$199="","",'Deal_Master_Wide'!$BT$199)</x:f>
      </x:c>
      <x:c r="Q1378" s="54" t="str">
        <x:f>IF('Deal_Master_Wide'!$CA$199="","",'Deal_Master_Wide'!$CA$199)</x:f>
      </x:c>
      <x:c r="R1378" s="54" t="str">
        <x:f>IF('Deal_Master_Wide'!$CH$199="","",'Deal_Master_Wide'!$CH$199)</x:f>
      </x:c>
      <x:c r="S1378" s="54" t="str">
        <x:f>IF('Deal_Master_Wide'!$CO$199="","",'Deal_Master_Wide'!$CO$199)</x:f>
      </x:c>
      <x:c r="T1378" s="54" t="str">
        <x:f>IF('Deal_Master_Wide'!$CV$199="","",'Deal_Master_Wide'!$CV$199)</x:f>
      </x:c>
      <x:c r="U1378" s="54" t="str">
        <x:f>IF('Deal_Master_Wide'!$DC$199="","",'Deal_Master_Wide'!$DC$199)</x:f>
      </x:c>
      <x:c r="V1378" s="56" t="str">
        <x:f>IF('Deal_Master_Wide'!$DJ$199="","",'Deal_Master_Wide'!$DJ$199)</x:f>
      </x:c>
      <x:c r="W1378" s="56" t="str">
        <x:f>IF('Deal_Master_Wide'!$DQ$199="","",'Deal_Master_Wide'!$DQ$199)</x:f>
      </x:c>
      <x:c r="X1378" s="56" t="str">
        <x:f>IF('Deal_Master_Wide'!$DX$199="","",'Deal_Master_Wide'!$DX$199)</x:f>
      </x:c>
      <x:c r="Y1378" s="118" t="str">
        <x:f>IF('Deal_Master_Wide'!$EE$199="","",'Deal_Master_Wide'!$EE$199)</x:f>
      </x:c>
      <x:c r="Z1378" s="118" t="str">
        <x:f>IF('Deal_Master_Wide'!$EL$199="","",'Deal_Master_Wide'!$EL$199)</x:f>
      </x:c>
      <x:c r="AA1378" s="52" t="str">
        <x:f>IF('Deal_Master_Wide'!$AL$199="","",'Deal_Master_Wide'!$AL$199)</x:f>
        <x:v>Unknown</x:v>
      </x:c>
      <x:c r="AB1378" s="54" t="str">
        <x:f>IF('Deal_Master_Wide'!$AF$199="","",'Deal_Master_Wide'!$AF$199)</x:f>
      </x:c>
      <x:c r="AC1378" s="52" t="str">
        <x:f>IF(COUNT($P1378,$Q1378,$R1378,$S1378,$T1378,$U1378,$V1378,$W1378,$X1378)=9,"Yes","No")</x:f>
        <x:v>No</x:v>
      </x:c>
      <x:c r="AD1378" s="52" t="str">
        <x:f>IF(COUNT($Y1378,$Z1378)=2,"Yes","No")</x:f>
        <x:v>No</x:v>
      </x:c>
      <x:c r="AE1378" s="50" t="str"/>
      <x:c r="AF1378" t="str"/>
    </x:row>
    <x:row r="1379" ht="20" customHeight="1">
      <x:c r="A1379" s="50" t="str">
        <x:v>CTL-0197</x:v>
      </x:c>
      <x:c r="B1379" s="50" t="str">
        <x:v>Candidate alternative-rationale group</x:v>
      </x:c>
      <x:c r="C1379" s="52" t="str">
        <x:f>IF('Deal_Master_Wide'!$AU$199="","",'Deal_Master_Wide'!$AU$199)</x:f>
        <x:v>Not reviewed</x:v>
      </x:c>
      <x:c r="D1379" s="52" t="str">
        <x:f>IF('Deal_Master_Wide'!$AV$199="","",'Deal_Master_Wide'!$AV$199)</x:f>
        <x:v>Not assessed</x:v>
      </x:c>
      <x:c r="E1379" s="50" t="n">
        <x:v>0</x:v>
      </x:c>
      <x:c r="F1379" s="52" t="str">
        <x:f>IF(OR($C1379="High-confidence innovation-driven",$C1379="Medium-confidence innovation-driven"),1,IF($C1379="Clear alternative-rationale",0,""))</x:f>
      </x:c>
      <x:c r="G1379" s="52" t="str">
        <x:f>IF('Deal_Master_Wide'!$M$199="","",'Deal_Master_Wide'!$M$199)</x:f>
        <x:v>Review</x:v>
      </x:c>
      <x:c r="H1379" s="50" t="str">
        <x:v>Omnicare Holding GmbH &amp; Co KG</x:v>
      </x:c>
      <x:c r="I1379" s="50" t="str">
        <x:v>Omnicare Holding GmbH &amp; Co KG; Megapharm GmbH</x:v>
      </x:c>
      <x:c r="J1379" s="50" t="n">
        <x:v>2015</x:v>
      </x:c>
      <x:c r="K1379" s="50" t="n">
        <x:v>2</x:v>
      </x:c>
      <x:c r="L1379" s="50" t="n">
        <x:v>2017</x:v>
      </x:c>
      <x:c r="M1379" s="50" t="n">
        <x:v>1</x:v>
      </x:c>
      <x:c r="N1379" s="50" t="n">
        <x:v>1</x:v>
      </x:c>
      <x:c r="O1379" s="52" t="str">
        <x:f>IF($F1379="","",$F1379*$M1379)</x:f>
      </x:c>
      <x:c r="P1379" s="54" t="str">
        <x:f>IF('Deal_Master_Wide'!$BU$199="","",'Deal_Master_Wide'!$BU$199)</x:f>
      </x:c>
      <x:c r="Q1379" s="54" t="str">
        <x:f>IF('Deal_Master_Wide'!$CB$199="","",'Deal_Master_Wide'!$CB$199)</x:f>
      </x:c>
      <x:c r="R1379" s="54" t="str">
        <x:f>IF('Deal_Master_Wide'!$CI$199="","",'Deal_Master_Wide'!$CI$199)</x:f>
      </x:c>
      <x:c r="S1379" s="54" t="str">
        <x:f>IF('Deal_Master_Wide'!$CP$199="","",'Deal_Master_Wide'!$CP$199)</x:f>
      </x:c>
      <x:c r="T1379" s="54" t="str">
        <x:f>IF('Deal_Master_Wide'!$CW$199="","",'Deal_Master_Wide'!$CW$199)</x:f>
      </x:c>
      <x:c r="U1379" s="54" t="str">
        <x:f>IF('Deal_Master_Wide'!$DD$199="","",'Deal_Master_Wide'!$DD$199)</x:f>
      </x:c>
      <x:c r="V1379" s="56" t="str">
        <x:f>IF('Deal_Master_Wide'!$DK$199="","",'Deal_Master_Wide'!$DK$199)</x:f>
      </x:c>
      <x:c r="W1379" s="56" t="str">
        <x:f>IF('Deal_Master_Wide'!$DR$199="","",'Deal_Master_Wide'!$DR$199)</x:f>
      </x:c>
      <x:c r="X1379" s="56" t="str">
        <x:f>IF('Deal_Master_Wide'!$DY$199="","",'Deal_Master_Wide'!$DY$199)</x:f>
      </x:c>
      <x:c r="Y1379" s="118" t="str">
        <x:f>IF('Deal_Master_Wide'!$EF$199="","",'Deal_Master_Wide'!$EF$199)</x:f>
      </x:c>
      <x:c r="Z1379" s="118" t="str">
        <x:f>IF('Deal_Master_Wide'!$EM$199="","",'Deal_Master_Wide'!$EM$199)</x:f>
      </x:c>
      <x:c r="AA1379" s="52" t="str">
        <x:f>IF('Deal_Master_Wide'!$AL$199="","",'Deal_Master_Wide'!$AL$199)</x:f>
        <x:v>Unknown</x:v>
      </x:c>
      <x:c r="AB1379" s="54" t="str">
        <x:f>IF('Deal_Master_Wide'!$AF$199="","",'Deal_Master_Wide'!$AF$199)</x:f>
      </x:c>
      <x:c r="AC1379" s="52" t="str">
        <x:f>IF(COUNT($P1379,$Q1379,$R1379,$S1379,$T1379,$U1379,$V1379,$W1379,$X1379)=9,"Yes","No")</x:f>
        <x:v>No</x:v>
      </x:c>
      <x:c r="AD1379" s="52" t="str">
        <x:f>IF(COUNT($Y1379,$Z1379)=2,"Yes","No")</x:f>
        <x:v>No</x:v>
      </x:c>
      <x:c r="AE1379" s="50" t="str"/>
      <x:c r="AF1379" t="str"/>
    </x:row>
    <x:row r="1380" ht="20" customHeight="1">
      <x:c r="A1380" s="50" t="str">
        <x:v>CTL-0197</x:v>
      </x:c>
      <x:c r="B1380" s="50" t="str">
        <x:v>Candidate alternative-rationale group</x:v>
      </x:c>
      <x:c r="C1380" s="52" t="str">
        <x:f>IF('Deal_Master_Wide'!$AU$199="","",'Deal_Master_Wide'!$AU$199)</x:f>
        <x:v>Not reviewed</x:v>
      </x:c>
      <x:c r="D1380" s="52" t="str">
        <x:f>IF('Deal_Master_Wide'!$AV$199="","",'Deal_Master_Wide'!$AV$199)</x:f>
        <x:v>Not assessed</x:v>
      </x:c>
      <x:c r="E1380" s="50" t="n">
        <x:v>0</x:v>
      </x:c>
      <x:c r="F1380" s="52" t="str">
        <x:f>IF(OR($C1380="High-confidence innovation-driven",$C1380="Medium-confidence innovation-driven"),1,IF($C1380="Clear alternative-rationale",0,""))</x:f>
      </x:c>
      <x:c r="G1380" s="52" t="str">
        <x:f>IF('Deal_Master_Wide'!$M$199="","",'Deal_Master_Wide'!$M$199)</x:f>
        <x:v>Review</x:v>
      </x:c>
      <x:c r="H1380" s="50" t="str">
        <x:v>Omnicare Holding GmbH &amp; Co KG</x:v>
      </x:c>
      <x:c r="I1380" s="50" t="str">
        <x:v>Omnicare Holding GmbH &amp; Co KG; Megapharm GmbH</x:v>
      </x:c>
      <x:c r="J1380" s="50" t="n">
        <x:v>2015</x:v>
      </x:c>
      <x:c r="K1380" s="50" t="n">
        <x:v>3</x:v>
      </x:c>
      <x:c r="L1380" s="50" t="n">
        <x:v>2018</x:v>
      </x:c>
      <x:c r="M1380" s="50" t="n">
        <x:v>1</x:v>
      </x:c>
      <x:c r="N1380" s="50" t="n">
        <x:v>1</x:v>
      </x:c>
      <x:c r="O1380" s="52" t="str">
        <x:f>IF($F1380="","",$F1380*$M1380)</x:f>
      </x:c>
      <x:c r="P1380" s="54" t="str">
        <x:f>IF('Deal_Master_Wide'!$BV$199="","",'Deal_Master_Wide'!$BV$199)</x:f>
      </x:c>
      <x:c r="Q1380" s="54" t="str">
        <x:f>IF('Deal_Master_Wide'!$CC$199="","",'Deal_Master_Wide'!$CC$199)</x:f>
      </x:c>
      <x:c r="R1380" s="54" t="str">
        <x:f>IF('Deal_Master_Wide'!$CJ$199="","",'Deal_Master_Wide'!$CJ$199)</x:f>
      </x:c>
      <x:c r="S1380" s="54" t="str">
        <x:f>IF('Deal_Master_Wide'!$CQ$199="","",'Deal_Master_Wide'!$CQ$199)</x:f>
      </x:c>
      <x:c r="T1380" s="54" t="str">
        <x:f>IF('Deal_Master_Wide'!$CX$199="","",'Deal_Master_Wide'!$CX$199)</x:f>
      </x:c>
      <x:c r="U1380" s="54" t="str">
        <x:f>IF('Deal_Master_Wide'!$DE$199="","",'Deal_Master_Wide'!$DE$199)</x:f>
      </x:c>
      <x:c r="V1380" s="56" t="str">
        <x:f>IF('Deal_Master_Wide'!$DL$199="","",'Deal_Master_Wide'!$DL$199)</x:f>
      </x:c>
      <x:c r="W1380" s="56" t="str">
        <x:f>IF('Deal_Master_Wide'!$DS$199="","",'Deal_Master_Wide'!$DS$199)</x:f>
      </x:c>
      <x:c r="X1380" s="56" t="str">
        <x:f>IF('Deal_Master_Wide'!$DZ$199="","",'Deal_Master_Wide'!$DZ$199)</x:f>
      </x:c>
      <x:c r="Y1380" s="118" t="str">
        <x:f>IF('Deal_Master_Wide'!$EG$199="","",'Deal_Master_Wide'!$EG$199)</x:f>
      </x:c>
      <x:c r="Z1380" s="118" t="str">
        <x:f>IF('Deal_Master_Wide'!$EN$199="","",'Deal_Master_Wide'!$EN$199)</x:f>
      </x:c>
      <x:c r="AA1380" s="52" t="str">
        <x:f>IF('Deal_Master_Wide'!$AL$199="","",'Deal_Master_Wide'!$AL$199)</x:f>
        <x:v>Unknown</x:v>
      </x:c>
      <x:c r="AB1380" s="54" t="str">
        <x:f>IF('Deal_Master_Wide'!$AF$199="","",'Deal_Master_Wide'!$AF$199)</x:f>
      </x:c>
      <x:c r="AC1380" s="52" t="str">
        <x:f>IF(COUNT($P1380,$Q1380,$R1380,$S1380,$T1380,$U1380,$V1380,$W1380,$X1380)=9,"Yes","No")</x:f>
        <x:v>No</x:v>
      </x:c>
      <x:c r="AD1380" s="52" t="str">
        <x:f>IF(COUNT($Y1380,$Z1380)=2,"Yes","No")</x:f>
        <x:v>No</x:v>
      </x:c>
      <x:c r="AE1380" s="50" t="str"/>
      <x:c r="AF1380" t="str"/>
    </x:row>
    <x:row r="1381" ht="20" customHeight="1">
      <x:c r="A1381" s="50" t="str">
        <x:v>CTL-0198</x:v>
      </x:c>
      <x:c r="B1381" s="50" t="str">
        <x:v>Candidate alternative-rationale group</x:v>
      </x:c>
      <x:c r="C1381" s="52" t="str">
        <x:f>IF('Deal_Master_Wide'!$AU$200="","",'Deal_Master_Wide'!$AU$200)</x:f>
        <x:v>Not reviewed</x:v>
      </x:c>
      <x:c r="D1381" s="52" t="str">
        <x:f>IF('Deal_Master_Wide'!$AV$200="","",'Deal_Master_Wide'!$AV$200)</x:f>
        <x:v>Not assessed</x:v>
      </x:c>
      <x:c r="E1381" s="50" t="n">
        <x:v>0</x:v>
      </x:c>
      <x:c r="F1381" s="52" t="str">
        <x:f>IF(OR($C1381="High-confidence innovation-driven",$C1381="Medium-confidence innovation-driven"),1,IF($C1381="Clear alternative-rationale",0,""))</x:f>
      </x:c>
      <x:c r="G1381" s="52" t="str">
        <x:f>IF('Deal_Master_Wide'!$M$200="","",'Deal_Master_Wide'!$M$200)</x:f>
        <x:v>Review</x:v>
      </x:c>
      <x:c r="H1381" s="50" t="str">
        <x:v>Ethypharm S.A</x:v>
      </x:c>
      <x:c r="I1381" s="50" t="str">
        <x:v>Ethypharm UK Ltd</x:v>
      </x:c>
      <x:c r="J1381" s="50" t="n">
        <x:v>2015</x:v>
      </x:c>
      <x:c r="K1381" s="50" t="n">
        <x:v>-3</x:v>
      </x:c>
      <x:c r="L1381" s="50" t="n">
        <x:v>2012</x:v>
      </x:c>
      <x:c r="M1381" s="50" t="n">
        <x:v>0</x:v>
      </x:c>
      <x:c r="N1381" s="50" t="n">
        <x:v>0</x:v>
      </x:c>
      <x:c r="O1381" s="52" t="str">
        <x:f>IF($F1381="","",$F1381*$M1381)</x:f>
      </x:c>
      <x:c r="P1381" s="54" t="n">
        <x:f>IF('Deal_Master_Wide'!$BP$200="","",'Deal_Master_Wide'!$BP$200)</x:f>
        <x:v>155.9248</x:v>
      </x:c>
      <x:c r="Q1381" s="54" t="n">
        <x:f>IF('Deal_Master_Wide'!$BW$200="","",'Deal_Master_Wide'!$BW$200)</x:f>
        <x:v>24.7636</x:v>
      </x:c>
      <x:c r="R1381" s="54" t="n">
        <x:f>IF('Deal_Master_Wide'!$CD$200="","",'Deal_Master_Wide'!$CD$200)</x:f>
        <x:v>24.8551</x:v>
      </x:c>
      <x:c r="S1381" s="54" t="n">
        <x:f>IF('Deal_Master_Wide'!$CK$200="","",'Deal_Master_Wide'!$CK$200)</x:f>
        <x:v>174.7173</x:v>
      </x:c>
      <x:c r="T1381" s="54" t="str">
        <x:f>IF('Deal_Master_Wide'!$CR$200="","",'Deal_Master_Wide'!$CR$200)</x:f>
      </x:c>
      <x:c r="U1381" s="54" t="str">
        <x:f>IF('Deal_Master_Wide'!$CY$200="","",'Deal_Master_Wide'!$CY$200)</x:f>
      </x:c>
      <x:c r="V1381" s="56" t="n">
        <x:f>IF('Deal_Master_Wide'!$DF$200="","",'Deal_Master_Wide'!$DF$200)</x:f>
        <x:v>15.4618</x:v>
      </x:c>
      <x:c r="W1381" s="56" t="n">
        <x:f>IF('Deal_Master_Wide'!$DM$200="","",'Deal_Master_Wide'!$DM$200)</x:f>
        <x:v>15.8817</x:v>
      </x:c>
      <x:c r="X1381" s="56" t="str">
        <x:f>IF('Deal_Master_Wide'!$DT$200="","",'Deal_Master_Wide'!$DT$200)</x:f>
      </x:c>
      <x:c r="Y1381" s="118" t="n">
        <x:f>IF('Deal_Master_Wide'!$EA$200="","",'Deal_Master_Wide'!$EA$200)</x:f>
        <x:v>3</x:v>
      </x:c>
      <x:c r="Z1381" s="118" t="str">
        <x:f>IF('Deal_Master_Wide'!$EH$200="","",'Deal_Master_Wide'!$EH$200)</x:f>
      </x:c>
      <x:c r="AA1381" s="52" t="str">
        <x:f>IF('Deal_Master_Wide'!$AL$200="","",'Deal_Master_Wide'!$AL$200)</x:f>
        <x:v>Unknown</x:v>
      </x:c>
      <x:c r="AB1381" s="54" t="str">
        <x:f>IF('Deal_Master_Wide'!$AF$200="","",'Deal_Master_Wide'!$AF$200)</x:f>
      </x:c>
      <x:c r="AC1381" s="52" t="str">
        <x:f>IF(COUNT($P1381,$Q1381,$R1381,$S1381,$T1381,$U1381,$V1381,$W1381,$X1381)=9,"Yes","No")</x:f>
        <x:v>No</x:v>
      </x:c>
      <x:c r="AD1381" s="52" t="str">
        <x:f>IF(COUNT($Y1381,$Z1381)=2,"Yes","No")</x:f>
        <x:v>No</x:v>
      </x:c>
      <x:c r="AE1381" s="50" t="str"/>
      <x:c r="AF1381" t="str"/>
    </x:row>
    <x:row r="1382" ht="20" customHeight="1">
      <x:c r="A1382" s="50" t="str">
        <x:v>CTL-0198</x:v>
      </x:c>
      <x:c r="B1382" s="50" t="str">
        <x:v>Candidate alternative-rationale group</x:v>
      </x:c>
      <x:c r="C1382" s="52" t="str">
        <x:f>IF('Deal_Master_Wide'!$AU$200="","",'Deal_Master_Wide'!$AU$200)</x:f>
        <x:v>Not reviewed</x:v>
      </x:c>
      <x:c r="D1382" s="52" t="str">
        <x:f>IF('Deal_Master_Wide'!$AV$200="","",'Deal_Master_Wide'!$AV$200)</x:f>
        <x:v>Not assessed</x:v>
      </x:c>
      <x:c r="E1382" s="50" t="n">
        <x:v>0</x:v>
      </x:c>
      <x:c r="F1382" s="52" t="str">
        <x:f>IF(OR($C1382="High-confidence innovation-driven",$C1382="Medium-confidence innovation-driven"),1,IF($C1382="Clear alternative-rationale",0,""))</x:f>
      </x:c>
      <x:c r="G1382" s="52" t="str">
        <x:f>IF('Deal_Master_Wide'!$M$200="","",'Deal_Master_Wide'!$M$200)</x:f>
        <x:v>Review</x:v>
      </x:c>
      <x:c r="H1382" s="50" t="str">
        <x:v>Ethypharm S.A</x:v>
      </x:c>
      <x:c r="I1382" s="50" t="str">
        <x:v>Ethypharm UK Ltd</x:v>
      </x:c>
      <x:c r="J1382" s="50" t="n">
        <x:v>2015</x:v>
      </x:c>
      <x:c r="K1382" s="50" t="n">
        <x:v>-2</x:v>
      </x:c>
      <x:c r="L1382" s="50" t="n">
        <x:v>2013</x:v>
      </x:c>
      <x:c r="M1382" s="50" t="n">
        <x:v>0</x:v>
      </x:c>
      <x:c r="N1382" s="50" t="n">
        <x:v>0</x:v>
      </x:c>
      <x:c r="O1382" s="52" t="str">
        <x:f>IF($F1382="","",$F1382*$M1382)</x:f>
      </x:c>
      <x:c r="P1382" s="54" t="n">
        <x:f>IF('Deal_Master_Wide'!$BQ$200="","",'Deal_Master_Wide'!$BQ$200)</x:f>
        <x:v>164.7155</x:v>
      </x:c>
      <x:c r="Q1382" s="54" t="n">
        <x:f>IF('Deal_Master_Wide'!$BX$200="","",'Deal_Master_Wide'!$BX$200)</x:f>
        <x:v>26.1085</x:v>
      </x:c>
      <x:c r="R1382" s="54" t="n">
        <x:f>IF('Deal_Master_Wide'!$CE$200="","",'Deal_Master_Wide'!$CE$200)</x:f>
        <x:v>19.5453</x:v>
      </x:c>
      <x:c r="S1382" s="54" t="n">
        <x:f>IF('Deal_Master_Wide'!$CL$200="","",'Deal_Master_Wide'!$CL$200)</x:f>
        <x:v>175.9696</x:v>
      </x:c>
      <x:c r="T1382" s="54" t="str">
        <x:f>IF('Deal_Master_Wide'!$CS$200="","",'Deal_Master_Wide'!$CS$200)</x:f>
      </x:c>
      <x:c r="U1382" s="54" t="str">
        <x:f>IF('Deal_Master_Wide'!$CZ$200="","",'Deal_Master_Wide'!$CZ$200)</x:f>
      </x:c>
      <x:c r="V1382" s="56" t="n">
        <x:f>IF('Deal_Master_Wide'!$DG$200="","",'Deal_Master_Wide'!$DG$200)</x:f>
        <x:v>11.1469</x:v>
      </x:c>
      <x:c r="W1382" s="56" t="n">
        <x:f>IF('Deal_Master_Wide'!$DN$200="","",'Deal_Master_Wide'!$DN$200)</x:f>
        <x:v>15.8506</x:v>
      </x:c>
      <x:c r="X1382" s="56" t="str">
        <x:f>IF('Deal_Master_Wide'!$DU$200="","",'Deal_Master_Wide'!$DU$200)</x:f>
      </x:c>
      <x:c r="Y1382" s="118" t="n">
        <x:f>IF('Deal_Master_Wide'!$EB$200="","",'Deal_Master_Wide'!$EB$200)</x:f>
        <x:v>1</x:v>
      </x:c>
      <x:c r="Z1382" s="118" t="n">
        <x:f>IF('Deal_Master_Wide'!$EI$200="","",'Deal_Master_Wide'!$EI$200)</x:f>
        <x:v>3</x:v>
      </x:c>
      <x:c r="AA1382" s="52" t="str">
        <x:f>IF('Deal_Master_Wide'!$AL$200="","",'Deal_Master_Wide'!$AL$200)</x:f>
        <x:v>Unknown</x:v>
      </x:c>
      <x:c r="AB1382" s="54" t="str">
        <x:f>IF('Deal_Master_Wide'!$AF$200="","",'Deal_Master_Wide'!$AF$200)</x:f>
      </x:c>
      <x:c r="AC1382" s="52" t="str">
        <x:f>IF(COUNT($P1382,$Q1382,$R1382,$S1382,$T1382,$U1382,$V1382,$W1382,$X1382)=9,"Yes","No")</x:f>
        <x:v>No</x:v>
      </x:c>
      <x:c r="AD1382" s="52" t="str">
        <x:f>IF(COUNT($Y1382,$Z1382)=2,"Yes","No")</x:f>
        <x:v>Yes</x:v>
      </x:c>
      <x:c r="AE1382" s="50" t="str"/>
      <x:c r="AF1382" t="str"/>
    </x:row>
    <x:row r="1383" ht="20" customHeight="1">
      <x:c r="A1383" s="50" t="str">
        <x:v>CTL-0198</x:v>
      </x:c>
      <x:c r="B1383" s="50" t="str">
        <x:v>Candidate alternative-rationale group</x:v>
      </x:c>
      <x:c r="C1383" s="52" t="str">
        <x:f>IF('Deal_Master_Wide'!$AU$200="","",'Deal_Master_Wide'!$AU$200)</x:f>
        <x:v>Not reviewed</x:v>
      </x:c>
      <x:c r="D1383" s="52" t="str">
        <x:f>IF('Deal_Master_Wide'!$AV$200="","",'Deal_Master_Wide'!$AV$200)</x:f>
        <x:v>Not assessed</x:v>
      </x:c>
      <x:c r="E1383" s="50" t="n">
        <x:v>0</x:v>
      </x:c>
      <x:c r="F1383" s="52" t="str">
        <x:f>IF(OR($C1383="High-confidence innovation-driven",$C1383="Medium-confidence innovation-driven"),1,IF($C1383="Clear alternative-rationale",0,""))</x:f>
      </x:c>
      <x:c r="G1383" s="52" t="str">
        <x:f>IF('Deal_Master_Wide'!$M$200="","",'Deal_Master_Wide'!$M$200)</x:f>
        <x:v>Review</x:v>
      </x:c>
      <x:c r="H1383" s="50" t="str">
        <x:v>Ethypharm S.A</x:v>
      </x:c>
      <x:c r="I1383" s="50" t="str">
        <x:v>Ethypharm UK Ltd</x:v>
      </x:c>
      <x:c r="J1383" s="50" t="n">
        <x:v>2015</x:v>
      </x:c>
      <x:c r="K1383" s="50" t="n">
        <x:v>-1</x:v>
      </x:c>
      <x:c r="L1383" s="50" t="n">
        <x:v>2014</x:v>
      </x:c>
      <x:c r="M1383" s="50" t="n">
        <x:v>0</x:v>
      </x:c>
      <x:c r="N1383" s="50" t="n">
        <x:v>0</x:v>
      </x:c>
      <x:c r="O1383" s="52" t="str">
        <x:f>IF($F1383="","",$F1383*$M1383)</x:f>
      </x:c>
      <x:c r="P1383" s="54" t="str">
        <x:f>IF('Deal_Master_Wide'!$BR$200="","",'Deal_Master_Wide'!$BR$200)</x:f>
      </x:c>
      <x:c r="Q1383" s="54" t="str">
        <x:f>IF('Deal_Master_Wide'!$BY$200="","",'Deal_Master_Wide'!$BY$200)</x:f>
      </x:c>
      <x:c r="R1383" s="54" t="str">
        <x:f>IF('Deal_Master_Wide'!$CF$200="","",'Deal_Master_Wide'!$CF$200)</x:f>
      </x:c>
      <x:c r="S1383" s="54" t="str">
        <x:f>IF('Deal_Master_Wide'!$CM$200="","",'Deal_Master_Wide'!$CM$200)</x:f>
      </x:c>
      <x:c r="T1383" s="54" t="str">
        <x:f>IF('Deal_Master_Wide'!$CT$200="","",'Deal_Master_Wide'!$CT$200)</x:f>
      </x:c>
      <x:c r="U1383" s="54" t="str">
        <x:f>IF('Deal_Master_Wide'!$DA$200="","",'Deal_Master_Wide'!$DA$200)</x:f>
      </x:c>
      <x:c r="V1383" s="56" t="str">
        <x:f>IF('Deal_Master_Wide'!$DH$200="","",'Deal_Master_Wide'!$DH$200)</x:f>
      </x:c>
      <x:c r="W1383" s="56" t="str">
        <x:f>IF('Deal_Master_Wide'!$DO$200="","",'Deal_Master_Wide'!$DO$200)</x:f>
      </x:c>
      <x:c r="X1383" s="56" t="str">
        <x:f>IF('Deal_Master_Wide'!$DV$200="","",'Deal_Master_Wide'!$DV$200)</x:f>
      </x:c>
      <x:c r="Y1383" s="118" t="n">
        <x:f>IF('Deal_Master_Wide'!$EC$200="","",'Deal_Master_Wide'!$EC$200)</x:f>
        <x:v>1</x:v>
      </x:c>
      <x:c r="Z1383" s="118" t="str">
        <x:f>IF('Deal_Master_Wide'!$EJ$200="","",'Deal_Master_Wide'!$EJ$200)</x:f>
      </x:c>
      <x:c r="AA1383" s="52" t="str">
        <x:f>IF('Deal_Master_Wide'!$AL$200="","",'Deal_Master_Wide'!$AL$200)</x:f>
        <x:v>Unknown</x:v>
      </x:c>
      <x:c r="AB1383" s="54" t="str">
        <x:f>IF('Deal_Master_Wide'!$AF$200="","",'Deal_Master_Wide'!$AF$200)</x:f>
      </x:c>
      <x:c r="AC1383" s="52" t="str">
        <x:f>IF(COUNT($P1383,$Q1383,$R1383,$S1383,$T1383,$U1383,$V1383,$W1383,$X1383)=9,"Yes","No")</x:f>
        <x:v>No</x:v>
      </x:c>
      <x:c r="AD1383" s="52" t="str">
        <x:f>IF(COUNT($Y1383,$Z1383)=2,"Yes","No")</x:f>
        <x:v>No</x:v>
      </x:c>
      <x:c r="AE1383" s="50" t="str"/>
      <x:c r="AF1383" t="str"/>
    </x:row>
    <x:row r="1384" ht="20" customHeight="1">
      <x:c r="A1384" s="50" t="str">
        <x:v>CTL-0198</x:v>
      </x:c>
      <x:c r="B1384" s="50" t="str">
        <x:v>Candidate alternative-rationale group</x:v>
      </x:c>
      <x:c r="C1384" s="52" t="str">
        <x:f>IF('Deal_Master_Wide'!$AU$200="","",'Deal_Master_Wide'!$AU$200)</x:f>
        <x:v>Not reviewed</x:v>
      </x:c>
      <x:c r="D1384" s="52" t="str">
        <x:f>IF('Deal_Master_Wide'!$AV$200="","",'Deal_Master_Wide'!$AV$200)</x:f>
        <x:v>Not assessed</x:v>
      </x:c>
      <x:c r="E1384" s="50" t="n">
        <x:v>0</x:v>
      </x:c>
      <x:c r="F1384" s="52" t="str">
        <x:f>IF(OR($C1384="High-confidence innovation-driven",$C1384="Medium-confidence innovation-driven"),1,IF($C1384="Clear alternative-rationale",0,""))</x:f>
      </x:c>
      <x:c r="G1384" s="52" t="str">
        <x:f>IF('Deal_Master_Wide'!$M$200="","",'Deal_Master_Wide'!$M$200)</x:f>
        <x:v>Review</x:v>
      </x:c>
      <x:c r="H1384" s="50" t="str">
        <x:v>Ethypharm S.A</x:v>
      </x:c>
      <x:c r="I1384" s="50" t="str">
        <x:v>Ethypharm UK Ltd</x:v>
      </x:c>
      <x:c r="J1384" s="50" t="n">
        <x:v>2015</x:v>
      </x:c>
      <x:c r="K1384" s="50" t="n">
        <x:v>0</x:v>
      </x:c>
      <x:c r="L1384" s="50" t="n">
        <x:v>2015</x:v>
      </x:c>
      <x:c r="M1384" s="50" t="n">
        <x:v>0</x:v>
      </x:c>
      <x:c r="N1384" s="50" t="n">
        <x:v>1</x:v>
      </x:c>
      <x:c r="O1384" s="52" t="str">
        <x:f>IF($F1384="","",$F1384*$M1384)</x:f>
      </x:c>
      <x:c r="P1384" s="54" t="str">
        <x:f>IF('Deal_Master_Wide'!$BS$200="","",'Deal_Master_Wide'!$BS$200)</x:f>
      </x:c>
      <x:c r="Q1384" s="54" t="str">
        <x:f>IF('Deal_Master_Wide'!$BZ$200="","",'Deal_Master_Wide'!$BZ$200)</x:f>
      </x:c>
      <x:c r="R1384" s="54" t="str">
        <x:f>IF('Deal_Master_Wide'!$CG$200="","",'Deal_Master_Wide'!$CG$200)</x:f>
      </x:c>
      <x:c r="S1384" s="54" t="str">
        <x:f>IF('Deal_Master_Wide'!$CN$200="","",'Deal_Master_Wide'!$CN$200)</x:f>
      </x:c>
      <x:c r="T1384" s="54" t="str">
        <x:f>IF('Deal_Master_Wide'!$CU$200="","",'Deal_Master_Wide'!$CU$200)</x:f>
      </x:c>
      <x:c r="U1384" s="54" t="str">
        <x:f>IF('Deal_Master_Wide'!$DB$200="","",'Deal_Master_Wide'!$DB$200)</x:f>
      </x:c>
      <x:c r="V1384" s="56" t="str">
        <x:f>IF('Deal_Master_Wide'!$DI$200="","",'Deal_Master_Wide'!$DI$200)</x:f>
      </x:c>
      <x:c r="W1384" s="56" t="str">
        <x:f>IF('Deal_Master_Wide'!$DP$200="","",'Deal_Master_Wide'!$DP$200)</x:f>
      </x:c>
      <x:c r="X1384" s="56" t="str">
        <x:f>IF('Deal_Master_Wide'!$DW$200="","",'Deal_Master_Wide'!$DW$200)</x:f>
      </x:c>
      <x:c r="Y1384" s="118" t="str">
        <x:f>IF('Deal_Master_Wide'!$ED$200="","",'Deal_Master_Wide'!$ED$200)</x:f>
      </x:c>
      <x:c r="Z1384" s="118" t="str">
        <x:f>IF('Deal_Master_Wide'!$EK$200="","",'Deal_Master_Wide'!$EK$200)</x:f>
      </x:c>
      <x:c r="AA1384" s="52" t="str">
        <x:f>IF('Deal_Master_Wide'!$AL$200="","",'Deal_Master_Wide'!$AL$200)</x:f>
        <x:v>Unknown</x:v>
      </x:c>
      <x:c r="AB1384" s="54" t="str">
        <x:f>IF('Deal_Master_Wide'!$AF$200="","",'Deal_Master_Wide'!$AF$200)</x:f>
      </x:c>
      <x:c r="AC1384" s="52" t="str">
        <x:f>IF(COUNT($P1384,$Q1384,$R1384,$S1384,$T1384,$U1384,$V1384,$W1384,$X1384)=9,"Yes","No")</x:f>
        <x:v>No</x:v>
      </x:c>
      <x:c r="AD1384" s="52" t="str">
        <x:f>IF(COUNT($Y1384,$Z1384)=2,"Yes","No")</x:f>
        <x:v>No</x:v>
      </x:c>
      <x:c r="AE1384" s="50" t="str"/>
      <x:c r="AF1384" t="str"/>
    </x:row>
    <x:row r="1385" ht="20" customHeight="1">
      <x:c r="A1385" s="50" t="str">
        <x:v>CTL-0198</x:v>
      </x:c>
      <x:c r="B1385" s="50" t="str">
        <x:v>Candidate alternative-rationale group</x:v>
      </x:c>
      <x:c r="C1385" s="52" t="str">
        <x:f>IF('Deal_Master_Wide'!$AU$200="","",'Deal_Master_Wide'!$AU$200)</x:f>
        <x:v>Not reviewed</x:v>
      </x:c>
      <x:c r="D1385" s="52" t="str">
        <x:f>IF('Deal_Master_Wide'!$AV$200="","",'Deal_Master_Wide'!$AV$200)</x:f>
        <x:v>Not assessed</x:v>
      </x:c>
      <x:c r="E1385" s="50" t="n">
        <x:v>0</x:v>
      </x:c>
      <x:c r="F1385" s="52" t="str">
        <x:f>IF(OR($C1385="High-confidence innovation-driven",$C1385="Medium-confidence innovation-driven"),1,IF($C1385="Clear alternative-rationale",0,""))</x:f>
      </x:c>
      <x:c r="G1385" s="52" t="str">
        <x:f>IF('Deal_Master_Wide'!$M$200="","",'Deal_Master_Wide'!$M$200)</x:f>
        <x:v>Review</x:v>
      </x:c>
      <x:c r="H1385" s="50" t="str">
        <x:v>Ethypharm S.A</x:v>
      </x:c>
      <x:c r="I1385" s="50" t="str">
        <x:v>Ethypharm UK Ltd</x:v>
      </x:c>
      <x:c r="J1385" s="50" t="n">
        <x:v>2015</x:v>
      </x:c>
      <x:c r="K1385" s="50" t="n">
        <x:v>1</x:v>
      </x:c>
      <x:c r="L1385" s="50" t="n">
        <x:v>2016</x:v>
      </x:c>
      <x:c r="M1385" s="50" t="n">
        <x:v>1</x:v>
      </x:c>
      <x:c r="N1385" s="50" t="n">
        <x:v>1</x:v>
      </x:c>
      <x:c r="O1385" s="52" t="str">
        <x:f>IF($F1385="","",$F1385*$M1385)</x:f>
      </x:c>
      <x:c r="P1385" s="54" t="str">
        <x:f>IF('Deal_Master_Wide'!$BT$200="","",'Deal_Master_Wide'!$BT$200)</x:f>
      </x:c>
      <x:c r="Q1385" s="54" t="str">
        <x:f>IF('Deal_Master_Wide'!$CA$200="","",'Deal_Master_Wide'!$CA$200)</x:f>
      </x:c>
      <x:c r="R1385" s="54" t="str">
        <x:f>IF('Deal_Master_Wide'!$CH$200="","",'Deal_Master_Wide'!$CH$200)</x:f>
      </x:c>
      <x:c r="S1385" s="54" t="str">
        <x:f>IF('Deal_Master_Wide'!$CO$200="","",'Deal_Master_Wide'!$CO$200)</x:f>
      </x:c>
      <x:c r="T1385" s="54" t="str">
        <x:f>IF('Deal_Master_Wide'!$CV$200="","",'Deal_Master_Wide'!$CV$200)</x:f>
      </x:c>
      <x:c r="U1385" s="54" t="str">
        <x:f>IF('Deal_Master_Wide'!$DC$200="","",'Deal_Master_Wide'!$DC$200)</x:f>
      </x:c>
      <x:c r="V1385" s="56" t="str">
        <x:f>IF('Deal_Master_Wide'!$DJ$200="","",'Deal_Master_Wide'!$DJ$200)</x:f>
      </x:c>
      <x:c r="W1385" s="56" t="str">
        <x:f>IF('Deal_Master_Wide'!$DQ$200="","",'Deal_Master_Wide'!$DQ$200)</x:f>
      </x:c>
      <x:c r="X1385" s="56" t="str">
        <x:f>IF('Deal_Master_Wide'!$DX$200="","",'Deal_Master_Wide'!$DX$200)</x:f>
      </x:c>
      <x:c r="Y1385" s="118" t="str">
        <x:f>IF('Deal_Master_Wide'!$EE$200="","",'Deal_Master_Wide'!$EE$200)</x:f>
      </x:c>
      <x:c r="Z1385" s="118" t="str">
        <x:f>IF('Deal_Master_Wide'!$EL$200="","",'Deal_Master_Wide'!$EL$200)</x:f>
      </x:c>
      <x:c r="AA1385" s="52" t="str">
        <x:f>IF('Deal_Master_Wide'!$AL$200="","",'Deal_Master_Wide'!$AL$200)</x:f>
        <x:v>Unknown</x:v>
      </x:c>
      <x:c r="AB1385" s="54" t="str">
        <x:f>IF('Deal_Master_Wide'!$AF$200="","",'Deal_Master_Wide'!$AF$200)</x:f>
      </x:c>
      <x:c r="AC1385" s="52" t="str">
        <x:f>IF(COUNT($P1385,$Q1385,$R1385,$S1385,$T1385,$U1385,$V1385,$W1385,$X1385)=9,"Yes","No")</x:f>
        <x:v>No</x:v>
      </x:c>
      <x:c r="AD1385" s="52" t="str">
        <x:f>IF(COUNT($Y1385,$Z1385)=2,"Yes","No")</x:f>
        <x:v>No</x:v>
      </x:c>
      <x:c r="AE1385" s="50" t="str"/>
      <x:c r="AF1385" t="str"/>
    </x:row>
    <x:row r="1386" ht="20" customHeight="1">
      <x:c r="A1386" s="50" t="str">
        <x:v>CTL-0198</x:v>
      </x:c>
      <x:c r="B1386" s="50" t="str">
        <x:v>Candidate alternative-rationale group</x:v>
      </x:c>
      <x:c r="C1386" s="52" t="str">
        <x:f>IF('Deal_Master_Wide'!$AU$200="","",'Deal_Master_Wide'!$AU$200)</x:f>
        <x:v>Not reviewed</x:v>
      </x:c>
      <x:c r="D1386" s="52" t="str">
        <x:f>IF('Deal_Master_Wide'!$AV$200="","",'Deal_Master_Wide'!$AV$200)</x:f>
        <x:v>Not assessed</x:v>
      </x:c>
      <x:c r="E1386" s="50" t="n">
        <x:v>0</x:v>
      </x:c>
      <x:c r="F1386" s="52" t="str">
        <x:f>IF(OR($C1386="High-confidence innovation-driven",$C1386="Medium-confidence innovation-driven"),1,IF($C1386="Clear alternative-rationale",0,""))</x:f>
      </x:c>
      <x:c r="G1386" s="52" t="str">
        <x:f>IF('Deal_Master_Wide'!$M$200="","",'Deal_Master_Wide'!$M$200)</x:f>
        <x:v>Review</x:v>
      </x:c>
      <x:c r="H1386" s="50" t="str">
        <x:v>Ethypharm S.A</x:v>
      </x:c>
      <x:c r="I1386" s="50" t="str">
        <x:v>Ethypharm UK Ltd</x:v>
      </x:c>
      <x:c r="J1386" s="50" t="n">
        <x:v>2015</x:v>
      </x:c>
      <x:c r="K1386" s="50" t="n">
        <x:v>2</x:v>
      </x:c>
      <x:c r="L1386" s="50" t="n">
        <x:v>2017</x:v>
      </x:c>
      <x:c r="M1386" s="50" t="n">
        <x:v>1</x:v>
      </x:c>
      <x:c r="N1386" s="50" t="n">
        <x:v>1</x:v>
      </x:c>
      <x:c r="O1386" s="52" t="str">
        <x:f>IF($F1386="","",$F1386*$M1386)</x:f>
      </x:c>
      <x:c r="P1386" s="54" t="str">
        <x:f>IF('Deal_Master_Wide'!$BU$200="","",'Deal_Master_Wide'!$BU$200)</x:f>
      </x:c>
      <x:c r="Q1386" s="54" t="str">
        <x:f>IF('Deal_Master_Wide'!$CB$200="","",'Deal_Master_Wide'!$CB$200)</x:f>
      </x:c>
      <x:c r="R1386" s="54" t="str">
        <x:f>IF('Deal_Master_Wide'!$CI$200="","",'Deal_Master_Wide'!$CI$200)</x:f>
      </x:c>
      <x:c r="S1386" s="54" t="str">
        <x:f>IF('Deal_Master_Wide'!$CP$200="","",'Deal_Master_Wide'!$CP$200)</x:f>
      </x:c>
      <x:c r="T1386" s="54" t="str">
        <x:f>IF('Deal_Master_Wide'!$CW$200="","",'Deal_Master_Wide'!$CW$200)</x:f>
      </x:c>
      <x:c r="U1386" s="54" t="str">
        <x:f>IF('Deal_Master_Wide'!$DD$200="","",'Deal_Master_Wide'!$DD$200)</x:f>
      </x:c>
      <x:c r="V1386" s="56" t="str">
        <x:f>IF('Deal_Master_Wide'!$DK$200="","",'Deal_Master_Wide'!$DK$200)</x:f>
      </x:c>
      <x:c r="W1386" s="56" t="str">
        <x:f>IF('Deal_Master_Wide'!$DR$200="","",'Deal_Master_Wide'!$DR$200)</x:f>
      </x:c>
      <x:c r="X1386" s="56" t="str">
        <x:f>IF('Deal_Master_Wide'!$DY$200="","",'Deal_Master_Wide'!$DY$200)</x:f>
      </x:c>
      <x:c r="Y1386" s="118" t="str">
        <x:f>IF('Deal_Master_Wide'!$EF$200="","",'Deal_Master_Wide'!$EF$200)</x:f>
      </x:c>
      <x:c r="Z1386" s="118" t="str">
        <x:f>IF('Deal_Master_Wide'!$EM$200="","",'Deal_Master_Wide'!$EM$200)</x:f>
      </x:c>
      <x:c r="AA1386" s="52" t="str">
        <x:f>IF('Deal_Master_Wide'!$AL$200="","",'Deal_Master_Wide'!$AL$200)</x:f>
        <x:v>Unknown</x:v>
      </x:c>
      <x:c r="AB1386" s="54" t="str">
        <x:f>IF('Deal_Master_Wide'!$AF$200="","",'Deal_Master_Wide'!$AF$200)</x:f>
      </x:c>
      <x:c r="AC1386" s="52" t="str">
        <x:f>IF(COUNT($P1386,$Q1386,$R1386,$S1386,$T1386,$U1386,$V1386,$W1386,$X1386)=9,"Yes","No")</x:f>
        <x:v>No</x:v>
      </x:c>
      <x:c r="AD1386" s="52" t="str">
        <x:f>IF(COUNT($Y1386,$Z1386)=2,"Yes","No")</x:f>
        <x:v>No</x:v>
      </x:c>
      <x:c r="AE1386" s="50" t="str"/>
      <x:c r="AF1386" t="str"/>
    </x:row>
    <x:row r="1387" ht="20" customHeight="1">
      <x:c r="A1387" s="50" t="str">
        <x:v>CTL-0198</x:v>
      </x:c>
      <x:c r="B1387" s="50" t="str">
        <x:v>Candidate alternative-rationale group</x:v>
      </x:c>
      <x:c r="C1387" s="52" t="str">
        <x:f>IF('Deal_Master_Wide'!$AU$200="","",'Deal_Master_Wide'!$AU$200)</x:f>
        <x:v>Not reviewed</x:v>
      </x:c>
      <x:c r="D1387" s="52" t="str">
        <x:f>IF('Deal_Master_Wide'!$AV$200="","",'Deal_Master_Wide'!$AV$200)</x:f>
        <x:v>Not assessed</x:v>
      </x:c>
      <x:c r="E1387" s="50" t="n">
        <x:v>0</x:v>
      </x:c>
      <x:c r="F1387" s="52" t="str">
        <x:f>IF(OR($C1387="High-confidence innovation-driven",$C1387="Medium-confidence innovation-driven"),1,IF($C1387="Clear alternative-rationale",0,""))</x:f>
      </x:c>
      <x:c r="G1387" s="52" t="str">
        <x:f>IF('Deal_Master_Wide'!$M$200="","",'Deal_Master_Wide'!$M$200)</x:f>
        <x:v>Review</x:v>
      </x:c>
      <x:c r="H1387" s="50" t="str">
        <x:v>Ethypharm S.A</x:v>
      </x:c>
      <x:c r="I1387" s="50" t="str">
        <x:v>Ethypharm UK Ltd</x:v>
      </x:c>
      <x:c r="J1387" s="50" t="n">
        <x:v>2015</x:v>
      </x:c>
      <x:c r="K1387" s="50" t="n">
        <x:v>3</x:v>
      </x:c>
      <x:c r="L1387" s="50" t="n">
        <x:v>2018</x:v>
      </x:c>
      <x:c r="M1387" s="50" t="n">
        <x:v>1</x:v>
      </x:c>
      <x:c r="N1387" s="50" t="n">
        <x:v>1</x:v>
      </x:c>
      <x:c r="O1387" s="52" t="str">
        <x:f>IF($F1387="","",$F1387*$M1387)</x:f>
      </x:c>
      <x:c r="P1387" s="54" t="str">
        <x:f>IF('Deal_Master_Wide'!$BV$200="","",'Deal_Master_Wide'!$BV$200)</x:f>
      </x:c>
      <x:c r="Q1387" s="54" t="str">
        <x:f>IF('Deal_Master_Wide'!$CC$200="","",'Deal_Master_Wide'!$CC$200)</x:f>
      </x:c>
      <x:c r="R1387" s="54" t="str">
        <x:f>IF('Deal_Master_Wide'!$CJ$200="","",'Deal_Master_Wide'!$CJ$200)</x:f>
      </x:c>
      <x:c r="S1387" s="54" t="str">
        <x:f>IF('Deal_Master_Wide'!$CQ$200="","",'Deal_Master_Wide'!$CQ$200)</x:f>
      </x:c>
      <x:c r="T1387" s="54" t="str">
        <x:f>IF('Deal_Master_Wide'!$CX$200="","",'Deal_Master_Wide'!$CX$200)</x:f>
      </x:c>
      <x:c r="U1387" s="54" t="str">
        <x:f>IF('Deal_Master_Wide'!$DE$200="","",'Deal_Master_Wide'!$DE$200)</x:f>
      </x:c>
      <x:c r="V1387" s="56" t="str">
        <x:f>IF('Deal_Master_Wide'!$DL$200="","",'Deal_Master_Wide'!$DL$200)</x:f>
      </x:c>
      <x:c r="W1387" s="56" t="str">
        <x:f>IF('Deal_Master_Wide'!$DS$200="","",'Deal_Master_Wide'!$DS$200)</x:f>
      </x:c>
      <x:c r="X1387" s="56" t="str">
        <x:f>IF('Deal_Master_Wide'!$DZ$200="","",'Deal_Master_Wide'!$DZ$200)</x:f>
      </x:c>
      <x:c r="Y1387" s="118" t="str">
        <x:f>IF('Deal_Master_Wide'!$EG$200="","",'Deal_Master_Wide'!$EG$200)</x:f>
      </x:c>
      <x:c r="Z1387" s="118" t="str">
        <x:f>IF('Deal_Master_Wide'!$EN$200="","",'Deal_Master_Wide'!$EN$200)</x:f>
      </x:c>
      <x:c r="AA1387" s="52" t="str">
        <x:f>IF('Deal_Master_Wide'!$AL$200="","",'Deal_Master_Wide'!$AL$200)</x:f>
        <x:v>Unknown</x:v>
      </x:c>
      <x:c r="AB1387" s="54" t="str">
        <x:f>IF('Deal_Master_Wide'!$AF$200="","",'Deal_Master_Wide'!$AF$200)</x:f>
      </x:c>
      <x:c r="AC1387" s="52" t="str">
        <x:f>IF(COUNT($P1387,$Q1387,$R1387,$S1387,$T1387,$U1387,$V1387,$W1387,$X1387)=9,"Yes","No")</x:f>
        <x:v>No</x:v>
      </x:c>
      <x:c r="AD1387" s="52" t="str">
        <x:f>IF(COUNT($Y1387,$Z1387)=2,"Yes","No")</x:f>
        <x:v>No</x:v>
      </x:c>
      <x:c r="AE1387" s="50" t="str"/>
      <x:c r="AF1387" t="str"/>
    </x:row>
    <x:row r="1388" ht="20" customHeight="1">
      <x:c r="A1388" s="50" t="str">
        <x:v>CTL-0199</x:v>
      </x:c>
      <x:c r="B1388" s="50" t="str">
        <x:v>Candidate alternative-rationale group</x:v>
      </x:c>
      <x:c r="C1388" s="52" t="str">
        <x:f>IF('Deal_Master_Wide'!$AU$201="","",'Deal_Master_Wide'!$AU$201)</x:f>
        <x:v>Not reviewed</x:v>
      </x:c>
      <x:c r="D1388" s="52" t="str">
        <x:f>IF('Deal_Master_Wide'!$AV$201="","",'Deal_Master_Wide'!$AV$201)</x:f>
        <x:v>Not assessed</x:v>
      </x:c>
      <x:c r="E1388" s="50" t="n">
        <x:v>0</x:v>
      </x:c>
      <x:c r="F1388" s="52" t="str">
        <x:f>IF(OR($C1388="High-confidence innovation-driven",$C1388="Medium-confidence innovation-driven"),1,IF($C1388="Clear alternative-rationale",0,""))</x:f>
      </x:c>
      <x:c r="G1388" s="52" t="str">
        <x:f>IF('Deal_Master_Wide'!$M$201="","",'Deal_Master_Wide'!$M$201)</x:f>
        <x:v>Review</x:v>
      </x:c>
      <x:c r="H1388" s="50" t="str">
        <x:v>Chinook Therapeutics Inc</x:v>
      </x:c>
      <x:c r="I1388" s="50" t="str">
        <x:v>BioNovion Holding B.V.</x:v>
      </x:c>
      <x:c r="J1388" s="50" t="n">
        <x:v>2015</x:v>
      </x:c>
      <x:c r="K1388" s="50" t="n">
        <x:v>-3</x:v>
      </x:c>
      <x:c r="L1388" s="50" t="n">
        <x:v>2012</x:v>
      </x:c>
      <x:c r="M1388" s="50" t="n">
        <x:v>0</x:v>
      </x:c>
      <x:c r="N1388" s="50" t="n">
        <x:v>0</x:v>
      </x:c>
      <x:c r="O1388" s="52" t="str">
        <x:f>IF($F1388="","",$F1388*$M1388)</x:f>
      </x:c>
      <x:c r="P1388" s="54" t="str">
        <x:f>IF('Deal_Master_Wide'!$BP$201="","",'Deal_Master_Wide'!$BP$201)</x:f>
      </x:c>
      <x:c r="Q1388" s="54" t="str">
        <x:f>IF('Deal_Master_Wide'!$BW$201="","",'Deal_Master_Wide'!$BW$201)</x:f>
      </x:c>
      <x:c r="R1388" s="54" t="str">
        <x:f>IF('Deal_Master_Wide'!$CD$201="","",'Deal_Master_Wide'!$CD$201)</x:f>
      </x:c>
      <x:c r="S1388" s="54" t="str">
        <x:f>IF('Deal_Master_Wide'!$CK$201="","",'Deal_Master_Wide'!$CK$201)</x:f>
      </x:c>
      <x:c r="T1388" s="54" t="str">
        <x:f>IF('Deal_Master_Wide'!$CR$201="","",'Deal_Master_Wide'!$CR$201)</x:f>
      </x:c>
      <x:c r="U1388" s="54" t="str">
        <x:f>IF('Deal_Master_Wide'!$CY$201="","",'Deal_Master_Wide'!$CY$201)</x:f>
      </x:c>
      <x:c r="V1388" s="56" t="str">
        <x:f>IF('Deal_Master_Wide'!$DF$201="","",'Deal_Master_Wide'!$DF$201)</x:f>
      </x:c>
      <x:c r="W1388" s="56" t="str">
        <x:f>IF('Deal_Master_Wide'!$DM$201="","",'Deal_Master_Wide'!$DM$201)</x:f>
      </x:c>
      <x:c r="X1388" s="56" t="str">
        <x:f>IF('Deal_Master_Wide'!$DT$201="","",'Deal_Master_Wide'!$DT$201)</x:f>
      </x:c>
      <x:c r="Y1388" s="118" t="str">
        <x:f>IF('Deal_Master_Wide'!$EA$201="","",'Deal_Master_Wide'!$EA$201)</x:f>
      </x:c>
      <x:c r="Z1388" s="118" t="str">
        <x:f>IF('Deal_Master_Wide'!$EH$201="","",'Deal_Master_Wide'!$EH$201)</x:f>
      </x:c>
      <x:c r="AA1388" s="52" t="str">
        <x:f>IF('Deal_Master_Wide'!$AL$201="","",'Deal_Master_Wide'!$AL$201)</x:f>
        <x:v>Unknown</x:v>
      </x:c>
      <x:c r="AB1388" s="54" t="n">
        <x:f>IF('Deal_Master_Wide'!$AF$201="","",'Deal_Master_Wide'!$AF$201)</x:f>
        <x:v>32</x:v>
      </x:c>
      <x:c r="AC1388" s="52" t="str">
        <x:f>IF(COUNT($P1388,$Q1388,$R1388,$S1388,$T1388,$U1388,$V1388,$W1388,$X1388)=9,"Yes","No")</x:f>
        <x:v>No</x:v>
      </x:c>
      <x:c r="AD1388" s="52" t="str">
        <x:f>IF(COUNT($Y1388,$Z1388)=2,"Yes","No")</x:f>
        <x:v>No</x:v>
      </x:c>
      <x:c r="AE1388" s="50" t="str"/>
      <x:c r="AF1388" t="str"/>
    </x:row>
    <x:row r="1389" ht="20" customHeight="1">
      <x:c r="A1389" s="50" t="str">
        <x:v>CTL-0199</x:v>
      </x:c>
      <x:c r="B1389" s="50" t="str">
        <x:v>Candidate alternative-rationale group</x:v>
      </x:c>
      <x:c r="C1389" s="52" t="str">
        <x:f>IF('Deal_Master_Wide'!$AU$201="","",'Deal_Master_Wide'!$AU$201)</x:f>
        <x:v>Not reviewed</x:v>
      </x:c>
      <x:c r="D1389" s="52" t="str">
        <x:f>IF('Deal_Master_Wide'!$AV$201="","",'Deal_Master_Wide'!$AV$201)</x:f>
        <x:v>Not assessed</x:v>
      </x:c>
      <x:c r="E1389" s="50" t="n">
        <x:v>0</x:v>
      </x:c>
      <x:c r="F1389" s="52" t="str">
        <x:f>IF(OR($C1389="High-confidence innovation-driven",$C1389="Medium-confidence innovation-driven"),1,IF($C1389="Clear alternative-rationale",0,""))</x:f>
      </x:c>
      <x:c r="G1389" s="52" t="str">
        <x:f>IF('Deal_Master_Wide'!$M$201="","",'Deal_Master_Wide'!$M$201)</x:f>
        <x:v>Review</x:v>
      </x:c>
      <x:c r="H1389" s="50" t="str">
        <x:v>Chinook Therapeutics Inc</x:v>
      </x:c>
      <x:c r="I1389" s="50" t="str">
        <x:v>BioNovion Holding B.V.</x:v>
      </x:c>
      <x:c r="J1389" s="50" t="n">
        <x:v>2015</x:v>
      </x:c>
      <x:c r="K1389" s="50" t="n">
        <x:v>-2</x:v>
      </x:c>
      <x:c r="L1389" s="50" t="n">
        <x:v>2013</x:v>
      </x:c>
      <x:c r="M1389" s="50" t="n">
        <x:v>0</x:v>
      </x:c>
      <x:c r="N1389" s="50" t="n">
        <x:v>0</x:v>
      </x:c>
      <x:c r="O1389" s="52" t="str">
        <x:f>IF($F1389="","",$F1389*$M1389)</x:f>
      </x:c>
      <x:c r="P1389" s="54" t="str">
        <x:f>IF('Deal_Master_Wide'!$BQ$201="","",'Deal_Master_Wide'!$BQ$201)</x:f>
      </x:c>
      <x:c r="Q1389" s="54" t="str">
        <x:f>IF('Deal_Master_Wide'!$BX$201="","",'Deal_Master_Wide'!$BX$201)</x:f>
      </x:c>
      <x:c r="R1389" s="54" t="str">
        <x:f>IF('Deal_Master_Wide'!$CE$201="","",'Deal_Master_Wide'!$CE$201)</x:f>
      </x:c>
      <x:c r="S1389" s="54" t="str">
        <x:f>IF('Deal_Master_Wide'!$CL$201="","",'Deal_Master_Wide'!$CL$201)</x:f>
      </x:c>
      <x:c r="T1389" s="54" t="str">
        <x:f>IF('Deal_Master_Wide'!$CS$201="","",'Deal_Master_Wide'!$CS$201)</x:f>
      </x:c>
      <x:c r="U1389" s="54" t="str">
        <x:f>IF('Deal_Master_Wide'!$CZ$201="","",'Deal_Master_Wide'!$CZ$201)</x:f>
      </x:c>
      <x:c r="V1389" s="56" t="str">
        <x:f>IF('Deal_Master_Wide'!$DG$201="","",'Deal_Master_Wide'!$DG$201)</x:f>
      </x:c>
      <x:c r="W1389" s="56" t="str">
        <x:f>IF('Deal_Master_Wide'!$DN$201="","",'Deal_Master_Wide'!$DN$201)</x:f>
      </x:c>
      <x:c r="X1389" s="56" t="str">
        <x:f>IF('Deal_Master_Wide'!$DU$201="","",'Deal_Master_Wide'!$DU$201)</x:f>
      </x:c>
      <x:c r="Y1389" s="118" t="str">
        <x:f>IF('Deal_Master_Wide'!$EB$201="","",'Deal_Master_Wide'!$EB$201)</x:f>
      </x:c>
      <x:c r="Z1389" s="118" t="str">
        <x:f>IF('Deal_Master_Wide'!$EI$201="","",'Deal_Master_Wide'!$EI$201)</x:f>
      </x:c>
      <x:c r="AA1389" s="52" t="str">
        <x:f>IF('Deal_Master_Wide'!$AL$201="","",'Deal_Master_Wide'!$AL$201)</x:f>
        <x:v>Unknown</x:v>
      </x:c>
      <x:c r="AB1389" s="54" t="n">
        <x:f>IF('Deal_Master_Wide'!$AF$201="","",'Deal_Master_Wide'!$AF$201)</x:f>
        <x:v>32</x:v>
      </x:c>
      <x:c r="AC1389" s="52" t="str">
        <x:f>IF(COUNT($P1389,$Q1389,$R1389,$S1389,$T1389,$U1389,$V1389,$W1389,$X1389)=9,"Yes","No")</x:f>
        <x:v>No</x:v>
      </x:c>
      <x:c r="AD1389" s="52" t="str">
        <x:f>IF(COUNT($Y1389,$Z1389)=2,"Yes","No")</x:f>
        <x:v>No</x:v>
      </x:c>
      <x:c r="AE1389" s="50" t="str"/>
      <x:c r="AF1389" t="str"/>
    </x:row>
    <x:row r="1390" ht="20" customHeight="1">
      <x:c r="A1390" s="50" t="str">
        <x:v>CTL-0199</x:v>
      </x:c>
      <x:c r="B1390" s="50" t="str">
        <x:v>Candidate alternative-rationale group</x:v>
      </x:c>
      <x:c r="C1390" s="52" t="str">
        <x:f>IF('Deal_Master_Wide'!$AU$201="","",'Deal_Master_Wide'!$AU$201)</x:f>
        <x:v>Not reviewed</x:v>
      </x:c>
      <x:c r="D1390" s="52" t="str">
        <x:f>IF('Deal_Master_Wide'!$AV$201="","",'Deal_Master_Wide'!$AV$201)</x:f>
        <x:v>Not assessed</x:v>
      </x:c>
      <x:c r="E1390" s="50" t="n">
        <x:v>0</x:v>
      </x:c>
      <x:c r="F1390" s="52" t="str">
        <x:f>IF(OR($C1390="High-confidence innovation-driven",$C1390="Medium-confidence innovation-driven"),1,IF($C1390="Clear alternative-rationale",0,""))</x:f>
      </x:c>
      <x:c r="G1390" s="52" t="str">
        <x:f>IF('Deal_Master_Wide'!$M$201="","",'Deal_Master_Wide'!$M$201)</x:f>
        <x:v>Review</x:v>
      </x:c>
      <x:c r="H1390" s="50" t="str">
        <x:v>Chinook Therapeutics Inc</x:v>
      </x:c>
      <x:c r="I1390" s="50" t="str">
        <x:v>BioNovion Holding B.V.</x:v>
      </x:c>
      <x:c r="J1390" s="50" t="n">
        <x:v>2015</x:v>
      </x:c>
      <x:c r="K1390" s="50" t="n">
        <x:v>-1</x:v>
      </x:c>
      <x:c r="L1390" s="50" t="n">
        <x:v>2014</x:v>
      </x:c>
      <x:c r="M1390" s="50" t="n">
        <x:v>0</x:v>
      </x:c>
      <x:c r="N1390" s="50" t="n">
        <x:v>0</x:v>
      </x:c>
      <x:c r="O1390" s="52" t="str">
        <x:f>IF($F1390="","",$F1390*$M1390)</x:f>
      </x:c>
      <x:c r="P1390" s="54" t="str">
        <x:f>IF('Deal_Master_Wide'!$BR$201="","",'Deal_Master_Wide'!$BR$201)</x:f>
      </x:c>
      <x:c r="Q1390" s="54" t="str">
        <x:f>IF('Deal_Master_Wide'!$BY$201="","",'Deal_Master_Wide'!$BY$201)</x:f>
      </x:c>
      <x:c r="R1390" s="54" t="str">
        <x:f>IF('Deal_Master_Wide'!$CF$201="","",'Deal_Master_Wide'!$CF$201)</x:f>
      </x:c>
      <x:c r="S1390" s="54" t="str">
        <x:f>IF('Deal_Master_Wide'!$CM$201="","",'Deal_Master_Wide'!$CM$201)</x:f>
      </x:c>
      <x:c r="T1390" s="54" t="str">
        <x:f>IF('Deal_Master_Wide'!$CT$201="","",'Deal_Master_Wide'!$CT$201)</x:f>
      </x:c>
      <x:c r="U1390" s="54" t="str">
        <x:f>IF('Deal_Master_Wide'!$DA$201="","",'Deal_Master_Wide'!$DA$201)</x:f>
      </x:c>
      <x:c r="V1390" s="56" t="str">
        <x:f>IF('Deal_Master_Wide'!$DH$201="","",'Deal_Master_Wide'!$DH$201)</x:f>
      </x:c>
      <x:c r="W1390" s="56" t="str">
        <x:f>IF('Deal_Master_Wide'!$DO$201="","",'Deal_Master_Wide'!$DO$201)</x:f>
      </x:c>
      <x:c r="X1390" s="56" t="str">
        <x:f>IF('Deal_Master_Wide'!$DV$201="","",'Deal_Master_Wide'!$DV$201)</x:f>
      </x:c>
      <x:c r="Y1390" s="118" t="str">
        <x:f>IF('Deal_Master_Wide'!$EC$201="","",'Deal_Master_Wide'!$EC$201)</x:f>
      </x:c>
      <x:c r="Z1390" s="118" t="str">
        <x:f>IF('Deal_Master_Wide'!$EJ$201="","",'Deal_Master_Wide'!$EJ$201)</x:f>
      </x:c>
      <x:c r="AA1390" s="52" t="str">
        <x:f>IF('Deal_Master_Wide'!$AL$201="","",'Deal_Master_Wide'!$AL$201)</x:f>
        <x:v>Unknown</x:v>
      </x:c>
      <x:c r="AB1390" s="54" t="n">
        <x:f>IF('Deal_Master_Wide'!$AF$201="","",'Deal_Master_Wide'!$AF$201)</x:f>
        <x:v>32</x:v>
      </x:c>
      <x:c r="AC1390" s="52" t="str">
        <x:f>IF(COUNT($P1390,$Q1390,$R1390,$S1390,$T1390,$U1390,$V1390,$W1390,$X1390)=9,"Yes","No")</x:f>
        <x:v>No</x:v>
      </x:c>
      <x:c r="AD1390" s="52" t="str">
        <x:f>IF(COUNT($Y1390,$Z1390)=2,"Yes","No")</x:f>
        <x:v>No</x:v>
      </x:c>
      <x:c r="AE1390" s="50" t="str"/>
      <x:c r="AF1390" t="str"/>
    </x:row>
    <x:row r="1391" ht="20" customHeight="1">
      <x:c r="A1391" s="50" t="str">
        <x:v>CTL-0199</x:v>
      </x:c>
      <x:c r="B1391" s="50" t="str">
        <x:v>Candidate alternative-rationale group</x:v>
      </x:c>
      <x:c r="C1391" s="52" t="str">
        <x:f>IF('Deal_Master_Wide'!$AU$201="","",'Deal_Master_Wide'!$AU$201)</x:f>
        <x:v>Not reviewed</x:v>
      </x:c>
      <x:c r="D1391" s="52" t="str">
        <x:f>IF('Deal_Master_Wide'!$AV$201="","",'Deal_Master_Wide'!$AV$201)</x:f>
        <x:v>Not assessed</x:v>
      </x:c>
      <x:c r="E1391" s="50" t="n">
        <x:v>0</x:v>
      </x:c>
      <x:c r="F1391" s="52" t="str">
        <x:f>IF(OR($C1391="High-confidence innovation-driven",$C1391="Medium-confidence innovation-driven"),1,IF($C1391="Clear alternative-rationale",0,""))</x:f>
      </x:c>
      <x:c r="G1391" s="52" t="str">
        <x:f>IF('Deal_Master_Wide'!$M$201="","",'Deal_Master_Wide'!$M$201)</x:f>
        <x:v>Review</x:v>
      </x:c>
      <x:c r="H1391" s="50" t="str">
        <x:v>Chinook Therapeutics Inc</x:v>
      </x:c>
      <x:c r="I1391" s="50" t="str">
        <x:v>BioNovion Holding B.V.</x:v>
      </x:c>
      <x:c r="J1391" s="50" t="n">
        <x:v>2015</x:v>
      </x:c>
      <x:c r="K1391" s="50" t="n">
        <x:v>0</x:v>
      </x:c>
      <x:c r="L1391" s="50" t="n">
        <x:v>2015</x:v>
      </x:c>
      <x:c r="M1391" s="50" t="n">
        <x:v>0</x:v>
      </x:c>
      <x:c r="N1391" s="50" t="n">
        <x:v>1</x:v>
      </x:c>
      <x:c r="O1391" s="52" t="str">
        <x:f>IF($F1391="","",$F1391*$M1391)</x:f>
      </x:c>
      <x:c r="P1391" s="54" t="str">
        <x:f>IF('Deal_Master_Wide'!$BS$201="","",'Deal_Master_Wide'!$BS$201)</x:f>
      </x:c>
      <x:c r="Q1391" s="54" t="str">
        <x:f>IF('Deal_Master_Wide'!$BZ$201="","",'Deal_Master_Wide'!$BZ$201)</x:f>
      </x:c>
      <x:c r="R1391" s="54" t="str">
        <x:f>IF('Deal_Master_Wide'!$CG$201="","",'Deal_Master_Wide'!$CG$201)</x:f>
      </x:c>
      <x:c r="S1391" s="54" t="str">
        <x:f>IF('Deal_Master_Wide'!$CN$201="","",'Deal_Master_Wide'!$CN$201)</x:f>
      </x:c>
      <x:c r="T1391" s="54" t="str">
        <x:f>IF('Deal_Master_Wide'!$CU$201="","",'Deal_Master_Wide'!$CU$201)</x:f>
      </x:c>
      <x:c r="U1391" s="54" t="str">
        <x:f>IF('Deal_Master_Wide'!$DB$201="","",'Deal_Master_Wide'!$DB$201)</x:f>
      </x:c>
      <x:c r="V1391" s="56" t="str">
        <x:f>IF('Deal_Master_Wide'!$DI$201="","",'Deal_Master_Wide'!$DI$201)</x:f>
      </x:c>
      <x:c r="W1391" s="56" t="str">
        <x:f>IF('Deal_Master_Wide'!$DP$201="","",'Deal_Master_Wide'!$DP$201)</x:f>
      </x:c>
      <x:c r="X1391" s="56" t="str">
        <x:f>IF('Deal_Master_Wide'!$DW$201="","",'Deal_Master_Wide'!$DW$201)</x:f>
      </x:c>
      <x:c r="Y1391" s="118" t="str">
        <x:f>IF('Deal_Master_Wide'!$ED$201="","",'Deal_Master_Wide'!$ED$201)</x:f>
      </x:c>
      <x:c r="Z1391" s="118" t="str">
        <x:f>IF('Deal_Master_Wide'!$EK$201="","",'Deal_Master_Wide'!$EK$201)</x:f>
      </x:c>
      <x:c r="AA1391" s="52" t="str">
        <x:f>IF('Deal_Master_Wide'!$AL$201="","",'Deal_Master_Wide'!$AL$201)</x:f>
        <x:v>Unknown</x:v>
      </x:c>
      <x:c r="AB1391" s="54" t="n">
        <x:f>IF('Deal_Master_Wide'!$AF$201="","",'Deal_Master_Wide'!$AF$201)</x:f>
        <x:v>32</x:v>
      </x:c>
      <x:c r="AC1391" s="52" t="str">
        <x:f>IF(COUNT($P1391,$Q1391,$R1391,$S1391,$T1391,$U1391,$V1391,$W1391,$X1391)=9,"Yes","No")</x:f>
        <x:v>No</x:v>
      </x:c>
      <x:c r="AD1391" s="52" t="str">
        <x:f>IF(COUNT($Y1391,$Z1391)=2,"Yes","No")</x:f>
        <x:v>No</x:v>
      </x:c>
      <x:c r="AE1391" s="50" t="str"/>
      <x:c r="AF1391" t="str"/>
    </x:row>
    <x:row r="1392" ht="20" customHeight="1">
      <x:c r="A1392" s="50" t="str">
        <x:v>CTL-0199</x:v>
      </x:c>
      <x:c r="B1392" s="50" t="str">
        <x:v>Candidate alternative-rationale group</x:v>
      </x:c>
      <x:c r="C1392" s="52" t="str">
        <x:f>IF('Deal_Master_Wide'!$AU$201="","",'Deal_Master_Wide'!$AU$201)</x:f>
        <x:v>Not reviewed</x:v>
      </x:c>
      <x:c r="D1392" s="52" t="str">
        <x:f>IF('Deal_Master_Wide'!$AV$201="","",'Deal_Master_Wide'!$AV$201)</x:f>
        <x:v>Not assessed</x:v>
      </x:c>
      <x:c r="E1392" s="50" t="n">
        <x:v>0</x:v>
      </x:c>
      <x:c r="F1392" s="52" t="str">
        <x:f>IF(OR($C1392="High-confidence innovation-driven",$C1392="Medium-confidence innovation-driven"),1,IF($C1392="Clear alternative-rationale",0,""))</x:f>
      </x:c>
      <x:c r="G1392" s="52" t="str">
        <x:f>IF('Deal_Master_Wide'!$M$201="","",'Deal_Master_Wide'!$M$201)</x:f>
        <x:v>Review</x:v>
      </x:c>
      <x:c r="H1392" s="50" t="str">
        <x:v>Chinook Therapeutics Inc</x:v>
      </x:c>
      <x:c r="I1392" s="50" t="str">
        <x:v>BioNovion Holding B.V.</x:v>
      </x:c>
      <x:c r="J1392" s="50" t="n">
        <x:v>2015</x:v>
      </x:c>
      <x:c r="K1392" s="50" t="n">
        <x:v>1</x:v>
      </x:c>
      <x:c r="L1392" s="50" t="n">
        <x:v>2016</x:v>
      </x:c>
      <x:c r="M1392" s="50" t="n">
        <x:v>1</x:v>
      </x:c>
      <x:c r="N1392" s="50" t="n">
        <x:v>1</x:v>
      </x:c>
      <x:c r="O1392" s="52" t="str">
        <x:f>IF($F1392="","",$F1392*$M1392)</x:f>
      </x:c>
      <x:c r="P1392" s="54" t="str">
        <x:f>IF('Deal_Master_Wide'!$BT$201="","",'Deal_Master_Wide'!$BT$201)</x:f>
      </x:c>
      <x:c r="Q1392" s="54" t="str">
        <x:f>IF('Deal_Master_Wide'!$CA$201="","",'Deal_Master_Wide'!$CA$201)</x:f>
      </x:c>
      <x:c r="R1392" s="54" t="str">
        <x:f>IF('Deal_Master_Wide'!$CH$201="","",'Deal_Master_Wide'!$CH$201)</x:f>
      </x:c>
      <x:c r="S1392" s="54" t="str">
        <x:f>IF('Deal_Master_Wide'!$CO$201="","",'Deal_Master_Wide'!$CO$201)</x:f>
      </x:c>
      <x:c r="T1392" s="54" t="str">
        <x:f>IF('Deal_Master_Wide'!$CV$201="","",'Deal_Master_Wide'!$CV$201)</x:f>
      </x:c>
      <x:c r="U1392" s="54" t="str">
        <x:f>IF('Deal_Master_Wide'!$DC$201="","",'Deal_Master_Wide'!$DC$201)</x:f>
      </x:c>
      <x:c r="V1392" s="56" t="str">
        <x:f>IF('Deal_Master_Wide'!$DJ$201="","",'Deal_Master_Wide'!$DJ$201)</x:f>
      </x:c>
      <x:c r="W1392" s="56" t="str">
        <x:f>IF('Deal_Master_Wide'!$DQ$201="","",'Deal_Master_Wide'!$DQ$201)</x:f>
      </x:c>
      <x:c r="X1392" s="56" t="str">
        <x:f>IF('Deal_Master_Wide'!$DX$201="","",'Deal_Master_Wide'!$DX$201)</x:f>
      </x:c>
      <x:c r="Y1392" s="118" t="str">
        <x:f>IF('Deal_Master_Wide'!$EE$201="","",'Deal_Master_Wide'!$EE$201)</x:f>
      </x:c>
      <x:c r="Z1392" s="118" t="str">
        <x:f>IF('Deal_Master_Wide'!$EL$201="","",'Deal_Master_Wide'!$EL$201)</x:f>
      </x:c>
      <x:c r="AA1392" s="52" t="str">
        <x:f>IF('Deal_Master_Wide'!$AL$201="","",'Deal_Master_Wide'!$AL$201)</x:f>
        <x:v>Unknown</x:v>
      </x:c>
      <x:c r="AB1392" s="54" t="n">
        <x:f>IF('Deal_Master_Wide'!$AF$201="","",'Deal_Master_Wide'!$AF$201)</x:f>
        <x:v>32</x:v>
      </x:c>
      <x:c r="AC1392" s="52" t="str">
        <x:f>IF(COUNT($P1392,$Q1392,$R1392,$S1392,$T1392,$U1392,$V1392,$W1392,$X1392)=9,"Yes","No")</x:f>
        <x:v>No</x:v>
      </x:c>
      <x:c r="AD1392" s="52" t="str">
        <x:f>IF(COUNT($Y1392,$Z1392)=2,"Yes","No")</x:f>
        <x:v>No</x:v>
      </x:c>
      <x:c r="AE1392" s="50" t="str"/>
      <x:c r="AF1392" t="str"/>
    </x:row>
    <x:row r="1393" ht="20" customHeight="1">
      <x:c r="A1393" s="50" t="str">
        <x:v>CTL-0199</x:v>
      </x:c>
      <x:c r="B1393" s="50" t="str">
        <x:v>Candidate alternative-rationale group</x:v>
      </x:c>
      <x:c r="C1393" s="52" t="str">
        <x:f>IF('Deal_Master_Wide'!$AU$201="","",'Deal_Master_Wide'!$AU$201)</x:f>
        <x:v>Not reviewed</x:v>
      </x:c>
      <x:c r="D1393" s="52" t="str">
        <x:f>IF('Deal_Master_Wide'!$AV$201="","",'Deal_Master_Wide'!$AV$201)</x:f>
        <x:v>Not assessed</x:v>
      </x:c>
      <x:c r="E1393" s="50" t="n">
        <x:v>0</x:v>
      </x:c>
      <x:c r="F1393" s="52" t="str">
        <x:f>IF(OR($C1393="High-confidence innovation-driven",$C1393="Medium-confidence innovation-driven"),1,IF($C1393="Clear alternative-rationale",0,""))</x:f>
      </x:c>
      <x:c r="G1393" s="52" t="str">
        <x:f>IF('Deal_Master_Wide'!$M$201="","",'Deal_Master_Wide'!$M$201)</x:f>
        <x:v>Review</x:v>
      </x:c>
      <x:c r="H1393" s="50" t="str">
        <x:v>Chinook Therapeutics Inc</x:v>
      </x:c>
      <x:c r="I1393" s="50" t="str">
        <x:v>BioNovion Holding B.V.</x:v>
      </x:c>
      <x:c r="J1393" s="50" t="n">
        <x:v>2015</x:v>
      </x:c>
      <x:c r="K1393" s="50" t="n">
        <x:v>2</x:v>
      </x:c>
      <x:c r="L1393" s="50" t="n">
        <x:v>2017</x:v>
      </x:c>
      <x:c r="M1393" s="50" t="n">
        <x:v>1</x:v>
      </x:c>
      <x:c r="N1393" s="50" t="n">
        <x:v>1</x:v>
      </x:c>
      <x:c r="O1393" s="52" t="str">
        <x:f>IF($F1393="","",$F1393*$M1393)</x:f>
      </x:c>
      <x:c r="P1393" s="54" t="str">
        <x:f>IF('Deal_Master_Wide'!$BU$201="","",'Deal_Master_Wide'!$BU$201)</x:f>
      </x:c>
      <x:c r="Q1393" s="54" t="str">
        <x:f>IF('Deal_Master_Wide'!$CB$201="","",'Deal_Master_Wide'!$CB$201)</x:f>
      </x:c>
      <x:c r="R1393" s="54" t="str">
        <x:f>IF('Deal_Master_Wide'!$CI$201="","",'Deal_Master_Wide'!$CI$201)</x:f>
      </x:c>
      <x:c r="S1393" s="54" t="str">
        <x:f>IF('Deal_Master_Wide'!$CP$201="","",'Deal_Master_Wide'!$CP$201)</x:f>
      </x:c>
      <x:c r="T1393" s="54" t="str">
        <x:f>IF('Deal_Master_Wide'!$CW$201="","",'Deal_Master_Wide'!$CW$201)</x:f>
      </x:c>
      <x:c r="U1393" s="54" t="str">
        <x:f>IF('Deal_Master_Wide'!$DD$201="","",'Deal_Master_Wide'!$DD$201)</x:f>
      </x:c>
      <x:c r="V1393" s="56" t="str">
        <x:f>IF('Deal_Master_Wide'!$DK$201="","",'Deal_Master_Wide'!$DK$201)</x:f>
      </x:c>
      <x:c r="W1393" s="56" t="str">
        <x:f>IF('Deal_Master_Wide'!$DR$201="","",'Deal_Master_Wide'!$DR$201)</x:f>
      </x:c>
      <x:c r="X1393" s="56" t="str">
        <x:f>IF('Deal_Master_Wide'!$DY$201="","",'Deal_Master_Wide'!$DY$201)</x:f>
      </x:c>
      <x:c r="Y1393" s="118" t="str">
        <x:f>IF('Deal_Master_Wide'!$EF$201="","",'Deal_Master_Wide'!$EF$201)</x:f>
      </x:c>
      <x:c r="Z1393" s="118" t="str">
        <x:f>IF('Deal_Master_Wide'!$EM$201="","",'Deal_Master_Wide'!$EM$201)</x:f>
      </x:c>
      <x:c r="AA1393" s="52" t="str">
        <x:f>IF('Deal_Master_Wide'!$AL$201="","",'Deal_Master_Wide'!$AL$201)</x:f>
        <x:v>Unknown</x:v>
      </x:c>
      <x:c r="AB1393" s="54" t="n">
        <x:f>IF('Deal_Master_Wide'!$AF$201="","",'Deal_Master_Wide'!$AF$201)</x:f>
        <x:v>32</x:v>
      </x:c>
      <x:c r="AC1393" s="52" t="str">
        <x:f>IF(COUNT($P1393,$Q1393,$R1393,$S1393,$T1393,$U1393,$V1393,$W1393,$X1393)=9,"Yes","No")</x:f>
        <x:v>No</x:v>
      </x:c>
      <x:c r="AD1393" s="52" t="str">
        <x:f>IF(COUNT($Y1393,$Z1393)=2,"Yes","No")</x:f>
        <x:v>No</x:v>
      </x:c>
      <x:c r="AE1393" s="50" t="str"/>
      <x:c r="AF1393" t="str"/>
    </x:row>
    <x:row r="1394" ht="20" customHeight="1">
      <x:c r="A1394" s="50" t="str">
        <x:v>CTL-0199</x:v>
      </x:c>
      <x:c r="B1394" s="50" t="str">
        <x:v>Candidate alternative-rationale group</x:v>
      </x:c>
      <x:c r="C1394" s="52" t="str">
        <x:f>IF('Deal_Master_Wide'!$AU$201="","",'Deal_Master_Wide'!$AU$201)</x:f>
        <x:v>Not reviewed</x:v>
      </x:c>
      <x:c r="D1394" s="52" t="str">
        <x:f>IF('Deal_Master_Wide'!$AV$201="","",'Deal_Master_Wide'!$AV$201)</x:f>
        <x:v>Not assessed</x:v>
      </x:c>
      <x:c r="E1394" s="50" t="n">
        <x:v>0</x:v>
      </x:c>
      <x:c r="F1394" s="52" t="str">
        <x:f>IF(OR($C1394="High-confidence innovation-driven",$C1394="Medium-confidence innovation-driven"),1,IF($C1394="Clear alternative-rationale",0,""))</x:f>
      </x:c>
      <x:c r="G1394" s="52" t="str">
        <x:f>IF('Deal_Master_Wide'!$M$201="","",'Deal_Master_Wide'!$M$201)</x:f>
        <x:v>Review</x:v>
      </x:c>
      <x:c r="H1394" s="50" t="str">
        <x:v>Chinook Therapeutics Inc</x:v>
      </x:c>
      <x:c r="I1394" s="50" t="str">
        <x:v>BioNovion Holding B.V.</x:v>
      </x:c>
      <x:c r="J1394" s="50" t="n">
        <x:v>2015</x:v>
      </x:c>
      <x:c r="K1394" s="50" t="n">
        <x:v>3</x:v>
      </x:c>
      <x:c r="L1394" s="50" t="n">
        <x:v>2018</x:v>
      </x:c>
      <x:c r="M1394" s="50" t="n">
        <x:v>1</x:v>
      </x:c>
      <x:c r="N1394" s="50" t="n">
        <x:v>1</x:v>
      </x:c>
      <x:c r="O1394" s="52" t="str">
        <x:f>IF($F1394="","",$F1394*$M1394)</x:f>
      </x:c>
      <x:c r="P1394" s="54" t="str">
        <x:f>IF('Deal_Master_Wide'!$BV$201="","",'Deal_Master_Wide'!$BV$201)</x:f>
      </x:c>
      <x:c r="Q1394" s="54" t="str">
        <x:f>IF('Deal_Master_Wide'!$CC$201="","",'Deal_Master_Wide'!$CC$201)</x:f>
      </x:c>
      <x:c r="R1394" s="54" t="str">
        <x:f>IF('Deal_Master_Wide'!$CJ$201="","",'Deal_Master_Wide'!$CJ$201)</x:f>
      </x:c>
      <x:c r="S1394" s="54" t="str">
        <x:f>IF('Deal_Master_Wide'!$CQ$201="","",'Deal_Master_Wide'!$CQ$201)</x:f>
      </x:c>
      <x:c r="T1394" s="54" t="str">
        <x:f>IF('Deal_Master_Wide'!$CX$201="","",'Deal_Master_Wide'!$CX$201)</x:f>
      </x:c>
      <x:c r="U1394" s="54" t="str">
        <x:f>IF('Deal_Master_Wide'!$DE$201="","",'Deal_Master_Wide'!$DE$201)</x:f>
      </x:c>
      <x:c r="V1394" s="56" t="str">
        <x:f>IF('Deal_Master_Wide'!$DL$201="","",'Deal_Master_Wide'!$DL$201)</x:f>
      </x:c>
      <x:c r="W1394" s="56" t="str">
        <x:f>IF('Deal_Master_Wide'!$DS$201="","",'Deal_Master_Wide'!$DS$201)</x:f>
      </x:c>
      <x:c r="X1394" s="56" t="str">
        <x:f>IF('Deal_Master_Wide'!$DZ$201="","",'Deal_Master_Wide'!$DZ$201)</x:f>
      </x:c>
      <x:c r="Y1394" s="118" t="str">
        <x:f>IF('Deal_Master_Wide'!$EG$201="","",'Deal_Master_Wide'!$EG$201)</x:f>
      </x:c>
      <x:c r="Z1394" s="118" t="str">
        <x:f>IF('Deal_Master_Wide'!$EN$201="","",'Deal_Master_Wide'!$EN$201)</x:f>
      </x:c>
      <x:c r="AA1394" s="52" t="str">
        <x:f>IF('Deal_Master_Wide'!$AL$201="","",'Deal_Master_Wide'!$AL$201)</x:f>
        <x:v>Unknown</x:v>
      </x:c>
      <x:c r="AB1394" s="54" t="n">
        <x:f>IF('Deal_Master_Wide'!$AF$201="","",'Deal_Master_Wide'!$AF$201)</x:f>
        <x:v>32</x:v>
      </x:c>
      <x:c r="AC1394" s="52" t="str">
        <x:f>IF(COUNT($P1394,$Q1394,$R1394,$S1394,$T1394,$U1394,$V1394,$W1394,$X1394)=9,"Yes","No")</x:f>
        <x:v>No</x:v>
      </x:c>
      <x:c r="AD1394" s="52" t="str">
        <x:f>IF(COUNT($Y1394,$Z1394)=2,"Yes","No")</x:f>
        <x:v>No</x:v>
      </x:c>
      <x:c r="AE1394" s="50" t="str"/>
      <x:c r="AF1394" t="str"/>
    </x:row>
    <x:row r="1395" ht="20" customHeight="1">
      <x:c r="A1395" s="50" t="str">
        <x:v>CTL-0200</x:v>
      </x:c>
      <x:c r="B1395" s="50" t="str">
        <x:v>Candidate alternative-rationale group</x:v>
      </x:c>
      <x:c r="C1395" s="52" t="str">
        <x:f>IF('Deal_Master_Wide'!$AU$202="","",'Deal_Master_Wide'!$AU$202)</x:f>
        <x:v>Not reviewed</x:v>
      </x:c>
      <x:c r="D1395" s="52" t="str">
        <x:f>IF('Deal_Master_Wide'!$AV$202="","",'Deal_Master_Wide'!$AV$202)</x:f>
        <x:v>Not assessed</x:v>
      </x:c>
      <x:c r="E1395" s="50" t="n">
        <x:v>0</x:v>
      </x:c>
      <x:c r="F1395" s="52" t="str">
        <x:f>IF(OR($C1395="High-confidence innovation-driven",$C1395="Medium-confidence innovation-driven"),1,IF($C1395="Clear alternative-rationale",0,""))</x:f>
      </x:c>
      <x:c r="G1395" s="52" t="str">
        <x:f>IF('Deal_Master_Wide'!$M$202="","",'Deal_Master_Wide'!$M$202)</x:f>
        <x:v>Review</x:v>
      </x:c>
      <x:c r="H1395" s="50" t="str">
        <x:v>Stallergenes Greer Ltd</x:v>
      </x:c>
      <x:c r="I1395" s="50" t="str">
        <x:v>Greer Laboratories Inc; Stallergenes SA; Stallergenes Greer Ltd</x:v>
      </x:c>
      <x:c r="J1395" s="50" t="n">
        <x:v>2015</x:v>
      </x:c>
      <x:c r="K1395" s="50" t="n">
        <x:v>-3</x:v>
      </x:c>
      <x:c r="L1395" s="50" t="n">
        <x:v>2012</x:v>
      </x:c>
      <x:c r="M1395" s="50" t="n">
        <x:v>0</x:v>
      </x:c>
      <x:c r="N1395" s="50" t="n">
        <x:v>0</x:v>
      </x:c>
      <x:c r="O1395" s="52" t="str">
        <x:f>IF($F1395="","",$F1395*$M1395)</x:f>
      </x:c>
      <x:c r="P1395" s="54" t="str">
        <x:f>IF('Deal_Master_Wide'!$BP$202="","",'Deal_Master_Wide'!$BP$202)</x:f>
      </x:c>
      <x:c r="Q1395" s="54" t="str">
        <x:f>IF('Deal_Master_Wide'!$BW$202="","",'Deal_Master_Wide'!$BW$202)</x:f>
      </x:c>
      <x:c r="R1395" s="54" t="str">
        <x:f>IF('Deal_Master_Wide'!$CD$202="","",'Deal_Master_Wide'!$CD$202)</x:f>
      </x:c>
      <x:c r="S1395" s="54" t="str">
        <x:f>IF('Deal_Master_Wide'!$CK$202="","",'Deal_Master_Wide'!$CK$202)</x:f>
      </x:c>
      <x:c r="T1395" s="54" t="str">
        <x:f>IF('Deal_Master_Wide'!$CR$202="","",'Deal_Master_Wide'!$CR$202)</x:f>
      </x:c>
      <x:c r="U1395" s="54" t="str">
        <x:f>IF('Deal_Master_Wide'!$CY$202="","",'Deal_Master_Wide'!$CY$202)</x:f>
      </x:c>
      <x:c r="V1395" s="56" t="str">
        <x:f>IF('Deal_Master_Wide'!$DF$202="","",'Deal_Master_Wide'!$DF$202)</x:f>
      </x:c>
      <x:c r="W1395" s="56" t="str">
        <x:f>IF('Deal_Master_Wide'!$DM$202="","",'Deal_Master_Wide'!$DM$202)</x:f>
      </x:c>
      <x:c r="X1395" s="56" t="str">
        <x:f>IF('Deal_Master_Wide'!$DT$202="","",'Deal_Master_Wide'!$DT$202)</x:f>
      </x:c>
      <x:c r="Y1395" s="118" t="str">
        <x:f>IF('Deal_Master_Wide'!$EA$202="","",'Deal_Master_Wide'!$EA$202)</x:f>
      </x:c>
      <x:c r="Z1395" s="118" t="str">
        <x:f>IF('Deal_Master_Wide'!$EH$202="","",'Deal_Master_Wide'!$EH$202)</x:f>
      </x:c>
      <x:c r="AA1395" s="52" t="str">
        <x:f>IF('Deal_Master_Wide'!$AL$202="","",'Deal_Master_Wide'!$AL$202)</x:f>
        <x:v>Unknown</x:v>
      </x:c>
      <x:c r="AB1395" s="54" t="str">
        <x:f>IF('Deal_Master_Wide'!$AF$202="","",'Deal_Master_Wide'!$AF$202)</x:f>
      </x:c>
      <x:c r="AC1395" s="52" t="str">
        <x:f>IF(COUNT($P1395,$Q1395,$R1395,$S1395,$T1395,$U1395,$V1395,$W1395,$X1395)=9,"Yes","No")</x:f>
        <x:v>No</x:v>
      </x:c>
      <x:c r="AD1395" s="52" t="str">
        <x:f>IF(COUNT($Y1395,$Z1395)=2,"Yes","No")</x:f>
        <x:v>No</x:v>
      </x:c>
      <x:c r="AE1395" s="50" t="str"/>
      <x:c r="AF1395" t="str"/>
    </x:row>
    <x:row r="1396" ht="20" customHeight="1">
      <x:c r="A1396" s="50" t="str">
        <x:v>CTL-0200</x:v>
      </x:c>
      <x:c r="B1396" s="50" t="str">
        <x:v>Candidate alternative-rationale group</x:v>
      </x:c>
      <x:c r="C1396" s="52" t="str">
        <x:f>IF('Deal_Master_Wide'!$AU$202="","",'Deal_Master_Wide'!$AU$202)</x:f>
        <x:v>Not reviewed</x:v>
      </x:c>
      <x:c r="D1396" s="52" t="str">
        <x:f>IF('Deal_Master_Wide'!$AV$202="","",'Deal_Master_Wide'!$AV$202)</x:f>
        <x:v>Not assessed</x:v>
      </x:c>
      <x:c r="E1396" s="50" t="n">
        <x:v>0</x:v>
      </x:c>
      <x:c r="F1396" s="52" t="str">
        <x:f>IF(OR($C1396="High-confidence innovation-driven",$C1396="Medium-confidence innovation-driven"),1,IF($C1396="Clear alternative-rationale",0,""))</x:f>
      </x:c>
      <x:c r="G1396" s="52" t="str">
        <x:f>IF('Deal_Master_Wide'!$M$202="","",'Deal_Master_Wide'!$M$202)</x:f>
        <x:v>Review</x:v>
      </x:c>
      <x:c r="H1396" s="50" t="str">
        <x:v>Stallergenes Greer Ltd</x:v>
      </x:c>
      <x:c r="I1396" s="50" t="str">
        <x:v>Greer Laboratories Inc; Stallergenes SA; Stallergenes Greer Ltd</x:v>
      </x:c>
      <x:c r="J1396" s="50" t="n">
        <x:v>2015</x:v>
      </x:c>
      <x:c r="K1396" s="50" t="n">
        <x:v>-2</x:v>
      </x:c>
      <x:c r="L1396" s="50" t="n">
        <x:v>2013</x:v>
      </x:c>
      <x:c r="M1396" s="50" t="n">
        <x:v>0</x:v>
      </x:c>
      <x:c r="N1396" s="50" t="n">
        <x:v>0</x:v>
      </x:c>
      <x:c r="O1396" s="52" t="str">
        <x:f>IF($F1396="","",$F1396*$M1396)</x:f>
      </x:c>
      <x:c r="P1396" s="54" t="str">
        <x:f>IF('Deal_Master_Wide'!$BQ$202="","",'Deal_Master_Wide'!$BQ$202)</x:f>
      </x:c>
      <x:c r="Q1396" s="54" t="str">
        <x:f>IF('Deal_Master_Wide'!$BX$202="","",'Deal_Master_Wide'!$BX$202)</x:f>
      </x:c>
      <x:c r="R1396" s="54" t="str">
        <x:f>IF('Deal_Master_Wide'!$CE$202="","",'Deal_Master_Wide'!$CE$202)</x:f>
      </x:c>
      <x:c r="S1396" s="54" t="str">
        <x:f>IF('Deal_Master_Wide'!$CL$202="","",'Deal_Master_Wide'!$CL$202)</x:f>
      </x:c>
      <x:c r="T1396" s="54" t="str">
        <x:f>IF('Deal_Master_Wide'!$CS$202="","",'Deal_Master_Wide'!$CS$202)</x:f>
      </x:c>
      <x:c r="U1396" s="54" t="str">
        <x:f>IF('Deal_Master_Wide'!$CZ$202="","",'Deal_Master_Wide'!$CZ$202)</x:f>
      </x:c>
      <x:c r="V1396" s="56" t="str">
        <x:f>IF('Deal_Master_Wide'!$DG$202="","",'Deal_Master_Wide'!$DG$202)</x:f>
      </x:c>
      <x:c r="W1396" s="56" t="str">
        <x:f>IF('Deal_Master_Wide'!$DN$202="","",'Deal_Master_Wide'!$DN$202)</x:f>
      </x:c>
      <x:c r="X1396" s="56" t="str">
        <x:f>IF('Deal_Master_Wide'!$DU$202="","",'Deal_Master_Wide'!$DU$202)</x:f>
      </x:c>
      <x:c r="Y1396" s="118" t="str">
        <x:f>IF('Deal_Master_Wide'!$EB$202="","",'Deal_Master_Wide'!$EB$202)</x:f>
      </x:c>
      <x:c r="Z1396" s="118" t="str">
        <x:f>IF('Deal_Master_Wide'!$EI$202="","",'Deal_Master_Wide'!$EI$202)</x:f>
      </x:c>
      <x:c r="AA1396" s="52" t="str">
        <x:f>IF('Deal_Master_Wide'!$AL$202="","",'Deal_Master_Wide'!$AL$202)</x:f>
        <x:v>Unknown</x:v>
      </x:c>
      <x:c r="AB1396" s="54" t="str">
        <x:f>IF('Deal_Master_Wide'!$AF$202="","",'Deal_Master_Wide'!$AF$202)</x:f>
      </x:c>
      <x:c r="AC1396" s="52" t="str">
        <x:f>IF(COUNT($P1396,$Q1396,$R1396,$S1396,$T1396,$U1396,$V1396,$W1396,$X1396)=9,"Yes","No")</x:f>
        <x:v>No</x:v>
      </x:c>
      <x:c r="AD1396" s="52" t="str">
        <x:f>IF(COUNT($Y1396,$Z1396)=2,"Yes","No")</x:f>
        <x:v>No</x:v>
      </x:c>
      <x:c r="AE1396" s="50" t="str"/>
      <x:c r="AF1396" t="str"/>
    </x:row>
    <x:row r="1397" ht="20" customHeight="1">
      <x:c r="A1397" s="50" t="str">
        <x:v>CTL-0200</x:v>
      </x:c>
      <x:c r="B1397" s="50" t="str">
        <x:v>Candidate alternative-rationale group</x:v>
      </x:c>
      <x:c r="C1397" s="52" t="str">
        <x:f>IF('Deal_Master_Wide'!$AU$202="","",'Deal_Master_Wide'!$AU$202)</x:f>
        <x:v>Not reviewed</x:v>
      </x:c>
      <x:c r="D1397" s="52" t="str">
        <x:f>IF('Deal_Master_Wide'!$AV$202="","",'Deal_Master_Wide'!$AV$202)</x:f>
        <x:v>Not assessed</x:v>
      </x:c>
      <x:c r="E1397" s="50" t="n">
        <x:v>0</x:v>
      </x:c>
      <x:c r="F1397" s="52" t="str">
        <x:f>IF(OR($C1397="High-confidence innovation-driven",$C1397="Medium-confidence innovation-driven"),1,IF($C1397="Clear alternative-rationale",0,""))</x:f>
      </x:c>
      <x:c r="G1397" s="52" t="str">
        <x:f>IF('Deal_Master_Wide'!$M$202="","",'Deal_Master_Wide'!$M$202)</x:f>
        <x:v>Review</x:v>
      </x:c>
      <x:c r="H1397" s="50" t="str">
        <x:v>Stallergenes Greer Ltd</x:v>
      </x:c>
      <x:c r="I1397" s="50" t="str">
        <x:v>Greer Laboratories Inc; Stallergenes SA; Stallergenes Greer Ltd</x:v>
      </x:c>
      <x:c r="J1397" s="50" t="n">
        <x:v>2015</x:v>
      </x:c>
      <x:c r="K1397" s="50" t="n">
        <x:v>-1</x:v>
      </x:c>
      <x:c r="L1397" s="50" t="n">
        <x:v>2014</x:v>
      </x:c>
      <x:c r="M1397" s="50" t="n">
        <x:v>0</x:v>
      </x:c>
      <x:c r="N1397" s="50" t="n">
        <x:v>0</x:v>
      </x:c>
      <x:c r="O1397" s="52" t="str">
        <x:f>IF($F1397="","",$F1397*$M1397)</x:f>
      </x:c>
      <x:c r="P1397" s="54" t="str">
        <x:f>IF('Deal_Master_Wide'!$BR$202="","",'Deal_Master_Wide'!$BR$202)</x:f>
      </x:c>
      <x:c r="Q1397" s="54" t="str">
        <x:f>IF('Deal_Master_Wide'!$BY$202="","",'Deal_Master_Wide'!$BY$202)</x:f>
      </x:c>
      <x:c r="R1397" s="54" t="str">
        <x:f>IF('Deal_Master_Wide'!$CF$202="","",'Deal_Master_Wide'!$CF$202)</x:f>
      </x:c>
      <x:c r="S1397" s="54" t="str">
        <x:f>IF('Deal_Master_Wide'!$CM$202="","",'Deal_Master_Wide'!$CM$202)</x:f>
      </x:c>
      <x:c r="T1397" s="54" t="str">
        <x:f>IF('Deal_Master_Wide'!$CT$202="","",'Deal_Master_Wide'!$CT$202)</x:f>
      </x:c>
      <x:c r="U1397" s="54" t="str">
        <x:f>IF('Deal_Master_Wide'!$DA$202="","",'Deal_Master_Wide'!$DA$202)</x:f>
      </x:c>
      <x:c r="V1397" s="56" t="str">
        <x:f>IF('Deal_Master_Wide'!$DH$202="","",'Deal_Master_Wide'!$DH$202)</x:f>
      </x:c>
      <x:c r="W1397" s="56" t="str">
        <x:f>IF('Deal_Master_Wide'!$DO$202="","",'Deal_Master_Wide'!$DO$202)</x:f>
      </x:c>
      <x:c r="X1397" s="56" t="str">
        <x:f>IF('Deal_Master_Wide'!$DV$202="","",'Deal_Master_Wide'!$DV$202)</x:f>
      </x:c>
      <x:c r="Y1397" s="118" t="str">
        <x:f>IF('Deal_Master_Wide'!$EC$202="","",'Deal_Master_Wide'!$EC$202)</x:f>
      </x:c>
      <x:c r="Z1397" s="118" t="str">
        <x:f>IF('Deal_Master_Wide'!$EJ$202="","",'Deal_Master_Wide'!$EJ$202)</x:f>
      </x:c>
      <x:c r="AA1397" s="52" t="str">
        <x:f>IF('Deal_Master_Wide'!$AL$202="","",'Deal_Master_Wide'!$AL$202)</x:f>
        <x:v>Unknown</x:v>
      </x:c>
      <x:c r="AB1397" s="54" t="str">
        <x:f>IF('Deal_Master_Wide'!$AF$202="","",'Deal_Master_Wide'!$AF$202)</x:f>
      </x:c>
      <x:c r="AC1397" s="52" t="str">
        <x:f>IF(COUNT($P1397,$Q1397,$R1397,$S1397,$T1397,$U1397,$V1397,$W1397,$X1397)=9,"Yes","No")</x:f>
        <x:v>No</x:v>
      </x:c>
      <x:c r="AD1397" s="52" t="str">
        <x:f>IF(COUNT($Y1397,$Z1397)=2,"Yes","No")</x:f>
        <x:v>No</x:v>
      </x:c>
      <x:c r="AE1397" s="50" t="str"/>
      <x:c r="AF1397" t="str"/>
    </x:row>
    <x:row r="1398" ht="20" customHeight="1">
      <x:c r="A1398" s="50" t="str">
        <x:v>CTL-0200</x:v>
      </x:c>
      <x:c r="B1398" s="50" t="str">
        <x:v>Candidate alternative-rationale group</x:v>
      </x:c>
      <x:c r="C1398" s="52" t="str">
        <x:f>IF('Deal_Master_Wide'!$AU$202="","",'Deal_Master_Wide'!$AU$202)</x:f>
        <x:v>Not reviewed</x:v>
      </x:c>
      <x:c r="D1398" s="52" t="str">
        <x:f>IF('Deal_Master_Wide'!$AV$202="","",'Deal_Master_Wide'!$AV$202)</x:f>
        <x:v>Not assessed</x:v>
      </x:c>
      <x:c r="E1398" s="50" t="n">
        <x:v>0</x:v>
      </x:c>
      <x:c r="F1398" s="52" t="str">
        <x:f>IF(OR($C1398="High-confidence innovation-driven",$C1398="Medium-confidence innovation-driven"),1,IF($C1398="Clear alternative-rationale",0,""))</x:f>
      </x:c>
      <x:c r="G1398" s="52" t="str">
        <x:f>IF('Deal_Master_Wide'!$M$202="","",'Deal_Master_Wide'!$M$202)</x:f>
        <x:v>Review</x:v>
      </x:c>
      <x:c r="H1398" s="50" t="str">
        <x:v>Stallergenes Greer Ltd</x:v>
      </x:c>
      <x:c r="I1398" s="50" t="str">
        <x:v>Greer Laboratories Inc; Stallergenes SA; Stallergenes Greer Ltd</x:v>
      </x:c>
      <x:c r="J1398" s="50" t="n">
        <x:v>2015</x:v>
      </x:c>
      <x:c r="K1398" s="50" t="n">
        <x:v>0</x:v>
      </x:c>
      <x:c r="L1398" s="50" t="n">
        <x:v>2015</x:v>
      </x:c>
      <x:c r="M1398" s="50" t="n">
        <x:v>0</x:v>
      </x:c>
      <x:c r="N1398" s="50" t="n">
        <x:v>1</x:v>
      </x:c>
      <x:c r="O1398" s="52" t="str">
        <x:f>IF($F1398="","",$F1398*$M1398)</x:f>
      </x:c>
      <x:c r="P1398" s="54" t="str">
        <x:f>IF('Deal_Master_Wide'!$BS$202="","",'Deal_Master_Wide'!$BS$202)</x:f>
      </x:c>
      <x:c r="Q1398" s="54" t="str">
        <x:f>IF('Deal_Master_Wide'!$BZ$202="","",'Deal_Master_Wide'!$BZ$202)</x:f>
      </x:c>
      <x:c r="R1398" s="54" t="str">
        <x:f>IF('Deal_Master_Wide'!$CG$202="","",'Deal_Master_Wide'!$CG$202)</x:f>
      </x:c>
      <x:c r="S1398" s="54" t="str">
        <x:f>IF('Deal_Master_Wide'!$CN$202="","",'Deal_Master_Wide'!$CN$202)</x:f>
      </x:c>
      <x:c r="T1398" s="54" t="str">
        <x:f>IF('Deal_Master_Wide'!$CU$202="","",'Deal_Master_Wide'!$CU$202)</x:f>
      </x:c>
      <x:c r="U1398" s="54" t="str">
        <x:f>IF('Deal_Master_Wide'!$DB$202="","",'Deal_Master_Wide'!$DB$202)</x:f>
      </x:c>
      <x:c r="V1398" s="56" t="str">
        <x:f>IF('Deal_Master_Wide'!$DI$202="","",'Deal_Master_Wide'!$DI$202)</x:f>
      </x:c>
      <x:c r="W1398" s="56" t="str">
        <x:f>IF('Deal_Master_Wide'!$DP$202="","",'Deal_Master_Wide'!$DP$202)</x:f>
      </x:c>
      <x:c r="X1398" s="56" t="str">
        <x:f>IF('Deal_Master_Wide'!$DW$202="","",'Deal_Master_Wide'!$DW$202)</x:f>
      </x:c>
      <x:c r="Y1398" s="118" t="str">
        <x:f>IF('Deal_Master_Wide'!$ED$202="","",'Deal_Master_Wide'!$ED$202)</x:f>
      </x:c>
      <x:c r="Z1398" s="118" t="str">
        <x:f>IF('Deal_Master_Wide'!$EK$202="","",'Deal_Master_Wide'!$EK$202)</x:f>
      </x:c>
      <x:c r="AA1398" s="52" t="str">
        <x:f>IF('Deal_Master_Wide'!$AL$202="","",'Deal_Master_Wide'!$AL$202)</x:f>
        <x:v>Unknown</x:v>
      </x:c>
      <x:c r="AB1398" s="54" t="str">
        <x:f>IF('Deal_Master_Wide'!$AF$202="","",'Deal_Master_Wide'!$AF$202)</x:f>
      </x:c>
      <x:c r="AC1398" s="52" t="str">
        <x:f>IF(COUNT($P1398,$Q1398,$R1398,$S1398,$T1398,$U1398,$V1398,$W1398,$X1398)=9,"Yes","No")</x:f>
        <x:v>No</x:v>
      </x:c>
      <x:c r="AD1398" s="52" t="str">
        <x:f>IF(COUNT($Y1398,$Z1398)=2,"Yes","No")</x:f>
        <x:v>No</x:v>
      </x:c>
      <x:c r="AE1398" s="50" t="str"/>
      <x:c r="AF1398" t="str"/>
    </x:row>
    <x:row r="1399" ht="20" customHeight="1">
      <x:c r="A1399" s="50" t="str">
        <x:v>CTL-0200</x:v>
      </x:c>
      <x:c r="B1399" s="50" t="str">
        <x:v>Candidate alternative-rationale group</x:v>
      </x:c>
      <x:c r="C1399" s="52" t="str">
        <x:f>IF('Deal_Master_Wide'!$AU$202="","",'Deal_Master_Wide'!$AU$202)</x:f>
        <x:v>Not reviewed</x:v>
      </x:c>
      <x:c r="D1399" s="52" t="str">
        <x:f>IF('Deal_Master_Wide'!$AV$202="","",'Deal_Master_Wide'!$AV$202)</x:f>
        <x:v>Not assessed</x:v>
      </x:c>
      <x:c r="E1399" s="50" t="n">
        <x:v>0</x:v>
      </x:c>
      <x:c r="F1399" s="52" t="str">
        <x:f>IF(OR($C1399="High-confidence innovation-driven",$C1399="Medium-confidence innovation-driven"),1,IF($C1399="Clear alternative-rationale",0,""))</x:f>
      </x:c>
      <x:c r="G1399" s="52" t="str">
        <x:f>IF('Deal_Master_Wide'!$M$202="","",'Deal_Master_Wide'!$M$202)</x:f>
        <x:v>Review</x:v>
      </x:c>
      <x:c r="H1399" s="50" t="str">
        <x:v>Stallergenes Greer Ltd</x:v>
      </x:c>
      <x:c r="I1399" s="50" t="str">
        <x:v>Greer Laboratories Inc; Stallergenes SA; Stallergenes Greer Ltd</x:v>
      </x:c>
      <x:c r="J1399" s="50" t="n">
        <x:v>2015</x:v>
      </x:c>
      <x:c r="K1399" s="50" t="n">
        <x:v>1</x:v>
      </x:c>
      <x:c r="L1399" s="50" t="n">
        <x:v>2016</x:v>
      </x:c>
      <x:c r="M1399" s="50" t="n">
        <x:v>1</x:v>
      </x:c>
      <x:c r="N1399" s="50" t="n">
        <x:v>1</x:v>
      </x:c>
      <x:c r="O1399" s="52" t="str">
        <x:f>IF($F1399="","",$F1399*$M1399)</x:f>
      </x:c>
      <x:c r="P1399" s="54" t="str">
        <x:f>IF('Deal_Master_Wide'!$BT$202="","",'Deal_Master_Wide'!$BT$202)</x:f>
      </x:c>
      <x:c r="Q1399" s="54" t="str">
        <x:f>IF('Deal_Master_Wide'!$CA$202="","",'Deal_Master_Wide'!$CA$202)</x:f>
      </x:c>
      <x:c r="R1399" s="54" t="str">
        <x:f>IF('Deal_Master_Wide'!$CH$202="","",'Deal_Master_Wide'!$CH$202)</x:f>
      </x:c>
      <x:c r="S1399" s="54" t="str">
        <x:f>IF('Deal_Master_Wide'!$CO$202="","",'Deal_Master_Wide'!$CO$202)</x:f>
      </x:c>
      <x:c r="T1399" s="54" t="str">
        <x:f>IF('Deal_Master_Wide'!$CV$202="","",'Deal_Master_Wide'!$CV$202)</x:f>
      </x:c>
      <x:c r="U1399" s="54" t="str">
        <x:f>IF('Deal_Master_Wide'!$DC$202="","",'Deal_Master_Wide'!$DC$202)</x:f>
      </x:c>
      <x:c r="V1399" s="56" t="str">
        <x:f>IF('Deal_Master_Wide'!$DJ$202="","",'Deal_Master_Wide'!$DJ$202)</x:f>
      </x:c>
      <x:c r="W1399" s="56" t="str">
        <x:f>IF('Deal_Master_Wide'!$DQ$202="","",'Deal_Master_Wide'!$DQ$202)</x:f>
      </x:c>
      <x:c r="X1399" s="56" t="str">
        <x:f>IF('Deal_Master_Wide'!$DX$202="","",'Deal_Master_Wide'!$DX$202)</x:f>
      </x:c>
      <x:c r="Y1399" s="118" t="str">
        <x:f>IF('Deal_Master_Wide'!$EE$202="","",'Deal_Master_Wide'!$EE$202)</x:f>
      </x:c>
      <x:c r="Z1399" s="118" t="str">
        <x:f>IF('Deal_Master_Wide'!$EL$202="","",'Deal_Master_Wide'!$EL$202)</x:f>
      </x:c>
      <x:c r="AA1399" s="52" t="str">
        <x:f>IF('Deal_Master_Wide'!$AL$202="","",'Deal_Master_Wide'!$AL$202)</x:f>
        <x:v>Unknown</x:v>
      </x:c>
      <x:c r="AB1399" s="54" t="str">
        <x:f>IF('Deal_Master_Wide'!$AF$202="","",'Deal_Master_Wide'!$AF$202)</x:f>
      </x:c>
      <x:c r="AC1399" s="52" t="str">
        <x:f>IF(COUNT($P1399,$Q1399,$R1399,$S1399,$T1399,$U1399,$V1399,$W1399,$X1399)=9,"Yes","No")</x:f>
        <x:v>No</x:v>
      </x:c>
      <x:c r="AD1399" s="52" t="str">
        <x:f>IF(COUNT($Y1399,$Z1399)=2,"Yes","No")</x:f>
        <x:v>No</x:v>
      </x:c>
      <x:c r="AE1399" s="50" t="str"/>
      <x:c r="AF1399" t="str"/>
    </x:row>
    <x:row r="1400" ht="20" customHeight="1">
      <x:c r="A1400" s="50" t="str">
        <x:v>CTL-0200</x:v>
      </x:c>
      <x:c r="B1400" s="50" t="str">
        <x:v>Candidate alternative-rationale group</x:v>
      </x:c>
      <x:c r="C1400" s="52" t="str">
        <x:f>IF('Deal_Master_Wide'!$AU$202="","",'Deal_Master_Wide'!$AU$202)</x:f>
        <x:v>Not reviewed</x:v>
      </x:c>
      <x:c r="D1400" s="52" t="str">
        <x:f>IF('Deal_Master_Wide'!$AV$202="","",'Deal_Master_Wide'!$AV$202)</x:f>
        <x:v>Not assessed</x:v>
      </x:c>
      <x:c r="E1400" s="50" t="n">
        <x:v>0</x:v>
      </x:c>
      <x:c r="F1400" s="52" t="str">
        <x:f>IF(OR($C1400="High-confidence innovation-driven",$C1400="Medium-confidence innovation-driven"),1,IF($C1400="Clear alternative-rationale",0,""))</x:f>
      </x:c>
      <x:c r="G1400" s="52" t="str">
        <x:f>IF('Deal_Master_Wide'!$M$202="","",'Deal_Master_Wide'!$M$202)</x:f>
        <x:v>Review</x:v>
      </x:c>
      <x:c r="H1400" s="50" t="str">
        <x:v>Stallergenes Greer Ltd</x:v>
      </x:c>
      <x:c r="I1400" s="50" t="str">
        <x:v>Greer Laboratories Inc; Stallergenes SA; Stallergenes Greer Ltd</x:v>
      </x:c>
      <x:c r="J1400" s="50" t="n">
        <x:v>2015</x:v>
      </x:c>
      <x:c r="K1400" s="50" t="n">
        <x:v>2</x:v>
      </x:c>
      <x:c r="L1400" s="50" t="n">
        <x:v>2017</x:v>
      </x:c>
      <x:c r="M1400" s="50" t="n">
        <x:v>1</x:v>
      </x:c>
      <x:c r="N1400" s="50" t="n">
        <x:v>1</x:v>
      </x:c>
      <x:c r="O1400" s="52" t="str">
        <x:f>IF($F1400="","",$F1400*$M1400)</x:f>
      </x:c>
      <x:c r="P1400" s="54" t="str">
        <x:f>IF('Deal_Master_Wide'!$BU$202="","",'Deal_Master_Wide'!$BU$202)</x:f>
      </x:c>
      <x:c r="Q1400" s="54" t="str">
        <x:f>IF('Deal_Master_Wide'!$CB$202="","",'Deal_Master_Wide'!$CB$202)</x:f>
      </x:c>
      <x:c r="R1400" s="54" t="str">
        <x:f>IF('Deal_Master_Wide'!$CI$202="","",'Deal_Master_Wide'!$CI$202)</x:f>
      </x:c>
      <x:c r="S1400" s="54" t="str">
        <x:f>IF('Deal_Master_Wide'!$CP$202="","",'Deal_Master_Wide'!$CP$202)</x:f>
      </x:c>
      <x:c r="T1400" s="54" t="str">
        <x:f>IF('Deal_Master_Wide'!$CW$202="","",'Deal_Master_Wide'!$CW$202)</x:f>
      </x:c>
      <x:c r="U1400" s="54" t="str">
        <x:f>IF('Deal_Master_Wide'!$DD$202="","",'Deal_Master_Wide'!$DD$202)</x:f>
      </x:c>
      <x:c r="V1400" s="56" t="str">
        <x:f>IF('Deal_Master_Wide'!$DK$202="","",'Deal_Master_Wide'!$DK$202)</x:f>
      </x:c>
      <x:c r="W1400" s="56" t="str">
        <x:f>IF('Deal_Master_Wide'!$DR$202="","",'Deal_Master_Wide'!$DR$202)</x:f>
      </x:c>
      <x:c r="X1400" s="56" t="str">
        <x:f>IF('Deal_Master_Wide'!$DY$202="","",'Deal_Master_Wide'!$DY$202)</x:f>
      </x:c>
      <x:c r="Y1400" s="118" t="str">
        <x:f>IF('Deal_Master_Wide'!$EF$202="","",'Deal_Master_Wide'!$EF$202)</x:f>
      </x:c>
      <x:c r="Z1400" s="118" t="str">
        <x:f>IF('Deal_Master_Wide'!$EM$202="","",'Deal_Master_Wide'!$EM$202)</x:f>
      </x:c>
      <x:c r="AA1400" s="52" t="str">
        <x:f>IF('Deal_Master_Wide'!$AL$202="","",'Deal_Master_Wide'!$AL$202)</x:f>
        <x:v>Unknown</x:v>
      </x:c>
      <x:c r="AB1400" s="54" t="str">
        <x:f>IF('Deal_Master_Wide'!$AF$202="","",'Deal_Master_Wide'!$AF$202)</x:f>
      </x:c>
      <x:c r="AC1400" s="52" t="str">
        <x:f>IF(COUNT($P1400,$Q1400,$R1400,$S1400,$T1400,$U1400,$V1400,$W1400,$X1400)=9,"Yes","No")</x:f>
        <x:v>No</x:v>
      </x:c>
      <x:c r="AD1400" s="52" t="str">
        <x:f>IF(COUNT($Y1400,$Z1400)=2,"Yes","No")</x:f>
        <x:v>No</x:v>
      </x:c>
      <x:c r="AE1400" s="50" t="str"/>
      <x:c r="AF1400" t="str"/>
    </x:row>
    <x:row r="1401" ht="20" customHeight="1">
      <x:c r="A1401" s="50" t="str">
        <x:v>CTL-0200</x:v>
      </x:c>
      <x:c r="B1401" s="50" t="str">
        <x:v>Candidate alternative-rationale group</x:v>
      </x:c>
      <x:c r="C1401" s="52" t="str">
        <x:f>IF('Deal_Master_Wide'!$AU$202="","",'Deal_Master_Wide'!$AU$202)</x:f>
        <x:v>Not reviewed</x:v>
      </x:c>
      <x:c r="D1401" s="52" t="str">
        <x:f>IF('Deal_Master_Wide'!$AV$202="","",'Deal_Master_Wide'!$AV$202)</x:f>
        <x:v>Not assessed</x:v>
      </x:c>
      <x:c r="E1401" s="50" t="n">
        <x:v>0</x:v>
      </x:c>
      <x:c r="F1401" s="52" t="str">
        <x:f>IF(OR($C1401="High-confidence innovation-driven",$C1401="Medium-confidence innovation-driven"),1,IF($C1401="Clear alternative-rationale",0,""))</x:f>
      </x:c>
      <x:c r="G1401" s="52" t="str">
        <x:f>IF('Deal_Master_Wide'!$M$202="","",'Deal_Master_Wide'!$M$202)</x:f>
        <x:v>Review</x:v>
      </x:c>
      <x:c r="H1401" s="50" t="str">
        <x:v>Stallergenes Greer Ltd</x:v>
      </x:c>
      <x:c r="I1401" s="50" t="str">
        <x:v>Greer Laboratories Inc; Stallergenes SA; Stallergenes Greer Ltd</x:v>
      </x:c>
      <x:c r="J1401" s="50" t="n">
        <x:v>2015</x:v>
      </x:c>
      <x:c r="K1401" s="50" t="n">
        <x:v>3</x:v>
      </x:c>
      <x:c r="L1401" s="50" t="n">
        <x:v>2018</x:v>
      </x:c>
      <x:c r="M1401" s="50" t="n">
        <x:v>1</x:v>
      </x:c>
      <x:c r="N1401" s="50" t="n">
        <x:v>1</x:v>
      </x:c>
      <x:c r="O1401" s="52" t="str">
        <x:f>IF($F1401="","",$F1401*$M1401)</x:f>
      </x:c>
      <x:c r="P1401" s="54" t="str">
        <x:f>IF('Deal_Master_Wide'!$BV$202="","",'Deal_Master_Wide'!$BV$202)</x:f>
      </x:c>
      <x:c r="Q1401" s="54" t="str">
        <x:f>IF('Deal_Master_Wide'!$CC$202="","",'Deal_Master_Wide'!$CC$202)</x:f>
      </x:c>
      <x:c r="R1401" s="54" t="str">
        <x:f>IF('Deal_Master_Wide'!$CJ$202="","",'Deal_Master_Wide'!$CJ$202)</x:f>
      </x:c>
      <x:c r="S1401" s="54" t="str">
        <x:f>IF('Deal_Master_Wide'!$CQ$202="","",'Deal_Master_Wide'!$CQ$202)</x:f>
      </x:c>
      <x:c r="T1401" s="54" t="str">
        <x:f>IF('Deal_Master_Wide'!$CX$202="","",'Deal_Master_Wide'!$CX$202)</x:f>
      </x:c>
      <x:c r="U1401" s="54" t="str">
        <x:f>IF('Deal_Master_Wide'!$DE$202="","",'Deal_Master_Wide'!$DE$202)</x:f>
      </x:c>
      <x:c r="V1401" s="56" t="str">
        <x:f>IF('Deal_Master_Wide'!$DL$202="","",'Deal_Master_Wide'!$DL$202)</x:f>
      </x:c>
      <x:c r="W1401" s="56" t="str">
        <x:f>IF('Deal_Master_Wide'!$DS$202="","",'Deal_Master_Wide'!$DS$202)</x:f>
      </x:c>
      <x:c r="X1401" s="56" t="str">
        <x:f>IF('Deal_Master_Wide'!$DZ$202="","",'Deal_Master_Wide'!$DZ$202)</x:f>
      </x:c>
      <x:c r="Y1401" s="118" t="str">
        <x:f>IF('Deal_Master_Wide'!$EG$202="","",'Deal_Master_Wide'!$EG$202)</x:f>
      </x:c>
      <x:c r="Z1401" s="118" t="str">
        <x:f>IF('Deal_Master_Wide'!$EN$202="","",'Deal_Master_Wide'!$EN$202)</x:f>
      </x:c>
      <x:c r="AA1401" s="52" t="str">
        <x:f>IF('Deal_Master_Wide'!$AL$202="","",'Deal_Master_Wide'!$AL$202)</x:f>
        <x:v>Unknown</x:v>
      </x:c>
      <x:c r="AB1401" s="54" t="str">
        <x:f>IF('Deal_Master_Wide'!$AF$202="","",'Deal_Master_Wide'!$AF$202)</x:f>
      </x:c>
      <x:c r="AC1401" s="52" t="str">
        <x:f>IF(COUNT($P1401,$Q1401,$R1401,$S1401,$T1401,$U1401,$V1401,$W1401,$X1401)=9,"Yes","No")</x:f>
        <x:v>No</x:v>
      </x:c>
      <x:c r="AD1401" s="52" t="str">
        <x:f>IF(COUNT($Y1401,$Z1401)=2,"Yes","No")</x:f>
        <x:v>No</x:v>
      </x:c>
      <x:c r="AE1401" s="50" t="str"/>
      <x:c r="AF1401" t="str"/>
    </x:row>
    <x:row r="1402" ht="20" customHeight="1">
      <x:c r="A1402" s="50" t="str">
        <x:v>CTL-0201</x:v>
      </x:c>
      <x:c r="B1402" s="50" t="str">
        <x:v>Candidate alternative-rationale group</x:v>
      </x:c>
      <x:c r="C1402" s="52" t="str">
        <x:f>IF('Deal_Master_Wide'!$AU$203="","",'Deal_Master_Wide'!$AU$203)</x:f>
        <x:v>Not reviewed</x:v>
      </x:c>
      <x:c r="D1402" s="52" t="str">
        <x:f>IF('Deal_Master_Wide'!$AV$203="","",'Deal_Master_Wide'!$AV$203)</x:f>
        <x:v>Not assessed</x:v>
      </x:c>
      <x:c r="E1402" s="50" t="n">
        <x:v>0</x:v>
      </x:c>
      <x:c r="F1402" s="52" t="str">
        <x:f>IF(OR($C1402="High-confidence innovation-driven",$C1402="Medium-confidence innovation-driven"),1,IF($C1402="Clear alternative-rationale",0,""))</x:f>
      </x:c>
      <x:c r="G1402" s="52" t="str">
        <x:f>IF('Deal_Master_Wide'!$M$203="","",'Deal_Master_Wide'!$M$203)</x:f>
        <x:v>Review</x:v>
      </x:c>
      <x:c r="H1402" s="50" t="str">
        <x:v>Stada Arzneimittel AG</x:v>
      </x:c>
      <x:c r="I1402" s="50" t="str">
        <x:v>SCIOTEC Diagnostic Technologies GmbH</x:v>
      </x:c>
      <x:c r="J1402" s="50" t="n">
        <x:v>2015</x:v>
      </x:c>
      <x:c r="K1402" s="50" t="n">
        <x:v>-3</x:v>
      </x:c>
      <x:c r="L1402" s="50" t="n">
        <x:v>2012</x:v>
      </x:c>
      <x:c r="M1402" s="50" t="n">
        <x:v>0</x:v>
      </x:c>
      <x:c r="N1402" s="50" t="n">
        <x:v>0</x:v>
      </x:c>
      <x:c r="O1402" s="52" t="str">
        <x:f>IF($F1402="","",$F1402*$M1402)</x:f>
      </x:c>
      <x:c r="P1402" s="54" t="str">
        <x:f>IF('Deal_Master_Wide'!$BP$203="","",'Deal_Master_Wide'!$BP$203)</x:f>
      </x:c>
      <x:c r="Q1402" s="54" t="str">
        <x:f>IF('Deal_Master_Wide'!$BW$203="","",'Deal_Master_Wide'!$BW$203)</x:f>
      </x:c>
      <x:c r="R1402" s="54" t="str">
        <x:f>IF('Deal_Master_Wide'!$CD$203="","",'Deal_Master_Wide'!$CD$203)</x:f>
      </x:c>
      <x:c r="S1402" s="54" t="str">
        <x:f>IF('Deal_Master_Wide'!$CK$203="","",'Deal_Master_Wide'!$CK$203)</x:f>
      </x:c>
      <x:c r="T1402" s="54" t="str">
        <x:f>IF('Deal_Master_Wide'!$CR$203="","",'Deal_Master_Wide'!$CR$203)</x:f>
      </x:c>
      <x:c r="U1402" s="54" t="str">
        <x:f>IF('Deal_Master_Wide'!$CY$203="","",'Deal_Master_Wide'!$CY$203)</x:f>
      </x:c>
      <x:c r="V1402" s="56" t="str">
        <x:f>IF('Deal_Master_Wide'!$DF$203="","",'Deal_Master_Wide'!$DF$203)</x:f>
      </x:c>
      <x:c r="W1402" s="56" t="str">
        <x:f>IF('Deal_Master_Wide'!$DM$203="","",'Deal_Master_Wide'!$DM$203)</x:f>
      </x:c>
      <x:c r="X1402" s="56" t="str">
        <x:f>IF('Deal_Master_Wide'!$DT$203="","",'Deal_Master_Wide'!$DT$203)</x:f>
      </x:c>
      <x:c r="Y1402" s="118" t="str">
        <x:f>IF('Deal_Master_Wide'!$EA$203="","",'Deal_Master_Wide'!$EA$203)</x:f>
      </x:c>
      <x:c r="Z1402" s="118" t="str">
        <x:f>IF('Deal_Master_Wide'!$EH$203="","",'Deal_Master_Wide'!$EH$203)</x:f>
      </x:c>
      <x:c r="AA1402" s="52" t="str">
        <x:f>IF('Deal_Master_Wide'!$AL$203="","",'Deal_Master_Wide'!$AL$203)</x:f>
        <x:v>Unknown</x:v>
      </x:c>
      <x:c r="AB1402" s="54" t="n">
        <x:f>IF('Deal_Master_Wide'!$AF$203="","",'Deal_Master_Wide'!$AF$203)</x:f>
        <x:v>20</x:v>
      </x:c>
      <x:c r="AC1402" s="52" t="str">
        <x:f>IF(COUNT($P1402,$Q1402,$R1402,$S1402,$T1402,$U1402,$V1402,$W1402,$X1402)=9,"Yes","No")</x:f>
        <x:v>No</x:v>
      </x:c>
      <x:c r="AD1402" s="52" t="str">
        <x:f>IF(COUNT($Y1402,$Z1402)=2,"Yes","No")</x:f>
        <x:v>No</x:v>
      </x:c>
      <x:c r="AE1402" s="50" t="str"/>
      <x:c r="AF1402" t="str"/>
    </x:row>
    <x:row r="1403" ht="20" customHeight="1">
      <x:c r="A1403" s="50" t="str">
        <x:v>CTL-0201</x:v>
      </x:c>
      <x:c r="B1403" s="50" t="str">
        <x:v>Candidate alternative-rationale group</x:v>
      </x:c>
      <x:c r="C1403" s="52" t="str">
        <x:f>IF('Deal_Master_Wide'!$AU$203="","",'Deal_Master_Wide'!$AU$203)</x:f>
        <x:v>Not reviewed</x:v>
      </x:c>
      <x:c r="D1403" s="52" t="str">
        <x:f>IF('Deal_Master_Wide'!$AV$203="","",'Deal_Master_Wide'!$AV$203)</x:f>
        <x:v>Not assessed</x:v>
      </x:c>
      <x:c r="E1403" s="50" t="n">
        <x:v>0</x:v>
      </x:c>
      <x:c r="F1403" s="52" t="str">
        <x:f>IF(OR($C1403="High-confidence innovation-driven",$C1403="Medium-confidence innovation-driven"),1,IF($C1403="Clear alternative-rationale",0,""))</x:f>
      </x:c>
      <x:c r="G1403" s="52" t="str">
        <x:f>IF('Deal_Master_Wide'!$M$203="","",'Deal_Master_Wide'!$M$203)</x:f>
        <x:v>Review</x:v>
      </x:c>
      <x:c r="H1403" s="50" t="str">
        <x:v>Stada Arzneimittel AG</x:v>
      </x:c>
      <x:c r="I1403" s="50" t="str">
        <x:v>SCIOTEC Diagnostic Technologies GmbH</x:v>
      </x:c>
      <x:c r="J1403" s="50" t="n">
        <x:v>2015</x:v>
      </x:c>
      <x:c r="K1403" s="50" t="n">
        <x:v>-2</x:v>
      </x:c>
      <x:c r="L1403" s="50" t="n">
        <x:v>2013</x:v>
      </x:c>
      <x:c r="M1403" s="50" t="n">
        <x:v>0</x:v>
      </x:c>
      <x:c r="N1403" s="50" t="n">
        <x:v>0</x:v>
      </x:c>
      <x:c r="O1403" s="52" t="str">
        <x:f>IF($F1403="","",$F1403*$M1403)</x:f>
      </x:c>
      <x:c r="P1403" s="54" t="str">
        <x:f>IF('Deal_Master_Wide'!$BQ$203="","",'Deal_Master_Wide'!$BQ$203)</x:f>
      </x:c>
      <x:c r="Q1403" s="54" t="str">
        <x:f>IF('Deal_Master_Wide'!$BX$203="","",'Deal_Master_Wide'!$BX$203)</x:f>
      </x:c>
      <x:c r="R1403" s="54" t="str">
        <x:f>IF('Deal_Master_Wide'!$CE$203="","",'Deal_Master_Wide'!$CE$203)</x:f>
      </x:c>
      <x:c r="S1403" s="54" t="str">
        <x:f>IF('Deal_Master_Wide'!$CL$203="","",'Deal_Master_Wide'!$CL$203)</x:f>
      </x:c>
      <x:c r="T1403" s="54" t="str">
        <x:f>IF('Deal_Master_Wide'!$CS$203="","",'Deal_Master_Wide'!$CS$203)</x:f>
      </x:c>
      <x:c r="U1403" s="54" t="str">
        <x:f>IF('Deal_Master_Wide'!$CZ$203="","",'Deal_Master_Wide'!$CZ$203)</x:f>
      </x:c>
      <x:c r="V1403" s="56" t="str">
        <x:f>IF('Deal_Master_Wide'!$DG$203="","",'Deal_Master_Wide'!$DG$203)</x:f>
      </x:c>
      <x:c r="W1403" s="56" t="str">
        <x:f>IF('Deal_Master_Wide'!$DN$203="","",'Deal_Master_Wide'!$DN$203)</x:f>
      </x:c>
      <x:c r="X1403" s="56" t="str">
        <x:f>IF('Deal_Master_Wide'!$DU$203="","",'Deal_Master_Wide'!$DU$203)</x:f>
      </x:c>
      <x:c r="Y1403" s="118" t="str">
        <x:f>IF('Deal_Master_Wide'!$EB$203="","",'Deal_Master_Wide'!$EB$203)</x:f>
      </x:c>
      <x:c r="Z1403" s="118" t="str">
        <x:f>IF('Deal_Master_Wide'!$EI$203="","",'Deal_Master_Wide'!$EI$203)</x:f>
      </x:c>
      <x:c r="AA1403" s="52" t="str">
        <x:f>IF('Deal_Master_Wide'!$AL$203="","",'Deal_Master_Wide'!$AL$203)</x:f>
        <x:v>Unknown</x:v>
      </x:c>
      <x:c r="AB1403" s="54" t="n">
        <x:f>IF('Deal_Master_Wide'!$AF$203="","",'Deal_Master_Wide'!$AF$203)</x:f>
        <x:v>20</x:v>
      </x:c>
      <x:c r="AC1403" s="52" t="str">
        <x:f>IF(COUNT($P1403,$Q1403,$R1403,$S1403,$T1403,$U1403,$V1403,$W1403,$X1403)=9,"Yes","No")</x:f>
        <x:v>No</x:v>
      </x:c>
      <x:c r="AD1403" s="52" t="str">
        <x:f>IF(COUNT($Y1403,$Z1403)=2,"Yes","No")</x:f>
        <x:v>No</x:v>
      </x:c>
      <x:c r="AE1403" s="50" t="str"/>
      <x:c r="AF1403" t="str"/>
    </x:row>
    <x:row r="1404" ht="20" customHeight="1">
      <x:c r="A1404" s="50" t="str">
        <x:v>CTL-0201</x:v>
      </x:c>
      <x:c r="B1404" s="50" t="str">
        <x:v>Candidate alternative-rationale group</x:v>
      </x:c>
      <x:c r="C1404" s="52" t="str">
        <x:f>IF('Deal_Master_Wide'!$AU$203="","",'Deal_Master_Wide'!$AU$203)</x:f>
        <x:v>Not reviewed</x:v>
      </x:c>
      <x:c r="D1404" s="52" t="str">
        <x:f>IF('Deal_Master_Wide'!$AV$203="","",'Deal_Master_Wide'!$AV$203)</x:f>
        <x:v>Not assessed</x:v>
      </x:c>
      <x:c r="E1404" s="50" t="n">
        <x:v>0</x:v>
      </x:c>
      <x:c r="F1404" s="52" t="str">
        <x:f>IF(OR($C1404="High-confidence innovation-driven",$C1404="Medium-confidence innovation-driven"),1,IF($C1404="Clear alternative-rationale",0,""))</x:f>
      </x:c>
      <x:c r="G1404" s="52" t="str">
        <x:f>IF('Deal_Master_Wide'!$M$203="","",'Deal_Master_Wide'!$M$203)</x:f>
        <x:v>Review</x:v>
      </x:c>
      <x:c r="H1404" s="50" t="str">
        <x:v>Stada Arzneimittel AG</x:v>
      </x:c>
      <x:c r="I1404" s="50" t="str">
        <x:v>SCIOTEC Diagnostic Technologies GmbH</x:v>
      </x:c>
      <x:c r="J1404" s="50" t="n">
        <x:v>2015</x:v>
      </x:c>
      <x:c r="K1404" s="50" t="n">
        <x:v>-1</x:v>
      </x:c>
      <x:c r="L1404" s="50" t="n">
        <x:v>2014</x:v>
      </x:c>
      <x:c r="M1404" s="50" t="n">
        <x:v>0</x:v>
      </x:c>
      <x:c r="N1404" s="50" t="n">
        <x:v>0</x:v>
      </x:c>
      <x:c r="O1404" s="52" t="str">
        <x:f>IF($F1404="","",$F1404*$M1404)</x:f>
      </x:c>
      <x:c r="P1404" s="54" t="str">
        <x:f>IF('Deal_Master_Wide'!$BR$203="","",'Deal_Master_Wide'!$BR$203)</x:f>
      </x:c>
      <x:c r="Q1404" s="54" t="str">
        <x:f>IF('Deal_Master_Wide'!$BY$203="","",'Deal_Master_Wide'!$BY$203)</x:f>
      </x:c>
      <x:c r="R1404" s="54" t="str">
        <x:f>IF('Deal_Master_Wide'!$CF$203="","",'Deal_Master_Wide'!$CF$203)</x:f>
      </x:c>
      <x:c r="S1404" s="54" t="str">
        <x:f>IF('Deal_Master_Wide'!$CM$203="","",'Deal_Master_Wide'!$CM$203)</x:f>
      </x:c>
      <x:c r="T1404" s="54" t="str">
        <x:f>IF('Deal_Master_Wide'!$CT$203="","",'Deal_Master_Wide'!$CT$203)</x:f>
      </x:c>
      <x:c r="U1404" s="54" t="str">
        <x:f>IF('Deal_Master_Wide'!$DA$203="","",'Deal_Master_Wide'!$DA$203)</x:f>
      </x:c>
      <x:c r="V1404" s="56" t="str">
        <x:f>IF('Deal_Master_Wide'!$DH$203="","",'Deal_Master_Wide'!$DH$203)</x:f>
      </x:c>
      <x:c r="W1404" s="56" t="str">
        <x:f>IF('Deal_Master_Wide'!$DO$203="","",'Deal_Master_Wide'!$DO$203)</x:f>
      </x:c>
      <x:c r="X1404" s="56" t="str">
        <x:f>IF('Deal_Master_Wide'!$DV$203="","",'Deal_Master_Wide'!$DV$203)</x:f>
      </x:c>
      <x:c r="Y1404" s="118" t="str">
        <x:f>IF('Deal_Master_Wide'!$EC$203="","",'Deal_Master_Wide'!$EC$203)</x:f>
      </x:c>
      <x:c r="Z1404" s="118" t="str">
        <x:f>IF('Deal_Master_Wide'!$EJ$203="","",'Deal_Master_Wide'!$EJ$203)</x:f>
      </x:c>
      <x:c r="AA1404" s="52" t="str">
        <x:f>IF('Deal_Master_Wide'!$AL$203="","",'Deal_Master_Wide'!$AL$203)</x:f>
        <x:v>Unknown</x:v>
      </x:c>
      <x:c r="AB1404" s="54" t="n">
        <x:f>IF('Deal_Master_Wide'!$AF$203="","",'Deal_Master_Wide'!$AF$203)</x:f>
        <x:v>20</x:v>
      </x:c>
      <x:c r="AC1404" s="52" t="str">
        <x:f>IF(COUNT($P1404,$Q1404,$R1404,$S1404,$T1404,$U1404,$V1404,$W1404,$X1404)=9,"Yes","No")</x:f>
        <x:v>No</x:v>
      </x:c>
      <x:c r="AD1404" s="52" t="str">
        <x:f>IF(COUNT($Y1404,$Z1404)=2,"Yes","No")</x:f>
        <x:v>No</x:v>
      </x:c>
      <x:c r="AE1404" s="50" t="str"/>
      <x:c r="AF1404" t="str"/>
    </x:row>
    <x:row r="1405" ht="20" customHeight="1">
      <x:c r="A1405" s="50" t="str">
        <x:v>CTL-0201</x:v>
      </x:c>
      <x:c r="B1405" s="50" t="str">
        <x:v>Candidate alternative-rationale group</x:v>
      </x:c>
      <x:c r="C1405" s="52" t="str">
        <x:f>IF('Deal_Master_Wide'!$AU$203="","",'Deal_Master_Wide'!$AU$203)</x:f>
        <x:v>Not reviewed</x:v>
      </x:c>
      <x:c r="D1405" s="52" t="str">
        <x:f>IF('Deal_Master_Wide'!$AV$203="","",'Deal_Master_Wide'!$AV$203)</x:f>
        <x:v>Not assessed</x:v>
      </x:c>
      <x:c r="E1405" s="50" t="n">
        <x:v>0</x:v>
      </x:c>
      <x:c r="F1405" s="52" t="str">
        <x:f>IF(OR($C1405="High-confidence innovation-driven",$C1405="Medium-confidence innovation-driven"),1,IF($C1405="Clear alternative-rationale",0,""))</x:f>
      </x:c>
      <x:c r="G1405" s="52" t="str">
        <x:f>IF('Deal_Master_Wide'!$M$203="","",'Deal_Master_Wide'!$M$203)</x:f>
        <x:v>Review</x:v>
      </x:c>
      <x:c r="H1405" s="50" t="str">
        <x:v>Stada Arzneimittel AG</x:v>
      </x:c>
      <x:c r="I1405" s="50" t="str">
        <x:v>SCIOTEC Diagnostic Technologies GmbH</x:v>
      </x:c>
      <x:c r="J1405" s="50" t="n">
        <x:v>2015</x:v>
      </x:c>
      <x:c r="K1405" s="50" t="n">
        <x:v>0</x:v>
      </x:c>
      <x:c r="L1405" s="50" t="n">
        <x:v>2015</x:v>
      </x:c>
      <x:c r="M1405" s="50" t="n">
        <x:v>0</x:v>
      </x:c>
      <x:c r="N1405" s="50" t="n">
        <x:v>1</x:v>
      </x:c>
      <x:c r="O1405" s="52" t="str">
        <x:f>IF($F1405="","",$F1405*$M1405)</x:f>
      </x:c>
      <x:c r="P1405" s="54" t="str">
        <x:f>IF('Deal_Master_Wide'!$BS$203="","",'Deal_Master_Wide'!$BS$203)</x:f>
      </x:c>
      <x:c r="Q1405" s="54" t="str">
        <x:f>IF('Deal_Master_Wide'!$BZ$203="","",'Deal_Master_Wide'!$BZ$203)</x:f>
      </x:c>
      <x:c r="R1405" s="54" t="str">
        <x:f>IF('Deal_Master_Wide'!$CG$203="","",'Deal_Master_Wide'!$CG$203)</x:f>
      </x:c>
      <x:c r="S1405" s="54" t="str">
        <x:f>IF('Deal_Master_Wide'!$CN$203="","",'Deal_Master_Wide'!$CN$203)</x:f>
      </x:c>
      <x:c r="T1405" s="54" t="str">
        <x:f>IF('Deal_Master_Wide'!$CU$203="","",'Deal_Master_Wide'!$CU$203)</x:f>
      </x:c>
      <x:c r="U1405" s="54" t="str">
        <x:f>IF('Deal_Master_Wide'!$DB$203="","",'Deal_Master_Wide'!$DB$203)</x:f>
      </x:c>
      <x:c r="V1405" s="56" t="str">
        <x:f>IF('Deal_Master_Wide'!$DI$203="","",'Deal_Master_Wide'!$DI$203)</x:f>
      </x:c>
      <x:c r="W1405" s="56" t="str">
        <x:f>IF('Deal_Master_Wide'!$DP$203="","",'Deal_Master_Wide'!$DP$203)</x:f>
      </x:c>
      <x:c r="X1405" s="56" t="str">
        <x:f>IF('Deal_Master_Wide'!$DW$203="","",'Deal_Master_Wide'!$DW$203)</x:f>
      </x:c>
      <x:c r="Y1405" s="118" t="str">
        <x:f>IF('Deal_Master_Wide'!$ED$203="","",'Deal_Master_Wide'!$ED$203)</x:f>
      </x:c>
      <x:c r="Z1405" s="118" t="str">
        <x:f>IF('Deal_Master_Wide'!$EK$203="","",'Deal_Master_Wide'!$EK$203)</x:f>
      </x:c>
      <x:c r="AA1405" s="52" t="str">
        <x:f>IF('Deal_Master_Wide'!$AL$203="","",'Deal_Master_Wide'!$AL$203)</x:f>
        <x:v>Unknown</x:v>
      </x:c>
      <x:c r="AB1405" s="54" t="n">
        <x:f>IF('Deal_Master_Wide'!$AF$203="","",'Deal_Master_Wide'!$AF$203)</x:f>
        <x:v>20</x:v>
      </x:c>
      <x:c r="AC1405" s="52" t="str">
        <x:f>IF(COUNT($P1405,$Q1405,$R1405,$S1405,$T1405,$U1405,$V1405,$W1405,$X1405)=9,"Yes","No")</x:f>
        <x:v>No</x:v>
      </x:c>
      <x:c r="AD1405" s="52" t="str">
        <x:f>IF(COUNT($Y1405,$Z1405)=2,"Yes","No")</x:f>
        <x:v>No</x:v>
      </x:c>
      <x:c r="AE1405" s="50" t="str"/>
      <x:c r="AF1405" t="str"/>
    </x:row>
    <x:row r="1406" ht="20" customHeight="1">
      <x:c r="A1406" s="50" t="str">
        <x:v>CTL-0201</x:v>
      </x:c>
      <x:c r="B1406" s="50" t="str">
        <x:v>Candidate alternative-rationale group</x:v>
      </x:c>
      <x:c r="C1406" s="52" t="str">
        <x:f>IF('Deal_Master_Wide'!$AU$203="","",'Deal_Master_Wide'!$AU$203)</x:f>
        <x:v>Not reviewed</x:v>
      </x:c>
      <x:c r="D1406" s="52" t="str">
        <x:f>IF('Deal_Master_Wide'!$AV$203="","",'Deal_Master_Wide'!$AV$203)</x:f>
        <x:v>Not assessed</x:v>
      </x:c>
      <x:c r="E1406" s="50" t="n">
        <x:v>0</x:v>
      </x:c>
      <x:c r="F1406" s="52" t="str">
        <x:f>IF(OR($C1406="High-confidence innovation-driven",$C1406="Medium-confidence innovation-driven"),1,IF($C1406="Clear alternative-rationale",0,""))</x:f>
      </x:c>
      <x:c r="G1406" s="52" t="str">
        <x:f>IF('Deal_Master_Wide'!$M$203="","",'Deal_Master_Wide'!$M$203)</x:f>
        <x:v>Review</x:v>
      </x:c>
      <x:c r="H1406" s="50" t="str">
        <x:v>Stada Arzneimittel AG</x:v>
      </x:c>
      <x:c r="I1406" s="50" t="str">
        <x:v>SCIOTEC Diagnostic Technologies GmbH</x:v>
      </x:c>
      <x:c r="J1406" s="50" t="n">
        <x:v>2015</x:v>
      </x:c>
      <x:c r="K1406" s="50" t="n">
        <x:v>1</x:v>
      </x:c>
      <x:c r="L1406" s="50" t="n">
        <x:v>2016</x:v>
      </x:c>
      <x:c r="M1406" s="50" t="n">
        <x:v>1</x:v>
      </x:c>
      <x:c r="N1406" s="50" t="n">
        <x:v>1</x:v>
      </x:c>
      <x:c r="O1406" s="52" t="str">
        <x:f>IF($F1406="","",$F1406*$M1406)</x:f>
      </x:c>
      <x:c r="P1406" s="54" t="str">
        <x:f>IF('Deal_Master_Wide'!$BT$203="","",'Deal_Master_Wide'!$BT$203)</x:f>
      </x:c>
      <x:c r="Q1406" s="54" t="str">
        <x:f>IF('Deal_Master_Wide'!$CA$203="","",'Deal_Master_Wide'!$CA$203)</x:f>
      </x:c>
      <x:c r="R1406" s="54" t="str">
        <x:f>IF('Deal_Master_Wide'!$CH$203="","",'Deal_Master_Wide'!$CH$203)</x:f>
      </x:c>
      <x:c r="S1406" s="54" t="str">
        <x:f>IF('Deal_Master_Wide'!$CO$203="","",'Deal_Master_Wide'!$CO$203)</x:f>
      </x:c>
      <x:c r="T1406" s="54" t="str">
        <x:f>IF('Deal_Master_Wide'!$CV$203="","",'Deal_Master_Wide'!$CV$203)</x:f>
      </x:c>
      <x:c r="U1406" s="54" t="str">
        <x:f>IF('Deal_Master_Wide'!$DC$203="","",'Deal_Master_Wide'!$DC$203)</x:f>
      </x:c>
      <x:c r="V1406" s="56" t="str">
        <x:f>IF('Deal_Master_Wide'!$DJ$203="","",'Deal_Master_Wide'!$DJ$203)</x:f>
      </x:c>
      <x:c r="W1406" s="56" t="str">
        <x:f>IF('Deal_Master_Wide'!$DQ$203="","",'Deal_Master_Wide'!$DQ$203)</x:f>
      </x:c>
      <x:c r="X1406" s="56" t="str">
        <x:f>IF('Deal_Master_Wide'!$DX$203="","",'Deal_Master_Wide'!$DX$203)</x:f>
      </x:c>
      <x:c r="Y1406" s="118" t="str">
        <x:f>IF('Deal_Master_Wide'!$EE$203="","",'Deal_Master_Wide'!$EE$203)</x:f>
      </x:c>
      <x:c r="Z1406" s="118" t="str">
        <x:f>IF('Deal_Master_Wide'!$EL$203="","",'Deal_Master_Wide'!$EL$203)</x:f>
      </x:c>
      <x:c r="AA1406" s="52" t="str">
        <x:f>IF('Deal_Master_Wide'!$AL$203="","",'Deal_Master_Wide'!$AL$203)</x:f>
        <x:v>Unknown</x:v>
      </x:c>
      <x:c r="AB1406" s="54" t="n">
        <x:f>IF('Deal_Master_Wide'!$AF$203="","",'Deal_Master_Wide'!$AF$203)</x:f>
        <x:v>20</x:v>
      </x:c>
      <x:c r="AC1406" s="52" t="str">
        <x:f>IF(COUNT($P1406,$Q1406,$R1406,$S1406,$T1406,$U1406,$V1406,$W1406,$X1406)=9,"Yes","No")</x:f>
        <x:v>No</x:v>
      </x:c>
      <x:c r="AD1406" s="52" t="str">
        <x:f>IF(COUNT($Y1406,$Z1406)=2,"Yes","No")</x:f>
        <x:v>No</x:v>
      </x:c>
      <x:c r="AE1406" s="50" t="str"/>
      <x:c r="AF1406" t="str"/>
    </x:row>
    <x:row r="1407" ht="20" customHeight="1">
      <x:c r="A1407" s="50" t="str">
        <x:v>CTL-0201</x:v>
      </x:c>
      <x:c r="B1407" s="50" t="str">
        <x:v>Candidate alternative-rationale group</x:v>
      </x:c>
      <x:c r="C1407" s="52" t="str">
        <x:f>IF('Deal_Master_Wide'!$AU$203="","",'Deal_Master_Wide'!$AU$203)</x:f>
        <x:v>Not reviewed</x:v>
      </x:c>
      <x:c r="D1407" s="52" t="str">
        <x:f>IF('Deal_Master_Wide'!$AV$203="","",'Deal_Master_Wide'!$AV$203)</x:f>
        <x:v>Not assessed</x:v>
      </x:c>
      <x:c r="E1407" s="50" t="n">
        <x:v>0</x:v>
      </x:c>
      <x:c r="F1407" s="52" t="str">
        <x:f>IF(OR($C1407="High-confidence innovation-driven",$C1407="Medium-confidence innovation-driven"),1,IF($C1407="Clear alternative-rationale",0,""))</x:f>
      </x:c>
      <x:c r="G1407" s="52" t="str">
        <x:f>IF('Deal_Master_Wide'!$M$203="","",'Deal_Master_Wide'!$M$203)</x:f>
        <x:v>Review</x:v>
      </x:c>
      <x:c r="H1407" s="50" t="str">
        <x:v>Stada Arzneimittel AG</x:v>
      </x:c>
      <x:c r="I1407" s="50" t="str">
        <x:v>SCIOTEC Diagnostic Technologies GmbH</x:v>
      </x:c>
      <x:c r="J1407" s="50" t="n">
        <x:v>2015</x:v>
      </x:c>
      <x:c r="K1407" s="50" t="n">
        <x:v>2</x:v>
      </x:c>
      <x:c r="L1407" s="50" t="n">
        <x:v>2017</x:v>
      </x:c>
      <x:c r="M1407" s="50" t="n">
        <x:v>1</x:v>
      </x:c>
      <x:c r="N1407" s="50" t="n">
        <x:v>1</x:v>
      </x:c>
      <x:c r="O1407" s="52" t="str">
        <x:f>IF($F1407="","",$F1407*$M1407)</x:f>
      </x:c>
      <x:c r="P1407" s="54" t="str">
        <x:f>IF('Deal_Master_Wide'!$BU$203="","",'Deal_Master_Wide'!$BU$203)</x:f>
      </x:c>
      <x:c r="Q1407" s="54" t="str">
        <x:f>IF('Deal_Master_Wide'!$CB$203="","",'Deal_Master_Wide'!$CB$203)</x:f>
      </x:c>
      <x:c r="R1407" s="54" t="str">
        <x:f>IF('Deal_Master_Wide'!$CI$203="","",'Deal_Master_Wide'!$CI$203)</x:f>
      </x:c>
      <x:c r="S1407" s="54" t="str">
        <x:f>IF('Deal_Master_Wide'!$CP$203="","",'Deal_Master_Wide'!$CP$203)</x:f>
      </x:c>
      <x:c r="T1407" s="54" t="str">
        <x:f>IF('Deal_Master_Wide'!$CW$203="","",'Deal_Master_Wide'!$CW$203)</x:f>
      </x:c>
      <x:c r="U1407" s="54" t="str">
        <x:f>IF('Deal_Master_Wide'!$DD$203="","",'Deal_Master_Wide'!$DD$203)</x:f>
      </x:c>
      <x:c r="V1407" s="56" t="str">
        <x:f>IF('Deal_Master_Wide'!$DK$203="","",'Deal_Master_Wide'!$DK$203)</x:f>
      </x:c>
      <x:c r="W1407" s="56" t="str">
        <x:f>IF('Deal_Master_Wide'!$DR$203="","",'Deal_Master_Wide'!$DR$203)</x:f>
      </x:c>
      <x:c r="X1407" s="56" t="str">
        <x:f>IF('Deal_Master_Wide'!$DY$203="","",'Deal_Master_Wide'!$DY$203)</x:f>
      </x:c>
      <x:c r="Y1407" s="118" t="str">
        <x:f>IF('Deal_Master_Wide'!$EF$203="","",'Deal_Master_Wide'!$EF$203)</x:f>
      </x:c>
      <x:c r="Z1407" s="118" t="str">
        <x:f>IF('Deal_Master_Wide'!$EM$203="","",'Deal_Master_Wide'!$EM$203)</x:f>
      </x:c>
      <x:c r="AA1407" s="52" t="str">
        <x:f>IF('Deal_Master_Wide'!$AL$203="","",'Deal_Master_Wide'!$AL$203)</x:f>
        <x:v>Unknown</x:v>
      </x:c>
      <x:c r="AB1407" s="54" t="n">
        <x:f>IF('Deal_Master_Wide'!$AF$203="","",'Deal_Master_Wide'!$AF$203)</x:f>
        <x:v>20</x:v>
      </x:c>
      <x:c r="AC1407" s="52" t="str">
        <x:f>IF(COUNT($P1407,$Q1407,$R1407,$S1407,$T1407,$U1407,$V1407,$W1407,$X1407)=9,"Yes","No")</x:f>
        <x:v>No</x:v>
      </x:c>
      <x:c r="AD1407" s="52" t="str">
        <x:f>IF(COUNT($Y1407,$Z1407)=2,"Yes","No")</x:f>
        <x:v>No</x:v>
      </x:c>
      <x:c r="AE1407" s="50" t="str"/>
      <x:c r="AF1407" t="str"/>
    </x:row>
    <x:row r="1408" ht="20" customHeight="1">
      <x:c r="A1408" s="50" t="str">
        <x:v>CTL-0201</x:v>
      </x:c>
      <x:c r="B1408" s="50" t="str">
        <x:v>Candidate alternative-rationale group</x:v>
      </x:c>
      <x:c r="C1408" s="52" t="str">
        <x:f>IF('Deal_Master_Wide'!$AU$203="","",'Deal_Master_Wide'!$AU$203)</x:f>
        <x:v>Not reviewed</x:v>
      </x:c>
      <x:c r="D1408" s="52" t="str">
        <x:f>IF('Deal_Master_Wide'!$AV$203="","",'Deal_Master_Wide'!$AV$203)</x:f>
        <x:v>Not assessed</x:v>
      </x:c>
      <x:c r="E1408" s="50" t="n">
        <x:v>0</x:v>
      </x:c>
      <x:c r="F1408" s="52" t="str">
        <x:f>IF(OR($C1408="High-confidence innovation-driven",$C1408="Medium-confidence innovation-driven"),1,IF($C1408="Clear alternative-rationale",0,""))</x:f>
      </x:c>
      <x:c r="G1408" s="52" t="str">
        <x:f>IF('Deal_Master_Wide'!$M$203="","",'Deal_Master_Wide'!$M$203)</x:f>
        <x:v>Review</x:v>
      </x:c>
      <x:c r="H1408" s="50" t="str">
        <x:v>Stada Arzneimittel AG</x:v>
      </x:c>
      <x:c r="I1408" s="50" t="str">
        <x:v>SCIOTEC Diagnostic Technologies GmbH</x:v>
      </x:c>
      <x:c r="J1408" s="50" t="n">
        <x:v>2015</x:v>
      </x:c>
      <x:c r="K1408" s="50" t="n">
        <x:v>3</x:v>
      </x:c>
      <x:c r="L1408" s="50" t="n">
        <x:v>2018</x:v>
      </x:c>
      <x:c r="M1408" s="50" t="n">
        <x:v>1</x:v>
      </x:c>
      <x:c r="N1408" s="50" t="n">
        <x:v>1</x:v>
      </x:c>
      <x:c r="O1408" s="52" t="str">
        <x:f>IF($F1408="","",$F1408*$M1408)</x:f>
      </x:c>
      <x:c r="P1408" s="54" t="str">
        <x:f>IF('Deal_Master_Wide'!$BV$203="","",'Deal_Master_Wide'!$BV$203)</x:f>
      </x:c>
      <x:c r="Q1408" s="54" t="str">
        <x:f>IF('Deal_Master_Wide'!$CC$203="","",'Deal_Master_Wide'!$CC$203)</x:f>
      </x:c>
      <x:c r="R1408" s="54" t="str">
        <x:f>IF('Deal_Master_Wide'!$CJ$203="","",'Deal_Master_Wide'!$CJ$203)</x:f>
      </x:c>
      <x:c r="S1408" s="54" t="str">
        <x:f>IF('Deal_Master_Wide'!$CQ$203="","",'Deal_Master_Wide'!$CQ$203)</x:f>
      </x:c>
      <x:c r="T1408" s="54" t="str">
        <x:f>IF('Deal_Master_Wide'!$CX$203="","",'Deal_Master_Wide'!$CX$203)</x:f>
      </x:c>
      <x:c r="U1408" s="54" t="str">
        <x:f>IF('Deal_Master_Wide'!$DE$203="","",'Deal_Master_Wide'!$DE$203)</x:f>
      </x:c>
      <x:c r="V1408" s="56" t="str">
        <x:f>IF('Deal_Master_Wide'!$DL$203="","",'Deal_Master_Wide'!$DL$203)</x:f>
      </x:c>
      <x:c r="W1408" s="56" t="str">
        <x:f>IF('Deal_Master_Wide'!$DS$203="","",'Deal_Master_Wide'!$DS$203)</x:f>
      </x:c>
      <x:c r="X1408" s="56" t="str">
        <x:f>IF('Deal_Master_Wide'!$DZ$203="","",'Deal_Master_Wide'!$DZ$203)</x:f>
      </x:c>
      <x:c r="Y1408" s="118" t="str">
        <x:f>IF('Deal_Master_Wide'!$EG$203="","",'Deal_Master_Wide'!$EG$203)</x:f>
      </x:c>
      <x:c r="Z1408" s="118" t="str">
        <x:f>IF('Deal_Master_Wide'!$EN$203="","",'Deal_Master_Wide'!$EN$203)</x:f>
      </x:c>
      <x:c r="AA1408" s="52" t="str">
        <x:f>IF('Deal_Master_Wide'!$AL$203="","",'Deal_Master_Wide'!$AL$203)</x:f>
        <x:v>Unknown</x:v>
      </x:c>
      <x:c r="AB1408" s="54" t="n">
        <x:f>IF('Deal_Master_Wide'!$AF$203="","",'Deal_Master_Wide'!$AF$203)</x:f>
        <x:v>20</x:v>
      </x:c>
      <x:c r="AC1408" s="52" t="str">
        <x:f>IF(COUNT($P1408,$Q1408,$R1408,$S1408,$T1408,$U1408,$V1408,$W1408,$X1408)=9,"Yes","No")</x:f>
        <x:v>No</x:v>
      </x:c>
      <x:c r="AD1408" s="52" t="str">
        <x:f>IF(COUNT($Y1408,$Z1408)=2,"Yes","No")</x:f>
        <x:v>No</x:v>
      </x:c>
      <x:c r="AE1408" s="50" t="str"/>
      <x:c r="AF1408" t="str"/>
    </x:row>
    <x:row r="1409" ht="20" customHeight="1">
      <x:c r="A1409" s="50" t="str">
        <x:v>CTL-0202</x:v>
      </x:c>
      <x:c r="B1409" s="50" t="str">
        <x:v>Candidate alternative-rationale group</x:v>
      </x:c>
      <x:c r="C1409" s="52" t="str">
        <x:f>IF('Deal_Master_Wide'!$AU$204="","",'Deal_Master_Wide'!$AU$204)</x:f>
        <x:v>Not reviewed</x:v>
      </x:c>
      <x:c r="D1409" s="52" t="str">
        <x:f>IF('Deal_Master_Wide'!$AV$204="","",'Deal_Master_Wide'!$AV$204)</x:f>
        <x:v>Not assessed</x:v>
      </x:c>
      <x:c r="E1409" s="50" t="n">
        <x:v>0</x:v>
      </x:c>
      <x:c r="F1409" s="52" t="str">
        <x:f>IF(OR($C1409="High-confidence innovation-driven",$C1409="Medium-confidence innovation-driven"),1,IF($C1409="Clear alternative-rationale",0,""))</x:f>
      </x:c>
      <x:c r="G1409" s="52" t="str">
        <x:f>IF('Deal_Master_Wide'!$M$204="","",'Deal_Master_Wide'!$M$204)</x:f>
        <x:v>Review</x:v>
      </x:c>
      <x:c r="H1409" s="50" t="str">
        <x:v>TiGenix NV</x:v>
      </x:c>
      <x:c r="I1409" s="50" t="str">
        <x:v>Coretherapix SLU</x:v>
      </x:c>
      <x:c r="J1409" s="50" t="n">
        <x:v>2015</x:v>
      </x:c>
      <x:c r="K1409" s="50" t="n">
        <x:v>-3</x:v>
      </x:c>
      <x:c r="L1409" s="50" t="n">
        <x:v>2012</x:v>
      </x:c>
      <x:c r="M1409" s="50" t="n">
        <x:v>0</x:v>
      </x:c>
      <x:c r="N1409" s="50" t="n">
        <x:v>0</x:v>
      </x:c>
      <x:c r="O1409" s="52" t="str">
        <x:f>IF($F1409="","",$F1409*$M1409)</x:f>
      </x:c>
      <x:c r="P1409" s="54" t="n">
        <x:f>IF('Deal_Master_Wide'!$BP$204="","",'Deal_Master_Wide'!$BP$204)</x:f>
        <x:v>4.084</x:v>
      </x:c>
      <x:c r="Q1409" s="54" t="n">
        <x:f>IF('Deal_Master_Wide'!$BW$204="","",'Deal_Master_Wide'!$BW$204)</x:f>
        <x:v>-17.414</x:v>
      </x:c>
      <x:c r="R1409" s="54" t="n">
        <x:f>IF('Deal_Master_Wide'!$CD$204="","",'Deal_Master_Wide'!$CD$204)</x:f>
        <x:v>-20.393</x:v>
      </x:c>
      <x:c r="S1409" s="54" t="n">
        <x:f>IF('Deal_Master_Wide'!$CK$204="","",'Deal_Master_Wide'!$CK$204)</x:f>
        <x:v>63.957</x:v>
      </x:c>
      <x:c r="T1409" s="54" t="n">
        <x:f>IF('Deal_Master_Wide'!$CR$204="","",'Deal_Master_Wide'!$CR$204)</x:f>
        <x:v>6.572</x:v>
      </x:c>
      <x:c r="U1409" s="54" t="n">
        <x:f>IF('Deal_Master_Wide'!$CY$204="","",'Deal_Master_Wide'!$CY$204)</x:f>
        <x:v>13.264</x:v>
      </x:c>
      <x:c r="V1409" s="56" t="n">
        <x:f>IF('Deal_Master_Wide'!$DF$204="","",'Deal_Master_Wide'!$DF$204)</x:f>
        <x:v>-29.2845</x:v>
      </x:c>
      <x:c r="W1409" s="56" t="n">
        <x:f>IF('Deal_Master_Wide'!$DM$204="","",'Deal_Master_Wide'!$DM$204)</x:f>
        <x:v>-426.3957</x:v>
      </x:c>
      <x:c r="X1409" s="56" t="n">
        <x:f>IF('Deal_Master_Wide'!$DT$204="","",'Deal_Master_Wide'!$DT$204)</x:f>
        <x:v>10.2757</x:v>
      </x:c>
      <x:c r="Y1409" s="118" t="str">
        <x:f>IF('Deal_Master_Wide'!$EA$204="","",'Deal_Master_Wide'!$EA$204)</x:f>
      </x:c>
      <x:c r="Z1409" s="118" t="str">
        <x:f>IF('Deal_Master_Wide'!$EH$204="","",'Deal_Master_Wide'!$EH$204)</x:f>
      </x:c>
      <x:c r="AA1409" s="52" t="str">
        <x:f>IF('Deal_Master_Wide'!$AL$204="","",'Deal_Master_Wide'!$AL$204)</x:f>
        <x:v>Unknown</x:v>
      </x:c>
      <x:c r="AB1409" s="54" t="n">
        <x:f>IF('Deal_Master_Wide'!$AF$204="","",'Deal_Master_Wide'!$AF$204)</x:f>
        <x:v>7</x:v>
      </x:c>
      <x:c r="AC1409" s="52" t="str">
        <x:f>IF(COUNT($P1409,$Q1409,$R1409,$S1409,$T1409,$U1409,$V1409,$W1409,$X1409)=9,"Yes","No")</x:f>
        <x:v>Yes</x:v>
      </x:c>
      <x:c r="AD1409" s="52" t="str">
        <x:f>IF(COUNT($Y1409,$Z1409)=2,"Yes","No")</x:f>
        <x:v>No</x:v>
      </x:c>
      <x:c r="AE1409" s="50" t="str"/>
      <x:c r="AF1409" t="str"/>
    </x:row>
    <x:row r="1410" ht="20" customHeight="1">
      <x:c r="A1410" s="50" t="str">
        <x:v>CTL-0202</x:v>
      </x:c>
      <x:c r="B1410" s="50" t="str">
        <x:v>Candidate alternative-rationale group</x:v>
      </x:c>
      <x:c r="C1410" s="52" t="str">
        <x:f>IF('Deal_Master_Wide'!$AU$204="","",'Deal_Master_Wide'!$AU$204)</x:f>
        <x:v>Not reviewed</x:v>
      </x:c>
      <x:c r="D1410" s="52" t="str">
        <x:f>IF('Deal_Master_Wide'!$AV$204="","",'Deal_Master_Wide'!$AV$204)</x:f>
        <x:v>Not assessed</x:v>
      </x:c>
      <x:c r="E1410" s="50" t="n">
        <x:v>0</x:v>
      </x:c>
      <x:c r="F1410" s="52" t="str">
        <x:f>IF(OR($C1410="High-confidence innovation-driven",$C1410="Medium-confidence innovation-driven"),1,IF($C1410="Clear alternative-rationale",0,""))</x:f>
      </x:c>
      <x:c r="G1410" s="52" t="str">
        <x:f>IF('Deal_Master_Wide'!$M$204="","",'Deal_Master_Wide'!$M$204)</x:f>
        <x:v>Review</x:v>
      </x:c>
      <x:c r="H1410" s="50" t="str">
        <x:v>TiGenix NV</x:v>
      </x:c>
      <x:c r="I1410" s="50" t="str">
        <x:v>Coretherapix SLU</x:v>
      </x:c>
      <x:c r="J1410" s="50" t="n">
        <x:v>2015</x:v>
      </x:c>
      <x:c r="K1410" s="50" t="n">
        <x:v>-2</x:v>
      </x:c>
      <x:c r="L1410" s="50" t="n">
        <x:v>2013</x:v>
      </x:c>
      <x:c r="M1410" s="50" t="n">
        <x:v>0</x:v>
      </x:c>
      <x:c r="N1410" s="50" t="n">
        <x:v>0</x:v>
      </x:c>
      <x:c r="O1410" s="52" t="str">
        <x:f>IF($F1410="","",$F1410*$M1410)</x:f>
      </x:c>
      <x:c r="P1410" s="54" t="n">
        <x:f>IF('Deal_Master_Wide'!$BQ$204="","",'Deal_Master_Wide'!$BQ$204)</x:f>
        <x:v>0.883</x:v>
      </x:c>
      <x:c r="Q1410" s="54" t="n">
        <x:f>IF('Deal_Master_Wide'!$BX$204="","",'Deal_Master_Wide'!$BX$204)</x:f>
        <x:v>-13.809</x:v>
      </x:c>
      <x:c r="R1410" s="54" t="n">
        <x:f>IF('Deal_Master_Wide'!$CE$204="","",'Deal_Master_Wide'!$CE$204)</x:f>
        <x:v>-18.39</x:v>
      </x:c>
      <x:c r="S1410" s="54" t="n">
        <x:f>IF('Deal_Master_Wide'!$CL$204="","",'Deal_Master_Wide'!$CL$204)</x:f>
        <x:v>63.043</x:v>
      </x:c>
      <x:c r="T1410" s="54" t="n">
        <x:f>IF('Deal_Master_Wide'!$CS$204="","",'Deal_Master_Wide'!$CS$204)</x:f>
        <x:v>8.606</x:v>
      </x:c>
      <x:c r="U1410" s="54" t="n">
        <x:f>IF('Deal_Master_Wide'!$CZ$204="","",'Deal_Master_Wide'!$CZ$204)</x:f>
        <x:v>9.843</x:v>
      </x:c>
      <x:c r="V1410" s="56" t="n">
        <x:f>IF('Deal_Master_Wide'!$DG$204="","",'Deal_Master_Wide'!$DG$204)</x:f>
        <x:v>-28.9606</x:v>
      </x:c>
      <x:c r="W1410" s="56" t="n">
        <x:f>IF('Deal_Master_Wide'!$DN$204="","",'Deal_Master_Wide'!$DN$204)</x:f>
        <x:v>-1563.8732</x:v>
      </x:c>
      <x:c r="X1410" s="56" t="n">
        <x:f>IF('Deal_Master_Wide'!$DU$204="","",'Deal_Master_Wide'!$DU$204)</x:f>
        <x:v>13.651</x:v>
      </x:c>
      <x:c r="Y1410" s="118" t="n">
        <x:f>IF('Deal_Master_Wide'!$EB$204="","",'Deal_Master_Wide'!$EB$204)</x:f>
        <x:v>1</x:v>
      </x:c>
      <x:c r="Z1410" s="118" t="n">
        <x:f>IF('Deal_Master_Wide'!$EI$204="","",'Deal_Master_Wide'!$EI$204)</x:f>
        <x:v>1</x:v>
      </x:c>
      <x:c r="AA1410" s="52" t="str">
        <x:f>IF('Deal_Master_Wide'!$AL$204="","",'Deal_Master_Wide'!$AL$204)</x:f>
        <x:v>Unknown</x:v>
      </x:c>
      <x:c r="AB1410" s="54" t="n">
        <x:f>IF('Deal_Master_Wide'!$AF$204="","",'Deal_Master_Wide'!$AF$204)</x:f>
        <x:v>7</x:v>
      </x:c>
      <x:c r="AC1410" s="52" t="str">
        <x:f>IF(COUNT($P1410,$Q1410,$R1410,$S1410,$T1410,$U1410,$V1410,$W1410,$X1410)=9,"Yes","No")</x:f>
        <x:v>Yes</x:v>
      </x:c>
      <x:c r="AD1410" s="52" t="str">
        <x:f>IF(COUNT($Y1410,$Z1410)=2,"Yes","No")</x:f>
        <x:v>Yes</x:v>
      </x:c>
      <x:c r="AE1410" s="50" t="str"/>
      <x:c r="AF1410" t="str"/>
    </x:row>
    <x:row r="1411" ht="20" customHeight="1">
      <x:c r="A1411" s="50" t="str">
        <x:v>CTL-0202</x:v>
      </x:c>
      <x:c r="B1411" s="50" t="str">
        <x:v>Candidate alternative-rationale group</x:v>
      </x:c>
      <x:c r="C1411" s="52" t="str">
        <x:f>IF('Deal_Master_Wide'!$AU$204="","",'Deal_Master_Wide'!$AU$204)</x:f>
        <x:v>Not reviewed</x:v>
      </x:c>
      <x:c r="D1411" s="52" t="str">
        <x:f>IF('Deal_Master_Wide'!$AV$204="","",'Deal_Master_Wide'!$AV$204)</x:f>
        <x:v>Not assessed</x:v>
      </x:c>
      <x:c r="E1411" s="50" t="n">
        <x:v>0</x:v>
      </x:c>
      <x:c r="F1411" s="52" t="str">
        <x:f>IF(OR($C1411="High-confidence innovation-driven",$C1411="Medium-confidence innovation-driven"),1,IF($C1411="Clear alternative-rationale",0,""))</x:f>
      </x:c>
      <x:c r="G1411" s="52" t="str">
        <x:f>IF('Deal_Master_Wide'!$M$204="","",'Deal_Master_Wide'!$M$204)</x:f>
        <x:v>Review</x:v>
      </x:c>
      <x:c r="H1411" s="50" t="str">
        <x:v>TiGenix NV</x:v>
      </x:c>
      <x:c r="I1411" s="50" t="str">
        <x:v>Coretherapix SLU</x:v>
      </x:c>
      <x:c r="J1411" s="50" t="n">
        <x:v>2015</x:v>
      </x:c>
      <x:c r="K1411" s="50" t="n">
        <x:v>-1</x:v>
      </x:c>
      <x:c r="L1411" s="50" t="n">
        <x:v>2014</x:v>
      </x:c>
      <x:c r="M1411" s="50" t="n">
        <x:v>0</x:v>
      </x:c>
      <x:c r="N1411" s="50" t="n">
        <x:v>0</x:v>
      </x:c>
      <x:c r="O1411" s="52" t="str">
        <x:f>IF($F1411="","",$F1411*$M1411)</x:f>
      </x:c>
      <x:c r="P1411" s="54" t="n">
        <x:f>IF('Deal_Master_Wide'!$BR$204="","",'Deal_Master_Wide'!$BR$204)</x:f>
        <x:v>6.286</x:v>
      </x:c>
      <x:c r="Q1411" s="54" t="n">
        <x:f>IF('Deal_Master_Wide'!$BY$204="","",'Deal_Master_Wide'!$BY$204)</x:f>
        <x:v>-12.476</x:v>
      </x:c>
      <x:c r="R1411" s="54" t="n">
        <x:f>IF('Deal_Master_Wide'!$CF$204="","",'Deal_Master_Wide'!$CF$204)</x:f>
        <x:v>-12.99</x:v>
      </x:c>
      <x:c r="S1411" s="54" t="n">
        <x:f>IF('Deal_Master_Wide'!$CM$204="","",'Deal_Master_Wide'!$CM$204)</x:f>
        <x:v>53.921</x:v>
      </x:c>
      <x:c r="T1411" s="54" t="n">
        <x:f>IF('Deal_Master_Wide'!$CT$204="","",'Deal_Master_Wide'!$CT$204)</x:f>
        <x:v>12.908</x:v>
      </x:c>
      <x:c r="U1411" s="54" t="n">
        <x:f>IF('Deal_Master_Wide'!$DA$204="","",'Deal_Master_Wide'!$DA$204)</x:f>
        <x:v>11.356</x:v>
      </x:c>
      <x:c r="V1411" s="56" t="n">
        <x:f>IF('Deal_Master_Wide'!$DH$204="","",'Deal_Master_Wide'!$DH$204)</x:f>
        <x:v>-22.212</x:v>
      </x:c>
      <x:c r="W1411" s="56" t="n">
        <x:f>IF('Deal_Master_Wide'!$DO$204="","",'Deal_Master_Wide'!$DO$204)</x:f>
        <x:v>-198.4728</x:v>
      </x:c>
      <x:c r="X1411" s="56" t="n">
        <x:f>IF('Deal_Master_Wide'!$DV$204="","",'Deal_Master_Wide'!$DV$204)</x:f>
        <x:v>23.9387</x:v>
      </x:c>
      <x:c r="Y1411" s="118" t="str">
        <x:f>IF('Deal_Master_Wide'!$EC$204="","",'Deal_Master_Wide'!$EC$204)</x:f>
      </x:c>
      <x:c r="Z1411" s="118" t="str">
        <x:f>IF('Deal_Master_Wide'!$EJ$204="","",'Deal_Master_Wide'!$EJ$204)</x:f>
      </x:c>
      <x:c r="AA1411" s="52" t="str">
        <x:f>IF('Deal_Master_Wide'!$AL$204="","",'Deal_Master_Wide'!$AL$204)</x:f>
        <x:v>Unknown</x:v>
      </x:c>
      <x:c r="AB1411" s="54" t="n">
        <x:f>IF('Deal_Master_Wide'!$AF$204="","",'Deal_Master_Wide'!$AF$204)</x:f>
        <x:v>7</x:v>
      </x:c>
      <x:c r="AC1411" s="52" t="str">
        <x:f>IF(COUNT($P1411,$Q1411,$R1411,$S1411,$T1411,$U1411,$V1411,$W1411,$X1411)=9,"Yes","No")</x:f>
        <x:v>Yes</x:v>
      </x:c>
      <x:c r="AD1411" s="52" t="str">
        <x:f>IF(COUNT($Y1411,$Z1411)=2,"Yes","No")</x:f>
        <x:v>No</x:v>
      </x:c>
      <x:c r="AE1411" s="50" t="str"/>
      <x:c r="AF1411" t="str"/>
    </x:row>
    <x:row r="1412" ht="20" customHeight="1">
      <x:c r="A1412" s="50" t="str">
        <x:v>CTL-0202</x:v>
      </x:c>
      <x:c r="B1412" s="50" t="str">
        <x:v>Candidate alternative-rationale group</x:v>
      </x:c>
      <x:c r="C1412" s="52" t="str">
        <x:f>IF('Deal_Master_Wide'!$AU$204="","",'Deal_Master_Wide'!$AU$204)</x:f>
        <x:v>Not reviewed</x:v>
      </x:c>
      <x:c r="D1412" s="52" t="str">
        <x:f>IF('Deal_Master_Wide'!$AV$204="","",'Deal_Master_Wide'!$AV$204)</x:f>
        <x:v>Not assessed</x:v>
      </x:c>
      <x:c r="E1412" s="50" t="n">
        <x:v>0</x:v>
      </x:c>
      <x:c r="F1412" s="52" t="str">
        <x:f>IF(OR($C1412="High-confidence innovation-driven",$C1412="Medium-confidence innovation-driven"),1,IF($C1412="Clear alternative-rationale",0,""))</x:f>
      </x:c>
      <x:c r="G1412" s="52" t="str">
        <x:f>IF('Deal_Master_Wide'!$M$204="","",'Deal_Master_Wide'!$M$204)</x:f>
        <x:v>Review</x:v>
      </x:c>
      <x:c r="H1412" s="50" t="str">
        <x:v>TiGenix NV</x:v>
      </x:c>
      <x:c r="I1412" s="50" t="str">
        <x:v>Coretherapix SLU</x:v>
      </x:c>
      <x:c r="J1412" s="50" t="n">
        <x:v>2015</x:v>
      </x:c>
      <x:c r="K1412" s="50" t="n">
        <x:v>0</x:v>
      </x:c>
      <x:c r="L1412" s="50" t="n">
        <x:v>2015</x:v>
      </x:c>
      <x:c r="M1412" s="50" t="n">
        <x:v>0</x:v>
      </x:c>
      <x:c r="N1412" s="50" t="n">
        <x:v>1</x:v>
      </x:c>
      <x:c r="O1412" s="52" t="str">
        <x:f>IF($F1412="","",$F1412*$M1412)</x:f>
      </x:c>
      <x:c r="P1412" s="54" t="n">
        <x:f>IF('Deal_Master_Wide'!$BS$204="","",'Deal_Master_Wide'!$BS$204)</x:f>
        <x:v>2.24</x:v>
      </x:c>
      <x:c r="Q1412" s="54" t="n">
        <x:f>IF('Deal_Master_Wide'!$BZ$204="","",'Deal_Master_Wide'!$BZ$204)</x:f>
        <x:v>-22.955</x:v>
      </x:c>
      <x:c r="R1412" s="54" t="n">
        <x:f>IF('Deal_Master_Wide'!$CG$204="","",'Deal_Master_Wide'!$CG$204)</x:f>
        <x:v>-35.069</x:v>
      </x:c>
      <x:c r="S1412" s="54" t="n">
        <x:f>IF('Deal_Master_Wide'!$CN$204="","",'Deal_Master_Wide'!$CN$204)</x:f>
        <x:v>79.171</x:v>
      </x:c>
      <x:c r="T1412" s="54" t="n">
        <x:f>IF('Deal_Master_Wide'!$CU$204="","",'Deal_Master_Wide'!$CU$204)</x:f>
        <x:v>44.695</x:v>
      </x:c>
      <x:c r="U1412" s="54" t="n">
        <x:f>IF('Deal_Master_Wide'!$DB$204="","",'Deal_Master_Wide'!$DB$204)</x:f>
        <x:v>18.512</x:v>
      </x:c>
      <x:c r="V1412" s="56" t="n">
        <x:f>IF('Deal_Master_Wide'!$DI$204="","",'Deal_Master_Wide'!$DI$204)</x:f>
        <x:v>-52.6989</x:v>
      </x:c>
      <x:c r="W1412" s="56" t="n">
        <x:f>IF('Deal_Master_Wide'!$DP$204="","",'Deal_Master_Wide'!$DP$204)</x:f>
        <x:v>-1024.7768</x:v>
      </x:c>
      <x:c r="X1412" s="56" t="n">
        <x:f>IF('Deal_Master_Wide'!$DW$204="","",'Deal_Master_Wide'!$DW$204)</x:f>
        <x:v>56.4538</x:v>
      </x:c>
      <x:c r="Y1412" s="118" t="str">
        <x:f>IF('Deal_Master_Wide'!$ED$204="","",'Deal_Master_Wide'!$ED$204)</x:f>
      </x:c>
      <x:c r="Z1412" s="118" t="str">
        <x:f>IF('Deal_Master_Wide'!$EK$204="","",'Deal_Master_Wide'!$EK$204)</x:f>
      </x:c>
      <x:c r="AA1412" s="52" t="str">
        <x:f>IF('Deal_Master_Wide'!$AL$204="","",'Deal_Master_Wide'!$AL$204)</x:f>
        <x:v>Unknown</x:v>
      </x:c>
      <x:c r="AB1412" s="54" t="n">
        <x:f>IF('Deal_Master_Wide'!$AF$204="","",'Deal_Master_Wide'!$AF$204)</x:f>
        <x:v>7</x:v>
      </x:c>
      <x:c r="AC1412" s="52" t="str">
        <x:f>IF(COUNT($P1412,$Q1412,$R1412,$S1412,$T1412,$U1412,$V1412,$W1412,$X1412)=9,"Yes","No")</x:f>
        <x:v>Yes</x:v>
      </x:c>
      <x:c r="AD1412" s="52" t="str">
        <x:f>IF(COUNT($Y1412,$Z1412)=2,"Yes","No")</x:f>
        <x:v>No</x:v>
      </x:c>
      <x:c r="AE1412" s="50" t="str"/>
      <x:c r="AF1412" t="str"/>
    </x:row>
    <x:row r="1413" ht="20" customHeight="1">
      <x:c r="A1413" s="50" t="str">
        <x:v>CTL-0202</x:v>
      </x:c>
      <x:c r="B1413" s="50" t="str">
        <x:v>Candidate alternative-rationale group</x:v>
      </x:c>
      <x:c r="C1413" s="52" t="str">
        <x:f>IF('Deal_Master_Wide'!$AU$204="","",'Deal_Master_Wide'!$AU$204)</x:f>
        <x:v>Not reviewed</x:v>
      </x:c>
      <x:c r="D1413" s="52" t="str">
        <x:f>IF('Deal_Master_Wide'!$AV$204="","",'Deal_Master_Wide'!$AV$204)</x:f>
        <x:v>Not assessed</x:v>
      </x:c>
      <x:c r="E1413" s="50" t="n">
        <x:v>0</x:v>
      </x:c>
      <x:c r="F1413" s="52" t="str">
        <x:f>IF(OR($C1413="High-confidence innovation-driven",$C1413="Medium-confidence innovation-driven"),1,IF($C1413="Clear alternative-rationale",0,""))</x:f>
      </x:c>
      <x:c r="G1413" s="52" t="str">
        <x:f>IF('Deal_Master_Wide'!$M$204="","",'Deal_Master_Wide'!$M$204)</x:f>
        <x:v>Review</x:v>
      </x:c>
      <x:c r="H1413" s="50" t="str">
        <x:v>TiGenix NV</x:v>
      </x:c>
      <x:c r="I1413" s="50" t="str">
        <x:v>Coretherapix SLU</x:v>
      </x:c>
      <x:c r="J1413" s="50" t="n">
        <x:v>2015</x:v>
      </x:c>
      <x:c r="K1413" s="50" t="n">
        <x:v>1</x:v>
      </x:c>
      <x:c r="L1413" s="50" t="n">
        <x:v>2016</x:v>
      </x:c>
      <x:c r="M1413" s="50" t="n">
        <x:v>1</x:v>
      </x:c>
      <x:c r="N1413" s="50" t="n">
        <x:v>1</x:v>
      </x:c>
      <x:c r="O1413" s="52" t="str">
        <x:f>IF($F1413="","",$F1413*$M1413)</x:f>
      </x:c>
      <x:c r="P1413" s="54" t="n">
        <x:f>IF('Deal_Master_Wide'!$BT$204="","",'Deal_Master_Wide'!$BT$204)</x:f>
        <x:v>26.79</x:v>
      </x:c>
      <x:c r="Q1413" s="54" t="n">
        <x:f>IF('Deal_Master_Wide'!$CA$204="","",'Deal_Master_Wide'!$CA$204)</x:f>
        <x:v>-2.849</x:v>
      </x:c>
      <x:c r="R1413" s="54" t="n">
        <x:f>IF('Deal_Master_Wide'!$CH$204="","",'Deal_Master_Wide'!$CH$204)</x:f>
        <x:v>3.802</x:v>
      </x:c>
      <x:c r="S1413" s="54" t="n">
        <x:f>IF('Deal_Master_Wide'!$CO$204="","",'Deal_Master_Wide'!$CO$204)</x:f>
        <x:v>136.201</x:v>
      </x:c>
      <x:c r="T1413" s="54" t="n">
        <x:f>IF('Deal_Master_Wide'!$CV$204="","",'Deal_Master_Wide'!$CV$204)</x:f>
        <x:v>34.496</x:v>
      </x:c>
      <x:c r="U1413" s="54" t="n">
        <x:f>IF('Deal_Master_Wide'!$DC$204="","",'Deal_Master_Wide'!$DC$204)</x:f>
        <x:v>21.454</x:v>
      </x:c>
      <x:c r="V1413" s="56" t="n">
        <x:f>IF('Deal_Master_Wide'!$DJ$204="","",'Deal_Master_Wide'!$DJ$204)</x:f>
        <x:v>3.5306</x:v>
      </x:c>
      <x:c r="W1413" s="56" t="n">
        <x:f>IF('Deal_Master_Wide'!$DQ$204="","",'Deal_Master_Wide'!$DQ$204)</x:f>
        <x:v>-10.6346</x:v>
      </x:c>
      <x:c r="X1413" s="56" t="n">
        <x:f>IF('Deal_Master_Wide'!$DX$204="","",'Deal_Master_Wide'!$DX$204)</x:f>
        <x:v>25.3273</x:v>
      </x:c>
      <x:c r="Y1413" s="118" t="str">
        <x:f>IF('Deal_Master_Wide'!$EE$204="","",'Deal_Master_Wide'!$EE$204)</x:f>
      </x:c>
      <x:c r="Z1413" s="118" t="str">
        <x:f>IF('Deal_Master_Wide'!$EL$204="","",'Deal_Master_Wide'!$EL$204)</x:f>
      </x:c>
      <x:c r="AA1413" s="52" t="str">
        <x:f>IF('Deal_Master_Wide'!$AL$204="","",'Deal_Master_Wide'!$AL$204)</x:f>
        <x:v>Unknown</x:v>
      </x:c>
      <x:c r="AB1413" s="54" t="n">
        <x:f>IF('Deal_Master_Wide'!$AF$204="","",'Deal_Master_Wide'!$AF$204)</x:f>
        <x:v>7</x:v>
      </x:c>
      <x:c r="AC1413" s="52" t="str">
        <x:f>IF(COUNT($P1413,$Q1413,$R1413,$S1413,$T1413,$U1413,$V1413,$W1413,$X1413)=9,"Yes","No")</x:f>
        <x:v>Yes</x:v>
      </x:c>
      <x:c r="AD1413" s="52" t="str">
        <x:f>IF(COUNT($Y1413,$Z1413)=2,"Yes","No")</x:f>
        <x:v>No</x:v>
      </x:c>
      <x:c r="AE1413" s="50" t="str"/>
      <x:c r="AF1413" t="str"/>
    </x:row>
    <x:row r="1414" ht="20" customHeight="1">
      <x:c r="A1414" s="50" t="str">
        <x:v>CTL-0202</x:v>
      </x:c>
      <x:c r="B1414" s="50" t="str">
        <x:v>Candidate alternative-rationale group</x:v>
      </x:c>
      <x:c r="C1414" s="52" t="str">
        <x:f>IF('Deal_Master_Wide'!$AU$204="","",'Deal_Master_Wide'!$AU$204)</x:f>
        <x:v>Not reviewed</x:v>
      </x:c>
      <x:c r="D1414" s="52" t="str">
        <x:f>IF('Deal_Master_Wide'!$AV$204="","",'Deal_Master_Wide'!$AV$204)</x:f>
        <x:v>Not assessed</x:v>
      </x:c>
      <x:c r="E1414" s="50" t="n">
        <x:v>0</x:v>
      </x:c>
      <x:c r="F1414" s="52" t="str">
        <x:f>IF(OR($C1414="High-confidence innovation-driven",$C1414="Medium-confidence innovation-driven"),1,IF($C1414="Clear alternative-rationale",0,""))</x:f>
      </x:c>
      <x:c r="G1414" s="52" t="str">
        <x:f>IF('Deal_Master_Wide'!$M$204="","",'Deal_Master_Wide'!$M$204)</x:f>
        <x:v>Review</x:v>
      </x:c>
      <x:c r="H1414" s="50" t="str">
        <x:v>TiGenix NV</x:v>
      </x:c>
      <x:c r="I1414" s="50" t="str">
        <x:v>Coretherapix SLU</x:v>
      </x:c>
      <x:c r="J1414" s="50" t="n">
        <x:v>2015</x:v>
      </x:c>
      <x:c r="K1414" s="50" t="n">
        <x:v>2</x:v>
      </x:c>
      <x:c r="L1414" s="50" t="n">
        <x:v>2017</x:v>
      </x:c>
      <x:c r="M1414" s="50" t="n">
        <x:v>1</x:v>
      </x:c>
      <x:c r="N1414" s="50" t="n">
        <x:v>1</x:v>
      </x:c>
      <x:c r="O1414" s="52" t="str">
        <x:f>IF($F1414="","",$F1414*$M1414)</x:f>
      </x:c>
      <x:c r="P1414" s="54" t="n">
        <x:f>IF('Deal_Master_Wide'!$BU$204="","",'Deal_Master_Wide'!$BU$204)</x:f>
        <x:v>0.906</x:v>
      </x:c>
      <x:c r="Q1414" s="54" t="n">
        <x:f>IF('Deal_Master_Wide'!$CB$204="","",'Deal_Master_Wide'!$CB$204)</x:f>
        <x:v>-42.544</x:v>
      </x:c>
      <x:c r="R1414" s="54" t="n">
        <x:f>IF('Deal_Master_Wide'!$CI$204="","",'Deal_Master_Wide'!$CI$204)</x:f>
        <x:v>-74.826</x:v>
      </x:c>
      <x:c r="S1414" s="54" t="n">
        <x:f>IF('Deal_Master_Wide'!$CP$204="","",'Deal_Master_Wide'!$CP$204)</x:f>
        <x:v>81.898</x:v>
      </x:c>
      <x:c r="T1414" s="54" t="n">
        <x:f>IF('Deal_Master_Wide'!$CW$204="","",'Deal_Master_Wide'!$CW$204)</x:f>
        <x:v>25.41</x:v>
      </x:c>
      <x:c r="U1414" s="54" t="n">
        <x:f>IF('Deal_Master_Wide'!$DD$204="","",'Deal_Master_Wide'!$DD$204)</x:f>
        <x:v>33.577</x:v>
      </x:c>
      <x:c r="V1414" s="56" t="n">
        <x:f>IF('Deal_Master_Wide'!$DK$204="","",'Deal_Master_Wide'!$DK$204)</x:f>
        <x:v>-68.6165</x:v>
      </x:c>
      <x:c r="W1414" s="56" t="n">
        <x:f>IF('Deal_Master_Wide'!$DR$204="","",'Deal_Master_Wide'!$DR$204)</x:f>
        <x:v>-4695.8057</x:v>
      </x:c>
      <x:c r="X1414" s="56" t="n">
        <x:f>IF('Deal_Master_Wide'!$DY$204="","",'Deal_Master_Wide'!$DY$204)</x:f>
        <x:v>31.0264</x:v>
      </x:c>
      <x:c r="Y1414" s="118" t="str">
        <x:f>IF('Deal_Master_Wide'!$EF$204="","",'Deal_Master_Wide'!$EF$204)</x:f>
      </x:c>
      <x:c r="Z1414" s="118" t="str">
        <x:f>IF('Deal_Master_Wide'!$EM$204="","",'Deal_Master_Wide'!$EM$204)</x:f>
      </x:c>
      <x:c r="AA1414" s="52" t="str">
        <x:f>IF('Deal_Master_Wide'!$AL$204="","",'Deal_Master_Wide'!$AL$204)</x:f>
        <x:v>Unknown</x:v>
      </x:c>
      <x:c r="AB1414" s="54" t="n">
        <x:f>IF('Deal_Master_Wide'!$AF$204="","",'Deal_Master_Wide'!$AF$204)</x:f>
        <x:v>7</x:v>
      </x:c>
      <x:c r="AC1414" s="52" t="str">
        <x:f>IF(COUNT($P1414,$Q1414,$R1414,$S1414,$T1414,$U1414,$V1414,$W1414,$X1414)=9,"Yes","No")</x:f>
        <x:v>Yes</x:v>
      </x:c>
      <x:c r="AD1414" s="52" t="str">
        <x:f>IF(COUNT($Y1414,$Z1414)=2,"Yes","No")</x:f>
        <x:v>No</x:v>
      </x:c>
      <x:c r="AE1414" s="50" t="str"/>
      <x:c r="AF1414" t="str"/>
    </x:row>
    <x:row r="1415" ht="20" customHeight="1">
      <x:c r="A1415" s="50" t="str">
        <x:v>CTL-0202</x:v>
      </x:c>
      <x:c r="B1415" s="50" t="str">
        <x:v>Candidate alternative-rationale group</x:v>
      </x:c>
      <x:c r="C1415" s="52" t="str">
        <x:f>IF('Deal_Master_Wide'!$AU$204="","",'Deal_Master_Wide'!$AU$204)</x:f>
        <x:v>Not reviewed</x:v>
      </x:c>
      <x:c r="D1415" s="52" t="str">
        <x:f>IF('Deal_Master_Wide'!$AV$204="","",'Deal_Master_Wide'!$AV$204)</x:f>
        <x:v>Not assessed</x:v>
      </x:c>
      <x:c r="E1415" s="50" t="n">
        <x:v>0</x:v>
      </x:c>
      <x:c r="F1415" s="52" t="str">
        <x:f>IF(OR($C1415="High-confidence innovation-driven",$C1415="Medium-confidence innovation-driven"),1,IF($C1415="Clear alternative-rationale",0,""))</x:f>
      </x:c>
      <x:c r="G1415" s="52" t="str">
        <x:f>IF('Deal_Master_Wide'!$M$204="","",'Deal_Master_Wide'!$M$204)</x:f>
        <x:v>Review</x:v>
      </x:c>
      <x:c r="H1415" s="50" t="str">
        <x:v>TiGenix NV</x:v>
      </x:c>
      <x:c r="I1415" s="50" t="str">
        <x:v>Coretherapix SLU</x:v>
      </x:c>
      <x:c r="J1415" s="50" t="n">
        <x:v>2015</x:v>
      </x:c>
      <x:c r="K1415" s="50" t="n">
        <x:v>3</x:v>
      </x:c>
      <x:c r="L1415" s="50" t="n">
        <x:v>2018</x:v>
      </x:c>
      <x:c r="M1415" s="50" t="n">
        <x:v>1</x:v>
      </x:c>
      <x:c r="N1415" s="50" t="n">
        <x:v>1</x:v>
      </x:c>
      <x:c r="O1415" s="52" t="str">
        <x:f>IF($F1415="","",$F1415*$M1415)</x:f>
      </x:c>
      <x:c r="P1415" s="54" t="str">
        <x:f>IF('Deal_Master_Wide'!$BV$204="","",'Deal_Master_Wide'!$BV$204)</x:f>
      </x:c>
      <x:c r="Q1415" s="54" t="str">
        <x:f>IF('Deal_Master_Wide'!$CC$204="","",'Deal_Master_Wide'!$CC$204)</x:f>
      </x:c>
      <x:c r="R1415" s="54" t="str">
        <x:f>IF('Deal_Master_Wide'!$CJ$204="","",'Deal_Master_Wide'!$CJ$204)</x:f>
      </x:c>
      <x:c r="S1415" s="54" t="str">
        <x:f>IF('Deal_Master_Wide'!$CQ$204="","",'Deal_Master_Wide'!$CQ$204)</x:f>
      </x:c>
      <x:c r="T1415" s="54" t="str">
        <x:f>IF('Deal_Master_Wide'!$CX$204="","",'Deal_Master_Wide'!$CX$204)</x:f>
      </x:c>
      <x:c r="U1415" s="54" t="str">
        <x:f>IF('Deal_Master_Wide'!$DE$204="","",'Deal_Master_Wide'!$DE$204)</x:f>
      </x:c>
      <x:c r="V1415" s="56" t="str">
        <x:f>IF('Deal_Master_Wide'!$DL$204="","",'Deal_Master_Wide'!$DL$204)</x:f>
      </x:c>
      <x:c r="W1415" s="56" t="str">
        <x:f>IF('Deal_Master_Wide'!$DS$204="","",'Deal_Master_Wide'!$DS$204)</x:f>
      </x:c>
      <x:c r="X1415" s="56" t="str">
        <x:f>IF('Deal_Master_Wide'!$DZ$204="","",'Deal_Master_Wide'!$DZ$204)</x:f>
      </x:c>
      <x:c r="Y1415" s="118" t="str">
        <x:f>IF('Deal_Master_Wide'!$EG$204="","",'Deal_Master_Wide'!$EG$204)</x:f>
      </x:c>
      <x:c r="Z1415" s="118" t="str">
        <x:f>IF('Deal_Master_Wide'!$EN$204="","",'Deal_Master_Wide'!$EN$204)</x:f>
      </x:c>
      <x:c r="AA1415" s="52" t="str">
        <x:f>IF('Deal_Master_Wide'!$AL$204="","",'Deal_Master_Wide'!$AL$204)</x:f>
        <x:v>Unknown</x:v>
      </x:c>
      <x:c r="AB1415" s="54" t="n">
        <x:f>IF('Deal_Master_Wide'!$AF$204="","",'Deal_Master_Wide'!$AF$204)</x:f>
        <x:v>7</x:v>
      </x:c>
      <x:c r="AC1415" s="52" t="str">
        <x:f>IF(COUNT($P1415,$Q1415,$R1415,$S1415,$T1415,$U1415,$V1415,$W1415,$X1415)=9,"Yes","No")</x:f>
        <x:v>No</x:v>
      </x:c>
      <x:c r="AD1415" s="52" t="str">
        <x:f>IF(COUNT($Y1415,$Z1415)=2,"Yes","No")</x:f>
        <x:v>No</x:v>
      </x:c>
      <x:c r="AE1415" s="50" t="str"/>
      <x:c r="AF1415" t="str"/>
    </x:row>
    <x:row r="1416" ht="20" customHeight="1">
      <x:c r="A1416" s="50" t="str">
        <x:v>CTL-0203</x:v>
      </x:c>
      <x:c r="B1416" s="50" t="str">
        <x:v>Candidate alternative-rationale group</x:v>
      </x:c>
      <x:c r="C1416" s="52" t="str">
        <x:f>IF('Deal_Master_Wide'!$AU$205="","",'Deal_Master_Wide'!$AU$205)</x:f>
        <x:v>Not reviewed</x:v>
      </x:c>
      <x:c r="D1416" s="52" t="str">
        <x:f>IF('Deal_Master_Wide'!$AV$205="","",'Deal_Master_Wide'!$AV$205)</x:f>
        <x:v>Not assessed</x:v>
      </x:c>
      <x:c r="E1416" s="50" t="n">
        <x:v>0</x:v>
      </x:c>
      <x:c r="F1416" s="52" t="str">
        <x:f>IF(OR($C1416="High-confidence innovation-driven",$C1416="Medium-confidence innovation-driven"),1,IF($C1416="Clear alternative-rationale",0,""))</x:f>
      </x:c>
      <x:c r="G1416" s="52" t="str">
        <x:f>IF('Deal_Master_Wide'!$M$205="","",'Deal_Master_Wide'!$M$205)</x:f>
        <x:v>Review</x:v>
      </x:c>
      <x:c r="H1416" s="50" t="str">
        <x:v>Hikma Pharmaceuticals PLC</x:v>
      </x:c>
      <x:c r="I1416" s="50" t="str">
        <x:v>Roxane Laboratories, Inc. (formerly Philips Roxane); Boehringer Ingelheim Roxane, Inc.</x:v>
      </x:c>
      <x:c r="J1416" s="50" t="n">
        <x:v>2016</x:v>
      </x:c>
      <x:c r="K1416" s="50" t="n">
        <x:v>-3</x:v>
      </x:c>
      <x:c r="L1416" s="50" t="n">
        <x:v>2013</x:v>
      </x:c>
      <x:c r="M1416" s="50" t="n">
        <x:v>0</x:v>
      </x:c>
      <x:c r="N1416" s="50" t="n">
        <x:v>0</x:v>
      </x:c>
      <x:c r="O1416" s="52" t="str">
        <x:f>IF($F1416="","",$F1416*$M1416)</x:f>
      </x:c>
      <x:c r="P1416" s="54" t="str">
        <x:f>IF('Deal_Master_Wide'!$BP$205="","",'Deal_Master_Wide'!$BP$205)</x:f>
      </x:c>
      <x:c r="Q1416" s="54" t="str">
        <x:f>IF('Deal_Master_Wide'!$BW$205="","",'Deal_Master_Wide'!$BW$205)</x:f>
      </x:c>
      <x:c r="R1416" s="54" t="str">
        <x:f>IF('Deal_Master_Wide'!$CD$205="","",'Deal_Master_Wide'!$CD$205)</x:f>
      </x:c>
      <x:c r="S1416" s="54" t="str">
        <x:f>IF('Deal_Master_Wide'!$CK$205="","",'Deal_Master_Wide'!$CK$205)</x:f>
      </x:c>
      <x:c r="T1416" s="54" t="str">
        <x:f>IF('Deal_Master_Wide'!$CR$205="","",'Deal_Master_Wide'!$CR$205)</x:f>
      </x:c>
      <x:c r="U1416" s="54" t="str">
        <x:f>IF('Deal_Master_Wide'!$CY$205="","",'Deal_Master_Wide'!$CY$205)</x:f>
      </x:c>
      <x:c r="V1416" s="56" t="str">
        <x:f>IF('Deal_Master_Wide'!$DF$205="","",'Deal_Master_Wide'!$DF$205)</x:f>
      </x:c>
      <x:c r="W1416" s="56" t="str">
        <x:f>IF('Deal_Master_Wide'!$DM$205="","",'Deal_Master_Wide'!$DM$205)</x:f>
      </x:c>
      <x:c r="X1416" s="56" t="str">
        <x:f>IF('Deal_Master_Wide'!$DT$205="","",'Deal_Master_Wide'!$DT$205)</x:f>
      </x:c>
      <x:c r="Y1416" s="118" t="str">
        <x:f>IF('Deal_Master_Wide'!$EA$205="","",'Deal_Master_Wide'!$EA$205)</x:f>
      </x:c>
      <x:c r="Z1416" s="118" t="str">
        <x:f>IF('Deal_Master_Wide'!$EH$205="","",'Deal_Master_Wide'!$EH$205)</x:f>
      </x:c>
      <x:c r="AA1416" s="52" t="str">
        <x:f>IF('Deal_Master_Wide'!$AL$205="","",'Deal_Master_Wide'!$AL$205)</x:f>
        <x:v>Unknown</x:v>
      </x:c>
      <x:c r="AB1416" s="54" t="n">
        <x:f>IF('Deal_Master_Wide'!$AF$205="","",'Deal_Master_Wide'!$AF$205)</x:f>
        <x:v>2650</x:v>
      </x:c>
      <x:c r="AC1416" s="52" t="str">
        <x:f>IF(COUNT($P1416,$Q1416,$R1416,$S1416,$T1416,$U1416,$V1416,$W1416,$X1416)=9,"Yes","No")</x:f>
        <x:v>No</x:v>
      </x:c>
      <x:c r="AD1416" s="52" t="str">
        <x:f>IF(COUNT($Y1416,$Z1416)=2,"Yes","No")</x:f>
        <x:v>No</x:v>
      </x:c>
      <x:c r="AE1416" s="50" t="str"/>
      <x:c r="AF1416" t="str"/>
    </x:row>
    <x:row r="1417" ht="20" customHeight="1">
      <x:c r="A1417" s="50" t="str">
        <x:v>CTL-0203</x:v>
      </x:c>
      <x:c r="B1417" s="50" t="str">
        <x:v>Candidate alternative-rationale group</x:v>
      </x:c>
      <x:c r="C1417" s="52" t="str">
        <x:f>IF('Deal_Master_Wide'!$AU$205="","",'Deal_Master_Wide'!$AU$205)</x:f>
        <x:v>Not reviewed</x:v>
      </x:c>
      <x:c r="D1417" s="52" t="str">
        <x:f>IF('Deal_Master_Wide'!$AV$205="","",'Deal_Master_Wide'!$AV$205)</x:f>
        <x:v>Not assessed</x:v>
      </x:c>
      <x:c r="E1417" s="50" t="n">
        <x:v>0</x:v>
      </x:c>
      <x:c r="F1417" s="52" t="str">
        <x:f>IF(OR($C1417="High-confidence innovation-driven",$C1417="Medium-confidence innovation-driven"),1,IF($C1417="Clear alternative-rationale",0,""))</x:f>
      </x:c>
      <x:c r="G1417" s="52" t="str">
        <x:f>IF('Deal_Master_Wide'!$M$205="","",'Deal_Master_Wide'!$M$205)</x:f>
        <x:v>Review</x:v>
      </x:c>
      <x:c r="H1417" s="50" t="str">
        <x:v>Hikma Pharmaceuticals PLC</x:v>
      </x:c>
      <x:c r="I1417" s="50" t="str">
        <x:v>Roxane Laboratories, Inc. (formerly Philips Roxane); Boehringer Ingelheim Roxane, Inc.</x:v>
      </x:c>
      <x:c r="J1417" s="50" t="n">
        <x:v>2016</x:v>
      </x:c>
      <x:c r="K1417" s="50" t="n">
        <x:v>-2</x:v>
      </x:c>
      <x:c r="L1417" s="50" t="n">
        <x:v>2014</x:v>
      </x:c>
      <x:c r="M1417" s="50" t="n">
        <x:v>0</x:v>
      </x:c>
      <x:c r="N1417" s="50" t="n">
        <x:v>0</x:v>
      </x:c>
      <x:c r="O1417" s="52" t="str">
        <x:f>IF($F1417="","",$F1417*$M1417)</x:f>
      </x:c>
      <x:c r="P1417" s="54" t="str">
        <x:f>IF('Deal_Master_Wide'!$BQ$205="","",'Deal_Master_Wide'!$BQ$205)</x:f>
      </x:c>
      <x:c r="Q1417" s="54" t="str">
        <x:f>IF('Deal_Master_Wide'!$BX$205="","",'Deal_Master_Wide'!$BX$205)</x:f>
      </x:c>
      <x:c r="R1417" s="54" t="str">
        <x:f>IF('Deal_Master_Wide'!$CE$205="","",'Deal_Master_Wide'!$CE$205)</x:f>
      </x:c>
      <x:c r="S1417" s="54" t="str">
        <x:f>IF('Deal_Master_Wide'!$CL$205="","",'Deal_Master_Wide'!$CL$205)</x:f>
      </x:c>
      <x:c r="T1417" s="54" t="str">
        <x:f>IF('Deal_Master_Wide'!$CS$205="","",'Deal_Master_Wide'!$CS$205)</x:f>
      </x:c>
      <x:c r="U1417" s="54" t="str">
        <x:f>IF('Deal_Master_Wide'!$CZ$205="","",'Deal_Master_Wide'!$CZ$205)</x:f>
      </x:c>
      <x:c r="V1417" s="56" t="str">
        <x:f>IF('Deal_Master_Wide'!$DG$205="","",'Deal_Master_Wide'!$DG$205)</x:f>
      </x:c>
      <x:c r="W1417" s="56" t="str">
        <x:f>IF('Deal_Master_Wide'!$DN$205="","",'Deal_Master_Wide'!$DN$205)</x:f>
      </x:c>
      <x:c r="X1417" s="56" t="str">
        <x:f>IF('Deal_Master_Wide'!$DU$205="","",'Deal_Master_Wide'!$DU$205)</x:f>
      </x:c>
      <x:c r="Y1417" s="118" t="str">
        <x:f>IF('Deal_Master_Wide'!$EB$205="","",'Deal_Master_Wide'!$EB$205)</x:f>
      </x:c>
      <x:c r="Z1417" s="118" t="str">
        <x:f>IF('Deal_Master_Wide'!$EI$205="","",'Deal_Master_Wide'!$EI$205)</x:f>
      </x:c>
      <x:c r="AA1417" s="52" t="str">
        <x:f>IF('Deal_Master_Wide'!$AL$205="","",'Deal_Master_Wide'!$AL$205)</x:f>
        <x:v>Unknown</x:v>
      </x:c>
      <x:c r="AB1417" s="54" t="n">
        <x:f>IF('Deal_Master_Wide'!$AF$205="","",'Deal_Master_Wide'!$AF$205)</x:f>
        <x:v>2650</x:v>
      </x:c>
      <x:c r="AC1417" s="52" t="str">
        <x:f>IF(COUNT($P1417,$Q1417,$R1417,$S1417,$T1417,$U1417,$V1417,$W1417,$X1417)=9,"Yes","No")</x:f>
        <x:v>No</x:v>
      </x:c>
      <x:c r="AD1417" s="52" t="str">
        <x:f>IF(COUNT($Y1417,$Z1417)=2,"Yes","No")</x:f>
        <x:v>No</x:v>
      </x:c>
      <x:c r="AE1417" s="50" t="str"/>
      <x:c r="AF1417" t="str"/>
    </x:row>
    <x:row r="1418" ht="20" customHeight="1">
      <x:c r="A1418" s="50" t="str">
        <x:v>CTL-0203</x:v>
      </x:c>
      <x:c r="B1418" s="50" t="str">
        <x:v>Candidate alternative-rationale group</x:v>
      </x:c>
      <x:c r="C1418" s="52" t="str">
        <x:f>IF('Deal_Master_Wide'!$AU$205="","",'Deal_Master_Wide'!$AU$205)</x:f>
        <x:v>Not reviewed</x:v>
      </x:c>
      <x:c r="D1418" s="52" t="str">
        <x:f>IF('Deal_Master_Wide'!$AV$205="","",'Deal_Master_Wide'!$AV$205)</x:f>
        <x:v>Not assessed</x:v>
      </x:c>
      <x:c r="E1418" s="50" t="n">
        <x:v>0</x:v>
      </x:c>
      <x:c r="F1418" s="52" t="str">
        <x:f>IF(OR($C1418="High-confidence innovation-driven",$C1418="Medium-confidence innovation-driven"),1,IF($C1418="Clear alternative-rationale",0,""))</x:f>
      </x:c>
      <x:c r="G1418" s="52" t="str">
        <x:f>IF('Deal_Master_Wide'!$M$205="","",'Deal_Master_Wide'!$M$205)</x:f>
        <x:v>Review</x:v>
      </x:c>
      <x:c r="H1418" s="50" t="str">
        <x:v>Hikma Pharmaceuticals PLC</x:v>
      </x:c>
      <x:c r="I1418" s="50" t="str">
        <x:v>Roxane Laboratories, Inc. (formerly Philips Roxane); Boehringer Ingelheim Roxane, Inc.</x:v>
      </x:c>
      <x:c r="J1418" s="50" t="n">
        <x:v>2016</x:v>
      </x:c>
      <x:c r="K1418" s="50" t="n">
        <x:v>-1</x:v>
      </x:c>
      <x:c r="L1418" s="50" t="n">
        <x:v>2015</x:v>
      </x:c>
      <x:c r="M1418" s="50" t="n">
        <x:v>0</x:v>
      </x:c>
      <x:c r="N1418" s="50" t="n">
        <x:v>0</x:v>
      </x:c>
      <x:c r="O1418" s="52" t="str">
        <x:f>IF($F1418="","",$F1418*$M1418)</x:f>
      </x:c>
      <x:c r="P1418" s="54" t="str">
        <x:f>IF('Deal_Master_Wide'!$BR$205="","",'Deal_Master_Wide'!$BR$205)</x:f>
      </x:c>
      <x:c r="Q1418" s="54" t="str">
        <x:f>IF('Deal_Master_Wide'!$BY$205="","",'Deal_Master_Wide'!$BY$205)</x:f>
      </x:c>
      <x:c r="R1418" s="54" t="str">
        <x:f>IF('Deal_Master_Wide'!$CF$205="","",'Deal_Master_Wide'!$CF$205)</x:f>
      </x:c>
      <x:c r="S1418" s="54" t="str">
        <x:f>IF('Deal_Master_Wide'!$CM$205="","",'Deal_Master_Wide'!$CM$205)</x:f>
      </x:c>
      <x:c r="T1418" s="54" t="str">
        <x:f>IF('Deal_Master_Wide'!$CT$205="","",'Deal_Master_Wide'!$CT$205)</x:f>
      </x:c>
      <x:c r="U1418" s="54" t="str">
        <x:f>IF('Deal_Master_Wide'!$DA$205="","",'Deal_Master_Wide'!$DA$205)</x:f>
      </x:c>
      <x:c r="V1418" s="56" t="str">
        <x:f>IF('Deal_Master_Wide'!$DH$205="","",'Deal_Master_Wide'!$DH$205)</x:f>
      </x:c>
      <x:c r="W1418" s="56" t="str">
        <x:f>IF('Deal_Master_Wide'!$DO$205="","",'Deal_Master_Wide'!$DO$205)</x:f>
      </x:c>
      <x:c r="X1418" s="56" t="str">
        <x:f>IF('Deal_Master_Wide'!$DV$205="","",'Deal_Master_Wide'!$DV$205)</x:f>
      </x:c>
      <x:c r="Y1418" s="118" t="str">
        <x:f>IF('Deal_Master_Wide'!$EC$205="","",'Deal_Master_Wide'!$EC$205)</x:f>
      </x:c>
      <x:c r="Z1418" s="118" t="str">
        <x:f>IF('Deal_Master_Wide'!$EJ$205="","",'Deal_Master_Wide'!$EJ$205)</x:f>
      </x:c>
      <x:c r="AA1418" s="52" t="str">
        <x:f>IF('Deal_Master_Wide'!$AL$205="","",'Deal_Master_Wide'!$AL$205)</x:f>
        <x:v>Unknown</x:v>
      </x:c>
      <x:c r="AB1418" s="54" t="n">
        <x:f>IF('Deal_Master_Wide'!$AF$205="","",'Deal_Master_Wide'!$AF$205)</x:f>
        <x:v>2650</x:v>
      </x:c>
      <x:c r="AC1418" s="52" t="str">
        <x:f>IF(COUNT($P1418,$Q1418,$R1418,$S1418,$T1418,$U1418,$V1418,$W1418,$X1418)=9,"Yes","No")</x:f>
        <x:v>No</x:v>
      </x:c>
      <x:c r="AD1418" s="52" t="str">
        <x:f>IF(COUNT($Y1418,$Z1418)=2,"Yes","No")</x:f>
        <x:v>No</x:v>
      </x:c>
      <x:c r="AE1418" s="50" t="str"/>
      <x:c r="AF1418" t="str"/>
    </x:row>
    <x:row r="1419" ht="20" customHeight="1">
      <x:c r="A1419" s="50" t="str">
        <x:v>CTL-0203</x:v>
      </x:c>
      <x:c r="B1419" s="50" t="str">
        <x:v>Candidate alternative-rationale group</x:v>
      </x:c>
      <x:c r="C1419" s="52" t="str">
        <x:f>IF('Deal_Master_Wide'!$AU$205="","",'Deal_Master_Wide'!$AU$205)</x:f>
        <x:v>Not reviewed</x:v>
      </x:c>
      <x:c r="D1419" s="52" t="str">
        <x:f>IF('Deal_Master_Wide'!$AV$205="","",'Deal_Master_Wide'!$AV$205)</x:f>
        <x:v>Not assessed</x:v>
      </x:c>
      <x:c r="E1419" s="50" t="n">
        <x:v>0</x:v>
      </x:c>
      <x:c r="F1419" s="52" t="str">
        <x:f>IF(OR($C1419="High-confidence innovation-driven",$C1419="Medium-confidence innovation-driven"),1,IF($C1419="Clear alternative-rationale",0,""))</x:f>
      </x:c>
      <x:c r="G1419" s="52" t="str">
        <x:f>IF('Deal_Master_Wide'!$M$205="","",'Deal_Master_Wide'!$M$205)</x:f>
        <x:v>Review</x:v>
      </x:c>
      <x:c r="H1419" s="50" t="str">
        <x:v>Hikma Pharmaceuticals PLC</x:v>
      </x:c>
      <x:c r="I1419" s="50" t="str">
        <x:v>Roxane Laboratories, Inc. (formerly Philips Roxane); Boehringer Ingelheim Roxane, Inc.</x:v>
      </x:c>
      <x:c r="J1419" s="50" t="n">
        <x:v>2016</x:v>
      </x:c>
      <x:c r="K1419" s="50" t="n">
        <x:v>0</x:v>
      </x:c>
      <x:c r="L1419" s="50" t="n">
        <x:v>2016</x:v>
      </x:c>
      <x:c r="M1419" s="50" t="n">
        <x:v>0</x:v>
      </x:c>
      <x:c r="N1419" s="50" t="n">
        <x:v>1</x:v>
      </x:c>
      <x:c r="O1419" s="52" t="str">
        <x:f>IF($F1419="","",$F1419*$M1419)</x:f>
      </x:c>
      <x:c r="P1419" s="54" t="str">
        <x:f>IF('Deal_Master_Wide'!$BS$205="","",'Deal_Master_Wide'!$BS$205)</x:f>
      </x:c>
      <x:c r="Q1419" s="54" t="str">
        <x:f>IF('Deal_Master_Wide'!$BZ$205="","",'Deal_Master_Wide'!$BZ$205)</x:f>
      </x:c>
      <x:c r="R1419" s="54" t="str">
        <x:f>IF('Deal_Master_Wide'!$CG$205="","",'Deal_Master_Wide'!$CG$205)</x:f>
      </x:c>
      <x:c r="S1419" s="54" t="str">
        <x:f>IF('Deal_Master_Wide'!$CN$205="","",'Deal_Master_Wide'!$CN$205)</x:f>
      </x:c>
      <x:c r="T1419" s="54" t="str">
        <x:f>IF('Deal_Master_Wide'!$CU$205="","",'Deal_Master_Wide'!$CU$205)</x:f>
      </x:c>
      <x:c r="U1419" s="54" t="str">
        <x:f>IF('Deal_Master_Wide'!$DB$205="","",'Deal_Master_Wide'!$DB$205)</x:f>
      </x:c>
      <x:c r="V1419" s="56" t="str">
        <x:f>IF('Deal_Master_Wide'!$DI$205="","",'Deal_Master_Wide'!$DI$205)</x:f>
      </x:c>
      <x:c r="W1419" s="56" t="str">
        <x:f>IF('Deal_Master_Wide'!$DP$205="","",'Deal_Master_Wide'!$DP$205)</x:f>
      </x:c>
      <x:c r="X1419" s="56" t="str">
        <x:f>IF('Deal_Master_Wide'!$DW$205="","",'Deal_Master_Wide'!$DW$205)</x:f>
      </x:c>
      <x:c r="Y1419" s="118" t="str">
        <x:f>IF('Deal_Master_Wide'!$ED$205="","",'Deal_Master_Wide'!$ED$205)</x:f>
      </x:c>
      <x:c r="Z1419" s="118" t="str">
        <x:f>IF('Deal_Master_Wide'!$EK$205="","",'Deal_Master_Wide'!$EK$205)</x:f>
      </x:c>
      <x:c r="AA1419" s="52" t="str">
        <x:f>IF('Deal_Master_Wide'!$AL$205="","",'Deal_Master_Wide'!$AL$205)</x:f>
        <x:v>Unknown</x:v>
      </x:c>
      <x:c r="AB1419" s="54" t="n">
        <x:f>IF('Deal_Master_Wide'!$AF$205="","",'Deal_Master_Wide'!$AF$205)</x:f>
        <x:v>2650</x:v>
      </x:c>
      <x:c r="AC1419" s="52" t="str">
        <x:f>IF(COUNT($P1419,$Q1419,$R1419,$S1419,$T1419,$U1419,$V1419,$W1419,$X1419)=9,"Yes","No")</x:f>
        <x:v>No</x:v>
      </x:c>
      <x:c r="AD1419" s="52" t="str">
        <x:f>IF(COUNT($Y1419,$Z1419)=2,"Yes","No")</x:f>
        <x:v>No</x:v>
      </x:c>
      <x:c r="AE1419" s="50" t="str"/>
      <x:c r="AF1419" t="str"/>
    </x:row>
    <x:row r="1420" ht="20" customHeight="1">
      <x:c r="A1420" s="50" t="str">
        <x:v>CTL-0203</x:v>
      </x:c>
      <x:c r="B1420" s="50" t="str">
        <x:v>Candidate alternative-rationale group</x:v>
      </x:c>
      <x:c r="C1420" s="52" t="str">
        <x:f>IF('Deal_Master_Wide'!$AU$205="","",'Deal_Master_Wide'!$AU$205)</x:f>
        <x:v>Not reviewed</x:v>
      </x:c>
      <x:c r="D1420" s="52" t="str">
        <x:f>IF('Deal_Master_Wide'!$AV$205="","",'Deal_Master_Wide'!$AV$205)</x:f>
        <x:v>Not assessed</x:v>
      </x:c>
      <x:c r="E1420" s="50" t="n">
        <x:v>0</x:v>
      </x:c>
      <x:c r="F1420" s="52" t="str">
        <x:f>IF(OR($C1420="High-confidence innovation-driven",$C1420="Medium-confidence innovation-driven"),1,IF($C1420="Clear alternative-rationale",0,""))</x:f>
      </x:c>
      <x:c r="G1420" s="52" t="str">
        <x:f>IF('Deal_Master_Wide'!$M$205="","",'Deal_Master_Wide'!$M$205)</x:f>
        <x:v>Review</x:v>
      </x:c>
      <x:c r="H1420" s="50" t="str">
        <x:v>Hikma Pharmaceuticals PLC</x:v>
      </x:c>
      <x:c r="I1420" s="50" t="str">
        <x:v>Roxane Laboratories, Inc. (formerly Philips Roxane); Boehringer Ingelheim Roxane, Inc.</x:v>
      </x:c>
      <x:c r="J1420" s="50" t="n">
        <x:v>2016</x:v>
      </x:c>
      <x:c r="K1420" s="50" t="n">
        <x:v>1</x:v>
      </x:c>
      <x:c r="L1420" s="50" t="n">
        <x:v>2017</x:v>
      </x:c>
      <x:c r="M1420" s="50" t="n">
        <x:v>1</x:v>
      </x:c>
      <x:c r="N1420" s="50" t="n">
        <x:v>1</x:v>
      </x:c>
      <x:c r="O1420" s="52" t="str">
        <x:f>IF($F1420="","",$F1420*$M1420)</x:f>
      </x:c>
      <x:c r="P1420" s="54" t="str">
        <x:f>IF('Deal_Master_Wide'!$BT$205="","",'Deal_Master_Wide'!$BT$205)</x:f>
      </x:c>
      <x:c r="Q1420" s="54" t="str">
        <x:f>IF('Deal_Master_Wide'!$CA$205="","",'Deal_Master_Wide'!$CA$205)</x:f>
      </x:c>
      <x:c r="R1420" s="54" t="str">
        <x:f>IF('Deal_Master_Wide'!$CH$205="","",'Deal_Master_Wide'!$CH$205)</x:f>
      </x:c>
      <x:c r="S1420" s="54" t="str">
        <x:f>IF('Deal_Master_Wide'!$CO$205="","",'Deal_Master_Wide'!$CO$205)</x:f>
      </x:c>
      <x:c r="T1420" s="54" t="str">
        <x:f>IF('Deal_Master_Wide'!$CV$205="","",'Deal_Master_Wide'!$CV$205)</x:f>
      </x:c>
      <x:c r="U1420" s="54" t="str">
        <x:f>IF('Deal_Master_Wide'!$DC$205="","",'Deal_Master_Wide'!$DC$205)</x:f>
      </x:c>
      <x:c r="V1420" s="56" t="str">
        <x:f>IF('Deal_Master_Wide'!$DJ$205="","",'Deal_Master_Wide'!$DJ$205)</x:f>
      </x:c>
      <x:c r="W1420" s="56" t="str">
        <x:f>IF('Deal_Master_Wide'!$DQ$205="","",'Deal_Master_Wide'!$DQ$205)</x:f>
      </x:c>
      <x:c r="X1420" s="56" t="str">
        <x:f>IF('Deal_Master_Wide'!$DX$205="","",'Deal_Master_Wide'!$DX$205)</x:f>
      </x:c>
      <x:c r="Y1420" s="118" t="str">
        <x:f>IF('Deal_Master_Wide'!$EE$205="","",'Deal_Master_Wide'!$EE$205)</x:f>
      </x:c>
      <x:c r="Z1420" s="118" t="str">
        <x:f>IF('Deal_Master_Wide'!$EL$205="","",'Deal_Master_Wide'!$EL$205)</x:f>
      </x:c>
      <x:c r="AA1420" s="52" t="str">
        <x:f>IF('Deal_Master_Wide'!$AL$205="","",'Deal_Master_Wide'!$AL$205)</x:f>
        <x:v>Unknown</x:v>
      </x:c>
      <x:c r="AB1420" s="54" t="n">
        <x:f>IF('Deal_Master_Wide'!$AF$205="","",'Deal_Master_Wide'!$AF$205)</x:f>
        <x:v>2650</x:v>
      </x:c>
      <x:c r="AC1420" s="52" t="str">
        <x:f>IF(COUNT($P1420,$Q1420,$R1420,$S1420,$T1420,$U1420,$V1420,$W1420,$X1420)=9,"Yes","No")</x:f>
        <x:v>No</x:v>
      </x:c>
      <x:c r="AD1420" s="52" t="str">
        <x:f>IF(COUNT($Y1420,$Z1420)=2,"Yes","No")</x:f>
        <x:v>No</x:v>
      </x:c>
      <x:c r="AE1420" s="50" t="str"/>
      <x:c r="AF1420" t="str"/>
    </x:row>
    <x:row r="1421" ht="20" customHeight="1">
      <x:c r="A1421" s="50" t="str">
        <x:v>CTL-0203</x:v>
      </x:c>
      <x:c r="B1421" s="50" t="str">
        <x:v>Candidate alternative-rationale group</x:v>
      </x:c>
      <x:c r="C1421" s="52" t="str">
        <x:f>IF('Deal_Master_Wide'!$AU$205="","",'Deal_Master_Wide'!$AU$205)</x:f>
        <x:v>Not reviewed</x:v>
      </x:c>
      <x:c r="D1421" s="52" t="str">
        <x:f>IF('Deal_Master_Wide'!$AV$205="","",'Deal_Master_Wide'!$AV$205)</x:f>
        <x:v>Not assessed</x:v>
      </x:c>
      <x:c r="E1421" s="50" t="n">
        <x:v>0</x:v>
      </x:c>
      <x:c r="F1421" s="52" t="str">
        <x:f>IF(OR($C1421="High-confidence innovation-driven",$C1421="Medium-confidence innovation-driven"),1,IF($C1421="Clear alternative-rationale",0,""))</x:f>
      </x:c>
      <x:c r="G1421" s="52" t="str">
        <x:f>IF('Deal_Master_Wide'!$M$205="","",'Deal_Master_Wide'!$M$205)</x:f>
        <x:v>Review</x:v>
      </x:c>
      <x:c r="H1421" s="50" t="str">
        <x:v>Hikma Pharmaceuticals PLC</x:v>
      </x:c>
      <x:c r="I1421" s="50" t="str">
        <x:v>Roxane Laboratories, Inc. (formerly Philips Roxane); Boehringer Ingelheim Roxane, Inc.</x:v>
      </x:c>
      <x:c r="J1421" s="50" t="n">
        <x:v>2016</x:v>
      </x:c>
      <x:c r="K1421" s="50" t="n">
        <x:v>2</x:v>
      </x:c>
      <x:c r="L1421" s="50" t="n">
        <x:v>2018</x:v>
      </x:c>
      <x:c r="M1421" s="50" t="n">
        <x:v>1</x:v>
      </x:c>
      <x:c r="N1421" s="50" t="n">
        <x:v>1</x:v>
      </x:c>
      <x:c r="O1421" s="52" t="str">
        <x:f>IF($F1421="","",$F1421*$M1421)</x:f>
      </x:c>
      <x:c r="P1421" s="54" t="str">
        <x:f>IF('Deal_Master_Wide'!$BU$205="","",'Deal_Master_Wide'!$BU$205)</x:f>
      </x:c>
      <x:c r="Q1421" s="54" t="str">
        <x:f>IF('Deal_Master_Wide'!$CB$205="","",'Deal_Master_Wide'!$CB$205)</x:f>
      </x:c>
      <x:c r="R1421" s="54" t="str">
        <x:f>IF('Deal_Master_Wide'!$CI$205="","",'Deal_Master_Wide'!$CI$205)</x:f>
      </x:c>
      <x:c r="S1421" s="54" t="str">
        <x:f>IF('Deal_Master_Wide'!$CP$205="","",'Deal_Master_Wide'!$CP$205)</x:f>
      </x:c>
      <x:c r="T1421" s="54" t="str">
        <x:f>IF('Deal_Master_Wide'!$CW$205="","",'Deal_Master_Wide'!$CW$205)</x:f>
      </x:c>
      <x:c r="U1421" s="54" t="str">
        <x:f>IF('Deal_Master_Wide'!$DD$205="","",'Deal_Master_Wide'!$DD$205)</x:f>
      </x:c>
      <x:c r="V1421" s="56" t="str">
        <x:f>IF('Deal_Master_Wide'!$DK$205="","",'Deal_Master_Wide'!$DK$205)</x:f>
      </x:c>
      <x:c r="W1421" s="56" t="str">
        <x:f>IF('Deal_Master_Wide'!$DR$205="","",'Deal_Master_Wide'!$DR$205)</x:f>
      </x:c>
      <x:c r="X1421" s="56" t="str">
        <x:f>IF('Deal_Master_Wide'!$DY$205="","",'Deal_Master_Wide'!$DY$205)</x:f>
      </x:c>
      <x:c r="Y1421" s="118" t="str">
        <x:f>IF('Deal_Master_Wide'!$EF$205="","",'Deal_Master_Wide'!$EF$205)</x:f>
      </x:c>
      <x:c r="Z1421" s="118" t="str">
        <x:f>IF('Deal_Master_Wide'!$EM$205="","",'Deal_Master_Wide'!$EM$205)</x:f>
      </x:c>
      <x:c r="AA1421" s="52" t="str">
        <x:f>IF('Deal_Master_Wide'!$AL$205="","",'Deal_Master_Wide'!$AL$205)</x:f>
        <x:v>Unknown</x:v>
      </x:c>
      <x:c r="AB1421" s="54" t="n">
        <x:f>IF('Deal_Master_Wide'!$AF$205="","",'Deal_Master_Wide'!$AF$205)</x:f>
        <x:v>2650</x:v>
      </x:c>
      <x:c r="AC1421" s="52" t="str">
        <x:f>IF(COUNT($P1421,$Q1421,$R1421,$S1421,$T1421,$U1421,$V1421,$W1421,$X1421)=9,"Yes","No")</x:f>
        <x:v>No</x:v>
      </x:c>
      <x:c r="AD1421" s="52" t="str">
        <x:f>IF(COUNT($Y1421,$Z1421)=2,"Yes","No")</x:f>
        <x:v>No</x:v>
      </x:c>
      <x:c r="AE1421" s="50" t="str"/>
      <x:c r="AF1421" t="str"/>
    </x:row>
    <x:row r="1422" ht="20" customHeight="1">
      <x:c r="A1422" s="50" t="str">
        <x:v>CTL-0203</x:v>
      </x:c>
      <x:c r="B1422" s="50" t="str">
        <x:v>Candidate alternative-rationale group</x:v>
      </x:c>
      <x:c r="C1422" s="52" t="str">
        <x:f>IF('Deal_Master_Wide'!$AU$205="","",'Deal_Master_Wide'!$AU$205)</x:f>
        <x:v>Not reviewed</x:v>
      </x:c>
      <x:c r="D1422" s="52" t="str">
        <x:f>IF('Deal_Master_Wide'!$AV$205="","",'Deal_Master_Wide'!$AV$205)</x:f>
        <x:v>Not assessed</x:v>
      </x:c>
      <x:c r="E1422" s="50" t="n">
        <x:v>0</x:v>
      </x:c>
      <x:c r="F1422" s="52" t="str">
        <x:f>IF(OR($C1422="High-confidence innovation-driven",$C1422="Medium-confidence innovation-driven"),1,IF($C1422="Clear alternative-rationale",0,""))</x:f>
      </x:c>
      <x:c r="G1422" s="52" t="str">
        <x:f>IF('Deal_Master_Wide'!$M$205="","",'Deal_Master_Wide'!$M$205)</x:f>
        <x:v>Review</x:v>
      </x:c>
      <x:c r="H1422" s="50" t="str">
        <x:v>Hikma Pharmaceuticals PLC</x:v>
      </x:c>
      <x:c r="I1422" s="50" t="str">
        <x:v>Roxane Laboratories, Inc. (formerly Philips Roxane); Boehringer Ingelheim Roxane, Inc.</x:v>
      </x:c>
      <x:c r="J1422" s="50" t="n">
        <x:v>2016</x:v>
      </x:c>
      <x:c r="K1422" s="50" t="n">
        <x:v>3</x:v>
      </x:c>
      <x:c r="L1422" s="50" t="n">
        <x:v>2019</x:v>
      </x:c>
      <x:c r="M1422" s="50" t="n">
        <x:v>1</x:v>
      </x:c>
      <x:c r="N1422" s="50" t="n">
        <x:v>1</x:v>
      </x:c>
      <x:c r="O1422" s="52" t="str">
        <x:f>IF($F1422="","",$F1422*$M1422)</x:f>
      </x:c>
      <x:c r="P1422" s="54" t="str">
        <x:f>IF('Deal_Master_Wide'!$BV$205="","",'Deal_Master_Wide'!$BV$205)</x:f>
      </x:c>
      <x:c r="Q1422" s="54" t="str">
        <x:f>IF('Deal_Master_Wide'!$CC$205="","",'Deal_Master_Wide'!$CC$205)</x:f>
      </x:c>
      <x:c r="R1422" s="54" t="str">
        <x:f>IF('Deal_Master_Wide'!$CJ$205="","",'Deal_Master_Wide'!$CJ$205)</x:f>
      </x:c>
      <x:c r="S1422" s="54" t="str">
        <x:f>IF('Deal_Master_Wide'!$CQ$205="","",'Deal_Master_Wide'!$CQ$205)</x:f>
      </x:c>
      <x:c r="T1422" s="54" t="str">
        <x:f>IF('Deal_Master_Wide'!$CX$205="","",'Deal_Master_Wide'!$CX$205)</x:f>
      </x:c>
      <x:c r="U1422" s="54" t="str">
        <x:f>IF('Deal_Master_Wide'!$DE$205="","",'Deal_Master_Wide'!$DE$205)</x:f>
      </x:c>
      <x:c r="V1422" s="56" t="str">
        <x:f>IF('Deal_Master_Wide'!$DL$205="","",'Deal_Master_Wide'!$DL$205)</x:f>
      </x:c>
      <x:c r="W1422" s="56" t="str">
        <x:f>IF('Deal_Master_Wide'!$DS$205="","",'Deal_Master_Wide'!$DS$205)</x:f>
      </x:c>
      <x:c r="X1422" s="56" t="str">
        <x:f>IF('Deal_Master_Wide'!$DZ$205="","",'Deal_Master_Wide'!$DZ$205)</x:f>
      </x:c>
      <x:c r="Y1422" s="118" t="str">
        <x:f>IF('Deal_Master_Wide'!$EG$205="","",'Deal_Master_Wide'!$EG$205)</x:f>
      </x:c>
      <x:c r="Z1422" s="118" t="str">
        <x:f>IF('Deal_Master_Wide'!$EN$205="","",'Deal_Master_Wide'!$EN$205)</x:f>
      </x:c>
      <x:c r="AA1422" s="52" t="str">
        <x:f>IF('Deal_Master_Wide'!$AL$205="","",'Deal_Master_Wide'!$AL$205)</x:f>
        <x:v>Unknown</x:v>
      </x:c>
      <x:c r="AB1422" s="54" t="n">
        <x:f>IF('Deal_Master_Wide'!$AF$205="","",'Deal_Master_Wide'!$AF$205)</x:f>
        <x:v>2650</x:v>
      </x:c>
      <x:c r="AC1422" s="52" t="str">
        <x:f>IF(COUNT($P1422,$Q1422,$R1422,$S1422,$T1422,$U1422,$V1422,$W1422,$X1422)=9,"Yes","No")</x:f>
        <x:v>No</x:v>
      </x:c>
      <x:c r="AD1422" s="52" t="str">
        <x:f>IF(COUNT($Y1422,$Z1422)=2,"Yes","No")</x:f>
        <x:v>No</x:v>
      </x:c>
      <x:c r="AE1422" s="50" t="str"/>
      <x:c r="AF1422" t="str"/>
    </x:row>
    <x:row r="1423" ht="20" customHeight="1">
      <x:c r="A1423" s="50" t="str">
        <x:v>CTL-0204</x:v>
      </x:c>
      <x:c r="B1423" s="50" t="str">
        <x:v>Candidate alternative-rationale group</x:v>
      </x:c>
      <x:c r="C1423" s="52" t="str">
        <x:f>IF('Deal_Master_Wide'!$AU$206="","",'Deal_Master_Wide'!$AU$206)</x:f>
        <x:v>Not reviewed</x:v>
      </x:c>
      <x:c r="D1423" s="52" t="str">
        <x:f>IF('Deal_Master_Wide'!$AV$206="","",'Deal_Master_Wide'!$AV$206)</x:f>
        <x:v>Not assessed</x:v>
      </x:c>
      <x:c r="E1423" s="50" t="n">
        <x:v>0</x:v>
      </x:c>
      <x:c r="F1423" s="52" t="str">
        <x:f>IF(OR($C1423="High-confidence innovation-driven",$C1423="Medium-confidence innovation-driven"),1,IF($C1423="Clear alternative-rationale",0,""))</x:f>
      </x:c>
      <x:c r="G1423" s="52" t="str">
        <x:f>IF('Deal_Master_Wide'!$M$206="","",'Deal_Master_Wide'!$M$206)</x:f>
        <x:v>Review</x:v>
      </x:c>
      <x:c r="H1423" s="50" t="str">
        <x:v>Innokeys Pte Ltd</x:v>
      </x:c>
      <x:c r="I1423" s="50" t="str">
        <x:v>Oncoscience GmbH</x:v>
      </x:c>
      <x:c r="J1423" s="50" t="n">
        <x:v>2015</x:v>
      </x:c>
      <x:c r="K1423" s="50" t="n">
        <x:v>-3</x:v>
      </x:c>
      <x:c r="L1423" s="50" t="n">
        <x:v>2012</x:v>
      </x:c>
      <x:c r="M1423" s="50" t="n">
        <x:v>0</x:v>
      </x:c>
      <x:c r="N1423" s="50" t="n">
        <x:v>0</x:v>
      </x:c>
      <x:c r="O1423" s="52" t="str">
        <x:f>IF($F1423="","",$F1423*$M1423)</x:f>
      </x:c>
      <x:c r="P1423" s="54" t="str">
        <x:f>IF('Deal_Master_Wide'!$BP$206="","",'Deal_Master_Wide'!$BP$206)</x:f>
      </x:c>
      <x:c r="Q1423" s="54" t="str">
        <x:f>IF('Deal_Master_Wide'!$BW$206="","",'Deal_Master_Wide'!$BW$206)</x:f>
      </x:c>
      <x:c r="R1423" s="54" t="str">
        <x:f>IF('Deal_Master_Wide'!$CD$206="","",'Deal_Master_Wide'!$CD$206)</x:f>
      </x:c>
      <x:c r="S1423" s="54" t="str">
        <x:f>IF('Deal_Master_Wide'!$CK$206="","",'Deal_Master_Wide'!$CK$206)</x:f>
      </x:c>
      <x:c r="T1423" s="54" t="str">
        <x:f>IF('Deal_Master_Wide'!$CR$206="","",'Deal_Master_Wide'!$CR$206)</x:f>
      </x:c>
      <x:c r="U1423" s="54" t="str">
        <x:f>IF('Deal_Master_Wide'!$CY$206="","",'Deal_Master_Wide'!$CY$206)</x:f>
      </x:c>
      <x:c r="V1423" s="56" t="str">
        <x:f>IF('Deal_Master_Wide'!$DF$206="","",'Deal_Master_Wide'!$DF$206)</x:f>
      </x:c>
      <x:c r="W1423" s="56" t="str">
        <x:f>IF('Deal_Master_Wide'!$DM$206="","",'Deal_Master_Wide'!$DM$206)</x:f>
      </x:c>
      <x:c r="X1423" s="56" t="str">
        <x:f>IF('Deal_Master_Wide'!$DT$206="","",'Deal_Master_Wide'!$DT$206)</x:f>
      </x:c>
      <x:c r="Y1423" s="118" t="str">
        <x:f>IF('Deal_Master_Wide'!$EA$206="","",'Deal_Master_Wide'!$EA$206)</x:f>
      </x:c>
      <x:c r="Z1423" s="118" t="str">
        <x:f>IF('Deal_Master_Wide'!$EH$206="","",'Deal_Master_Wide'!$EH$206)</x:f>
      </x:c>
      <x:c r="AA1423" s="52" t="str">
        <x:f>IF('Deal_Master_Wide'!$AL$206="","",'Deal_Master_Wide'!$AL$206)</x:f>
        <x:v>Unknown</x:v>
      </x:c>
      <x:c r="AB1423" s="54" t="str">
        <x:f>IF('Deal_Master_Wide'!$AF$206="","",'Deal_Master_Wide'!$AF$206)</x:f>
      </x:c>
      <x:c r="AC1423" s="52" t="str">
        <x:f>IF(COUNT($P1423,$Q1423,$R1423,$S1423,$T1423,$U1423,$V1423,$W1423,$X1423)=9,"Yes","No")</x:f>
        <x:v>No</x:v>
      </x:c>
      <x:c r="AD1423" s="52" t="str">
        <x:f>IF(COUNT($Y1423,$Z1423)=2,"Yes","No")</x:f>
        <x:v>No</x:v>
      </x:c>
      <x:c r="AE1423" s="50" t="str"/>
      <x:c r="AF1423" t="str"/>
    </x:row>
    <x:row r="1424" ht="20" customHeight="1">
      <x:c r="A1424" s="50" t="str">
        <x:v>CTL-0204</x:v>
      </x:c>
      <x:c r="B1424" s="50" t="str">
        <x:v>Candidate alternative-rationale group</x:v>
      </x:c>
      <x:c r="C1424" s="52" t="str">
        <x:f>IF('Deal_Master_Wide'!$AU$206="","",'Deal_Master_Wide'!$AU$206)</x:f>
        <x:v>Not reviewed</x:v>
      </x:c>
      <x:c r="D1424" s="52" t="str">
        <x:f>IF('Deal_Master_Wide'!$AV$206="","",'Deal_Master_Wide'!$AV$206)</x:f>
        <x:v>Not assessed</x:v>
      </x:c>
      <x:c r="E1424" s="50" t="n">
        <x:v>0</x:v>
      </x:c>
      <x:c r="F1424" s="52" t="str">
        <x:f>IF(OR($C1424="High-confidence innovation-driven",$C1424="Medium-confidence innovation-driven"),1,IF($C1424="Clear alternative-rationale",0,""))</x:f>
      </x:c>
      <x:c r="G1424" s="52" t="str">
        <x:f>IF('Deal_Master_Wide'!$M$206="","",'Deal_Master_Wide'!$M$206)</x:f>
        <x:v>Review</x:v>
      </x:c>
      <x:c r="H1424" s="50" t="str">
        <x:v>Innokeys Pte Ltd</x:v>
      </x:c>
      <x:c r="I1424" s="50" t="str">
        <x:v>Oncoscience GmbH</x:v>
      </x:c>
      <x:c r="J1424" s="50" t="n">
        <x:v>2015</x:v>
      </x:c>
      <x:c r="K1424" s="50" t="n">
        <x:v>-2</x:v>
      </x:c>
      <x:c r="L1424" s="50" t="n">
        <x:v>2013</x:v>
      </x:c>
      <x:c r="M1424" s="50" t="n">
        <x:v>0</x:v>
      </x:c>
      <x:c r="N1424" s="50" t="n">
        <x:v>0</x:v>
      </x:c>
      <x:c r="O1424" s="52" t="str">
        <x:f>IF($F1424="","",$F1424*$M1424)</x:f>
      </x:c>
      <x:c r="P1424" s="54" t="str">
        <x:f>IF('Deal_Master_Wide'!$BQ$206="","",'Deal_Master_Wide'!$BQ$206)</x:f>
      </x:c>
      <x:c r="Q1424" s="54" t="str">
        <x:f>IF('Deal_Master_Wide'!$BX$206="","",'Deal_Master_Wide'!$BX$206)</x:f>
      </x:c>
      <x:c r="R1424" s="54" t="str">
        <x:f>IF('Deal_Master_Wide'!$CE$206="","",'Deal_Master_Wide'!$CE$206)</x:f>
      </x:c>
      <x:c r="S1424" s="54" t="str">
        <x:f>IF('Deal_Master_Wide'!$CL$206="","",'Deal_Master_Wide'!$CL$206)</x:f>
      </x:c>
      <x:c r="T1424" s="54" t="str">
        <x:f>IF('Deal_Master_Wide'!$CS$206="","",'Deal_Master_Wide'!$CS$206)</x:f>
      </x:c>
      <x:c r="U1424" s="54" t="str">
        <x:f>IF('Deal_Master_Wide'!$CZ$206="","",'Deal_Master_Wide'!$CZ$206)</x:f>
      </x:c>
      <x:c r="V1424" s="56" t="str">
        <x:f>IF('Deal_Master_Wide'!$DG$206="","",'Deal_Master_Wide'!$DG$206)</x:f>
      </x:c>
      <x:c r="W1424" s="56" t="str">
        <x:f>IF('Deal_Master_Wide'!$DN$206="","",'Deal_Master_Wide'!$DN$206)</x:f>
      </x:c>
      <x:c r="X1424" s="56" t="str">
        <x:f>IF('Deal_Master_Wide'!$DU$206="","",'Deal_Master_Wide'!$DU$206)</x:f>
      </x:c>
      <x:c r="Y1424" s="118" t="str">
        <x:f>IF('Deal_Master_Wide'!$EB$206="","",'Deal_Master_Wide'!$EB$206)</x:f>
      </x:c>
      <x:c r="Z1424" s="118" t="str">
        <x:f>IF('Deal_Master_Wide'!$EI$206="","",'Deal_Master_Wide'!$EI$206)</x:f>
      </x:c>
      <x:c r="AA1424" s="52" t="str">
        <x:f>IF('Deal_Master_Wide'!$AL$206="","",'Deal_Master_Wide'!$AL$206)</x:f>
        <x:v>Unknown</x:v>
      </x:c>
      <x:c r="AB1424" s="54" t="str">
        <x:f>IF('Deal_Master_Wide'!$AF$206="","",'Deal_Master_Wide'!$AF$206)</x:f>
      </x:c>
      <x:c r="AC1424" s="52" t="str">
        <x:f>IF(COUNT($P1424,$Q1424,$R1424,$S1424,$T1424,$U1424,$V1424,$W1424,$X1424)=9,"Yes","No")</x:f>
        <x:v>No</x:v>
      </x:c>
      <x:c r="AD1424" s="52" t="str">
        <x:f>IF(COUNT($Y1424,$Z1424)=2,"Yes","No")</x:f>
        <x:v>No</x:v>
      </x:c>
      <x:c r="AE1424" s="50" t="str"/>
      <x:c r="AF1424" t="str"/>
    </x:row>
    <x:row r="1425" ht="20" customHeight="1">
      <x:c r="A1425" s="50" t="str">
        <x:v>CTL-0204</x:v>
      </x:c>
      <x:c r="B1425" s="50" t="str">
        <x:v>Candidate alternative-rationale group</x:v>
      </x:c>
      <x:c r="C1425" s="52" t="str">
        <x:f>IF('Deal_Master_Wide'!$AU$206="","",'Deal_Master_Wide'!$AU$206)</x:f>
        <x:v>Not reviewed</x:v>
      </x:c>
      <x:c r="D1425" s="52" t="str">
        <x:f>IF('Deal_Master_Wide'!$AV$206="","",'Deal_Master_Wide'!$AV$206)</x:f>
        <x:v>Not assessed</x:v>
      </x:c>
      <x:c r="E1425" s="50" t="n">
        <x:v>0</x:v>
      </x:c>
      <x:c r="F1425" s="52" t="str">
        <x:f>IF(OR($C1425="High-confidence innovation-driven",$C1425="Medium-confidence innovation-driven"),1,IF($C1425="Clear alternative-rationale",0,""))</x:f>
      </x:c>
      <x:c r="G1425" s="52" t="str">
        <x:f>IF('Deal_Master_Wide'!$M$206="","",'Deal_Master_Wide'!$M$206)</x:f>
        <x:v>Review</x:v>
      </x:c>
      <x:c r="H1425" s="50" t="str">
        <x:v>Innokeys Pte Ltd</x:v>
      </x:c>
      <x:c r="I1425" s="50" t="str">
        <x:v>Oncoscience GmbH</x:v>
      </x:c>
      <x:c r="J1425" s="50" t="n">
        <x:v>2015</x:v>
      </x:c>
      <x:c r="K1425" s="50" t="n">
        <x:v>-1</x:v>
      </x:c>
      <x:c r="L1425" s="50" t="n">
        <x:v>2014</x:v>
      </x:c>
      <x:c r="M1425" s="50" t="n">
        <x:v>0</x:v>
      </x:c>
      <x:c r="N1425" s="50" t="n">
        <x:v>0</x:v>
      </x:c>
      <x:c r="O1425" s="52" t="str">
        <x:f>IF($F1425="","",$F1425*$M1425)</x:f>
      </x:c>
      <x:c r="P1425" s="54" t="str">
        <x:f>IF('Deal_Master_Wide'!$BR$206="","",'Deal_Master_Wide'!$BR$206)</x:f>
      </x:c>
      <x:c r="Q1425" s="54" t="str">
        <x:f>IF('Deal_Master_Wide'!$BY$206="","",'Deal_Master_Wide'!$BY$206)</x:f>
      </x:c>
      <x:c r="R1425" s="54" t="str">
        <x:f>IF('Deal_Master_Wide'!$CF$206="","",'Deal_Master_Wide'!$CF$206)</x:f>
      </x:c>
      <x:c r="S1425" s="54" t="str">
        <x:f>IF('Deal_Master_Wide'!$CM$206="","",'Deal_Master_Wide'!$CM$206)</x:f>
      </x:c>
      <x:c r="T1425" s="54" t="str">
        <x:f>IF('Deal_Master_Wide'!$CT$206="","",'Deal_Master_Wide'!$CT$206)</x:f>
      </x:c>
      <x:c r="U1425" s="54" t="str">
        <x:f>IF('Deal_Master_Wide'!$DA$206="","",'Deal_Master_Wide'!$DA$206)</x:f>
      </x:c>
      <x:c r="V1425" s="56" t="str">
        <x:f>IF('Deal_Master_Wide'!$DH$206="","",'Deal_Master_Wide'!$DH$206)</x:f>
      </x:c>
      <x:c r="W1425" s="56" t="str">
        <x:f>IF('Deal_Master_Wide'!$DO$206="","",'Deal_Master_Wide'!$DO$206)</x:f>
      </x:c>
      <x:c r="X1425" s="56" t="str">
        <x:f>IF('Deal_Master_Wide'!$DV$206="","",'Deal_Master_Wide'!$DV$206)</x:f>
      </x:c>
      <x:c r="Y1425" s="118" t="str">
        <x:f>IF('Deal_Master_Wide'!$EC$206="","",'Deal_Master_Wide'!$EC$206)</x:f>
      </x:c>
      <x:c r="Z1425" s="118" t="str">
        <x:f>IF('Deal_Master_Wide'!$EJ$206="","",'Deal_Master_Wide'!$EJ$206)</x:f>
      </x:c>
      <x:c r="AA1425" s="52" t="str">
        <x:f>IF('Deal_Master_Wide'!$AL$206="","",'Deal_Master_Wide'!$AL$206)</x:f>
        <x:v>Unknown</x:v>
      </x:c>
      <x:c r="AB1425" s="54" t="str">
        <x:f>IF('Deal_Master_Wide'!$AF$206="","",'Deal_Master_Wide'!$AF$206)</x:f>
      </x:c>
      <x:c r="AC1425" s="52" t="str">
        <x:f>IF(COUNT($P1425,$Q1425,$R1425,$S1425,$T1425,$U1425,$V1425,$W1425,$X1425)=9,"Yes","No")</x:f>
        <x:v>No</x:v>
      </x:c>
      <x:c r="AD1425" s="52" t="str">
        <x:f>IF(COUNT($Y1425,$Z1425)=2,"Yes","No")</x:f>
        <x:v>No</x:v>
      </x:c>
      <x:c r="AE1425" s="50" t="str"/>
      <x:c r="AF1425" t="str"/>
    </x:row>
    <x:row r="1426" ht="20" customHeight="1">
      <x:c r="A1426" s="50" t="str">
        <x:v>CTL-0204</x:v>
      </x:c>
      <x:c r="B1426" s="50" t="str">
        <x:v>Candidate alternative-rationale group</x:v>
      </x:c>
      <x:c r="C1426" s="52" t="str">
        <x:f>IF('Deal_Master_Wide'!$AU$206="","",'Deal_Master_Wide'!$AU$206)</x:f>
        <x:v>Not reviewed</x:v>
      </x:c>
      <x:c r="D1426" s="52" t="str">
        <x:f>IF('Deal_Master_Wide'!$AV$206="","",'Deal_Master_Wide'!$AV$206)</x:f>
        <x:v>Not assessed</x:v>
      </x:c>
      <x:c r="E1426" s="50" t="n">
        <x:v>0</x:v>
      </x:c>
      <x:c r="F1426" s="52" t="str">
        <x:f>IF(OR($C1426="High-confidence innovation-driven",$C1426="Medium-confidence innovation-driven"),1,IF($C1426="Clear alternative-rationale",0,""))</x:f>
      </x:c>
      <x:c r="G1426" s="52" t="str">
        <x:f>IF('Deal_Master_Wide'!$M$206="","",'Deal_Master_Wide'!$M$206)</x:f>
        <x:v>Review</x:v>
      </x:c>
      <x:c r="H1426" s="50" t="str">
        <x:v>Innokeys Pte Ltd</x:v>
      </x:c>
      <x:c r="I1426" s="50" t="str">
        <x:v>Oncoscience GmbH</x:v>
      </x:c>
      <x:c r="J1426" s="50" t="n">
        <x:v>2015</x:v>
      </x:c>
      <x:c r="K1426" s="50" t="n">
        <x:v>0</x:v>
      </x:c>
      <x:c r="L1426" s="50" t="n">
        <x:v>2015</x:v>
      </x:c>
      <x:c r="M1426" s="50" t="n">
        <x:v>0</x:v>
      </x:c>
      <x:c r="N1426" s="50" t="n">
        <x:v>1</x:v>
      </x:c>
      <x:c r="O1426" s="52" t="str">
        <x:f>IF($F1426="","",$F1426*$M1426)</x:f>
      </x:c>
      <x:c r="P1426" s="54" t="str">
        <x:f>IF('Deal_Master_Wide'!$BS$206="","",'Deal_Master_Wide'!$BS$206)</x:f>
      </x:c>
      <x:c r="Q1426" s="54" t="str">
        <x:f>IF('Deal_Master_Wide'!$BZ$206="","",'Deal_Master_Wide'!$BZ$206)</x:f>
      </x:c>
      <x:c r="R1426" s="54" t="str">
        <x:f>IF('Deal_Master_Wide'!$CG$206="","",'Deal_Master_Wide'!$CG$206)</x:f>
      </x:c>
      <x:c r="S1426" s="54" t="str">
        <x:f>IF('Deal_Master_Wide'!$CN$206="","",'Deal_Master_Wide'!$CN$206)</x:f>
      </x:c>
      <x:c r="T1426" s="54" t="str">
        <x:f>IF('Deal_Master_Wide'!$CU$206="","",'Deal_Master_Wide'!$CU$206)</x:f>
      </x:c>
      <x:c r="U1426" s="54" t="str">
        <x:f>IF('Deal_Master_Wide'!$DB$206="","",'Deal_Master_Wide'!$DB$206)</x:f>
      </x:c>
      <x:c r="V1426" s="56" t="str">
        <x:f>IF('Deal_Master_Wide'!$DI$206="","",'Deal_Master_Wide'!$DI$206)</x:f>
      </x:c>
      <x:c r="W1426" s="56" t="str">
        <x:f>IF('Deal_Master_Wide'!$DP$206="","",'Deal_Master_Wide'!$DP$206)</x:f>
      </x:c>
      <x:c r="X1426" s="56" t="str">
        <x:f>IF('Deal_Master_Wide'!$DW$206="","",'Deal_Master_Wide'!$DW$206)</x:f>
      </x:c>
      <x:c r="Y1426" s="118" t="str">
        <x:f>IF('Deal_Master_Wide'!$ED$206="","",'Deal_Master_Wide'!$ED$206)</x:f>
      </x:c>
      <x:c r="Z1426" s="118" t="str">
        <x:f>IF('Deal_Master_Wide'!$EK$206="","",'Deal_Master_Wide'!$EK$206)</x:f>
      </x:c>
      <x:c r="AA1426" s="52" t="str">
        <x:f>IF('Deal_Master_Wide'!$AL$206="","",'Deal_Master_Wide'!$AL$206)</x:f>
        <x:v>Unknown</x:v>
      </x:c>
      <x:c r="AB1426" s="54" t="str">
        <x:f>IF('Deal_Master_Wide'!$AF$206="","",'Deal_Master_Wide'!$AF$206)</x:f>
      </x:c>
      <x:c r="AC1426" s="52" t="str">
        <x:f>IF(COUNT($P1426,$Q1426,$R1426,$S1426,$T1426,$U1426,$V1426,$W1426,$X1426)=9,"Yes","No")</x:f>
        <x:v>No</x:v>
      </x:c>
      <x:c r="AD1426" s="52" t="str">
        <x:f>IF(COUNT($Y1426,$Z1426)=2,"Yes","No")</x:f>
        <x:v>No</x:v>
      </x:c>
      <x:c r="AE1426" s="50" t="str"/>
      <x:c r="AF1426" t="str"/>
    </x:row>
    <x:row r="1427" ht="20" customHeight="1">
      <x:c r="A1427" s="50" t="str">
        <x:v>CTL-0204</x:v>
      </x:c>
      <x:c r="B1427" s="50" t="str">
        <x:v>Candidate alternative-rationale group</x:v>
      </x:c>
      <x:c r="C1427" s="52" t="str">
        <x:f>IF('Deal_Master_Wide'!$AU$206="","",'Deal_Master_Wide'!$AU$206)</x:f>
        <x:v>Not reviewed</x:v>
      </x:c>
      <x:c r="D1427" s="52" t="str">
        <x:f>IF('Deal_Master_Wide'!$AV$206="","",'Deal_Master_Wide'!$AV$206)</x:f>
        <x:v>Not assessed</x:v>
      </x:c>
      <x:c r="E1427" s="50" t="n">
        <x:v>0</x:v>
      </x:c>
      <x:c r="F1427" s="52" t="str">
        <x:f>IF(OR($C1427="High-confidence innovation-driven",$C1427="Medium-confidence innovation-driven"),1,IF($C1427="Clear alternative-rationale",0,""))</x:f>
      </x:c>
      <x:c r="G1427" s="52" t="str">
        <x:f>IF('Deal_Master_Wide'!$M$206="","",'Deal_Master_Wide'!$M$206)</x:f>
        <x:v>Review</x:v>
      </x:c>
      <x:c r="H1427" s="50" t="str">
        <x:v>Innokeys Pte Ltd</x:v>
      </x:c>
      <x:c r="I1427" s="50" t="str">
        <x:v>Oncoscience GmbH</x:v>
      </x:c>
      <x:c r="J1427" s="50" t="n">
        <x:v>2015</x:v>
      </x:c>
      <x:c r="K1427" s="50" t="n">
        <x:v>1</x:v>
      </x:c>
      <x:c r="L1427" s="50" t="n">
        <x:v>2016</x:v>
      </x:c>
      <x:c r="M1427" s="50" t="n">
        <x:v>1</x:v>
      </x:c>
      <x:c r="N1427" s="50" t="n">
        <x:v>1</x:v>
      </x:c>
      <x:c r="O1427" s="52" t="str">
        <x:f>IF($F1427="","",$F1427*$M1427)</x:f>
      </x:c>
      <x:c r="P1427" s="54" t="str">
        <x:f>IF('Deal_Master_Wide'!$BT$206="","",'Deal_Master_Wide'!$BT$206)</x:f>
      </x:c>
      <x:c r="Q1427" s="54" t="str">
        <x:f>IF('Deal_Master_Wide'!$CA$206="","",'Deal_Master_Wide'!$CA$206)</x:f>
      </x:c>
      <x:c r="R1427" s="54" t="str">
        <x:f>IF('Deal_Master_Wide'!$CH$206="","",'Deal_Master_Wide'!$CH$206)</x:f>
      </x:c>
      <x:c r="S1427" s="54" t="str">
        <x:f>IF('Deal_Master_Wide'!$CO$206="","",'Deal_Master_Wide'!$CO$206)</x:f>
      </x:c>
      <x:c r="T1427" s="54" t="str">
        <x:f>IF('Deal_Master_Wide'!$CV$206="","",'Deal_Master_Wide'!$CV$206)</x:f>
      </x:c>
      <x:c r="U1427" s="54" t="str">
        <x:f>IF('Deal_Master_Wide'!$DC$206="","",'Deal_Master_Wide'!$DC$206)</x:f>
      </x:c>
      <x:c r="V1427" s="56" t="str">
        <x:f>IF('Deal_Master_Wide'!$DJ$206="","",'Deal_Master_Wide'!$DJ$206)</x:f>
      </x:c>
      <x:c r="W1427" s="56" t="str">
        <x:f>IF('Deal_Master_Wide'!$DQ$206="","",'Deal_Master_Wide'!$DQ$206)</x:f>
      </x:c>
      <x:c r="X1427" s="56" t="str">
        <x:f>IF('Deal_Master_Wide'!$DX$206="","",'Deal_Master_Wide'!$DX$206)</x:f>
      </x:c>
      <x:c r="Y1427" s="118" t="str">
        <x:f>IF('Deal_Master_Wide'!$EE$206="","",'Deal_Master_Wide'!$EE$206)</x:f>
      </x:c>
      <x:c r="Z1427" s="118" t="str">
        <x:f>IF('Deal_Master_Wide'!$EL$206="","",'Deal_Master_Wide'!$EL$206)</x:f>
      </x:c>
      <x:c r="AA1427" s="52" t="str">
        <x:f>IF('Deal_Master_Wide'!$AL$206="","",'Deal_Master_Wide'!$AL$206)</x:f>
        <x:v>Unknown</x:v>
      </x:c>
      <x:c r="AB1427" s="54" t="str">
        <x:f>IF('Deal_Master_Wide'!$AF$206="","",'Deal_Master_Wide'!$AF$206)</x:f>
      </x:c>
      <x:c r="AC1427" s="52" t="str">
        <x:f>IF(COUNT($P1427,$Q1427,$R1427,$S1427,$T1427,$U1427,$V1427,$W1427,$X1427)=9,"Yes","No")</x:f>
        <x:v>No</x:v>
      </x:c>
      <x:c r="AD1427" s="52" t="str">
        <x:f>IF(COUNT($Y1427,$Z1427)=2,"Yes","No")</x:f>
        <x:v>No</x:v>
      </x:c>
      <x:c r="AE1427" s="50" t="str"/>
      <x:c r="AF1427" t="str"/>
    </x:row>
    <x:row r="1428" ht="20" customHeight="1">
      <x:c r="A1428" s="50" t="str">
        <x:v>CTL-0204</x:v>
      </x:c>
      <x:c r="B1428" s="50" t="str">
        <x:v>Candidate alternative-rationale group</x:v>
      </x:c>
      <x:c r="C1428" s="52" t="str">
        <x:f>IF('Deal_Master_Wide'!$AU$206="","",'Deal_Master_Wide'!$AU$206)</x:f>
        <x:v>Not reviewed</x:v>
      </x:c>
      <x:c r="D1428" s="52" t="str">
        <x:f>IF('Deal_Master_Wide'!$AV$206="","",'Deal_Master_Wide'!$AV$206)</x:f>
        <x:v>Not assessed</x:v>
      </x:c>
      <x:c r="E1428" s="50" t="n">
        <x:v>0</x:v>
      </x:c>
      <x:c r="F1428" s="52" t="str">
        <x:f>IF(OR($C1428="High-confidence innovation-driven",$C1428="Medium-confidence innovation-driven"),1,IF($C1428="Clear alternative-rationale",0,""))</x:f>
      </x:c>
      <x:c r="G1428" s="52" t="str">
        <x:f>IF('Deal_Master_Wide'!$M$206="","",'Deal_Master_Wide'!$M$206)</x:f>
        <x:v>Review</x:v>
      </x:c>
      <x:c r="H1428" s="50" t="str">
        <x:v>Innokeys Pte Ltd</x:v>
      </x:c>
      <x:c r="I1428" s="50" t="str">
        <x:v>Oncoscience GmbH</x:v>
      </x:c>
      <x:c r="J1428" s="50" t="n">
        <x:v>2015</x:v>
      </x:c>
      <x:c r="K1428" s="50" t="n">
        <x:v>2</x:v>
      </x:c>
      <x:c r="L1428" s="50" t="n">
        <x:v>2017</x:v>
      </x:c>
      <x:c r="M1428" s="50" t="n">
        <x:v>1</x:v>
      </x:c>
      <x:c r="N1428" s="50" t="n">
        <x:v>1</x:v>
      </x:c>
      <x:c r="O1428" s="52" t="str">
        <x:f>IF($F1428="","",$F1428*$M1428)</x:f>
      </x:c>
      <x:c r="P1428" s="54" t="str">
        <x:f>IF('Deal_Master_Wide'!$BU$206="","",'Deal_Master_Wide'!$BU$206)</x:f>
      </x:c>
      <x:c r="Q1428" s="54" t="str">
        <x:f>IF('Deal_Master_Wide'!$CB$206="","",'Deal_Master_Wide'!$CB$206)</x:f>
      </x:c>
      <x:c r="R1428" s="54" t="str">
        <x:f>IF('Deal_Master_Wide'!$CI$206="","",'Deal_Master_Wide'!$CI$206)</x:f>
      </x:c>
      <x:c r="S1428" s="54" t="str">
        <x:f>IF('Deal_Master_Wide'!$CP$206="","",'Deal_Master_Wide'!$CP$206)</x:f>
      </x:c>
      <x:c r="T1428" s="54" t="str">
        <x:f>IF('Deal_Master_Wide'!$CW$206="","",'Deal_Master_Wide'!$CW$206)</x:f>
      </x:c>
      <x:c r="U1428" s="54" t="str">
        <x:f>IF('Deal_Master_Wide'!$DD$206="","",'Deal_Master_Wide'!$DD$206)</x:f>
      </x:c>
      <x:c r="V1428" s="56" t="str">
        <x:f>IF('Deal_Master_Wide'!$DK$206="","",'Deal_Master_Wide'!$DK$206)</x:f>
      </x:c>
      <x:c r="W1428" s="56" t="str">
        <x:f>IF('Deal_Master_Wide'!$DR$206="","",'Deal_Master_Wide'!$DR$206)</x:f>
      </x:c>
      <x:c r="X1428" s="56" t="str">
        <x:f>IF('Deal_Master_Wide'!$DY$206="","",'Deal_Master_Wide'!$DY$206)</x:f>
      </x:c>
      <x:c r="Y1428" s="118" t="str">
        <x:f>IF('Deal_Master_Wide'!$EF$206="","",'Deal_Master_Wide'!$EF$206)</x:f>
      </x:c>
      <x:c r="Z1428" s="118" t="str">
        <x:f>IF('Deal_Master_Wide'!$EM$206="","",'Deal_Master_Wide'!$EM$206)</x:f>
      </x:c>
      <x:c r="AA1428" s="52" t="str">
        <x:f>IF('Deal_Master_Wide'!$AL$206="","",'Deal_Master_Wide'!$AL$206)</x:f>
        <x:v>Unknown</x:v>
      </x:c>
      <x:c r="AB1428" s="54" t="str">
        <x:f>IF('Deal_Master_Wide'!$AF$206="","",'Deal_Master_Wide'!$AF$206)</x:f>
      </x:c>
      <x:c r="AC1428" s="52" t="str">
        <x:f>IF(COUNT($P1428,$Q1428,$R1428,$S1428,$T1428,$U1428,$V1428,$W1428,$X1428)=9,"Yes","No")</x:f>
        <x:v>No</x:v>
      </x:c>
      <x:c r="AD1428" s="52" t="str">
        <x:f>IF(COUNT($Y1428,$Z1428)=2,"Yes","No")</x:f>
        <x:v>No</x:v>
      </x:c>
      <x:c r="AE1428" s="50" t="str"/>
      <x:c r="AF1428" t="str"/>
    </x:row>
    <x:row r="1429" ht="20" customHeight="1">
      <x:c r="A1429" s="50" t="str">
        <x:v>CTL-0204</x:v>
      </x:c>
      <x:c r="B1429" s="50" t="str">
        <x:v>Candidate alternative-rationale group</x:v>
      </x:c>
      <x:c r="C1429" s="52" t="str">
        <x:f>IF('Deal_Master_Wide'!$AU$206="","",'Deal_Master_Wide'!$AU$206)</x:f>
        <x:v>Not reviewed</x:v>
      </x:c>
      <x:c r="D1429" s="52" t="str">
        <x:f>IF('Deal_Master_Wide'!$AV$206="","",'Deal_Master_Wide'!$AV$206)</x:f>
        <x:v>Not assessed</x:v>
      </x:c>
      <x:c r="E1429" s="50" t="n">
        <x:v>0</x:v>
      </x:c>
      <x:c r="F1429" s="52" t="str">
        <x:f>IF(OR($C1429="High-confidence innovation-driven",$C1429="Medium-confidence innovation-driven"),1,IF($C1429="Clear alternative-rationale",0,""))</x:f>
      </x:c>
      <x:c r="G1429" s="52" t="str">
        <x:f>IF('Deal_Master_Wide'!$M$206="","",'Deal_Master_Wide'!$M$206)</x:f>
        <x:v>Review</x:v>
      </x:c>
      <x:c r="H1429" s="50" t="str">
        <x:v>Innokeys Pte Ltd</x:v>
      </x:c>
      <x:c r="I1429" s="50" t="str">
        <x:v>Oncoscience GmbH</x:v>
      </x:c>
      <x:c r="J1429" s="50" t="n">
        <x:v>2015</x:v>
      </x:c>
      <x:c r="K1429" s="50" t="n">
        <x:v>3</x:v>
      </x:c>
      <x:c r="L1429" s="50" t="n">
        <x:v>2018</x:v>
      </x:c>
      <x:c r="M1429" s="50" t="n">
        <x:v>1</x:v>
      </x:c>
      <x:c r="N1429" s="50" t="n">
        <x:v>1</x:v>
      </x:c>
      <x:c r="O1429" s="52" t="str">
        <x:f>IF($F1429="","",$F1429*$M1429)</x:f>
      </x:c>
      <x:c r="P1429" s="54" t="str">
        <x:f>IF('Deal_Master_Wide'!$BV$206="","",'Deal_Master_Wide'!$BV$206)</x:f>
      </x:c>
      <x:c r="Q1429" s="54" t="str">
        <x:f>IF('Deal_Master_Wide'!$CC$206="","",'Deal_Master_Wide'!$CC$206)</x:f>
      </x:c>
      <x:c r="R1429" s="54" t="str">
        <x:f>IF('Deal_Master_Wide'!$CJ$206="","",'Deal_Master_Wide'!$CJ$206)</x:f>
      </x:c>
      <x:c r="S1429" s="54" t="str">
        <x:f>IF('Deal_Master_Wide'!$CQ$206="","",'Deal_Master_Wide'!$CQ$206)</x:f>
      </x:c>
      <x:c r="T1429" s="54" t="str">
        <x:f>IF('Deal_Master_Wide'!$CX$206="","",'Deal_Master_Wide'!$CX$206)</x:f>
      </x:c>
      <x:c r="U1429" s="54" t="str">
        <x:f>IF('Deal_Master_Wide'!$DE$206="","",'Deal_Master_Wide'!$DE$206)</x:f>
      </x:c>
      <x:c r="V1429" s="56" t="str">
        <x:f>IF('Deal_Master_Wide'!$DL$206="","",'Deal_Master_Wide'!$DL$206)</x:f>
      </x:c>
      <x:c r="W1429" s="56" t="str">
        <x:f>IF('Deal_Master_Wide'!$DS$206="","",'Deal_Master_Wide'!$DS$206)</x:f>
      </x:c>
      <x:c r="X1429" s="56" t="str">
        <x:f>IF('Deal_Master_Wide'!$DZ$206="","",'Deal_Master_Wide'!$DZ$206)</x:f>
      </x:c>
      <x:c r="Y1429" s="118" t="str">
        <x:f>IF('Deal_Master_Wide'!$EG$206="","",'Deal_Master_Wide'!$EG$206)</x:f>
      </x:c>
      <x:c r="Z1429" s="118" t="str">
        <x:f>IF('Deal_Master_Wide'!$EN$206="","",'Deal_Master_Wide'!$EN$206)</x:f>
      </x:c>
      <x:c r="AA1429" s="52" t="str">
        <x:f>IF('Deal_Master_Wide'!$AL$206="","",'Deal_Master_Wide'!$AL$206)</x:f>
        <x:v>Unknown</x:v>
      </x:c>
      <x:c r="AB1429" s="54" t="str">
        <x:f>IF('Deal_Master_Wide'!$AF$206="","",'Deal_Master_Wide'!$AF$206)</x:f>
      </x:c>
      <x:c r="AC1429" s="52" t="str">
        <x:f>IF(COUNT($P1429,$Q1429,$R1429,$S1429,$T1429,$U1429,$V1429,$W1429,$X1429)=9,"Yes","No")</x:f>
        <x:v>No</x:v>
      </x:c>
      <x:c r="AD1429" s="52" t="str">
        <x:f>IF(COUNT($Y1429,$Z1429)=2,"Yes","No")</x:f>
        <x:v>No</x:v>
      </x:c>
      <x:c r="AE1429" s="50" t="str"/>
      <x:c r="AF1429" t="str"/>
    </x:row>
    <x:row r="1430" ht="20" customHeight="1">
      <x:c r="A1430" s="50" t="str">
        <x:v>CTL-0205</x:v>
      </x:c>
      <x:c r="B1430" s="50" t="str">
        <x:v>Candidate alternative-rationale group</x:v>
      </x:c>
      <x:c r="C1430" s="52" t="str">
        <x:f>IF('Deal_Master_Wide'!$AU$207="","",'Deal_Master_Wide'!$AU$207)</x:f>
        <x:v>Not reviewed</x:v>
      </x:c>
      <x:c r="D1430" s="52" t="str">
        <x:f>IF('Deal_Master_Wide'!$AV$207="","",'Deal_Master_Wide'!$AV$207)</x:f>
        <x:v>Not assessed</x:v>
      </x:c>
      <x:c r="E1430" s="50" t="n">
        <x:v>0</x:v>
      </x:c>
      <x:c r="F1430" s="52" t="str">
        <x:f>IF(OR($C1430="High-confidence innovation-driven",$C1430="Medium-confidence innovation-driven"),1,IF($C1430="Clear alternative-rationale",0,""))</x:f>
      </x:c>
      <x:c r="G1430" s="52" t="str">
        <x:f>IF('Deal_Master_Wide'!$M$207="","",'Deal_Master_Wide'!$M$207)</x:f>
        <x:v>Review</x:v>
      </x:c>
      <x:c r="H1430" s="50" t="str">
        <x:v>Curia Global Inc</x:v>
      </x:c>
      <x:c r="I1430" s="50" t="str">
        <x:v>Gadea Grupo Farmaceutico SL</x:v>
      </x:c>
      <x:c r="J1430" s="50" t="n">
        <x:v>2015</x:v>
      </x:c>
      <x:c r="K1430" s="50" t="n">
        <x:v>-3</x:v>
      </x:c>
      <x:c r="L1430" s="50" t="n">
        <x:v>2012</x:v>
      </x:c>
      <x:c r="M1430" s="50" t="n">
        <x:v>0</x:v>
      </x:c>
      <x:c r="N1430" s="50" t="n">
        <x:v>0</x:v>
      </x:c>
      <x:c r="O1430" s="52" t="str">
        <x:f>IF($F1430="","",$F1430*$M1430)</x:f>
      </x:c>
      <x:c r="P1430" s="54" t="str">
        <x:f>IF('Deal_Master_Wide'!$BP$207="","",'Deal_Master_Wide'!$BP$207)</x:f>
      </x:c>
      <x:c r="Q1430" s="54" t="str">
        <x:f>IF('Deal_Master_Wide'!$BW$207="","",'Deal_Master_Wide'!$BW$207)</x:f>
      </x:c>
      <x:c r="R1430" s="54" t="str">
        <x:f>IF('Deal_Master_Wide'!$CD$207="","",'Deal_Master_Wide'!$CD$207)</x:f>
      </x:c>
      <x:c r="S1430" s="54" t="str">
        <x:f>IF('Deal_Master_Wide'!$CK$207="","",'Deal_Master_Wide'!$CK$207)</x:f>
      </x:c>
      <x:c r="T1430" s="54" t="str">
        <x:f>IF('Deal_Master_Wide'!$CR$207="","",'Deal_Master_Wide'!$CR$207)</x:f>
      </x:c>
      <x:c r="U1430" s="54" t="str">
        <x:f>IF('Deal_Master_Wide'!$CY$207="","",'Deal_Master_Wide'!$CY$207)</x:f>
      </x:c>
      <x:c r="V1430" s="56" t="str">
        <x:f>IF('Deal_Master_Wide'!$DF$207="","",'Deal_Master_Wide'!$DF$207)</x:f>
      </x:c>
      <x:c r="W1430" s="56" t="str">
        <x:f>IF('Deal_Master_Wide'!$DM$207="","",'Deal_Master_Wide'!$DM$207)</x:f>
      </x:c>
      <x:c r="X1430" s="56" t="str">
        <x:f>IF('Deal_Master_Wide'!$DT$207="","",'Deal_Master_Wide'!$DT$207)</x:f>
      </x:c>
      <x:c r="Y1430" s="118" t="str">
        <x:f>IF('Deal_Master_Wide'!$EA$207="","",'Deal_Master_Wide'!$EA$207)</x:f>
      </x:c>
      <x:c r="Z1430" s="118" t="str">
        <x:f>IF('Deal_Master_Wide'!$EH$207="","",'Deal_Master_Wide'!$EH$207)</x:f>
      </x:c>
      <x:c r="AA1430" s="52" t="str">
        <x:f>IF('Deal_Master_Wide'!$AL$207="","",'Deal_Master_Wide'!$AL$207)</x:f>
        <x:v>Unknown</x:v>
      </x:c>
      <x:c r="AB1430" s="54" t="n">
        <x:f>IF('Deal_Master_Wide'!$AF$207="","",'Deal_Master_Wide'!$AF$207)</x:f>
        <x:v>174</x:v>
      </x:c>
      <x:c r="AC1430" s="52" t="str">
        <x:f>IF(COUNT($P1430,$Q1430,$R1430,$S1430,$T1430,$U1430,$V1430,$W1430,$X1430)=9,"Yes","No")</x:f>
        <x:v>No</x:v>
      </x:c>
      <x:c r="AD1430" s="52" t="str">
        <x:f>IF(COUNT($Y1430,$Z1430)=2,"Yes","No")</x:f>
        <x:v>No</x:v>
      </x:c>
      <x:c r="AE1430" s="50" t="str"/>
      <x:c r="AF1430" t="str"/>
    </x:row>
    <x:row r="1431" ht="20" customHeight="1">
      <x:c r="A1431" s="50" t="str">
        <x:v>CTL-0205</x:v>
      </x:c>
      <x:c r="B1431" s="50" t="str">
        <x:v>Candidate alternative-rationale group</x:v>
      </x:c>
      <x:c r="C1431" s="52" t="str">
        <x:f>IF('Deal_Master_Wide'!$AU$207="","",'Deal_Master_Wide'!$AU$207)</x:f>
        <x:v>Not reviewed</x:v>
      </x:c>
      <x:c r="D1431" s="52" t="str">
        <x:f>IF('Deal_Master_Wide'!$AV$207="","",'Deal_Master_Wide'!$AV$207)</x:f>
        <x:v>Not assessed</x:v>
      </x:c>
      <x:c r="E1431" s="50" t="n">
        <x:v>0</x:v>
      </x:c>
      <x:c r="F1431" s="52" t="str">
        <x:f>IF(OR($C1431="High-confidence innovation-driven",$C1431="Medium-confidence innovation-driven"),1,IF($C1431="Clear alternative-rationale",0,""))</x:f>
      </x:c>
      <x:c r="G1431" s="52" t="str">
        <x:f>IF('Deal_Master_Wide'!$M$207="","",'Deal_Master_Wide'!$M$207)</x:f>
        <x:v>Review</x:v>
      </x:c>
      <x:c r="H1431" s="50" t="str">
        <x:v>Curia Global Inc</x:v>
      </x:c>
      <x:c r="I1431" s="50" t="str">
        <x:v>Gadea Grupo Farmaceutico SL</x:v>
      </x:c>
      <x:c r="J1431" s="50" t="n">
        <x:v>2015</x:v>
      </x:c>
      <x:c r="K1431" s="50" t="n">
        <x:v>-2</x:v>
      </x:c>
      <x:c r="L1431" s="50" t="n">
        <x:v>2013</x:v>
      </x:c>
      <x:c r="M1431" s="50" t="n">
        <x:v>0</x:v>
      </x:c>
      <x:c r="N1431" s="50" t="n">
        <x:v>0</x:v>
      </x:c>
      <x:c r="O1431" s="52" t="str">
        <x:f>IF($F1431="","",$F1431*$M1431)</x:f>
      </x:c>
      <x:c r="P1431" s="54" t="str">
        <x:f>IF('Deal_Master_Wide'!$BQ$207="","",'Deal_Master_Wide'!$BQ$207)</x:f>
      </x:c>
      <x:c r="Q1431" s="54" t="str">
        <x:f>IF('Deal_Master_Wide'!$BX$207="","",'Deal_Master_Wide'!$BX$207)</x:f>
      </x:c>
      <x:c r="R1431" s="54" t="str">
        <x:f>IF('Deal_Master_Wide'!$CE$207="","",'Deal_Master_Wide'!$CE$207)</x:f>
      </x:c>
      <x:c r="S1431" s="54" t="str">
        <x:f>IF('Deal_Master_Wide'!$CL$207="","",'Deal_Master_Wide'!$CL$207)</x:f>
      </x:c>
      <x:c r="T1431" s="54" t="str">
        <x:f>IF('Deal_Master_Wide'!$CS$207="","",'Deal_Master_Wide'!$CS$207)</x:f>
      </x:c>
      <x:c r="U1431" s="54" t="str">
        <x:f>IF('Deal_Master_Wide'!$CZ$207="","",'Deal_Master_Wide'!$CZ$207)</x:f>
      </x:c>
      <x:c r="V1431" s="56" t="str">
        <x:f>IF('Deal_Master_Wide'!$DG$207="","",'Deal_Master_Wide'!$DG$207)</x:f>
      </x:c>
      <x:c r="W1431" s="56" t="str">
        <x:f>IF('Deal_Master_Wide'!$DN$207="","",'Deal_Master_Wide'!$DN$207)</x:f>
      </x:c>
      <x:c r="X1431" s="56" t="str">
        <x:f>IF('Deal_Master_Wide'!$DU$207="","",'Deal_Master_Wide'!$DU$207)</x:f>
      </x:c>
      <x:c r="Y1431" s="118" t="str">
        <x:f>IF('Deal_Master_Wide'!$EB$207="","",'Deal_Master_Wide'!$EB$207)</x:f>
      </x:c>
      <x:c r="Z1431" s="118" t="str">
        <x:f>IF('Deal_Master_Wide'!$EI$207="","",'Deal_Master_Wide'!$EI$207)</x:f>
      </x:c>
      <x:c r="AA1431" s="52" t="str">
        <x:f>IF('Deal_Master_Wide'!$AL$207="","",'Deal_Master_Wide'!$AL$207)</x:f>
        <x:v>Unknown</x:v>
      </x:c>
      <x:c r="AB1431" s="54" t="n">
        <x:f>IF('Deal_Master_Wide'!$AF$207="","",'Deal_Master_Wide'!$AF$207)</x:f>
        <x:v>174</x:v>
      </x:c>
      <x:c r="AC1431" s="52" t="str">
        <x:f>IF(COUNT($P1431,$Q1431,$R1431,$S1431,$T1431,$U1431,$V1431,$W1431,$X1431)=9,"Yes","No")</x:f>
        <x:v>No</x:v>
      </x:c>
      <x:c r="AD1431" s="52" t="str">
        <x:f>IF(COUNT($Y1431,$Z1431)=2,"Yes","No")</x:f>
        <x:v>No</x:v>
      </x:c>
      <x:c r="AE1431" s="50" t="str"/>
      <x:c r="AF1431" t="str"/>
    </x:row>
    <x:row r="1432" ht="20" customHeight="1">
      <x:c r="A1432" s="50" t="str">
        <x:v>CTL-0205</x:v>
      </x:c>
      <x:c r="B1432" s="50" t="str">
        <x:v>Candidate alternative-rationale group</x:v>
      </x:c>
      <x:c r="C1432" s="52" t="str">
        <x:f>IF('Deal_Master_Wide'!$AU$207="","",'Deal_Master_Wide'!$AU$207)</x:f>
        <x:v>Not reviewed</x:v>
      </x:c>
      <x:c r="D1432" s="52" t="str">
        <x:f>IF('Deal_Master_Wide'!$AV$207="","",'Deal_Master_Wide'!$AV$207)</x:f>
        <x:v>Not assessed</x:v>
      </x:c>
      <x:c r="E1432" s="50" t="n">
        <x:v>0</x:v>
      </x:c>
      <x:c r="F1432" s="52" t="str">
        <x:f>IF(OR($C1432="High-confidence innovation-driven",$C1432="Medium-confidence innovation-driven"),1,IF($C1432="Clear alternative-rationale",0,""))</x:f>
      </x:c>
      <x:c r="G1432" s="52" t="str">
        <x:f>IF('Deal_Master_Wide'!$M$207="","",'Deal_Master_Wide'!$M$207)</x:f>
        <x:v>Review</x:v>
      </x:c>
      <x:c r="H1432" s="50" t="str">
        <x:v>Curia Global Inc</x:v>
      </x:c>
      <x:c r="I1432" s="50" t="str">
        <x:v>Gadea Grupo Farmaceutico SL</x:v>
      </x:c>
      <x:c r="J1432" s="50" t="n">
        <x:v>2015</x:v>
      </x:c>
      <x:c r="K1432" s="50" t="n">
        <x:v>-1</x:v>
      </x:c>
      <x:c r="L1432" s="50" t="n">
        <x:v>2014</x:v>
      </x:c>
      <x:c r="M1432" s="50" t="n">
        <x:v>0</x:v>
      </x:c>
      <x:c r="N1432" s="50" t="n">
        <x:v>0</x:v>
      </x:c>
      <x:c r="O1432" s="52" t="str">
        <x:f>IF($F1432="","",$F1432*$M1432)</x:f>
      </x:c>
      <x:c r="P1432" s="54" t="str">
        <x:f>IF('Deal_Master_Wide'!$BR$207="","",'Deal_Master_Wide'!$BR$207)</x:f>
      </x:c>
      <x:c r="Q1432" s="54" t="str">
        <x:f>IF('Deal_Master_Wide'!$BY$207="","",'Deal_Master_Wide'!$BY$207)</x:f>
      </x:c>
      <x:c r="R1432" s="54" t="str">
        <x:f>IF('Deal_Master_Wide'!$CF$207="","",'Deal_Master_Wide'!$CF$207)</x:f>
      </x:c>
      <x:c r="S1432" s="54" t="str">
        <x:f>IF('Deal_Master_Wide'!$CM$207="","",'Deal_Master_Wide'!$CM$207)</x:f>
      </x:c>
      <x:c r="T1432" s="54" t="str">
        <x:f>IF('Deal_Master_Wide'!$CT$207="","",'Deal_Master_Wide'!$CT$207)</x:f>
      </x:c>
      <x:c r="U1432" s="54" t="str">
        <x:f>IF('Deal_Master_Wide'!$DA$207="","",'Deal_Master_Wide'!$DA$207)</x:f>
      </x:c>
      <x:c r="V1432" s="56" t="str">
        <x:f>IF('Deal_Master_Wide'!$DH$207="","",'Deal_Master_Wide'!$DH$207)</x:f>
      </x:c>
      <x:c r="W1432" s="56" t="str">
        <x:f>IF('Deal_Master_Wide'!$DO$207="","",'Deal_Master_Wide'!$DO$207)</x:f>
      </x:c>
      <x:c r="X1432" s="56" t="str">
        <x:f>IF('Deal_Master_Wide'!$DV$207="","",'Deal_Master_Wide'!$DV$207)</x:f>
      </x:c>
      <x:c r="Y1432" s="118" t="str">
        <x:f>IF('Deal_Master_Wide'!$EC$207="","",'Deal_Master_Wide'!$EC$207)</x:f>
      </x:c>
      <x:c r="Z1432" s="118" t="str">
        <x:f>IF('Deal_Master_Wide'!$EJ$207="","",'Deal_Master_Wide'!$EJ$207)</x:f>
      </x:c>
      <x:c r="AA1432" s="52" t="str">
        <x:f>IF('Deal_Master_Wide'!$AL$207="","",'Deal_Master_Wide'!$AL$207)</x:f>
        <x:v>Unknown</x:v>
      </x:c>
      <x:c r="AB1432" s="54" t="n">
        <x:f>IF('Deal_Master_Wide'!$AF$207="","",'Deal_Master_Wide'!$AF$207)</x:f>
        <x:v>174</x:v>
      </x:c>
      <x:c r="AC1432" s="52" t="str">
        <x:f>IF(COUNT($P1432,$Q1432,$R1432,$S1432,$T1432,$U1432,$V1432,$W1432,$X1432)=9,"Yes","No")</x:f>
        <x:v>No</x:v>
      </x:c>
      <x:c r="AD1432" s="52" t="str">
        <x:f>IF(COUNT($Y1432,$Z1432)=2,"Yes","No")</x:f>
        <x:v>No</x:v>
      </x:c>
      <x:c r="AE1432" s="50" t="str"/>
      <x:c r="AF1432" t="str"/>
    </x:row>
    <x:row r="1433" ht="20" customHeight="1">
      <x:c r="A1433" s="50" t="str">
        <x:v>CTL-0205</x:v>
      </x:c>
      <x:c r="B1433" s="50" t="str">
        <x:v>Candidate alternative-rationale group</x:v>
      </x:c>
      <x:c r="C1433" s="52" t="str">
        <x:f>IF('Deal_Master_Wide'!$AU$207="","",'Deal_Master_Wide'!$AU$207)</x:f>
        <x:v>Not reviewed</x:v>
      </x:c>
      <x:c r="D1433" s="52" t="str">
        <x:f>IF('Deal_Master_Wide'!$AV$207="","",'Deal_Master_Wide'!$AV$207)</x:f>
        <x:v>Not assessed</x:v>
      </x:c>
      <x:c r="E1433" s="50" t="n">
        <x:v>0</x:v>
      </x:c>
      <x:c r="F1433" s="52" t="str">
        <x:f>IF(OR($C1433="High-confidence innovation-driven",$C1433="Medium-confidence innovation-driven"),1,IF($C1433="Clear alternative-rationale",0,""))</x:f>
      </x:c>
      <x:c r="G1433" s="52" t="str">
        <x:f>IF('Deal_Master_Wide'!$M$207="","",'Deal_Master_Wide'!$M$207)</x:f>
        <x:v>Review</x:v>
      </x:c>
      <x:c r="H1433" s="50" t="str">
        <x:v>Curia Global Inc</x:v>
      </x:c>
      <x:c r="I1433" s="50" t="str">
        <x:v>Gadea Grupo Farmaceutico SL</x:v>
      </x:c>
      <x:c r="J1433" s="50" t="n">
        <x:v>2015</x:v>
      </x:c>
      <x:c r="K1433" s="50" t="n">
        <x:v>0</x:v>
      </x:c>
      <x:c r="L1433" s="50" t="n">
        <x:v>2015</x:v>
      </x:c>
      <x:c r="M1433" s="50" t="n">
        <x:v>0</x:v>
      </x:c>
      <x:c r="N1433" s="50" t="n">
        <x:v>1</x:v>
      </x:c>
      <x:c r="O1433" s="52" t="str">
        <x:f>IF($F1433="","",$F1433*$M1433)</x:f>
      </x:c>
      <x:c r="P1433" s="54" t="str">
        <x:f>IF('Deal_Master_Wide'!$BS$207="","",'Deal_Master_Wide'!$BS$207)</x:f>
      </x:c>
      <x:c r="Q1433" s="54" t="str">
        <x:f>IF('Deal_Master_Wide'!$BZ$207="","",'Deal_Master_Wide'!$BZ$207)</x:f>
      </x:c>
      <x:c r="R1433" s="54" t="str">
        <x:f>IF('Deal_Master_Wide'!$CG$207="","",'Deal_Master_Wide'!$CG$207)</x:f>
      </x:c>
      <x:c r="S1433" s="54" t="str">
        <x:f>IF('Deal_Master_Wide'!$CN$207="","",'Deal_Master_Wide'!$CN$207)</x:f>
      </x:c>
      <x:c r="T1433" s="54" t="str">
        <x:f>IF('Deal_Master_Wide'!$CU$207="","",'Deal_Master_Wide'!$CU$207)</x:f>
      </x:c>
      <x:c r="U1433" s="54" t="str">
        <x:f>IF('Deal_Master_Wide'!$DB$207="","",'Deal_Master_Wide'!$DB$207)</x:f>
      </x:c>
      <x:c r="V1433" s="56" t="str">
        <x:f>IF('Deal_Master_Wide'!$DI$207="","",'Deal_Master_Wide'!$DI$207)</x:f>
      </x:c>
      <x:c r="W1433" s="56" t="str">
        <x:f>IF('Deal_Master_Wide'!$DP$207="","",'Deal_Master_Wide'!$DP$207)</x:f>
      </x:c>
      <x:c r="X1433" s="56" t="str">
        <x:f>IF('Deal_Master_Wide'!$DW$207="","",'Deal_Master_Wide'!$DW$207)</x:f>
      </x:c>
      <x:c r="Y1433" s="118" t="str">
        <x:f>IF('Deal_Master_Wide'!$ED$207="","",'Deal_Master_Wide'!$ED$207)</x:f>
      </x:c>
      <x:c r="Z1433" s="118" t="str">
        <x:f>IF('Deal_Master_Wide'!$EK$207="","",'Deal_Master_Wide'!$EK$207)</x:f>
      </x:c>
      <x:c r="AA1433" s="52" t="str">
        <x:f>IF('Deal_Master_Wide'!$AL$207="","",'Deal_Master_Wide'!$AL$207)</x:f>
        <x:v>Unknown</x:v>
      </x:c>
      <x:c r="AB1433" s="54" t="n">
        <x:f>IF('Deal_Master_Wide'!$AF$207="","",'Deal_Master_Wide'!$AF$207)</x:f>
        <x:v>174</x:v>
      </x:c>
      <x:c r="AC1433" s="52" t="str">
        <x:f>IF(COUNT($P1433,$Q1433,$R1433,$S1433,$T1433,$U1433,$V1433,$W1433,$X1433)=9,"Yes","No")</x:f>
        <x:v>No</x:v>
      </x:c>
      <x:c r="AD1433" s="52" t="str">
        <x:f>IF(COUNT($Y1433,$Z1433)=2,"Yes","No")</x:f>
        <x:v>No</x:v>
      </x:c>
      <x:c r="AE1433" s="50" t="str"/>
      <x:c r="AF1433" t="str"/>
    </x:row>
    <x:row r="1434" ht="20" customHeight="1">
      <x:c r="A1434" s="50" t="str">
        <x:v>CTL-0205</x:v>
      </x:c>
      <x:c r="B1434" s="50" t="str">
        <x:v>Candidate alternative-rationale group</x:v>
      </x:c>
      <x:c r="C1434" s="52" t="str">
        <x:f>IF('Deal_Master_Wide'!$AU$207="","",'Deal_Master_Wide'!$AU$207)</x:f>
        <x:v>Not reviewed</x:v>
      </x:c>
      <x:c r="D1434" s="52" t="str">
        <x:f>IF('Deal_Master_Wide'!$AV$207="","",'Deal_Master_Wide'!$AV$207)</x:f>
        <x:v>Not assessed</x:v>
      </x:c>
      <x:c r="E1434" s="50" t="n">
        <x:v>0</x:v>
      </x:c>
      <x:c r="F1434" s="52" t="str">
        <x:f>IF(OR($C1434="High-confidence innovation-driven",$C1434="Medium-confidence innovation-driven"),1,IF($C1434="Clear alternative-rationale",0,""))</x:f>
      </x:c>
      <x:c r="G1434" s="52" t="str">
        <x:f>IF('Deal_Master_Wide'!$M$207="","",'Deal_Master_Wide'!$M$207)</x:f>
        <x:v>Review</x:v>
      </x:c>
      <x:c r="H1434" s="50" t="str">
        <x:v>Curia Global Inc</x:v>
      </x:c>
      <x:c r="I1434" s="50" t="str">
        <x:v>Gadea Grupo Farmaceutico SL</x:v>
      </x:c>
      <x:c r="J1434" s="50" t="n">
        <x:v>2015</x:v>
      </x:c>
      <x:c r="K1434" s="50" t="n">
        <x:v>1</x:v>
      </x:c>
      <x:c r="L1434" s="50" t="n">
        <x:v>2016</x:v>
      </x:c>
      <x:c r="M1434" s="50" t="n">
        <x:v>1</x:v>
      </x:c>
      <x:c r="N1434" s="50" t="n">
        <x:v>1</x:v>
      </x:c>
      <x:c r="O1434" s="52" t="str">
        <x:f>IF($F1434="","",$F1434*$M1434)</x:f>
      </x:c>
      <x:c r="P1434" s="54" t="str">
        <x:f>IF('Deal_Master_Wide'!$BT$207="","",'Deal_Master_Wide'!$BT$207)</x:f>
      </x:c>
      <x:c r="Q1434" s="54" t="str">
        <x:f>IF('Deal_Master_Wide'!$CA$207="","",'Deal_Master_Wide'!$CA$207)</x:f>
      </x:c>
      <x:c r="R1434" s="54" t="str">
        <x:f>IF('Deal_Master_Wide'!$CH$207="","",'Deal_Master_Wide'!$CH$207)</x:f>
      </x:c>
      <x:c r="S1434" s="54" t="str">
        <x:f>IF('Deal_Master_Wide'!$CO$207="","",'Deal_Master_Wide'!$CO$207)</x:f>
      </x:c>
      <x:c r="T1434" s="54" t="str">
        <x:f>IF('Deal_Master_Wide'!$CV$207="","",'Deal_Master_Wide'!$CV$207)</x:f>
      </x:c>
      <x:c r="U1434" s="54" t="str">
        <x:f>IF('Deal_Master_Wide'!$DC$207="","",'Deal_Master_Wide'!$DC$207)</x:f>
      </x:c>
      <x:c r="V1434" s="56" t="str">
        <x:f>IF('Deal_Master_Wide'!$DJ$207="","",'Deal_Master_Wide'!$DJ$207)</x:f>
      </x:c>
      <x:c r="W1434" s="56" t="str">
        <x:f>IF('Deal_Master_Wide'!$DQ$207="","",'Deal_Master_Wide'!$DQ$207)</x:f>
      </x:c>
      <x:c r="X1434" s="56" t="str">
        <x:f>IF('Deal_Master_Wide'!$DX$207="","",'Deal_Master_Wide'!$DX$207)</x:f>
      </x:c>
      <x:c r="Y1434" s="118" t="str">
        <x:f>IF('Deal_Master_Wide'!$EE$207="","",'Deal_Master_Wide'!$EE$207)</x:f>
      </x:c>
      <x:c r="Z1434" s="118" t="str">
        <x:f>IF('Deal_Master_Wide'!$EL$207="","",'Deal_Master_Wide'!$EL$207)</x:f>
      </x:c>
      <x:c r="AA1434" s="52" t="str">
        <x:f>IF('Deal_Master_Wide'!$AL$207="","",'Deal_Master_Wide'!$AL$207)</x:f>
        <x:v>Unknown</x:v>
      </x:c>
      <x:c r="AB1434" s="54" t="n">
        <x:f>IF('Deal_Master_Wide'!$AF$207="","",'Deal_Master_Wide'!$AF$207)</x:f>
        <x:v>174</x:v>
      </x:c>
      <x:c r="AC1434" s="52" t="str">
        <x:f>IF(COUNT($P1434,$Q1434,$R1434,$S1434,$T1434,$U1434,$V1434,$W1434,$X1434)=9,"Yes","No")</x:f>
        <x:v>No</x:v>
      </x:c>
      <x:c r="AD1434" s="52" t="str">
        <x:f>IF(COUNT($Y1434,$Z1434)=2,"Yes","No")</x:f>
        <x:v>No</x:v>
      </x:c>
      <x:c r="AE1434" s="50" t="str"/>
      <x:c r="AF1434" t="str"/>
    </x:row>
    <x:row r="1435" ht="20" customHeight="1">
      <x:c r="A1435" s="50" t="str">
        <x:v>CTL-0205</x:v>
      </x:c>
      <x:c r="B1435" s="50" t="str">
        <x:v>Candidate alternative-rationale group</x:v>
      </x:c>
      <x:c r="C1435" s="52" t="str">
        <x:f>IF('Deal_Master_Wide'!$AU$207="","",'Deal_Master_Wide'!$AU$207)</x:f>
        <x:v>Not reviewed</x:v>
      </x:c>
      <x:c r="D1435" s="52" t="str">
        <x:f>IF('Deal_Master_Wide'!$AV$207="","",'Deal_Master_Wide'!$AV$207)</x:f>
        <x:v>Not assessed</x:v>
      </x:c>
      <x:c r="E1435" s="50" t="n">
        <x:v>0</x:v>
      </x:c>
      <x:c r="F1435" s="52" t="str">
        <x:f>IF(OR($C1435="High-confidence innovation-driven",$C1435="Medium-confidence innovation-driven"),1,IF($C1435="Clear alternative-rationale",0,""))</x:f>
      </x:c>
      <x:c r="G1435" s="52" t="str">
        <x:f>IF('Deal_Master_Wide'!$M$207="","",'Deal_Master_Wide'!$M$207)</x:f>
        <x:v>Review</x:v>
      </x:c>
      <x:c r="H1435" s="50" t="str">
        <x:v>Curia Global Inc</x:v>
      </x:c>
      <x:c r="I1435" s="50" t="str">
        <x:v>Gadea Grupo Farmaceutico SL</x:v>
      </x:c>
      <x:c r="J1435" s="50" t="n">
        <x:v>2015</x:v>
      </x:c>
      <x:c r="K1435" s="50" t="n">
        <x:v>2</x:v>
      </x:c>
      <x:c r="L1435" s="50" t="n">
        <x:v>2017</x:v>
      </x:c>
      <x:c r="M1435" s="50" t="n">
        <x:v>1</x:v>
      </x:c>
      <x:c r="N1435" s="50" t="n">
        <x:v>1</x:v>
      </x:c>
      <x:c r="O1435" s="52" t="str">
        <x:f>IF($F1435="","",$F1435*$M1435)</x:f>
      </x:c>
      <x:c r="P1435" s="54" t="str">
        <x:f>IF('Deal_Master_Wide'!$BU$207="","",'Deal_Master_Wide'!$BU$207)</x:f>
      </x:c>
      <x:c r="Q1435" s="54" t="str">
        <x:f>IF('Deal_Master_Wide'!$CB$207="","",'Deal_Master_Wide'!$CB$207)</x:f>
      </x:c>
      <x:c r="R1435" s="54" t="str">
        <x:f>IF('Deal_Master_Wide'!$CI$207="","",'Deal_Master_Wide'!$CI$207)</x:f>
      </x:c>
      <x:c r="S1435" s="54" t="str">
        <x:f>IF('Deal_Master_Wide'!$CP$207="","",'Deal_Master_Wide'!$CP$207)</x:f>
      </x:c>
      <x:c r="T1435" s="54" t="str">
        <x:f>IF('Deal_Master_Wide'!$CW$207="","",'Deal_Master_Wide'!$CW$207)</x:f>
      </x:c>
      <x:c r="U1435" s="54" t="str">
        <x:f>IF('Deal_Master_Wide'!$DD$207="","",'Deal_Master_Wide'!$DD$207)</x:f>
      </x:c>
      <x:c r="V1435" s="56" t="str">
        <x:f>IF('Deal_Master_Wide'!$DK$207="","",'Deal_Master_Wide'!$DK$207)</x:f>
      </x:c>
      <x:c r="W1435" s="56" t="str">
        <x:f>IF('Deal_Master_Wide'!$DR$207="","",'Deal_Master_Wide'!$DR$207)</x:f>
      </x:c>
      <x:c r="X1435" s="56" t="str">
        <x:f>IF('Deal_Master_Wide'!$DY$207="","",'Deal_Master_Wide'!$DY$207)</x:f>
      </x:c>
      <x:c r="Y1435" s="118" t="str">
        <x:f>IF('Deal_Master_Wide'!$EF$207="","",'Deal_Master_Wide'!$EF$207)</x:f>
      </x:c>
      <x:c r="Z1435" s="118" t="str">
        <x:f>IF('Deal_Master_Wide'!$EM$207="","",'Deal_Master_Wide'!$EM$207)</x:f>
      </x:c>
      <x:c r="AA1435" s="52" t="str">
        <x:f>IF('Deal_Master_Wide'!$AL$207="","",'Deal_Master_Wide'!$AL$207)</x:f>
        <x:v>Unknown</x:v>
      </x:c>
      <x:c r="AB1435" s="54" t="n">
        <x:f>IF('Deal_Master_Wide'!$AF$207="","",'Deal_Master_Wide'!$AF$207)</x:f>
        <x:v>174</x:v>
      </x:c>
      <x:c r="AC1435" s="52" t="str">
        <x:f>IF(COUNT($P1435,$Q1435,$R1435,$S1435,$T1435,$U1435,$V1435,$W1435,$X1435)=9,"Yes","No")</x:f>
        <x:v>No</x:v>
      </x:c>
      <x:c r="AD1435" s="52" t="str">
        <x:f>IF(COUNT($Y1435,$Z1435)=2,"Yes","No")</x:f>
        <x:v>No</x:v>
      </x:c>
      <x:c r="AE1435" s="50" t="str"/>
      <x:c r="AF1435" t="str"/>
    </x:row>
    <x:row r="1436" ht="20" customHeight="1">
      <x:c r="A1436" s="50" t="str">
        <x:v>CTL-0205</x:v>
      </x:c>
      <x:c r="B1436" s="50" t="str">
        <x:v>Candidate alternative-rationale group</x:v>
      </x:c>
      <x:c r="C1436" s="52" t="str">
        <x:f>IF('Deal_Master_Wide'!$AU$207="","",'Deal_Master_Wide'!$AU$207)</x:f>
        <x:v>Not reviewed</x:v>
      </x:c>
      <x:c r="D1436" s="52" t="str">
        <x:f>IF('Deal_Master_Wide'!$AV$207="","",'Deal_Master_Wide'!$AV$207)</x:f>
        <x:v>Not assessed</x:v>
      </x:c>
      <x:c r="E1436" s="50" t="n">
        <x:v>0</x:v>
      </x:c>
      <x:c r="F1436" s="52" t="str">
        <x:f>IF(OR($C1436="High-confidence innovation-driven",$C1436="Medium-confidence innovation-driven"),1,IF($C1436="Clear alternative-rationale",0,""))</x:f>
      </x:c>
      <x:c r="G1436" s="52" t="str">
        <x:f>IF('Deal_Master_Wide'!$M$207="","",'Deal_Master_Wide'!$M$207)</x:f>
        <x:v>Review</x:v>
      </x:c>
      <x:c r="H1436" s="50" t="str">
        <x:v>Curia Global Inc</x:v>
      </x:c>
      <x:c r="I1436" s="50" t="str">
        <x:v>Gadea Grupo Farmaceutico SL</x:v>
      </x:c>
      <x:c r="J1436" s="50" t="n">
        <x:v>2015</x:v>
      </x:c>
      <x:c r="K1436" s="50" t="n">
        <x:v>3</x:v>
      </x:c>
      <x:c r="L1436" s="50" t="n">
        <x:v>2018</x:v>
      </x:c>
      <x:c r="M1436" s="50" t="n">
        <x:v>1</x:v>
      </x:c>
      <x:c r="N1436" s="50" t="n">
        <x:v>1</x:v>
      </x:c>
      <x:c r="O1436" s="52" t="str">
        <x:f>IF($F1436="","",$F1436*$M1436)</x:f>
      </x:c>
      <x:c r="P1436" s="54" t="str">
        <x:f>IF('Deal_Master_Wide'!$BV$207="","",'Deal_Master_Wide'!$BV$207)</x:f>
      </x:c>
      <x:c r="Q1436" s="54" t="str">
        <x:f>IF('Deal_Master_Wide'!$CC$207="","",'Deal_Master_Wide'!$CC$207)</x:f>
      </x:c>
      <x:c r="R1436" s="54" t="str">
        <x:f>IF('Deal_Master_Wide'!$CJ$207="","",'Deal_Master_Wide'!$CJ$207)</x:f>
      </x:c>
      <x:c r="S1436" s="54" t="str">
        <x:f>IF('Deal_Master_Wide'!$CQ$207="","",'Deal_Master_Wide'!$CQ$207)</x:f>
      </x:c>
      <x:c r="T1436" s="54" t="str">
        <x:f>IF('Deal_Master_Wide'!$CX$207="","",'Deal_Master_Wide'!$CX$207)</x:f>
      </x:c>
      <x:c r="U1436" s="54" t="str">
        <x:f>IF('Deal_Master_Wide'!$DE$207="","",'Deal_Master_Wide'!$DE$207)</x:f>
      </x:c>
      <x:c r="V1436" s="56" t="str">
        <x:f>IF('Deal_Master_Wide'!$DL$207="","",'Deal_Master_Wide'!$DL$207)</x:f>
      </x:c>
      <x:c r="W1436" s="56" t="str">
        <x:f>IF('Deal_Master_Wide'!$DS$207="","",'Deal_Master_Wide'!$DS$207)</x:f>
      </x:c>
      <x:c r="X1436" s="56" t="str">
        <x:f>IF('Deal_Master_Wide'!$DZ$207="","",'Deal_Master_Wide'!$DZ$207)</x:f>
      </x:c>
      <x:c r="Y1436" s="118" t="str">
        <x:f>IF('Deal_Master_Wide'!$EG$207="","",'Deal_Master_Wide'!$EG$207)</x:f>
      </x:c>
      <x:c r="Z1436" s="118" t="str">
        <x:f>IF('Deal_Master_Wide'!$EN$207="","",'Deal_Master_Wide'!$EN$207)</x:f>
      </x:c>
      <x:c r="AA1436" s="52" t="str">
        <x:f>IF('Deal_Master_Wide'!$AL$207="","",'Deal_Master_Wide'!$AL$207)</x:f>
        <x:v>Unknown</x:v>
      </x:c>
      <x:c r="AB1436" s="54" t="n">
        <x:f>IF('Deal_Master_Wide'!$AF$207="","",'Deal_Master_Wide'!$AF$207)</x:f>
        <x:v>174</x:v>
      </x:c>
      <x:c r="AC1436" s="52" t="str">
        <x:f>IF(COUNT($P1436,$Q1436,$R1436,$S1436,$T1436,$U1436,$V1436,$W1436,$X1436)=9,"Yes","No")</x:f>
        <x:v>No</x:v>
      </x:c>
      <x:c r="AD1436" s="52" t="str">
        <x:f>IF(COUNT($Y1436,$Z1436)=2,"Yes","No")</x:f>
        <x:v>No</x:v>
      </x:c>
      <x:c r="AE1436" s="50" t="str"/>
      <x:c r="AF1436" t="str"/>
    </x:row>
    <x:row r="1437" ht="20" customHeight="1">
      <x:c r="A1437" s="50" t="str">
        <x:v>CTL-0206</x:v>
      </x:c>
      <x:c r="B1437" s="50" t="str">
        <x:v>Candidate alternative-rationale group</x:v>
      </x:c>
      <x:c r="C1437" s="52" t="str">
        <x:f>IF('Deal_Master_Wide'!$AU$208="","",'Deal_Master_Wide'!$AU$208)</x:f>
        <x:v>Not reviewed</x:v>
      </x:c>
      <x:c r="D1437" s="52" t="str">
        <x:f>IF('Deal_Master_Wide'!$AV$208="","",'Deal_Master_Wide'!$AV$208)</x:f>
        <x:v>Not assessed</x:v>
      </x:c>
      <x:c r="E1437" s="50" t="n">
        <x:v>0</x:v>
      </x:c>
      <x:c r="F1437" s="52" t="str">
        <x:f>IF(OR($C1437="High-confidence innovation-driven",$C1437="Medium-confidence innovation-driven"),1,IF($C1437="Clear alternative-rationale",0,""))</x:f>
      </x:c>
      <x:c r="G1437" s="52" t="str">
        <x:f>IF('Deal_Master_Wide'!$M$208="","",'Deal_Master_Wide'!$M$208)</x:f>
        <x:v>Review</x:v>
      </x:c>
      <x:c r="H1437" s="50" t="str">
        <x:v>Quantum Pharmaceutical Ltd</x:v>
      </x:c>
      <x:c r="I1437" s="50" t="str">
        <x:v>NuPharm Laboratories Ltd (Inactive); NuPharm Group Limited (Inactive)</x:v>
      </x:c>
      <x:c r="J1437" s="50" t="n">
        <x:v>2015</x:v>
      </x:c>
      <x:c r="K1437" s="50" t="n">
        <x:v>-3</x:v>
      </x:c>
      <x:c r="L1437" s="50" t="n">
        <x:v>2012</x:v>
      </x:c>
      <x:c r="M1437" s="50" t="n">
        <x:v>0</x:v>
      </x:c>
      <x:c r="N1437" s="50" t="n">
        <x:v>0</x:v>
      </x:c>
      <x:c r="O1437" s="52" t="str">
        <x:f>IF($F1437="","",$F1437*$M1437)</x:f>
      </x:c>
      <x:c r="P1437" s="54" t="str">
        <x:f>IF('Deal_Master_Wide'!$BP$208="","",'Deal_Master_Wide'!$BP$208)</x:f>
      </x:c>
      <x:c r="Q1437" s="54" t="str">
        <x:f>IF('Deal_Master_Wide'!$BW$208="","",'Deal_Master_Wide'!$BW$208)</x:f>
      </x:c>
      <x:c r="R1437" s="54" t="str">
        <x:f>IF('Deal_Master_Wide'!$CD$208="","",'Deal_Master_Wide'!$CD$208)</x:f>
      </x:c>
      <x:c r="S1437" s="54" t="str">
        <x:f>IF('Deal_Master_Wide'!$CK$208="","",'Deal_Master_Wide'!$CK$208)</x:f>
      </x:c>
      <x:c r="T1437" s="54" t="str">
        <x:f>IF('Deal_Master_Wide'!$CR$208="","",'Deal_Master_Wide'!$CR$208)</x:f>
      </x:c>
      <x:c r="U1437" s="54" t="str">
        <x:f>IF('Deal_Master_Wide'!$CY$208="","",'Deal_Master_Wide'!$CY$208)</x:f>
      </x:c>
      <x:c r="V1437" s="56" t="str">
        <x:f>IF('Deal_Master_Wide'!$DF$208="","",'Deal_Master_Wide'!$DF$208)</x:f>
      </x:c>
      <x:c r="W1437" s="56" t="str">
        <x:f>IF('Deal_Master_Wide'!$DM$208="","",'Deal_Master_Wide'!$DM$208)</x:f>
      </x:c>
      <x:c r="X1437" s="56" t="str">
        <x:f>IF('Deal_Master_Wide'!$DT$208="","",'Deal_Master_Wide'!$DT$208)</x:f>
      </x:c>
      <x:c r="Y1437" s="118" t="str">
        <x:f>IF('Deal_Master_Wide'!$EA$208="","",'Deal_Master_Wide'!$EA$208)</x:f>
      </x:c>
      <x:c r="Z1437" s="118" t="str">
        <x:f>IF('Deal_Master_Wide'!$EH$208="","",'Deal_Master_Wide'!$EH$208)</x:f>
      </x:c>
      <x:c r="AA1437" s="52" t="str">
        <x:f>IF('Deal_Master_Wide'!$AL$208="","",'Deal_Master_Wide'!$AL$208)</x:f>
        <x:v>Unknown</x:v>
      </x:c>
      <x:c r="AB1437" s="54" t="n">
        <x:f>IF('Deal_Master_Wide'!$AF$208="","",'Deal_Master_Wide'!$AF$208)</x:f>
        <x:v>21</x:v>
      </x:c>
      <x:c r="AC1437" s="52" t="str">
        <x:f>IF(COUNT($P1437,$Q1437,$R1437,$S1437,$T1437,$U1437,$V1437,$W1437,$X1437)=9,"Yes","No")</x:f>
        <x:v>No</x:v>
      </x:c>
      <x:c r="AD1437" s="52" t="str">
        <x:f>IF(COUNT($Y1437,$Z1437)=2,"Yes","No")</x:f>
        <x:v>No</x:v>
      </x:c>
      <x:c r="AE1437" s="50" t="str"/>
      <x:c r="AF1437" t="str"/>
    </x:row>
    <x:row r="1438" ht="20" customHeight="1">
      <x:c r="A1438" s="50" t="str">
        <x:v>CTL-0206</x:v>
      </x:c>
      <x:c r="B1438" s="50" t="str">
        <x:v>Candidate alternative-rationale group</x:v>
      </x:c>
      <x:c r="C1438" s="52" t="str">
        <x:f>IF('Deal_Master_Wide'!$AU$208="","",'Deal_Master_Wide'!$AU$208)</x:f>
        <x:v>Not reviewed</x:v>
      </x:c>
      <x:c r="D1438" s="52" t="str">
        <x:f>IF('Deal_Master_Wide'!$AV$208="","",'Deal_Master_Wide'!$AV$208)</x:f>
        <x:v>Not assessed</x:v>
      </x:c>
      <x:c r="E1438" s="50" t="n">
        <x:v>0</x:v>
      </x:c>
      <x:c r="F1438" s="52" t="str">
        <x:f>IF(OR($C1438="High-confidence innovation-driven",$C1438="Medium-confidence innovation-driven"),1,IF($C1438="Clear alternative-rationale",0,""))</x:f>
      </x:c>
      <x:c r="G1438" s="52" t="str">
        <x:f>IF('Deal_Master_Wide'!$M$208="","",'Deal_Master_Wide'!$M$208)</x:f>
        <x:v>Review</x:v>
      </x:c>
      <x:c r="H1438" s="50" t="str">
        <x:v>Quantum Pharmaceutical Ltd</x:v>
      </x:c>
      <x:c r="I1438" s="50" t="str">
        <x:v>NuPharm Laboratories Ltd (Inactive); NuPharm Group Limited (Inactive)</x:v>
      </x:c>
      <x:c r="J1438" s="50" t="n">
        <x:v>2015</x:v>
      </x:c>
      <x:c r="K1438" s="50" t="n">
        <x:v>-2</x:v>
      </x:c>
      <x:c r="L1438" s="50" t="n">
        <x:v>2013</x:v>
      </x:c>
      <x:c r="M1438" s="50" t="n">
        <x:v>0</x:v>
      </x:c>
      <x:c r="N1438" s="50" t="n">
        <x:v>0</x:v>
      </x:c>
      <x:c r="O1438" s="52" t="str">
        <x:f>IF($F1438="","",$F1438*$M1438)</x:f>
      </x:c>
      <x:c r="P1438" s="54" t="str">
        <x:f>IF('Deal_Master_Wide'!$BQ$208="","",'Deal_Master_Wide'!$BQ$208)</x:f>
      </x:c>
      <x:c r="Q1438" s="54" t="str">
        <x:f>IF('Deal_Master_Wide'!$BX$208="","",'Deal_Master_Wide'!$BX$208)</x:f>
      </x:c>
      <x:c r="R1438" s="54" t="str">
        <x:f>IF('Deal_Master_Wide'!$CE$208="","",'Deal_Master_Wide'!$CE$208)</x:f>
      </x:c>
      <x:c r="S1438" s="54" t="str">
        <x:f>IF('Deal_Master_Wide'!$CL$208="","",'Deal_Master_Wide'!$CL$208)</x:f>
      </x:c>
      <x:c r="T1438" s="54" t="str">
        <x:f>IF('Deal_Master_Wide'!$CS$208="","",'Deal_Master_Wide'!$CS$208)</x:f>
      </x:c>
      <x:c r="U1438" s="54" t="str">
        <x:f>IF('Deal_Master_Wide'!$CZ$208="","",'Deal_Master_Wide'!$CZ$208)</x:f>
      </x:c>
      <x:c r="V1438" s="56" t="str">
        <x:f>IF('Deal_Master_Wide'!$DG$208="","",'Deal_Master_Wide'!$DG$208)</x:f>
      </x:c>
      <x:c r="W1438" s="56" t="str">
        <x:f>IF('Deal_Master_Wide'!$DN$208="","",'Deal_Master_Wide'!$DN$208)</x:f>
      </x:c>
      <x:c r="X1438" s="56" t="str">
        <x:f>IF('Deal_Master_Wide'!$DU$208="","",'Deal_Master_Wide'!$DU$208)</x:f>
      </x:c>
      <x:c r="Y1438" s="118" t="str">
        <x:f>IF('Deal_Master_Wide'!$EB$208="","",'Deal_Master_Wide'!$EB$208)</x:f>
      </x:c>
      <x:c r="Z1438" s="118" t="str">
        <x:f>IF('Deal_Master_Wide'!$EI$208="","",'Deal_Master_Wide'!$EI$208)</x:f>
      </x:c>
      <x:c r="AA1438" s="52" t="str">
        <x:f>IF('Deal_Master_Wide'!$AL$208="","",'Deal_Master_Wide'!$AL$208)</x:f>
        <x:v>Unknown</x:v>
      </x:c>
      <x:c r="AB1438" s="54" t="n">
        <x:f>IF('Deal_Master_Wide'!$AF$208="","",'Deal_Master_Wide'!$AF$208)</x:f>
        <x:v>21</x:v>
      </x:c>
      <x:c r="AC1438" s="52" t="str">
        <x:f>IF(COUNT($P1438,$Q1438,$R1438,$S1438,$T1438,$U1438,$V1438,$W1438,$X1438)=9,"Yes","No")</x:f>
        <x:v>No</x:v>
      </x:c>
      <x:c r="AD1438" s="52" t="str">
        <x:f>IF(COUNT($Y1438,$Z1438)=2,"Yes","No")</x:f>
        <x:v>No</x:v>
      </x:c>
      <x:c r="AE1438" s="50" t="str"/>
      <x:c r="AF1438" t="str"/>
    </x:row>
    <x:row r="1439" ht="20" customHeight="1">
      <x:c r="A1439" s="50" t="str">
        <x:v>CTL-0206</x:v>
      </x:c>
      <x:c r="B1439" s="50" t="str">
        <x:v>Candidate alternative-rationale group</x:v>
      </x:c>
      <x:c r="C1439" s="52" t="str">
        <x:f>IF('Deal_Master_Wide'!$AU$208="","",'Deal_Master_Wide'!$AU$208)</x:f>
        <x:v>Not reviewed</x:v>
      </x:c>
      <x:c r="D1439" s="52" t="str">
        <x:f>IF('Deal_Master_Wide'!$AV$208="","",'Deal_Master_Wide'!$AV$208)</x:f>
        <x:v>Not assessed</x:v>
      </x:c>
      <x:c r="E1439" s="50" t="n">
        <x:v>0</x:v>
      </x:c>
      <x:c r="F1439" s="52" t="str">
        <x:f>IF(OR($C1439="High-confidence innovation-driven",$C1439="Medium-confidence innovation-driven"),1,IF($C1439="Clear alternative-rationale",0,""))</x:f>
      </x:c>
      <x:c r="G1439" s="52" t="str">
        <x:f>IF('Deal_Master_Wide'!$M$208="","",'Deal_Master_Wide'!$M$208)</x:f>
        <x:v>Review</x:v>
      </x:c>
      <x:c r="H1439" s="50" t="str">
        <x:v>Quantum Pharmaceutical Ltd</x:v>
      </x:c>
      <x:c r="I1439" s="50" t="str">
        <x:v>NuPharm Laboratories Ltd (Inactive); NuPharm Group Limited (Inactive)</x:v>
      </x:c>
      <x:c r="J1439" s="50" t="n">
        <x:v>2015</x:v>
      </x:c>
      <x:c r="K1439" s="50" t="n">
        <x:v>-1</x:v>
      </x:c>
      <x:c r="L1439" s="50" t="n">
        <x:v>2014</x:v>
      </x:c>
      <x:c r="M1439" s="50" t="n">
        <x:v>0</x:v>
      </x:c>
      <x:c r="N1439" s="50" t="n">
        <x:v>0</x:v>
      </x:c>
      <x:c r="O1439" s="52" t="str">
        <x:f>IF($F1439="","",$F1439*$M1439)</x:f>
      </x:c>
      <x:c r="P1439" s="54" t="str">
        <x:f>IF('Deal_Master_Wide'!$BR$208="","",'Deal_Master_Wide'!$BR$208)</x:f>
      </x:c>
      <x:c r="Q1439" s="54" t="str">
        <x:f>IF('Deal_Master_Wide'!$BY$208="","",'Deal_Master_Wide'!$BY$208)</x:f>
      </x:c>
      <x:c r="R1439" s="54" t="str">
        <x:f>IF('Deal_Master_Wide'!$CF$208="","",'Deal_Master_Wide'!$CF$208)</x:f>
      </x:c>
      <x:c r="S1439" s="54" t="str">
        <x:f>IF('Deal_Master_Wide'!$CM$208="","",'Deal_Master_Wide'!$CM$208)</x:f>
      </x:c>
      <x:c r="T1439" s="54" t="str">
        <x:f>IF('Deal_Master_Wide'!$CT$208="","",'Deal_Master_Wide'!$CT$208)</x:f>
      </x:c>
      <x:c r="U1439" s="54" t="str">
        <x:f>IF('Deal_Master_Wide'!$DA$208="","",'Deal_Master_Wide'!$DA$208)</x:f>
      </x:c>
      <x:c r="V1439" s="56" t="str">
        <x:f>IF('Deal_Master_Wide'!$DH$208="","",'Deal_Master_Wide'!$DH$208)</x:f>
      </x:c>
      <x:c r="W1439" s="56" t="str">
        <x:f>IF('Deal_Master_Wide'!$DO$208="","",'Deal_Master_Wide'!$DO$208)</x:f>
      </x:c>
      <x:c r="X1439" s="56" t="str">
        <x:f>IF('Deal_Master_Wide'!$DV$208="","",'Deal_Master_Wide'!$DV$208)</x:f>
      </x:c>
      <x:c r="Y1439" s="118" t="str">
        <x:f>IF('Deal_Master_Wide'!$EC$208="","",'Deal_Master_Wide'!$EC$208)</x:f>
      </x:c>
      <x:c r="Z1439" s="118" t="str">
        <x:f>IF('Deal_Master_Wide'!$EJ$208="","",'Deal_Master_Wide'!$EJ$208)</x:f>
      </x:c>
      <x:c r="AA1439" s="52" t="str">
        <x:f>IF('Deal_Master_Wide'!$AL$208="","",'Deal_Master_Wide'!$AL$208)</x:f>
        <x:v>Unknown</x:v>
      </x:c>
      <x:c r="AB1439" s="54" t="n">
        <x:f>IF('Deal_Master_Wide'!$AF$208="","",'Deal_Master_Wide'!$AF$208)</x:f>
        <x:v>21</x:v>
      </x:c>
      <x:c r="AC1439" s="52" t="str">
        <x:f>IF(COUNT($P1439,$Q1439,$R1439,$S1439,$T1439,$U1439,$V1439,$W1439,$X1439)=9,"Yes","No")</x:f>
        <x:v>No</x:v>
      </x:c>
      <x:c r="AD1439" s="52" t="str">
        <x:f>IF(COUNT($Y1439,$Z1439)=2,"Yes","No")</x:f>
        <x:v>No</x:v>
      </x:c>
      <x:c r="AE1439" s="50" t="str"/>
      <x:c r="AF1439" t="str"/>
    </x:row>
    <x:row r="1440" ht="20" customHeight="1">
      <x:c r="A1440" s="50" t="str">
        <x:v>CTL-0206</x:v>
      </x:c>
      <x:c r="B1440" s="50" t="str">
        <x:v>Candidate alternative-rationale group</x:v>
      </x:c>
      <x:c r="C1440" s="52" t="str">
        <x:f>IF('Deal_Master_Wide'!$AU$208="","",'Deal_Master_Wide'!$AU$208)</x:f>
        <x:v>Not reviewed</x:v>
      </x:c>
      <x:c r="D1440" s="52" t="str">
        <x:f>IF('Deal_Master_Wide'!$AV$208="","",'Deal_Master_Wide'!$AV$208)</x:f>
        <x:v>Not assessed</x:v>
      </x:c>
      <x:c r="E1440" s="50" t="n">
        <x:v>0</x:v>
      </x:c>
      <x:c r="F1440" s="52" t="str">
        <x:f>IF(OR($C1440="High-confidence innovation-driven",$C1440="Medium-confidence innovation-driven"),1,IF($C1440="Clear alternative-rationale",0,""))</x:f>
      </x:c>
      <x:c r="G1440" s="52" t="str">
        <x:f>IF('Deal_Master_Wide'!$M$208="","",'Deal_Master_Wide'!$M$208)</x:f>
        <x:v>Review</x:v>
      </x:c>
      <x:c r="H1440" s="50" t="str">
        <x:v>Quantum Pharmaceutical Ltd</x:v>
      </x:c>
      <x:c r="I1440" s="50" t="str">
        <x:v>NuPharm Laboratories Ltd (Inactive); NuPharm Group Limited (Inactive)</x:v>
      </x:c>
      <x:c r="J1440" s="50" t="n">
        <x:v>2015</x:v>
      </x:c>
      <x:c r="K1440" s="50" t="n">
        <x:v>0</x:v>
      </x:c>
      <x:c r="L1440" s="50" t="n">
        <x:v>2015</x:v>
      </x:c>
      <x:c r="M1440" s="50" t="n">
        <x:v>0</x:v>
      </x:c>
      <x:c r="N1440" s="50" t="n">
        <x:v>1</x:v>
      </x:c>
      <x:c r="O1440" s="52" t="str">
        <x:f>IF($F1440="","",$F1440*$M1440)</x:f>
      </x:c>
      <x:c r="P1440" s="54" t="str">
        <x:f>IF('Deal_Master_Wide'!$BS$208="","",'Deal_Master_Wide'!$BS$208)</x:f>
      </x:c>
      <x:c r="Q1440" s="54" t="str">
        <x:f>IF('Deal_Master_Wide'!$BZ$208="","",'Deal_Master_Wide'!$BZ$208)</x:f>
      </x:c>
      <x:c r="R1440" s="54" t="str">
        <x:f>IF('Deal_Master_Wide'!$CG$208="","",'Deal_Master_Wide'!$CG$208)</x:f>
      </x:c>
      <x:c r="S1440" s="54" t="str">
        <x:f>IF('Deal_Master_Wide'!$CN$208="","",'Deal_Master_Wide'!$CN$208)</x:f>
      </x:c>
      <x:c r="T1440" s="54" t="str">
        <x:f>IF('Deal_Master_Wide'!$CU$208="","",'Deal_Master_Wide'!$CU$208)</x:f>
      </x:c>
      <x:c r="U1440" s="54" t="str">
        <x:f>IF('Deal_Master_Wide'!$DB$208="","",'Deal_Master_Wide'!$DB$208)</x:f>
      </x:c>
      <x:c r="V1440" s="56" t="str">
        <x:f>IF('Deal_Master_Wide'!$DI$208="","",'Deal_Master_Wide'!$DI$208)</x:f>
      </x:c>
      <x:c r="W1440" s="56" t="str">
        <x:f>IF('Deal_Master_Wide'!$DP$208="","",'Deal_Master_Wide'!$DP$208)</x:f>
      </x:c>
      <x:c r="X1440" s="56" t="str">
        <x:f>IF('Deal_Master_Wide'!$DW$208="","",'Deal_Master_Wide'!$DW$208)</x:f>
      </x:c>
      <x:c r="Y1440" s="118" t="str">
        <x:f>IF('Deal_Master_Wide'!$ED$208="","",'Deal_Master_Wide'!$ED$208)</x:f>
      </x:c>
      <x:c r="Z1440" s="118" t="str">
        <x:f>IF('Deal_Master_Wide'!$EK$208="","",'Deal_Master_Wide'!$EK$208)</x:f>
      </x:c>
      <x:c r="AA1440" s="52" t="str">
        <x:f>IF('Deal_Master_Wide'!$AL$208="","",'Deal_Master_Wide'!$AL$208)</x:f>
        <x:v>Unknown</x:v>
      </x:c>
      <x:c r="AB1440" s="54" t="n">
        <x:f>IF('Deal_Master_Wide'!$AF$208="","",'Deal_Master_Wide'!$AF$208)</x:f>
        <x:v>21</x:v>
      </x:c>
      <x:c r="AC1440" s="52" t="str">
        <x:f>IF(COUNT($P1440,$Q1440,$R1440,$S1440,$T1440,$U1440,$V1440,$W1440,$X1440)=9,"Yes","No")</x:f>
        <x:v>No</x:v>
      </x:c>
      <x:c r="AD1440" s="52" t="str">
        <x:f>IF(COUNT($Y1440,$Z1440)=2,"Yes","No")</x:f>
        <x:v>No</x:v>
      </x:c>
      <x:c r="AE1440" s="50" t="str"/>
      <x:c r="AF1440" t="str"/>
    </x:row>
    <x:row r="1441" ht="20" customHeight="1">
      <x:c r="A1441" s="50" t="str">
        <x:v>CTL-0206</x:v>
      </x:c>
      <x:c r="B1441" s="50" t="str">
        <x:v>Candidate alternative-rationale group</x:v>
      </x:c>
      <x:c r="C1441" s="52" t="str">
        <x:f>IF('Deal_Master_Wide'!$AU$208="","",'Deal_Master_Wide'!$AU$208)</x:f>
        <x:v>Not reviewed</x:v>
      </x:c>
      <x:c r="D1441" s="52" t="str">
        <x:f>IF('Deal_Master_Wide'!$AV$208="","",'Deal_Master_Wide'!$AV$208)</x:f>
        <x:v>Not assessed</x:v>
      </x:c>
      <x:c r="E1441" s="50" t="n">
        <x:v>0</x:v>
      </x:c>
      <x:c r="F1441" s="52" t="str">
        <x:f>IF(OR($C1441="High-confidence innovation-driven",$C1441="Medium-confidence innovation-driven"),1,IF($C1441="Clear alternative-rationale",0,""))</x:f>
      </x:c>
      <x:c r="G1441" s="52" t="str">
        <x:f>IF('Deal_Master_Wide'!$M$208="","",'Deal_Master_Wide'!$M$208)</x:f>
        <x:v>Review</x:v>
      </x:c>
      <x:c r="H1441" s="50" t="str">
        <x:v>Quantum Pharmaceutical Ltd</x:v>
      </x:c>
      <x:c r="I1441" s="50" t="str">
        <x:v>NuPharm Laboratories Ltd (Inactive); NuPharm Group Limited (Inactive)</x:v>
      </x:c>
      <x:c r="J1441" s="50" t="n">
        <x:v>2015</x:v>
      </x:c>
      <x:c r="K1441" s="50" t="n">
        <x:v>1</x:v>
      </x:c>
      <x:c r="L1441" s="50" t="n">
        <x:v>2016</x:v>
      </x:c>
      <x:c r="M1441" s="50" t="n">
        <x:v>1</x:v>
      </x:c>
      <x:c r="N1441" s="50" t="n">
        <x:v>1</x:v>
      </x:c>
      <x:c r="O1441" s="52" t="str">
        <x:f>IF($F1441="","",$F1441*$M1441)</x:f>
      </x:c>
      <x:c r="P1441" s="54" t="str">
        <x:f>IF('Deal_Master_Wide'!$BT$208="","",'Deal_Master_Wide'!$BT$208)</x:f>
      </x:c>
      <x:c r="Q1441" s="54" t="str">
        <x:f>IF('Deal_Master_Wide'!$CA$208="","",'Deal_Master_Wide'!$CA$208)</x:f>
      </x:c>
      <x:c r="R1441" s="54" t="str">
        <x:f>IF('Deal_Master_Wide'!$CH$208="","",'Deal_Master_Wide'!$CH$208)</x:f>
      </x:c>
      <x:c r="S1441" s="54" t="str">
        <x:f>IF('Deal_Master_Wide'!$CO$208="","",'Deal_Master_Wide'!$CO$208)</x:f>
      </x:c>
      <x:c r="T1441" s="54" t="str">
        <x:f>IF('Deal_Master_Wide'!$CV$208="","",'Deal_Master_Wide'!$CV$208)</x:f>
      </x:c>
      <x:c r="U1441" s="54" t="str">
        <x:f>IF('Deal_Master_Wide'!$DC$208="","",'Deal_Master_Wide'!$DC$208)</x:f>
      </x:c>
      <x:c r="V1441" s="56" t="str">
        <x:f>IF('Deal_Master_Wide'!$DJ$208="","",'Deal_Master_Wide'!$DJ$208)</x:f>
      </x:c>
      <x:c r="W1441" s="56" t="str">
        <x:f>IF('Deal_Master_Wide'!$DQ$208="","",'Deal_Master_Wide'!$DQ$208)</x:f>
      </x:c>
      <x:c r="X1441" s="56" t="str">
        <x:f>IF('Deal_Master_Wide'!$DX$208="","",'Deal_Master_Wide'!$DX$208)</x:f>
      </x:c>
      <x:c r="Y1441" s="118" t="str">
        <x:f>IF('Deal_Master_Wide'!$EE$208="","",'Deal_Master_Wide'!$EE$208)</x:f>
      </x:c>
      <x:c r="Z1441" s="118" t="str">
        <x:f>IF('Deal_Master_Wide'!$EL$208="","",'Deal_Master_Wide'!$EL$208)</x:f>
      </x:c>
      <x:c r="AA1441" s="52" t="str">
        <x:f>IF('Deal_Master_Wide'!$AL$208="","",'Deal_Master_Wide'!$AL$208)</x:f>
        <x:v>Unknown</x:v>
      </x:c>
      <x:c r="AB1441" s="54" t="n">
        <x:f>IF('Deal_Master_Wide'!$AF$208="","",'Deal_Master_Wide'!$AF$208)</x:f>
        <x:v>21</x:v>
      </x:c>
      <x:c r="AC1441" s="52" t="str">
        <x:f>IF(COUNT($P1441,$Q1441,$R1441,$S1441,$T1441,$U1441,$V1441,$W1441,$X1441)=9,"Yes","No")</x:f>
        <x:v>No</x:v>
      </x:c>
      <x:c r="AD1441" s="52" t="str">
        <x:f>IF(COUNT($Y1441,$Z1441)=2,"Yes","No")</x:f>
        <x:v>No</x:v>
      </x:c>
      <x:c r="AE1441" s="50" t="str"/>
      <x:c r="AF1441" t="str"/>
    </x:row>
    <x:row r="1442" ht="20" customHeight="1">
      <x:c r="A1442" s="50" t="str">
        <x:v>CTL-0206</x:v>
      </x:c>
      <x:c r="B1442" s="50" t="str">
        <x:v>Candidate alternative-rationale group</x:v>
      </x:c>
      <x:c r="C1442" s="52" t="str">
        <x:f>IF('Deal_Master_Wide'!$AU$208="","",'Deal_Master_Wide'!$AU$208)</x:f>
        <x:v>Not reviewed</x:v>
      </x:c>
      <x:c r="D1442" s="52" t="str">
        <x:f>IF('Deal_Master_Wide'!$AV$208="","",'Deal_Master_Wide'!$AV$208)</x:f>
        <x:v>Not assessed</x:v>
      </x:c>
      <x:c r="E1442" s="50" t="n">
        <x:v>0</x:v>
      </x:c>
      <x:c r="F1442" s="52" t="str">
        <x:f>IF(OR($C1442="High-confidence innovation-driven",$C1442="Medium-confidence innovation-driven"),1,IF($C1442="Clear alternative-rationale",0,""))</x:f>
      </x:c>
      <x:c r="G1442" s="52" t="str">
        <x:f>IF('Deal_Master_Wide'!$M$208="","",'Deal_Master_Wide'!$M$208)</x:f>
        <x:v>Review</x:v>
      </x:c>
      <x:c r="H1442" s="50" t="str">
        <x:v>Quantum Pharmaceutical Ltd</x:v>
      </x:c>
      <x:c r="I1442" s="50" t="str">
        <x:v>NuPharm Laboratories Ltd (Inactive); NuPharm Group Limited (Inactive)</x:v>
      </x:c>
      <x:c r="J1442" s="50" t="n">
        <x:v>2015</x:v>
      </x:c>
      <x:c r="K1442" s="50" t="n">
        <x:v>2</x:v>
      </x:c>
      <x:c r="L1442" s="50" t="n">
        <x:v>2017</x:v>
      </x:c>
      <x:c r="M1442" s="50" t="n">
        <x:v>1</x:v>
      </x:c>
      <x:c r="N1442" s="50" t="n">
        <x:v>1</x:v>
      </x:c>
      <x:c r="O1442" s="52" t="str">
        <x:f>IF($F1442="","",$F1442*$M1442)</x:f>
      </x:c>
      <x:c r="P1442" s="54" t="str">
        <x:f>IF('Deal_Master_Wide'!$BU$208="","",'Deal_Master_Wide'!$BU$208)</x:f>
      </x:c>
      <x:c r="Q1442" s="54" t="str">
        <x:f>IF('Deal_Master_Wide'!$CB$208="","",'Deal_Master_Wide'!$CB$208)</x:f>
      </x:c>
      <x:c r="R1442" s="54" t="str">
        <x:f>IF('Deal_Master_Wide'!$CI$208="","",'Deal_Master_Wide'!$CI$208)</x:f>
      </x:c>
      <x:c r="S1442" s="54" t="str">
        <x:f>IF('Deal_Master_Wide'!$CP$208="","",'Deal_Master_Wide'!$CP$208)</x:f>
      </x:c>
      <x:c r="T1442" s="54" t="str">
        <x:f>IF('Deal_Master_Wide'!$CW$208="","",'Deal_Master_Wide'!$CW$208)</x:f>
      </x:c>
      <x:c r="U1442" s="54" t="str">
        <x:f>IF('Deal_Master_Wide'!$DD$208="","",'Deal_Master_Wide'!$DD$208)</x:f>
      </x:c>
      <x:c r="V1442" s="56" t="str">
        <x:f>IF('Deal_Master_Wide'!$DK$208="","",'Deal_Master_Wide'!$DK$208)</x:f>
      </x:c>
      <x:c r="W1442" s="56" t="str">
        <x:f>IF('Deal_Master_Wide'!$DR$208="","",'Deal_Master_Wide'!$DR$208)</x:f>
      </x:c>
      <x:c r="X1442" s="56" t="str">
        <x:f>IF('Deal_Master_Wide'!$DY$208="","",'Deal_Master_Wide'!$DY$208)</x:f>
      </x:c>
      <x:c r="Y1442" s="118" t="str">
        <x:f>IF('Deal_Master_Wide'!$EF$208="","",'Deal_Master_Wide'!$EF$208)</x:f>
      </x:c>
      <x:c r="Z1442" s="118" t="str">
        <x:f>IF('Deal_Master_Wide'!$EM$208="","",'Deal_Master_Wide'!$EM$208)</x:f>
      </x:c>
      <x:c r="AA1442" s="52" t="str">
        <x:f>IF('Deal_Master_Wide'!$AL$208="","",'Deal_Master_Wide'!$AL$208)</x:f>
        <x:v>Unknown</x:v>
      </x:c>
      <x:c r="AB1442" s="54" t="n">
        <x:f>IF('Deal_Master_Wide'!$AF$208="","",'Deal_Master_Wide'!$AF$208)</x:f>
        <x:v>21</x:v>
      </x:c>
      <x:c r="AC1442" s="52" t="str">
        <x:f>IF(COUNT($P1442,$Q1442,$R1442,$S1442,$T1442,$U1442,$V1442,$W1442,$X1442)=9,"Yes","No")</x:f>
        <x:v>No</x:v>
      </x:c>
      <x:c r="AD1442" s="52" t="str">
        <x:f>IF(COUNT($Y1442,$Z1442)=2,"Yes","No")</x:f>
        <x:v>No</x:v>
      </x:c>
      <x:c r="AE1442" s="50" t="str"/>
      <x:c r="AF1442" t="str"/>
    </x:row>
    <x:row r="1443" ht="20" customHeight="1">
      <x:c r="A1443" s="50" t="str">
        <x:v>CTL-0206</x:v>
      </x:c>
      <x:c r="B1443" s="50" t="str">
        <x:v>Candidate alternative-rationale group</x:v>
      </x:c>
      <x:c r="C1443" s="52" t="str">
        <x:f>IF('Deal_Master_Wide'!$AU$208="","",'Deal_Master_Wide'!$AU$208)</x:f>
        <x:v>Not reviewed</x:v>
      </x:c>
      <x:c r="D1443" s="52" t="str">
        <x:f>IF('Deal_Master_Wide'!$AV$208="","",'Deal_Master_Wide'!$AV$208)</x:f>
        <x:v>Not assessed</x:v>
      </x:c>
      <x:c r="E1443" s="50" t="n">
        <x:v>0</x:v>
      </x:c>
      <x:c r="F1443" s="52" t="str">
        <x:f>IF(OR($C1443="High-confidence innovation-driven",$C1443="Medium-confidence innovation-driven"),1,IF($C1443="Clear alternative-rationale",0,""))</x:f>
      </x:c>
      <x:c r="G1443" s="52" t="str">
        <x:f>IF('Deal_Master_Wide'!$M$208="","",'Deal_Master_Wide'!$M$208)</x:f>
        <x:v>Review</x:v>
      </x:c>
      <x:c r="H1443" s="50" t="str">
        <x:v>Quantum Pharmaceutical Ltd</x:v>
      </x:c>
      <x:c r="I1443" s="50" t="str">
        <x:v>NuPharm Laboratories Ltd (Inactive); NuPharm Group Limited (Inactive)</x:v>
      </x:c>
      <x:c r="J1443" s="50" t="n">
        <x:v>2015</x:v>
      </x:c>
      <x:c r="K1443" s="50" t="n">
        <x:v>3</x:v>
      </x:c>
      <x:c r="L1443" s="50" t="n">
        <x:v>2018</x:v>
      </x:c>
      <x:c r="M1443" s="50" t="n">
        <x:v>1</x:v>
      </x:c>
      <x:c r="N1443" s="50" t="n">
        <x:v>1</x:v>
      </x:c>
      <x:c r="O1443" s="52" t="str">
        <x:f>IF($F1443="","",$F1443*$M1443)</x:f>
      </x:c>
      <x:c r="P1443" s="54" t="str">
        <x:f>IF('Deal_Master_Wide'!$BV$208="","",'Deal_Master_Wide'!$BV$208)</x:f>
      </x:c>
      <x:c r="Q1443" s="54" t="str">
        <x:f>IF('Deal_Master_Wide'!$CC$208="","",'Deal_Master_Wide'!$CC$208)</x:f>
      </x:c>
      <x:c r="R1443" s="54" t="str">
        <x:f>IF('Deal_Master_Wide'!$CJ$208="","",'Deal_Master_Wide'!$CJ$208)</x:f>
      </x:c>
      <x:c r="S1443" s="54" t="str">
        <x:f>IF('Deal_Master_Wide'!$CQ$208="","",'Deal_Master_Wide'!$CQ$208)</x:f>
      </x:c>
      <x:c r="T1443" s="54" t="str">
        <x:f>IF('Deal_Master_Wide'!$CX$208="","",'Deal_Master_Wide'!$CX$208)</x:f>
      </x:c>
      <x:c r="U1443" s="54" t="str">
        <x:f>IF('Deal_Master_Wide'!$DE$208="","",'Deal_Master_Wide'!$DE$208)</x:f>
      </x:c>
      <x:c r="V1443" s="56" t="str">
        <x:f>IF('Deal_Master_Wide'!$DL$208="","",'Deal_Master_Wide'!$DL$208)</x:f>
      </x:c>
      <x:c r="W1443" s="56" t="str">
        <x:f>IF('Deal_Master_Wide'!$DS$208="","",'Deal_Master_Wide'!$DS$208)</x:f>
      </x:c>
      <x:c r="X1443" s="56" t="str">
        <x:f>IF('Deal_Master_Wide'!$DZ$208="","",'Deal_Master_Wide'!$DZ$208)</x:f>
      </x:c>
      <x:c r="Y1443" s="118" t="str">
        <x:f>IF('Deal_Master_Wide'!$EG$208="","",'Deal_Master_Wide'!$EG$208)</x:f>
      </x:c>
      <x:c r="Z1443" s="118" t="str">
        <x:f>IF('Deal_Master_Wide'!$EN$208="","",'Deal_Master_Wide'!$EN$208)</x:f>
      </x:c>
      <x:c r="AA1443" s="52" t="str">
        <x:f>IF('Deal_Master_Wide'!$AL$208="","",'Deal_Master_Wide'!$AL$208)</x:f>
        <x:v>Unknown</x:v>
      </x:c>
      <x:c r="AB1443" s="54" t="n">
        <x:f>IF('Deal_Master_Wide'!$AF$208="","",'Deal_Master_Wide'!$AF$208)</x:f>
        <x:v>21</x:v>
      </x:c>
      <x:c r="AC1443" s="52" t="str">
        <x:f>IF(COUNT($P1443,$Q1443,$R1443,$S1443,$T1443,$U1443,$V1443,$W1443,$X1443)=9,"Yes","No")</x:f>
        <x:v>No</x:v>
      </x:c>
      <x:c r="AD1443" s="52" t="str">
        <x:f>IF(COUNT($Y1443,$Z1443)=2,"Yes","No")</x:f>
        <x:v>No</x:v>
      </x:c>
      <x:c r="AE1443" s="50" t="str"/>
      <x:c r="AF1443" t="str"/>
    </x:row>
    <x:row r="1444" ht="20" customHeight="1">
      <x:c r="A1444" s="50" t="str">
        <x:v>CTL-0207</x:v>
      </x:c>
      <x:c r="B1444" s="50" t="str">
        <x:v>Candidate alternative-rationale group</x:v>
      </x:c>
      <x:c r="C1444" s="52" t="str">
        <x:f>IF('Deal_Master_Wide'!$AU$209="","",'Deal_Master_Wide'!$AU$209)</x:f>
        <x:v>Not reviewed</x:v>
      </x:c>
      <x:c r="D1444" s="52" t="str">
        <x:f>IF('Deal_Master_Wide'!$AV$209="","",'Deal_Master_Wide'!$AV$209)</x:f>
        <x:v>Not assessed</x:v>
      </x:c>
      <x:c r="E1444" s="50" t="n">
        <x:v>0</x:v>
      </x:c>
      <x:c r="F1444" s="52" t="str">
        <x:f>IF(OR($C1444="High-confidence innovation-driven",$C1444="Medium-confidence innovation-driven"),1,IF($C1444="Clear alternative-rationale",0,""))</x:f>
      </x:c>
      <x:c r="G1444" s="52" t="str">
        <x:f>IF('Deal_Master_Wide'!$M$209="","",'Deal_Master_Wide'!$M$209)</x:f>
        <x:v>Review</x:v>
      </x:c>
      <x:c r="H1444" s="50" t="str">
        <x:v>Zambon SpA</x:v>
      </x:c>
      <x:c r="I1444" s="50" t="str">
        <x:v>Nigaard Pharma AS</x:v>
      </x:c>
      <x:c r="J1444" s="50" t="n">
        <x:v>2015</x:v>
      </x:c>
      <x:c r="K1444" s="50" t="n">
        <x:v>-3</x:v>
      </x:c>
      <x:c r="L1444" s="50" t="n">
        <x:v>2012</x:v>
      </x:c>
      <x:c r="M1444" s="50" t="n">
        <x:v>0</x:v>
      </x:c>
      <x:c r="N1444" s="50" t="n">
        <x:v>0</x:v>
      </x:c>
      <x:c r="O1444" s="52" t="str">
        <x:f>IF($F1444="","",$F1444*$M1444)</x:f>
      </x:c>
      <x:c r="P1444" s="54" t="n">
        <x:f>IF('Deal_Master_Wide'!$BP$209="","",'Deal_Master_Wide'!$BP$209)</x:f>
        <x:v>465.168</x:v>
      </x:c>
      <x:c r="Q1444" s="54" t="n">
        <x:f>IF('Deal_Master_Wide'!$BW$209="","",'Deal_Master_Wide'!$BW$209)</x:f>
        <x:v>53.301</x:v>
      </x:c>
      <x:c r="R1444" s="54" t="n">
        <x:f>IF('Deal_Master_Wide'!$CD$209="","",'Deal_Master_Wide'!$CD$209)</x:f>
        <x:v>36.593</x:v>
      </x:c>
      <x:c r="S1444" s="54" t="n">
        <x:f>IF('Deal_Master_Wide'!$CK$209="","",'Deal_Master_Wide'!$CK$209)</x:f>
        <x:v>369.475</x:v>
      </x:c>
      <x:c r="T1444" s="54" t="n">
        <x:f>IF('Deal_Master_Wide'!$CR$209="","",'Deal_Master_Wide'!$CR$209)</x:f>
        <x:v>16.926</x:v>
      </x:c>
      <x:c r="U1444" s="54" t="str">
        <x:f>IF('Deal_Master_Wide'!$CY$209="","",'Deal_Master_Wide'!$CY$209)</x:f>
      </x:c>
      <x:c r="V1444" s="56" t="n">
        <x:f>IF('Deal_Master_Wide'!$DF$209="","",'Deal_Master_Wide'!$DF$209)</x:f>
        <x:v>10.3209</x:v>
      </x:c>
      <x:c r="W1444" s="56" t="n">
        <x:f>IF('Deal_Master_Wide'!$DM$209="","",'Deal_Master_Wide'!$DM$209)</x:f>
        <x:v>11.4584</x:v>
      </x:c>
      <x:c r="X1444" s="56" t="n">
        <x:f>IF('Deal_Master_Wide'!$DT$209="","",'Deal_Master_Wide'!$DT$209)</x:f>
        <x:v>4.5811</x:v>
      </x:c>
      <x:c r="Y1444" s="118" t="str">
        <x:f>IF('Deal_Master_Wide'!$EA$209="","",'Deal_Master_Wide'!$EA$209)</x:f>
      </x:c>
      <x:c r="Z1444" s="118" t="str">
        <x:f>IF('Deal_Master_Wide'!$EH$209="","",'Deal_Master_Wide'!$EH$209)</x:f>
      </x:c>
      <x:c r="AA1444" s="52" t="str">
        <x:f>IF('Deal_Master_Wide'!$AL$209="","",'Deal_Master_Wide'!$AL$209)</x:f>
        <x:v>Unknown</x:v>
      </x:c>
      <x:c r="AB1444" s="54" t="str">
        <x:f>IF('Deal_Master_Wide'!$AF$209="","",'Deal_Master_Wide'!$AF$209)</x:f>
      </x:c>
      <x:c r="AC1444" s="52" t="str">
        <x:f>IF(COUNT($P1444,$Q1444,$R1444,$S1444,$T1444,$U1444,$V1444,$W1444,$X1444)=9,"Yes","No")</x:f>
        <x:v>No</x:v>
      </x:c>
      <x:c r="AD1444" s="52" t="str">
        <x:f>IF(COUNT($Y1444,$Z1444)=2,"Yes","No")</x:f>
        <x:v>No</x:v>
      </x:c>
      <x:c r="AE1444" s="50" t="str"/>
      <x:c r="AF1444" t="str"/>
    </x:row>
    <x:row r="1445" ht="20" customHeight="1">
      <x:c r="A1445" s="50" t="str">
        <x:v>CTL-0207</x:v>
      </x:c>
      <x:c r="B1445" s="50" t="str">
        <x:v>Candidate alternative-rationale group</x:v>
      </x:c>
      <x:c r="C1445" s="52" t="str">
        <x:f>IF('Deal_Master_Wide'!$AU$209="","",'Deal_Master_Wide'!$AU$209)</x:f>
        <x:v>Not reviewed</x:v>
      </x:c>
      <x:c r="D1445" s="52" t="str">
        <x:f>IF('Deal_Master_Wide'!$AV$209="","",'Deal_Master_Wide'!$AV$209)</x:f>
        <x:v>Not assessed</x:v>
      </x:c>
      <x:c r="E1445" s="50" t="n">
        <x:v>0</x:v>
      </x:c>
      <x:c r="F1445" s="52" t="str">
        <x:f>IF(OR($C1445="High-confidence innovation-driven",$C1445="Medium-confidence innovation-driven"),1,IF($C1445="Clear alternative-rationale",0,""))</x:f>
      </x:c>
      <x:c r="G1445" s="52" t="str">
        <x:f>IF('Deal_Master_Wide'!$M$209="","",'Deal_Master_Wide'!$M$209)</x:f>
        <x:v>Review</x:v>
      </x:c>
      <x:c r="H1445" s="50" t="str">
        <x:v>Zambon SpA</x:v>
      </x:c>
      <x:c r="I1445" s="50" t="str">
        <x:v>Nigaard Pharma AS</x:v>
      </x:c>
      <x:c r="J1445" s="50" t="n">
        <x:v>2015</x:v>
      </x:c>
      <x:c r="K1445" s="50" t="n">
        <x:v>-2</x:v>
      </x:c>
      <x:c r="L1445" s="50" t="n">
        <x:v>2013</x:v>
      </x:c>
      <x:c r="M1445" s="50" t="n">
        <x:v>0</x:v>
      </x:c>
      <x:c r="N1445" s="50" t="n">
        <x:v>0</x:v>
      </x:c>
      <x:c r="O1445" s="52" t="str">
        <x:f>IF($F1445="","",$F1445*$M1445)</x:f>
      </x:c>
      <x:c r="P1445" s="54" t="n">
        <x:f>IF('Deal_Master_Wide'!$BQ$209="","",'Deal_Master_Wide'!$BQ$209)</x:f>
        <x:v>477.3452</x:v>
      </x:c>
      <x:c r="Q1445" s="54" t="n">
        <x:f>IF('Deal_Master_Wide'!$BX$209="","",'Deal_Master_Wide'!$BX$209)</x:f>
        <x:v>46.2923</x:v>
      </x:c>
      <x:c r="R1445" s="54" t="n">
        <x:f>IF('Deal_Master_Wide'!$CE$209="","",'Deal_Master_Wide'!$CE$209)</x:f>
        <x:v>29.6136</x:v>
      </x:c>
      <x:c r="S1445" s="54" t="n">
        <x:f>IF('Deal_Master_Wide'!$CL$209="","",'Deal_Master_Wide'!$CL$209)</x:f>
        <x:v>393.0043</x:v>
      </x:c>
      <x:c r="T1445" s="54" t="n">
        <x:f>IF('Deal_Master_Wide'!$CS$209="","",'Deal_Master_Wide'!$CS$209)</x:f>
        <x:v>12.2402</x:v>
      </x:c>
      <x:c r="U1445" s="54" t="str">
        <x:f>IF('Deal_Master_Wide'!$CZ$209="","",'Deal_Master_Wide'!$CZ$209)</x:f>
      </x:c>
      <x:c r="V1445" s="56" t="n">
        <x:f>IF('Deal_Master_Wide'!$DG$209="","",'Deal_Master_Wide'!$DG$209)</x:f>
        <x:v>7.7677</x:v>
      </x:c>
      <x:c r="W1445" s="56" t="n">
        <x:f>IF('Deal_Master_Wide'!$DN$209="","",'Deal_Master_Wide'!$DN$209)</x:f>
        <x:v>9.6979</x:v>
      </x:c>
      <x:c r="X1445" s="56" t="n">
        <x:f>IF('Deal_Master_Wide'!$DU$209="","",'Deal_Master_Wide'!$DU$209)</x:f>
        <x:v>3.1145</x:v>
      </x:c>
      <x:c r="Y1445" s="118" t="n">
        <x:f>IF('Deal_Master_Wide'!$EB$209="","",'Deal_Master_Wide'!$EB$209)</x:f>
        <x:v>3</x:v>
      </x:c>
      <x:c r="Z1445" s="118" t="str">
        <x:f>IF('Deal_Master_Wide'!$EI$209="","",'Deal_Master_Wide'!$EI$209)</x:f>
      </x:c>
      <x:c r="AA1445" s="52" t="str">
        <x:f>IF('Deal_Master_Wide'!$AL$209="","",'Deal_Master_Wide'!$AL$209)</x:f>
        <x:v>Unknown</x:v>
      </x:c>
      <x:c r="AB1445" s="54" t="str">
        <x:f>IF('Deal_Master_Wide'!$AF$209="","",'Deal_Master_Wide'!$AF$209)</x:f>
      </x:c>
      <x:c r="AC1445" s="52" t="str">
        <x:f>IF(COUNT($P1445,$Q1445,$R1445,$S1445,$T1445,$U1445,$V1445,$W1445,$X1445)=9,"Yes","No")</x:f>
        <x:v>No</x:v>
      </x:c>
      <x:c r="AD1445" s="52" t="str">
        <x:f>IF(COUNT($Y1445,$Z1445)=2,"Yes","No")</x:f>
        <x:v>No</x:v>
      </x:c>
      <x:c r="AE1445" s="50" t="str"/>
      <x:c r="AF1445" t="str"/>
    </x:row>
    <x:row r="1446" ht="20" customHeight="1">
      <x:c r="A1446" s="50" t="str">
        <x:v>CTL-0207</x:v>
      </x:c>
      <x:c r="B1446" s="50" t="str">
        <x:v>Candidate alternative-rationale group</x:v>
      </x:c>
      <x:c r="C1446" s="52" t="str">
        <x:f>IF('Deal_Master_Wide'!$AU$209="","",'Deal_Master_Wide'!$AU$209)</x:f>
        <x:v>Not reviewed</x:v>
      </x:c>
      <x:c r="D1446" s="52" t="str">
        <x:f>IF('Deal_Master_Wide'!$AV$209="","",'Deal_Master_Wide'!$AV$209)</x:f>
        <x:v>Not assessed</x:v>
      </x:c>
      <x:c r="E1446" s="50" t="n">
        <x:v>0</x:v>
      </x:c>
      <x:c r="F1446" s="52" t="str">
        <x:f>IF(OR($C1446="High-confidence innovation-driven",$C1446="Medium-confidence innovation-driven"),1,IF($C1446="Clear alternative-rationale",0,""))</x:f>
      </x:c>
      <x:c r="G1446" s="52" t="str">
        <x:f>IF('Deal_Master_Wide'!$M$209="","",'Deal_Master_Wide'!$M$209)</x:f>
        <x:v>Review</x:v>
      </x:c>
      <x:c r="H1446" s="50" t="str">
        <x:v>Zambon SpA</x:v>
      </x:c>
      <x:c r="I1446" s="50" t="str">
        <x:v>Nigaard Pharma AS</x:v>
      </x:c>
      <x:c r="J1446" s="50" t="n">
        <x:v>2015</x:v>
      </x:c>
      <x:c r="K1446" s="50" t="n">
        <x:v>-1</x:v>
      </x:c>
      <x:c r="L1446" s="50" t="n">
        <x:v>2014</x:v>
      </x:c>
      <x:c r="M1446" s="50" t="n">
        <x:v>0</x:v>
      </x:c>
      <x:c r="N1446" s="50" t="n">
        <x:v>0</x:v>
      </x:c>
      <x:c r="O1446" s="52" t="str">
        <x:f>IF($F1446="","",$F1446*$M1446)</x:f>
      </x:c>
      <x:c r="P1446" s="54" t="n">
        <x:f>IF('Deal_Master_Wide'!$BR$209="","",'Deal_Master_Wide'!$BR$209)</x:f>
        <x:v>523.314</x:v>
      </x:c>
      <x:c r="Q1446" s="54" t="n">
        <x:f>IF('Deal_Master_Wide'!$BY$209="","",'Deal_Master_Wide'!$BY$209)</x:f>
        <x:v>53.404</x:v>
      </x:c>
      <x:c r="R1446" s="54" t="n">
        <x:f>IF('Deal_Master_Wide'!$CF$209="","",'Deal_Master_Wide'!$CF$209)</x:f>
        <x:v>33.196</x:v>
      </x:c>
      <x:c r="S1446" s="54" t="n">
        <x:f>IF('Deal_Master_Wide'!$CM$209="","",'Deal_Master_Wide'!$CM$209)</x:f>
        <x:v>418.634</x:v>
      </x:c>
      <x:c r="T1446" s="54" t="str">
        <x:f>IF('Deal_Master_Wide'!$CT$209="","",'Deal_Master_Wide'!$CT$209)</x:f>
      </x:c>
      <x:c r="U1446" s="54" t="str">
        <x:f>IF('Deal_Master_Wide'!$DA$209="","",'Deal_Master_Wide'!$DA$209)</x:f>
      </x:c>
      <x:c r="V1446" s="56" t="n">
        <x:f>IF('Deal_Master_Wide'!$DH$209="","",'Deal_Master_Wide'!$DH$209)</x:f>
        <x:v>8.18</x:v>
      </x:c>
      <x:c r="W1446" s="56" t="n">
        <x:f>IF('Deal_Master_Wide'!$DO$209="","",'Deal_Master_Wide'!$DO$209)</x:f>
        <x:v>10.205</x:v>
      </x:c>
      <x:c r="X1446" s="56" t="str">
        <x:f>IF('Deal_Master_Wide'!$DV$209="","",'Deal_Master_Wide'!$DV$209)</x:f>
      </x:c>
      <x:c r="Y1446" s="118" t="n">
        <x:f>IF('Deal_Master_Wide'!$EC$209="","",'Deal_Master_Wide'!$EC$209)</x:f>
        <x:v>2</x:v>
      </x:c>
      <x:c r="Z1446" s="118" t="str">
        <x:f>IF('Deal_Master_Wide'!$EJ$209="","",'Deal_Master_Wide'!$EJ$209)</x:f>
      </x:c>
      <x:c r="AA1446" s="52" t="str">
        <x:f>IF('Deal_Master_Wide'!$AL$209="","",'Deal_Master_Wide'!$AL$209)</x:f>
        <x:v>Unknown</x:v>
      </x:c>
      <x:c r="AB1446" s="54" t="str">
        <x:f>IF('Deal_Master_Wide'!$AF$209="","",'Deal_Master_Wide'!$AF$209)</x:f>
      </x:c>
      <x:c r="AC1446" s="52" t="str">
        <x:f>IF(COUNT($P1446,$Q1446,$R1446,$S1446,$T1446,$U1446,$V1446,$W1446,$X1446)=9,"Yes","No")</x:f>
        <x:v>No</x:v>
      </x:c>
      <x:c r="AD1446" s="52" t="str">
        <x:f>IF(COUNT($Y1446,$Z1446)=2,"Yes","No")</x:f>
        <x:v>No</x:v>
      </x:c>
      <x:c r="AE1446" s="50" t="str"/>
      <x:c r="AF1446" t="str"/>
    </x:row>
    <x:row r="1447" ht="20" customHeight="1">
      <x:c r="A1447" s="50" t="str">
        <x:v>CTL-0207</x:v>
      </x:c>
      <x:c r="B1447" s="50" t="str">
        <x:v>Candidate alternative-rationale group</x:v>
      </x:c>
      <x:c r="C1447" s="52" t="str">
        <x:f>IF('Deal_Master_Wide'!$AU$209="","",'Deal_Master_Wide'!$AU$209)</x:f>
        <x:v>Not reviewed</x:v>
      </x:c>
      <x:c r="D1447" s="52" t="str">
        <x:f>IF('Deal_Master_Wide'!$AV$209="","",'Deal_Master_Wide'!$AV$209)</x:f>
        <x:v>Not assessed</x:v>
      </x:c>
      <x:c r="E1447" s="50" t="n">
        <x:v>0</x:v>
      </x:c>
      <x:c r="F1447" s="52" t="str">
        <x:f>IF(OR($C1447="High-confidence innovation-driven",$C1447="Medium-confidence innovation-driven"),1,IF($C1447="Clear alternative-rationale",0,""))</x:f>
      </x:c>
      <x:c r="G1447" s="52" t="str">
        <x:f>IF('Deal_Master_Wide'!$M$209="","",'Deal_Master_Wide'!$M$209)</x:f>
        <x:v>Review</x:v>
      </x:c>
      <x:c r="H1447" s="50" t="str">
        <x:v>Zambon SpA</x:v>
      </x:c>
      <x:c r="I1447" s="50" t="str">
        <x:v>Nigaard Pharma AS</x:v>
      </x:c>
      <x:c r="J1447" s="50" t="n">
        <x:v>2015</x:v>
      </x:c>
      <x:c r="K1447" s="50" t="n">
        <x:v>0</x:v>
      </x:c>
      <x:c r="L1447" s="50" t="n">
        <x:v>2015</x:v>
      </x:c>
      <x:c r="M1447" s="50" t="n">
        <x:v>0</x:v>
      </x:c>
      <x:c r="N1447" s="50" t="n">
        <x:v>1</x:v>
      </x:c>
      <x:c r="O1447" s="52" t="str">
        <x:f>IF($F1447="","",$F1447*$M1447)</x:f>
      </x:c>
      <x:c r="P1447" s="54" t="n">
        <x:f>IF('Deal_Master_Wide'!$BS$209="","",'Deal_Master_Wide'!$BS$209)</x:f>
        <x:v>566.618</x:v>
      </x:c>
      <x:c r="Q1447" s="54" t="n">
        <x:f>IF('Deal_Master_Wide'!$BZ$209="","",'Deal_Master_Wide'!$BZ$209)</x:f>
        <x:v>51.281</x:v>
      </x:c>
      <x:c r="R1447" s="54" t="n">
        <x:f>IF('Deal_Master_Wide'!$CG$209="","",'Deal_Master_Wide'!$CG$209)</x:f>
        <x:v>35.525</x:v>
      </x:c>
      <x:c r="S1447" s="54" t="n">
        <x:f>IF('Deal_Master_Wide'!$CN$209="","",'Deal_Master_Wide'!$CN$209)</x:f>
        <x:v>536.09</x:v>
      </x:c>
      <x:c r="T1447" s="54" t="n">
        <x:f>IF('Deal_Master_Wide'!$CU$209="","",'Deal_Master_Wide'!$CU$209)</x:f>
        <x:v>0.596</x:v>
      </x:c>
      <x:c r="U1447" s="54" t="str">
        <x:f>IF('Deal_Master_Wide'!$DB$209="","",'Deal_Master_Wide'!$DB$209)</x:f>
      </x:c>
      <x:c r="V1447" s="56" t="n">
        <x:f>IF('Deal_Master_Wide'!$DI$209="","",'Deal_Master_Wide'!$DI$209)</x:f>
        <x:v>7.4419</x:v>
      </x:c>
      <x:c r="W1447" s="56" t="n">
        <x:f>IF('Deal_Master_Wide'!$DP$209="","",'Deal_Master_Wide'!$DP$209)</x:f>
        <x:v>9.0504</x:v>
      </x:c>
      <x:c r="X1447" s="56" t="n">
        <x:f>IF('Deal_Master_Wide'!$DW$209="","",'Deal_Master_Wide'!$DW$209)</x:f>
        <x:v>0.1112</x:v>
      </x:c>
      <x:c r="Y1447" s="118" t="str">
        <x:f>IF('Deal_Master_Wide'!$ED$209="","",'Deal_Master_Wide'!$ED$209)</x:f>
      </x:c>
      <x:c r="Z1447" s="118" t="str">
        <x:f>IF('Deal_Master_Wide'!$EK$209="","",'Deal_Master_Wide'!$EK$209)</x:f>
      </x:c>
      <x:c r="AA1447" s="52" t="str">
        <x:f>IF('Deal_Master_Wide'!$AL$209="","",'Deal_Master_Wide'!$AL$209)</x:f>
        <x:v>Unknown</x:v>
      </x:c>
      <x:c r="AB1447" s="54" t="str">
        <x:f>IF('Deal_Master_Wide'!$AF$209="","",'Deal_Master_Wide'!$AF$209)</x:f>
      </x:c>
      <x:c r="AC1447" s="52" t="str">
        <x:f>IF(COUNT($P1447,$Q1447,$R1447,$S1447,$T1447,$U1447,$V1447,$W1447,$X1447)=9,"Yes","No")</x:f>
        <x:v>No</x:v>
      </x:c>
      <x:c r="AD1447" s="52" t="str">
        <x:f>IF(COUNT($Y1447,$Z1447)=2,"Yes","No")</x:f>
        <x:v>No</x:v>
      </x:c>
      <x:c r="AE1447" s="50" t="str"/>
      <x:c r="AF1447" t="str"/>
    </x:row>
    <x:row r="1448" ht="20" customHeight="1">
      <x:c r="A1448" s="50" t="str">
        <x:v>CTL-0207</x:v>
      </x:c>
      <x:c r="B1448" s="50" t="str">
        <x:v>Candidate alternative-rationale group</x:v>
      </x:c>
      <x:c r="C1448" s="52" t="str">
        <x:f>IF('Deal_Master_Wide'!$AU$209="","",'Deal_Master_Wide'!$AU$209)</x:f>
        <x:v>Not reviewed</x:v>
      </x:c>
      <x:c r="D1448" s="52" t="str">
        <x:f>IF('Deal_Master_Wide'!$AV$209="","",'Deal_Master_Wide'!$AV$209)</x:f>
        <x:v>Not assessed</x:v>
      </x:c>
      <x:c r="E1448" s="50" t="n">
        <x:v>0</x:v>
      </x:c>
      <x:c r="F1448" s="52" t="str">
        <x:f>IF(OR($C1448="High-confidence innovation-driven",$C1448="Medium-confidence innovation-driven"),1,IF($C1448="Clear alternative-rationale",0,""))</x:f>
      </x:c>
      <x:c r="G1448" s="52" t="str">
        <x:f>IF('Deal_Master_Wide'!$M$209="","",'Deal_Master_Wide'!$M$209)</x:f>
        <x:v>Review</x:v>
      </x:c>
      <x:c r="H1448" s="50" t="str">
        <x:v>Zambon SpA</x:v>
      </x:c>
      <x:c r="I1448" s="50" t="str">
        <x:v>Nigaard Pharma AS</x:v>
      </x:c>
      <x:c r="J1448" s="50" t="n">
        <x:v>2015</x:v>
      </x:c>
      <x:c r="K1448" s="50" t="n">
        <x:v>1</x:v>
      </x:c>
      <x:c r="L1448" s="50" t="n">
        <x:v>2016</x:v>
      </x:c>
      <x:c r="M1448" s="50" t="n">
        <x:v>1</x:v>
      </x:c>
      <x:c r="N1448" s="50" t="n">
        <x:v>1</x:v>
      </x:c>
      <x:c r="O1448" s="52" t="str">
        <x:f>IF($F1448="","",$F1448*$M1448)</x:f>
      </x:c>
      <x:c r="P1448" s="54" t="n">
        <x:f>IF('Deal_Master_Wide'!$BT$209="","",'Deal_Master_Wide'!$BT$209)</x:f>
        <x:v>257.9042</x:v>
      </x:c>
      <x:c r="Q1448" s="54" t="n">
        <x:f>IF('Deal_Master_Wide'!$CA$209="","",'Deal_Master_Wide'!$CA$209)</x:f>
        <x:v>17.3628</x:v>
      </x:c>
      <x:c r="R1448" s="54" t="n">
        <x:f>IF('Deal_Master_Wide'!$CH$209="","",'Deal_Master_Wide'!$CH$209)</x:f>
        <x:v>53.4516</x:v>
      </x:c>
      <x:c r="S1448" s="54" t="n">
        <x:f>IF('Deal_Master_Wide'!$CO$209="","",'Deal_Master_Wide'!$CO$209)</x:f>
        <x:v>444.3223</x:v>
      </x:c>
      <x:c r="T1448" s="54" t="str">
        <x:f>IF('Deal_Master_Wide'!$CV$209="","",'Deal_Master_Wide'!$CV$209)</x:f>
      </x:c>
      <x:c r="U1448" s="54" t="str">
        <x:f>IF('Deal_Master_Wide'!$DC$209="","",'Deal_Master_Wide'!$DC$209)</x:f>
      </x:c>
      <x:c r="V1448" s="56" t="n">
        <x:f>IF('Deal_Master_Wide'!$DJ$209="","",'Deal_Master_Wide'!$DJ$209)</x:f>
        <x:v>10.9039</x:v>
      </x:c>
      <x:c r="W1448" s="56" t="n">
        <x:f>IF('Deal_Master_Wide'!$DQ$209="","",'Deal_Master_Wide'!$DQ$209)</x:f>
        <x:v>6.7323</x:v>
      </x:c>
      <x:c r="X1448" s="56" t="str">
        <x:f>IF('Deal_Master_Wide'!$DX$209="","",'Deal_Master_Wide'!$DX$209)</x:f>
      </x:c>
      <x:c r="Y1448" s="118" t="n">
        <x:f>IF('Deal_Master_Wide'!$EE$209="","",'Deal_Master_Wide'!$EE$209)</x:f>
        <x:v>3</x:v>
      </x:c>
      <x:c r="Z1448" s="118" t="n">
        <x:f>IF('Deal_Master_Wide'!$EL$209="","",'Deal_Master_Wide'!$EL$209)</x:f>
        <x:v>4</x:v>
      </x:c>
      <x:c r="AA1448" s="52" t="str">
        <x:f>IF('Deal_Master_Wide'!$AL$209="","",'Deal_Master_Wide'!$AL$209)</x:f>
        <x:v>Unknown</x:v>
      </x:c>
      <x:c r="AB1448" s="54" t="str">
        <x:f>IF('Deal_Master_Wide'!$AF$209="","",'Deal_Master_Wide'!$AF$209)</x:f>
      </x:c>
      <x:c r="AC1448" s="52" t="str">
        <x:f>IF(COUNT($P1448,$Q1448,$R1448,$S1448,$T1448,$U1448,$V1448,$W1448,$X1448)=9,"Yes","No")</x:f>
        <x:v>No</x:v>
      </x:c>
      <x:c r="AD1448" s="52" t="str">
        <x:f>IF(COUNT($Y1448,$Z1448)=2,"Yes","No")</x:f>
        <x:v>Yes</x:v>
      </x:c>
      <x:c r="AE1448" s="50" t="str"/>
      <x:c r="AF1448" t="str"/>
    </x:row>
    <x:row r="1449" ht="20" customHeight="1">
      <x:c r="A1449" s="50" t="str">
        <x:v>CTL-0207</x:v>
      </x:c>
      <x:c r="B1449" s="50" t="str">
        <x:v>Candidate alternative-rationale group</x:v>
      </x:c>
      <x:c r="C1449" s="52" t="str">
        <x:f>IF('Deal_Master_Wide'!$AU$209="","",'Deal_Master_Wide'!$AU$209)</x:f>
        <x:v>Not reviewed</x:v>
      </x:c>
      <x:c r="D1449" s="52" t="str">
        <x:f>IF('Deal_Master_Wide'!$AV$209="","",'Deal_Master_Wide'!$AV$209)</x:f>
        <x:v>Not assessed</x:v>
      </x:c>
      <x:c r="E1449" s="50" t="n">
        <x:v>0</x:v>
      </x:c>
      <x:c r="F1449" s="52" t="str">
        <x:f>IF(OR($C1449="High-confidence innovation-driven",$C1449="Medium-confidence innovation-driven"),1,IF($C1449="Clear alternative-rationale",0,""))</x:f>
      </x:c>
      <x:c r="G1449" s="52" t="str">
        <x:f>IF('Deal_Master_Wide'!$M$209="","",'Deal_Master_Wide'!$M$209)</x:f>
        <x:v>Review</x:v>
      </x:c>
      <x:c r="H1449" s="50" t="str">
        <x:v>Zambon SpA</x:v>
      </x:c>
      <x:c r="I1449" s="50" t="str">
        <x:v>Nigaard Pharma AS</x:v>
      </x:c>
      <x:c r="J1449" s="50" t="n">
        <x:v>2015</x:v>
      </x:c>
      <x:c r="K1449" s="50" t="n">
        <x:v>2</x:v>
      </x:c>
      <x:c r="L1449" s="50" t="n">
        <x:v>2017</x:v>
      </x:c>
      <x:c r="M1449" s="50" t="n">
        <x:v>1</x:v>
      </x:c>
      <x:c r="N1449" s="50" t="n">
        <x:v>1</x:v>
      </x:c>
      <x:c r="O1449" s="52" t="str">
        <x:f>IF($F1449="","",$F1449*$M1449)</x:f>
      </x:c>
      <x:c r="P1449" s="54" t="n">
        <x:f>IF('Deal_Master_Wide'!$BU$209="","",'Deal_Master_Wide'!$BU$209)</x:f>
        <x:v>296.842</x:v>
      </x:c>
      <x:c r="Q1449" s="54" t="n">
        <x:f>IF('Deal_Master_Wide'!$CB$209="","",'Deal_Master_Wide'!$CB$209)</x:f>
        <x:v>24.098</x:v>
      </x:c>
      <x:c r="R1449" s="54" t="n">
        <x:f>IF('Deal_Master_Wide'!$CI$209="","",'Deal_Master_Wide'!$CI$209)</x:f>
        <x:v>53.317</x:v>
      </x:c>
      <x:c r="S1449" s="54" t="n">
        <x:f>IF('Deal_Master_Wide'!$CP$209="","",'Deal_Master_Wide'!$CP$209)</x:f>
        <x:v>502.492</x:v>
      </x:c>
      <x:c r="T1449" s="54" t="str">
        <x:f>IF('Deal_Master_Wide'!$CW$209="","",'Deal_Master_Wide'!$CW$209)</x:f>
      </x:c>
      <x:c r="U1449" s="54" t="str">
        <x:f>IF('Deal_Master_Wide'!$DD$209="","",'Deal_Master_Wide'!$DD$209)</x:f>
      </x:c>
      <x:c r="V1449" s="56" t="n">
        <x:f>IF('Deal_Master_Wide'!$DK$209="","",'Deal_Master_Wide'!$DK$209)</x:f>
        <x:v>11.2624</x:v>
      </x:c>
      <x:c r="W1449" s="56" t="n">
        <x:f>IF('Deal_Master_Wide'!$DR$209="","",'Deal_Master_Wide'!$DR$209)</x:f>
        <x:v>8.1181</x:v>
      </x:c>
      <x:c r="X1449" s="56" t="str">
        <x:f>IF('Deal_Master_Wide'!$DY$209="","",'Deal_Master_Wide'!$DY$209)</x:f>
      </x:c>
      <x:c r="Y1449" s="118" t="n">
        <x:f>IF('Deal_Master_Wide'!$EF$209="","",'Deal_Master_Wide'!$EF$209)</x:f>
        <x:v>2</x:v>
      </x:c>
      <x:c r="Z1449" s="118" t="str">
        <x:f>IF('Deal_Master_Wide'!$EM$209="","",'Deal_Master_Wide'!$EM$209)</x:f>
      </x:c>
      <x:c r="AA1449" s="52" t="str">
        <x:f>IF('Deal_Master_Wide'!$AL$209="","",'Deal_Master_Wide'!$AL$209)</x:f>
        <x:v>Unknown</x:v>
      </x:c>
      <x:c r="AB1449" s="54" t="str">
        <x:f>IF('Deal_Master_Wide'!$AF$209="","",'Deal_Master_Wide'!$AF$209)</x:f>
      </x:c>
      <x:c r="AC1449" s="52" t="str">
        <x:f>IF(COUNT($P1449,$Q1449,$R1449,$S1449,$T1449,$U1449,$V1449,$W1449,$X1449)=9,"Yes","No")</x:f>
        <x:v>No</x:v>
      </x:c>
      <x:c r="AD1449" s="52" t="str">
        <x:f>IF(COUNT($Y1449,$Z1449)=2,"Yes","No")</x:f>
        <x:v>No</x:v>
      </x:c>
      <x:c r="AE1449" s="50" t="str"/>
      <x:c r="AF1449" t="str"/>
    </x:row>
    <x:row r="1450" ht="20" customHeight="1">
      <x:c r="A1450" s="50" t="str">
        <x:v>CTL-0207</x:v>
      </x:c>
      <x:c r="B1450" s="50" t="str">
        <x:v>Candidate alternative-rationale group</x:v>
      </x:c>
      <x:c r="C1450" s="52" t="str">
        <x:f>IF('Deal_Master_Wide'!$AU$209="","",'Deal_Master_Wide'!$AU$209)</x:f>
        <x:v>Not reviewed</x:v>
      </x:c>
      <x:c r="D1450" s="52" t="str">
        <x:f>IF('Deal_Master_Wide'!$AV$209="","",'Deal_Master_Wide'!$AV$209)</x:f>
        <x:v>Not assessed</x:v>
      </x:c>
      <x:c r="E1450" s="50" t="n">
        <x:v>0</x:v>
      </x:c>
      <x:c r="F1450" s="52" t="str">
        <x:f>IF(OR($C1450="High-confidence innovation-driven",$C1450="Medium-confidence innovation-driven"),1,IF($C1450="Clear alternative-rationale",0,""))</x:f>
      </x:c>
      <x:c r="G1450" s="52" t="str">
        <x:f>IF('Deal_Master_Wide'!$M$209="","",'Deal_Master_Wide'!$M$209)</x:f>
        <x:v>Review</x:v>
      </x:c>
      <x:c r="H1450" s="50" t="str">
        <x:v>Zambon SpA</x:v>
      </x:c>
      <x:c r="I1450" s="50" t="str">
        <x:v>Nigaard Pharma AS</x:v>
      </x:c>
      <x:c r="J1450" s="50" t="n">
        <x:v>2015</x:v>
      </x:c>
      <x:c r="K1450" s="50" t="n">
        <x:v>3</x:v>
      </x:c>
      <x:c r="L1450" s="50" t="n">
        <x:v>2018</x:v>
      </x:c>
      <x:c r="M1450" s="50" t="n">
        <x:v>1</x:v>
      </x:c>
      <x:c r="N1450" s="50" t="n">
        <x:v>1</x:v>
      </x:c>
      <x:c r="O1450" s="52" t="str">
        <x:f>IF($F1450="","",$F1450*$M1450)</x:f>
      </x:c>
      <x:c r="P1450" s="54" t="n">
        <x:f>IF('Deal_Master_Wide'!$BV$209="","",'Deal_Master_Wide'!$BV$209)</x:f>
        <x:v>681.779</x:v>
      </x:c>
      <x:c r="Q1450" s="54" t="n">
        <x:f>IF('Deal_Master_Wide'!$CC$209="","",'Deal_Master_Wide'!$CC$209)</x:f>
        <x:v>88.516</x:v>
      </x:c>
      <x:c r="R1450" s="54" t="n">
        <x:f>IF('Deal_Master_Wide'!$CJ$209="","",'Deal_Master_Wide'!$CJ$209)</x:f>
        <x:v>59.408</x:v>
      </x:c>
      <x:c r="S1450" s="54" t="n">
        <x:f>IF('Deal_Master_Wide'!$CQ$209="","",'Deal_Master_Wide'!$CQ$209)</x:f>
        <x:v>638.207</x:v>
      </x:c>
      <x:c r="T1450" s="54" t="n">
        <x:f>IF('Deal_Master_Wide'!$CX$209="","",'Deal_Master_Wide'!$CX$209)</x:f>
        <x:v>8.422</x:v>
      </x:c>
      <x:c r="U1450" s="54" t="str">
        <x:f>IF('Deal_Master_Wide'!$DE$209="","",'Deal_Master_Wide'!$DE$209)</x:f>
      </x:c>
      <x:c r="V1450" s="56" t="n">
        <x:f>IF('Deal_Master_Wide'!$DL$209="","",'Deal_Master_Wide'!$DL$209)</x:f>
        <x:v>10.4161</x:v>
      </x:c>
      <x:c r="W1450" s="56" t="n">
        <x:f>IF('Deal_Master_Wide'!$DS$209="","",'Deal_Master_Wide'!$DS$209)</x:f>
        <x:v>12.9831</x:v>
      </x:c>
      <x:c r="X1450" s="56" t="n">
        <x:f>IF('Deal_Master_Wide'!$DZ$209="","",'Deal_Master_Wide'!$DZ$209)</x:f>
        <x:v>1.3196</x:v>
      </x:c>
      <x:c r="Y1450" s="118" t="n">
        <x:f>IF('Deal_Master_Wide'!$EG$209="","",'Deal_Master_Wide'!$EG$209)</x:f>
        <x:v>1</x:v>
      </x:c>
      <x:c r="Z1450" s="118" t="str">
        <x:f>IF('Deal_Master_Wide'!$EN$209="","",'Deal_Master_Wide'!$EN$209)</x:f>
      </x:c>
      <x:c r="AA1450" s="52" t="str">
        <x:f>IF('Deal_Master_Wide'!$AL$209="","",'Deal_Master_Wide'!$AL$209)</x:f>
        <x:v>Unknown</x:v>
      </x:c>
      <x:c r="AB1450" s="54" t="str">
        <x:f>IF('Deal_Master_Wide'!$AF$209="","",'Deal_Master_Wide'!$AF$209)</x:f>
      </x:c>
      <x:c r="AC1450" s="52" t="str">
        <x:f>IF(COUNT($P1450,$Q1450,$R1450,$S1450,$T1450,$U1450,$V1450,$W1450,$X1450)=9,"Yes","No")</x:f>
        <x:v>No</x:v>
      </x:c>
      <x:c r="AD1450" s="52" t="str">
        <x:f>IF(COUNT($Y1450,$Z1450)=2,"Yes","No")</x:f>
        <x:v>No</x:v>
      </x:c>
      <x:c r="AE1450" s="50" t="str"/>
      <x:c r="AF1450" t="str"/>
    </x:row>
    <x:row r="1451" ht="20" customHeight="1">
      <x:c r="A1451" s="50" t="str">
        <x:v>CTL-0208</x:v>
      </x:c>
      <x:c r="B1451" s="50" t="str">
        <x:v>Candidate alternative-rationale group</x:v>
      </x:c>
      <x:c r="C1451" s="52" t="str">
        <x:f>IF('Deal_Master_Wide'!$AU$210="","",'Deal_Master_Wide'!$AU$210)</x:f>
        <x:v>Not reviewed</x:v>
      </x:c>
      <x:c r="D1451" s="52" t="str">
        <x:f>IF('Deal_Master_Wide'!$AV$210="","",'Deal_Master_Wide'!$AV$210)</x:f>
        <x:v>Not assessed</x:v>
      </x:c>
      <x:c r="E1451" s="50" t="n">
        <x:v>0</x:v>
      </x:c>
      <x:c r="F1451" s="52" t="str">
        <x:f>IF(OR($C1451="High-confidence innovation-driven",$C1451="Medium-confidence innovation-driven"),1,IF($C1451="Clear alternative-rationale",0,""))</x:f>
      </x:c>
      <x:c r="G1451" s="52" t="str">
        <x:f>IF('Deal_Master_Wide'!$M$210="","",'Deal_Master_Wide'!$M$210)</x:f>
        <x:v>Review</x:v>
      </x:c>
      <x:c r="H1451" s="50" t="str">
        <x:v>Praktikerinvest Aktiebolag; Recipharm Venture Fund AB; The Foundation for Baltic and East European Studies</x:v>
      </x:c>
      <x:c r="I1451" s="50" t="str">
        <x:v>Palette Life Sciences AB</x:v>
      </x:c>
      <x:c r="J1451" s="50" t="n">
        <x:v>2015</x:v>
      </x:c>
      <x:c r="K1451" s="50" t="n">
        <x:v>-3</x:v>
      </x:c>
      <x:c r="L1451" s="50" t="n">
        <x:v>2012</x:v>
      </x:c>
      <x:c r="M1451" s="50" t="n">
        <x:v>0</x:v>
      </x:c>
      <x:c r="N1451" s="50" t="n">
        <x:v>0</x:v>
      </x:c>
      <x:c r="O1451" s="52" t="str">
        <x:f>IF($F1451="","",$F1451*$M1451)</x:f>
      </x:c>
      <x:c r="P1451" s="54" t="str">
        <x:f>IF('Deal_Master_Wide'!$BP$210="","",'Deal_Master_Wide'!$BP$210)</x:f>
      </x:c>
      <x:c r="Q1451" s="54" t="str">
        <x:f>IF('Deal_Master_Wide'!$BW$210="","",'Deal_Master_Wide'!$BW$210)</x:f>
      </x:c>
      <x:c r="R1451" s="54" t="str">
        <x:f>IF('Deal_Master_Wide'!$CD$210="","",'Deal_Master_Wide'!$CD$210)</x:f>
      </x:c>
      <x:c r="S1451" s="54" t="str">
        <x:f>IF('Deal_Master_Wide'!$CK$210="","",'Deal_Master_Wide'!$CK$210)</x:f>
      </x:c>
      <x:c r="T1451" s="54" t="str">
        <x:f>IF('Deal_Master_Wide'!$CR$210="","",'Deal_Master_Wide'!$CR$210)</x:f>
      </x:c>
      <x:c r="U1451" s="54" t="str">
        <x:f>IF('Deal_Master_Wide'!$CY$210="","",'Deal_Master_Wide'!$CY$210)</x:f>
      </x:c>
      <x:c r="V1451" s="56" t="str">
        <x:f>IF('Deal_Master_Wide'!$DF$210="","",'Deal_Master_Wide'!$DF$210)</x:f>
      </x:c>
      <x:c r="W1451" s="56" t="str">
        <x:f>IF('Deal_Master_Wide'!$DM$210="","",'Deal_Master_Wide'!$DM$210)</x:f>
      </x:c>
      <x:c r="X1451" s="56" t="str">
        <x:f>IF('Deal_Master_Wide'!$DT$210="","",'Deal_Master_Wide'!$DT$210)</x:f>
      </x:c>
      <x:c r="Y1451" s="118" t="str">
        <x:f>IF('Deal_Master_Wide'!$EA$210="","",'Deal_Master_Wide'!$EA$210)</x:f>
      </x:c>
      <x:c r="Z1451" s="118" t="str">
        <x:f>IF('Deal_Master_Wide'!$EH$210="","",'Deal_Master_Wide'!$EH$210)</x:f>
      </x:c>
      <x:c r="AA1451" s="52" t="str">
        <x:f>IF('Deal_Master_Wide'!$AL$210="","",'Deal_Master_Wide'!$AL$210)</x:f>
        <x:v>Unknown</x:v>
      </x:c>
      <x:c r="AB1451" s="54" t="n">
        <x:f>IF('Deal_Master_Wide'!$AF$210="","",'Deal_Master_Wide'!$AF$210)</x:f>
        <x:v>3</x:v>
      </x:c>
      <x:c r="AC1451" s="52" t="str">
        <x:f>IF(COUNT($P1451,$Q1451,$R1451,$S1451,$T1451,$U1451,$V1451,$W1451,$X1451)=9,"Yes","No")</x:f>
        <x:v>No</x:v>
      </x:c>
      <x:c r="AD1451" s="52" t="str">
        <x:f>IF(COUNT($Y1451,$Z1451)=2,"Yes","No")</x:f>
        <x:v>No</x:v>
      </x:c>
      <x:c r="AE1451" s="50" t="str"/>
      <x:c r="AF1451" t="str"/>
    </x:row>
    <x:row r="1452" ht="20" customHeight="1">
      <x:c r="A1452" s="50" t="str">
        <x:v>CTL-0208</x:v>
      </x:c>
      <x:c r="B1452" s="50" t="str">
        <x:v>Candidate alternative-rationale group</x:v>
      </x:c>
      <x:c r="C1452" s="52" t="str">
        <x:f>IF('Deal_Master_Wide'!$AU$210="","",'Deal_Master_Wide'!$AU$210)</x:f>
        <x:v>Not reviewed</x:v>
      </x:c>
      <x:c r="D1452" s="52" t="str">
        <x:f>IF('Deal_Master_Wide'!$AV$210="","",'Deal_Master_Wide'!$AV$210)</x:f>
        <x:v>Not assessed</x:v>
      </x:c>
      <x:c r="E1452" s="50" t="n">
        <x:v>0</x:v>
      </x:c>
      <x:c r="F1452" s="52" t="str">
        <x:f>IF(OR($C1452="High-confidence innovation-driven",$C1452="Medium-confidence innovation-driven"),1,IF($C1452="Clear alternative-rationale",0,""))</x:f>
      </x:c>
      <x:c r="G1452" s="52" t="str">
        <x:f>IF('Deal_Master_Wide'!$M$210="","",'Deal_Master_Wide'!$M$210)</x:f>
        <x:v>Review</x:v>
      </x:c>
      <x:c r="H1452" s="50" t="str">
        <x:v>Praktikerinvest Aktiebolag; Recipharm Venture Fund AB; The Foundation for Baltic and East European Studies</x:v>
      </x:c>
      <x:c r="I1452" s="50" t="str">
        <x:v>Palette Life Sciences AB</x:v>
      </x:c>
      <x:c r="J1452" s="50" t="n">
        <x:v>2015</x:v>
      </x:c>
      <x:c r="K1452" s="50" t="n">
        <x:v>-2</x:v>
      </x:c>
      <x:c r="L1452" s="50" t="n">
        <x:v>2013</x:v>
      </x:c>
      <x:c r="M1452" s="50" t="n">
        <x:v>0</x:v>
      </x:c>
      <x:c r="N1452" s="50" t="n">
        <x:v>0</x:v>
      </x:c>
      <x:c r="O1452" s="52" t="str">
        <x:f>IF($F1452="","",$F1452*$M1452)</x:f>
      </x:c>
      <x:c r="P1452" s="54" t="str">
        <x:f>IF('Deal_Master_Wide'!$BQ$210="","",'Deal_Master_Wide'!$BQ$210)</x:f>
      </x:c>
      <x:c r="Q1452" s="54" t="str">
        <x:f>IF('Deal_Master_Wide'!$BX$210="","",'Deal_Master_Wide'!$BX$210)</x:f>
      </x:c>
      <x:c r="R1452" s="54" t="str">
        <x:f>IF('Deal_Master_Wide'!$CE$210="","",'Deal_Master_Wide'!$CE$210)</x:f>
      </x:c>
      <x:c r="S1452" s="54" t="str">
        <x:f>IF('Deal_Master_Wide'!$CL$210="","",'Deal_Master_Wide'!$CL$210)</x:f>
      </x:c>
      <x:c r="T1452" s="54" t="str">
        <x:f>IF('Deal_Master_Wide'!$CS$210="","",'Deal_Master_Wide'!$CS$210)</x:f>
      </x:c>
      <x:c r="U1452" s="54" t="str">
        <x:f>IF('Deal_Master_Wide'!$CZ$210="","",'Deal_Master_Wide'!$CZ$210)</x:f>
      </x:c>
      <x:c r="V1452" s="56" t="str">
        <x:f>IF('Deal_Master_Wide'!$DG$210="","",'Deal_Master_Wide'!$DG$210)</x:f>
      </x:c>
      <x:c r="W1452" s="56" t="str">
        <x:f>IF('Deal_Master_Wide'!$DN$210="","",'Deal_Master_Wide'!$DN$210)</x:f>
      </x:c>
      <x:c r="X1452" s="56" t="str">
        <x:f>IF('Deal_Master_Wide'!$DU$210="","",'Deal_Master_Wide'!$DU$210)</x:f>
      </x:c>
      <x:c r="Y1452" s="118" t="str">
        <x:f>IF('Deal_Master_Wide'!$EB$210="","",'Deal_Master_Wide'!$EB$210)</x:f>
      </x:c>
      <x:c r="Z1452" s="118" t="str">
        <x:f>IF('Deal_Master_Wide'!$EI$210="","",'Deal_Master_Wide'!$EI$210)</x:f>
      </x:c>
      <x:c r="AA1452" s="52" t="str">
        <x:f>IF('Deal_Master_Wide'!$AL$210="","",'Deal_Master_Wide'!$AL$210)</x:f>
        <x:v>Unknown</x:v>
      </x:c>
      <x:c r="AB1452" s="54" t="n">
        <x:f>IF('Deal_Master_Wide'!$AF$210="","",'Deal_Master_Wide'!$AF$210)</x:f>
        <x:v>3</x:v>
      </x:c>
      <x:c r="AC1452" s="52" t="str">
        <x:f>IF(COUNT($P1452,$Q1452,$R1452,$S1452,$T1452,$U1452,$V1452,$W1452,$X1452)=9,"Yes","No")</x:f>
        <x:v>No</x:v>
      </x:c>
      <x:c r="AD1452" s="52" t="str">
        <x:f>IF(COUNT($Y1452,$Z1452)=2,"Yes","No")</x:f>
        <x:v>No</x:v>
      </x:c>
      <x:c r="AE1452" s="50" t="str"/>
      <x:c r="AF1452" t="str"/>
    </x:row>
    <x:row r="1453" ht="20" customHeight="1">
      <x:c r="A1453" s="50" t="str">
        <x:v>CTL-0208</x:v>
      </x:c>
      <x:c r="B1453" s="50" t="str">
        <x:v>Candidate alternative-rationale group</x:v>
      </x:c>
      <x:c r="C1453" s="52" t="str">
        <x:f>IF('Deal_Master_Wide'!$AU$210="","",'Deal_Master_Wide'!$AU$210)</x:f>
        <x:v>Not reviewed</x:v>
      </x:c>
      <x:c r="D1453" s="52" t="str">
        <x:f>IF('Deal_Master_Wide'!$AV$210="","",'Deal_Master_Wide'!$AV$210)</x:f>
        <x:v>Not assessed</x:v>
      </x:c>
      <x:c r="E1453" s="50" t="n">
        <x:v>0</x:v>
      </x:c>
      <x:c r="F1453" s="52" t="str">
        <x:f>IF(OR($C1453="High-confidence innovation-driven",$C1453="Medium-confidence innovation-driven"),1,IF($C1453="Clear alternative-rationale",0,""))</x:f>
      </x:c>
      <x:c r="G1453" s="52" t="str">
        <x:f>IF('Deal_Master_Wide'!$M$210="","",'Deal_Master_Wide'!$M$210)</x:f>
        <x:v>Review</x:v>
      </x:c>
      <x:c r="H1453" s="50" t="str">
        <x:v>Praktikerinvest Aktiebolag; Recipharm Venture Fund AB; The Foundation for Baltic and East European Studies</x:v>
      </x:c>
      <x:c r="I1453" s="50" t="str">
        <x:v>Palette Life Sciences AB</x:v>
      </x:c>
      <x:c r="J1453" s="50" t="n">
        <x:v>2015</x:v>
      </x:c>
      <x:c r="K1453" s="50" t="n">
        <x:v>-1</x:v>
      </x:c>
      <x:c r="L1453" s="50" t="n">
        <x:v>2014</x:v>
      </x:c>
      <x:c r="M1453" s="50" t="n">
        <x:v>0</x:v>
      </x:c>
      <x:c r="N1453" s="50" t="n">
        <x:v>0</x:v>
      </x:c>
      <x:c r="O1453" s="52" t="str">
        <x:f>IF($F1453="","",$F1453*$M1453)</x:f>
      </x:c>
      <x:c r="P1453" s="54" t="str">
        <x:f>IF('Deal_Master_Wide'!$BR$210="","",'Deal_Master_Wide'!$BR$210)</x:f>
      </x:c>
      <x:c r="Q1453" s="54" t="str">
        <x:f>IF('Deal_Master_Wide'!$BY$210="","",'Deal_Master_Wide'!$BY$210)</x:f>
      </x:c>
      <x:c r="R1453" s="54" t="str">
        <x:f>IF('Deal_Master_Wide'!$CF$210="","",'Deal_Master_Wide'!$CF$210)</x:f>
      </x:c>
      <x:c r="S1453" s="54" t="str">
        <x:f>IF('Deal_Master_Wide'!$CM$210="","",'Deal_Master_Wide'!$CM$210)</x:f>
      </x:c>
      <x:c r="T1453" s="54" t="str">
        <x:f>IF('Deal_Master_Wide'!$CT$210="","",'Deal_Master_Wide'!$CT$210)</x:f>
      </x:c>
      <x:c r="U1453" s="54" t="str">
        <x:f>IF('Deal_Master_Wide'!$DA$210="","",'Deal_Master_Wide'!$DA$210)</x:f>
      </x:c>
      <x:c r="V1453" s="56" t="str">
        <x:f>IF('Deal_Master_Wide'!$DH$210="","",'Deal_Master_Wide'!$DH$210)</x:f>
      </x:c>
      <x:c r="W1453" s="56" t="str">
        <x:f>IF('Deal_Master_Wide'!$DO$210="","",'Deal_Master_Wide'!$DO$210)</x:f>
      </x:c>
      <x:c r="X1453" s="56" t="str">
        <x:f>IF('Deal_Master_Wide'!$DV$210="","",'Deal_Master_Wide'!$DV$210)</x:f>
      </x:c>
      <x:c r="Y1453" s="118" t="str">
        <x:f>IF('Deal_Master_Wide'!$EC$210="","",'Deal_Master_Wide'!$EC$210)</x:f>
      </x:c>
      <x:c r="Z1453" s="118" t="str">
        <x:f>IF('Deal_Master_Wide'!$EJ$210="","",'Deal_Master_Wide'!$EJ$210)</x:f>
      </x:c>
      <x:c r="AA1453" s="52" t="str">
        <x:f>IF('Deal_Master_Wide'!$AL$210="","",'Deal_Master_Wide'!$AL$210)</x:f>
        <x:v>Unknown</x:v>
      </x:c>
      <x:c r="AB1453" s="54" t="n">
        <x:f>IF('Deal_Master_Wide'!$AF$210="","",'Deal_Master_Wide'!$AF$210)</x:f>
        <x:v>3</x:v>
      </x:c>
      <x:c r="AC1453" s="52" t="str">
        <x:f>IF(COUNT($P1453,$Q1453,$R1453,$S1453,$T1453,$U1453,$V1453,$W1453,$X1453)=9,"Yes","No")</x:f>
        <x:v>No</x:v>
      </x:c>
      <x:c r="AD1453" s="52" t="str">
        <x:f>IF(COUNT($Y1453,$Z1453)=2,"Yes","No")</x:f>
        <x:v>No</x:v>
      </x:c>
      <x:c r="AE1453" s="50" t="str"/>
      <x:c r="AF1453" t="str"/>
    </x:row>
    <x:row r="1454" ht="20" customHeight="1">
      <x:c r="A1454" s="50" t="str">
        <x:v>CTL-0208</x:v>
      </x:c>
      <x:c r="B1454" s="50" t="str">
        <x:v>Candidate alternative-rationale group</x:v>
      </x:c>
      <x:c r="C1454" s="52" t="str">
        <x:f>IF('Deal_Master_Wide'!$AU$210="","",'Deal_Master_Wide'!$AU$210)</x:f>
        <x:v>Not reviewed</x:v>
      </x:c>
      <x:c r="D1454" s="52" t="str">
        <x:f>IF('Deal_Master_Wide'!$AV$210="","",'Deal_Master_Wide'!$AV$210)</x:f>
        <x:v>Not assessed</x:v>
      </x:c>
      <x:c r="E1454" s="50" t="n">
        <x:v>0</x:v>
      </x:c>
      <x:c r="F1454" s="52" t="str">
        <x:f>IF(OR($C1454="High-confidence innovation-driven",$C1454="Medium-confidence innovation-driven"),1,IF($C1454="Clear alternative-rationale",0,""))</x:f>
      </x:c>
      <x:c r="G1454" s="52" t="str">
        <x:f>IF('Deal_Master_Wide'!$M$210="","",'Deal_Master_Wide'!$M$210)</x:f>
        <x:v>Review</x:v>
      </x:c>
      <x:c r="H1454" s="50" t="str">
        <x:v>Praktikerinvest Aktiebolag; Recipharm Venture Fund AB; The Foundation for Baltic and East European Studies</x:v>
      </x:c>
      <x:c r="I1454" s="50" t="str">
        <x:v>Palette Life Sciences AB</x:v>
      </x:c>
      <x:c r="J1454" s="50" t="n">
        <x:v>2015</x:v>
      </x:c>
      <x:c r="K1454" s="50" t="n">
        <x:v>0</x:v>
      </x:c>
      <x:c r="L1454" s="50" t="n">
        <x:v>2015</x:v>
      </x:c>
      <x:c r="M1454" s="50" t="n">
        <x:v>0</x:v>
      </x:c>
      <x:c r="N1454" s="50" t="n">
        <x:v>1</x:v>
      </x:c>
      <x:c r="O1454" s="52" t="str">
        <x:f>IF($F1454="","",$F1454*$M1454)</x:f>
      </x:c>
      <x:c r="P1454" s="54" t="str">
        <x:f>IF('Deal_Master_Wide'!$BS$210="","",'Deal_Master_Wide'!$BS$210)</x:f>
      </x:c>
      <x:c r="Q1454" s="54" t="str">
        <x:f>IF('Deal_Master_Wide'!$BZ$210="","",'Deal_Master_Wide'!$BZ$210)</x:f>
      </x:c>
      <x:c r="R1454" s="54" t="str">
        <x:f>IF('Deal_Master_Wide'!$CG$210="","",'Deal_Master_Wide'!$CG$210)</x:f>
      </x:c>
      <x:c r="S1454" s="54" t="str">
        <x:f>IF('Deal_Master_Wide'!$CN$210="","",'Deal_Master_Wide'!$CN$210)</x:f>
      </x:c>
      <x:c r="T1454" s="54" t="str">
        <x:f>IF('Deal_Master_Wide'!$CU$210="","",'Deal_Master_Wide'!$CU$210)</x:f>
      </x:c>
      <x:c r="U1454" s="54" t="str">
        <x:f>IF('Deal_Master_Wide'!$DB$210="","",'Deal_Master_Wide'!$DB$210)</x:f>
      </x:c>
      <x:c r="V1454" s="56" t="str">
        <x:f>IF('Deal_Master_Wide'!$DI$210="","",'Deal_Master_Wide'!$DI$210)</x:f>
      </x:c>
      <x:c r="W1454" s="56" t="str">
        <x:f>IF('Deal_Master_Wide'!$DP$210="","",'Deal_Master_Wide'!$DP$210)</x:f>
      </x:c>
      <x:c r="X1454" s="56" t="str">
        <x:f>IF('Deal_Master_Wide'!$DW$210="","",'Deal_Master_Wide'!$DW$210)</x:f>
      </x:c>
      <x:c r="Y1454" s="118" t="str">
        <x:f>IF('Deal_Master_Wide'!$ED$210="","",'Deal_Master_Wide'!$ED$210)</x:f>
      </x:c>
      <x:c r="Z1454" s="118" t="str">
        <x:f>IF('Deal_Master_Wide'!$EK$210="","",'Deal_Master_Wide'!$EK$210)</x:f>
      </x:c>
      <x:c r="AA1454" s="52" t="str">
        <x:f>IF('Deal_Master_Wide'!$AL$210="","",'Deal_Master_Wide'!$AL$210)</x:f>
        <x:v>Unknown</x:v>
      </x:c>
      <x:c r="AB1454" s="54" t="n">
        <x:f>IF('Deal_Master_Wide'!$AF$210="","",'Deal_Master_Wide'!$AF$210)</x:f>
        <x:v>3</x:v>
      </x:c>
      <x:c r="AC1454" s="52" t="str">
        <x:f>IF(COUNT($P1454,$Q1454,$R1454,$S1454,$T1454,$U1454,$V1454,$W1454,$X1454)=9,"Yes","No")</x:f>
        <x:v>No</x:v>
      </x:c>
      <x:c r="AD1454" s="52" t="str">
        <x:f>IF(COUNT($Y1454,$Z1454)=2,"Yes","No")</x:f>
        <x:v>No</x:v>
      </x:c>
      <x:c r="AE1454" s="50" t="str"/>
      <x:c r="AF1454" t="str"/>
    </x:row>
    <x:row r="1455" ht="20" customHeight="1">
      <x:c r="A1455" s="50" t="str">
        <x:v>CTL-0208</x:v>
      </x:c>
      <x:c r="B1455" s="50" t="str">
        <x:v>Candidate alternative-rationale group</x:v>
      </x:c>
      <x:c r="C1455" s="52" t="str">
        <x:f>IF('Deal_Master_Wide'!$AU$210="","",'Deal_Master_Wide'!$AU$210)</x:f>
        <x:v>Not reviewed</x:v>
      </x:c>
      <x:c r="D1455" s="52" t="str">
        <x:f>IF('Deal_Master_Wide'!$AV$210="","",'Deal_Master_Wide'!$AV$210)</x:f>
        <x:v>Not assessed</x:v>
      </x:c>
      <x:c r="E1455" s="50" t="n">
        <x:v>0</x:v>
      </x:c>
      <x:c r="F1455" s="52" t="str">
        <x:f>IF(OR($C1455="High-confidence innovation-driven",$C1455="Medium-confidence innovation-driven"),1,IF($C1455="Clear alternative-rationale",0,""))</x:f>
      </x:c>
      <x:c r="G1455" s="52" t="str">
        <x:f>IF('Deal_Master_Wide'!$M$210="","",'Deal_Master_Wide'!$M$210)</x:f>
        <x:v>Review</x:v>
      </x:c>
      <x:c r="H1455" s="50" t="str">
        <x:v>Praktikerinvest Aktiebolag; Recipharm Venture Fund AB; The Foundation for Baltic and East European Studies</x:v>
      </x:c>
      <x:c r="I1455" s="50" t="str">
        <x:v>Palette Life Sciences AB</x:v>
      </x:c>
      <x:c r="J1455" s="50" t="n">
        <x:v>2015</x:v>
      </x:c>
      <x:c r="K1455" s="50" t="n">
        <x:v>1</x:v>
      </x:c>
      <x:c r="L1455" s="50" t="n">
        <x:v>2016</x:v>
      </x:c>
      <x:c r="M1455" s="50" t="n">
        <x:v>1</x:v>
      </x:c>
      <x:c r="N1455" s="50" t="n">
        <x:v>1</x:v>
      </x:c>
      <x:c r="O1455" s="52" t="str">
        <x:f>IF($F1455="","",$F1455*$M1455)</x:f>
      </x:c>
      <x:c r="P1455" s="54" t="str">
        <x:f>IF('Deal_Master_Wide'!$BT$210="","",'Deal_Master_Wide'!$BT$210)</x:f>
      </x:c>
      <x:c r="Q1455" s="54" t="str">
        <x:f>IF('Deal_Master_Wide'!$CA$210="","",'Deal_Master_Wide'!$CA$210)</x:f>
      </x:c>
      <x:c r="R1455" s="54" t="str">
        <x:f>IF('Deal_Master_Wide'!$CH$210="","",'Deal_Master_Wide'!$CH$210)</x:f>
      </x:c>
      <x:c r="S1455" s="54" t="str">
        <x:f>IF('Deal_Master_Wide'!$CO$210="","",'Deal_Master_Wide'!$CO$210)</x:f>
      </x:c>
      <x:c r="T1455" s="54" t="str">
        <x:f>IF('Deal_Master_Wide'!$CV$210="","",'Deal_Master_Wide'!$CV$210)</x:f>
      </x:c>
      <x:c r="U1455" s="54" t="str">
        <x:f>IF('Deal_Master_Wide'!$DC$210="","",'Deal_Master_Wide'!$DC$210)</x:f>
      </x:c>
      <x:c r="V1455" s="56" t="str">
        <x:f>IF('Deal_Master_Wide'!$DJ$210="","",'Deal_Master_Wide'!$DJ$210)</x:f>
      </x:c>
      <x:c r="W1455" s="56" t="str">
        <x:f>IF('Deal_Master_Wide'!$DQ$210="","",'Deal_Master_Wide'!$DQ$210)</x:f>
      </x:c>
      <x:c r="X1455" s="56" t="str">
        <x:f>IF('Deal_Master_Wide'!$DX$210="","",'Deal_Master_Wide'!$DX$210)</x:f>
      </x:c>
      <x:c r="Y1455" s="118" t="str">
        <x:f>IF('Deal_Master_Wide'!$EE$210="","",'Deal_Master_Wide'!$EE$210)</x:f>
      </x:c>
      <x:c r="Z1455" s="118" t="str">
        <x:f>IF('Deal_Master_Wide'!$EL$210="","",'Deal_Master_Wide'!$EL$210)</x:f>
      </x:c>
      <x:c r="AA1455" s="52" t="str">
        <x:f>IF('Deal_Master_Wide'!$AL$210="","",'Deal_Master_Wide'!$AL$210)</x:f>
        <x:v>Unknown</x:v>
      </x:c>
      <x:c r="AB1455" s="54" t="n">
        <x:f>IF('Deal_Master_Wide'!$AF$210="","",'Deal_Master_Wide'!$AF$210)</x:f>
        <x:v>3</x:v>
      </x:c>
      <x:c r="AC1455" s="52" t="str">
        <x:f>IF(COUNT($P1455,$Q1455,$R1455,$S1455,$T1455,$U1455,$V1455,$W1455,$X1455)=9,"Yes","No")</x:f>
        <x:v>No</x:v>
      </x:c>
      <x:c r="AD1455" s="52" t="str">
        <x:f>IF(COUNT($Y1455,$Z1455)=2,"Yes","No")</x:f>
        <x:v>No</x:v>
      </x:c>
      <x:c r="AE1455" s="50" t="str"/>
      <x:c r="AF1455" t="str"/>
    </x:row>
    <x:row r="1456" ht="20" customHeight="1">
      <x:c r="A1456" s="50" t="str">
        <x:v>CTL-0208</x:v>
      </x:c>
      <x:c r="B1456" s="50" t="str">
        <x:v>Candidate alternative-rationale group</x:v>
      </x:c>
      <x:c r="C1456" s="52" t="str">
        <x:f>IF('Deal_Master_Wide'!$AU$210="","",'Deal_Master_Wide'!$AU$210)</x:f>
        <x:v>Not reviewed</x:v>
      </x:c>
      <x:c r="D1456" s="52" t="str">
        <x:f>IF('Deal_Master_Wide'!$AV$210="","",'Deal_Master_Wide'!$AV$210)</x:f>
        <x:v>Not assessed</x:v>
      </x:c>
      <x:c r="E1456" s="50" t="n">
        <x:v>0</x:v>
      </x:c>
      <x:c r="F1456" s="52" t="str">
        <x:f>IF(OR($C1456="High-confidence innovation-driven",$C1456="Medium-confidence innovation-driven"),1,IF($C1456="Clear alternative-rationale",0,""))</x:f>
      </x:c>
      <x:c r="G1456" s="52" t="str">
        <x:f>IF('Deal_Master_Wide'!$M$210="","",'Deal_Master_Wide'!$M$210)</x:f>
        <x:v>Review</x:v>
      </x:c>
      <x:c r="H1456" s="50" t="str">
        <x:v>Praktikerinvest Aktiebolag; Recipharm Venture Fund AB; The Foundation for Baltic and East European Studies</x:v>
      </x:c>
      <x:c r="I1456" s="50" t="str">
        <x:v>Palette Life Sciences AB</x:v>
      </x:c>
      <x:c r="J1456" s="50" t="n">
        <x:v>2015</x:v>
      </x:c>
      <x:c r="K1456" s="50" t="n">
        <x:v>2</x:v>
      </x:c>
      <x:c r="L1456" s="50" t="n">
        <x:v>2017</x:v>
      </x:c>
      <x:c r="M1456" s="50" t="n">
        <x:v>1</x:v>
      </x:c>
      <x:c r="N1456" s="50" t="n">
        <x:v>1</x:v>
      </x:c>
      <x:c r="O1456" s="52" t="str">
        <x:f>IF($F1456="","",$F1456*$M1456)</x:f>
      </x:c>
      <x:c r="P1456" s="54" t="str">
        <x:f>IF('Deal_Master_Wide'!$BU$210="","",'Deal_Master_Wide'!$BU$210)</x:f>
      </x:c>
      <x:c r="Q1456" s="54" t="str">
        <x:f>IF('Deal_Master_Wide'!$CB$210="","",'Deal_Master_Wide'!$CB$210)</x:f>
      </x:c>
      <x:c r="R1456" s="54" t="str">
        <x:f>IF('Deal_Master_Wide'!$CI$210="","",'Deal_Master_Wide'!$CI$210)</x:f>
      </x:c>
      <x:c r="S1456" s="54" t="str">
        <x:f>IF('Deal_Master_Wide'!$CP$210="","",'Deal_Master_Wide'!$CP$210)</x:f>
      </x:c>
      <x:c r="T1456" s="54" t="str">
        <x:f>IF('Deal_Master_Wide'!$CW$210="","",'Deal_Master_Wide'!$CW$210)</x:f>
      </x:c>
      <x:c r="U1456" s="54" t="str">
        <x:f>IF('Deal_Master_Wide'!$DD$210="","",'Deal_Master_Wide'!$DD$210)</x:f>
      </x:c>
      <x:c r="V1456" s="56" t="str">
        <x:f>IF('Deal_Master_Wide'!$DK$210="","",'Deal_Master_Wide'!$DK$210)</x:f>
      </x:c>
      <x:c r="W1456" s="56" t="str">
        <x:f>IF('Deal_Master_Wide'!$DR$210="","",'Deal_Master_Wide'!$DR$210)</x:f>
      </x:c>
      <x:c r="X1456" s="56" t="str">
        <x:f>IF('Deal_Master_Wide'!$DY$210="","",'Deal_Master_Wide'!$DY$210)</x:f>
      </x:c>
      <x:c r="Y1456" s="118" t="str">
        <x:f>IF('Deal_Master_Wide'!$EF$210="","",'Deal_Master_Wide'!$EF$210)</x:f>
      </x:c>
      <x:c r="Z1456" s="118" t="str">
        <x:f>IF('Deal_Master_Wide'!$EM$210="","",'Deal_Master_Wide'!$EM$210)</x:f>
      </x:c>
      <x:c r="AA1456" s="52" t="str">
        <x:f>IF('Deal_Master_Wide'!$AL$210="","",'Deal_Master_Wide'!$AL$210)</x:f>
        <x:v>Unknown</x:v>
      </x:c>
      <x:c r="AB1456" s="54" t="n">
        <x:f>IF('Deal_Master_Wide'!$AF$210="","",'Deal_Master_Wide'!$AF$210)</x:f>
        <x:v>3</x:v>
      </x:c>
      <x:c r="AC1456" s="52" t="str">
        <x:f>IF(COUNT($P1456,$Q1456,$R1456,$S1456,$T1456,$U1456,$V1456,$W1456,$X1456)=9,"Yes","No")</x:f>
        <x:v>No</x:v>
      </x:c>
      <x:c r="AD1456" s="52" t="str">
        <x:f>IF(COUNT($Y1456,$Z1456)=2,"Yes","No")</x:f>
        <x:v>No</x:v>
      </x:c>
      <x:c r="AE1456" s="50" t="str"/>
      <x:c r="AF1456" t="str"/>
    </x:row>
    <x:row r="1457" ht="20" customHeight="1">
      <x:c r="A1457" s="50" t="str">
        <x:v>CTL-0208</x:v>
      </x:c>
      <x:c r="B1457" s="50" t="str">
        <x:v>Candidate alternative-rationale group</x:v>
      </x:c>
      <x:c r="C1457" s="52" t="str">
        <x:f>IF('Deal_Master_Wide'!$AU$210="","",'Deal_Master_Wide'!$AU$210)</x:f>
        <x:v>Not reviewed</x:v>
      </x:c>
      <x:c r="D1457" s="52" t="str">
        <x:f>IF('Deal_Master_Wide'!$AV$210="","",'Deal_Master_Wide'!$AV$210)</x:f>
        <x:v>Not assessed</x:v>
      </x:c>
      <x:c r="E1457" s="50" t="n">
        <x:v>0</x:v>
      </x:c>
      <x:c r="F1457" s="52" t="str">
        <x:f>IF(OR($C1457="High-confidence innovation-driven",$C1457="Medium-confidence innovation-driven"),1,IF($C1457="Clear alternative-rationale",0,""))</x:f>
      </x:c>
      <x:c r="G1457" s="52" t="str">
        <x:f>IF('Deal_Master_Wide'!$M$210="","",'Deal_Master_Wide'!$M$210)</x:f>
        <x:v>Review</x:v>
      </x:c>
      <x:c r="H1457" s="50" t="str">
        <x:v>Praktikerinvest Aktiebolag; Recipharm Venture Fund AB; The Foundation for Baltic and East European Studies</x:v>
      </x:c>
      <x:c r="I1457" s="50" t="str">
        <x:v>Palette Life Sciences AB</x:v>
      </x:c>
      <x:c r="J1457" s="50" t="n">
        <x:v>2015</x:v>
      </x:c>
      <x:c r="K1457" s="50" t="n">
        <x:v>3</x:v>
      </x:c>
      <x:c r="L1457" s="50" t="n">
        <x:v>2018</x:v>
      </x:c>
      <x:c r="M1457" s="50" t="n">
        <x:v>1</x:v>
      </x:c>
      <x:c r="N1457" s="50" t="n">
        <x:v>1</x:v>
      </x:c>
      <x:c r="O1457" s="52" t="str">
        <x:f>IF($F1457="","",$F1457*$M1457)</x:f>
      </x:c>
      <x:c r="P1457" s="54" t="str">
        <x:f>IF('Deal_Master_Wide'!$BV$210="","",'Deal_Master_Wide'!$BV$210)</x:f>
      </x:c>
      <x:c r="Q1457" s="54" t="str">
        <x:f>IF('Deal_Master_Wide'!$CC$210="","",'Deal_Master_Wide'!$CC$210)</x:f>
      </x:c>
      <x:c r="R1457" s="54" t="str">
        <x:f>IF('Deal_Master_Wide'!$CJ$210="","",'Deal_Master_Wide'!$CJ$210)</x:f>
      </x:c>
      <x:c r="S1457" s="54" t="str">
        <x:f>IF('Deal_Master_Wide'!$CQ$210="","",'Deal_Master_Wide'!$CQ$210)</x:f>
      </x:c>
      <x:c r="T1457" s="54" t="str">
        <x:f>IF('Deal_Master_Wide'!$CX$210="","",'Deal_Master_Wide'!$CX$210)</x:f>
      </x:c>
      <x:c r="U1457" s="54" t="str">
        <x:f>IF('Deal_Master_Wide'!$DE$210="","",'Deal_Master_Wide'!$DE$210)</x:f>
      </x:c>
      <x:c r="V1457" s="56" t="str">
        <x:f>IF('Deal_Master_Wide'!$DL$210="","",'Deal_Master_Wide'!$DL$210)</x:f>
      </x:c>
      <x:c r="W1457" s="56" t="str">
        <x:f>IF('Deal_Master_Wide'!$DS$210="","",'Deal_Master_Wide'!$DS$210)</x:f>
      </x:c>
      <x:c r="X1457" s="56" t="str">
        <x:f>IF('Deal_Master_Wide'!$DZ$210="","",'Deal_Master_Wide'!$DZ$210)</x:f>
      </x:c>
      <x:c r="Y1457" s="118" t="str">
        <x:f>IF('Deal_Master_Wide'!$EG$210="","",'Deal_Master_Wide'!$EG$210)</x:f>
      </x:c>
      <x:c r="Z1457" s="118" t="str">
        <x:f>IF('Deal_Master_Wide'!$EN$210="","",'Deal_Master_Wide'!$EN$210)</x:f>
      </x:c>
      <x:c r="AA1457" s="52" t="str">
        <x:f>IF('Deal_Master_Wide'!$AL$210="","",'Deal_Master_Wide'!$AL$210)</x:f>
        <x:v>Unknown</x:v>
      </x:c>
      <x:c r="AB1457" s="54" t="n">
        <x:f>IF('Deal_Master_Wide'!$AF$210="","",'Deal_Master_Wide'!$AF$210)</x:f>
        <x:v>3</x:v>
      </x:c>
      <x:c r="AC1457" s="52" t="str">
        <x:f>IF(COUNT($P1457,$Q1457,$R1457,$S1457,$T1457,$U1457,$V1457,$W1457,$X1457)=9,"Yes","No")</x:f>
        <x:v>No</x:v>
      </x:c>
      <x:c r="AD1457" s="52" t="str">
        <x:f>IF(COUNT($Y1457,$Z1457)=2,"Yes","No")</x:f>
        <x:v>No</x:v>
      </x:c>
      <x:c r="AE1457" s="50" t="str"/>
      <x:c r="AF1457" t="str"/>
    </x:row>
    <x:row r="1458" ht="20" customHeight="1">
      <x:c r="A1458" s="50" t="str">
        <x:v>CTL-0209</x:v>
      </x:c>
      <x:c r="B1458" s="50" t="str">
        <x:v>Candidate alternative-rationale group</x:v>
      </x:c>
      <x:c r="C1458" s="52" t="str">
        <x:f>IF('Deal_Master_Wide'!$AU$211="","",'Deal_Master_Wide'!$AU$211)</x:f>
        <x:v>Not reviewed</x:v>
      </x:c>
      <x:c r="D1458" s="52" t="str">
        <x:f>IF('Deal_Master_Wide'!$AV$211="","",'Deal_Master_Wide'!$AV$211)</x:f>
        <x:v>Not assessed</x:v>
      </x:c>
      <x:c r="E1458" s="50" t="n">
        <x:v>0</x:v>
      </x:c>
      <x:c r="F1458" s="52" t="str">
        <x:f>IF(OR($C1458="High-confidence innovation-driven",$C1458="Medium-confidence innovation-driven"),1,IF($C1458="Clear alternative-rationale",0,""))</x:f>
      </x:c>
      <x:c r="G1458" s="52" t="str">
        <x:f>IF('Deal_Master_Wide'!$M$211="","",'Deal_Master_Wide'!$M$211)</x:f>
        <x:v>Review</x:v>
      </x:c>
      <x:c r="H1458" s="50" t="str">
        <x:v>NovoTek Group</x:v>
      </x:c>
      <x:c r="I1458" s="50" t="str">
        <x:v>Bioton SA</x:v>
      </x:c>
      <x:c r="J1458" s="50" t="n">
        <x:v>2015</x:v>
      </x:c>
      <x:c r="K1458" s="50" t="n">
        <x:v>-3</x:v>
      </x:c>
      <x:c r="L1458" s="50" t="n">
        <x:v>2012</x:v>
      </x:c>
      <x:c r="M1458" s="50" t="n">
        <x:v>0</x:v>
      </x:c>
      <x:c r="N1458" s="50" t="n">
        <x:v>0</x:v>
      </x:c>
      <x:c r="O1458" s="52" t="str">
        <x:f>IF($F1458="","",$F1458*$M1458)</x:f>
      </x:c>
      <x:c r="P1458" s="54" t="str">
        <x:f>IF('Deal_Master_Wide'!$BP$211="","",'Deal_Master_Wide'!$BP$211)</x:f>
      </x:c>
      <x:c r="Q1458" s="54" t="str">
        <x:f>IF('Deal_Master_Wide'!$BW$211="","",'Deal_Master_Wide'!$BW$211)</x:f>
      </x:c>
      <x:c r="R1458" s="54" t="str">
        <x:f>IF('Deal_Master_Wide'!$CD$211="","",'Deal_Master_Wide'!$CD$211)</x:f>
      </x:c>
      <x:c r="S1458" s="54" t="str">
        <x:f>IF('Deal_Master_Wide'!$CK$211="","",'Deal_Master_Wide'!$CK$211)</x:f>
      </x:c>
      <x:c r="T1458" s="54" t="str">
        <x:f>IF('Deal_Master_Wide'!$CR$211="","",'Deal_Master_Wide'!$CR$211)</x:f>
      </x:c>
      <x:c r="U1458" s="54" t="str">
        <x:f>IF('Deal_Master_Wide'!$CY$211="","",'Deal_Master_Wide'!$CY$211)</x:f>
      </x:c>
      <x:c r="V1458" s="56" t="str">
        <x:f>IF('Deal_Master_Wide'!$DF$211="","",'Deal_Master_Wide'!$DF$211)</x:f>
      </x:c>
      <x:c r="W1458" s="56" t="str">
        <x:f>IF('Deal_Master_Wide'!$DM$211="","",'Deal_Master_Wide'!$DM$211)</x:f>
      </x:c>
      <x:c r="X1458" s="56" t="str">
        <x:f>IF('Deal_Master_Wide'!$DT$211="","",'Deal_Master_Wide'!$DT$211)</x:f>
      </x:c>
      <x:c r="Y1458" s="118" t="str">
        <x:f>IF('Deal_Master_Wide'!$EA$211="","",'Deal_Master_Wide'!$EA$211)</x:f>
      </x:c>
      <x:c r="Z1458" s="118" t="str">
        <x:f>IF('Deal_Master_Wide'!$EH$211="","",'Deal_Master_Wide'!$EH$211)</x:f>
      </x:c>
      <x:c r="AA1458" s="52" t="str">
        <x:f>IF('Deal_Master_Wide'!$AL$211="","",'Deal_Master_Wide'!$AL$211)</x:f>
        <x:v>Unknown</x:v>
      </x:c>
      <x:c r="AB1458" s="54" t="str">
        <x:f>IF('Deal_Master_Wide'!$AF$211="","",'Deal_Master_Wide'!$AF$211)</x:f>
      </x:c>
      <x:c r="AC1458" s="52" t="str">
        <x:f>IF(COUNT($P1458,$Q1458,$R1458,$S1458,$T1458,$U1458,$V1458,$W1458,$X1458)=9,"Yes","No")</x:f>
        <x:v>No</x:v>
      </x:c>
      <x:c r="AD1458" s="52" t="str">
        <x:f>IF(COUNT($Y1458,$Z1458)=2,"Yes","No")</x:f>
        <x:v>No</x:v>
      </x:c>
      <x:c r="AE1458" s="50" t="str"/>
      <x:c r="AF1458" t="str"/>
    </x:row>
    <x:row r="1459" ht="20" customHeight="1">
      <x:c r="A1459" s="50" t="str">
        <x:v>CTL-0209</x:v>
      </x:c>
      <x:c r="B1459" s="50" t="str">
        <x:v>Candidate alternative-rationale group</x:v>
      </x:c>
      <x:c r="C1459" s="52" t="str">
        <x:f>IF('Deal_Master_Wide'!$AU$211="","",'Deal_Master_Wide'!$AU$211)</x:f>
        <x:v>Not reviewed</x:v>
      </x:c>
      <x:c r="D1459" s="52" t="str">
        <x:f>IF('Deal_Master_Wide'!$AV$211="","",'Deal_Master_Wide'!$AV$211)</x:f>
        <x:v>Not assessed</x:v>
      </x:c>
      <x:c r="E1459" s="50" t="n">
        <x:v>0</x:v>
      </x:c>
      <x:c r="F1459" s="52" t="str">
        <x:f>IF(OR($C1459="High-confidence innovation-driven",$C1459="Medium-confidence innovation-driven"),1,IF($C1459="Clear alternative-rationale",0,""))</x:f>
      </x:c>
      <x:c r="G1459" s="52" t="str">
        <x:f>IF('Deal_Master_Wide'!$M$211="","",'Deal_Master_Wide'!$M$211)</x:f>
        <x:v>Review</x:v>
      </x:c>
      <x:c r="H1459" s="50" t="str">
        <x:v>NovoTek Group</x:v>
      </x:c>
      <x:c r="I1459" s="50" t="str">
        <x:v>Bioton SA</x:v>
      </x:c>
      <x:c r="J1459" s="50" t="n">
        <x:v>2015</x:v>
      </x:c>
      <x:c r="K1459" s="50" t="n">
        <x:v>-2</x:v>
      </x:c>
      <x:c r="L1459" s="50" t="n">
        <x:v>2013</x:v>
      </x:c>
      <x:c r="M1459" s="50" t="n">
        <x:v>0</x:v>
      </x:c>
      <x:c r="N1459" s="50" t="n">
        <x:v>0</x:v>
      </x:c>
      <x:c r="O1459" s="52" t="str">
        <x:f>IF($F1459="","",$F1459*$M1459)</x:f>
      </x:c>
      <x:c r="P1459" s="54" t="str">
        <x:f>IF('Deal_Master_Wide'!$BQ$211="","",'Deal_Master_Wide'!$BQ$211)</x:f>
      </x:c>
      <x:c r="Q1459" s="54" t="str">
        <x:f>IF('Deal_Master_Wide'!$BX$211="","",'Deal_Master_Wide'!$BX$211)</x:f>
      </x:c>
      <x:c r="R1459" s="54" t="str">
        <x:f>IF('Deal_Master_Wide'!$CE$211="","",'Deal_Master_Wide'!$CE$211)</x:f>
      </x:c>
      <x:c r="S1459" s="54" t="str">
        <x:f>IF('Deal_Master_Wide'!$CL$211="","",'Deal_Master_Wide'!$CL$211)</x:f>
      </x:c>
      <x:c r="T1459" s="54" t="str">
        <x:f>IF('Deal_Master_Wide'!$CS$211="","",'Deal_Master_Wide'!$CS$211)</x:f>
      </x:c>
      <x:c r="U1459" s="54" t="str">
        <x:f>IF('Deal_Master_Wide'!$CZ$211="","",'Deal_Master_Wide'!$CZ$211)</x:f>
      </x:c>
      <x:c r="V1459" s="56" t="str">
        <x:f>IF('Deal_Master_Wide'!$DG$211="","",'Deal_Master_Wide'!$DG$211)</x:f>
      </x:c>
      <x:c r="W1459" s="56" t="str">
        <x:f>IF('Deal_Master_Wide'!$DN$211="","",'Deal_Master_Wide'!$DN$211)</x:f>
      </x:c>
      <x:c r="X1459" s="56" t="str">
        <x:f>IF('Deal_Master_Wide'!$DU$211="","",'Deal_Master_Wide'!$DU$211)</x:f>
      </x:c>
      <x:c r="Y1459" s="118" t="str">
        <x:f>IF('Deal_Master_Wide'!$EB$211="","",'Deal_Master_Wide'!$EB$211)</x:f>
      </x:c>
      <x:c r="Z1459" s="118" t="str">
        <x:f>IF('Deal_Master_Wide'!$EI$211="","",'Deal_Master_Wide'!$EI$211)</x:f>
      </x:c>
      <x:c r="AA1459" s="52" t="str">
        <x:f>IF('Deal_Master_Wide'!$AL$211="","",'Deal_Master_Wide'!$AL$211)</x:f>
        <x:v>Unknown</x:v>
      </x:c>
      <x:c r="AB1459" s="54" t="str">
        <x:f>IF('Deal_Master_Wide'!$AF$211="","",'Deal_Master_Wide'!$AF$211)</x:f>
      </x:c>
      <x:c r="AC1459" s="52" t="str">
        <x:f>IF(COUNT($P1459,$Q1459,$R1459,$S1459,$T1459,$U1459,$V1459,$W1459,$X1459)=9,"Yes","No")</x:f>
        <x:v>No</x:v>
      </x:c>
      <x:c r="AD1459" s="52" t="str">
        <x:f>IF(COUNT($Y1459,$Z1459)=2,"Yes","No")</x:f>
        <x:v>No</x:v>
      </x:c>
      <x:c r="AE1459" s="50" t="str"/>
      <x:c r="AF1459" t="str"/>
    </x:row>
    <x:row r="1460" ht="20" customHeight="1">
      <x:c r="A1460" s="50" t="str">
        <x:v>CTL-0209</x:v>
      </x:c>
      <x:c r="B1460" s="50" t="str">
        <x:v>Candidate alternative-rationale group</x:v>
      </x:c>
      <x:c r="C1460" s="52" t="str">
        <x:f>IF('Deal_Master_Wide'!$AU$211="","",'Deal_Master_Wide'!$AU$211)</x:f>
        <x:v>Not reviewed</x:v>
      </x:c>
      <x:c r="D1460" s="52" t="str">
        <x:f>IF('Deal_Master_Wide'!$AV$211="","",'Deal_Master_Wide'!$AV$211)</x:f>
        <x:v>Not assessed</x:v>
      </x:c>
      <x:c r="E1460" s="50" t="n">
        <x:v>0</x:v>
      </x:c>
      <x:c r="F1460" s="52" t="str">
        <x:f>IF(OR($C1460="High-confidence innovation-driven",$C1460="Medium-confidence innovation-driven"),1,IF($C1460="Clear alternative-rationale",0,""))</x:f>
      </x:c>
      <x:c r="G1460" s="52" t="str">
        <x:f>IF('Deal_Master_Wide'!$M$211="","",'Deal_Master_Wide'!$M$211)</x:f>
        <x:v>Review</x:v>
      </x:c>
      <x:c r="H1460" s="50" t="str">
        <x:v>NovoTek Group</x:v>
      </x:c>
      <x:c r="I1460" s="50" t="str">
        <x:v>Bioton SA</x:v>
      </x:c>
      <x:c r="J1460" s="50" t="n">
        <x:v>2015</x:v>
      </x:c>
      <x:c r="K1460" s="50" t="n">
        <x:v>-1</x:v>
      </x:c>
      <x:c r="L1460" s="50" t="n">
        <x:v>2014</x:v>
      </x:c>
      <x:c r="M1460" s="50" t="n">
        <x:v>0</x:v>
      </x:c>
      <x:c r="N1460" s="50" t="n">
        <x:v>0</x:v>
      </x:c>
      <x:c r="O1460" s="52" t="str">
        <x:f>IF($F1460="","",$F1460*$M1460)</x:f>
      </x:c>
      <x:c r="P1460" s="54" t="str">
        <x:f>IF('Deal_Master_Wide'!$BR$211="","",'Deal_Master_Wide'!$BR$211)</x:f>
      </x:c>
      <x:c r="Q1460" s="54" t="str">
        <x:f>IF('Deal_Master_Wide'!$BY$211="","",'Deal_Master_Wide'!$BY$211)</x:f>
      </x:c>
      <x:c r="R1460" s="54" t="str">
        <x:f>IF('Deal_Master_Wide'!$CF$211="","",'Deal_Master_Wide'!$CF$211)</x:f>
      </x:c>
      <x:c r="S1460" s="54" t="str">
        <x:f>IF('Deal_Master_Wide'!$CM$211="","",'Deal_Master_Wide'!$CM$211)</x:f>
      </x:c>
      <x:c r="T1460" s="54" t="str">
        <x:f>IF('Deal_Master_Wide'!$CT$211="","",'Deal_Master_Wide'!$CT$211)</x:f>
      </x:c>
      <x:c r="U1460" s="54" t="str">
        <x:f>IF('Deal_Master_Wide'!$DA$211="","",'Deal_Master_Wide'!$DA$211)</x:f>
      </x:c>
      <x:c r="V1460" s="56" t="str">
        <x:f>IF('Deal_Master_Wide'!$DH$211="","",'Deal_Master_Wide'!$DH$211)</x:f>
      </x:c>
      <x:c r="W1460" s="56" t="str">
        <x:f>IF('Deal_Master_Wide'!$DO$211="","",'Deal_Master_Wide'!$DO$211)</x:f>
      </x:c>
      <x:c r="X1460" s="56" t="str">
        <x:f>IF('Deal_Master_Wide'!$DV$211="","",'Deal_Master_Wide'!$DV$211)</x:f>
      </x:c>
      <x:c r="Y1460" s="118" t="str">
        <x:f>IF('Deal_Master_Wide'!$EC$211="","",'Deal_Master_Wide'!$EC$211)</x:f>
      </x:c>
      <x:c r="Z1460" s="118" t="str">
        <x:f>IF('Deal_Master_Wide'!$EJ$211="","",'Deal_Master_Wide'!$EJ$211)</x:f>
      </x:c>
      <x:c r="AA1460" s="52" t="str">
        <x:f>IF('Deal_Master_Wide'!$AL$211="","",'Deal_Master_Wide'!$AL$211)</x:f>
        <x:v>Unknown</x:v>
      </x:c>
      <x:c r="AB1460" s="54" t="str">
        <x:f>IF('Deal_Master_Wide'!$AF$211="","",'Deal_Master_Wide'!$AF$211)</x:f>
      </x:c>
      <x:c r="AC1460" s="52" t="str">
        <x:f>IF(COUNT($P1460,$Q1460,$R1460,$S1460,$T1460,$U1460,$V1460,$W1460,$X1460)=9,"Yes","No")</x:f>
        <x:v>No</x:v>
      </x:c>
      <x:c r="AD1460" s="52" t="str">
        <x:f>IF(COUNT($Y1460,$Z1460)=2,"Yes","No")</x:f>
        <x:v>No</x:v>
      </x:c>
      <x:c r="AE1460" s="50" t="str"/>
      <x:c r="AF1460" t="str"/>
    </x:row>
    <x:row r="1461" ht="20" customHeight="1">
      <x:c r="A1461" s="50" t="str">
        <x:v>CTL-0209</x:v>
      </x:c>
      <x:c r="B1461" s="50" t="str">
        <x:v>Candidate alternative-rationale group</x:v>
      </x:c>
      <x:c r="C1461" s="52" t="str">
        <x:f>IF('Deal_Master_Wide'!$AU$211="","",'Deal_Master_Wide'!$AU$211)</x:f>
        <x:v>Not reviewed</x:v>
      </x:c>
      <x:c r="D1461" s="52" t="str">
        <x:f>IF('Deal_Master_Wide'!$AV$211="","",'Deal_Master_Wide'!$AV$211)</x:f>
        <x:v>Not assessed</x:v>
      </x:c>
      <x:c r="E1461" s="50" t="n">
        <x:v>0</x:v>
      </x:c>
      <x:c r="F1461" s="52" t="str">
        <x:f>IF(OR($C1461="High-confidence innovation-driven",$C1461="Medium-confidence innovation-driven"),1,IF($C1461="Clear alternative-rationale",0,""))</x:f>
      </x:c>
      <x:c r="G1461" s="52" t="str">
        <x:f>IF('Deal_Master_Wide'!$M$211="","",'Deal_Master_Wide'!$M$211)</x:f>
        <x:v>Review</x:v>
      </x:c>
      <x:c r="H1461" s="50" t="str">
        <x:v>NovoTek Group</x:v>
      </x:c>
      <x:c r="I1461" s="50" t="str">
        <x:v>Bioton SA</x:v>
      </x:c>
      <x:c r="J1461" s="50" t="n">
        <x:v>2015</x:v>
      </x:c>
      <x:c r="K1461" s="50" t="n">
        <x:v>0</x:v>
      </x:c>
      <x:c r="L1461" s="50" t="n">
        <x:v>2015</x:v>
      </x:c>
      <x:c r="M1461" s="50" t="n">
        <x:v>0</x:v>
      </x:c>
      <x:c r="N1461" s="50" t="n">
        <x:v>1</x:v>
      </x:c>
      <x:c r="O1461" s="52" t="str">
        <x:f>IF($F1461="","",$F1461*$M1461)</x:f>
      </x:c>
      <x:c r="P1461" s="54" t="str">
        <x:f>IF('Deal_Master_Wide'!$BS$211="","",'Deal_Master_Wide'!$BS$211)</x:f>
      </x:c>
      <x:c r="Q1461" s="54" t="str">
        <x:f>IF('Deal_Master_Wide'!$BZ$211="","",'Deal_Master_Wide'!$BZ$211)</x:f>
      </x:c>
      <x:c r="R1461" s="54" t="str">
        <x:f>IF('Deal_Master_Wide'!$CG$211="","",'Deal_Master_Wide'!$CG$211)</x:f>
      </x:c>
      <x:c r="S1461" s="54" t="str">
        <x:f>IF('Deal_Master_Wide'!$CN$211="","",'Deal_Master_Wide'!$CN$211)</x:f>
      </x:c>
      <x:c r="T1461" s="54" t="str">
        <x:f>IF('Deal_Master_Wide'!$CU$211="","",'Deal_Master_Wide'!$CU$211)</x:f>
      </x:c>
      <x:c r="U1461" s="54" t="str">
        <x:f>IF('Deal_Master_Wide'!$DB$211="","",'Deal_Master_Wide'!$DB$211)</x:f>
      </x:c>
      <x:c r="V1461" s="56" t="str">
        <x:f>IF('Deal_Master_Wide'!$DI$211="","",'Deal_Master_Wide'!$DI$211)</x:f>
      </x:c>
      <x:c r="W1461" s="56" t="str">
        <x:f>IF('Deal_Master_Wide'!$DP$211="","",'Deal_Master_Wide'!$DP$211)</x:f>
      </x:c>
      <x:c r="X1461" s="56" t="str">
        <x:f>IF('Deal_Master_Wide'!$DW$211="","",'Deal_Master_Wide'!$DW$211)</x:f>
      </x:c>
      <x:c r="Y1461" s="118" t="str">
        <x:f>IF('Deal_Master_Wide'!$ED$211="","",'Deal_Master_Wide'!$ED$211)</x:f>
      </x:c>
      <x:c r="Z1461" s="118" t="str">
        <x:f>IF('Deal_Master_Wide'!$EK$211="","",'Deal_Master_Wide'!$EK$211)</x:f>
      </x:c>
      <x:c r="AA1461" s="52" t="str">
        <x:f>IF('Deal_Master_Wide'!$AL$211="","",'Deal_Master_Wide'!$AL$211)</x:f>
        <x:v>Unknown</x:v>
      </x:c>
      <x:c r="AB1461" s="54" t="str">
        <x:f>IF('Deal_Master_Wide'!$AF$211="","",'Deal_Master_Wide'!$AF$211)</x:f>
      </x:c>
      <x:c r="AC1461" s="52" t="str">
        <x:f>IF(COUNT($P1461,$Q1461,$R1461,$S1461,$T1461,$U1461,$V1461,$W1461,$X1461)=9,"Yes","No")</x:f>
        <x:v>No</x:v>
      </x:c>
      <x:c r="AD1461" s="52" t="str">
        <x:f>IF(COUNT($Y1461,$Z1461)=2,"Yes","No")</x:f>
        <x:v>No</x:v>
      </x:c>
      <x:c r="AE1461" s="50" t="str"/>
      <x:c r="AF1461" t="str"/>
    </x:row>
    <x:row r="1462" ht="20" customHeight="1">
      <x:c r="A1462" s="50" t="str">
        <x:v>CTL-0209</x:v>
      </x:c>
      <x:c r="B1462" s="50" t="str">
        <x:v>Candidate alternative-rationale group</x:v>
      </x:c>
      <x:c r="C1462" s="52" t="str">
        <x:f>IF('Deal_Master_Wide'!$AU$211="","",'Deal_Master_Wide'!$AU$211)</x:f>
        <x:v>Not reviewed</x:v>
      </x:c>
      <x:c r="D1462" s="52" t="str">
        <x:f>IF('Deal_Master_Wide'!$AV$211="","",'Deal_Master_Wide'!$AV$211)</x:f>
        <x:v>Not assessed</x:v>
      </x:c>
      <x:c r="E1462" s="50" t="n">
        <x:v>0</x:v>
      </x:c>
      <x:c r="F1462" s="52" t="str">
        <x:f>IF(OR($C1462="High-confidence innovation-driven",$C1462="Medium-confidence innovation-driven"),1,IF($C1462="Clear alternative-rationale",0,""))</x:f>
      </x:c>
      <x:c r="G1462" s="52" t="str">
        <x:f>IF('Deal_Master_Wide'!$M$211="","",'Deal_Master_Wide'!$M$211)</x:f>
        <x:v>Review</x:v>
      </x:c>
      <x:c r="H1462" s="50" t="str">
        <x:v>NovoTek Group</x:v>
      </x:c>
      <x:c r="I1462" s="50" t="str">
        <x:v>Bioton SA</x:v>
      </x:c>
      <x:c r="J1462" s="50" t="n">
        <x:v>2015</x:v>
      </x:c>
      <x:c r="K1462" s="50" t="n">
        <x:v>1</x:v>
      </x:c>
      <x:c r="L1462" s="50" t="n">
        <x:v>2016</x:v>
      </x:c>
      <x:c r="M1462" s="50" t="n">
        <x:v>1</x:v>
      </x:c>
      <x:c r="N1462" s="50" t="n">
        <x:v>1</x:v>
      </x:c>
      <x:c r="O1462" s="52" t="str">
        <x:f>IF($F1462="","",$F1462*$M1462)</x:f>
      </x:c>
      <x:c r="P1462" s="54" t="str">
        <x:f>IF('Deal_Master_Wide'!$BT$211="","",'Deal_Master_Wide'!$BT$211)</x:f>
      </x:c>
      <x:c r="Q1462" s="54" t="str">
        <x:f>IF('Deal_Master_Wide'!$CA$211="","",'Deal_Master_Wide'!$CA$211)</x:f>
      </x:c>
      <x:c r="R1462" s="54" t="str">
        <x:f>IF('Deal_Master_Wide'!$CH$211="","",'Deal_Master_Wide'!$CH$211)</x:f>
      </x:c>
      <x:c r="S1462" s="54" t="str">
        <x:f>IF('Deal_Master_Wide'!$CO$211="","",'Deal_Master_Wide'!$CO$211)</x:f>
      </x:c>
      <x:c r="T1462" s="54" t="str">
        <x:f>IF('Deal_Master_Wide'!$CV$211="","",'Deal_Master_Wide'!$CV$211)</x:f>
      </x:c>
      <x:c r="U1462" s="54" t="str">
        <x:f>IF('Deal_Master_Wide'!$DC$211="","",'Deal_Master_Wide'!$DC$211)</x:f>
      </x:c>
      <x:c r="V1462" s="56" t="str">
        <x:f>IF('Deal_Master_Wide'!$DJ$211="","",'Deal_Master_Wide'!$DJ$211)</x:f>
      </x:c>
      <x:c r="W1462" s="56" t="str">
        <x:f>IF('Deal_Master_Wide'!$DQ$211="","",'Deal_Master_Wide'!$DQ$211)</x:f>
      </x:c>
      <x:c r="X1462" s="56" t="str">
        <x:f>IF('Deal_Master_Wide'!$DX$211="","",'Deal_Master_Wide'!$DX$211)</x:f>
      </x:c>
      <x:c r="Y1462" s="118" t="str">
        <x:f>IF('Deal_Master_Wide'!$EE$211="","",'Deal_Master_Wide'!$EE$211)</x:f>
      </x:c>
      <x:c r="Z1462" s="118" t="str">
        <x:f>IF('Deal_Master_Wide'!$EL$211="","",'Deal_Master_Wide'!$EL$211)</x:f>
      </x:c>
      <x:c r="AA1462" s="52" t="str">
        <x:f>IF('Deal_Master_Wide'!$AL$211="","",'Deal_Master_Wide'!$AL$211)</x:f>
        <x:v>Unknown</x:v>
      </x:c>
      <x:c r="AB1462" s="54" t="str">
        <x:f>IF('Deal_Master_Wide'!$AF$211="","",'Deal_Master_Wide'!$AF$211)</x:f>
      </x:c>
      <x:c r="AC1462" s="52" t="str">
        <x:f>IF(COUNT($P1462,$Q1462,$R1462,$S1462,$T1462,$U1462,$V1462,$W1462,$X1462)=9,"Yes","No")</x:f>
        <x:v>No</x:v>
      </x:c>
      <x:c r="AD1462" s="52" t="str">
        <x:f>IF(COUNT($Y1462,$Z1462)=2,"Yes","No")</x:f>
        <x:v>No</x:v>
      </x:c>
      <x:c r="AE1462" s="50" t="str"/>
      <x:c r="AF1462" t="str"/>
    </x:row>
    <x:row r="1463" ht="20" customHeight="1">
      <x:c r="A1463" s="50" t="str">
        <x:v>CTL-0209</x:v>
      </x:c>
      <x:c r="B1463" s="50" t="str">
        <x:v>Candidate alternative-rationale group</x:v>
      </x:c>
      <x:c r="C1463" s="52" t="str">
        <x:f>IF('Deal_Master_Wide'!$AU$211="","",'Deal_Master_Wide'!$AU$211)</x:f>
        <x:v>Not reviewed</x:v>
      </x:c>
      <x:c r="D1463" s="52" t="str">
        <x:f>IF('Deal_Master_Wide'!$AV$211="","",'Deal_Master_Wide'!$AV$211)</x:f>
        <x:v>Not assessed</x:v>
      </x:c>
      <x:c r="E1463" s="50" t="n">
        <x:v>0</x:v>
      </x:c>
      <x:c r="F1463" s="52" t="str">
        <x:f>IF(OR($C1463="High-confidence innovation-driven",$C1463="Medium-confidence innovation-driven"),1,IF($C1463="Clear alternative-rationale",0,""))</x:f>
      </x:c>
      <x:c r="G1463" s="52" t="str">
        <x:f>IF('Deal_Master_Wide'!$M$211="","",'Deal_Master_Wide'!$M$211)</x:f>
        <x:v>Review</x:v>
      </x:c>
      <x:c r="H1463" s="50" t="str">
        <x:v>NovoTek Group</x:v>
      </x:c>
      <x:c r="I1463" s="50" t="str">
        <x:v>Bioton SA</x:v>
      </x:c>
      <x:c r="J1463" s="50" t="n">
        <x:v>2015</x:v>
      </x:c>
      <x:c r="K1463" s="50" t="n">
        <x:v>2</x:v>
      </x:c>
      <x:c r="L1463" s="50" t="n">
        <x:v>2017</x:v>
      </x:c>
      <x:c r="M1463" s="50" t="n">
        <x:v>1</x:v>
      </x:c>
      <x:c r="N1463" s="50" t="n">
        <x:v>1</x:v>
      </x:c>
      <x:c r="O1463" s="52" t="str">
        <x:f>IF($F1463="","",$F1463*$M1463)</x:f>
      </x:c>
      <x:c r="P1463" s="54" t="str">
        <x:f>IF('Deal_Master_Wide'!$BU$211="","",'Deal_Master_Wide'!$BU$211)</x:f>
      </x:c>
      <x:c r="Q1463" s="54" t="str">
        <x:f>IF('Deal_Master_Wide'!$CB$211="","",'Deal_Master_Wide'!$CB$211)</x:f>
      </x:c>
      <x:c r="R1463" s="54" t="str">
        <x:f>IF('Deal_Master_Wide'!$CI$211="","",'Deal_Master_Wide'!$CI$211)</x:f>
      </x:c>
      <x:c r="S1463" s="54" t="str">
        <x:f>IF('Deal_Master_Wide'!$CP$211="","",'Deal_Master_Wide'!$CP$211)</x:f>
      </x:c>
      <x:c r="T1463" s="54" t="str">
        <x:f>IF('Deal_Master_Wide'!$CW$211="","",'Deal_Master_Wide'!$CW$211)</x:f>
      </x:c>
      <x:c r="U1463" s="54" t="str">
        <x:f>IF('Deal_Master_Wide'!$DD$211="","",'Deal_Master_Wide'!$DD$211)</x:f>
      </x:c>
      <x:c r="V1463" s="56" t="str">
        <x:f>IF('Deal_Master_Wide'!$DK$211="","",'Deal_Master_Wide'!$DK$211)</x:f>
      </x:c>
      <x:c r="W1463" s="56" t="str">
        <x:f>IF('Deal_Master_Wide'!$DR$211="","",'Deal_Master_Wide'!$DR$211)</x:f>
      </x:c>
      <x:c r="X1463" s="56" t="str">
        <x:f>IF('Deal_Master_Wide'!$DY$211="","",'Deal_Master_Wide'!$DY$211)</x:f>
      </x:c>
      <x:c r="Y1463" s="118" t="str">
        <x:f>IF('Deal_Master_Wide'!$EF$211="","",'Deal_Master_Wide'!$EF$211)</x:f>
      </x:c>
      <x:c r="Z1463" s="118" t="str">
        <x:f>IF('Deal_Master_Wide'!$EM$211="","",'Deal_Master_Wide'!$EM$211)</x:f>
      </x:c>
      <x:c r="AA1463" s="52" t="str">
        <x:f>IF('Deal_Master_Wide'!$AL$211="","",'Deal_Master_Wide'!$AL$211)</x:f>
        <x:v>Unknown</x:v>
      </x:c>
      <x:c r="AB1463" s="54" t="str">
        <x:f>IF('Deal_Master_Wide'!$AF$211="","",'Deal_Master_Wide'!$AF$211)</x:f>
      </x:c>
      <x:c r="AC1463" s="52" t="str">
        <x:f>IF(COUNT($P1463,$Q1463,$R1463,$S1463,$T1463,$U1463,$V1463,$W1463,$X1463)=9,"Yes","No")</x:f>
        <x:v>No</x:v>
      </x:c>
      <x:c r="AD1463" s="52" t="str">
        <x:f>IF(COUNT($Y1463,$Z1463)=2,"Yes","No")</x:f>
        <x:v>No</x:v>
      </x:c>
      <x:c r="AE1463" s="50" t="str"/>
      <x:c r="AF1463" t="str"/>
    </x:row>
    <x:row r="1464" ht="20" customHeight="1">
      <x:c r="A1464" s="50" t="str">
        <x:v>CTL-0209</x:v>
      </x:c>
      <x:c r="B1464" s="50" t="str">
        <x:v>Candidate alternative-rationale group</x:v>
      </x:c>
      <x:c r="C1464" s="52" t="str">
        <x:f>IF('Deal_Master_Wide'!$AU$211="","",'Deal_Master_Wide'!$AU$211)</x:f>
        <x:v>Not reviewed</x:v>
      </x:c>
      <x:c r="D1464" s="52" t="str">
        <x:f>IF('Deal_Master_Wide'!$AV$211="","",'Deal_Master_Wide'!$AV$211)</x:f>
        <x:v>Not assessed</x:v>
      </x:c>
      <x:c r="E1464" s="50" t="n">
        <x:v>0</x:v>
      </x:c>
      <x:c r="F1464" s="52" t="str">
        <x:f>IF(OR($C1464="High-confidence innovation-driven",$C1464="Medium-confidence innovation-driven"),1,IF($C1464="Clear alternative-rationale",0,""))</x:f>
      </x:c>
      <x:c r="G1464" s="52" t="str">
        <x:f>IF('Deal_Master_Wide'!$M$211="","",'Deal_Master_Wide'!$M$211)</x:f>
        <x:v>Review</x:v>
      </x:c>
      <x:c r="H1464" s="50" t="str">
        <x:v>NovoTek Group</x:v>
      </x:c>
      <x:c r="I1464" s="50" t="str">
        <x:v>Bioton SA</x:v>
      </x:c>
      <x:c r="J1464" s="50" t="n">
        <x:v>2015</x:v>
      </x:c>
      <x:c r="K1464" s="50" t="n">
        <x:v>3</x:v>
      </x:c>
      <x:c r="L1464" s="50" t="n">
        <x:v>2018</x:v>
      </x:c>
      <x:c r="M1464" s="50" t="n">
        <x:v>1</x:v>
      </x:c>
      <x:c r="N1464" s="50" t="n">
        <x:v>1</x:v>
      </x:c>
      <x:c r="O1464" s="52" t="str">
        <x:f>IF($F1464="","",$F1464*$M1464)</x:f>
      </x:c>
      <x:c r="P1464" s="54" t="str">
        <x:f>IF('Deal_Master_Wide'!$BV$211="","",'Deal_Master_Wide'!$BV$211)</x:f>
      </x:c>
      <x:c r="Q1464" s="54" t="str">
        <x:f>IF('Deal_Master_Wide'!$CC$211="","",'Deal_Master_Wide'!$CC$211)</x:f>
      </x:c>
      <x:c r="R1464" s="54" t="str">
        <x:f>IF('Deal_Master_Wide'!$CJ$211="","",'Deal_Master_Wide'!$CJ$211)</x:f>
      </x:c>
      <x:c r="S1464" s="54" t="str">
        <x:f>IF('Deal_Master_Wide'!$CQ$211="","",'Deal_Master_Wide'!$CQ$211)</x:f>
      </x:c>
      <x:c r="T1464" s="54" t="str">
        <x:f>IF('Deal_Master_Wide'!$CX$211="","",'Deal_Master_Wide'!$CX$211)</x:f>
      </x:c>
      <x:c r="U1464" s="54" t="str">
        <x:f>IF('Deal_Master_Wide'!$DE$211="","",'Deal_Master_Wide'!$DE$211)</x:f>
      </x:c>
      <x:c r="V1464" s="56" t="str">
        <x:f>IF('Deal_Master_Wide'!$DL$211="","",'Deal_Master_Wide'!$DL$211)</x:f>
      </x:c>
      <x:c r="W1464" s="56" t="str">
        <x:f>IF('Deal_Master_Wide'!$DS$211="","",'Deal_Master_Wide'!$DS$211)</x:f>
      </x:c>
      <x:c r="X1464" s="56" t="str">
        <x:f>IF('Deal_Master_Wide'!$DZ$211="","",'Deal_Master_Wide'!$DZ$211)</x:f>
      </x:c>
      <x:c r="Y1464" s="118" t="str">
        <x:f>IF('Deal_Master_Wide'!$EG$211="","",'Deal_Master_Wide'!$EG$211)</x:f>
      </x:c>
      <x:c r="Z1464" s="118" t="str">
        <x:f>IF('Deal_Master_Wide'!$EN$211="","",'Deal_Master_Wide'!$EN$211)</x:f>
      </x:c>
      <x:c r="AA1464" s="52" t="str">
        <x:f>IF('Deal_Master_Wide'!$AL$211="","",'Deal_Master_Wide'!$AL$211)</x:f>
        <x:v>Unknown</x:v>
      </x:c>
      <x:c r="AB1464" s="54" t="str">
        <x:f>IF('Deal_Master_Wide'!$AF$211="","",'Deal_Master_Wide'!$AF$211)</x:f>
      </x:c>
      <x:c r="AC1464" s="52" t="str">
        <x:f>IF(COUNT($P1464,$Q1464,$R1464,$S1464,$T1464,$U1464,$V1464,$W1464,$X1464)=9,"Yes","No")</x:f>
        <x:v>No</x:v>
      </x:c>
      <x:c r="AD1464" s="52" t="str">
        <x:f>IF(COUNT($Y1464,$Z1464)=2,"Yes","No")</x:f>
        <x:v>No</x:v>
      </x:c>
      <x:c r="AE1464" s="50" t="str"/>
      <x:c r="AF1464" t="str"/>
    </x:row>
    <x:row r="1465" ht="20" customHeight="1">
      <x:c r="A1465" s="50" t="str">
        <x:v>CTL-0210</x:v>
      </x:c>
      <x:c r="B1465" s="50" t="str">
        <x:v>Candidate alternative-rationale group</x:v>
      </x:c>
      <x:c r="C1465" s="52" t="str">
        <x:f>IF('Deal_Master_Wide'!$AU$212="","",'Deal_Master_Wide'!$AU$212)</x:f>
        <x:v>Not reviewed</x:v>
      </x:c>
      <x:c r="D1465" s="52" t="str">
        <x:f>IF('Deal_Master_Wide'!$AV$212="","",'Deal_Master_Wide'!$AV$212)</x:f>
        <x:v>Not assessed</x:v>
      </x:c>
      <x:c r="E1465" s="50" t="n">
        <x:v>0</x:v>
      </x:c>
      <x:c r="F1465" s="52" t="str">
        <x:f>IF(OR($C1465="High-confidence innovation-driven",$C1465="Medium-confidence innovation-driven"),1,IF($C1465="Clear alternative-rationale",0,""))</x:f>
      </x:c>
      <x:c r="G1465" s="52" t="str">
        <x:f>IF('Deal_Master_Wide'!$M$212="","",'Deal_Master_Wide'!$M$212)</x:f>
        <x:v>Review</x:v>
      </x:c>
      <x:c r="H1465" s="50" t="str">
        <x:v>VBC Holdings, LLC</x:v>
      </x:c>
      <x:c r="I1465" s="50" t="str">
        <x:v>VivaBioCell SpA</x:v>
      </x:c>
      <x:c r="J1465" s="50" t="n">
        <x:v>2015</x:v>
      </x:c>
      <x:c r="K1465" s="50" t="n">
        <x:v>-3</x:v>
      </x:c>
      <x:c r="L1465" s="50" t="n">
        <x:v>2012</x:v>
      </x:c>
      <x:c r="M1465" s="50" t="n">
        <x:v>0</x:v>
      </x:c>
      <x:c r="N1465" s="50" t="n">
        <x:v>0</x:v>
      </x:c>
      <x:c r="O1465" s="52" t="str">
        <x:f>IF($F1465="","",$F1465*$M1465)</x:f>
      </x:c>
      <x:c r="P1465" s="54" t="str">
        <x:f>IF('Deal_Master_Wide'!$BP$212="","",'Deal_Master_Wide'!$BP$212)</x:f>
      </x:c>
      <x:c r="Q1465" s="54" t="str">
        <x:f>IF('Deal_Master_Wide'!$BW$212="","",'Deal_Master_Wide'!$BW$212)</x:f>
      </x:c>
      <x:c r="R1465" s="54" t="str">
        <x:f>IF('Deal_Master_Wide'!$CD$212="","",'Deal_Master_Wide'!$CD$212)</x:f>
      </x:c>
      <x:c r="S1465" s="54" t="str">
        <x:f>IF('Deal_Master_Wide'!$CK$212="","",'Deal_Master_Wide'!$CK$212)</x:f>
      </x:c>
      <x:c r="T1465" s="54" t="str">
        <x:f>IF('Deal_Master_Wide'!$CR$212="","",'Deal_Master_Wide'!$CR$212)</x:f>
      </x:c>
      <x:c r="U1465" s="54" t="str">
        <x:f>IF('Deal_Master_Wide'!$CY$212="","",'Deal_Master_Wide'!$CY$212)</x:f>
      </x:c>
      <x:c r="V1465" s="56" t="str">
        <x:f>IF('Deal_Master_Wide'!$DF$212="","",'Deal_Master_Wide'!$DF$212)</x:f>
      </x:c>
      <x:c r="W1465" s="56" t="str">
        <x:f>IF('Deal_Master_Wide'!$DM$212="","",'Deal_Master_Wide'!$DM$212)</x:f>
      </x:c>
      <x:c r="X1465" s="56" t="str">
        <x:f>IF('Deal_Master_Wide'!$DT$212="","",'Deal_Master_Wide'!$DT$212)</x:f>
      </x:c>
      <x:c r="Y1465" s="118" t="str">
        <x:f>IF('Deal_Master_Wide'!$EA$212="","",'Deal_Master_Wide'!$EA$212)</x:f>
      </x:c>
      <x:c r="Z1465" s="118" t="str">
        <x:f>IF('Deal_Master_Wide'!$EH$212="","",'Deal_Master_Wide'!$EH$212)</x:f>
      </x:c>
      <x:c r="AA1465" s="52" t="str">
        <x:f>IF('Deal_Master_Wide'!$AL$212="","",'Deal_Master_Wide'!$AL$212)</x:f>
        <x:v>Unknown</x:v>
      </x:c>
      <x:c r="AB1465" s="54" t="str">
        <x:f>IF('Deal_Master_Wide'!$AF$212="","",'Deal_Master_Wide'!$AF$212)</x:f>
      </x:c>
      <x:c r="AC1465" s="52" t="str">
        <x:f>IF(COUNT($P1465,$Q1465,$R1465,$S1465,$T1465,$U1465,$V1465,$W1465,$X1465)=9,"Yes","No")</x:f>
        <x:v>No</x:v>
      </x:c>
      <x:c r="AD1465" s="52" t="str">
        <x:f>IF(COUNT($Y1465,$Z1465)=2,"Yes","No")</x:f>
        <x:v>No</x:v>
      </x:c>
      <x:c r="AE1465" s="50" t="str"/>
      <x:c r="AF1465" t="str"/>
    </x:row>
    <x:row r="1466" ht="20" customHeight="1">
      <x:c r="A1466" s="50" t="str">
        <x:v>CTL-0210</x:v>
      </x:c>
      <x:c r="B1466" s="50" t="str">
        <x:v>Candidate alternative-rationale group</x:v>
      </x:c>
      <x:c r="C1466" s="52" t="str">
        <x:f>IF('Deal_Master_Wide'!$AU$212="","",'Deal_Master_Wide'!$AU$212)</x:f>
        <x:v>Not reviewed</x:v>
      </x:c>
      <x:c r="D1466" s="52" t="str">
        <x:f>IF('Deal_Master_Wide'!$AV$212="","",'Deal_Master_Wide'!$AV$212)</x:f>
        <x:v>Not assessed</x:v>
      </x:c>
      <x:c r="E1466" s="50" t="n">
        <x:v>0</x:v>
      </x:c>
      <x:c r="F1466" s="52" t="str">
        <x:f>IF(OR($C1466="High-confidence innovation-driven",$C1466="Medium-confidence innovation-driven"),1,IF($C1466="Clear alternative-rationale",0,""))</x:f>
      </x:c>
      <x:c r="G1466" s="52" t="str">
        <x:f>IF('Deal_Master_Wide'!$M$212="","",'Deal_Master_Wide'!$M$212)</x:f>
        <x:v>Review</x:v>
      </x:c>
      <x:c r="H1466" s="50" t="str">
        <x:v>VBC Holdings, LLC</x:v>
      </x:c>
      <x:c r="I1466" s="50" t="str">
        <x:v>VivaBioCell SpA</x:v>
      </x:c>
      <x:c r="J1466" s="50" t="n">
        <x:v>2015</x:v>
      </x:c>
      <x:c r="K1466" s="50" t="n">
        <x:v>-2</x:v>
      </x:c>
      <x:c r="L1466" s="50" t="n">
        <x:v>2013</x:v>
      </x:c>
      <x:c r="M1466" s="50" t="n">
        <x:v>0</x:v>
      </x:c>
      <x:c r="N1466" s="50" t="n">
        <x:v>0</x:v>
      </x:c>
      <x:c r="O1466" s="52" t="str">
        <x:f>IF($F1466="","",$F1466*$M1466)</x:f>
      </x:c>
      <x:c r="P1466" s="54" t="str">
        <x:f>IF('Deal_Master_Wide'!$BQ$212="","",'Deal_Master_Wide'!$BQ$212)</x:f>
      </x:c>
      <x:c r="Q1466" s="54" t="str">
        <x:f>IF('Deal_Master_Wide'!$BX$212="","",'Deal_Master_Wide'!$BX$212)</x:f>
      </x:c>
      <x:c r="R1466" s="54" t="str">
        <x:f>IF('Deal_Master_Wide'!$CE$212="","",'Deal_Master_Wide'!$CE$212)</x:f>
      </x:c>
      <x:c r="S1466" s="54" t="str">
        <x:f>IF('Deal_Master_Wide'!$CL$212="","",'Deal_Master_Wide'!$CL$212)</x:f>
      </x:c>
      <x:c r="T1466" s="54" t="str">
        <x:f>IF('Deal_Master_Wide'!$CS$212="","",'Deal_Master_Wide'!$CS$212)</x:f>
      </x:c>
      <x:c r="U1466" s="54" t="str">
        <x:f>IF('Deal_Master_Wide'!$CZ$212="","",'Deal_Master_Wide'!$CZ$212)</x:f>
      </x:c>
      <x:c r="V1466" s="56" t="str">
        <x:f>IF('Deal_Master_Wide'!$DG$212="","",'Deal_Master_Wide'!$DG$212)</x:f>
      </x:c>
      <x:c r="W1466" s="56" t="str">
        <x:f>IF('Deal_Master_Wide'!$DN$212="","",'Deal_Master_Wide'!$DN$212)</x:f>
      </x:c>
      <x:c r="X1466" s="56" t="str">
        <x:f>IF('Deal_Master_Wide'!$DU$212="","",'Deal_Master_Wide'!$DU$212)</x:f>
      </x:c>
      <x:c r="Y1466" s="118" t="str">
        <x:f>IF('Deal_Master_Wide'!$EB$212="","",'Deal_Master_Wide'!$EB$212)</x:f>
      </x:c>
      <x:c r="Z1466" s="118" t="str">
        <x:f>IF('Deal_Master_Wide'!$EI$212="","",'Deal_Master_Wide'!$EI$212)</x:f>
      </x:c>
      <x:c r="AA1466" s="52" t="str">
        <x:f>IF('Deal_Master_Wide'!$AL$212="","",'Deal_Master_Wide'!$AL$212)</x:f>
        <x:v>Unknown</x:v>
      </x:c>
      <x:c r="AB1466" s="54" t="str">
        <x:f>IF('Deal_Master_Wide'!$AF$212="","",'Deal_Master_Wide'!$AF$212)</x:f>
      </x:c>
      <x:c r="AC1466" s="52" t="str">
        <x:f>IF(COUNT($P1466,$Q1466,$R1466,$S1466,$T1466,$U1466,$V1466,$W1466,$X1466)=9,"Yes","No")</x:f>
        <x:v>No</x:v>
      </x:c>
      <x:c r="AD1466" s="52" t="str">
        <x:f>IF(COUNT($Y1466,$Z1466)=2,"Yes","No")</x:f>
        <x:v>No</x:v>
      </x:c>
      <x:c r="AE1466" s="50" t="str"/>
      <x:c r="AF1466" t="str"/>
    </x:row>
    <x:row r="1467" ht="20" customHeight="1">
      <x:c r="A1467" s="50" t="str">
        <x:v>CTL-0210</x:v>
      </x:c>
      <x:c r="B1467" s="50" t="str">
        <x:v>Candidate alternative-rationale group</x:v>
      </x:c>
      <x:c r="C1467" s="52" t="str">
        <x:f>IF('Deal_Master_Wide'!$AU$212="","",'Deal_Master_Wide'!$AU$212)</x:f>
        <x:v>Not reviewed</x:v>
      </x:c>
      <x:c r="D1467" s="52" t="str">
        <x:f>IF('Deal_Master_Wide'!$AV$212="","",'Deal_Master_Wide'!$AV$212)</x:f>
        <x:v>Not assessed</x:v>
      </x:c>
      <x:c r="E1467" s="50" t="n">
        <x:v>0</x:v>
      </x:c>
      <x:c r="F1467" s="52" t="str">
        <x:f>IF(OR($C1467="High-confidence innovation-driven",$C1467="Medium-confidence innovation-driven"),1,IF($C1467="Clear alternative-rationale",0,""))</x:f>
      </x:c>
      <x:c r="G1467" s="52" t="str">
        <x:f>IF('Deal_Master_Wide'!$M$212="","",'Deal_Master_Wide'!$M$212)</x:f>
        <x:v>Review</x:v>
      </x:c>
      <x:c r="H1467" s="50" t="str">
        <x:v>VBC Holdings, LLC</x:v>
      </x:c>
      <x:c r="I1467" s="50" t="str">
        <x:v>VivaBioCell SpA</x:v>
      </x:c>
      <x:c r="J1467" s="50" t="n">
        <x:v>2015</x:v>
      </x:c>
      <x:c r="K1467" s="50" t="n">
        <x:v>-1</x:v>
      </x:c>
      <x:c r="L1467" s="50" t="n">
        <x:v>2014</x:v>
      </x:c>
      <x:c r="M1467" s="50" t="n">
        <x:v>0</x:v>
      </x:c>
      <x:c r="N1467" s="50" t="n">
        <x:v>0</x:v>
      </x:c>
      <x:c r="O1467" s="52" t="str">
        <x:f>IF($F1467="","",$F1467*$M1467)</x:f>
      </x:c>
      <x:c r="P1467" s="54" t="str">
        <x:f>IF('Deal_Master_Wide'!$BR$212="","",'Deal_Master_Wide'!$BR$212)</x:f>
      </x:c>
      <x:c r="Q1467" s="54" t="str">
        <x:f>IF('Deal_Master_Wide'!$BY$212="","",'Deal_Master_Wide'!$BY$212)</x:f>
      </x:c>
      <x:c r="R1467" s="54" t="str">
        <x:f>IF('Deal_Master_Wide'!$CF$212="","",'Deal_Master_Wide'!$CF$212)</x:f>
      </x:c>
      <x:c r="S1467" s="54" t="str">
        <x:f>IF('Deal_Master_Wide'!$CM$212="","",'Deal_Master_Wide'!$CM$212)</x:f>
      </x:c>
      <x:c r="T1467" s="54" t="str">
        <x:f>IF('Deal_Master_Wide'!$CT$212="","",'Deal_Master_Wide'!$CT$212)</x:f>
      </x:c>
      <x:c r="U1467" s="54" t="str">
        <x:f>IF('Deal_Master_Wide'!$DA$212="","",'Deal_Master_Wide'!$DA$212)</x:f>
      </x:c>
      <x:c r="V1467" s="56" t="str">
        <x:f>IF('Deal_Master_Wide'!$DH$212="","",'Deal_Master_Wide'!$DH$212)</x:f>
      </x:c>
      <x:c r="W1467" s="56" t="str">
        <x:f>IF('Deal_Master_Wide'!$DO$212="","",'Deal_Master_Wide'!$DO$212)</x:f>
      </x:c>
      <x:c r="X1467" s="56" t="str">
        <x:f>IF('Deal_Master_Wide'!$DV$212="","",'Deal_Master_Wide'!$DV$212)</x:f>
      </x:c>
      <x:c r="Y1467" s="118" t="str">
        <x:f>IF('Deal_Master_Wide'!$EC$212="","",'Deal_Master_Wide'!$EC$212)</x:f>
      </x:c>
      <x:c r="Z1467" s="118" t="str">
        <x:f>IF('Deal_Master_Wide'!$EJ$212="","",'Deal_Master_Wide'!$EJ$212)</x:f>
      </x:c>
      <x:c r="AA1467" s="52" t="str">
        <x:f>IF('Deal_Master_Wide'!$AL$212="","",'Deal_Master_Wide'!$AL$212)</x:f>
        <x:v>Unknown</x:v>
      </x:c>
      <x:c r="AB1467" s="54" t="str">
        <x:f>IF('Deal_Master_Wide'!$AF$212="","",'Deal_Master_Wide'!$AF$212)</x:f>
      </x:c>
      <x:c r="AC1467" s="52" t="str">
        <x:f>IF(COUNT($P1467,$Q1467,$R1467,$S1467,$T1467,$U1467,$V1467,$W1467,$X1467)=9,"Yes","No")</x:f>
        <x:v>No</x:v>
      </x:c>
      <x:c r="AD1467" s="52" t="str">
        <x:f>IF(COUNT($Y1467,$Z1467)=2,"Yes","No")</x:f>
        <x:v>No</x:v>
      </x:c>
      <x:c r="AE1467" s="50" t="str"/>
      <x:c r="AF1467" t="str"/>
    </x:row>
    <x:row r="1468" ht="20" customHeight="1">
      <x:c r="A1468" s="50" t="str">
        <x:v>CTL-0210</x:v>
      </x:c>
      <x:c r="B1468" s="50" t="str">
        <x:v>Candidate alternative-rationale group</x:v>
      </x:c>
      <x:c r="C1468" s="52" t="str">
        <x:f>IF('Deal_Master_Wide'!$AU$212="","",'Deal_Master_Wide'!$AU$212)</x:f>
        <x:v>Not reviewed</x:v>
      </x:c>
      <x:c r="D1468" s="52" t="str">
        <x:f>IF('Deal_Master_Wide'!$AV$212="","",'Deal_Master_Wide'!$AV$212)</x:f>
        <x:v>Not assessed</x:v>
      </x:c>
      <x:c r="E1468" s="50" t="n">
        <x:v>0</x:v>
      </x:c>
      <x:c r="F1468" s="52" t="str">
        <x:f>IF(OR($C1468="High-confidence innovation-driven",$C1468="Medium-confidence innovation-driven"),1,IF($C1468="Clear alternative-rationale",0,""))</x:f>
      </x:c>
      <x:c r="G1468" s="52" t="str">
        <x:f>IF('Deal_Master_Wide'!$M$212="","",'Deal_Master_Wide'!$M$212)</x:f>
        <x:v>Review</x:v>
      </x:c>
      <x:c r="H1468" s="50" t="str">
        <x:v>VBC Holdings, LLC</x:v>
      </x:c>
      <x:c r="I1468" s="50" t="str">
        <x:v>VivaBioCell SpA</x:v>
      </x:c>
      <x:c r="J1468" s="50" t="n">
        <x:v>2015</x:v>
      </x:c>
      <x:c r="K1468" s="50" t="n">
        <x:v>0</x:v>
      </x:c>
      <x:c r="L1468" s="50" t="n">
        <x:v>2015</x:v>
      </x:c>
      <x:c r="M1468" s="50" t="n">
        <x:v>0</x:v>
      </x:c>
      <x:c r="N1468" s="50" t="n">
        <x:v>1</x:v>
      </x:c>
      <x:c r="O1468" s="52" t="str">
        <x:f>IF($F1468="","",$F1468*$M1468)</x:f>
      </x:c>
      <x:c r="P1468" s="54" t="str">
        <x:f>IF('Deal_Master_Wide'!$BS$212="","",'Deal_Master_Wide'!$BS$212)</x:f>
      </x:c>
      <x:c r="Q1468" s="54" t="str">
        <x:f>IF('Deal_Master_Wide'!$BZ$212="","",'Deal_Master_Wide'!$BZ$212)</x:f>
      </x:c>
      <x:c r="R1468" s="54" t="str">
        <x:f>IF('Deal_Master_Wide'!$CG$212="","",'Deal_Master_Wide'!$CG$212)</x:f>
      </x:c>
      <x:c r="S1468" s="54" t="str">
        <x:f>IF('Deal_Master_Wide'!$CN$212="","",'Deal_Master_Wide'!$CN$212)</x:f>
      </x:c>
      <x:c r="T1468" s="54" t="str">
        <x:f>IF('Deal_Master_Wide'!$CU$212="","",'Deal_Master_Wide'!$CU$212)</x:f>
      </x:c>
      <x:c r="U1468" s="54" t="str">
        <x:f>IF('Deal_Master_Wide'!$DB$212="","",'Deal_Master_Wide'!$DB$212)</x:f>
      </x:c>
      <x:c r="V1468" s="56" t="str">
        <x:f>IF('Deal_Master_Wide'!$DI$212="","",'Deal_Master_Wide'!$DI$212)</x:f>
      </x:c>
      <x:c r="W1468" s="56" t="str">
        <x:f>IF('Deal_Master_Wide'!$DP$212="","",'Deal_Master_Wide'!$DP$212)</x:f>
      </x:c>
      <x:c r="X1468" s="56" t="str">
        <x:f>IF('Deal_Master_Wide'!$DW$212="","",'Deal_Master_Wide'!$DW$212)</x:f>
      </x:c>
      <x:c r="Y1468" s="118" t="str">
        <x:f>IF('Deal_Master_Wide'!$ED$212="","",'Deal_Master_Wide'!$ED$212)</x:f>
      </x:c>
      <x:c r="Z1468" s="118" t="str">
        <x:f>IF('Deal_Master_Wide'!$EK$212="","",'Deal_Master_Wide'!$EK$212)</x:f>
      </x:c>
      <x:c r="AA1468" s="52" t="str">
        <x:f>IF('Deal_Master_Wide'!$AL$212="","",'Deal_Master_Wide'!$AL$212)</x:f>
        <x:v>Unknown</x:v>
      </x:c>
      <x:c r="AB1468" s="54" t="str">
        <x:f>IF('Deal_Master_Wide'!$AF$212="","",'Deal_Master_Wide'!$AF$212)</x:f>
      </x:c>
      <x:c r="AC1468" s="52" t="str">
        <x:f>IF(COUNT($P1468,$Q1468,$R1468,$S1468,$T1468,$U1468,$V1468,$W1468,$X1468)=9,"Yes","No")</x:f>
        <x:v>No</x:v>
      </x:c>
      <x:c r="AD1468" s="52" t="str">
        <x:f>IF(COUNT($Y1468,$Z1468)=2,"Yes","No")</x:f>
        <x:v>No</x:v>
      </x:c>
      <x:c r="AE1468" s="50" t="str"/>
      <x:c r="AF1468" t="str"/>
    </x:row>
    <x:row r="1469" ht="20" customHeight="1">
      <x:c r="A1469" s="50" t="str">
        <x:v>CTL-0210</x:v>
      </x:c>
      <x:c r="B1469" s="50" t="str">
        <x:v>Candidate alternative-rationale group</x:v>
      </x:c>
      <x:c r="C1469" s="52" t="str">
        <x:f>IF('Deal_Master_Wide'!$AU$212="","",'Deal_Master_Wide'!$AU$212)</x:f>
        <x:v>Not reviewed</x:v>
      </x:c>
      <x:c r="D1469" s="52" t="str">
        <x:f>IF('Deal_Master_Wide'!$AV$212="","",'Deal_Master_Wide'!$AV$212)</x:f>
        <x:v>Not assessed</x:v>
      </x:c>
      <x:c r="E1469" s="50" t="n">
        <x:v>0</x:v>
      </x:c>
      <x:c r="F1469" s="52" t="str">
        <x:f>IF(OR($C1469="High-confidence innovation-driven",$C1469="Medium-confidence innovation-driven"),1,IF($C1469="Clear alternative-rationale",0,""))</x:f>
      </x:c>
      <x:c r="G1469" s="52" t="str">
        <x:f>IF('Deal_Master_Wide'!$M$212="","",'Deal_Master_Wide'!$M$212)</x:f>
        <x:v>Review</x:v>
      </x:c>
      <x:c r="H1469" s="50" t="str">
        <x:v>VBC Holdings, LLC</x:v>
      </x:c>
      <x:c r="I1469" s="50" t="str">
        <x:v>VivaBioCell SpA</x:v>
      </x:c>
      <x:c r="J1469" s="50" t="n">
        <x:v>2015</x:v>
      </x:c>
      <x:c r="K1469" s="50" t="n">
        <x:v>1</x:v>
      </x:c>
      <x:c r="L1469" s="50" t="n">
        <x:v>2016</x:v>
      </x:c>
      <x:c r="M1469" s="50" t="n">
        <x:v>1</x:v>
      </x:c>
      <x:c r="N1469" s="50" t="n">
        <x:v>1</x:v>
      </x:c>
      <x:c r="O1469" s="52" t="str">
        <x:f>IF($F1469="","",$F1469*$M1469)</x:f>
      </x:c>
      <x:c r="P1469" s="54" t="str">
        <x:f>IF('Deal_Master_Wide'!$BT$212="","",'Deal_Master_Wide'!$BT$212)</x:f>
      </x:c>
      <x:c r="Q1469" s="54" t="str">
        <x:f>IF('Deal_Master_Wide'!$CA$212="","",'Deal_Master_Wide'!$CA$212)</x:f>
      </x:c>
      <x:c r="R1469" s="54" t="str">
        <x:f>IF('Deal_Master_Wide'!$CH$212="","",'Deal_Master_Wide'!$CH$212)</x:f>
      </x:c>
      <x:c r="S1469" s="54" t="str">
        <x:f>IF('Deal_Master_Wide'!$CO$212="","",'Deal_Master_Wide'!$CO$212)</x:f>
      </x:c>
      <x:c r="T1469" s="54" t="str">
        <x:f>IF('Deal_Master_Wide'!$CV$212="","",'Deal_Master_Wide'!$CV$212)</x:f>
      </x:c>
      <x:c r="U1469" s="54" t="str">
        <x:f>IF('Deal_Master_Wide'!$DC$212="","",'Deal_Master_Wide'!$DC$212)</x:f>
      </x:c>
      <x:c r="V1469" s="56" t="str">
        <x:f>IF('Deal_Master_Wide'!$DJ$212="","",'Deal_Master_Wide'!$DJ$212)</x:f>
      </x:c>
      <x:c r="W1469" s="56" t="str">
        <x:f>IF('Deal_Master_Wide'!$DQ$212="","",'Deal_Master_Wide'!$DQ$212)</x:f>
      </x:c>
      <x:c r="X1469" s="56" t="str">
        <x:f>IF('Deal_Master_Wide'!$DX$212="","",'Deal_Master_Wide'!$DX$212)</x:f>
      </x:c>
      <x:c r="Y1469" s="118" t="str">
        <x:f>IF('Deal_Master_Wide'!$EE$212="","",'Deal_Master_Wide'!$EE$212)</x:f>
      </x:c>
      <x:c r="Z1469" s="118" t="str">
        <x:f>IF('Deal_Master_Wide'!$EL$212="","",'Deal_Master_Wide'!$EL$212)</x:f>
      </x:c>
      <x:c r="AA1469" s="52" t="str">
        <x:f>IF('Deal_Master_Wide'!$AL$212="","",'Deal_Master_Wide'!$AL$212)</x:f>
        <x:v>Unknown</x:v>
      </x:c>
      <x:c r="AB1469" s="54" t="str">
        <x:f>IF('Deal_Master_Wide'!$AF$212="","",'Deal_Master_Wide'!$AF$212)</x:f>
      </x:c>
      <x:c r="AC1469" s="52" t="str">
        <x:f>IF(COUNT($P1469,$Q1469,$R1469,$S1469,$T1469,$U1469,$V1469,$W1469,$X1469)=9,"Yes","No")</x:f>
        <x:v>No</x:v>
      </x:c>
      <x:c r="AD1469" s="52" t="str">
        <x:f>IF(COUNT($Y1469,$Z1469)=2,"Yes","No")</x:f>
        <x:v>No</x:v>
      </x:c>
      <x:c r="AE1469" s="50" t="str"/>
      <x:c r="AF1469" t="str"/>
    </x:row>
    <x:row r="1470" ht="20" customHeight="1">
      <x:c r="A1470" s="50" t="str">
        <x:v>CTL-0210</x:v>
      </x:c>
      <x:c r="B1470" s="50" t="str">
        <x:v>Candidate alternative-rationale group</x:v>
      </x:c>
      <x:c r="C1470" s="52" t="str">
        <x:f>IF('Deal_Master_Wide'!$AU$212="","",'Deal_Master_Wide'!$AU$212)</x:f>
        <x:v>Not reviewed</x:v>
      </x:c>
      <x:c r="D1470" s="52" t="str">
        <x:f>IF('Deal_Master_Wide'!$AV$212="","",'Deal_Master_Wide'!$AV$212)</x:f>
        <x:v>Not assessed</x:v>
      </x:c>
      <x:c r="E1470" s="50" t="n">
        <x:v>0</x:v>
      </x:c>
      <x:c r="F1470" s="52" t="str">
        <x:f>IF(OR($C1470="High-confidence innovation-driven",$C1470="Medium-confidence innovation-driven"),1,IF($C1470="Clear alternative-rationale",0,""))</x:f>
      </x:c>
      <x:c r="G1470" s="52" t="str">
        <x:f>IF('Deal_Master_Wide'!$M$212="","",'Deal_Master_Wide'!$M$212)</x:f>
        <x:v>Review</x:v>
      </x:c>
      <x:c r="H1470" s="50" t="str">
        <x:v>VBC Holdings, LLC</x:v>
      </x:c>
      <x:c r="I1470" s="50" t="str">
        <x:v>VivaBioCell SpA</x:v>
      </x:c>
      <x:c r="J1470" s="50" t="n">
        <x:v>2015</x:v>
      </x:c>
      <x:c r="K1470" s="50" t="n">
        <x:v>2</x:v>
      </x:c>
      <x:c r="L1470" s="50" t="n">
        <x:v>2017</x:v>
      </x:c>
      <x:c r="M1470" s="50" t="n">
        <x:v>1</x:v>
      </x:c>
      <x:c r="N1470" s="50" t="n">
        <x:v>1</x:v>
      </x:c>
      <x:c r="O1470" s="52" t="str">
        <x:f>IF($F1470="","",$F1470*$M1470)</x:f>
      </x:c>
      <x:c r="P1470" s="54" t="str">
        <x:f>IF('Deal_Master_Wide'!$BU$212="","",'Deal_Master_Wide'!$BU$212)</x:f>
      </x:c>
      <x:c r="Q1470" s="54" t="str">
        <x:f>IF('Deal_Master_Wide'!$CB$212="","",'Deal_Master_Wide'!$CB$212)</x:f>
      </x:c>
      <x:c r="R1470" s="54" t="str">
        <x:f>IF('Deal_Master_Wide'!$CI$212="","",'Deal_Master_Wide'!$CI$212)</x:f>
      </x:c>
      <x:c r="S1470" s="54" t="str">
        <x:f>IF('Deal_Master_Wide'!$CP$212="","",'Deal_Master_Wide'!$CP$212)</x:f>
      </x:c>
      <x:c r="T1470" s="54" t="str">
        <x:f>IF('Deal_Master_Wide'!$CW$212="","",'Deal_Master_Wide'!$CW$212)</x:f>
      </x:c>
      <x:c r="U1470" s="54" t="str">
        <x:f>IF('Deal_Master_Wide'!$DD$212="","",'Deal_Master_Wide'!$DD$212)</x:f>
      </x:c>
      <x:c r="V1470" s="56" t="str">
        <x:f>IF('Deal_Master_Wide'!$DK$212="","",'Deal_Master_Wide'!$DK$212)</x:f>
      </x:c>
      <x:c r="W1470" s="56" t="str">
        <x:f>IF('Deal_Master_Wide'!$DR$212="","",'Deal_Master_Wide'!$DR$212)</x:f>
      </x:c>
      <x:c r="X1470" s="56" t="str">
        <x:f>IF('Deal_Master_Wide'!$DY$212="","",'Deal_Master_Wide'!$DY$212)</x:f>
      </x:c>
      <x:c r="Y1470" s="118" t="str">
        <x:f>IF('Deal_Master_Wide'!$EF$212="","",'Deal_Master_Wide'!$EF$212)</x:f>
      </x:c>
      <x:c r="Z1470" s="118" t="str">
        <x:f>IF('Deal_Master_Wide'!$EM$212="","",'Deal_Master_Wide'!$EM$212)</x:f>
      </x:c>
      <x:c r="AA1470" s="52" t="str">
        <x:f>IF('Deal_Master_Wide'!$AL$212="","",'Deal_Master_Wide'!$AL$212)</x:f>
        <x:v>Unknown</x:v>
      </x:c>
      <x:c r="AB1470" s="54" t="str">
        <x:f>IF('Deal_Master_Wide'!$AF$212="","",'Deal_Master_Wide'!$AF$212)</x:f>
      </x:c>
      <x:c r="AC1470" s="52" t="str">
        <x:f>IF(COUNT($P1470,$Q1470,$R1470,$S1470,$T1470,$U1470,$V1470,$W1470,$X1470)=9,"Yes","No")</x:f>
        <x:v>No</x:v>
      </x:c>
      <x:c r="AD1470" s="52" t="str">
        <x:f>IF(COUNT($Y1470,$Z1470)=2,"Yes","No")</x:f>
        <x:v>No</x:v>
      </x:c>
      <x:c r="AE1470" s="50" t="str"/>
      <x:c r="AF1470" t="str"/>
    </x:row>
    <x:row r="1471" ht="20" customHeight="1">
      <x:c r="A1471" s="50" t="str">
        <x:v>CTL-0210</x:v>
      </x:c>
      <x:c r="B1471" s="50" t="str">
        <x:v>Candidate alternative-rationale group</x:v>
      </x:c>
      <x:c r="C1471" s="52" t="str">
        <x:f>IF('Deal_Master_Wide'!$AU$212="","",'Deal_Master_Wide'!$AU$212)</x:f>
        <x:v>Not reviewed</x:v>
      </x:c>
      <x:c r="D1471" s="52" t="str">
        <x:f>IF('Deal_Master_Wide'!$AV$212="","",'Deal_Master_Wide'!$AV$212)</x:f>
        <x:v>Not assessed</x:v>
      </x:c>
      <x:c r="E1471" s="50" t="n">
        <x:v>0</x:v>
      </x:c>
      <x:c r="F1471" s="52" t="str">
        <x:f>IF(OR($C1471="High-confidence innovation-driven",$C1471="Medium-confidence innovation-driven"),1,IF($C1471="Clear alternative-rationale",0,""))</x:f>
      </x:c>
      <x:c r="G1471" s="52" t="str">
        <x:f>IF('Deal_Master_Wide'!$M$212="","",'Deal_Master_Wide'!$M$212)</x:f>
        <x:v>Review</x:v>
      </x:c>
      <x:c r="H1471" s="50" t="str">
        <x:v>VBC Holdings, LLC</x:v>
      </x:c>
      <x:c r="I1471" s="50" t="str">
        <x:v>VivaBioCell SpA</x:v>
      </x:c>
      <x:c r="J1471" s="50" t="n">
        <x:v>2015</x:v>
      </x:c>
      <x:c r="K1471" s="50" t="n">
        <x:v>3</x:v>
      </x:c>
      <x:c r="L1471" s="50" t="n">
        <x:v>2018</x:v>
      </x:c>
      <x:c r="M1471" s="50" t="n">
        <x:v>1</x:v>
      </x:c>
      <x:c r="N1471" s="50" t="n">
        <x:v>1</x:v>
      </x:c>
      <x:c r="O1471" s="52" t="str">
        <x:f>IF($F1471="","",$F1471*$M1471)</x:f>
      </x:c>
      <x:c r="P1471" s="54" t="str">
        <x:f>IF('Deal_Master_Wide'!$BV$212="","",'Deal_Master_Wide'!$BV$212)</x:f>
      </x:c>
      <x:c r="Q1471" s="54" t="str">
        <x:f>IF('Deal_Master_Wide'!$CC$212="","",'Deal_Master_Wide'!$CC$212)</x:f>
      </x:c>
      <x:c r="R1471" s="54" t="str">
        <x:f>IF('Deal_Master_Wide'!$CJ$212="","",'Deal_Master_Wide'!$CJ$212)</x:f>
      </x:c>
      <x:c r="S1471" s="54" t="str">
        <x:f>IF('Deal_Master_Wide'!$CQ$212="","",'Deal_Master_Wide'!$CQ$212)</x:f>
      </x:c>
      <x:c r="T1471" s="54" t="str">
        <x:f>IF('Deal_Master_Wide'!$CX$212="","",'Deal_Master_Wide'!$CX$212)</x:f>
      </x:c>
      <x:c r="U1471" s="54" t="str">
        <x:f>IF('Deal_Master_Wide'!$DE$212="","",'Deal_Master_Wide'!$DE$212)</x:f>
      </x:c>
      <x:c r="V1471" s="56" t="str">
        <x:f>IF('Deal_Master_Wide'!$DL$212="","",'Deal_Master_Wide'!$DL$212)</x:f>
      </x:c>
      <x:c r="W1471" s="56" t="str">
        <x:f>IF('Deal_Master_Wide'!$DS$212="","",'Deal_Master_Wide'!$DS$212)</x:f>
      </x:c>
      <x:c r="X1471" s="56" t="str">
        <x:f>IF('Deal_Master_Wide'!$DZ$212="","",'Deal_Master_Wide'!$DZ$212)</x:f>
      </x:c>
      <x:c r="Y1471" s="118" t="str">
        <x:f>IF('Deal_Master_Wide'!$EG$212="","",'Deal_Master_Wide'!$EG$212)</x:f>
      </x:c>
      <x:c r="Z1471" s="118" t="str">
        <x:f>IF('Deal_Master_Wide'!$EN$212="","",'Deal_Master_Wide'!$EN$212)</x:f>
      </x:c>
      <x:c r="AA1471" s="52" t="str">
        <x:f>IF('Deal_Master_Wide'!$AL$212="","",'Deal_Master_Wide'!$AL$212)</x:f>
        <x:v>Unknown</x:v>
      </x:c>
      <x:c r="AB1471" s="54" t="str">
        <x:f>IF('Deal_Master_Wide'!$AF$212="","",'Deal_Master_Wide'!$AF$212)</x:f>
      </x:c>
      <x:c r="AC1471" s="52" t="str">
        <x:f>IF(COUNT($P1471,$Q1471,$R1471,$S1471,$T1471,$U1471,$V1471,$W1471,$X1471)=9,"Yes","No")</x:f>
        <x:v>No</x:v>
      </x:c>
      <x:c r="AD1471" s="52" t="str">
        <x:f>IF(COUNT($Y1471,$Z1471)=2,"Yes","No")</x:f>
        <x:v>No</x:v>
      </x:c>
      <x:c r="AE1471" s="50" t="str"/>
      <x:c r="AF1471" t="str"/>
    </x:row>
    <x:row r="1472" ht="20" customHeight="1">
      <x:c r="A1472" s="50" t="str">
        <x:v>CTL-0211</x:v>
      </x:c>
      <x:c r="B1472" s="50" t="str">
        <x:v>Candidate alternative-rationale group</x:v>
      </x:c>
      <x:c r="C1472" s="52" t="str">
        <x:f>IF('Deal_Master_Wide'!$AU$213="","",'Deal_Master_Wide'!$AU$213)</x:f>
        <x:v>Not reviewed</x:v>
      </x:c>
      <x:c r="D1472" s="52" t="str">
        <x:f>IF('Deal_Master_Wide'!$AV$213="","",'Deal_Master_Wide'!$AV$213)</x:f>
        <x:v>Not assessed</x:v>
      </x:c>
      <x:c r="E1472" s="50" t="n">
        <x:v>0</x:v>
      </x:c>
      <x:c r="F1472" s="52" t="str">
        <x:f>IF(OR($C1472="High-confidence innovation-driven",$C1472="Medium-confidence innovation-driven"),1,IF($C1472="Clear alternative-rationale",0,""))</x:f>
      </x:c>
      <x:c r="G1472" s="52" t="str">
        <x:f>IF('Deal_Master_Wide'!$M$213="","",'Deal_Master_Wide'!$M$213)</x:f>
        <x:v>Review</x:v>
      </x:c>
      <x:c r="H1472" s="50" t="str">
        <x:v>Circio Holding ASA</x:v>
      </x:c>
      <x:c r="I1472" s="50" t="str">
        <x:v>Targovax Oy (Inactive); Circio Holding ASA</x:v>
      </x:c>
      <x:c r="J1472" s="50" t="n">
        <x:v>2015</x:v>
      </x:c>
      <x:c r="K1472" s="50" t="n">
        <x:v>-3</x:v>
      </x:c>
      <x:c r="L1472" s="50" t="n">
        <x:v>2012</x:v>
      </x:c>
      <x:c r="M1472" s="50" t="n">
        <x:v>0</x:v>
      </x:c>
      <x:c r="N1472" s="50" t="n">
        <x:v>0</x:v>
      </x:c>
      <x:c r="O1472" s="52" t="str">
        <x:f>IF($F1472="","",$F1472*$M1472)</x:f>
      </x:c>
      <x:c r="P1472" s="54" t="str">
        <x:f>IF('Deal_Master_Wide'!$BP$213="","",'Deal_Master_Wide'!$BP$213)</x:f>
      </x:c>
      <x:c r="Q1472" s="54" t="str">
        <x:f>IF('Deal_Master_Wide'!$BW$213="","",'Deal_Master_Wide'!$BW$213)</x:f>
      </x:c>
      <x:c r="R1472" s="54" t="str">
        <x:f>IF('Deal_Master_Wide'!$CD$213="","",'Deal_Master_Wide'!$CD$213)</x:f>
      </x:c>
      <x:c r="S1472" s="54" t="str">
        <x:f>IF('Deal_Master_Wide'!$CK$213="","",'Deal_Master_Wide'!$CK$213)</x:f>
      </x:c>
      <x:c r="T1472" s="54" t="str">
        <x:f>IF('Deal_Master_Wide'!$CR$213="","",'Deal_Master_Wide'!$CR$213)</x:f>
      </x:c>
      <x:c r="U1472" s="54" t="str">
        <x:f>IF('Deal_Master_Wide'!$CY$213="","",'Deal_Master_Wide'!$CY$213)</x:f>
      </x:c>
      <x:c r="V1472" s="56" t="str">
        <x:f>IF('Deal_Master_Wide'!$DF$213="","",'Deal_Master_Wide'!$DF$213)</x:f>
      </x:c>
      <x:c r="W1472" s="56" t="str">
        <x:f>IF('Deal_Master_Wide'!$DM$213="","",'Deal_Master_Wide'!$DM$213)</x:f>
      </x:c>
      <x:c r="X1472" s="56" t="str">
        <x:f>IF('Deal_Master_Wide'!$DT$213="","",'Deal_Master_Wide'!$DT$213)</x:f>
      </x:c>
      <x:c r="Y1472" s="118" t="str">
        <x:f>IF('Deal_Master_Wide'!$EA$213="","",'Deal_Master_Wide'!$EA$213)</x:f>
      </x:c>
      <x:c r="Z1472" s="118" t="str">
        <x:f>IF('Deal_Master_Wide'!$EH$213="","",'Deal_Master_Wide'!$EH$213)</x:f>
      </x:c>
      <x:c r="AA1472" s="52" t="str">
        <x:f>IF('Deal_Master_Wide'!$AL$213="","",'Deal_Master_Wide'!$AL$213)</x:f>
        <x:v>Unknown</x:v>
      </x:c>
      <x:c r="AB1472" s="54" t="n">
        <x:f>IF('Deal_Master_Wide'!$AF$213="","",'Deal_Master_Wide'!$AF$213)</x:f>
        <x:v>30</x:v>
      </x:c>
      <x:c r="AC1472" s="52" t="str">
        <x:f>IF(COUNT($P1472,$Q1472,$R1472,$S1472,$T1472,$U1472,$V1472,$W1472,$X1472)=9,"Yes","No")</x:f>
        <x:v>No</x:v>
      </x:c>
      <x:c r="AD1472" s="52" t="str">
        <x:f>IF(COUNT($Y1472,$Z1472)=2,"Yes","No")</x:f>
        <x:v>No</x:v>
      </x:c>
      <x:c r="AE1472" s="50" t="str"/>
      <x:c r="AF1472" t="str"/>
    </x:row>
    <x:row r="1473" ht="20" customHeight="1">
      <x:c r="A1473" s="50" t="str">
        <x:v>CTL-0211</x:v>
      </x:c>
      <x:c r="B1473" s="50" t="str">
        <x:v>Candidate alternative-rationale group</x:v>
      </x:c>
      <x:c r="C1473" s="52" t="str">
        <x:f>IF('Deal_Master_Wide'!$AU$213="","",'Deal_Master_Wide'!$AU$213)</x:f>
        <x:v>Not reviewed</x:v>
      </x:c>
      <x:c r="D1473" s="52" t="str">
        <x:f>IF('Deal_Master_Wide'!$AV$213="","",'Deal_Master_Wide'!$AV$213)</x:f>
        <x:v>Not assessed</x:v>
      </x:c>
      <x:c r="E1473" s="50" t="n">
        <x:v>0</x:v>
      </x:c>
      <x:c r="F1473" s="52" t="str">
        <x:f>IF(OR($C1473="High-confidence innovation-driven",$C1473="Medium-confidence innovation-driven"),1,IF($C1473="Clear alternative-rationale",0,""))</x:f>
      </x:c>
      <x:c r="G1473" s="52" t="str">
        <x:f>IF('Deal_Master_Wide'!$M$213="","",'Deal_Master_Wide'!$M$213)</x:f>
        <x:v>Review</x:v>
      </x:c>
      <x:c r="H1473" s="50" t="str">
        <x:v>Circio Holding ASA</x:v>
      </x:c>
      <x:c r="I1473" s="50" t="str">
        <x:v>Targovax Oy (Inactive); Circio Holding ASA</x:v>
      </x:c>
      <x:c r="J1473" s="50" t="n">
        <x:v>2015</x:v>
      </x:c>
      <x:c r="K1473" s="50" t="n">
        <x:v>-2</x:v>
      </x:c>
      <x:c r="L1473" s="50" t="n">
        <x:v>2013</x:v>
      </x:c>
      <x:c r="M1473" s="50" t="n">
        <x:v>0</x:v>
      </x:c>
      <x:c r="N1473" s="50" t="n">
        <x:v>0</x:v>
      </x:c>
      <x:c r="O1473" s="52" t="str">
        <x:f>IF($F1473="","",$F1473*$M1473)</x:f>
      </x:c>
      <x:c r="P1473" s="54" t="str">
        <x:f>IF('Deal_Master_Wide'!$BQ$213="","",'Deal_Master_Wide'!$BQ$213)</x:f>
      </x:c>
      <x:c r="Q1473" s="54" t="str">
        <x:f>IF('Deal_Master_Wide'!$BX$213="","",'Deal_Master_Wide'!$BX$213)</x:f>
      </x:c>
      <x:c r="R1473" s="54" t="str">
        <x:f>IF('Deal_Master_Wide'!$CE$213="","",'Deal_Master_Wide'!$CE$213)</x:f>
      </x:c>
      <x:c r="S1473" s="54" t="str">
        <x:f>IF('Deal_Master_Wide'!$CL$213="","",'Deal_Master_Wide'!$CL$213)</x:f>
      </x:c>
      <x:c r="T1473" s="54" t="str">
        <x:f>IF('Deal_Master_Wide'!$CS$213="","",'Deal_Master_Wide'!$CS$213)</x:f>
      </x:c>
      <x:c r="U1473" s="54" t="str">
        <x:f>IF('Deal_Master_Wide'!$CZ$213="","",'Deal_Master_Wide'!$CZ$213)</x:f>
      </x:c>
      <x:c r="V1473" s="56" t="str">
        <x:f>IF('Deal_Master_Wide'!$DG$213="","",'Deal_Master_Wide'!$DG$213)</x:f>
      </x:c>
      <x:c r="W1473" s="56" t="str">
        <x:f>IF('Deal_Master_Wide'!$DN$213="","",'Deal_Master_Wide'!$DN$213)</x:f>
      </x:c>
      <x:c r="X1473" s="56" t="str">
        <x:f>IF('Deal_Master_Wide'!$DU$213="","",'Deal_Master_Wide'!$DU$213)</x:f>
      </x:c>
      <x:c r="Y1473" s="118" t="str">
        <x:f>IF('Deal_Master_Wide'!$EB$213="","",'Deal_Master_Wide'!$EB$213)</x:f>
      </x:c>
      <x:c r="Z1473" s="118" t="str">
        <x:f>IF('Deal_Master_Wide'!$EI$213="","",'Deal_Master_Wide'!$EI$213)</x:f>
      </x:c>
      <x:c r="AA1473" s="52" t="str">
        <x:f>IF('Deal_Master_Wide'!$AL$213="","",'Deal_Master_Wide'!$AL$213)</x:f>
        <x:v>Unknown</x:v>
      </x:c>
      <x:c r="AB1473" s="54" t="n">
        <x:f>IF('Deal_Master_Wide'!$AF$213="","",'Deal_Master_Wide'!$AF$213)</x:f>
        <x:v>30</x:v>
      </x:c>
      <x:c r="AC1473" s="52" t="str">
        <x:f>IF(COUNT($P1473,$Q1473,$R1473,$S1473,$T1473,$U1473,$V1473,$W1473,$X1473)=9,"Yes","No")</x:f>
        <x:v>No</x:v>
      </x:c>
      <x:c r="AD1473" s="52" t="str">
        <x:f>IF(COUNT($Y1473,$Z1473)=2,"Yes","No")</x:f>
        <x:v>No</x:v>
      </x:c>
      <x:c r="AE1473" s="50" t="str"/>
      <x:c r="AF1473" t="str"/>
    </x:row>
    <x:row r="1474" ht="20" customHeight="1">
      <x:c r="A1474" s="50" t="str">
        <x:v>CTL-0211</x:v>
      </x:c>
      <x:c r="B1474" s="50" t="str">
        <x:v>Candidate alternative-rationale group</x:v>
      </x:c>
      <x:c r="C1474" s="52" t="str">
        <x:f>IF('Deal_Master_Wide'!$AU$213="","",'Deal_Master_Wide'!$AU$213)</x:f>
        <x:v>Not reviewed</x:v>
      </x:c>
      <x:c r="D1474" s="52" t="str">
        <x:f>IF('Deal_Master_Wide'!$AV$213="","",'Deal_Master_Wide'!$AV$213)</x:f>
        <x:v>Not assessed</x:v>
      </x:c>
      <x:c r="E1474" s="50" t="n">
        <x:v>0</x:v>
      </x:c>
      <x:c r="F1474" s="52" t="str">
        <x:f>IF(OR($C1474="High-confidence innovation-driven",$C1474="Medium-confidence innovation-driven"),1,IF($C1474="Clear alternative-rationale",0,""))</x:f>
      </x:c>
      <x:c r="G1474" s="52" t="str">
        <x:f>IF('Deal_Master_Wide'!$M$213="","",'Deal_Master_Wide'!$M$213)</x:f>
        <x:v>Review</x:v>
      </x:c>
      <x:c r="H1474" s="50" t="str">
        <x:v>Circio Holding ASA</x:v>
      </x:c>
      <x:c r="I1474" s="50" t="str">
        <x:v>Targovax Oy (Inactive); Circio Holding ASA</x:v>
      </x:c>
      <x:c r="J1474" s="50" t="n">
        <x:v>2015</x:v>
      </x:c>
      <x:c r="K1474" s="50" t="n">
        <x:v>-1</x:v>
      </x:c>
      <x:c r="L1474" s="50" t="n">
        <x:v>2014</x:v>
      </x:c>
      <x:c r="M1474" s="50" t="n">
        <x:v>0</x:v>
      </x:c>
      <x:c r="N1474" s="50" t="n">
        <x:v>0</x:v>
      </x:c>
      <x:c r="O1474" s="52" t="str">
        <x:f>IF($F1474="","",$F1474*$M1474)</x:f>
      </x:c>
      <x:c r="P1474" s="54" t="str">
        <x:f>IF('Deal_Master_Wide'!$BR$213="","",'Deal_Master_Wide'!$BR$213)</x:f>
      </x:c>
      <x:c r="Q1474" s="54" t="str">
        <x:f>IF('Deal_Master_Wide'!$BY$213="","",'Deal_Master_Wide'!$BY$213)</x:f>
      </x:c>
      <x:c r="R1474" s="54" t="str">
        <x:f>IF('Deal_Master_Wide'!$CF$213="","",'Deal_Master_Wide'!$CF$213)</x:f>
      </x:c>
      <x:c r="S1474" s="54" t="str">
        <x:f>IF('Deal_Master_Wide'!$CM$213="","",'Deal_Master_Wide'!$CM$213)</x:f>
      </x:c>
      <x:c r="T1474" s="54" t="str">
        <x:f>IF('Deal_Master_Wide'!$CT$213="","",'Deal_Master_Wide'!$CT$213)</x:f>
      </x:c>
      <x:c r="U1474" s="54" t="str">
        <x:f>IF('Deal_Master_Wide'!$DA$213="","",'Deal_Master_Wide'!$DA$213)</x:f>
      </x:c>
      <x:c r="V1474" s="56" t="str">
        <x:f>IF('Deal_Master_Wide'!$DH$213="","",'Deal_Master_Wide'!$DH$213)</x:f>
      </x:c>
      <x:c r="W1474" s="56" t="str">
        <x:f>IF('Deal_Master_Wide'!$DO$213="","",'Deal_Master_Wide'!$DO$213)</x:f>
      </x:c>
      <x:c r="X1474" s="56" t="str">
        <x:f>IF('Deal_Master_Wide'!$DV$213="","",'Deal_Master_Wide'!$DV$213)</x:f>
      </x:c>
      <x:c r="Y1474" s="118" t="str">
        <x:f>IF('Deal_Master_Wide'!$EC$213="","",'Deal_Master_Wide'!$EC$213)</x:f>
      </x:c>
      <x:c r="Z1474" s="118" t="str">
        <x:f>IF('Deal_Master_Wide'!$EJ$213="","",'Deal_Master_Wide'!$EJ$213)</x:f>
      </x:c>
      <x:c r="AA1474" s="52" t="str">
        <x:f>IF('Deal_Master_Wide'!$AL$213="","",'Deal_Master_Wide'!$AL$213)</x:f>
        <x:v>Unknown</x:v>
      </x:c>
      <x:c r="AB1474" s="54" t="n">
        <x:f>IF('Deal_Master_Wide'!$AF$213="","",'Deal_Master_Wide'!$AF$213)</x:f>
        <x:v>30</x:v>
      </x:c>
      <x:c r="AC1474" s="52" t="str">
        <x:f>IF(COUNT($P1474,$Q1474,$R1474,$S1474,$T1474,$U1474,$V1474,$W1474,$X1474)=9,"Yes","No")</x:f>
        <x:v>No</x:v>
      </x:c>
      <x:c r="AD1474" s="52" t="str">
        <x:f>IF(COUNT($Y1474,$Z1474)=2,"Yes","No")</x:f>
        <x:v>No</x:v>
      </x:c>
      <x:c r="AE1474" s="50" t="str"/>
      <x:c r="AF1474" t="str"/>
    </x:row>
    <x:row r="1475" ht="20" customHeight="1">
      <x:c r="A1475" s="50" t="str">
        <x:v>CTL-0211</x:v>
      </x:c>
      <x:c r="B1475" s="50" t="str">
        <x:v>Candidate alternative-rationale group</x:v>
      </x:c>
      <x:c r="C1475" s="52" t="str">
        <x:f>IF('Deal_Master_Wide'!$AU$213="","",'Deal_Master_Wide'!$AU$213)</x:f>
        <x:v>Not reviewed</x:v>
      </x:c>
      <x:c r="D1475" s="52" t="str">
        <x:f>IF('Deal_Master_Wide'!$AV$213="","",'Deal_Master_Wide'!$AV$213)</x:f>
        <x:v>Not assessed</x:v>
      </x:c>
      <x:c r="E1475" s="50" t="n">
        <x:v>0</x:v>
      </x:c>
      <x:c r="F1475" s="52" t="str">
        <x:f>IF(OR($C1475="High-confidence innovation-driven",$C1475="Medium-confidence innovation-driven"),1,IF($C1475="Clear alternative-rationale",0,""))</x:f>
      </x:c>
      <x:c r="G1475" s="52" t="str">
        <x:f>IF('Deal_Master_Wide'!$M$213="","",'Deal_Master_Wide'!$M$213)</x:f>
        <x:v>Review</x:v>
      </x:c>
      <x:c r="H1475" s="50" t="str">
        <x:v>Circio Holding ASA</x:v>
      </x:c>
      <x:c r="I1475" s="50" t="str">
        <x:v>Targovax Oy (Inactive); Circio Holding ASA</x:v>
      </x:c>
      <x:c r="J1475" s="50" t="n">
        <x:v>2015</x:v>
      </x:c>
      <x:c r="K1475" s="50" t="n">
        <x:v>0</x:v>
      </x:c>
      <x:c r="L1475" s="50" t="n">
        <x:v>2015</x:v>
      </x:c>
      <x:c r="M1475" s="50" t="n">
        <x:v>0</x:v>
      </x:c>
      <x:c r="N1475" s="50" t="n">
        <x:v>1</x:v>
      </x:c>
      <x:c r="O1475" s="52" t="str">
        <x:f>IF($F1475="","",$F1475*$M1475)</x:f>
      </x:c>
      <x:c r="P1475" s="54" t="str">
        <x:f>IF('Deal_Master_Wide'!$BS$213="","",'Deal_Master_Wide'!$BS$213)</x:f>
      </x:c>
      <x:c r="Q1475" s="54" t="str">
        <x:f>IF('Deal_Master_Wide'!$BZ$213="","",'Deal_Master_Wide'!$BZ$213)</x:f>
      </x:c>
      <x:c r="R1475" s="54" t="str">
        <x:f>IF('Deal_Master_Wide'!$CG$213="","",'Deal_Master_Wide'!$CG$213)</x:f>
      </x:c>
      <x:c r="S1475" s="54" t="str">
        <x:f>IF('Deal_Master_Wide'!$CN$213="","",'Deal_Master_Wide'!$CN$213)</x:f>
      </x:c>
      <x:c r="T1475" s="54" t="str">
        <x:f>IF('Deal_Master_Wide'!$CU$213="","",'Deal_Master_Wide'!$CU$213)</x:f>
      </x:c>
      <x:c r="U1475" s="54" t="str">
        <x:f>IF('Deal_Master_Wide'!$DB$213="","",'Deal_Master_Wide'!$DB$213)</x:f>
      </x:c>
      <x:c r="V1475" s="56" t="str">
        <x:f>IF('Deal_Master_Wide'!$DI$213="","",'Deal_Master_Wide'!$DI$213)</x:f>
      </x:c>
      <x:c r="W1475" s="56" t="str">
        <x:f>IF('Deal_Master_Wide'!$DP$213="","",'Deal_Master_Wide'!$DP$213)</x:f>
      </x:c>
      <x:c r="X1475" s="56" t="str">
        <x:f>IF('Deal_Master_Wide'!$DW$213="","",'Deal_Master_Wide'!$DW$213)</x:f>
      </x:c>
      <x:c r="Y1475" s="118" t="str">
        <x:f>IF('Deal_Master_Wide'!$ED$213="","",'Deal_Master_Wide'!$ED$213)</x:f>
      </x:c>
      <x:c r="Z1475" s="118" t="str">
        <x:f>IF('Deal_Master_Wide'!$EK$213="","",'Deal_Master_Wide'!$EK$213)</x:f>
      </x:c>
      <x:c r="AA1475" s="52" t="str">
        <x:f>IF('Deal_Master_Wide'!$AL$213="","",'Deal_Master_Wide'!$AL$213)</x:f>
        <x:v>Unknown</x:v>
      </x:c>
      <x:c r="AB1475" s="54" t="n">
        <x:f>IF('Deal_Master_Wide'!$AF$213="","",'Deal_Master_Wide'!$AF$213)</x:f>
        <x:v>30</x:v>
      </x:c>
      <x:c r="AC1475" s="52" t="str">
        <x:f>IF(COUNT($P1475,$Q1475,$R1475,$S1475,$T1475,$U1475,$V1475,$W1475,$X1475)=9,"Yes","No")</x:f>
        <x:v>No</x:v>
      </x:c>
      <x:c r="AD1475" s="52" t="str">
        <x:f>IF(COUNT($Y1475,$Z1475)=2,"Yes","No")</x:f>
        <x:v>No</x:v>
      </x:c>
      <x:c r="AE1475" s="50" t="str"/>
      <x:c r="AF1475" t="str"/>
    </x:row>
    <x:row r="1476" ht="20" customHeight="1">
      <x:c r="A1476" s="50" t="str">
        <x:v>CTL-0211</x:v>
      </x:c>
      <x:c r="B1476" s="50" t="str">
        <x:v>Candidate alternative-rationale group</x:v>
      </x:c>
      <x:c r="C1476" s="52" t="str">
        <x:f>IF('Deal_Master_Wide'!$AU$213="","",'Deal_Master_Wide'!$AU$213)</x:f>
        <x:v>Not reviewed</x:v>
      </x:c>
      <x:c r="D1476" s="52" t="str">
        <x:f>IF('Deal_Master_Wide'!$AV$213="","",'Deal_Master_Wide'!$AV$213)</x:f>
        <x:v>Not assessed</x:v>
      </x:c>
      <x:c r="E1476" s="50" t="n">
        <x:v>0</x:v>
      </x:c>
      <x:c r="F1476" s="52" t="str">
        <x:f>IF(OR($C1476="High-confidence innovation-driven",$C1476="Medium-confidence innovation-driven"),1,IF($C1476="Clear alternative-rationale",0,""))</x:f>
      </x:c>
      <x:c r="G1476" s="52" t="str">
        <x:f>IF('Deal_Master_Wide'!$M$213="","",'Deal_Master_Wide'!$M$213)</x:f>
        <x:v>Review</x:v>
      </x:c>
      <x:c r="H1476" s="50" t="str">
        <x:v>Circio Holding ASA</x:v>
      </x:c>
      <x:c r="I1476" s="50" t="str">
        <x:v>Targovax Oy (Inactive); Circio Holding ASA</x:v>
      </x:c>
      <x:c r="J1476" s="50" t="n">
        <x:v>2015</x:v>
      </x:c>
      <x:c r="K1476" s="50" t="n">
        <x:v>1</x:v>
      </x:c>
      <x:c r="L1476" s="50" t="n">
        <x:v>2016</x:v>
      </x:c>
      <x:c r="M1476" s="50" t="n">
        <x:v>1</x:v>
      </x:c>
      <x:c r="N1476" s="50" t="n">
        <x:v>1</x:v>
      </x:c>
      <x:c r="O1476" s="52" t="str">
        <x:f>IF($F1476="","",$F1476*$M1476)</x:f>
      </x:c>
      <x:c r="P1476" s="54" t="str">
        <x:f>IF('Deal_Master_Wide'!$BT$213="","",'Deal_Master_Wide'!$BT$213)</x:f>
      </x:c>
      <x:c r="Q1476" s="54" t="str">
        <x:f>IF('Deal_Master_Wide'!$CA$213="","",'Deal_Master_Wide'!$CA$213)</x:f>
      </x:c>
      <x:c r="R1476" s="54" t="str">
        <x:f>IF('Deal_Master_Wide'!$CH$213="","",'Deal_Master_Wide'!$CH$213)</x:f>
      </x:c>
      <x:c r="S1476" s="54" t="str">
        <x:f>IF('Deal_Master_Wide'!$CO$213="","",'Deal_Master_Wide'!$CO$213)</x:f>
      </x:c>
      <x:c r="T1476" s="54" t="str">
        <x:f>IF('Deal_Master_Wide'!$CV$213="","",'Deal_Master_Wide'!$CV$213)</x:f>
      </x:c>
      <x:c r="U1476" s="54" t="str">
        <x:f>IF('Deal_Master_Wide'!$DC$213="","",'Deal_Master_Wide'!$DC$213)</x:f>
      </x:c>
      <x:c r="V1476" s="56" t="str">
        <x:f>IF('Deal_Master_Wide'!$DJ$213="","",'Deal_Master_Wide'!$DJ$213)</x:f>
      </x:c>
      <x:c r="W1476" s="56" t="str">
        <x:f>IF('Deal_Master_Wide'!$DQ$213="","",'Deal_Master_Wide'!$DQ$213)</x:f>
      </x:c>
      <x:c r="X1476" s="56" t="str">
        <x:f>IF('Deal_Master_Wide'!$DX$213="","",'Deal_Master_Wide'!$DX$213)</x:f>
      </x:c>
      <x:c r="Y1476" s="118" t="str">
        <x:f>IF('Deal_Master_Wide'!$EE$213="","",'Deal_Master_Wide'!$EE$213)</x:f>
      </x:c>
      <x:c r="Z1476" s="118" t="str">
        <x:f>IF('Deal_Master_Wide'!$EL$213="","",'Deal_Master_Wide'!$EL$213)</x:f>
      </x:c>
      <x:c r="AA1476" s="52" t="str">
        <x:f>IF('Deal_Master_Wide'!$AL$213="","",'Deal_Master_Wide'!$AL$213)</x:f>
        <x:v>Unknown</x:v>
      </x:c>
      <x:c r="AB1476" s="54" t="n">
        <x:f>IF('Deal_Master_Wide'!$AF$213="","",'Deal_Master_Wide'!$AF$213)</x:f>
        <x:v>30</x:v>
      </x:c>
      <x:c r="AC1476" s="52" t="str">
        <x:f>IF(COUNT($P1476,$Q1476,$R1476,$S1476,$T1476,$U1476,$V1476,$W1476,$X1476)=9,"Yes","No")</x:f>
        <x:v>No</x:v>
      </x:c>
      <x:c r="AD1476" s="52" t="str">
        <x:f>IF(COUNT($Y1476,$Z1476)=2,"Yes","No")</x:f>
        <x:v>No</x:v>
      </x:c>
      <x:c r="AE1476" s="50" t="str"/>
      <x:c r="AF1476" t="str"/>
    </x:row>
    <x:row r="1477" ht="20" customHeight="1">
      <x:c r="A1477" s="50" t="str">
        <x:v>CTL-0211</x:v>
      </x:c>
      <x:c r="B1477" s="50" t="str">
        <x:v>Candidate alternative-rationale group</x:v>
      </x:c>
      <x:c r="C1477" s="52" t="str">
        <x:f>IF('Deal_Master_Wide'!$AU$213="","",'Deal_Master_Wide'!$AU$213)</x:f>
        <x:v>Not reviewed</x:v>
      </x:c>
      <x:c r="D1477" s="52" t="str">
        <x:f>IF('Deal_Master_Wide'!$AV$213="","",'Deal_Master_Wide'!$AV$213)</x:f>
        <x:v>Not assessed</x:v>
      </x:c>
      <x:c r="E1477" s="50" t="n">
        <x:v>0</x:v>
      </x:c>
      <x:c r="F1477" s="52" t="str">
        <x:f>IF(OR($C1477="High-confidence innovation-driven",$C1477="Medium-confidence innovation-driven"),1,IF($C1477="Clear alternative-rationale",0,""))</x:f>
      </x:c>
      <x:c r="G1477" s="52" t="str">
        <x:f>IF('Deal_Master_Wide'!$M$213="","",'Deal_Master_Wide'!$M$213)</x:f>
        <x:v>Review</x:v>
      </x:c>
      <x:c r="H1477" s="50" t="str">
        <x:v>Circio Holding ASA</x:v>
      </x:c>
      <x:c r="I1477" s="50" t="str">
        <x:v>Targovax Oy (Inactive); Circio Holding ASA</x:v>
      </x:c>
      <x:c r="J1477" s="50" t="n">
        <x:v>2015</x:v>
      </x:c>
      <x:c r="K1477" s="50" t="n">
        <x:v>2</x:v>
      </x:c>
      <x:c r="L1477" s="50" t="n">
        <x:v>2017</x:v>
      </x:c>
      <x:c r="M1477" s="50" t="n">
        <x:v>1</x:v>
      </x:c>
      <x:c r="N1477" s="50" t="n">
        <x:v>1</x:v>
      </x:c>
      <x:c r="O1477" s="52" t="str">
        <x:f>IF($F1477="","",$F1477*$M1477)</x:f>
      </x:c>
      <x:c r="P1477" s="54" t="str">
        <x:f>IF('Deal_Master_Wide'!$BU$213="","",'Deal_Master_Wide'!$BU$213)</x:f>
      </x:c>
      <x:c r="Q1477" s="54" t="str">
        <x:f>IF('Deal_Master_Wide'!$CB$213="","",'Deal_Master_Wide'!$CB$213)</x:f>
      </x:c>
      <x:c r="R1477" s="54" t="str">
        <x:f>IF('Deal_Master_Wide'!$CI$213="","",'Deal_Master_Wide'!$CI$213)</x:f>
      </x:c>
      <x:c r="S1477" s="54" t="str">
        <x:f>IF('Deal_Master_Wide'!$CP$213="","",'Deal_Master_Wide'!$CP$213)</x:f>
      </x:c>
      <x:c r="T1477" s="54" t="str">
        <x:f>IF('Deal_Master_Wide'!$CW$213="","",'Deal_Master_Wide'!$CW$213)</x:f>
      </x:c>
      <x:c r="U1477" s="54" t="str">
        <x:f>IF('Deal_Master_Wide'!$DD$213="","",'Deal_Master_Wide'!$DD$213)</x:f>
      </x:c>
      <x:c r="V1477" s="56" t="str">
        <x:f>IF('Deal_Master_Wide'!$DK$213="","",'Deal_Master_Wide'!$DK$213)</x:f>
      </x:c>
      <x:c r="W1477" s="56" t="str">
        <x:f>IF('Deal_Master_Wide'!$DR$213="","",'Deal_Master_Wide'!$DR$213)</x:f>
      </x:c>
      <x:c r="X1477" s="56" t="str">
        <x:f>IF('Deal_Master_Wide'!$DY$213="","",'Deal_Master_Wide'!$DY$213)</x:f>
      </x:c>
      <x:c r="Y1477" s="118" t="str">
        <x:f>IF('Deal_Master_Wide'!$EF$213="","",'Deal_Master_Wide'!$EF$213)</x:f>
      </x:c>
      <x:c r="Z1477" s="118" t="str">
        <x:f>IF('Deal_Master_Wide'!$EM$213="","",'Deal_Master_Wide'!$EM$213)</x:f>
      </x:c>
      <x:c r="AA1477" s="52" t="str">
        <x:f>IF('Deal_Master_Wide'!$AL$213="","",'Deal_Master_Wide'!$AL$213)</x:f>
        <x:v>Unknown</x:v>
      </x:c>
      <x:c r="AB1477" s="54" t="n">
        <x:f>IF('Deal_Master_Wide'!$AF$213="","",'Deal_Master_Wide'!$AF$213)</x:f>
        <x:v>30</x:v>
      </x:c>
      <x:c r="AC1477" s="52" t="str">
        <x:f>IF(COUNT($P1477,$Q1477,$R1477,$S1477,$T1477,$U1477,$V1477,$W1477,$X1477)=9,"Yes","No")</x:f>
        <x:v>No</x:v>
      </x:c>
      <x:c r="AD1477" s="52" t="str">
        <x:f>IF(COUNT($Y1477,$Z1477)=2,"Yes","No")</x:f>
        <x:v>No</x:v>
      </x:c>
      <x:c r="AE1477" s="50" t="str"/>
      <x:c r="AF1477" t="str"/>
    </x:row>
    <x:row r="1478" ht="20" customHeight="1">
      <x:c r="A1478" s="50" t="str">
        <x:v>CTL-0211</x:v>
      </x:c>
      <x:c r="B1478" s="50" t="str">
        <x:v>Candidate alternative-rationale group</x:v>
      </x:c>
      <x:c r="C1478" s="52" t="str">
        <x:f>IF('Deal_Master_Wide'!$AU$213="","",'Deal_Master_Wide'!$AU$213)</x:f>
        <x:v>Not reviewed</x:v>
      </x:c>
      <x:c r="D1478" s="52" t="str">
        <x:f>IF('Deal_Master_Wide'!$AV$213="","",'Deal_Master_Wide'!$AV$213)</x:f>
        <x:v>Not assessed</x:v>
      </x:c>
      <x:c r="E1478" s="50" t="n">
        <x:v>0</x:v>
      </x:c>
      <x:c r="F1478" s="52" t="str">
        <x:f>IF(OR($C1478="High-confidence innovation-driven",$C1478="Medium-confidence innovation-driven"),1,IF($C1478="Clear alternative-rationale",0,""))</x:f>
      </x:c>
      <x:c r="G1478" s="52" t="str">
        <x:f>IF('Deal_Master_Wide'!$M$213="","",'Deal_Master_Wide'!$M$213)</x:f>
        <x:v>Review</x:v>
      </x:c>
      <x:c r="H1478" s="50" t="str">
        <x:v>Circio Holding ASA</x:v>
      </x:c>
      <x:c r="I1478" s="50" t="str">
        <x:v>Targovax Oy (Inactive); Circio Holding ASA</x:v>
      </x:c>
      <x:c r="J1478" s="50" t="n">
        <x:v>2015</x:v>
      </x:c>
      <x:c r="K1478" s="50" t="n">
        <x:v>3</x:v>
      </x:c>
      <x:c r="L1478" s="50" t="n">
        <x:v>2018</x:v>
      </x:c>
      <x:c r="M1478" s="50" t="n">
        <x:v>1</x:v>
      </x:c>
      <x:c r="N1478" s="50" t="n">
        <x:v>1</x:v>
      </x:c>
      <x:c r="O1478" s="52" t="str">
        <x:f>IF($F1478="","",$F1478*$M1478)</x:f>
      </x:c>
      <x:c r="P1478" s="54" t="str">
        <x:f>IF('Deal_Master_Wide'!$BV$213="","",'Deal_Master_Wide'!$BV$213)</x:f>
      </x:c>
      <x:c r="Q1478" s="54" t="str">
        <x:f>IF('Deal_Master_Wide'!$CC$213="","",'Deal_Master_Wide'!$CC$213)</x:f>
      </x:c>
      <x:c r="R1478" s="54" t="str">
        <x:f>IF('Deal_Master_Wide'!$CJ$213="","",'Deal_Master_Wide'!$CJ$213)</x:f>
      </x:c>
      <x:c r="S1478" s="54" t="str">
        <x:f>IF('Deal_Master_Wide'!$CQ$213="","",'Deal_Master_Wide'!$CQ$213)</x:f>
      </x:c>
      <x:c r="T1478" s="54" t="str">
        <x:f>IF('Deal_Master_Wide'!$CX$213="","",'Deal_Master_Wide'!$CX$213)</x:f>
      </x:c>
      <x:c r="U1478" s="54" t="str">
        <x:f>IF('Deal_Master_Wide'!$DE$213="","",'Deal_Master_Wide'!$DE$213)</x:f>
      </x:c>
      <x:c r="V1478" s="56" t="str">
        <x:f>IF('Deal_Master_Wide'!$DL$213="","",'Deal_Master_Wide'!$DL$213)</x:f>
      </x:c>
      <x:c r="W1478" s="56" t="str">
        <x:f>IF('Deal_Master_Wide'!$DS$213="","",'Deal_Master_Wide'!$DS$213)</x:f>
      </x:c>
      <x:c r="X1478" s="56" t="str">
        <x:f>IF('Deal_Master_Wide'!$DZ$213="","",'Deal_Master_Wide'!$DZ$213)</x:f>
      </x:c>
      <x:c r="Y1478" s="118" t="str">
        <x:f>IF('Deal_Master_Wide'!$EG$213="","",'Deal_Master_Wide'!$EG$213)</x:f>
      </x:c>
      <x:c r="Z1478" s="118" t="str">
        <x:f>IF('Deal_Master_Wide'!$EN$213="","",'Deal_Master_Wide'!$EN$213)</x:f>
      </x:c>
      <x:c r="AA1478" s="52" t="str">
        <x:f>IF('Deal_Master_Wide'!$AL$213="","",'Deal_Master_Wide'!$AL$213)</x:f>
        <x:v>Unknown</x:v>
      </x:c>
      <x:c r="AB1478" s="54" t="n">
        <x:f>IF('Deal_Master_Wide'!$AF$213="","",'Deal_Master_Wide'!$AF$213)</x:f>
        <x:v>30</x:v>
      </x:c>
      <x:c r="AC1478" s="52" t="str">
        <x:f>IF(COUNT($P1478,$Q1478,$R1478,$S1478,$T1478,$U1478,$V1478,$W1478,$X1478)=9,"Yes","No")</x:f>
        <x:v>No</x:v>
      </x:c>
      <x:c r="AD1478" s="52" t="str">
        <x:f>IF(COUNT($Y1478,$Z1478)=2,"Yes","No")</x:f>
        <x:v>No</x:v>
      </x:c>
      <x:c r="AE1478" s="50" t="str"/>
      <x:c r="AF1478" t="str"/>
    </x:row>
    <x:row r="1479" ht="20" customHeight="1">
      <x:c r="A1479" s="50" t="str">
        <x:v>CTL-0212</x:v>
      </x:c>
      <x:c r="B1479" s="50" t="str">
        <x:v>Candidate alternative-rationale group</x:v>
      </x:c>
      <x:c r="C1479" s="52" t="str">
        <x:f>IF('Deal_Master_Wide'!$AU$214="","",'Deal_Master_Wide'!$AU$214)</x:f>
        <x:v>Not reviewed</x:v>
      </x:c>
      <x:c r="D1479" s="52" t="str">
        <x:f>IF('Deal_Master_Wide'!$AV$214="","",'Deal_Master_Wide'!$AV$214)</x:f>
        <x:v>Not assessed</x:v>
      </x:c>
      <x:c r="E1479" s="50" t="n">
        <x:v>0</x:v>
      </x:c>
      <x:c r="F1479" s="52" t="str">
        <x:f>IF(OR($C1479="High-confidence innovation-driven",$C1479="Medium-confidence innovation-driven"),1,IF($C1479="Clear alternative-rationale",0,""))</x:f>
      </x:c>
      <x:c r="G1479" s="52" t="str">
        <x:f>IF('Deal_Master_Wide'!$M$214="","",'Deal_Master_Wide'!$M$214)</x:f>
        <x:v>Review</x:v>
      </x:c>
      <x:c r="H1479" s="50" t="str">
        <x:v>Unimedic AB</x:v>
      </x:c>
      <x:c r="I1479" s="50" t="str">
        <x:v>Miwana AB</x:v>
      </x:c>
      <x:c r="J1479" s="50" t="n">
        <x:v>2015</x:v>
      </x:c>
      <x:c r="K1479" s="50" t="n">
        <x:v>-3</x:v>
      </x:c>
      <x:c r="L1479" s="50" t="n">
        <x:v>2012</x:v>
      </x:c>
      <x:c r="M1479" s="50" t="n">
        <x:v>0</x:v>
      </x:c>
      <x:c r="N1479" s="50" t="n">
        <x:v>0</x:v>
      </x:c>
      <x:c r="O1479" s="52" t="str">
        <x:f>IF($F1479="","",$F1479*$M1479)</x:f>
      </x:c>
      <x:c r="P1479" s="54" t="str">
        <x:f>IF('Deal_Master_Wide'!$BP$214="","",'Deal_Master_Wide'!$BP$214)</x:f>
      </x:c>
      <x:c r="Q1479" s="54" t="str">
        <x:f>IF('Deal_Master_Wide'!$BW$214="","",'Deal_Master_Wide'!$BW$214)</x:f>
      </x:c>
      <x:c r="R1479" s="54" t="str">
        <x:f>IF('Deal_Master_Wide'!$CD$214="","",'Deal_Master_Wide'!$CD$214)</x:f>
      </x:c>
      <x:c r="S1479" s="54" t="str">
        <x:f>IF('Deal_Master_Wide'!$CK$214="","",'Deal_Master_Wide'!$CK$214)</x:f>
      </x:c>
      <x:c r="T1479" s="54" t="str">
        <x:f>IF('Deal_Master_Wide'!$CR$214="","",'Deal_Master_Wide'!$CR$214)</x:f>
      </x:c>
      <x:c r="U1479" s="54" t="str">
        <x:f>IF('Deal_Master_Wide'!$CY$214="","",'Deal_Master_Wide'!$CY$214)</x:f>
      </x:c>
      <x:c r="V1479" s="56" t="str">
        <x:f>IF('Deal_Master_Wide'!$DF$214="","",'Deal_Master_Wide'!$DF$214)</x:f>
      </x:c>
      <x:c r="W1479" s="56" t="str">
        <x:f>IF('Deal_Master_Wide'!$DM$214="","",'Deal_Master_Wide'!$DM$214)</x:f>
      </x:c>
      <x:c r="X1479" s="56" t="str">
        <x:f>IF('Deal_Master_Wide'!$DT$214="","",'Deal_Master_Wide'!$DT$214)</x:f>
      </x:c>
      <x:c r="Y1479" s="118" t="str">
        <x:f>IF('Deal_Master_Wide'!$EA$214="","",'Deal_Master_Wide'!$EA$214)</x:f>
      </x:c>
      <x:c r="Z1479" s="118" t="str">
        <x:f>IF('Deal_Master_Wide'!$EH$214="","",'Deal_Master_Wide'!$EH$214)</x:f>
      </x:c>
      <x:c r="AA1479" s="52" t="str">
        <x:f>IF('Deal_Master_Wide'!$AL$214="","",'Deal_Master_Wide'!$AL$214)</x:f>
        <x:v>Unknown</x:v>
      </x:c>
      <x:c r="AB1479" s="54" t="str">
        <x:f>IF('Deal_Master_Wide'!$AF$214="","",'Deal_Master_Wide'!$AF$214)</x:f>
      </x:c>
      <x:c r="AC1479" s="52" t="str">
        <x:f>IF(COUNT($P1479,$Q1479,$R1479,$S1479,$T1479,$U1479,$V1479,$W1479,$X1479)=9,"Yes","No")</x:f>
        <x:v>No</x:v>
      </x:c>
      <x:c r="AD1479" s="52" t="str">
        <x:f>IF(COUNT($Y1479,$Z1479)=2,"Yes","No")</x:f>
        <x:v>No</x:v>
      </x:c>
      <x:c r="AE1479" s="50" t="str"/>
      <x:c r="AF1479" t="str"/>
    </x:row>
    <x:row r="1480" ht="20" customHeight="1">
      <x:c r="A1480" s="50" t="str">
        <x:v>CTL-0212</x:v>
      </x:c>
      <x:c r="B1480" s="50" t="str">
        <x:v>Candidate alternative-rationale group</x:v>
      </x:c>
      <x:c r="C1480" s="52" t="str">
        <x:f>IF('Deal_Master_Wide'!$AU$214="","",'Deal_Master_Wide'!$AU$214)</x:f>
        <x:v>Not reviewed</x:v>
      </x:c>
      <x:c r="D1480" s="52" t="str">
        <x:f>IF('Deal_Master_Wide'!$AV$214="","",'Deal_Master_Wide'!$AV$214)</x:f>
        <x:v>Not assessed</x:v>
      </x:c>
      <x:c r="E1480" s="50" t="n">
        <x:v>0</x:v>
      </x:c>
      <x:c r="F1480" s="52" t="str">
        <x:f>IF(OR($C1480="High-confidence innovation-driven",$C1480="Medium-confidence innovation-driven"),1,IF($C1480="Clear alternative-rationale",0,""))</x:f>
      </x:c>
      <x:c r="G1480" s="52" t="str">
        <x:f>IF('Deal_Master_Wide'!$M$214="","",'Deal_Master_Wide'!$M$214)</x:f>
        <x:v>Review</x:v>
      </x:c>
      <x:c r="H1480" s="50" t="str">
        <x:v>Unimedic AB</x:v>
      </x:c>
      <x:c r="I1480" s="50" t="str">
        <x:v>Miwana AB</x:v>
      </x:c>
      <x:c r="J1480" s="50" t="n">
        <x:v>2015</x:v>
      </x:c>
      <x:c r="K1480" s="50" t="n">
        <x:v>-2</x:v>
      </x:c>
      <x:c r="L1480" s="50" t="n">
        <x:v>2013</x:v>
      </x:c>
      <x:c r="M1480" s="50" t="n">
        <x:v>0</x:v>
      </x:c>
      <x:c r="N1480" s="50" t="n">
        <x:v>0</x:v>
      </x:c>
      <x:c r="O1480" s="52" t="str">
        <x:f>IF($F1480="","",$F1480*$M1480)</x:f>
      </x:c>
      <x:c r="P1480" s="54" t="str">
        <x:f>IF('Deal_Master_Wide'!$BQ$214="","",'Deal_Master_Wide'!$BQ$214)</x:f>
      </x:c>
      <x:c r="Q1480" s="54" t="str">
        <x:f>IF('Deal_Master_Wide'!$BX$214="","",'Deal_Master_Wide'!$BX$214)</x:f>
      </x:c>
      <x:c r="R1480" s="54" t="str">
        <x:f>IF('Deal_Master_Wide'!$CE$214="","",'Deal_Master_Wide'!$CE$214)</x:f>
      </x:c>
      <x:c r="S1480" s="54" t="str">
        <x:f>IF('Deal_Master_Wide'!$CL$214="","",'Deal_Master_Wide'!$CL$214)</x:f>
      </x:c>
      <x:c r="T1480" s="54" t="str">
        <x:f>IF('Deal_Master_Wide'!$CS$214="","",'Deal_Master_Wide'!$CS$214)</x:f>
      </x:c>
      <x:c r="U1480" s="54" t="str">
        <x:f>IF('Deal_Master_Wide'!$CZ$214="","",'Deal_Master_Wide'!$CZ$214)</x:f>
      </x:c>
      <x:c r="V1480" s="56" t="str">
        <x:f>IF('Deal_Master_Wide'!$DG$214="","",'Deal_Master_Wide'!$DG$214)</x:f>
      </x:c>
      <x:c r="W1480" s="56" t="str">
        <x:f>IF('Deal_Master_Wide'!$DN$214="","",'Deal_Master_Wide'!$DN$214)</x:f>
      </x:c>
      <x:c r="X1480" s="56" t="str">
        <x:f>IF('Deal_Master_Wide'!$DU$214="","",'Deal_Master_Wide'!$DU$214)</x:f>
      </x:c>
      <x:c r="Y1480" s="118" t="str">
        <x:f>IF('Deal_Master_Wide'!$EB$214="","",'Deal_Master_Wide'!$EB$214)</x:f>
      </x:c>
      <x:c r="Z1480" s="118" t="str">
        <x:f>IF('Deal_Master_Wide'!$EI$214="","",'Deal_Master_Wide'!$EI$214)</x:f>
      </x:c>
      <x:c r="AA1480" s="52" t="str">
        <x:f>IF('Deal_Master_Wide'!$AL$214="","",'Deal_Master_Wide'!$AL$214)</x:f>
        <x:v>Unknown</x:v>
      </x:c>
      <x:c r="AB1480" s="54" t="str">
        <x:f>IF('Deal_Master_Wide'!$AF$214="","",'Deal_Master_Wide'!$AF$214)</x:f>
      </x:c>
      <x:c r="AC1480" s="52" t="str">
        <x:f>IF(COUNT($P1480,$Q1480,$R1480,$S1480,$T1480,$U1480,$V1480,$W1480,$X1480)=9,"Yes","No")</x:f>
        <x:v>No</x:v>
      </x:c>
      <x:c r="AD1480" s="52" t="str">
        <x:f>IF(COUNT($Y1480,$Z1480)=2,"Yes","No")</x:f>
        <x:v>No</x:v>
      </x:c>
      <x:c r="AE1480" s="50" t="str"/>
      <x:c r="AF1480" t="str"/>
    </x:row>
    <x:row r="1481" ht="20" customHeight="1">
      <x:c r="A1481" s="50" t="str">
        <x:v>CTL-0212</x:v>
      </x:c>
      <x:c r="B1481" s="50" t="str">
        <x:v>Candidate alternative-rationale group</x:v>
      </x:c>
      <x:c r="C1481" s="52" t="str">
        <x:f>IF('Deal_Master_Wide'!$AU$214="","",'Deal_Master_Wide'!$AU$214)</x:f>
        <x:v>Not reviewed</x:v>
      </x:c>
      <x:c r="D1481" s="52" t="str">
        <x:f>IF('Deal_Master_Wide'!$AV$214="","",'Deal_Master_Wide'!$AV$214)</x:f>
        <x:v>Not assessed</x:v>
      </x:c>
      <x:c r="E1481" s="50" t="n">
        <x:v>0</x:v>
      </x:c>
      <x:c r="F1481" s="52" t="str">
        <x:f>IF(OR($C1481="High-confidence innovation-driven",$C1481="Medium-confidence innovation-driven"),1,IF($C1481="Clear alternative-rationale",0,""))</x:f>
      </x:c>
      <x:c r="G1481" s="52" t="str">
        <x:f>IF('Deal_Master_Wide'!$M$214="","",'Deal_Master_Wide'!$M$214)</x:f>
        <x:v>Review</x:v>
      </x:c>
      <x:c r="H1481" s="50" t="str">
        <x:v>Unimedic AB</x:v>
      </x:c>
      <x:c r="I1481" s="50" t="str">
        <x:v>Miwana AB</x:v>
      </x:c>
      <x:c r="J1481" s="50" t="n">
        <x:v>2015</x:v>
      </x:c>
      <x:c r="K1481" s="50" t="n">
        <x:v>-1</x:v>
      </x:c>
      <x:c r="L1481" s="50" t="n">
        <x:v>2014</x:v>
      </x:c>
      <x:c r="M1481" s="50" t="n">
        <x:v>0</x:v>
      </x:c>
      <x:c r="N1481" s="50" t="n">
        <x:v>0</x:v>
      </x:c>
      <x:c r="O1481" s="52" t="str">
        <x:f>IF($F1481="","",$F1481*$M1481)</x:f>
      </x:c>
      <x:c r="P1481" s="54" t="str">
        <x:f>IF('Deal_Master_Wide'!$BR$214="","",'Deal_Master_Wide'!$BR$214)</x:f>
      </x:c>
      <x:c r="Q1481" s="54" t="str">
        <x:f>IF('Deal_Master_Wide'!$BY$214="","",'Deal_Master_Wide'!$BY$214)</x:f>
      </x:c>
      <x:c r="R1481" s="54" t="str">
        <x:f>IF('Deal_Master_Wide'!$CF$214="","",'Deal_Master_Wide'!$CF$214)</x:f>
      </x:c>
      <x:c r="S1481" s="54" t="str">
        <x:f>IF('Deal_Master_Wide'!$CM$214="","",'Deal_Master_Wide'!$CM$214)</x:f>
      </x:c>
      <x:c r="T1481" s="54" t="str">
        <x:f>IF('Deal_Master_Wide'!$CT$214="","",'Deal_Master_Wide'!$CT$214)</x:f>
      </x:c>
      <x:c r="U1481" s="54" t="str">
        <x:f>IF('Deal_Master_Wide'!$DA$214="","",'Deal_Master_Wide'!$DA$214)</x:f>
      </x:c>
      <x:c r="V1481" s="56" t="str">
        <x:f>IF('Deal_Master_Wide'!$DH$214="","",'Deal_Master_Wide'!$DH$214)</x:f>
      </x:c>
      <x:c r="W1481" s="56" t="str">
        <x:f>IF('Deal_Master_Wide'!$DO$214="","",'Deal_Master_Wide'!$DO$214)</x:f>
      </x:c>
      <x:c r="X1481" s="56" t="str">
        <x:f>IF('Deal_Master_Wide'!$DV$214="","",'Deal_Master_Wide'!$DV$214)</x:f>
      </x:c>
      <x:c r="Y1481" s="118" t="str">
        <x:f>IF('Deal_Master_Wide'!$EC$214="","",'Deal_Master_Wide'!$EC$214)</x:f>
      </x:c>
      <x:c r="Z1481" s="118" t="str">
        <x:f>IF('Deal_Master_Wide'!$EJ$214="","",'Deal_Master_Wide'!$EJ$214)</x:f>
      </x:c>
      <x:c r="AA1481" s="52" t="str">
        <x:f>IF('Deal_Master_Wide'!$AL$214="","",'Deal_Master_Wide'!$AL$214)</x:f>
        <x:v>Unknown</x:v>
      </x:c>
      <x:c r="AB1481" s="54" t="str">
        <x:f>IF('Deal_Master_Wide'!$AF$214="","",'Deal_Master_Wide'!$AF$214)</x:f>
      </x:c>
      <x:c r="AC1481" s="52" t="str">
        <x:f>IF(COUNT($P1481,$Q1481,$R1481,$S1481,$T1481,$U1481,$V1481,$W1481,$X1481)=9,"Yes","No")</x:f>
        <x:v>No</x:v>
      </x:c>
      <x:c r="AD1481" s="52" t="str">
        <x:f>IF(COUNT($Y1481,$Z1481)=2,"Yes","No")</x:f>
        <x:v>No</x:v>
      </x:c>
      <x:c r="AE1481" s="50" t="str"/>
      <x:c r="AF1481" t="str"/>
    </x:row>
    <x:row r="1482" ht="20" customHeight="1">
      <x:c r="A1482" s="50" t="str">
        <x:v>CTL-0212</x:v>
      </x:c>
      <x:c r="B1482" s="50" t="str">
        <x:v>Candidate alternative-rationale group</x:v>
      </x:c>
      <x:c r="C1482" s="52" t="str">
        <x:f>IF('Deal_Master_Wide'!$AU$214="","",'Deal_Master_Wide'!$AU$214)</x:f>
        <x:v>Not reviewed</x:v>
      </x:c>
      <x:c r="D1482" s="52" t="str">
        <x:f>IF('Deal_Master_Wide'!$AV$214="","",'Deal_Master_Wide'!$AV$214)</x:f>
        <x:v>Not assessed</x:v>
      </x:c>
      <x:c r="E1482" s="50" t="n">
        <x:v>0</x:v>
      </x:c>
      <x:c r="F1482" s="52" t="str">
        <x:f>IF(OR($C1482="High-confidence innovation-driven",$C1482="Medium-confidence innovation-driven"),1,IF($C1482="Clear alternative-rationale",0,""))</x:f>
      </x:c>
      <x:c r="G1482" s="52" t="str">
        <x:f>IF('Deal_Master_Wide'!$M$214="","",'Deal_Master_Wide'!$M$214)</x:f>
        <x:v>Review</x:v>
      </x:c>
      <x:c r="H1482" s="50" t="str">
        <x:v>Unimedic AB</x:v>
      </x:c>
      <x:c r="I1482" s="50" t="str">
        <x:v>Miwana AB</x:v>
      </x:c>
      <x:c r="J1482" s="50" t="n">
        <x:v>2015</x:v>
      </x:c>
      <x:c r="K1482" s="50" t="n">
        <x:v>0</x:v>
      </x:c>
      <x:c r="L1482" s="50" t="n">
        <x:v>2015</x:v>
      </x:c>
      <x:c r="M1482" s="50" t="n">
        <x:v>0</x:v>
      </x:c>
      <x:c r="N1482" s="50" t="n">
        <x:v>1</x:v>
      </x:c>
      <x:c r="O1482" s="52" t="str">
        <x:f>IF($F1482="","",$F1482*$M1482)</x:f>
      </x:c>
      <x:c r="P1482" s="54" t="str">
        <x:f>IF('Deal_Master_Wide'!$BS$214="","",'Deal_Master_Wide'!$BS$214)</x:f>
      </x:c>
      <x:c r="Q1482" s="54" t="str">
        <x:f>IF('Deal_Master_Wide'!$BZ$214="","",'Deal_Master_Wide'!$BZ$214)</x:f>
      </x:c>
      <x:c r="R1482" s="54" t="str">
        <x:f>IF('Deal_Master_Wide'!$CG$214="","",'Deal_Master_Wide'!$CG$214)</x:f>
      </x:c>
      <x:c r="S1482" s="54" t="str">
        <x:f>IF('Deal_Master_Wide'!$CN$214="","",'Deal_Master_Wide'!$CN$214)</x:f>
      </x:c>
      <x:c r="T1482" s="54" t="str">
        <x:f>IF('Deal_Master_Wide'!$CU$214="","",'Deal_Master_Wide'!$CU$214)</x:f>
      </x:c>
      <x:c r="U1482" s="54" t="str">
        <x:f>IF('Deal_Master_Wide'!$DB$214="","",'Deal_Master_Wide'!$DB$214)</x:f>
      </x:c>
      <x:c r="V1482" s="56" t="str">
        <x:f>IF('Deal_Master_Wide'!$DI$214="","",'Deal_Master_Wide'!$DI$214)</x:f>
      </x:c>
      <x:c r="W1482" s="56" t="str">
        <x:f>IF('Deal_Master_Wide'!$DP$214="","",'Deal_Master_Wide'!$DP$214)</x:f>
      </x:c>
      <x:c r="X1482" s="56" t="str">
        <x:f>IF('Deal_Master_Wide'!$DW$214="","",'Deal_Master_Wide'!$DW$214)</x:f>
      </x:c>
      <x:c r="Y1482" s="118" t="str">
        <x:f>IF('Deal_Master_Wide'!$ED$214="","",'Deal_Master_Wide'!$ED$214)</x:f>
      </x:c>
      <x:c r="Z1482" s="118" t="str">
        <x:f>IF('Deal_Master_Wide'!$EK$214="","",'Deal_Master_Wide'!$EK$214)</x:f>
      </x:c>
      <x:c r="AA1482" s="52" t="str">
        <x:f>IF('Deal_Master_Wide'!$AL$214="","",'Deal_Master_Wide'!$AL$214)</x:f>
        <x:v>Unknown</x:v>
      </x:c>
      <x:c r="AB1482" s="54" t="str">
        <x:f>IF('Deal_Master_Wide'!$AF$214="","",'Deal_Master_Wide'!$AF$214)</x:f>
      </x:c>
      <x:c r="AC1482" s="52" t="str">
        <x:f>IF(COUNT($P1482,$Q1482,$R1482,$S1482,$T1482,$U1482,$V1482,$W1482,$X1482)=9,"Yes","No")</x:f>
        <x:v>No</x:v>
      </x:c>
      <x:c r="AD1482" s="52" t="str">
        <x:f>IF(COUNT($Y1482,$Z1482)=2,"Yes","No")</x:f>
        <x:v>No</x:v>
      </x:c>
      <x:c r="AE1482" s="50" t="str"/>
      <x:c r="AF1482" t="str"/>
    </x:row>
    <x:row r="1483" ht="20" customHeight="1">
      <x:c r="A1483" s="50" t="str">
        <x:v>CTL-0212</x:v>
      </x:c>
      <x:c r="B1483" s="50" t="str">
        <x:v>Candidate alternative-rationale group</x:v>
      </x:c>
      <x:c r="C1483" s="52" t="str">
        <x:f>IF('Deal_Master_Wide'!$AU$214="","",'Deal_Master_Wide'!$AU$214)</x:f>
        <x:v>Not reviewed</x:v>
      </x:c>
      <x:c r="D1483" s="52" t="str">
        <x:f>IF('Deal_Master_Wide'!$AV$214="","",'Deal_Master_Wide'!$AV$214)</x:f>
        <x:v>Not assessed</x:v>
      </x:c>
      <x:c r="E1483" s="50" t="n">
        <x:v>0</x:v>
      </x:c>
      <x:c r="F1483" s="52" t="str">
        <x:f>IF(OR($C1483="High-confidence innovation-driven",$C1483="Medium-confidence innovation-driven"),1,IF($C1483="Clear alternative-rationale",0,""))</x:f>
      </x:c>
      <x:c r="G1483" s="52" t="str">
        <x:f>IF('Deal_Master_Wide'!$M$214="","",'Deal_Master_Wide'!$M$214)</x:f>
        <x:v>Review</x:v>
      </x:c>
      <x:c r="H1483" s="50" t="str">
        <x:v>Unimedic AB</x:v>
      </x:c>
      <x:c r="I1483" s="50" t="str">
        <x:v>Miwana AB</x:v>
      </x:c>
      <x:c r="J1483" s="50" t="n">
        <x:v>2015</x:v>
      </x:c>
      <x:c r="K1483" s="50" t="n">
        <x:v>1</x:v>
      </x:c>
      <x:c r="L1483" s="50" t="n">
        <x:v>2016</x:v>
      </x:c>
      <x:c r="M1483" s="50" t="n">
        <x:v>1</x:v>
      </x:c>
      <x:c r="N1483" s="50" t="n">
        <x:v>1</x:v>
      </x:c>
      <x:c r="O1483" s="52" t="str">
        <x:f>IF($F1483="","",$F1483*$M1483)</x:f>
      </x:c>
      <x:c r="P1483" s="54" t="str">
        <x:f>IF('Deal_Master_Wide'!$BT$214="","",'Deal_Master_Wide'!$BT$214)</x:f>
      </x:c>
      <x:c r="Q1483" s="54" t="str">
        <x:f>IF('Deal_Master_Wide'!$CA$214="","",'Deal_Master_Wide'!$CA$214)</x:f>
      </x:c>
      <x:c r="R1483" s="54" t="str">
        <x:f>IF('Deal_Master_Wide'!$CH$214="","",'Deal_Master_Wide'!$CH$214)</x:f>
      </x:c>
      <x:c r="S1483" s="54" t="str">
        <x:f>IF('Deal_Master_Wide'!$CO$214="","",'Deal_Master_Wide'!$CO$214)</x:f>
      </x:c>
      <x:c r="T1483" s="54" t="str">
        <x:f>IF('Deal_Master_Wide'!$CV$214="","",'Deal_Master_Wide'!$CV$214)</x:f>
      </x:c>
      <x:c r="U1483" s="54" t="str">
        <x:f>IF('Deal_Master_Wide'!$DC$214="","",'Deal_Master_Wide'!$DC$214)</x:f>
      </x:c>
      <x:c r="V1483" s="56" t="str">
        <x:f>IF('Deal_Master_Wide'!$DJ$214="","",'Deal_Master_Wide'!$DJ$214)</x:f>
      </x:c>
      <x:c r="W1483" s="56" t="str">
        <x:f>IF('Deal_Master_Wide'!$DQ$214="","",'Deal_Master_Wide'!$DQ$214)</x:f>
      </x:c>
      <x:c r="X1483" s="56" t="str">
        <x:f>IF('Deal_Master_Wide'!$DX$214="","",'Deal_Master_Wide'!$DX$214)</x:f>
      </x:c>
      <x:c r="Y1483" s="118" t="str">
        <x:f>IF('Deal_Master_Wide'!$EE$214="","",'Deal_Master_Wide'!$EE$214)</x:f>
      </x:c>
      <x:c r="Z1483" s="118" t="str">
        <x:f>IF('Deal_Master_Wide'!$EL$214="","",'Deal_Master_Wide'!$EL$214)</x:f>
      </x:c>
      <x:c r="AA1483" s="52" t="str">
        <x:f>IF('Deal_Master_Wide'!$AL$214="","",'Deal_Master_Wide'!$AL$214)</x:f>
        <x:v>Unknown</x:v>
      </x:c>
      <x:c r="AB1483" s="54" t="str">
        <x:f>IF('Deal_Master_Wide'!$AF$214="","",'Deal_Master_Wide'!$AF$214)</x:f>
      </x:c>
      <x:c r="AC1483" s="52" t="str">
        <x:f>IF(COUNT($P1483,$Q1483,$R1483,$S1483,$T1483,$U1483,$V1483,$W1483,$X1483)=9,"Yes","No")</x:f>
        <x:v>No</x:v>
      </x:c>
      <x:c r="AD1483" s="52" t="str">
        <x:f>IF(COUNT($Y1483,$Z1483)=2,"Yes","No")</x:f>
        <x:v>No</x:v>
      </x:c>
      <x:c r="AE1483" s="50" t="str"/>
      <x:c r="AF1483" t="str"/>
    </x:row>
    <x:row r="1484" ht="20" customHeight="1">
      <x:c r="A1484" s="50" t="str">
        <x:v>CTL-0212</x:v>
      </x:c>
      <x:c r="B1484" s="50" t="str">
        <x:v>Candidate alternative-rationale group</x:v>
      </x:c>
      <x:c r="C1484" s="52" t="str">
        <x:f>IF('Deal_Master_Wide'!$AU$214="","",'Deal_Master_Wide'!$AU$214)</x:f>
        <x:v>Not reviewed</x:v>
      </x:c>
      <x:c r="D1484" s="52" t="str">
        <x:f>IF('Deal_Master_Wide'!$AV$214="","",'Deal_Master_Wide'!$AV$214)</x:f>
        <x:v>Not assessed</x:v>
      </x:c>
      <x:c r="E1484" s="50" t="n">
        <x:v>0</x:v>
      </x:c>
      <x:c r="F1484" s="52" t="str">
        <x:f>IF(OR($C1484="High-confidence innovation-driven",$C1484="Medium-confidence innovation-driven"),1,IF($C1484="Clear alternative-rationale",0,""))</x:f>
      </x:c>
      <x:c r="G1484" s="52" t="str">
        <x:f>IF('Deal_Master_Wide'!$M$214="","",'Deal_Master_Wide'!$M$214)</x:f>
        <x:v>Review</x:v>
      </x:c>
      <x:c r="H1484" s="50" t="str">
        <x:v>Unimedic AB</x:v>
      </x:c>
      <x:c r="I1484" s="50" t="str">
        <x:v>Miwana AB</x:v>
      </x:c>
      <x:c r="J1484" s="50" t="n">
        <x:v>2015</x:v>
      </x:c>
      <x:c r="K1484" s="50" t="n">
        <x:v>2</x:v>
      </x:c>
      <x:c r="L1484" s="50" t="n">
        <x:v>2017</x:v>
      </x:c>
      <x:c r="M1484" s="50" t="n">
        <x:v>1</x:v>
      </x:c>
      <x:c r="N1484" s="50" t="n">
        <x:v>1</x:v>
      </x:c>
      <x:c r="O1484" s="52" t="str">
        <x:f>IF($F1484="","",$F1484*$M1484)</x:f>
      </x:c>
      <x:c r="P1484" s="54" t="str">
        <x:f>IF('Deal_Master_Wide'!$BU$214="","",'Deal_Master_Wide'!$BU$214)</x:f>
      </x:c>
      <x:c r="Q1484" s="54" t="str">
        <x:f>IF('Deal_Master_Wide'!$CB$214="","",'Deal_Master_Wide'!$CB$214)</x:f>
      </x:c>
      <x:c r="R1484" s="54" t="str">
        <x:f>IF('Deal_Master_Wide'!$CI$214="","",'Deal_Master_Wide'!$CI$214)</x:f>
      </x:c>
      <x:c r="S1484" s="54" t="str">
        <x:f>IF('Deal_Master_Wide'!$CP$214="","",'Deal_Master_Wide'!$CP$214)</x:f>
      </x:c>
      <x:c r="T1484" s="54" t="str">
        <x:f>IF('Deal_Master_Wide'!$CW$214="","",'Deal_Master_Wide'!$CW$214)</x:f>
      </x:c>
      <x:c r="U1484" s="54" t="str">
        <x:f>IF('Deal_Master_Wide'!$DD$214="","",'Deal_Master_Wide'!$DD$214)</x:f>
      </x:c>
      <x:c r="V1484" s="56" t="str">
        <x:f>IF('Deal_Master_Wide'!$DK$214="","",'Deal_Master_Wide'!$DK$214)</x:f>
      </x:c>
      <x:c r="W1484" s="56" t="str">
        <x:f>IF('Deal_Master_Wide'!$DR$214="","",'Deal_Master_Wide'!$DR$214)</x:f>
      </x:c>
      <x:c r="X1484" s="56" t="str">
        <x:f>IF('Deal_Master_Wide'!$DY$214="","",'Deal_Master_Wide'!$DY$214)</x:f>
      </x:c>
      <x:c r="Y1484" s="118" t="str">
        <x:f>IF('Deal_Master_Wide'!$EF$214="","",'Deal_Master_Wide'!$EF$214)</x:f>
      </x:c>
      <x:c r="Z1484" s="118" t="str">
        <x:f>IF('Deal_Master_Wide'!$EM$214="","",'Deal_Master_Wide'!$EM$214)</x:f>
      </x:c>
      <x:c r="AA1484" s="52" t="str">
        <x:f>IF('Deal_Master_Wide'!$AL$214="","",'Deal_Master_Wide'!$AL$214)</x:f>
        <x:v>Unknown</x:v>
      </x:c>
      <x:c r="AB1484" s="54" t="str">
        <x:f>IF('Deal_Master_Wide'!$AF$214="","",'Deal_Master_Wide'!$AF$214)</x:f>
      </x:c>
      <x:c r="AC1484" s="52" t="str">
        <x:f>IF(COUNT($P1484,$Q1484,$R1484,$S1484,$T1484,$U1484,$V1484,$W1484,$X1484)=9,"Yes","No")</x:f>
        <x:v>No</x:v>
      </x:c>
      <x:c r="AD1484" s="52" t="str">
        <x:f>IF(COUNT($Y1484,$Z1484)=2,"Yes","No")</x:f>
        <x:v>No</x:v>
      </x:c>
      <x:c r="AE1484" s="50" t="str"/>
      <x:c r="AF1484" t="str"/>
    </x:row>
    <x:row r="1485" ht="20" customHeight="1">
      <x:c r="A1485" s="50" t="str">
        <x:v>CTL-0212</x:v>
      </x:c>
      <x:c r="B1485" s="50" t="str">
        <x:v>Candidate alternative-rationale group</x:v>
      </x:c>
      <x:c r="C1485" s="52" t="str">
        <x:f>IF('Deal_Master_Wide'!$AU$214="","",'Deal_Master_Wide'!$AU$214)</x:f>
        <x:v>Not reviewed</x:v>
      </x:c>
      <x:c r="D1485" s="52" t="str">
        <x:f>IF('Deal_Master_Wide'!$AV$214="","",'Deal_Master_Wide'!$AV$214)</x:f>
        <x:v>Not assessed</x:v>
      </x:c>
      <x:c r="E1485" s="50" t="n">
        <x:v>0</x:v>
      </x:c>
      <x:c r="F1485" s="52" t="str">
        <x:f>IF(OR($C1485="High-confidence innovation-driven",$C1485="Medium-confidence innovation-driven"),1,IF($C1485="Clear alternative-rationale",0,""))</x:f>
      </x:c>
      <x:c r="G1485" s="52" t="str">
        <x:f>IF('Deal_Master_Wide'!$M$214="","",'Deal_Master_Wide'!$M$214)</x:f>
        <x:v>Review</x:v>
      </x:c>
      <x:c r="H1485" s="50" t="str">
        <x:v>Unimedic AB</x:v>
      </x:c>
      <x:c r="I1485" s="50" t="str">
        <x:v>Miwana AB</x:v>
      </x:c>
      <x:c r="J1485" s="50" t="n">
        <x:v>2015</x:v>
      </x:c>
      <x:c r="K1485" s="50" t="n">
        <x:v>3</x:v>
      </x:c>
      <x:c r="L1485" s="50" t="n">
        <x:v>2018</x:v>
      </x:c>
      <x:c r="M1485" s="50" t="n">
        <x:v>1</x:v>
      </x:c>
      <x:c r="N1485" s="50" t="n">
        <x:v>1</x:v>
      </x:c>
      <x:c r="O1485" s="52" t="str">
        <x:f>IF($F1485="","",$F1485*$M1485)</x:f>
      </x:c>
      <x:c r="P1485" s="54" t="str">
        <x:f>IF('Deal_Master_Wide'!$BV$214="","",'Deal_Master_Wide'!$BV$214)</x:f>
      </x:c>
      <x:c r="Q1485" s="54" t="str">
        <x:f>IF('Deal_Master_Wide'!$CC$214="","",'Deal_Master_Wide'!$CC$214)</x:f>
      </x:c>
      <x:c r="R1485" s="54" t="str">
        <x:f>IF('Deal_Master_Wide'!$CJ$214="","",'Deal_Master_Wide'!$CJ$214)</x:f>
      </x:c>
      <x:c r="S1485" s="54" t="str">
        <x:f>IF('Deal_Master_Wide'!$CQ$214="","",'Deal_Master_Wide'!$CQ$214)</x:f>
      </x:c>
      <x:c r="T1485" s="54" t="str">
        <x:f>IF('Deal_Master_Wide'!$CX$214="","",'Deal_Master_Wide'!$CX$214)</x:f>
      </x:c>
      <x:c r="U1485" s="54" t="str">
        <x:f>IF('Deal_Master_Wide'!$DE$214="","",'Deal_Master_Wide'!$DE$214)</x:f>
      </x:c>
      <x:c r="V1485" s="56" t="str">
        <x:f>IF('Deal_Master_Wide'!$DL$214="","",'Deal_Master_Wide'!$DL$214)</x:f>
      </x:c>
      <x:c r="W1485" s="56" t="str">
        <x:f>IF('Deal_Master_Wide'!$DS$214="","",'Deal_Master_Wide'!$DS$214)</x:f>
      </x:c>
      <x:c r="X1485" s="56" t="str">
        <x:f>IF('Deal_Master_Wide'!$DZ$214="","",'Deal_Master_Wide'!$DZ$214)</x:f>
      </x:c>
      <x:c r="Y1485" s="118" t="str">
        <x:f>IF('Deal_Master_Wide'!$EG$214="","",'Deal_Master_Wide'!$EG$214)</x:f>
      </x:c>
      <x:c r="Z1485" s="118" t="str">
        <x:f>IF('Deal_Master_Wide'!$EN$214="","",'Deal_Master_Wide'!$EN$214)</x:f>
      </x:c>
      <x:c r="AA1485" s="52" t="str">
        <x:f>IF('Deal_Master_Wide'!$AL$214="","",'Deal_Master_Wide'!$AL$214)</x:f>
        <x:v>Unknown</x:v>
      </x:c>
      <x:c r="AB1485" s="54" t="str">
        <x:f>IF('Deal_Master_Wide'!$AF$214="","",'Deal_Master_Wide'!$AF$214)</x:f>
      </x:c>
      <x:c r="AC1485" s="52" t="str">
        <x:f>IF(COUNT($P1485,$Q1485,$R1485,$S1485,$T1485,$U1485,$V1485,$W1485,$X1485)=9,"Yes","No")</x:f>
        <x:v>No</x:v>
      </x:c>
      <x:c r="AD1485" s="52" t="str">
        <x:f>IF(COUNT($Y1485,$Z1485)=2,"Yes","No")</x:f>
        <x:v>No</x:v>
      </x:c>
      <x:c r="AE1485" s="50" t="str"/>
      <x:c r="AF1485" t="str"/>
    </x:row>
    <x:row r="1486" ht="20" customHeight="1">
      <x:c r="A1486" s="50" t="str">
        <x:v>CTL-0213</x:v>
      </x:c>
      <x:c r="B1486" s="50" t="str">
        <x:v>Candidate alternative-rationale group</x:v>
      </x:c>
      <x:c r="C1486" s="52" t="str">
        <x:f>IF('Deal_Master_Wide'!$AU$215="","",'Deal_Master_Wide'!$AU$215)</x:f>
        <x:v>Not reviewed</x:v>
      </x:c>
      <x:c r="D1486" s="52" t="str">
        <x:f>IF('Deal_Master_Wide'!$AV$215="","",'Deal_Master_Wide'!$AV$215)</x:f>
        <x:v>Not assessed</x:v>
      </x:c>
      <x:c r="E1486" s="50" t="n">
        <x:v>0</x:v>
      </x:c>
      <x:c r="F1486" s="52" t="str">
        <x:f>IF(OR($C1486="High-confidence innovation-driven",$C1486="Medium-confidence innovation-driven"),1,IF($C1486="Clear alternative-rationale",0,""))</x:f>
      </x:c>
      <x:c r="G1486" s="52" t="str">
        <x:f>IF('Deal_Master_Wide'!$M$215="","",'Deal_Master_Wide'!$M$215)</x:f>
        <x:v>Review</x:v>
      </x:c>
      <x:c r="H1486" s="50" t="str">
        <x:v>Amdipharm Mercury Company Limited</x:v>
      </x:c>
      <x:c r="I1486" s="50" t="str">
        <x:v>Primegen Ltd</x:v>
      </x:c>
      <x:c r="J1486" s="50" t="n">
        <x:v>2015</x:v>
      </x:c>
      <x:c r="K1486" s="50" t="n">
        <x:v>-3</x:v>
      </x:c>
      <x:c r="L1486" s="50" t="n">
        <x:v>2012</x:v>
      </x:c>
      <x:c r="M1486" s="50" t="n">
        <x:v>0</x:v>
      </x:c>
      <x:c r="N1486" s="50" t="n">
        <x:v>0</x:v>
      </x:c>
      <x:c r="O1486" s="52" t="str">
        <x:f>IF($F1486="","",$F1486*$M1486)</x:f>
      </x:c>
      <x:c r="P1486" s="54" t="str">
        <x:f>IF('Deal_Master_Wide'!$BP$215="","",'Deal_Master_Wide'!$BP$215)</x:f>
      </x:c>
      <x:c r="Q1486" s="54" t="str">
        <x:f>IF('Deal_Master_Wide'!$BW$215="","",'Deal_Master_Wide'!$BW$215)</x:f>
      </x:c>
      <x:c r="R1486" s="54" t="str">
        <x:f>IF('Deal_Master_Wide'!$CD$215="","",'Deal_Master_Wide'!$CD$215)</x:f>
      </x:c>
      <x:c r="S1486" s="54" t="str">
        <x:f>IF('Deal_Master_Wide'!$CK$215="","",'Deal_Master_Wide'!$CK$215)</x:f>
      </x:c>
      <x:c r="T1486" s="54" t="str">
        <x:f>IF('Deal_Master_Wide'!$CR$215="","",'Deal_Master_Wide'!$CR$215)</x:f>
      </x:c>
      <x:c r="U1486" s="54" t="str">
        <x:f>IF('Deal_Master_Wide'!$CY$215="","",'Deal_Master_Wide'!$CY$215)</x:f>
      </x:c>
      <x:c r="V1486" s="56" t="str">
        <x:f>IF('Deal_Master_Wide'!$DF$215="","",'Deal_Master_Wide'!$DF$215)</x:f>
      </x:c>
      <x:c r="W1486" s="56" t="str">
        <x:f>IF('Deal_Master_Wide'!$DM$215="","",'Deal_Master_Wide'!$DM$215)</x:f>
      </x:c>
      <x:c r="X1486" s="56" t="str">
        <x:f>IF('Deal_Master_Wide'!$DT$215="","",'Deal_Master_Wide'!$DT$215)</x:f>
      </x:c>
      <x:c r="Y1486" s="118" t="str">
        <x:f>IF('Deal_Master_Wide'!$EA$215="","",'Deal_Master_Wide'!$EA$215)</x:f>
      </x:c>
      <x:c r="Z1486" s="118" t="str">
        <x:f>IF('Deal_Master_Wide'!$EH$215="","",'Deal_Master_Wide'!$EH$215)</x:f>
      </x:c>
      <x:c r="AA1486" s="52" t="str">
        <x:f>IF('Deal_Master_Wide'!$AL$215="","",'Deal_Master_Wide'!$AL$215)</x:f>
        <x:v>Unknown</x:v>
      </x:c>
      <x:c r="AB1486" s="54" t="str">
        <x:f>IF('Deal_Master_Wide'!$AF$215="","",'Deal_Master_Wide'!$AF$215)</x:f>
      </x:c>
      <x:c r="AC1486" s="52" t="str">
        <x:f>IF(COUNT($P1486,$Q1486,$R1486,$S1486,$T1486,$U1486,$V1486,$W1486,$X1486)=9,"Yes","No")</x:f>
        <x:v>No</x:v>
      </x:c>
      <x:c r="AD1486" s="52" t="str">
        <x:f>IF(COUNT($Y1486,$Z1486)=2,"Yes","No")</x:f>
        <x:v>No</x:v>
      </x:c>
      <x:c r="AE1486" s="50" t="str"/>
      <x:c r="AF1486" t="str"/>
    </x:row>
    <x:row r="1487" ht="20" customHeight="1">
      <x:c r="A1487" s="50" t="str">
        <x:v>CTL-0213</x:v>
      </x:c>
      <x:c r="B1487" s="50" t="str">
        <x:v>Candidate alternative-rationale group</x:v>
      </x:c>
      <x:c r="C1487" s="52" t="str">
        <x:f>IF('Deal_Master_Wide'!$AU$215="","",'Deal_Master_Wide'!$AU$215)</x:f>
        <x:v>Not reviewed</x:v>
      </x:c>
      <x:c r="D1487" s="52" t="str">
        <x:f>IF('Deal_Master_Wide'!$AV$215="","",'Deal_Master_Wide'!$AV$215)</x:f>
        <x:v>Not assessed</x:v>
      </x:c>
      <x:c r="E1487" s="50" t="n">
        <x:v>0</x:v>
      </x:c>
      <x:c r="F1487" s="52" t="str">
        <x:f>IF(OR($C1487="High-confidence innovation-driven",$C1487="Medium-confidence innovation-driven"),1,IF($C1487="Clear alternative-rationale",0,""))</x:f>
      </x:c>
      <x:c r="G1487" s="52" t="str">
        <x:f>IF('Deal_Master_Wide'!$M$215="","",'Deal_Master_Wide'!$M$215)</x:f>
        <x:v>Review</x:v>
      </x:c>
      <x:c r="H1487" s="50" t="str">
        <x:v>Amdipharm Mercury Company Limited</x:v>
      </x:c>
      <x:c r="I1487" s="50" t="str">
        <x:v>Primegen Ltd</x:v>
      </x:c>
      <x:c r="J1487" s="50" t="n">
        <x:v>2015</x:v>
      </x:c>
      <x:c r="K1487" s="50" t="n">
        <x:v>-2</x:v>
      </x:c>
      <x:c r="L1487" s="50" t="n">
        <x:v>2013</x:v>
      </x:c>
      <x:c r="M1487" s="50" t="n">
        <x:v>0</x:v>
      </x:c>
      <x:c r="N1487" s="50" t="n">
        <x:v>0</x:v>
      </x:c>
      <x:c r="O1487" s="52" t="str">
        <x:f>IF($F1487="","",$F1487*$M1487)</x:f>
      </x:c>
      <x:c r="P1487" s="54" t="str">
        <x:f>IF('Deal_Master_Wide'!$BQ$215="","",'Deal_Master_Wide'!$BQ$215)</x:f>
      </x:c>
      <x:c r="Q1487" s="54" t="str">
        <x:f>IF('Deal_Master_Wide'!$BX$215="","",'Deal_Master_Wide'!$BX$215)</x:f>
      </x:c>
      <x:c r="R1487" s="54" t="str">
        <x:f>IF('Deal_Master_Wide'!$CE$215="","",'Deal_Master_Wide'!$CE$215)</x:f>
      </x:c>
      <x:c r="S1487" s="54" t="str">
        <x:f>IF('Deal_Master_Wide'!$CL$215="","",'Deal_Master_Wide'!$CL$215)</x:f>
      </x:c>
      <x:c r="T1487" s="54" t="str">
        <x:f>IF('Deal_Master_Wide'!$CS$215="","",'Deal_Master_Wide'!$CS$215)</x:f>
      </x:c>
      <x:c r="U1487" s="54" t="str">
        <x:f>IF('Deal_Master_Wide'!$CZ$215="","",'Deal_Master_Wide'!$CZ$215)</x:f>
      </x:c>
      <x:c r="V1487" s="56" t="str">
        <x:f>IF('Deal_Master_Wide'!$DG$215="","",'Deal_Master_Wide'!$DG$215)</x:f>
      </x:c>
      <x:c r="W1487" s="56" t="str">
        <x:f>IF('Deal_Master_Wide'!$DN$215="","",'Deal_Master_Wide'!$DN$215)</x:f>
      </x:c>
      <x:c r="X1487" s="56" t="str">
        <x:f>IF('Deal_Master_Wide'!$DU$215="","",'Deal_Master_Wide'!$DU$215)</x:f>
      </x:c>
      <x:c r="Y1487" s="118" t="str">
        <x:f>IF('Deal_Master_Wide'!$EB$215="","",'Deal_Master_Wide'!$EB$215)</x:f>
      </x:c>
      <x:c r="Z1487" s="118" t="str">
        <x:f>IF('Deal_Master_Wide'!$EI$215="","",'Deal_Master_Wide'!$EI$215)</x:f>
      </x:c>
      <x:c r="AA1487" s="52" t="str">
        <x:f>IF('Deal_Master_Wide'!$AL$215="","",'Deal_Master_Wide'!$AL$215)</x:f>
        <x:v>Unknown</x:v>
      </x:c>
      <x:c r="AB1487" s="54" t="str">
        <x:f>IF('Deal_Master_Wide'!$AF$215="","",'Deal_Master_Wide'!$AF$215)</x:f>
      </x:c>
      <x:c r="AC1487" s="52" t="str">
        <x:f>IF(COUNT($P1487,$Q1487,$R1487,$S1487,$T1487,$U1487,$V1487,$W1487,$X1487)=9,"Yes","No")</x:f>
        <x:v>No</x:v>
      </x:c>
      <x:c r="AD1487" s="52" t="str">
        <x:f>IF(COUNT($Y1487,$Z1487)=2,"Yes","No")</x:f>
        <x:v>No</x:v>
      </x:c>
      <x:c r="AE1487" s="50" t="str"/>
      <x:c r="AF1487" t="str"/>
    </x:row>
    <x:row r="1488" ht="20" customHeight="1">
      <x:c r="A1488" s="50" t="str">
        <x:v>CTL-0213</x:v>
      </x:c>
      <x:c r="B1488" s="50" t="str">
        <x:v>Candidate alternative-rationale group</x:v>
      </x:c>
      <x:c r="C1488" s="52" t="str">
        <x:f>IF('Deal_Master_Wide'!$AU$215="","",'Deal_Master_Wide'!$AU$215)</x:f>
        <x:v>Not reviewed</x:v>
      </x:c>
      <x:c r="D1488" s="52" t="str">
        <x:f>IF('Deal_Master_Wide'!$AV$215="","",'Deal_Master_Wide'!$AV$215)</x:f>
        <x:v>Not assessed</x:v>
      </x:c>
      <x:c r="E1488" s="50" t="n">
        <x:v>0</x:v>
      </x:c>
      <x:c r="F1488" s="52" t="str">
        <x:f>IF(OR($C1488="High-confidence innovation-driven",$C1488="Medium-confidence innovation-driven"),1,IF($C1488="Clear alternative-rationale",0,""))</x:f>
      </x:c>
      <x:c r="G1488" s="52" t="str">
        <x:f>IF('Deal_Master_Wide'!$M$215="","",'Deal_Master_Wide'!$M$215)</x:f>
        <x:v>Review</x:v>
      </x:c>
      <x:c r="H1488" s="50" t="str">
        <x:v>Amdipharm Mercury Company Limited</x:v>
      </x:c>
      <x:c r="I1488" s="50" t="str">
        <x:v>Primegen Ltd</x:v>
      </x:c>
      <x:c r="J1488" s="50" t="n">
        <x:v>2015</x:v>
      </x:c>
      <x:c r="K1488" s="50" t="n">
        <x:v>-1</x:v>
      </x:c>
      <x:c r="L1488" s="50" t="n">
        <x:v>2014</x:v>
      </x:c>
      <x:c r="M1488" s="50" t="n">
        <x:v>0</x:v>
      </x:c>
      <x:c r="N1488" s="50" t="n">
        <x:v>0</x:v>
      </x:c>
      <x:c r="O1488" s="52" t="str">
        <x:f>IF($F1488="","",$F1488*$M1488)</x:f>
      </x:c>
      <x:c r="P1488" s="54" t="str">
        <x:f>IF('Deal_Master_Wide'!$BR$215="","",'Deal_Master_Wide'!$BR$215)</x:f>
      </x:c>
      <x:c r="Q1488" s="54" t="str">
        <x:f>IF('Deal_Master_Wide'!$BY$215="","",'Deal_Master_Wide'!$BY$215)</x:f>
      </x:c>
      <x:c r="R1488" s="54" t="str">
        <x:f>IF('Deal_Master_Wide'!$CF$215="","",'Deal_Master_Wide'!$CF$215)</x:f>
      </x:c>
      <x:c r="S1488" s="54" t="str">
        <x:f>IF('Deal_Master_Wide'!$CM$215="","",'Deal_Master_Wide'!$CM$215)</x:f>
      </x:c>
      <x:c r="T1488" s="54" t="str">
        <x:f>IF('Deal_Master_Wide'!$CT$215="","",'Deal_Master_Wide'!$CT$215)</x:f>
      </x:c>
      <x:c r="U1488" s="54" t="str">
        <x:f>IF('Deal_Master_Wide'!$DA$215="","",'Deal_Master_Wide'!$DA$215)</x:f>
      </x:c>
      <x:c r="V1488" s="56" t="str">
        <x:f>IF('Deal_Master_Wide'!$DH$215="","",'Deal_Master_Wide'!$DH$215)</x:f>
      </x:c>
      <x:c r="W1488" s="56" t="str">
        <x:f>IF('Deal_Master_Wide'!$DO$215="","",'Deal_Master_Wide'!$DO$215)</x:f>
      </x:c>
      <x:c r="X1488" s="56" t="str">
        <x:f>IF('Deal_Master_Wide'!$DV$215="","",'Deal_Master_Wide'!$DV$215)</x:f>
      </x:c>
      <x:c r="Y1488" s="118" t="str">
        <x:f>IF('Deal_Master_Wide'!$EC$215="","",'Deal_Master_Wide'!$EC$215)</x:f>
      </x:c>
      <x:c r="Z1488" s="118" t="str">
        <x:f>IF('Deal_Master_Wide'!$EJ$215="","",'Deal_Master_Wide'!$EJ$215)</x:f>
      </x:c>
      <x:c r="AA1488" s="52" t="str">
        <x:f>IF('Deal_Master_Wide'!$AL$215="","",'Deal_Master_Wide'!$AL$215)</x:f>
        <x:v>Unknown</x:v>
      </x:c>
      <x:c r="AB1488" s="54" t="str">
        <x:f>IF('Deal_Master_Wide'!$AF$215="","",'Deal_Master_Wide'!$AF$215)</x:f>
      </x:c>
      <x:c r="AC1488" s="52" t="str">
        <x:f>IF(COUNT($P1488,$Q1488,$R1488,$S1488,$T1488,$U1488,$V1488,$W1488,$X1488)=9,"Yes","No")</x:f>
        <x:v>No</x:v>
      </x:c>
      <x:c r="AD1488" s="52" t="str">
        <x:f>IF(COUNT($Y1488,$Z1488)=2,"Yes","No")</x:f>
        <x:v>No</x:v>
      </x:c>
      <x:c r="AE1488" s="50" t="str"/>
      <x:c r="AF1488" t="str"/>
    </x:row>
    <x:row r="1489" ht="20" customHeight="1">
      <x:c r="A1489" s="50" t="str">
        <x:v>CTL-0213</x:v>
      </x:c>
      <x:c r="B1489" s="50" t="str">
        <x:v>Candidate alternative-rationale group</x:v>
      </x:c>
      <x:c r="C1489" s="52" t="str">
        <x:f>IF('Deal_Master_Wide'!$AU$215="","",'Deal_Master_Wide'!$AU$215)</x:f>
        <x:v>Not reviewed</x:v>
      </x:c>
      <x:c r="D1489" s="52" t="str">
        <x:f>IF('Deal_Master_Wide'!$AV$215="","",'Deal_Master_Wide'!$AV$215)</x:f>
        <x:v>Not assessed</x:v>
      </x:c>
      <x:c r="E1489" s="50" t="n">
        <x:v>0</x:v>
      </x:c>
      <x:c r="F1489" s="52" t="str">
        <x:f>IF(OR($C1489="High-confidence innovation-driven",$C1489="Medium-confidence innovation-driven"),1,IF($C1489="Clear alternative-rationale",0,""))</x:f>
      </x:c>
      <x:c r="G1489" s="52" t="str">
        <x:f>IF('Deal_Master_Wide'!$M$215="","",'Deal_Master_Wide'!$M$215)</x:f>
        <x:v>Review</x:v>
      </x:c>
      <x:c r="H1489" s="50" t="str">
        <x:v>Amdipharm Mercury Company Limited</x:v>
      </x:c>
      <x:c r="I1489" s="50" t="str">
        <x:v>Primegen Ltd</x:v>
      </x:c>
      <x:c r="J1489" s="50" t="n">
        <x:v>2015</x:v>
      </x:c>
      <x:c r="K1489" s="50" t="n">
        <x:v>0</x:v>
      </x:c>
      <x:c r="L1489" s="50" t="n">
        <x:v>2015</x:v>
      </x:c>
      <x:c r="M1489" s="50" t="n">
        <x:v>0</x:v>
      </x:c>
      <x:c r="N1489" s="50" t="n">
        <x:v>1</x:v>
      </x:c>
      <x:c r="O1489" s="52" t="str">
        <x:f>IF($F1489="","",$F1489*$M1489)</x:f>
      </x:c>
      <x:c r="P1489" s="54" t="str">
        <x:f>IF('Deal_Master_Wide'!$BS$215="","",'Deal_Master_Wide'!$BS$215)</x:f>
      </x:c>
      <x:c r="Q1489" s="54" t="str">
        <x:f>IF('Deal_Master_Wide'!$BZ$215="","",'Deal_Master_Wide'!$BZ$215)</x:f>
      </x:c>
      <x:c r="R1489" s="54" t="str">
        <x:f>IF('Deal_Master_Wide'!$CG$215="","",'Deal_Master_Wide'!$CG$215)</x:f>
      </x:c>
      <x:c r="S1489" s="54" t="str">
        <x:f>IF('Deal_Master_Wide'!$CN$215="","",'Deal_Master_Wide'!$CN$215)</x:f>
      </x:c>
      <x:c r="T1489" s="54" t="str">
        <x:f>IF('Deal_Master_Wide'!$CU$215="","",'Deal_Master_Wide'!$CU$215)</x:f>
      </x:c>
      <x:c r="U1489" s="54" t="str">
        <x:f>IF('Deal_Master_Wide'!$DB$215="","",'Deal_Master_Wide'!$DB$215)</x:f>
      </x:c>
      <x:c r="V1489" s="56" t="str">
        <x:f>IF('Deal_Master_Wide'!$DI$215="","",'Deal_Master_Wide'!$DI$215)</x:f>
      </x:c>
      <x:c r="W1489" s="56" t="str">
        <x:f>IF('Deal_Master_Wide'!$DP$215="","",'Deal_Master_Wide'!$DP$215)</x:f>
      </x:c>
      <x:c r="X1489" s="56" t="str">
        <x:f>IF('Deal_Master_Wide'!$DW$215="","",'Deal_Master_Wide'!$DW$215)</x:f>
      </x:c>
      <x:c r="Y1489" s="118" t="str">
        <x:f>IF('Deal_Master_Wide'!$ED$215="","",'Deal_Master_Wide'!$ED$215)</x:f>
      </x:c>
      <x:c r="Z1489" s="118" t="str">
        <x:f>IF('Deal_Master_Wide'!$EK$215="","",'Deal_Master_Wide'!$EK$215)</x:f>
      </x:c>
      <x:c r="AA1489" s="52" t="str">
        <x:f>IF('Deal_Master_Wide'!$AL$215="","",'Deal_Master_Wide'!$AL$215)</x:f>
        <x:v>Unknown</x:v>
      </x:c>
      <x:c r="AB1489" s="54" t="str">
        <x:f>IF('Deal_Master_Wide'!$AF$215="","",'Deal_Master_Wide'!$AF$215)</x:f>
      </x:c>
      <x:c r="AC1489" s="52" t="str">
        <x:f>IF(COUNT($P1489,$Q1489,$R1489,$S1489,$T1489,$U1489,$V1489,$W1489,$X1489)=9,"Yes","No")</x:f>
        <x:v>No</x:v>
      </x:c>
      <x:c r="AD1489" s="52" t="str">
        <x:f>IF(COUNT($Y1489,$Z1489)=2,"Yes","No")</x:f>
        <x:v>No</x:v>
      </x:c>
      <x:c r="AE1489" s="50" t="str"/>
      <x:c r="AF1489" t="str"/>
    </x:row>
    <x:row r="1490" ht="20" customHeight="1">
      <x:c r="A1490" s="50" t="str">
        <x:v>CTL-0213</x:v>
      </x:c>
      <x:c r="B1490" s="50" t="str">
        <x:v>Candidate alternative-rationale group</x:v>
      </x:c>
      <x:c r="C1490" s="52" t="str">
        <x:f>IF('Deal_Master_Wide'!$AU$215="","",'Deal_Master_Wide'!$AU$215)</x:f>
        <x:v>Not reviewed</x:v>
      </x:c>
      <x:c r="D1490" s="52" t="str">
        <x:f>IF('Deal_Master_Wide'!$AV$215="","",'Deal_Master_Wide'!$AV$215)</x:f>
        <x:v>Not assessed</x:v>
      </x:c>
      <x:c r="E1490" s="50" t="n">
        <x:v>0</x:v>
      </x:c>
      <x:c r="F1490" s="52" t="str">
        <x:f>IF(OR($C1490="High-confidence innovation-driven",$C1490="Medium-confidence innovation-driven"),1,IF($C1490="Clear alternative-rationale",0,""))</x:f>
      </x:c>
      <x:c r="G1490" s="52" t="str">
        <x:f>IF('Deal_Master_Wide'!$M$215="","",'Deal_Master_Wide'!$M$215)</x:f>
        <x:v>Review</x:v>
      </x:c>
      <x:c r="H1490" s="50" t="str">
        <x:v>Amdipharm Mercury Company Limited</x:v>
      </x:c>
      <x:c r="I1490" s="50" t="str">
        <x:v>Primegen Ltd</x:v>
      </x:c>
      <x:c r="J1490" s="50" t="n">
        <x:v>2015</x:v>
      </x:c>
      <x:c r="K1490" s="50" t="n">
        <x:v>1</x:v>
      </x:c>
      <x:c r="L1490" s="50" t="n">
        <x:v>2016</x:v>
      </x:c>
      <x:c r="M1490" s="50" t="n">
        <x:v>1</x:v>
      </x:c>
      <x:c r="N1490" s="50" t="n">
        <x:v>1</x:v>
      </x:c>
      <x:c r="O1490" s="52" t="str">
        <x:f>IF($F1490="","",$F1490*$M1490)</x:f>
      </x:c>
      <x:c r="P1490" s="54" t="str">
        <x:f>IF('Deal_Master_Wide'!$BT$215="","",'Deal_Master_Wide'!$BT$215)</x:f>
      </x:c>
      <x:c r="Q1490" s="54" t="str">
        <x:f>IF('Deal_Master_Wide'!$CA$215="","",'Deal_Master_Wide'!$CA$215)</x:f>
      </x:c>
      <x:c r="R1490" s="54" t="str">
        <x:f>IF('Deal_Master_Wide'!$CH$215="","",'Deal_Master_Wide'!$CH$215)</x:f>
      </x:c>
      <x:c r="S1490" s="54" t="str">
        <x:f>IF('Deal_Master_Wide'!$CO$215="","",'Deal_Master_Wide'!$CO$215)</x:f>
      </x:c>
      <x:c r="T1490" s="54" t="str">
        <x:f>IF('Deal_Master_Wide'!$CV$215="","",'Deal_Master_Wide'!$CV$215)</x:f>
      </x:c>
      <x:c r="U1490" s="54" t="str">
        <x:f>IF('Deal_Master_Wide'!$DC$215="","",'Deal_Master_Wide'!$DC$215)</x:f>
      </x:c>
      <x:c r="V1490" s="56" t="str">
        <x:f>IF('Deal_Master_Wide'!$DJ$215="","",'Deal_Master_Wide'!$DJ$215)</x:f>
      </x:c>
      <x:c r="W1490" s="56" t="str">
        <x:f>IF('Deal_Master_Wide'!$DQ$215="","",'Deal_Master_Wide'!$DQ$215)</x:f>
      </x:c>
      <x:c r="X1490" s="56" t="str">
        <x:f>IF('Deal_Master_Wide'!$DX$215="","",'Deal_Master_Wide'!$DX$215)</x:f>
      </x:c>
      <x:c r="Y1490" s="118" t="str">
        <x:f>IF('Deal_Master_Wide'!$EE$215="","",'Deal_Master_Wide'!$EE$215)</x:f>
      </x:c>
      <x:c r="Z1490" s="118" t="str">
        <x:f>IF('Deal_Master_Wide'!$EL$215="","",'Deal_Master_Wide'!$EL$215)</x:f>
      </x:c>
      <x:c r="AA1490" s="52" t="str">
        <x:f>IF('Deal_Master_Wide'!$AL$215="","",'Deal_Master_Wide'!$AL$215)</x:f>
        <x:v>Unknown</x:v>
      </x:c>
      <x:c r="AB1490" s="54" t="str">
        <x:f>IF('Deal_Master_Wide'!$AF$215="","",'Deal_Master_Wide'!$AF$215)</x:f>
      </x:c>
      <x:c r="AC1490" s="52" t="str">
        <x:f>IF(COUNT($P1490,$Q1490,$R1490,$S1490,$T1490,$U1490,$V1490,$W1490,$X1490)=9,"Yes","No")</x:f>
        <x:v>No</x:v>
      </x:c>
      <x:c r="AD1490" s="52" t="str">
        <x:f>IF(COUNT($Y1490,$Z1490)=2,"Yes","No")</x:f>
        <x:v>No</x:v>
      </x:c>
      <x:c r="AE1490" s="50" t="str"/>
      <x:c r="AF1490" t="str"/>
    </x:row>
    <x:row r="1491" ht="20" customHeight="1">
      <x:c r="A1491" s="50" t="str">
        <x:v>CTL-0213</x:v>
      </x:c>
      <x:c r="B1491" s="50" t="str">
        <x:v>Candidate alternative-rationale group</x:v>
      </x:c>
      <x:c r="C1491" s="52" t="str">
        <x:f>IF('Deal_Master_Wide'!$AU$215="","",'Deal_Master_Wide'!$AU$215)</x:f>
        <x:v>Not reviewed</x:v>
      </x:c>
      <x:c r="D1491" s="52" t="str">
        <x:f>IF('Deal_Master_Wide'!$AV$215="","",'Deal_Master_Wide'!$AV$215)</x:f>
        <x:v>Not assessed</x:v>
      </x:c>
      <x:c r="E1491" s="50" t="n">
        <x:v>0</x:v>
      </x:c>
      <x:c r="F1491" s="52" t="str">
        <x:f>IF(OR($C1491="High-confidence innovation-driven",$C1491="Medium-confidence innovation-driven"),1,IF($C1491="Clear alternative-rationale",0,""))</x:f>
      </x:c>
      <x:c r="G1491" s="52" t="str">
        <x:f>IF('Deal_Master_Wide'!$M$215="","",'Deal_Master_Wide'!$M$215)</x:f>
        <x:v>Review</x:v>
      </x:c>
      <x:c r="H1491" s="50" t="str">
        <x:v>Amdipharm Mercury Company Limited</x:v>
      </x:c>
      <x:c r="I1491" s="50" t="str">
        <x:v>Primegen Ltd</x:v>
      </x:c>
      <x:c r="J1491" s="50" t="n">
        <x:v>2015</x:v>
      </x:c>
      <x:c r="K1491" s="50" t="n">
        <x:v>2</x:v>
      </x:c>
      <x:c r="L1491" s="50" t="n">
        <x:v>2017</x:v>
      </x:c>
      <x:c r="M1491" s="50" t="n">
        <x:v>1</x:v>
      </x:c>
      <x:c r="N1491" s="50" t="n">
        <x:v>1</x:v>
      </x:c>
      <x:c r="O1491" s="52" t="str">
        <x:f>IF($F1491="","",$F1491*$M1491)</x:f>
      </x:c>
      <x:c r="P1491" s="54" t="str">
        <x:f>IF('Deal_Master_Wide'!$BU$215="","",'Deal_Master_Wide'!$BU$215)</x:f>
      </x:c>
      <x:c r="Q1491" s="54" t="str">
        <x:f>IF('Deal_Master_Wide'!$CB$215="","",'Deal_Master_Wide'!$CB$215)</x:f>
      </x:c>
      <x:c r="R1491" s="54" t="str">
        <x:f>IF('Deal_Master_Wide'!$CI$215="","",'Deal_Master_Wide'!$CI$215)</x:f>
      </x:c>
      <x:c r="S1491" s="54" t="str">
        <x:f>IF('Deal_Master_Wide'!$CP$215="","",'Deal_Master_Wide'!$CP$215)</x:f>
      </x:c>
      <x:c r="T1491" s="54" t="str">
        <x:f>IF('Deal_Master_Wide'!$CW$215="","",'Deal_Master_Wide'!$CW$215)</x:f>
      </x:c>
      <x:c r="U1491" s="54" t="str">
        <x:f>IF('Deal_Master_Wide'!$DD$215="","",'Deal_Master_Wide'!$DD$215)</x:f>
      </x:c>
      <x:c r="V1491" s="56" t="str">
        <x:f>IF('Deal_Master_Wide'!$DK$215="","",'Deal_Master_Wide'!$DK$215)</x:f>
      </x:c>
      <x:c r="W1491" s="56" t="str">
        <x:f>IF('Deal_Master_Wide'!$DR$215="","",'Deal_Master_Wide'!$DR$215)</x:f>
      </x:c>
      <x:c r="X1491" s="56" t="str">
        <x:f>IF('Deal_Master_Wide'!$DY$215="","",'Deal_Master_Wide'!$DY$215)</x:f>
      </x:c>
      <x:c r="Y1491" s="118" t="str">
        <x:f>IF('Deal_Master_Wide'!$EF$215="","",'Deal_Master_Wide'!$EF$215)</x:f>
      </x:c>
      <x:c r="Z1491" s="118" t="str">
        <x:f>IF('Deal_Master_Wide'!$EM$215="","",'Deal_Master_Wide'!$EM$215)</x:f>
      </x:c>
      <x:c r="AA1491" s="52" t="str">
        <x:f>IF('Deal_Master_Wide'!$AL$215="","",'Deal_Master_Wide'!$AL$215)</x:f>
        <x:v>Unknown</x:v>
      </x:c>
      <x:c r="AB1491" s="54" t="str">
        <x:f>IF('Deal_Master_Wide'!$AF$215="","",'Deal_Master_Wide'!$AF$215)</x:f>
      </x:c>
      <x:c r="AC1491" s="52" t="str">
        <x:f>IF(COUNT($P1491,$Q1491,$R1491,$S1491,$T1491,$U1491,$V1491,$W1491,$X1491)=9,"Yes","No")</x:f>
        <x:v>No</x:v>
      </x:c>
      <x:c r="AD1491" s="52" t="str">
        <x:f>IF(COUNT($Y1491,$Z1491)=2,"Yes","No")</x:f>
        <x:v>No</x:v>
      </x:c>
      <x:c r="AE1491" s="50" t="str"/>
      <x:c r="AF1491" t="str"/>
    </x:row>
    <x:row r="1492" ht="20" customHeight="1">
      <x:c r="A1492" s="50" t="str">
        <x:v>CTL-0213</x:v>
      </x:c>
      <x:c r="B1492" s="50" t="str">
        <x:v>Candidate alternative-rationale group</x:v>
      </x:c>
      <x:c r="C1492" s="52" t="str">
        <x:f>IF('Deal_Master_Wide'!$AU$215="","",'Deal_Master_Wide'!$AU$215)</x:f>
        <x:v>Not reviewed</x:v>
      </x:c>
      <x:c r="D1492" s="52" t="str">
        <x:f>IF('Deal_Master_Wide'!$AV$215="","",'Deal_Master_Wide'!$AV$215)</x:f>
        <x:v>Not assessed</x:v>
      </x:c>
      <x:c r="E1492" s="50" t="n">
        <x:v>0</x:v>
      </x:c>
      <x:c r="F1492" s="52" t="str">
        <x:f>IF(OR($C1492="High-confidence innovation-driven",$C1492="Medium-confidence innovation-driven"),1,IF($C1492="Clear alternative-rationale",0,""))</x:f>
      </x:c>
      <x:c r="G1492" s="52" t="str">
        <x:f>IF('Deal_Master_Wide'!$M$215="","",'Deal_Master_Wide'!$M$215)</x:f>
        <x:v>Review</x:v>
      </x:c>
      <x:c r="H1492" s="50" t="str">
        <x:v>Amdipharm Mercury Company Limited</x:v>
      </x:c>
      <x:c r="I1492" s="50" t="str">
        <x:v>Primegen Ltd</x:v>
      </x:c>
      <x:c r="J1492" s="50" t="n">
        <x:v>2015</x:v>
      </x:c>
      <x:c r="K1492" s="50" t="n">
        <x:v>3</x:v>
      </x:c>
      <x:c r="L1492" s="50" t="n">
        <x:v>2018</x:v>
      </x:c>
      <x:c r="M1492" s="50" t="n">
        <x:v>1</x:v>
      </x:c>
      <x:c r="N1492" s="50" t="n">
        <x:v>1</x:v>
      </x:c>
      <x:c r="O1492" s="52" t="str">
        <x:f>IF($F1492="","",$F1492*$M1492)</x:f>
      </x:c>
      <x:c r="P1492" s="54" t="str">
        <x:f>IF('Deal_Master_Wide'!$BV$215="","",'Deal_Master_Wide'!$BV$215)</x:f>
      </x:c>
      <x:c r="Q1492" s="54" t="str">
        <x:f>IF('Deal_Master_Wide'!$CC$215="","",'Deal_Master_Wide'!$CC$215)</x:f>
      </x:c>
      <x:c r="R1492" s="54" t="str">
        <x:f>IF('Deal_Master_Wide'!$CJ$215="","",'Deal_Master_Wide'!$CJ$215)</x:f>
      </x:c>
      <x:c r="S1492" s="54" t="str">
        <x:f>IF('Deal_Master_Wide'!$CQ$215="","",'Deal_Master_Wide'!$CQ$215)</x:f>
      </x:c>
      <x:c r="T1492" s="54" t="str">
        <x:f>IF('Deal_Master_Wide'!$CX$215="","",'Deal_Master_Wide'!$CX$215)</x:f>
      </x:c>
      <x:c r="U1492" s="54" t="str">
        <x:f>IF('Deal_Master_Wide'!$DE$215="","",'Deal_Master_Wide'!$DE$215)</x:f>
      </x:c>
      <x:c r="V1492" s="56" t="str">
        <x:f>IF('Deal_Master_Wide'!$DL$215="","",'Deal_Master_Wide'!$DL$215)</x:f>
      </x:c>
      <x:c r="W1492" s="56" t="str">
        <x:f>IF('Deal_Master_Wide'!$DS$215="","",'Deal_Master_Wide'!$DS$215)</x:f>
      </x:c>
      <x:c r="X1492" s="56" t="str">
        <x:f>IF('Deal_Master_Wide'!$DZ$215="","",'Deal_Master_Wide'!$DZ$215)</x:f>
      </x:c>
      <x:c r="Y1492" s="118" t="str">
        <x:f>IF('Deal_Master_Wide'!$EG$215="","",'Deal_Master_Wide'!$EG$215)</x:f>
      </x:c>
      <x:c r="Z1492" s="118" t="str">
        <x:f>IF('Deal_Master_Wide'!$EN$215="","",'Deal_Master_Wide'!$EN$215)</x:f>
      </x:c>
      <x:c r="AA1492" s="52" t="str">
        <x:f>IF('Deal_Master_Wide'!$AL$215="","",'Deal_Master_Wide'!$AL$215)</x:f>
        <x:v>Unknown</x:v>
      </x:c>
      <x:c r="AB1492" s="54" t="str">
        <x:f>IF('Deal_Master_Wide'!$AF$215="","",'Deal_Master_Wide'!$AF$215)</x:f>
      </x:c>
      <x:c r="AC1492" s="52" t="str">
        <x:f>IF(COUNT($P1492,$Q1492,$R1492,$S1492,$T1492,$U1492,$V1492,$W1492,$X1492)=9,"Yes","No")</x:f>
        <x:v>No</x:v>
      </x:c>
      <x:c r="AD1492" s="52" t="str">
        <x:f>IF(COUNT($Y1492,$Z1492)=2,"Yes","No")</x:f>
        <x:v>No</x:v>
      </x:c>
      <x:c r="AE1492" s="50" t="str"/>
      <x:c r="AF1492" t="str"/>
    </x:row>
    <x:row r="1493" ht="20" customHeight="1">
      <x:c r="A1493" s="50" t="str">
        <x:v>CTL-0214</x:v>
      </x:c>
      <x:c r="B1493" s="50" t="str">
        <x:v>Candidate alternative-rationale group</x:v>
      </x:c>
      <x:c r="C1493" s="52" t="str">
        <x:f>IF('Deal_Master_Wide'!$AU$216="","",'Deal_Master_Wide'!$AU$216)</x:f>
        <x:v>Not reviewed</x:v>
      </x:c>
      <x:c r="D1493" s="52" t="str">
        <x:f>IF('Deal_Master_Wide'!$AV$216="","",'Deal_Master_Wide'!$AV$216)</x:f>
        <x:v>Not assessed</x:v>
      </x:c>
      <x:c r="E1493" s="50" t="n">
        <x:v>0</x:v>
      </x:c>
      <x:c r="F1493" s="52" t="str">
        <x:f>IF(OR($C1493="High-confidence innovation-driven",$C1493="Medium-confidence innovation-driven"),1,IF($C1493="Clear alternative-rationale",0,""))</x:f>
      </x:c>
      <x:c r="G1493" s="52" t="str">
        <x:f>IF('Deal_Master_Wide'!$M$216="","",'Deal_Master_Wide'!$M$216)</x:f>
        <x:v>Review</x:v>
      </x:c>
      <x:c r="H1493" s="50" t="str">
        <x:v>NIOX Group plc</x:v>
      </x:c>
      <x:c r="I1493" s="50" t="str">
        <x:v>Prosonix Ltd (Inactive)</x:v>
      </x:c>
      <x:c r="J1493" s="50" t="n">
        <x:v>2015</x:v>
      </x:c>
      <x:c r="K1493" s="50" t="n">
        <x:v>-3</x:v>
      </x:c>
      <x:c r="L1493" s="50" t="n">
        <x:v>2012</x:v>
      </x:c>
      <x:c r="M1493" s="50" t="n">
        <x:v>0</x:v>
      </x:c>
      <x:c r="N1493" s="50" t="n">
        <x:v>0</x:v>
      </x:c>
      <x:c r="O1493" s="52" t="str">
        <x:f>IF($F1493="","",$F1493*$M1493)</x:f>
      </x:c>
      <x:c r="P1493" s="54" t="str">
        <x:f>IF('Deal_Master_Wide'!$BP$216="","",'Deal_Master_Wide'!$BP$216)</x:f>
      </x:c>
      <x:c r="Q1493" s="54" t="str">
        <x:f>IF('Deal_Master_Wide'!$BW$216="","",'Deal_Master_Wide'!$BW$216)</x:f>
      </x:c>
      <x:c r="R1493" s="54" t="str">
        <x:f>IF('Deal_Master_Wide'!$CD$216="","",'Deal_Master_Wide'!$CD$216)</x:f>
      </x:c>
      <x:c r="S1493" s="54" t="str">
        <x:f>IF('Deal_Master_Wide'!$CK$216="","",'Deal_Master_Wide'!$CK$216)</x:f>
      </x:c>
      <x:c r="T1493" s="54" t="str">
        <x:f>IF('Deal_Master_Wide'!$CR$216="","",'Deal_Master_Wide'!$CR$216)</x:f>
      </x:c>
      <x:c r="U1493" s="54" t="str">
        <x:f>IF('Deal_Master_Wide'!$CY$216="","",'Deal_Master_Wide'!$CY$216)</x:f>
      </x:c>
      <x:c r="V1493" s="56" t="str">
        <x:f>IF('Deal_Master_Wide'!$DF$216="","",'Deal_Master_Wide'!$DF$216)</x:f>
      </x:c>
      <x:c r="W1493" s="56" t="str">
        <x:f>IF('Deal_Master_Wide'!$DM$216="","",'Deal_Master_Wide'!$DM$216)</x:f>
      </x:c>
      <x:c r="X1493" s="56" t="str">
        <x:f>IF('Deal_Master_Wide'!$DT$216="","",'Deal_Master_Wide'!$DT$216)</x:f>
      </x:c>
      <x:c r="Y1493" s="118" t="str">
        <x:f>IF('Deal_Master_Wide'!$EA$216="","",'Deal_Master_Wide'!$EA$216)</x:f>
      </x:c>
      <x:c r="Z1493" s="118" t="str">
        <x:f>IF('Deal_Master_Wide'!$EH$216="","",'Deal_Master_Wide'!$EH$216)</x:f>
      </x:c>
      <x:c r="AA1493" s="52" t="str">
        <x:f>IF('Deal_Master_Wide'!$AL$216="","",'Deal_Master_Wide'!$AL$216)</x:f>
        <x:v>Unknown</x:v>
      </x:c>
      <x:c r="AB1493" s="54" t="n">
        <x:f>IF('Deal_Master_Wide'!$AF$216="","",'Deal_Master_Wide'!$AF$216)</x:f>
        <x:v>155</x:v>
      </x:c>
      <x:c r="AC1493" s="52" t="str">
        <x:f>IF(COUNT($P1493,$Q1493,$R1493,$S1493,$T1493,$U1493,$V1493,$W1493,$X1493)=9,"Yes","No")</x:f>
        <x:v>No</x:v>
      </x:c>
      <x:c r="AD1493" s="52" t="str">
        <x:f>IF(COUNT($Y1493,$Z1493)=2,"Yes","No")</x:f>
        <x:v>No</x:v>
      </x:c>
      <x:c r="AE1493" s="50" t="str"/>
      <x:c r="AF1493" t="str"/>
    </x:row>
    <x:row r="1494" ht="20" customHeight="1">
      <x:c r="A1494" s="50" t="str">
        <x:v>CTL-0214</x:v>
      </x:c>
      <x:c r="B1494" s="50" t="str">
        <x:v>Candidate alternative-rationale group</x:v>
      </x:c>
      <x:c r="C1494" s="52" t="str">
        <x:f>IF('Deal_Master_Wide'!$AU$216="","",'Deal_Master_Wide'!$AU$216)</x:f>
        <x:v>Not reviewed</x:v>
      </x:c>
      <x:c r="D1494" s="52" t="str">
        <x:f>IF('Deal_Master_Wide'!$AV$216="","",'Deal_Master_Wide'!$AV$216)</x:f>
        <x:v>Not assessed</x:v>
      </x:c>
      <x:c r="E1494" s="50" t="n">
        <x:v>0</x:v>
      </x:c>
      <x:c r="F1494" s="52" t="str">
        <x:f>IF(OR($C1494="High-confidence innovation-driven",$C1494="Medium-confidence innovation-driven"),1,IF($C1494="Clear alternative-rationale",0,""))</x:f>
      </x:c>
      <x:c r="G1494" s="52" t="str">
        <x:f>IF('Deal_Master_Wide'!$M$216="","",'Deal_Master_Wide'!$M$216)</x:f>
        <x:v>Review</x:v>
      </x:c>
      <x:c r="H1494" s="50" t="str">
        <x:v>NIOX Group plc</x:v>
      </x:c>
      <x:c r="I1494" s="50" t="str">
        <x:v>Prosonix Ltd (Inactive)</x:v>
      </x:c>
      <x:c r="J1494" s="50" t="n">
        <x:v>2015</x:v>
      </x:c>
      <x:c r="K1494" s="50" t="n">
        <x:v>-2</x:v>
      </x:c>
      <x:c r="L1494" s="50" t="n">
        <x:v>2013</x:v>
      </x:c>
      <x:c r="M1494" s="50" t="n">
        <x:v>0</x:v>
      </x:c>
      <x:c r="N1494" s="50" t="n">
        <x:v>0</x:v>
      </x:c>
      <x:c r="O1494" s="52" t="str">
        <x:f>IF($F1494="","",$F1494*$M1494)</x:f>
      </x:c>
      <x:c r="P1494" s="54" t="str">
        <x:f>IF('Deal_Master_Wide'!$BQ$216="","",'Deal_Master_Wide'!$BQ$216)</x:f>
      </x:c>
      <x:c r="Q1494" s="54" t="str">
        <x:f>IF('Deal_Master_Wide'!$BX$216="","",'Deal_Master_Wide'!$BX$216)</x:f>
      </x:c>
      <x:c r="R1494" s="54" t="str">
        <x:f>IF('Deal_Master_Wide'!$CE$216="","",'Deal_Master_Wide'!$CE$216)</x:f>
      </x:c>
      <x:c r="S1494" s="54" t="str">
        <x:f>IF('Deal_Master_Wide'!$CL$216="","",'Deal_Master_Wide'!$CL$216)</x:f>
      </x:c>
      <x:c r="T1494" s="54" t="str">
        <x:f>IF('Deal_Master_Wide'!$CS$216="","",'Deal_Master_Wide'!$CS$216)</x:f>
      </x:c>
      <x:c r="U1494" s="54" t="str">
        <x:f>IF('Deal_Master_Wide'!$CZ$216="","",'Deal_Master_Wide'!$CZ$216)</x:f>
      </x:c>
      <x:c r="V1494" s="56" t="str">
        <x:f>IF('Deal_Master_Wide'!$DG$216="","",'Deal_Master_Wide'!$DG$216)</x:f>
      </x:c>
      <x:c r="W1494" s="56" t="str">
        <x:f>IF('Deal_Master_Wide'!$DN$216="","",'Deal_Master_Wide'!$DN$216)</x:f>
      </x:c>
      <x:c r="X1494" s="56" t="str">
        <x:f>IF('Deal_Master_Wide'!$DU$216="","",'Deal_Master_Wide'!$DU$216)</x:f>
      </x:c>
      <x:c r="Y1494" s="118" t="str">
        <x:f>IF('Deal_Master_Wide'!$EB$216="","",'Deal_Master_Wide'!$EB$216)</x:f>
      </x:c>
      <x:c r="Z1494" s="118" t="str">
        <x:f>IF('Deal_Master_Wide'!$EI$216="","",'Deal_Master_Wide'!$EI$216)</x:f>
      </x:c>
      <x:c r="AA1494" s="52" t="str">
        <x:f>IF('Deal_Master_Wide'!$AL$216="","",'Deal_Master_Wide'!$AL$216)</x:f>
        <x:v>Unknown</x:v>
      </x:c>
      <x:c r="AB1494" s="54" t="n">
        <x:f>IF('Deal_Master_Wide'!$AF$216="","",'Deal_Master_Wide'!$AF$216)</x:f>
        <x:v>155</x:v>
      </x:c>
      <x:c r="AC1494" s="52" t="str">
        <x:f>IF(COUNT($P1494,$Q1494,$R1494,$S1494,$T1494,$U1494,$V1494,$W1494,$X1494)=9,"Yes","No")</x:f>
        <x:v>No</x:v>
      </x:c>
      <x:c r="AD1494" s="52" t="str">
        <x:f>IF(COUNT($Y1494,$Z1494)=2,"Yes","No")</x:f>
        <x:v>No</x:v>
      </x:c>
      <x:c r="AE1494" s="50" t="str"/>
      <x:c r="AF1494" t="str"/>
    </x:row>
    <x:row r="1495" ht="20" customHeight="1">
      <x:c r="A1495" s="50" t="str">
        <x:v>CTL-0214</x:v>
      </x:c>
      <x:c r="B1495" s="50" t="str">
        <x:v>Candidate alternative-rationale group</x:v>
      </x:c>
      <x:c r="C1495" s="52" t="str">
        <x:f>IF('Deal_Master_Wide'!$AU$216="","",'Deal_Master_Wide'!$AU$216)</x:f>
        <x:v>Not reviewed</x:v>
      </x:c>
      <x:c r="D1495" s="52" t="str">
        <x:f>IF('Deal_Master_Wide'!$AV$216="","",'Deal_Master_Wide'!$AV$216)</x:f>
        <x:v>Not assessed</x:v>
      </x:c>
      <x:c r="E1495" s="50" t="n">
        <x:v>0</x:v>
      </x:c>
      <x:c r="F1495" s="52" t="str">
        <x:f>IF(OR($C1495="High-confidence innovation-driven",$C1495="Medium-confidence innovation-driven"),1,IF($C1495="Clear alternative-rationale",0,""))</x:f>
      </x:c>
      <x:c r="G1495" s="52" t="str">
        <x:f>IF('Deal_Master_Wide'!$M$216="","",'Deal_Master_Wide'!$M$216)</x:f>
        <x:v>Review</x:v>
      </x:c>
      <x:c r="H1495" s="50" t="str">
        <x:v>NIOX Group plc</x:v>
      </x:c>
      <x:c r="I1495" s="50" t="str">
        <x:v>Prosonix Ltd (Inactive)</x:v>
      </x:c>
      <x:c r="J1495" s="50" t="n">
        <x:v>2015</x:v>
      </x:c>
      <x:c r="K1495" s="50" t="n">
        <x:v>-1</x:v>
      </x:c>
      <x:c r="L1495" s="50" t="n">
        <x:v>2014</x:v>
      </x:c>
      <x:c r="M1495" s="50" t="n">
        <x:v>0</x:v>
      </x:c>
      <x:c r="N1495" s="50" t="n">
        <x:v>0</x:v>
      </x:c>
      <x:c r="O1495" s="52" t="str">
        <x:f>IF($F1495="","",$F1495*$M1495)</x:f>
      </x:c>
      <x:c r="P1495" s="54" t="str">
        <x:f>IF('Deal_Master_Wide'!$BR$216="","",'Deal_Master_Wide'!$BR$216)</x:f>
      </x:c>
      <x:c r="Q1495" s="54" t="str">
        <x:f>IF('Deal_Master_Wide'!$BY$216="","",'Deal_Master_Wide'!$BY$216)</x:f>
      </x:c>
      <x:c r="R1495" s="54" t="str">
        <x:f>IF('Deal_Master_Wide'!$CF$216="","",'Deal_Master_Wide'!$CF$216)</x:f>
      </x:c>
      <x:c r="S1495" s="54" t="str">
        <x:f>IF('Deal_Master_Wide'!$CM$216="","",'Deal_Master_Wide'!$CM$216)</x:f>
      </x:c>
      <x:c r="T1495" s="54" t="str">
        <x:f>IF('Deal_Master_Wide'!$CT$216="","",'Deal_Master_Wide'!$CT$216)</x:f>
      </x:c>
      <x:c r="U1495" s="54" t="str">
        <x:f>IF('Deal_Master_Wide'!$DA$216="","",'Deal_Master_Wide'!$DA$216)</x:f>
      </x:c>
      <x:c r="V1495" s="56" t="str">
        <x:f>IF('Deal_Master_Wide'!$DH$216="","",'Deal_Master_Wide'!$DH$216)</x:f>
      </x:c>
      <x:c r="W1495" s="56" t="str">
        <x:f>IF('Deal_Master_Wide'!$DO$216="","",'Deal_Master_Wide'!$DO$216)</x:f>
      </x:c>
      <x:c r="X1495" s="56" t="str">
        <x:f>IF('Deal_Master_Wide'!$DV$216="","",'Deal_Master_Wide'!$DV$216)</x:f>
      </x:c>
      <x:c r="Y1495" s="118" t="str">
        <x:f>IF('Deal_Master_Wide'!$EC$216="","",'Deal_Master_Wide'!$EC$216)</x:f>
      </x:c>
      <x:c r="Z1495" s="118" t="str">
        <x:f>IF('Deal_Master_Wide'!$EJ$216="","",'Deal_Master_Wide'!$EJ$216)</x:f>
      </x:c>
      <x:c r="AA1495" s="52" t="str">
        <x:f>IF('Deal_Master_Wide'!$AL$216="","",'Deal_Master_Wide'!$AL$216)</x:f>
        <x:v>Unknown</x:v>
      </x:c>
      <x:c r="AB1495" s="54" t="n">
        <x:f>IF('Deal_Master_Wide'!$AF$216="","",'Deal_Master_Wide'!$AF$216)</x:f>
        <x:v>155</x:v>
      </x:c>
      <x:c r="AC1495" s="52" t="str">
        <x:f>IF(COUNT($P1495,$Q1495,$R1495,$S1495,$T1495,$U1495,$V1495,$W1495,$X1495)=9,"Yes","No")</x:f>
        <x:v>No</x:v>
      </x:c>
      <x:c r="AD1495" s="52" t="str">
        <x:f>IF(COUNT($Y1495,$Z1495)=2,"Yes","No")</x:f>
        <x:v>No</x:v>
      </x:c>
      <x:c r="AE1495" s="50" t="str"/>
      <x:c r="AF1495" t="str"/>
    </x:row>
    <x:row r="1496" ht="20" customHeight="1">
      <x:c r="A1496" s="50" t="str">
        <x:v>CTL-0214</x:v>
      </x:c>
      <x:c r="B1496" s="50" t="str">
        <x:v>Candidate alternative-rationale group</x:v>
      </x:c>
      <x:c r="C1496" s="52" t="str">
        <x:f>IF('Deal_Master_Wide'!$AU$216="","",'Deal_Master_Wide'!$AU$216)</x:f>
        <x:v>Not reviewed</x:v>
      </x:c>
      <x:c r="D1496" s="52" t="str">
        <x:f>IF('Deal_Master_Wide'!$AV$216="","",'Deal_Master_Wide'!$AV$216)</x:f>
        <x:v>Not assessed</x:v>
      </x:c>
      <x:c r="E1496" s="50" t="n">
        <x:v>0</x:v>
      </x:c>
      <x:c r="F1496" s="52" t="str">
        <x:f>IF(OR($C1496="High-confidence innovation-driven",$C1496="Medium-confidence innovation-driven"),1,IF($C1496="Clear alternative-rationale",0,""))</x:f>
      </x:c>
      <x:c r="G1496" s="52" t="str">
        <x:f>IF('Deal_Master_Wide'!$M$216="","",'Deal_Master_Wide'!$M$216)</x:f>
        <x:v>Review</x:v>
      </x:c>
      <x:c r="H1496" s="50" t="str">
        <x:v>NIOX Group plc</x:v>
      </x:c>
      <x:c r="I1496" s="50" t="str">
        <x:v>Prosonix Ltd (Inactive)</x:v>
      </x:c>
      <x:c r="J1496" s="50" t="n">
        <x:v>2015</x:v>
      </x:c>
      <x:c r="K1496" s="50" t="n">
        <x:v>0</x:v>
      </x:c>
      <x:c r="L1496" s="50" t="n">
        <x:v>2015</x:v>
      </x:c>
      <x:c r="M1496" s="50" t="n">
        <x:v>0</x:v>
      </x:c>
      <x:c r="N1496" s="50" t="n">
        <x:v>1</x:v>
      </x:c>
      <x:c r="O1496" s="52" t="str">
        <x:f>IF($F1496="","",$F1496*$M1496)</x:f>
      </x:c>
      <x:c r="P1496" s="54" t="str">
        <x:f>IF('Deal_Master_Wide'!$BS$216="","",'Deal_Master_Wide'!$BS$216)</x:f>
      </x:c>
      <x:c r="Q1496" s="54" t="str">
        <x:f>IF('Deal_Master_Wide'!$BZ$216="","",'Deal_Master_Wide'!$BZ$216)</x:f>
      </x:c>
      <x:c r="R1496" s="54" t="str">
        <x:f>IF('Deal_Master_Wide'!$CG$216="","",'Deal_Master_Wide'!$CG$216)</x:f>
      </x:c>
      <x:c r="S1496" s="54" t="str">
        <x:f>IF('Deal_Master_Wide'!$CN$216="","",'Deal_Master_Wide'!$CN$216)</x:f>
      </x:c>
      <x:c r="T1496" s="54" t="str">
        <x:f>IF('Deal_Master_Wide'!$CU$216="","",'Deal_Master_Wide'!$CU$216)</x:f>
      </x:c>
      <x:c r="U1496" s="54" t="str">
        <x:f>IF('Deal_Master_Wide'!$DB$216="","",'Deal_Master_Wide'!$DB$216)</x:f>
      </x:c>
      <x:c r="V1496" s="56" t="str">
        <x:f>IF('Deal_Master_Wide'!$DI$216="","",'Deal_Master_Wide'!$DI$216)</x:f>
      </x:c>
      <x:c r="W1496" s="56" t="str">
        <x:f>IF('Deal_Master_Wide'!$DP$216="","",'Deal_Master_Wide'!$DP$216)</x:f>
      </x:c>
      <x:c r="X1496" s="56" t="str">
        <x:f>IF('Deal_Master_Wide'!$DW$216="","",'Deal_Master_Wide'!$DW$216)</x:f>
      </x:c>
      <x:c r="Y1496" s="118" t="str">
        <x:f>IF('Deal_Master_Wide'!$ED$216="","",'Deal_Master_Wide'!$ED$216)</x:f>
      </x:c>
      <x:c r="Z1496" s="118" t="str">
        <x:f>IF('Deal_Master_Wide'!$EK$216="","",'Deal_Master_Wide'!$EK$216)</x:f>
      </x:c>
      <x:c r="AA1496" s="52" t="str">
        <x:f>IF('Deal_Master_Wide'!$AL$216="","",'Deal_Master_Wide'!$AL$216)</x:f>
        <x:v>Unknown</x:v>
      </x:c>
      <x:c r="AB1496" s="54" t="n">
        <x:f>IF('Deal_Master_Wide'!$AF$216="","",'Deal_Master_Wide'!$AF$216)</x:f>
        <x:v>155</x:v>
      </x:c>
      <x:c r="AC1496" s="52" t="str">
        <x:f>IF(COUNT($P1496,$Q1496,$R1496,$S1496,$T1496,$U1496,$V1496,$W1496,$X1496)=9,"Yes","No")</x:f>
        <x:v>No</x:v>
      </x:c>
      <x:c r="AD1496" s="52" t="str">
        <x:f>IF(COUNT($Y1496,$Z1496)=2,"Yes","No")</x:f>
        <x:v>No</x:v>
      </x:c>
      <x:c r="AE1496" s="50" t="str"/>
      <x:c r="AF1496" t="str"/>
    </x:row>
    <x:row r="1497" ht="20" customHeight="1">
      <x:c r="A1497" s="50" t="str">
        <x:v>CTL-0214</x:v>
      </x:c>
      <x:c r="B1497" s="50" t="str">
        <x:v>Candidate alternative-rationale group</x:v>
      </x:c>
      <x:c r="C1497" s="52" t="str">
        <x:f>IF('Deal_Master_Wide'!$AU$216="","",'Deal_Master_Wide'!$AU$216)</x:f>
        <x:v>Not reviewed</x:v>
      </x:c>
      <x:c r="D1497" s="52" t="str">
        <x:f>IF('Deal_Master_Wide'!$AV$216="","",'Deal_Master_Wide'!$AV$216)</x:f>
        <x:v>Not assessed</x:v>
      </x:c>
      <x:c r="E1497" s="50" t="n">
        <x:v>0</x:v>
      </x:c>
      <x:c r="F1497" s="52" t="str">
        <x:f>IF(OR($C1497="High-confidence innovation-driven",$C1497="Medium-confidence innovation-driven"),1,IF($C1497="Clear alternative-rationale",0,""))</x:f>
      </x:c>
      <x:c r="G1497" s="52" t="str">
        <x:f>IF('Deal_Master_Wide'!$M$216="","",'Deal_Master_Wide'!$M$216)</x:f>
        <x:v>Review</x:v>
      </x:c>
      <x:c r="H1497" s="50" t="str">
        <x:v>NIOX Group plc</x:v>
      </x:c>
      <x:c r="I1497" s="50" t="str">
        <x:v>Prosonix Ltd (Inactive)</x:v>
      </x:c>
      <x:c r="J1497" s="50" t="n">
        <x:v>2015</x:v>
      </x:c>
      <x:c r="K1497" s="50" t="n">
        <x:v>1</x:v>
      </x:c>
      <x:c r="L1497" s="50" t="n">
        <x:v>2016</x:v>
      </x:c>
      <x:c r="M1497" s="50" t="n">
        <x:v>1</x:v>
      </x:c>
      <x:c r="N1497" s="50" t="n">
        <x:v>1</x:v>
      </x:c>
      <x:c r="O1497" s="52" t="str">
        <x:f>IF($F1497="","",$F1497*$M1497)</x:f>
      </x:c>
      <x:c r="P1497" s="54" t="str">
        <x:f>IF('Deal_Master_Wide'!$BT$216="","",'Deal_Master_Wide'!$BT$216)</x:f>
      </x:c>
      <x:c r="Q1497" s="54" t="str">
        <x:f>IF('Deal_Master_Wide'!$CA$216="","",'Deal_Master_Wide'!$CA$216)</x:f>
      </x:c>
      <x:c r="R1497" s="54" t="str">
        <x:f>IF('Deal_Master_Wide'!$CH$216="","",'Deal_Master_Wide'!$CH$216)</x:f>
      </x:c>
      <x:c r="S1497" s="54" t="str">
        <x:f>IF('Deal_Master_Wide'!$CO$216="","",'Deal_Master_Wide'!$CO$216)</x:f>
      </x:c>
      <x:c r="T1497" s="54" t="str">
        <x:f>IF('Deal_Master_Wide'!$CV$216="","",'Deal_Master_Wide'!$CV$216)</x:f>
      </x:c>
      <x:c r="U1497" s="54" t="str">
        <x:f>IF('Deal_Master_Wide'!$DC$216="","",'Deal_Master_Wide'!$DC$216)</x:f>
      </x:c>
      <x:c r="V1497" s="56" t="str">
        <x:f>IF('Deal_Master_Wide'!$DJ$216="","",'Deal_Master_Wide'!$DJ$216)</x:f>
      </x:c>
      <x:c r="W1497" s="56" t="str">
        <x:f>IF('Deal_Master_Wide'!$DQ$216="","",'Deal_Master_Wide'!$DQ$216)</x:f>
      </x:c>
      <x:c r="X1497" s="56" t="str">
        <x:f>IF('Deal_Master_Wide'!$DX$216="","",'Deal_Master_Wide'!$DX$216)</x:f>
      </x:c>
      <x:c r="Y1497" s="118" t="str">
        <x:f>IF('Deal_Master_Wide'!$EE$216="","",'Deal_Master_Wide'!$EE$216)</x:f>
      </x:c>
      <x:c r="Z1497" s="118" t="str">
        <x:f>IF('Deal_Master_Wide'!$EL$216="","",'Deal_Master_Wide'!$EL$216)</x:f>
      </x:c>
      <x:c r="AA1497" s="52" t="str">
        <x:f>IF('Deal_Master_Wide'!$AL$216="","",'Deal_Master_Wide'!$AL$216)</x:f>
        <x:v>Unknown</x:v>
      </x:c>
      <x:c r="AB1497" s="54" t="n">
        <x:f>IF('Deal_Master_Wide'!$AF$216="","",'Deal_Master_Wide'!$AF$216)</x:f>
        <x:v>155</x:v>
      </x:c>
      <x:c r="AC1497" s="52" t="str">
        <x:f>IF(COUNT($P1497,$Q1497,$R1497,$S1497,$T1497,$U1497,$V1497,$W1497,$X1497)=9,"Yes","No")</x:f>
        <x:v>No</x:v>
      </x:c>
      <x:c r="AD1497" s="52" t="str">
        <x:f>IF(COUNT($Y1497,$Z1497)=2,"Yes","No")</x:f>
        <x:v>No</x:v>
      </x:c>
      <x:c r="AE1497" s="50" t="str"/>
      <x:c r="AF1497" t="str"/>
    </x:row>
    <x:row r="1498" ht="20" customHeight="1">
      <x:c r="A1498" s="50" t="str">
        <x:v>CTL-0214</x:v>
      </x:c>
      <x:c r="B1498" s="50" t="str">
        <x:v>Candidate alternative-rationale group</x:v>
      </x:c>
      <x:c r="C1498" s="52" t="str">
        <x:f>IF('Deal_Master_Wide'!$AU$216="","",'Deal_Master_Wide'!$AU$216)</x:f>
        <x:v>Not reviewed</x:v>
      </x:c>
      <x:c r="D1498" s="52" t="str">
        <x:f>IF('Deal_Master_Wide'!$AV$216="","",'Deal_Master_Wide'!$AV$216)</x:f>
        <x:v>Not assessed</x:v>
      </x:c>
      <x:c r="E1498" s="50" t="n">
        <x:v>0</x:v>
      </x:c>
      <x:c r="F1498" s="52" t="str">
        <x:f>IF(OR($C1498="High-confidence innovation-driven",$C1498="Medium-confidence innovation-driven"),1,IF($C1498="Clear alternative-rationale",0,""))</x:f>
      </x:c>
      <x:c r="G1498" s="52" t="str">
        <x:f>IF('Deal_Master_Wide'!$M$216="","",'Deal_Master_Wide'!$M$216)</x:f>
        <x:v>Review</x:v>
      </x:c>
      <x:c r="H1498" s="50" t="str">
        <x:v>NIOX Group plc</x:v>
      </x:c>
      <x:c r="I1498" s="50" t="str">
        <x:v>Prosonix Ltd (Inactive)</x:v>
      </x:c>
      <x:c r="J1498" s="50" t="n">
        <x:v>2015</x:v>
      </x:c>
      <x:c r="K1498" s="50" t="n">
        <x:v>2</x:v>
      </x:c>
      <x:c r="L1498" s="50" t="n">
        <x:v>2017</x:v>
      </x:c>
      <x:c r="M1498" s="50" t="n">
        <x:v>1</x:v>
      </x:c>
      <x:c r="N1498" s="50" t="n">
        <x:v>1</x:v>
      </x:c>
      <x:c r="O1498" s="52" t="str">
        <x:f>IF($F1498="","",$F1498*$M1498)</x:f>
      </x:c>
      <x:c r="P1498" s="54" t="str">
        <x:f>IF('Deal_Master_Wide'!$BU$216="","",'Deal_Master_Wide'!$BU$216)</x:f>
      </x:c>
      <x:c r="Q1498" s="54" t="str">
        <x:f>IF('Deal_Master_Wide'!$CB$216="","",'Deal_Master_Wide'!$CB$216)</x:f>
      </x:c>
      <x:c r="R1498" s="54" t="str">
        <x:f>IF('Deal_Master_Wide'!$CI$216="","",'Deal_Master_Wide'!$CI$216)</x:f>
      </x:c>
      <x:c r="S1498" s="54" t="str">
        <x:f>IF('Deal_Master_Wide'!$CP$216="","",'Deal_Master_Wide'!$CP$216)</x:f>
      </x:c>
      <x:c r="T1498" s="54" t="str">
        <x:f>IF('Deal_Master_Wide'!$CW$216="","",'Deal_Master_Wide'!$CW$216)</x:f>
      </x:c>
      <x:c r="U1498" s="54" t="str">
        <x:f>IF('Deal_Master_Wide'!$DD$216="","",'Deal_Master_Wide'!$DD$216)</x:f>
      </x:c>
      <x:c r="V1498" s="56" t="str">
        <x:f>IF('Deal_Master_Wide'!$DK$216="","",'Deal_Master_Wide'!$DK$216)</x:f>
      </x:c>
      <x:c r="W1498" s="56" t="str">
        <x:f>IF('Deal_Master_Wide'!$DR$216="","",'Deal_Master_Wide'!$DR$216)</x:f>
      </x:c>
      <x:c r="X1498" s="56" t="str">
        <x:f>IF('Deal_Master_Wide'!$DY$216="","",'Deal_Master_Wide'!$DY$216)</x:f>
      </x:c>
      <x:c r="Y1498" s="118" t="str">
        <x:f>IF('Deal_Master_Wide'!$EF$216="","",'Deal_Master_Wide'!$EF$216)</x:f>
      </x:c>
      <x:c r="Z1498" s="118" t="str">
        <x:f>IF('Deal_Master_Wide'!$EM$216="","",'Deal_Master_Wide'!$EM$216)</x:f>
      </x:c>
      <x:c r="AA1498" s="52" t="str">
        <x:f>IF('Deal_Master_Wide'!$AL$216="","",'Deal_Master_Wide'!$AL$216)</x:f>
        <x:v>Unknown</x:v>
      </x:c>
      <x:c r="AB1498" s="54" t="n">
        <x:f>IF('Deal_Master_Wide'!$AF$216="","",'Deal_Master_Wide'!$AF$216)</x:f>
        <x:v>155</x:v>
      </x:c>
      <x:c r="AC1498" s="52" t="str">
        <x:f>IF(COUNT($P1498,$Q1498,$R1498,$S1498,$T1498,$U1498,$V1498,$W1498,$X1498)=9,"Yes","No")</x:f>
        <x:v>No</x:v>
      </x:c>
      <x:c r="AD1498" s="52" t="str">
        <x:f>IF(COUNT($Y1498,$Z1498)=2,"Yes","No")</x:f>
        <x:v>No</x:v>
      </x:c>
      <x:c r="AE1498" s="50" t="str"/>
      <x:c r="AF1498" t="str"/>
    </x:row>
    <x:row r="1499" ht="20" customHeight="1">
      <x:c r="A1499" s="50" t="str">
        <x:v>CTL-0214</x:v>
      </x:c>
      <x:c r="B1499" s="50" t="str">
        <x:v>Candidate alternative-rationale group</x:v>
      </x:c>
      <x:c r="C1499" s="52" t="str">
        <x:f>IF('Deal_Master_Wide'!$AU$216="","",'Deal_Master_Wide'!$AU$216)</x:f>
        <x:v>Not reviewed</x:v>
      </x:c>
      <x:c r="D1499" s="52" t="str">
        <x:f>IF('Deal_Master_Wide'!$AV$216="","",'Deal_Master_Wide'!$AV$216)</x:f>
        <x:v>Not assessed</x:v>
      </x:c>
      <x:c r="E1499" s="50" t="n">
        <x:v>0</x:v>
      </x:c>
      <x:c r="F1499" s="52" t="str">
        <x:f>IF(OR($C1499="High-confidence innovation-driven",$C1499="Medium-confidence innovation-driven"),1,IF($C1499="Clear alternative-rationale",0,""))</x:f>
      </x:c>
      <x:c r="G1499" s="52" t="str">
        <x:f>IF('Deal_Master_Wide'!$M$216="","",'Deal_Master_Wide'!$M$216)</x:f>
        <x:v>Review</x:v>
      </x:c>
      <x:c r="H1499" s="50" t="str">
        <x:v>NIOX Group plc</x:v>
      </x:c>
      <x:c r="I1499" s="50" t="str">
        <x:v>Prosonix Ltd (Inactive)</x:v>
      </x:c>
      <x:c r="J1499" s="50" t="n">
        <x:v>2015</x:v>
      </x:c>
      <x:c r="K1499" s="50" t="n">
        <x:v>3</x:v>
      </x:c>
      <x:c r="L1499" s="50" t="n">
        <x:v>2018</x:v>
      </x:c>
      <x:c r="M1499" s="50" t="n">
        <x:v>1</x:v>
      </x:c>
      <x:c r="N1499" s="50" t="n">
        <x:v>1</x:v>
      </x:c>
      <x:c r="O1499" s="52" t="str">
        <x:f>IF($F1499="","",$F1499*$M1499)</x:f>
      </x:c>
      <x:c r="P1499" s="54" t="str">
        <x:f>IF('Deal_Master_Wide'!$BV$216="","",'Deal_Master_Wide'!$BV$216)</x:f>
      </x:c>
      <x:c r="Q1499" s="54" t="str">
        <x:f>IF('Deal_Master_Wide'!$CC$216="","",'Deal_Master_Wide'!$CC$216)</x:f>
      </x:c>
      <x:c r="R1499" s="54" t="str">
        <x:f>IF('Deal_Master_Wide'!$CJ$216="","",'Deal_Master_Wide'!$CJ$216)</x:f>
      </x:c>
      <x:c r="S1499" s="54" t="str">
        <x:f>IF('Deal_Master_Wide'!$CQ$216="","",'Deal_Master_Wide'!$CQ$216)</x:f>
      </x:c>
      <x:c r="T1499" s="54" t="str">
        <x:f>IF('Deal_Master_Wide'!$CX$216="","",'Deal_Master_Wide'!$CX$216)</x:f>
      </x:c>
      <x:c r="U1499" s="54" t="str">
        <x:f>IF('Deal_Master_Wide'!$DE$216="","",'Deal_Master_Wide'!$DE$216)</x:f>
      </x:c>
      <x:c r="V1499" s="56" t="str">
        <x:f>IF('Deal_Master_Wide'!$DL$216="","",'Deal_Master_Wide'!$DL$216)</x:f>
      </x:c>
      <x:c r="W1499" s="56" t="str">
        <x:f>IF('Deal_Master_Wide'!$DS$216="","",'Deal_Master_Wide'!$DS$216)</x:f>
      </x:c>
      <x:c r="X1499" s="56" t="str">
        <x:f>IF('Deal_Master_Wide'!$DZ$216="","",'Deal_Master_Wide'!$DZ$216)</x:f>
      </x:c>
      <x:c r="Y1499" s="118" t="str">
        <x:f>IF('Deal_Master_Wide'!$EG$216="","",'Deal_Master_Wide'!$EG$216)</x:f>
      </x:c>
      <x:c r="Z1499" s="118" t="str">
        <x:f>IF('Deal_Master_Wide'!$EN$216="","",'Deal_Master_Wide'!$EN$216)</x:f>
      </x:c>
      <x:c r="AA1499" s="52" t="str">
        <x:f>IF('Deal_Master_Wide'!$AL$216="","",'Deal_Master_Wide'!$AL$216)</x:f>
        <x:v>Unknown</x:v>
      </x:c>
      <x:c r="AB1499" s="54" t="n">
        <x:f>IF('Deal_Master_Wide'!$AF$216="","",'Deal_Master_Wide'!$AF$216)</x:f>
        <x:v>155</x:v>
      </x:c>
      <x:c r="AC1499" s="52" t="str">
        <x:f>IF(COUNT($P1499,$Q1499,$R1499,$S1499,$T1499,$U1499,$V1499,$W1499,$X1499)=9,"Yes","No")</x:f>
        <x:v>No</x:v>
      </x:c>
      <x:c r="AD1499" s="52" t="str">
        <x:f>IF(COUNT($Y1499,$Z1499)=2,"Yes","No")</x:f>
        <x:v>No</x:v>
      </x:c>
      <x:c r="AE1499" s="50" t="str"/>
      <x:c r="AF1499" t="str"/>
    </x:row>
    <x:row r="1500" ht="20" customHeight="1">
      <x:c r="A1500" s="50" t="str">
        <x:v>CTL-0215</x:v>
      </x:c>
      <x:c r="B1500" s="50" t="str">
        <x:v>Candidate alternative-rationale group</x:v>
      </x:c>
      <x:c r="C1500" s="52" t="str">
        <x:f>IF('Deal_Master_Wide'!$AU$217="","",'Deal_Master_Wide'!$AU$217)</x:f>
        <x:v>Not reviewed</x:v>
      </x:c>
      <x:c r="D1500" s="52" t="str">
        <x:f>IF('Deal_Master_Wide'!$AV$217="","",'Deal_Master_Wide'!$AV$217)</x:f>
        <x:v>Not assessed</x:v>
      </x:c>
      <x:c r="E1500" s="50" t="n">
        <x:v>0</x:v>
      </x:c>
      <x:c r="F1500" s="52" t="str">
        <x:f>IF(OR($C1500="High-confidence innovation-driven",$C1500="Medium-confidence innovation-driven"),1,IF($C1500="Clear alternative-rationale",0,""))</x:f>
      </x:c>
      <x:c r="G1500" s="52" t="str">
        <x:f>IF('Deal_Master_Wide'!$M$217="","",'Deal_Master_Wide'!$M$217)</x:f>
        <x:v>Review</x:v>
      </x:c>
      <x:c r="H1500" s="50" t="str">
        <x:v>NIOX Group plc</x:v>
      </x:c>
      <x:c r="I1500" s="50" t="str">
        <x:v>Circassia AB</x:v>
      </x:c>
      <x:c r="J1500" s="50" t="n">
        <x:v>2015</x:v>
      </x:c>
      <x:c r="K1500" s="50" t="n">
        <x:v>-3</x:v>
      </x:c>
      <x:c r="L1500" s="50" t="n">
        <x:v>2012</x:v>
      </x:c>
      <x:c r="M1500" s="50" t="n">
        <x:v>0</x:v>
      </x:c>
      <x:c r="N1500" s="50" t="n">
        <x:v>0</x:v>
      </x:c>
      <x:c r="O1500" s="52" t="str">
        <x:f>IF($F1500="","",$F1500*$M1500)</x:f>
      </x:c>
      <x:c r="P1500" s="54" t="str">
        <x:f>IF('Deal_Master_Wide'!$BP$217="","",'Deal_Master_Wide'!$BP$217)</x:f>
      </x:c>
      <x:c r="Q1500" s="54" t="str">
        <x:f>IF('Deal_Master_Wide'!$BW$217="","",'Deal_Master_Wide'!$BW$217)</x:f>
      </x:c>
      <x:c r="R1500" s="54" t="str">
        <x:f>IF('Deal_Master_Wide'!$CD$217="","",'Deal_Master_Wide'!$CD$217)</x:f>
      </x:c>
      <x:c r="S1500" s="54" t="str">
        <x:f>IF('Deal_Master_Wide'!$CK$217="","",'Deal_Master_Wide'!$CK$217)</x:f>
      </x:c>
      <x:c r="T1500" s="54" t="str">
        <x:f>IF('Deal_Master_Wide'!$CR$217="","",'Deal_Master_Wide'!$CR$217)</x:f>
      </x:c>
      <x:c r="U1500" s="54" t="str">
        <x:f>IF('Deal_Master_Wide'!$CY$217="","",'Deal_Master_Wide'!$CY$217)</x:f>
      </x:c>
      <x:c r="V1500" s="56" t="str">
        <x:f>IF('Deal_Master_Wide'!$DF$217="","",'Deal_Master_Wide'!$DF$217)</x:f>
      </x:c>
      <x:c r="W1500" s="56" t="str">
        <x:f>IF('Deal_Master_Wide'!$DM$217="","",'Deal_Master_Wide'!$DM$217)</x:f>
      </x:c>
      <x:c r="X1500" s="56" t="str">
        <x:f>IF('Deal_Master_Wide'!$DT$217="","",'Deal_Master_Wide'!$DT$217)</x:f>
      </x:c>
      <x:c r="Y1500" s="118" t="str">
        <x:f>IF('Deal_Master_Wide'!$EA$217="","",'Deal_Master_Wide'!$EA$217)</x:f>
      </x:c>
      <x:c r="Z1500" s="118" t="str">
        <x:f>IF('Deal_Master_Wide'!$EH$217="","",'Deal_Master_Wide'!$EH$217)</x:f>
      </x:c>
      <x:c r="AA1500" s="52" t="str">
        <x:f>IF('Deal_Master_Wide'!$AL$217="","",'Deal_Master_Wide'!$AL$217)</x:f>
        <x:v>Unknown</x:v>
      </x:c>
      <x:c r="AB1500" s="54" t="n">
        <x:f>IF('Deal_Master_Wide'!$AF$217="","",'Deal_Master_Wide'!$AF$217)</x:f>
        <x:v>214</x:v>
      </x:c>
      <x:c r="AC1500" s="52" t="str">
        <x:f>IF(COUNT($P1500,$Q1500,$R1500,$S1500,$T1500,$U1500,$V1500,$W1500,$X1500)=9,"Yes","No")</x:f>
        <x:v>No</x:v>
      </x:c>
      <x:c r="AD1500" s="52" t="str">
        <x:f>IF(COUNT($Y1500,$Z1500)=2,"Yes","No")</x:f>
        <x:v>No</x:v>
      </x:c>
      <x:c r="AE1500" s="50" t="str"/>
      <x:c r="AF1500" t="str"/>
    </x:row>
    <x:row r="1501" ht="20" customHeight="1">
      <x:c r="A1501" s="50" t="str">
        <x:v>CTL-0215</x:v>
      </x:c>
      <x:c r="B1501" s="50" t="str">
        <x:v>Candidate alternative-rationale group</x:v>
      </x:c>
      <x:c r="C1501" s="52" t="str">
        <x:f>IF('Deal_Master_Wide'!$AU$217="","",'Deal_Master_Wide'!$AU$217)</x:f>
        <x:v>Not reviewed</x:v>
      </x:c>
      <x:c r="D1501" s="52" t="str">
        <x:f>IF('Deal_Master_Wide'!$AV$217="","",'Deal_Master_Wide'!$AV$217)</x:f>
        <x:v>Not assessed</x:v>
      </x:c>
      <x:c r="E1501" s="50" t="n">
        <x:v>0</x:v>
      </x:c>
      <x:c r="F1501" s="52" t="str">
        <x:f>IF(OR($C1501="High-confidence innovation-driven",$C1501="Medium-confidence innovation-driven"),1,IF($C1501="Clear alternative-rationale",0,""))</x:f>
      </x:c>
      <x:c r="G1501" s="52" t="str">
        <x:f>IF('Deal_Master_Wide'!$M$217="","",'Deal_Master_Wide'!$M$217)</x:f>
        <x:v>Review</x:v>
      </x:c>
      <x:c r="H1501" s="50" t="str">
        <x:v>NIOX Group plc</x:v>
      </x:c>
      <x:c r="I1501" s="50" t="str">
        <x:v>Circassia AB</x:v>
      </x:c>
      <x:c r="J1501" s="50" t="n">
        <x:v>2015</x:v>
      </x:c>
      <x:c r="K1501" s="50" t="n">
        <x:v>-2</x:v>
      </x:c>
      <x:c r="L1501" s="50" t="n">
        <x:v>2013</x:v>
      </x:c>
      <x:c r="M1501" s="50" t="n">
        <x:v>0</x:v>
      </x:c>
      <x:c r="N1501" s="50" t="n">
        <x:v>0</x:v>
      </x:c>
      <x:c r="O1501" s="52" t="str">
        <x:f>IF($F1501="","",$F1501*$M1501)</x:f>
      </x:c>
      <x:c r="P1501" s="54" t="str">
        <x:f>IF('Deal_Master_Wide'!$BQ$217="","",'Deal_Master_Wide'!$BQ$217)</x:f>
      </x:c>
      <x:c r="Q1501" s="54" t="str">
        <x:f>IF('Deal_Master_Wide'!$BX$217="","",'Deal_Master_Wide'!$BX$217)</x:f>
      </x:c>
      <x:c r="R1501" s="54" t="str">
        <x:f>IF('Deal_Master_Wide'!$CE$217="","",'Deal_Master_Wide'!$CE$217)</x:f>
      </x:c>
      <x:c r="S1501" s="54" t="str">
        <x:f>IF('Deal_Master_Wide'!$CL$217="","",'Deal_Master_Wide'!$CL$217)</x:f>
      </x:c>
      <x:c r="T1501" s="54" t="str">
        <x:f>IF('Deal_Master_Wide'!$CS$217="","",'Deal_Master_Wide'!$CS$217)</x:f>
      </x:c>
      <x:c r="U1501" s="54" t="str">
        <x:f>IF('Deal_Master_Wide'!$CZ$217="","",'Deal_Master_Wide'!$CZ$217)</x:f>
      </x:c>
      <x:c r="V1501" s="56" t="str">
        <x:f>IF('Deal_Master_Wide'!$DG$217="","",'Deal_Master_Wide'!$DG$217)</x:f>
      </x:c>
      <x:c r="W1501" s="56" t="str">
        <x:f>IF('Deal_Master_Wide'!$DN$217="","",'Deal_Master_Wide'!$DN$217)</x:f>
      </x:c>
      <x:c r="X1501" s="56" t="str">
        <x:f>IF('Deal_Master_Wide'!$DU$217="","",'Deal_Master_Wide'!$DU$217)</x:f>
      </x:c>
      <x:c r="Y1501" s="118" t="str">
        <x:f>IF('Deal_Master_Wide'!$EB$217="","",'Deal_Master_Wide'!$EB$217)</x:f>
      </x:c>
      <x:c r="Z1501" s="118" t="str">
        <x:f>IF('Deal_Master_Wide'!$EI$217="","",'Deal_Master_Wide'!$EI$217)</x:f>
      </x:c>
      <x:c r="AA1501" s="52" t="str">
        <x:f>IF('Deal_Master_Wide'!$AL$217="","",'Deal_Master_Wide'!$AL$217)</x:f>
        <x:v>Unknown</x:v>
      </x:c>
      <x:c r="AB1501" s="54" t="n">
        <x:f>IF('Deal_Master_Wide'!$AF$217="","",'Deal_Master_Wide'!$AF$217)</x:f>
        <x:v>214</x:v>
      </x:c>
      <x:c r="AC1501" s="52" t="str">
        <x:f>IF(COUNT($P1501,$Q1501,$R1501,$S1501,$T1501,$U1501,$V1501,$W1501,$X1501)=9,"Yes","No")</x:f>
        <x:v>No</x:v>
      </x:c>
      <x:c r="AD1501" s="52" t="str">
        <x:f>IF(COUNT($Y1501,$Z1501)=2,"Yes","No")</x:f>
        <x:v>No</x:v>
      </x:c>
      <x:c r="AE1501" s="50" t="str"/>
      <x:c r="AF1501" t="str"/>
    </x:row>
    <x:row r="1502" ht="20" customHeight="1">
      <x:c r="A1502" s="50" t="str">
        <x:v>CTL-0215</x:v>
      </x:c>
      <x:c r="B1502" s="50" t="str">
        <x:v>Candidate alternative-rationale group</x:v>
      </x:c>
      <x:c r="C1502" s="52" t="str">
        <x:f>IF('Deal_Master_Wide'!$AU$217="","",'Deal_Master_Wide'!$AU$217)</x:f>
        <x:v>Not reviewed</x:v>
      </x:c>
      <x:c r="D1502" s="52" t="str">
        <x:f>IF('Deal_Master_Wide'!$AV$217="","",'Deal_Master_Wide'!$AV$217)</x:f>
        <x:v>Not assessed</x:v>
      </x:c>
      <x:c r="E1502" s="50" t="n">
        <x:v>0</x:v>
      </x:c>
      <x:c r="F1502" s="52" t="str">
        <x:f>IF(OR($C1502="High-confidence innovation-driven",$C1502="Medium-confidence innovation-driven"),1,IF($C1502="Clear alternative-rationale",0,""))</x:f>
      </x:c>
      <x:c r="G1502" s="52" t="str">
        <x:f>IF('Deal_Master_Wide'!$M$217="","",'Deal_Master_Wide'!$M$217)</x:f>
        <x:v>Review</x:v>
      </x:c>
      <x:c r="H1502" s="50" t="str">
        <x:v>NIOX Group plc</x:v>
      </x:c>
      <x:c r="I1502" s="50" t="str">
        <x:v>Circassia AB</x:v>
      </x:c>
      <x:c r="J1502" s="50" t="n">
        <x:v>2015</x:v>
      </x:c>
      <x:c r="K1502" s="50" t="n">
        <x:v>-1</x:v>
      </x:c>
      <x:c r="L1502" s="50" t="n">
        <x:v>2014</x:v>
      </x:c>
      <x:c r="M1502" s="50" t="n">
        <x:v>0</x:v>
      </x:c>
      <x:c r="N1502" s="50" t="n">
        <x:v>0</x:v>
      </x:c>
      <x:c r="O1502" s="52" t="str">
        <x:f>IF($F1502="","",$F1502*$M1502)</x:f>
      </x:c>
      <x:c r="P1502" s="54" t="str">
        <x:f>IF('Deal_Master_Wide'!$BR$217="","",'Deal_Master_Wide'!$BR$217)</x:f>
      </x:c>
      <x:c r="Q1502" s="54" t="str">
        <x:f>IF('Deal_Master_Wide'!$BY$217="","",'Deal_Master_Wide'!$BY$217)</x:f>
      </x:c>
      <x:c r="R1502" s="54" t="str">
        <x:f>IF('Deal_Master_Wide'!$CF$217="","",'Deal_Master_Wide'!$CF$217)</x:f>
      </x:c>
      <x:c r="S1502" s="54" t="str">
        <x:f>IF('Deal_Master_Wide'!$CM$217="","",'Deal_Master_Wide'!$CM$217)</x:f>
      </x:c>
      <x:c r="T1502" s="54" t="str">
        <x:f>IF('Deal_Master_Wide'!$CT$217="","",'Deal_Master_Wide'!$CT$217)</x:f>
      </x:c>
      <x:c r="U1502" s="54" t="str">
        <x:f>IF('Deal_Master_Wide'!$DA$217="","",'Deal_Master_Wide'!$DA$217)</x:f>
      </x:c>
      <x:c r="V1502" s="56" t="str">
        <x:f>IF('Deal_Master_Wide'!$DH$217="","",'Deal_Master_Wide'!$DH$217)</x:f>
      </x:c>
      <x:c r="W1502" s="56" t="str">
        <x:f>IF('Deal_Master_Wide'!$DO$217="","",'Deal_Master_Wide'!$DO$217)</x:f>
      </x:c>
      <x:c r="X1502" s="56" t="str">
        <x:f>IF('Deal_Master_Wide'!$DV$217="","",'Deal_Master_Wide'!$DV$217)</x:f>
      </x:c>
      <x:c r="Y1502" s="118" t="str">
        <x:f>IF('Deal_Master_Wide'!$EC$217="","",'Deal_Master_Wide'!$EC$217)</x:f>
      </x:c>
      <x:c r="Z1502" s="118" t="str">
        <x:f>IF('Deal_Master_Wide'!$EJ$217="","",'Deal_Master_Wide'!$EJ$217)</x:f>
      </x:c>
      <x:c r="AA1502" s="52" t="str">
        <x:f>IF('Deal_Master_Wide'!$AL$217="","",'Deal_Master_Wide'!$AL$217)</x:f>
        <x:v>Unknown</x:v>
      </x:c>
      <x:c r="AB1502" s="54" t="n">
        <x:f>IF('Deal_Master_Wide'!$AF$217="","",'Deal_Master_Wide'!$AF$217)</x:f>
        <x:v>214</x:v>
      </x:c>
      <x:c r="AC1502" s="52" t="str">
        <x:f>IF(COUNT($P1502,$Q1502,$R1502,$S1502,$T1502,$U1502,$V1502,$W1502,$X1502)=9,"Yes","No")</x:f>
        <x:v>No</x:v>
      </x:c>
      <x:c r="AD1502" s="52" t="str">
        <x:f>IF(COUNT($Y1502,$Z1502)=2,"Yes","No")</x:f>
        <x:v>No</x:v>
      </x:c>
      <x:c r="AE1502" s="50" t="str"/>
      <x:c r="AF1502" t="str"/>
    </x:row>
    <x:row r="1503" ht="20" customHeight="1">
      <x:c r="A1503" s="50" t="str">
        <x:v>CTL-0215</x:v>
      </x:c>
      <x:c r="B1503" s="50" t="str">
        <x:v>Candidate alternative-rationale group</x:v>
      </x:c>
      <x:c r="C1503" s="52" t="str">
        <x:f>IF('Deal_Master_Wide'!$AU$217="","",'Deal_Master_Wide'!$AU$217)</x:f>
        <x:v>Not reviewed</x:v>
      </x:c>
      <x:c r="D1503" s="52" t="str">
        <x:f>IF('Deal_Master_Wide'!$AV$217="","",'Deal_Master_Wide'!$AV$217)</x:f>
        <x:v>Not assessed</x:v>
      </x:c>
      <x:c r="E1503" s="50" t="n">
        <x:v>0</x:v>
      </x:c>
      <x:c r="F1503" s="52" t="str">
        <x:f>IF(OR($C1503="High-confidence innovation-driven",$C1503="Medium-confidence innovation-driven"),1,IF($C1503="Clear alternative-rationale",0,""))</x:f>
      </x:c>
      <x:c r="G1503" s="52" t="str">
        <x:f>IF('Deal_Master_Wide'!$M$217="","",'Deal_Master_Wide'!$M$217)</x:f>
        <x:v>Review</x:v>
      </x:c>
      <x:c r="H1503" s="50" t="str">
        <x:v>NIOX Group plc</x:v>
      </x:c>
      <x:c r="I1503" s="50" t="str">
        <x:v>Circassia AB</x:v>
      </x:c>
      <x:c r="J1503" s="50" t="n">
        <x:v>2015</x:v>
      </x:c>
      <x:c r="K1503" s="50" t="n">
        <x:v>0</x:v>
      </x:c>
      <x:c r="L1503" s="50" t="n">
        <x:v>2015</x:v>
      </x:c>
      <x:c r="M1503" s="50" t="n">
        <x:v>0</x:v>
      </x:c>
      <x:c r="N1503" s="50" t="n">
        <x:v>1</x:v>
      </x:c>
      <x:c r="O1503" s="52" t="str">
        <x:f>IF($F1503="","",$F1503*$M1503)</x:f>
      </x:c>
      <x:c r="P1503" s="54" t="str">
        <x:f>IF('Deal_Master_Wide'!$BS$217="","",'Deal_Master_Wide'!$BS$217)</x:f>
      </x:c>
      <x:c r="Q1503" s="54" t="str">
        <x:f>IF('Deal_Master_Wide'!$BZ$217="","",'Deal_Master_Wide'!$BZ$217)</x:f>
      </x:c>
      <x:c r="R1503" s="54" t="str">
        <x:f>IF('Deal_Master_Wide'!$CG$217="","",'Deal_Master_Wide'!$CG$217)</x:f>
      </x:c>
      <x:c r="S1503" s="54" t="str">
        <x:f>IF('Deal_Master_Wide'!$CN$217="","",'Deal_Master_Wide'!$CN$217)</x:f>
      </x:c>
      <x:c r="T1503" s="54" t="str">
        <x:f>IF('Deal_Master_Wide'!$CU$217="","",'Deal_Master_Wide'!$CU$217)</x:f>
      </x:c>
      <x:c r="U1503" s="54" t="str">
        <x:f>IF('Deal_Master_Wide'!$DB$217="","",'Deal_Master_Wide'!$DB$217)</x:f>
      </x:c>
      <x:c r="V1503" s="56" t="str">
        <x:f>IF('Deal_Master_Wide'!$DI$217="","",'Deal_Master_Wide'!$DI$217)</x:f>
      </x:c>
      <x:c r="W1503" s="56" t="str">
        <x:f>IF('Deal_Master_Wide'!$DP$217="","",'Deal_Master_Wide'!$DP$217)</x:f>
      </x:c>
      <x:c r="X1503" s="56" t="str">
        <x:f>IF('Deal_Master_Wide'!$DW$217="","",'Deal_Master_Wide'!$DW$217)</x:f>
      </x:c>
      <x:c r="Y1503" s="118" t="str">
        <x:f>IF('Deal_Master_Wide'!$ED$217="","",'Deal_Master_Wide'!$ED$217)</x:f>
      </x:c>
      <x:c r="Z1503" s="118" t="str">
        <x:f>IF('Deal_Master_Wide'!$EK$217="","",'Deal_Master_Wide'!$EK$217)</x:f>
      </x:c>
      <x:c r="AA1503" s="52" t="str">
        <x:f>IF('Deal_Master_Wide'!$AL$217="","",'Deal_Master_Wide'!$AL$217)</x:f>
        <x:v>Unknown</x:v>
      </x:c>
      <x:c r="AB1503" s="54" t="n">
        <x:f>IF('Deal_Master_Wide'!$AF$217="","",'Deal_Master_Wide'!$AF$217)</x:f>
        <x:v>214</x:v>
      </x:c>
      <x:c r="AC1503" s="52" t="str">
        <x:f>IF(COUNT($P1503,$Q1503,$R1503,$S1503,$T1503,$U1503,$V1503,$W1503,$X1503)=9,"Yes","No")</x:f>
        <x:v>No</x:v>
      </x:c>
      <x:c r="AD1503" s="52" t="str">
        <x:f>IF(COUNT($Y1503,$Z1503)=2,"Yes","No")</x:f>
        <x:v>No</x:v>
      </x:c>
      <x:c r="AE1503" s="50" t="str"/>
      <x:c r="AF1503" t="str"/>
    </x:row>
    <x:row r="1504" ht="20" customHeight="1">
      <x:c r="A1504" s="50" t="str">
        <x:v>CTL-0215</x:v>
      </x:c>
      <x:c r="B1504" s="50" t="str">
        <x:v>Candidate alternative-rationale group</x:v>
      </x:c>
      <x:c r="C1504" s="52" t="str">
        <x:f>IF('Deal_Master_Wide'!$AU$217="","",'Deal_Master_Wide'!$AU$217)</x:f>
        <x:v>Not reviewed</x:v>
      </x:c>
      <x:c r="D1504" s="52" t="str">
        <x:f>IF('Deal_Master_Wide'!$AV$217="","",'Deal_Master_Wide'!$AV$217)</x:f>
        <x:v>Not assessed</x:v>
      </x:c>
      <x:c r="E1504" s="50" t="n">
        <x:v>0</x:v>
      </x:c>
      <x:c r="F1504" s="52" t="str">
        <x:f>IF(OR($C1504="High-confidence innovation-driven",$C1504="Medium-confidence innovation-driven"),1,IF($C1504="Clear alternative-rationale",0,""))</x:f>
      </x:c>
      <x:c r="G1504" s="52" t="str">
        <x:f>IF('Deal_Master_Wide'!$M$217="","",'Deal_Master_Wide'!$M$217)</x:f>
        <x:v>Review</x:v>
      </x:c>
      <x:c r="H1504" s="50" t="str">
        <x:v>NIOX Group plc</x:v>
      </x:c>
      <x:c r="I1504" s="50" t="str">
        <x:v>Circassia AB</x:v>
      </x:c>
      <x:c r="J1504" s="50" t="n">
        <x:v>2015</x:v>
      </x:c>
      <x:c r="K1504" s="50" t="n">
        <x:v>1</x:v>
      </x:c>
      <x:c r="L1504" s="50" t="n">
        <x:v>2016</x:v>
      </x:c>
      <x:c r="M1504" s="50" t="n">
        <x:v>1</x:v>
      </x:c>
      <x:c r="N1504" s="50" t="n">
        <x:v>1</x:v>
      </x:c>
      <x:c r="O1504" s="52" t="str">
        <x:f>IF($F1504="","",$F1504*$M1504)</x:f>
      </x:c>
      <x:c r="P1504" s="54" t="str">
        <x:f>IF('Deal_Master_Wide'!$BT$217="","",'Deal_Master_Wide'!$BT$217)</x:f>
      </x:c>
      <x:c r="Q1504" s="54" t="str">
        <x:f>IF('Deal_Master_Wide'!$CA$217="","",'Deal_Master_Wide'!$CA$217)</x:f>
      </x:c>
      <x:c r="R1504" s="54" t="str">
        <x:f>IF('Deal_Master_Wide'!$CH$217="","",'Deal_Master_Wide'!$CH$217)</x:f>
      </x:c>
      <x:c r="S1504" s="54" t="str">
        <x:f>IF('Deal_Master_Wide'!$CO$217="","",'Deal_Master_Wide'!$CO$217)</x:f>
      </x:c>
      <x:c r="T1504" s="54" t="str">
        <x:f>IF('Deal_Master_Wide'!$CV$217="","",'Deal_Master_Wide'!$CV$217)</x:f>
      </x:c>
      <x:c r="U1504" s="54" t="str">
        <x:f>IF('Deal_Master_Wide'!$DC$217="","",'Deal_Master_Wide'!$DC$217)</x:f>
      </x:c>
      <x:c r="V1504" s="56" t="str">
        <x:f>IF('Deal_Master_Wide'!$DJ$217="","",'Deal_Master_Wide'!$DJ$217)</x:f>
      </x:c>
      <x:c r="W1504" s="56" t="str">
        <x:f>IF('Deal_Master_Wide'!$DQ$217="","",'Deal_Master_Wide'!$DQ$217)</x:f>
      </x:c>
      <x:c r="X1504" s="56" t="str">
        <x:f>IF('Deal_Master_Wide'!$DX$217="","",'Deal_Master_Wide'!$DX$217)</x:f>
      </x:c>
      <x:c r="Y1504" s="118" t="str">
        <x:f>IF('Deal_Master_Wide'!$EE$217="","",'Deal_Master_Wide'!$EE$217)</x:f>
      </x:c>
      <x:c r="Z1504" s="118" t="str">
        <x:f>IF('Deal_Master_Wide'!$EL$217="","",'Deal_Master_Wide'!$EL$217)</x:f>
      </x:c>
      <x:c r="AA1504" s="52" t="str">
        <x:f>IF('Deal_Master_Wide'!$AL$217="","",'Deal_Master_Wide'!$AL$217)</x:f>
        <x:v>Unknown</x:v>
      </x:c>
      <x:c r="AB1504" s="54" t="n">
        <x:f>IF('Deal_Master_Wide'!$AF$217="","",'Deal_Master_Wide'!$AF$217)</x:f>
        <x:v>214</x:v>
      </x:c>
      <x:c r="AC1504" s="52" t="str">
        <x:f>IF(COUNT($P1504,$Q1504,$R1504,$S1504,$T1504,$U1504,$V1504,$W1504,$X1504)=9,"Yes","No")</x:f>
        <x:v>No</x:v>
      </x:c>
      <x:c r="AD1504" s="52" t="str">
        <x:f>IF(COUNT($Y1504,$Z1504)=2,"Yes","No")</x:f>
        <x:v>No</x:v>
      </x:c>
      <x:c r="AE1504" s="50" t="str"/>
      <x:c r="AF1504" t="str"/>
    </x:row>
    <x:row r="1505" ht="20" customHeight="1">
      <x:c r="A1505" s="50" t="str">
        <x:v>CTL-0215</x:v>
      </x:c>
      <x:c r="B1505" s="50" t="str">
        <x:v>Candidate alternative-rationale group</x:v>
      </x:c>
      <x:c r="C1505" s="52" t="str">
        <x:f>IF('Deal_Master_Wide'!$AU$217="","",'Deal_Master_Wide'!$AU$217)</x:f>
        <x:v>Not reviewed</x:v>
      </x:c>
      <x:c r="D1505" s="52" t="str">
        <x:f>IF('Deal_Master_Wide'!$AV$217="","",'Deal_Master_Wide'!$AV$217)</x:f>
        <x:v>Not assessed</x:v>
      </x:c>
      <x:c r="E1505" s="50" t="n">
        <x:v>0</x:v>
      </x:c>
      <x:c r="F1505" s="52" t="str">
        <x:f>IF(OR($C1505="High-confidence innovation-driven",$C1505="Medium-confidence innovation-driven"),1,IF($C1505="Clear alternative-rationale",0,""))</x:f>
      </x:c>
      <x:c r="G1505" s="52" t="str">
        <x:f>IF('Deal_Master_Wide'!$M$217="","",'Deal_Master_Wide'!$M$217)</x:f>
        <x:v>Review</x:v>
      </x:c>
      <x:c r="H1505" s="50" t="str">
        <x:v>NIOX Group plc</x:v>
      </x:c>
      <x:c r="I1505" s="50" t="str">
        <x:v>Circassia AB</x:v>
      </x:c>
      <x:c r="J1505" s="50" t="n">
        <x:v>2015</x:v>
      </x:c>
      <x:c r="K1505" s="50" t="n">
        <x:v>2</x:v>
      </x:c>
      <x:c r="L1505" s="50" t="n">
        <x:v>2017</x:v>
      </x:c>
      <x:c r="M1505" s="50" t="n">
        <x:v>1</x:v>
      </x:c>
      <x:c r="N1505" s="50" t="n">
        <x:v>1</x:v>
      </x:c>
      <x:c r="O1505" s="52" t="str">
        <x:f>IF($F1505="","",$F1505*$M1505)</x:f>
      </x:c>
      <x:c r="P1505" s="54" t="str">
        <x:f>IF('Deal_Master_Wide'!$BU$217="","",'Deal_Master_Wide'!$BU$217)</x:f>
      </x:c>
      <x:c r="Q1505" s="54" t="str">
        <x:f>IF('Deal_Master_Wide'!$CB$217="","",'Deal_Master_Wide'!$CB$217)</x:f>
      </x:c>
      <x:c r="R1505" s="54" t="str">
        <x:f>IF('Deal_Master_Wide'!$CI$217="","",'Deal_Master_Wide'!$CI$217)</x:f>
      </x:c>
      <x:c r="S1505" s="54" t="str">
        <x:f>IF('Deal_Master_Wide'!$CP$217="","",'Deal_Master_Wide'!$CP$217)</x:f>
      </x:c>
      <x:c r="T1505" s="54" t="str">
        <x:f>IF('Deal_Master_Wide'!$CW$217="","",'Deal_Master_Wide'!$CW$217)</x:f>
      </x:c>
      <x:c r="U1505" s="54" t="str">
        <x:f>IF('Deal_Master_Wide'!$DD$217="","",'Deal_Master_Wide'!$DD$217)</x:f>
      </x:c>
      <x:c r="V1505" s="56" t="str">
        <x:f>IF('Deal_Master_Wide'!$DK$217="","",'Deal_Master_Wide'!$DK$217)</x:f>
      </x:c>
      <x:c r="W1505" s="56" t="str">
        <x:f>IF('Deal_Master_Wide'!$DR$217="","",'Deal_Master_Wide'!$DR$217)</x:f>
      </x:c>
      <x:c r="X1505" s="56" t="str">
        <x:f>IF('Deal_Master_Wide'!$DY$217="","",'Deal_Master_Wide'!$DY$217)</x:f>
      </x:c>
      <x:c r="Y1505" s="118" t="str">
        <x:f>IF('Deal_Master_Wide'!$EF$217="","",'Deal_Master_Wide'!$EF$217)</x:f>
      </x:c>
      <x:c r="Z1505" s="118" t="str">
        <x:f>IF('Deal_Master_Wide'!$EM$217="","",'Deal_Master_Wide'!$EM$217)</x:f>
      </x:c>
      <x:c r="AA1505" s="52" t="str">
        <x:f>IF('Deal_Master_Wide'!$AL$217="","",'Deal_Master_Wide'!$AL$217)</x:f>
        <x:v>Unknown</x:v>
      </x:c>
      <x:c r="AB1505" s="54" t="n">
        <x:f>IF('Deal_Master_Wide'!$AF$217="","",'Deal_Master_Wide'!$AF$217)</x:f>
        <x:v>214</x:v>
      </x:c>
      <x:c r="AC1505" s="52" t="str">
        <x:f>IF(COUNT($P1505,$Q1505,$R1505,$S1505,$T1505,$U1505,$V1505,$W1505,$X1505)=9,"Yes","No")</x:f>
        <x:v>No</x:v>
      </x:c>
      <x:c r="AD1505" s="52" t="str">
        <x:f>IF(COUNT($Y1505,$Z1505)=2,"Yes","No")</x:f>
        <x:v>No</x:v>
      </x:c>
      <x:c r="AE1505" s="50" t="str"/>
      <x:c r="AF1505" t="str"/>
    </x:row>
    <x:row r="1506" ht="20" customHeight="1">
      <x:c r="A1506" s="50" t="str">
        <x:v>CTL-0215</x:v>
      </x:c>
      <x:c r="B1506" s="50" t="str">
        <x:v>Candidate alternative-rationale group</x:v>
      </x:c>
      <x:c r="C1506" s="52" t="str">
        <x:f>IF('Deal_Master_Wide'!$AU$217="","",'Deal_Master_Wide'!$AU$217)</x:f>
        <x:v>Not reviewed</x:v>
      </x:c>
      <x:c r="D1506" s="52" t="str">
        <x:f>IF('Deal_Master_Wide'!$AV$217="","",'Deal_Master_Wide'!$AV$217)</x:f>
        <x:v>Not assessed</x:v>
      </x:c>
      <x:c r="E1506" s="50" t="n">
        <x:v>0</x:v>
      </x:c>
      <x:c r="F1506" s="52" t="str">
        <x:f>IF(OR($C1506="High-confidence innovation-driven",$C1506="Medium-confidence innovation-driven"),1,IF($C1506="Clear alternative-rationale",0,""))</x:f>
      </x:c>
      <x:c r="G1506" s="52" t="str">
        <x:f>IF('Deal_Master_Wide'!$M$217="","",'Deal_Master_Wide'!$M$217)</x:f>
        <x:v>Review</x:v>
      </x:c>
      <x:c r="H1506" s="50" t="str">
        <x:v>NIOX Group plc</x:v>
      </x:c>
      <x:c r="I1506" s="50" t="str">
        <x:v>Circassia AB</x:v>
      </x:c>
      <x:c r="J1506" s="50" t="n">
        <x:v>2015</x:v>
      </x:c>
      <x:c r="K1506" s="50" t="n">
        <x:v>3</x:v>
      </x:c>
      <x:c r="L1506" s="50" t="n">
        <x:v>2018</x:v>
      </x:c>
      <x:c r="M1506" s="50" t="n">
        <x:v>1</x:v>
      </x:c>
      <x:c r="N1506" s="50" t="n">
        <x:v>1</x:v>
      </x:c>
      <x:c r="O1506" s="52" t="str">
        <x:f>IF($F1506="","",$F1506*$M1506)</x:f>
      </x:c>
      <x:c r="P1506" s="54" t="str">
        <x:f>IF('Deal_Master_Wide'!$BV$217="","",'Deal_Master_Wide'!$BV$217)</x:f>
      </x:c>
      <x:c r="Q1506" s="54" t="str">
        <x:f>IF('Deal_Master_Wide'!$CC$217="","",'Deal_Master_Wide'!$CC$217)</x:f>
      </x:c>
      <x:c r="R1506" s="54" t="str">
        <x:f>IF('Deal_Master_Wide'!$CJ$217="","",'Deal_Master_Wide'!$CJ$217)</x:f>
      </x:c>
      <x:c r="S1506" s="54" t="str">
        <x:f>IF('Deal_Master_Wide'!$CQ$217="","",'Deal_Master_Wide'!$CQ$217)</x:f>
      </x:c>
      <x:c r="T1506" s="54" t="str">
        <x:f>IF('Deal_Master_Wide'!$CX$217="","",'Deal_Master_Wide'!$CX$217)</x:f>
      </x:c>
      <x:c r="U1506" s="54" t="str">
        <x:f>IF('Deal_Master_Wide'!$DE$217="","",'Deal_Master_Wide'!$DE$217)</x:f>
      </x:c>
      <x:c r="V1506" s="56" t="str">
        <x:f>IF('Deal_Master_Wide'!$DL$217="","",'Deal_Master_Wide'!$DL$217)</x:f>
      </x:c>
      <x:c r="W1506" s="56" t="str">
        <x:f>IF('Deal_Master_Wide'!$DS$217="","",'Deal_Master_Wide'!$DS$217)</x:f>
      </x:c>
      <x:c r="X1506" s="56" t="str">
        <x:f>IF('Deal_Master_Wide'!$DZ$217="","",'Deal_Master_Wide'!$DZ$217)</x:f>
      </x:c>
      <x:c r="Y1506" s="118" t="str">
        <x:f>IF('Deal_Master_Wide'!$EG$217="","",'Deal_Master_Wide'!$EG$217)</x:f>
      </x:c>
      <x:c r="Z1506" s="118" t="str">
        <x:f>IF('Deal_Master_Wide'!$EN$217="","",'Deal_Master_Wide'!$EN$217)</x:f>
      </x:c>
      <x:c r="AA1506" s="52" t="str">
        <x:f>IF('Deal_Master_Wide'!$AL$217="","",'Deal_Master_Wide'!$AL$217)</x:f>
        <x:v>Unknown</x:v>
      </x:c>
      <x:c r="AB1506" s="54" t="n">
        <x:f>IF('Deal_Master_Wide'!$AF$217="","",'Deal_Master_Wide'!$AF$217)</x:f>
        <x:v>214</x:v>
      </x:c>
      <x:c r="AC1506" s="52" t="str">
        <x:f>IF(COUNT($P1506,$Q1506,$R1506,$S1506,$T1506,$U1506,$V1506,$W1506,$X1506)=9,"Yes","No")</x:f>
        <x:v>No</x:v>
      </x:c>
      <x:c r="AD1506" s="52" t="str">
        <x:f>IF(COUNT($Y1506,$Z1506)=2,"Yes","No")</x:f>
        <x:v>No</x:v>
      </x:c>
      <x:c r="AE1506" s="50" t="str"/>
      <x:c r="AF1506" t="str"/>
    </x:row>
    <x:row r="1507" ht="20" customHeight="1">
      <x:c r="A1507" s="50" t="str">
        <x:v>CTL-0216</x:v>
      </x:c>
      <x:c r="B1507" s="50" t="str">
        <x:v>Candidate alternative-rationale group</x:v>
      </x:c>
      <x:c r="C1507" s="52" t="str">
        <x:f>IF('Deal_Master_Wide'!$AU$218="","",'Deal_Master_Wide'!$AU$218)</x:f>
        <x:v>Not reviewed</x:v>
      </x:c>
      <x:c r="D1507" s="52" t="str">
        <x:f>IF('Deal_Master_Wide'!$AV$218="","",'Deal_Master_Wide'!$AV$218)</x:f>
        <x:v>Not assessed</x:v>
      </x:c>
      <x:c r="E1507" s="50" t="n">
        <x:v>0</x:v>
      </x:c>
      <x:c r="F1507" s="52" t="str">
        <x:f>IF(OR($C1507="High-confidence innovation-driven",$C1507="Medium-confidence innovation-driven"),1,IF($C1507="Clear alternative-rationale",0,""))</x:f>
      </x:c>
      <x:c r="G1507" s="52" t="str">
        <x:f>IF('Deal_Master_Wide'!$M$218="","",'Deal_Master_Wide'!$M$218)</x:f>
        <x:v>Review</x:v>
      </x:c>
      <x:c r="H1507" s="50" t="str">
        <x:v>Augment Investments Limited (Inactive)</x:v>
      </x:c>
      <x:c r="I1507" s="50" t="str">
        <x:v>Pharmstandard</x:v>
      </x:c>
      <x:c r="J1507" s="50" t="n">
        <x:v>2015</x:v>
      </x:c>
      <x:c r="K1507" s="50" t="n">
        <x:v>-3</x:v>
      </x:c>
      <x:c r="L1507" s="50" t="n">
        <x:v>2012</x:v>
      </x:c>
      <x:c r="M1507" s="50" t="n">
        <x:v>0</x:v>
      </x:c>
      <x:c r="N1507" s="50" t="n">
        <x:v>0</x:v>
      </x:c>
      <x:c r="O1507" s="52" t="str">
        <x:f>IF($F1507="","",$F1507*$M1507)</x:f>
      </x:c>
      <x:c r="P1507" s="54" t="str">
        <x:f>IF('Deal_Master_Wide'!$BP$218="","",'Deal_Master_Wide'!$BP$218)</x:f>
      </x:c>
      <x:c r="Q1507" s="54" t="str">
        <x:f>IF('Deal_Master_Wide'!$BW$218="","",'Deal_Master_Wide'!$BW$218)</x:f>
      </x:c>
      <x:c r="R1507" s="54" t="str">
        <x:f>IF('Deal_Master_Wide'!$CD$218="","",'Deal_Master_Wide'!$CD$218)</x:f>
      </x:c>
      <x:c r="S1507" s="54" t="str">
        <x:f>IF('Deal_Master_Wide'!$CK$218="","",'Deal_Master_Wide'!$CK$218)</x:f>
      </x:c>
      <x:c r="T1507" s="54" t="str">
        <x:f>IF('Deal_Master_Wide'!$CR$218="","",'Deal_Master_Wide'!$CR$218)</x:f>
      </x:c>
      <x:c r="U1507" s="54" t="str">
        <x:f>IF('Deal_Master_Wide'!$CY$218="","",'Deal_Master_Wide'!$CY$218)</x:f>
      </x:c>
      <x:c r="V1507" s="56" t="str">
        <x:f>IF('Deal_Master_Wide'!$DF$218="","",'Deal_Master_Wide'!$DF$218)</x:f>
      </x:c>
      <x:c r="W1507" s="56" t="str">
        <x:f>IF('Deal_Master_Wide'!$DM$218="","",'Deal_Master_Wide'!$DM$218)</x:f>
      </x:c>
      <x:c r="X1507" s="56" t="str">
        <x:f>IF('Deal_Master_Wide'!$DT$218="","",'Deal_Master_Wide'!$DT$218)</x:f>
      </x:c>
      <x:c r="Y1507" s="118" t="str">
        <x:f>IF('Deal_Master_Wide'!$EA$218="","",'Deal_Master_Wide'!$EA$218)</x:f>
      </x:c>
      <x:c r="Z1507" s="118" t="str">
        <x:f>IF('Deal_Master_Wide'!$EH$218="","",'Deal_Master_Wide'!$EH$218)</x:f>
      </x:c>
      <x:c r="AA1507" s="52" t="str">
        <x:f>IF('Deal_Master_Wide'!$AL$218="","",'Deal_Master_Wide'!$AL$218)</x:f>
        <x:v>Unknown</x:v>
      </x:c>
      <x:c r="AB1507" s="54" t="str">
        <x:f>IF('Deal_Master_Wide'!$AF$218="","",'Deal_Master_Wide'!$AF$218)</x:f>
      </x:c>
      <x:c r="AC1507" s="52" t="str">
        <x:f>IF(COUNT($P1507,$Q1507,$R1507,$S1507,$T1507,$U1507,$V1507,$W1507,$X1507)=9,"Yes","No")</x:f>
        <x:v>No</x:v>
      </x:c>
      <x:c r="AD1507" s="52" t="str">
        <x:f>IF(COUNT($Y1507,$Z1507)=2,"Yes","No")</x:f>
        <x:v>No</x:v>
      </x:c>
      <x:c r="AE1507" s="50" t="str"/>
      <x:c r="AF1507" t="str"/>
    </x:row>
    <x:row r="1508" ht="20" customHeight="1">
      <x:c r="A1508" s="50" t="str">
        <x:v>CTL-0216</x:v>
      </x:c>
      <x:c r="B1508" s="50" t="str">
        <x:v>Candidate alternative-rationale group</x:v>
      </x:c>
      <x:c r="C1508" s="52" t="str">
        <x:f>IF('Deal_Master_Wide'!$AU$218="","",'Deal_Master_Wide'!$AU$218)</x:f>
        <x:v>Not reviewed</x:v>
      </x:c>
      <x:c r="D1508" s="52" t="str">
        <x:f>IF('Deal_Master_Wide'!$AV$218="","",'Deal_Master_Wide'!$AV$218)</x:f>
        <x:v>Not assessed</x:v>
      </x:c>
      <x:c r="E1508" s="50" t="n">
        <x:v>0</x:v>
      </x:c>
      <x:c r="F1508" s="52" t="str">
        <x:f>IF(OR($C1508="High-confidence innovation-driven",$C1508="Medium-confidence innovation-driven"),1,IF($C1508="Clear alternative-rationale",0,""))</x:f>
      </x:c>
      <x:c r="G1508" s="52" t="str">
        <x:f>IF('Deal_Master_Wide'!$M$218="","",'Deal_Master_Wide'!$M$218)</x:f>
        <x:v>Review</x:v>
      </x:c>
      <x:c r="H1508" s="50" t="str">
        <x:v>Augment Investments Limited (Inactive)</x:v>
      </x:c>
      <x:c r="I1508" s="50" t="str">
        <x:v>Pharmstandard</x:v>
      </x:c>
      <x:c r="J1508" s="50" t="n">
        <x:v>2015</x:v>
      </x:c>
      <x:c r="K1508" s="50" t="n">
        <x:v>-2</x:v>
      </x:c>
      <x:c r="L1508" s="50" t="n">
        <x:v>2013</x:v>
      </x:c>
      <x:c r="M1508" s="50" t="n">
        <x:v>0</x:v>
      </x:c>
      <x:c r="N1508" s="50" t="n">
        <x:v>0</x:v>
      </x:c>
      <x:c r="O1508" s="52" t="str">
        <x:f>IF($F1508="","",$F1508*$M1508)</x:f>
      </x:c>
      <x:c r="P1508" s="54" t="str">
        <x:f>IF('Deal_Master_Wide'!$BQ$218="","",'Deal_Master_Wide'!$BQ$218)</x:f>
      </x:c>
      <x:c r="Q1508" s="54" t="str">
        <x:f>IF('Deal_Master_Wide'!$BX$218="","",'Deal_Master_Wide'!$BX$218)</x:f>
      </x:c>
      <x:c r="R1508" s="54" t="str">
        <x:f>IF('Deal_Master_Wide'!$CE$218="","",'Deal_Master_Wide'!$CE$218)</x:f>
      </x:c>
      <x:c r="S1508" s="54" t="str">
        <x:f>IF('Deal_Master_Wide'!$CL$218="","",'Deal_Master_Wide'!$CL$218)</x:f>
      </x:c>
      <x:c r="T1508" s="54" t="str">
        <x:f>IF('Deal_Master_Wide'!$CS$218="","",'Deal_Master_Wide'!$CS$218)</x:f>
      </x:c>
      <x:c r="U1508" s="54" t="str">
        <x:f>IF('Deal_Master_Wide'!$CZ$218="","",'Deal_Master_Wide'!$CZ$218)</x:f>
      </x:c>
      <x:c r="V1508" s="56" t="str">
        <x:f>IF('Deal_Master_Wide'!$DG$218="","",'Deal_Master_Wide'!$DG$218)</x:f>
      </x:c>
      <x:c r="W1508" s="56" t="str">
        <x:f>IF('Deal_Master_Wide'!$DN$218="","",'Deal_Master_Wide'!$DN$218)</x:f>
      </x:c>
      <x:c r="X1508" s="56" t="str">
        <x:f>IF('Deal_Master_Wide'!$DU$218="","",'Deal_Master_Wide'!$DU$218)</x:f>
      </x:c>
      <x:c r="Y1508" s="118" t="str">
        <x:f>IF('Deal_Master_Wide'!$EB$218="","",'Deal_Master_Wide'!$EB$218)</x:f>
      </x:c>
      <x:c r="Z1508" s="118" t="str">
        <x:f>IF('Deal_Master_Wide'!$EI$218="","",'Deal_Master_Wide'!$EI$218)</x:f>
      </x:c>
      <x:c r="AA1508" s="52" t="str">
        <x:f>IF('Deal_Master_Wide'!$AL$218="","",'Deal_Master_Wide'!$AL$218)</x:f>
        <x:v>Unknown</x:v>
      </x:c>
      <x:c r="AB1508" s="54" t="str">
        <x:f>IF('Deal_Master_Wide'!$AF$218="","",'Deal_Master_Wide'!$AF$218)</x:f>
      </x:c>
      <x:c r="AC1508" s="52" t="str">
        <x:f>IF(COUNT($P1508,$Q1508,$R1508,$S1508,$T1508,$U1508,$V1508,$W1508,$X1508)=9,"Yes","No")</x:f>
        <x:v>No</x:v>
      </x:c>
      <x:c r="AD1508" s="52" t="str">
        <x:f>IF(COUNT($Y1508,$Z1508)=2,"Yes","No")</x:f>
        <x:v>No</x:v>
      </x:c>
      <x:c r="AE1508" s="50" t="str"/>
      <x:c r="AF1508" t="str"/>
    </x:row>
    <x:row r="1509" ht="20" customHeight="1">
      <x:c r="A1509" s="50" t="str">
        <x:v>CTL-0216</x:v>
      </x:c>
      <x:c r="B1509" s="50" t="str">
        <x:v>Candidate alternative-rationale group</x:v>
      </x:c>
      <x:c r="C1509" s="52" t="str">
        <x:f>IF('Deal_Master_Wide'!$AU$218="","",'Deal_Master_Wide'!$AU$218)</x:f>
        <x:v>Not reviewed</x:v>
      </x:c>
      <x:c r="D1509" s="52" t="str">
        <x:f>IF('Deal_Master_Wide'!$AV$218="","",'Deal_Master_Wide'!$AV$218)</x:f>
        <x:v>Not assessed</x:v>
      </x:c>
      <x:c r="E1509" s="50" t="n">
        <x:v>0</x:v>
      </x:c>
      <x:c r="F1509" s="52" t="str">
        <x:f>IF(OR($C1509="High-confidence innovation-driven",$C1509="Medium-confidence innovation-driven"),1,IF($C1509="Clear alternative-rationale",0,""))</x:f>
      </x:c>
      <x:c r="G1509" s="52" t="str">
        <x:f>IF('Deal_Master_Wide'!$M$218="","",'Deal_Master_Wide'!$M$218)</x:f>
        <x:v>Review</x:v>
      </x:c>
      <x:c r="H1509" s="50" t="str">
        <x:v>Augment Investments Limited (Inactive)</x:v>
      </x:c>
      <x:c r="I1509" s="50" t="str">
        <x:v>Pharmstandard</x:v>
      </x:c>
      <x:c r="J1509" s="50" t="n">
        <x:v>2015</x:v>
      </x:c>
      <x:c r="K1509" s="50" t="n">
        <x:v>-1</x:v>
      </x:c>
      <x:c r="L1509" s="50" t="n">
        <x:v>2014</x:v>
      </x:c>
      <x:c r="M1509" s="50" t="n">
        <x:v>0</x:v>
      </x:c>
      <x:c r="N1509" s="50" t="n">
        <x:v>0</x:v>
      </x:c>
      <x:c r="O1509" s="52" t="str">
        <x:f>IF($F1509="","",$F1509*$M1509)</x:f>
      </x:c>
      <x:c r="P1509" s="54" t="str">
        <x:f>IF('Deal_Master_Wide'!$BR$218="","",'Deal_Master_Wide'!$BR$218)</x:f>
      </x:c>
      <x:c r="Q1509" s="54" t="str">
        <x:f>IF('Deal_Master_Wide'!$BY$218="","",'Deal_Master_Wide'!$BY$218)</x:f>
      </x:c>
      <x:c r="R1509" s="54" t="str">
        <x:f>IF('Deal_Master_Wide'!$CF$218="","",'Deal_Master_Wide'!$CF$218)</x:f>
      </x:c>
      <x:c r="S1509" s="54" t="str">
        <x:f>IF('Deal_Master_Wide'!$CM$218="","",'Deal_Master_Wide'!$CM$218)</x:f>
      </x:c>
      <x:c r="T1509" s="54" t="str">
        <x:f>IF('Deal_Master_Wide'!$CT$218="","",'Deal_Master_Wide'!$CT$218)</x:f>
      </x:c>
      <x:c r="U1509" s="54" t="str">
        <x:f>IF('Deal_Master_Wide'!$DA$218="","",'Deal_Master_Wide'!$DA$218)</x:f>
      </x:c>
      <x:c r="V1509" s="56" t="str">
        <x:f>IF('Deal_Master_Wide'!$DH$218="","",'Deal_Master_Wide'!$DH$218)</x:f>
      </x:c>
      <x:c r="W1509" s="56" t="str">
        <x:f>IF('Deal_Master_Wide'!$DO$218="","",'Deal_Master_Wide'!$DO$218)</x:f>
      </x:c>
      <x:c r="X1509" s="56" t="str">
        <x:f>IF('Deal_Master_Wide'!$DV$218="","",'Deal_Master_Wide'!$DV$218)</x:f>
      </x:c>
      <x:c r="Y1509" s="118" t="str">
        <x:f>IF('Deal_Master_Wide'!$EC$218="","",'Deal_Master_Wide'!$EC$218)</x:f>
      </x:c>
      <x:c r="Z1509" s="118" t="str">
        <x:f>IF('Deal_Master_Wide'!$EJ$218="","",'Deal_Master_Wide'!$EJ$218)</x:f>
      </x:c>
      <x:c r="AA1509" s="52" t="str">
        <x:f>IF('Deal_Master_Wide'!$AL$218="","",'Deal_Master_Wide'!$AL$218)</x:f>
        <x:v>Unknown</x:v>
      </x:c>
      <x:c r="AB1509" s="54" t="str">
        <x:f>IF('Deal_Master_Wide'!$AF$218="","",'Deal_Master_Wide'!$AF$218)</x:f>
      </x:c>
      <x:c r="AC1509" s="52" t="str">
        <x:f>IF(COUNT($P1509,$Q1509,$R1509,$S1509,$T1509,$U1509,$V1509,$W1509,$X1509)=9,"Yes","No")</x:f>
        <x:v>No</x:v>
      </x:c>
      <x:c r="AD1509" s="52" t="str">
        <x:f>IF(COUNT($Y1509,$Z1509)=2,"Yes","No")</x:f>
        <x:v>No</x:v>
      </x:c>
      <x:c r="AE1509" s="50" t="str"/>
      <x:c r="AF1509" t="str"/>
    </x:row>
    <x:row r="1510" ht="20" customHeight="1">
      <x:c r="A1510" s="50" t="str">
        <x:v>CTL-0216</x:v>
      </x:c>
      <x:c r="B1510" s="50" t="str">
        <x:v>Candidate alternative-rationale group</x:v>
      </x:c>
      <x:c r="C1510" s="52" t="str">
        <x:f>IF('Deal_Master_Wide'!$AU$218="","",'Deal_Master_Wide'!$AU$218)</x:f>
        <x:v>Not reviewed</x:v>
      </x:c>
      <x:c r="D1510" s="52" t="str">
        <x:f>IF('Deal_Master_Wide'!$AV$218="","",'Deal_Master_Wide'!$AV$218)</x:f>
        <x:v>Not assessed</x:v>
      </x:c>
      <x:c r="E1510" s="50" t="n">
        <x:v>0</x:v>
      </x:c>
      <x:c r="F1510" s="52" t="str">
        <x:f>IF(OR($C1510="High-confidence innovation-driven",$C1510="Medium-confidence innovation-driven"),1,IF($C1510="Clear alternative-rationale",0,""))</x:f>
      </x:c>
      <x:c r="G1510" s="52" t="str">
        <x:f>IF('Deal_Master_Wide'!$M$218="","",'Deal_Master_Wide'!$M$218)</x:f>
        <x:v>Review</x:v>
      </x:c>
      <x:c r="H1510" s="50" t="str">
        <x:v>Augment Investments Limited (Inactive)</x:v>
      </x:c>
      <x:c r="I1510" s="50" t="str">
        <x:v>Pharmstandard</x:v>
      </x:c>
      <x:c r="J1510" s="50" t="n">
        <x:v>2015</x:v>
      </x:c>
      <x:c r="K1510" s="50" t="n">
        <x:v>0</x:v>
      </x:c>
      <x:c r="L1510" s="50" t="n">
        <x:v>2015</x:v>
      </x:c>
      <x:c r="M1510" s="50" t="n">
        <x:v>0</x:v>
      </x:c>
      <x:c r="N1510" s="50" t="n">
        <x:v>1</x:v>
      </x:c>
      <x:c r="O1510" s="52" t="str">
        <x:f>IF($F1510="","",$F1510*$M1510)</x:f>
      </x:c>
      <x:c r="P1510" s="54" t="str">
        <x:f>IF('Deal_Master_Wide'!$BS$218="","",'Deal_Master_Wide'!$BS$218)</x:f>
      </x:c>
      <x:c r="Q1510" s="54" t="str">
        <x:f>IF('Deal_Master_Wide'!$BZ$218="","",'Deal_Master_Wide'!$BZ$218)</x:f>
      </x:c>
      <x:c r="R1510" s="54" t="str">
        <x:f>IF('Deal_Master_Wide'!$CG$218="","",'Deal_Master_Wide'!$CG$218)</x:f>
      </x:c>
      <x:c r="S1510" s="54" t="str">
        <x:f>IF('Deal_Master_Wide'!$CN$218="","",'Deal_Master_Wide'!$CN$218)</x:f>
      </x:c>
      <x:c r="T1510" s="54" t="str">
        <x:f>IF('Deal_Master_Wide'!$CU$218="","",'Deal_Master_Wide'!$CU$218)</x:f>
      </x:c>
      <x:c r="U1510" s="54" t="str">
        <x:f>IF('Deal_Master_Wide'!$DB$218="","",'Deal_Master_Wide'!$DB$218)</x:f>
      </x:c>
      <x:c r="V1510" s="56" t="str">
        <x:f>IF('Deal_Master_Wide'!$DI$218="","",'Deal_Master_Wide'!$DI$218)</x:f>
      </x:c>
      <x:c r="W1510" s="56" t="str">
        <x:f>IF('Deal_Master_Wide'!$DP$218="","",'Deal_Master_Wide'!$DP$218)</x:f>
      </x:c>
      <x:c r="X1510" s="56" t="str">
        <x:f>IF('Deal_Master_Wide'!$DW$218="","",'Deal_Master_Wide'!$DW$218)</x:f>
      </x:c>
      <x:c r="Y1510" s="118" t="str">
        <x:f>IF('Deal_Master_Wide'!$ED$218="","",'Deal_Master_Wide'!$ED$218)</x:f>
      </x:c>
      <x:c r="Z1510" s="118" t="str">
        <x:f>IF('Deal_Master_Wide'!$EK$218="","",'Deal_Master_Wide'!$EK$218)</x:f>
      </x:c>
      <x:c r="AA1510" s="52" t="str">
        <x:f>IF('Deal_Master_Wide'!$AL$218="","",'Deal_Master_Wide'!$AL$218)</x:f>
        <x:v>Unknown</x:v>
      </x:c>
      <x:c r="AB1510" s="54" t="str">
        <x:f>IF('Deal_Master_Wide'!$AF$218="","",'Deal_Master_Wide'!$AF$218)</x:f>
      </x:c>
      <x:c r="AC1510" s="52" t="str">
        <x:f>IF(COUNT($P1510,$Q1510,$R1510,$S1510,$T1510,$U1510,$V1510,$W1510,$X1510)=9,"Yes","No")</x:f>
        <x:v>No</x:v>
      </x:c>
      <x:c r="AD1510" s="52" t="str">
        <x:f>IF(COUNT($Y1510,$Z1510)=2,"Yes","No")</x:f>
        <x:v>No</x:v>
      </x:c>
      <x:c r="AE1510" s="50" t="str"/>
      <x:c r="AF1510" t="str"/>
    </x:row>
    <x:row r="1511" ht="20" customHeight="1">
      <x:c r="A1511" s="50" t="str">
        <x:v>CTL-0216</x:v>
      </x:c>
      <x:c r="B1511" s="50" t="str">
        <x:v>Candidate alternative-rationale group</x:v>
      </x:c>
      <x:c r="C1511" s="52" t="str">
        <x:f>IF('Deal_Master_Wide'!$AU$218="","",'Deal_Master_Wide'!$AU$218)</x:f>
        <x:v>Not reviewed</x:v>
      </x:c>
      <x:c r="D1511" s="52" t="str">
        <x:f>IF('Deal_Master_Wide'!$AV$218="","",'Deal_Master_Wide'!$AV$218)</x:f>
        <x:v>Not assessed</x:v>
      </x:c>
      <x:c r="E1511" s="50" t="n">
        <x:v>0</x:v>
      </x:c>
      <x:c r="F1511" s="52" t="str">
        <x:f>IF(OR($C1511="High-confidence innovation-driven",$C1511="Medium-confidence innovation-driven"),1,IF($C1511="Clear alternative-rationale",0,""))</x:f>
      </x:c>
      <x:c r="G1511" s="52" t="str">
        <x:f>IF('Deal_Master_Wide'!$M$218="","",'Deal_Master_Wide'!$M$218)</x:f>
        <x:v>Review</x:v>
      </x:c>
      <x:c r="H1511" s="50" t="str">
        <x:v>Augment Investments Limited (Inactive)</x:v>
      </x:c>
      <x:c r="I1511" s="50" t="str">
        <x:v>Pharmstandard</x:v>
      </x:c>
      <x:c r="J1511" s="50" t="n">
        <x:v>2015</x:v>
      </x:c>
      <x:c r="K1511" s="50" t="n">
        <x:v>1</x:v>
      </x:c>
      <x:c r="L1511" s="50" t="n">
        <x:v>2016</x:v>
      </x:c>
      <x:c r="M1511" s="50" t="n">
        <x:v>1</x:v>
      </x:c>
      <x:c r="N1511" s="50" t="n">
        <x:v>1</x:v>
      </x:c>
      <x:c r="O1511" s="52" t="str">
        <x:f>IF($F1511="","",$F1511*$M1511)</x:f>
      </x:c>
      <x:c r="P1511" s="54" t="str">
        <x:f>IF('Deal_Master_Wide'!$BT$218="","",'Deal_Master_Wide'!$BT$218)</x:f>
      </x:c>
      <x:c r="Q1511" s="54" t="str">
        <x:f>IF('Deal_Master_Wide'!$CA$218="","",'Deal_Master_Wide'!$CA$218)</x:f>
      </x:c>
      <x:c r="R1511" s="54" t="str">
        <x:f>IF('Deal_Master_Wide'!$CH$218="","",'Deal_Master_Wide'!$CH$218)</x:f>
      </x:c>
      <x:c r="S1511" s="54" t="str">
        <x:f>IF('Deal_Master_Wide'!$CO$218="","",'Deal_Master_Wide'!$CO$218)</x:f>
      </x:c>
      <x:c r="T1511" s="54" t="str">
        <x:f>IF('Deal_Master_Wide'!$CV$218="","",'Deal_Master_Wide'!$CV$218)</x:f>
      </x:c>
      <x:c r="U1511" s="54" t="str">
        <x:f>IF('Deal_Master_Wide'!$DC$218="","",'Deal_Master_Wide'!$DC$218)</x:f>
      </x:c>
      <x:c r="V1511" s="56" t="str">
        <x:f>IF('Deal_Master_Wide'!$DJ$218="","",'Deal_Master_Wide'!$DJ$218)</x:f>
      </x:c>
      <x:c r="W1511" s="56" t="str">
        <x:f>IF('Deal_Master_Wide'!$DQ$218="","",'Deal_Master_Wide'!$DQ$218)</x:f>
      </x:c>
      <x:c r="X1511" s="56" t="str">
        <x:f>IF('Deal_Master_Wide'!$DX$218="","",'Deal_Master_Wide'!$DX$218)</x:f>
      </x:c>
      <x:c r="Y1511" s="118" t="str">
        <x:f>IF('Deal_Master_Wide'!$EE$218="","",'Deal_Master_Wide'!$EE$218)</x:f>
      </x:c>
      <x:c r="Z1511" s="118" t="str">
        <x:f>IF('Deal_Master_Wide'!$EL$218="","",'Deal_Master_Wide'!$EL$218)</x:f>
      </x:c>
      <x:c r="AA1511" s="52" t="str">
        <x:f>IF('Deal_Master_Wide'!$AL$218="","",'Deal_Master_Wide'!$AL$218)</x:f>
        <x:v>Unknown</x:v>
      </x:c>
      <x:c r="AB1511" s="54" t="str">
        <x:f>IF('Deal_Master_Wide'!$AF$218="","",'Deal_Master_Wide'!$AF$218)</x:f>
      </x:c>
      <x:c r="AC1511" s="52" t="str">
        <x:f>IF(COUNT($P1511,$Q1511,$R1511,$S1511,$T1511,$U1511,$V1511,$W1511,$X1511)=9,"Yes","No")</x:f>
        <x:v>No</x:v>
      </x:c>
      <x:c r="AD1511" s="52" t="str">
        <x:f>IF(COUNT($Y1511,$Z1511)=2,"Yes","No")</x:f>
        <x:v>No</x:v>
      </x:c>
      <x:c r="AE1511" s="50" t="str"/>
      <x:c r="AF1511" t="str"/>
    </x:row>
    <x:row r="1512" ht="20" customHeight="1">
      <x:c r="A1512" s="50" t="str">
        <x:v>CTL-0216</x:v>
      </x:c>
      <x:c r="B1512" s="50" t="str">
        <x:v>Candidate alternative-rationale group</x:v>
      </x:c>
      <x:c r="C1512" s="52" t="str">
        <x:f>IF('Deal_Master_Wide'!$AU$218="","",'Deal_Master_Wide'!$AU$218)</x:f>
        <x:v>Not reviewed</x:v>
      </x:c>
      <x:c r="D1512" s="52" t="str">
        <x:f>IF('Deal_Master_Wide'!$AV$218="","",'Deal_Master_Wide'!$AV$218)</x:f>
        <x:v>Not assessed</x:v>
      </x:c>
      <x:c r="E1512" s="50" t="n">
        <x:v>0</x:v>
      </x:c>
      <x:c r="F1512" s="52" t="str">
        <x:f>IF(OR($C1512="High-confidence innovation-driven",$C1512="Medium-confidence innovation-driven"),1,IF($C1512="Clear alternative-rationale",0,""))</x:f>
      </x:c>
      <x:c r="G1512" s="52" t="str">
        <x:f>IF('Deal_Master_Wide'!$M$218="","",'Deal_Master_Wide'!$M$218)</x:f>
        <x:v>Review</x:v>
      </x:c>
      <x:c r="H1512" s="50" t="str">
        <x:v>Augment Investments Limited (Inactive)</x:v>
      </x:c>
      <x:c r="I1512" s="50" t="str">
        <x:v>Pharmstandard</x:v>
      </x:c>
      <x:c r="J1512" s="50" t="n">
        <x:v>2015</x:v>
      </x:c>
      <x:c r="K1512" s="50" t="n">
        <x:v>2</x:v>
      </x:c>
      <x:c r="L1512" s="50" t="n">
        <x:v>2017</x:v>
      </x:c>
      <x:c r="M1512" s="50" t="n">
        <x:v>1</x:v>
      </x:c>
      <x:c r="N1512" s="50" t="n">
        <x:v>1</x:v>
      </x:c>
      <x:c r="O1512" s="52" t="str">
        <x:f>IF($F1512="","",$F1512*$M1512)</x:f>
      </x:c>
      <x:c r="P1512" s="54" t="str">
        <x:f>IF('Deal_Master_Wide'!$BU$218="","",'Deal_Master_Wide'!$BU$218)</x:f>
      </x:c>
      <x:c r="Q1512" s="54" t="str">
        <x:f>IF('Deal_Master_Wide'!$CB$218="","",'Deal_Master_Wide'!$CB$218)</x:f>
      </x:c>
      <x:c r="R1512" s="54" t="str">
        <x:f>IF('Deal_Master_Wide'!$CI$218="","",'Deal_Master_Wide'!$CI$218)</x:f>
      </x:c>
      <x:c r="S1512" s="54" t="str">
        <x:f>IF('Deal_Master_Wide'!$CP$218="","",'Deal_Master_Wide'!$CP$218)</x:f>
      </x:c>
      <x:c r="T1512" s="54" t="str">
        <x:f>IF('Deal_Master_Wide'!$CW$218="","",'Deal_Master_Wide'!$CW$218)</x:f>
      </x:c>
      <x:c r="U1512" s="54" t="str">
        <x:f>IF('Deal_Master_Wide'!$DD$218="","",'Deal_Master_Wide'!$DD$218)</x:f>
      </x:c>
      <x:c r="V1512" s="56" t="str">
        <x:f>IF('Deal_Master_Wide'!$DK$218="","",'Deal_Master_Wide'!$DK$218)</x:f>
      </x:c>
      <x:c r="W1512" s="56" t="str">
        <x:f>IF('Deal_Master_Wide'!$DR$218="","",'Deal_Master_Wide'!$DR$218)</x:f>
      </x:c>
      <x:c r="X1512" s="56" t="str">
        <x:f>IF('Deal_Master_Wide'!$DY$218="","",'Deal_Master_Wide'!$DY$218)</x:f>
      </x:c>
      <x:c r="Y1512" s="118" t="str">
        <x:f>IF('Deal_Master_Wide'!$EF$218="","",'Deal_Master_Wide'!$EF$218)</x:f>
      </x:c>
      <x:c r="Z1512" s="118" t="str">
        <x:f>IF('Deal_Master_Wide'!$EM$218="","",'Deal_Master_Wide'!$EM$218)</x:f>
      </x:c>
      <x:c r="AA1512" s="52" t="str">
        <x:f>IF('Deal_Master_Wide'!$AL$218="","",'Deal_Master_Wide'!$AL$218)</x:f>
        <x:v>Unknown</x:v>
      </x:c>
      <x:c r="AB1512" s="54" t="str">
        <x:f>IF('Deal_Master_Wide'!$AF$218="","",'Deal_Master_Wide'!$AF$218)</x:f>
      </x:c>
      <x:c r="AC1512" s="52" t="str">
        <x:f>IF(COUNT($P1512,$Q1512,$R1512,$S1512,$T1512,$U1512,$V1512,$W1512,$X1512)=9,"Yes","No")</x:f>
        <x:v>No</x:v>
      </x:c>
      <x:c r="AD1512" s="52" t="str">
        <x:f>IF(COUNT($Y1512,$Z1512)=2,"Yes","No")</x:f>
        <x:v>No</x:v>
      </x:c>
      <x:c r="AE1512" s="50" t="str"/>
      <x:c r="AF1512" t="str"/>
    </x:row>
    <x:row r="1513" ht="20" customHeight="1">
      <x:c r="A1513" s="50" t="str">
        <x:v>CTL-0216</x:v>
      </x:c>
      <x:c r="B1513" s="50" t="str">
        <x:v>Candidate alternative-rationale group</x:v>
      </x:c>
      <x:c r="C1513" s="52" t="str">
        <x:f>IF('Deal_Master_Wide'!$AU$218="","",'Deal_Master_Wide'!$AU$218)</x:f>
        <x:v>Not reviewed</x:v>
      </x:c>
      <x:c r="D1513" s="52" t="str">
        <x:f>IF('Deal_Master_Wide'!$AV$218="","",'Deal_Master_Wide'!$AV$218)</x:f>
        <x:v>Not assessed</x:v>
      </x:c>
      <x:c r="E1513" s="50" t="n">
        <x:v>0</x:v>
      </x:c>
      <x:c r="F1513" s="52" t="str">
        <x:f>IF(OR($C1513="High-confidence innovation-driven",$C1513="Medium-confidence innovation-driven"),1,IF($C1513="Clear alternative-rationale",0,""))</x:f>
      </x:c>
      <x:c r="G1513" s="52" t="str">
        <x:f>IF('Deal_Master_Wide'!$M$218="","",'Deal_Master_Wide'!$M$218)</x:f>
        <x:v>Review</x:v>
      </x:c>
      <x:c r="H1513" s="50" t="str">
        <x:v>Augment Investments Limited (Inactive)</x:v>
      </x:c>
      <x:c r="I1513" s="50" t="str">
        <x:v>Pharmstandard</x:v>
      </x:c>
      <x:c r="J1513" s="50" t="n">
        <x:v>2015</x:v>
      </x:c>
      <x:c r="K1513" s="50" t="n">
        <x:v>3</x:v>
      </x:c>
      <x:c r="L1513" s="50" t="n">
        <x:v>2018</x:v>
      </x:c>
      <x:c r="M1513" s="50" t="n">
        <x:v>1</x:v>
      </x:c>
      <x:c r="N1513" s="50" t="n">
        <x:v>1</x:v>
      </x:c>
      <x:c r="O1513" s="52" t="str">
        <x:f>IF($F1513="","",$F1513*$M1513)</x:f>
      </x:c>
      <x:c r="P1513" s="54" t="str">
        <x:f>IF('Deal_Master_Wide'!$BV$218="","",'Deal_Master_Wide'!$BV$218)</x:f>
      </x:c>
      <x:c r="Q1513" s="54" t="str">
        <x:f>IF('Deal_Master_Wide'!$CC$218="","",'Deal_Master_Wide'!$CC$218)</x:f>
      </x:c>
      <x:c r="R1513" s="54" t="str">
        <x:f>IF('Deal_Master_Wide'!$CJ$218="","",'Deal_Master_Wide'!$CJ$218)</x:f>
      </x:c>
      <x:c r="S1513" s="54" t="str">
        <x:f>IF('Deal_Master_Wide'!$CQ$218="","",'Deal_Master_Wide'!$CQ$218)</x:f>
      </x:c>
      <x:c r="T1513" s="54" t="str">
        <x:f>IF('Deal_Master_Wide'!$CX$218="","",'Deal_Master_Wide'!$CX$218)</x:f>
      </x:c>
      <x:c r="U1513" s="54" t="str">
        <x:f>IF('Deal_Master_Wide'!$DE$218="","",'Deal_Master_Wide'!$DE$218)</x:f>
      </x:c>
      <x:c r="V1513" s="56" t="str">
        <x:f>IF('Deal_Master_Wide'!$DL$218="","",'Deal_Master_Wide'!$DL$218)</x:f>
      </x:c>
      <x:c r="W1513" s="56" t="str">
        <x:f>IF('Deal_Master_Wide'!$DS$218="","",'Deal_Master_Wide'!$DS$218)</x:f>
      </x:c>
      <x:c r="X1513" s="56" t="str">
        <x:f>IF('Deal_Master_Wide'!$DZ$218="","",'Deal_Master_Wide'!$DZ$218)</x:f>
      </x:c>
      <x:c r="Y1513" s="118" t="str">
        <x:f>IF('Deal_Master_Wide'!$EG$218="","",'Deal_Master_Wide'!$EG$218)</x:f>
      </x:c>
      <x:c r="Z1513" s="118" t="str">
        <x:f>IF('Deal_Master_Wide'!$EN$218="","",'Deal_Master_Wide'!$EN$218)</x:f>
      </x:c>
      <x:c r="AA1513" s="52" t="str">
        <x:f>IF('Deal_Master_Wide'!$AL$218="","",'Deal_Master_Wide'!$AL$218)</x:f>
        <x:v>Unknown</x:v>
      </x:c>
      <x:c r="AB1513" s="54" t="str">
        <x:f>IF('Deal_Master_Wide'!$AF$218="","",'Deal_Master_Wide'!$AF$218)</x:f>
      </x:c>
      <x:c r="AC1513" s="52" t="str">
        <x:f>IF(COUNT($P1513,$Q1513,$R1513,$S1513,$T1513,$U1513,$V1513,$W1513,$X1513)=9,"Yes","No")</x:f>
        <x:v>No</x:v>
      </x:c>
      <x:c r="AD1513" s="52" t="str">
        <x:f>IF(COUNT($Y1513,$Z1513)=2,"Yes","No")</x:f>
        <x:v>No</x:v>
      </x:c>
      <x:c r="AE1513" s="50" t="str"/>
      <x:c r="AF1513" t="str"/>
    </x:row>
    <x:row r="1514" ht="20" customHeight="1">
      <x:c r="A1514" s="50" t="str">
        <x:v>CTL-0217</x:v>
      </x:c>
      <x:c r="B1514" s="50" t="str">
        <x:v>Candidate alternative-rationale group</x:v>
      </x:c>
      <x:c r="C1514" s="52" t="str">
        <x:f>IF('Deal_Master_Wide'!$AU$219="","",'Deal_Master_Wide'!$AU$219)</x:f>
        <x:v>Not reviewed</x:v>
      </x:c>
      <x:c r="D1514" s="52" t="str">
        <x:f>IF('Deal_Master_Wide'!$AV$219="","",'Deal_Master_Wide'!$AV$219)</x:f>
        <x:v>Not assessed</x:v>
      </x:c>
      <x:c r="E1514" s="50" t="n">
        <x:v>0</x:v>
      </x:c>
      <x:c r="F1514" s="52" t="str">
        <x:f>IF(OR($C1514="High-confidence innovation-driven",$C1514="Medium-confidence innovation-driven"),1,IF($C1514="Clear alternative-rationale",0,""))</x:f>
      </x:c>
      <x:c r="G1514" s="52" t="str">
        <x:f>IF('Deal_Master_Wide'!$M$219="","",'Deal_Master_Wide'!$M$219)</x:f>
        <x:v>Review</x:v>
      </x:c>
      <x:c r="H1514" s="50" t="str">
        <x:v>PelGar International Ltd</x:v>
      </x:c>
      <x:c r="I1514" s="50" t="str">
        <x:v>Agropharm Ltd</x:v>
      </x:c>
      <x:c r="J1514" s="50" t="n">
        <x:v>2015</x:v>
      </x:c>
      <x:c r="K1514" s="50" t="n">
        <x:v>-3</x:v>
      </x:c>
      <x:c r="L1514" s="50" t="n">
        <x:v>2012</x:v>
      </x:c>
      <x:c r="M1514" s="50" t="n">
        <x:v>0</x:v>
      </x:c>
      <x:c r="N1514" s="50" t="n">
        <x:v>0</x:v>
      </x:c>
      <x:c r="O1514" s="52" t="str">
        <x:f>IF($F1514="","",$F1514*$M1514)</x:f>
      </x:c>
      <x:c r="P1514" s="54" t="str">
        <x:f>IF('Deal_Master_Wide'!$BP$219="","",'Deal_Master_Wide'!$BP$219)</x:f>
      </x:c>
      <x:c r="Q1514" s="54" t="str">
        <x:f>IF('Deal_Master_Wide'!$BW$219="","",'Deal_Master_Wide'!$BW$219)</x:f>
      </x:c>
      <x:c r="R1514" s="54" t="str">
        <x:f>IF('Deal_Master_Wide'!$CD$219="","",'Deal_Master_Wide'!$CD$219)</x:f>
      </x:c>
      <x:c r="S1514" s="54" t="str">
        <x:f>IF('Deal_Master_Wide'!$CK$219="","",'Deal_Master_Wide'!$CK$219)</x:f>
      </x:c>
      <x:c r="T1514" s="54" t="str">
        <x:f>IF('Deal_Master_Wide'!$CR$219="","",'Deal_Master_Wide'!$CR$219)</x:f>
      </x:c>
      <x:c r="U1514" s="54" t="str">
        <x:f>IF('Deal_Master_Wide'!$CY$219="","",'Deal_Master_Wide'!$CY$219)</x:f>
      </x:c>
      <x:c r="V1514" s="56" t="str">
        <x:f>IF('Deal_Master_Wide'!$DF$219="","",'Deal_Master_Wide'!$DF$219)</x:f>
      </x:c>
      <x:c r="W1514" s="56" t="str">
        <x:f>IF('Deal_Master_Wide'!$DM$219="","",'Deal_Master_Wide'!$DM$219)</x:f>
      </x:c>
      <x:c r="X1514" s="56" t="str">
        <x:f>IF('Deal_Master_Wide'!$DT$219="","",'Deal_Master_Wide'!$DT$219)</x:f>
      </x:c>
      <x:c r="Y1514" s="118" t="str">
        <x:f>IF('Deal_Master_Wide'!$EA$219="","",'Deal_Master_Wide'!$EA$219)</x:f>
      </x:c>
      <x:c r="Z1514" s="118" t="str">
        <x:f>IF('Deal_Master_Wide'!$EH$219="","",'Deal_Master_Wide'!$EH$219)</x:f>
      </x:c>
      <x:c r="AA1514" s="52" t="str">
        <x:f>IF('Deal_Master_Wide'!$AL$219="","",'Deal_Master_Wide'!$AL$219)</x:f>
        <x:v>Unknown</x:v>
      </x:c>
      <x:c r="AB1514" s="54" t="str">
        <x:f>IF('Deal_Master_Wide'!$AF$219="","",'Deal_Master_Wide'!$AF$219)</x:f>
      </x:c>
      <x:c r="AC1514" s="52" t="str">
        <x:f>IF(COUNT($P1514,$Q1514,$R1514,$S1514,$T1514,$U1514,$V1514,$W1514,$X1514)=9,"Yes","No")</x:f>
        <x:v>No</x:v>
      </x:c>
      <x:c r="AD1514" s="52" t="str">
        <x:f>IF(COUNT($Y1514,$Z1514)=2,"Yes","No")</x:f>
        <x:v>No</x:v>
      </x:c>
      <x:c r="AE1514" s="50" t="str"/>
      <x:c r="AF1514" t="str"/>
    </x:row>
    <x:row r="1515" ht="20" customHeight="1">
      <x:c r="A1515" s="50" t="str">
        <x:v>CTL-0217</x:v>
      </x:c>
      <x:c r="B1515" s="50" t="str">
        <x:v>Candidate alternative-rationale group</x:v>
      </x:c>
      <x:c r="C1515" s="52" t="str">
        <x:f>IF('Deal_Master_Wide'!$AU$219="","",'Deal_Master_Wide'!$AU$219)</x:f>
        <x:v>Not reviewed</x:v>
      </x:c>
      <x:c r="D1515" s="52" t="str">
        <x:f>IF('Deal_Master_Wide'!$AV$219="","",'Deal_Master_Wide'!$AV$219)</x:f>
        <x:v>Not assessed</x:v>
      </x:c>
      <x:c r="E1515" s="50" t="n">
        <x:v>0</x:v>
      </x:c>
      <x:c r="F1515" s="52" t="str">
        <x:f>IF(OR($C1515="High-confidence innovation-driven",$C1515="Medium-confidence innovation-driven"),1,IF($C1515="Clear alternative-rationale",0,""))</x:f>
      </x:c>
      <x:c r="G1515" s="52" t="str">
        <x:f>IF('Deal_Master_Wide'!$M$219="","",'Deal_Master_Wide'!$M$219)</x:f>
        <x:v>Review</x:v>
      </x:c>
      <x:c r="H1515" s="50" t="str">
        <x:v>PelGar International Ltd</x:v>
      </x:c>
      <x:c r="I1515" s="50" t="str">
        <x:v>Agropharm Ltd</x:v>
      </x:c>
      <x:c r="J1515" s="50" t="n">
        <x:v>2015</x:v>
      </x:c>
      <x:c r="K1515" s="50" t="n">
        <x:v>-2</x:v>
      </x:c>
      <x:c r="L1515" s="50" t="n">
        <x:v>2013</x:v>
      </x:c>
      <x:c r="M1515" s="50" t="n">
        <x:v>0</x:v>
      </x:c>
      <x:c r="N1515" s="50" t="n">
        <x:v>0</x:v>
      </x:c>
      <x:c r="O1515" s="52" t="str">
        <x:f>IF($F1515="","",$F1515*$M1515)</x:f>
      </x:c>
      <x:c r="P1515" s="54" t="str">
        <x:f>IF('Deal_Master_Wide'!$BQ$219="","",'Deal_Master_Wide'!$BQ$219)</x:f>
      </x:c>
      <x:c r="Q1515" s="54" t="str">
        <x:f>IF('Deal_Master_Wide'!$BX$219="","",'Deal_Master_Wide'!$BX$219)</x:f>
      </x:c>
      <x:c r="R1515" s="54" t="str">
        <x:f>IF('Deal_Master_Wide'!$CE$219="","",'Deal_Master_Wide'!$CE$219)</x:f>
      </x:c>
      <x:c r="S1515" s="54" t="str">
        <x:f>IF('Deal_Master_Wide'!$CL$219="","",'Deal_Master_Wide'!$CL$219)</x:f>
      </x:c>
      <x:c r="T1515" s="54" t="str">
        <x:f>IF('Deal_Master_Wide'!$CS$219="","",'Deal_Master_Wide'!$CS$219)</x:f>
      </x:c>
      <x:c r="U1515" s="54" t="str">
        <x:f>IF('Deal_Master_Wide'!$CZ$219="","",'Deal_Master_Wide'!$CZ$219)</x:f>
      </x:c>
      <x:c r="V1515" s="56" t="str">
        <x:f>IF('Deal_Master_Wide'!$DG$219="","",'Deal_Master_Wide'!$DG$219)</x:f>
      </x:c>
      <x:c r="W1515" s="56" t="str">
        <x:f>IF('Deal_Master_Wide'!$DN$219="","",'Deal_Master_Wide'!$DN$219)</x:f>
      </x:c>
      <x:c r="X1515" s="56" t="str">
        <x:f>IF('Deal_Master_Wide'!$DU$219="","",'Deal_Master_Wide'!$DU$219)</x:f>
      </x:c>
      <x:c r="Y1515" s="118" t="str">
        <x:f>IF('Deal_Master_Wide'!$EB$219="","",'Deal_Master_Wide'!$EB$219)</x:f>
      </x:c>
      <x:c r="Z1515" s="118" t="str">
        <x:f>IF('Deal_Master_Wide'!$EI$219="","",'Deal_Master_Wide'!$EI$219)</x:f>
      </x:c>
      <x:c r="AA1515" s="52" t="str">
        <x:f>IF('Deal_Master_Wide'!$AL$219="","",'Deal_Master_Wide'!$AL$219)</x:f>
        <x:v>Unknown</x:v>
      </x:c>
      <x:c r="AB1515" s="54" t="str">
        <x:f>IF('Deal_Master_Wide'!$AF$219="","",'Deal_Master_Wide'!$AF$219)</x:f>
      </x:c>
      <x:c r="AC1515" s="52" t="str">
        <x:f>IF(COUNT($P1515,$Q1515,$R1515,$S1515,$T1515,$U1515,$V1515,$W1515,$X1515)=9,"Yes","No")</x:f>
        <x:v>No</x:v>
      </x:c>
      <x:c r="AD1515" s="52" t="str">
        <x:f>IF(COUNT($Y1515,$Z1515)=2,"Yes","No")</x:f>
        <x:v>No</x:v>
      </x:c>
      <x:c r="AE1515" s="50" t="str"/>
      <x:c r="AF1515" t="str"/>
    </x:row>
    <x:row r="1516" ht="20" customHeight="1">
      <x:c r="A1516" s="50" t="str">
        <x:v>CTL-0217</x:v>
      </x:c>
      <x:c r="B1516" s="50" t="str">
        <x:v>Candidate alternative-rationale group</x:v>
      </x:c>
      <x:c r="C1516" s="52" t="str">
        <x:f>IF('Deal_Master_Wide'!$AU$219="","",'Deal_Master_Wide'!$AU$219)</x:f>
        <x:v>Not reviewed</x:v>
      </x:c>
      <x:c r="D1516" s="52" t="str">
        <x:f>IF('Deal_Master_Wide'!$AV$219="","",'Deal_Master_Wide'!$AV$219)</x:f>
        <x:v>Not assessed</x:v>
      </x:c>
      <x:c r="E1516" s="50" t="n">
        <x:v>0</x:v>
      </x:c>
      <x:c r="F1516" s="52" t="str">
        <x:f>IF(OR($C1516="High-confidence innovation-driven",$C1516="Medium-confidence innovation-driven"),1,IF($C1516="Clear alternative-rationale",0,""))</x:f>
      </x:c>
      <x:c r="G1516" s="52" t="str">
        <x:f>IF('Deal_Master_Wide'!$M$219="","",'Deal_Master_Wide'!$M$219)</x:f>
        <x:v>Review</x:v>
      </x:c>
      <x:c r="H1516" s="50" t="str">
        <x:v>PelGar International Ltd</x:v>
      </x:c>
      <x:c r="I1516" s="50" t="str">
        <x:v>Agropharm Ltd</x:v>
      </x:c>
      <x:c r="J1516" s="50" t="n">
        <x:v>2015</x:v>
      </x:c>
      <x:c r="K1516" s="50" t="n">
        <x:v>-1</x:v>
      </x:c>
      <x:c r="L1516" s="50" t="n">
        <x:v>2014</x:v>
      </x:c>
      <x:c r="M1516" s="50" t="n">
        <x:v>0</x:v>
      </x:c>
      <x:c r="N1516" s="50" t="n">
        <x:v>0</x:v>
      </x:c>
      <x:c r="O1516" s="52" t="str">
        <x:f>IF($F1516="","",$F1516*$M1516)</x:f>
      </x:c>
      <x:c r="P1516" s="54" t="str">
        <x:f>IF('Deal_Master_Wide'!$BR$219="","",'Deal_Master_Wide'!$BR$219)</x:f>
      </x:c>
      <x:c r="Q1516" s="54" t="str">
        <x:f>IF('Deal_Master_Wide'!$BY$219="","",'Deal_Master_Wide'!$BY$219)</x:f>
      </x:c>
      <x:c r="R1516" s="54" t="str">
        <x:f>IF('Deal_Master_Wide'!$CF$219="","",'Deal_Master_Wide'!$CF$219)</x:f>
      </x:c>
      <x:c r="S1516" s="54" t="str">
        <x:f>IF('Deal_Master_Wide'!$CM$219="","",'Deal_Master_Wide'!$CM$219)</x:f>
      </x:c>
      <x:c r="T1516" s="54" t="str">
        <x:f>IF('Deal_Master_Wide'!$CT$219="","",'Deal_Master_Wide'!$CT$219)</x:f>
      </x:c>
      <x:c r="U1516" s="54" t="str">
        <x:f>IF('Deal_Master_Wide'!$DA$219="","",'Deal_Master_Wide'!$DA$219)</x:f>
      </x:c>
      <x:c r="V1516" s="56" t="str">
        <x:f>IF('Deal_Master_Wide'!$DH$219="","",'Deal_Master_Wide'!$DH$219)</x:f>
      </x:c>
      <x:c r="W1516" s="56" t="str">
        <x:f>IF('Deal_Master_Wide'!$DO$219="","",'Deal_Master_Wide'!$DO$219)</x:f>
      </x:c>
      <x:c r="X1516" s="56" t="str">
        <x:f>IF('Deal_Master_Wide'!$DV$219="","",'Deal_Master_Wide'!$DV$219)</x:f>
      </x:c>
      <x:c r="Y1516" s="118" t="str">
        <x:f>IF('Deal_Master_Wide'!$EC$219="","",'Deal_Master_Wide'!$EC$219)</x:f>
      </x:c>
      <x:c r="Z1516" s="118" t="str">
        <x:f>IF('Deal_Master_Wide'!$EJ$219="","",'Deal_Master_Wide'!$EJ$219)</x:f>
      </x:c>
      <x:c r="AA1516" s="52" t="str">
        <x:f>IF('Deal_Master_Wide'!$AL$219="","",'Deal_Master_Wide'!$AL$219)</x:f>
        <x:v>Unknown</x:v>
      </x:c>
      <x:c r="AB1516" s="54" t="str">
        <x:f>IF('Deal_Master_Wide'!$AF$219="","",'Deal_Master_Wide'!$AF$219)</x:f>
      </x:c>
      <x:c r="AC1516" s="52" t="str">
        <x:f>IF(COUNT($P1516,$Q1516,$R1516,$S1516,$T1516,$U1516,$V1516,$W1516,$X1516)=9,"Yes","No")</x:f>
        <x:v>No</x:v>
      </x:c>
      <x:c r="AD1516" s="52" t="str">
        <x:f>IF(COUNT($Y1516,$Z1516)=2,"Yes","No")</x:f>
        <x:v>No</x:v>
      </x:c>
      <x:c r="AE1516" s="50" t="str"/>
      <x:c r="AF1516" t="str"/>
    </x:row>
    <x:row r="1517" ht="20" customHeight="1">
      <x:c r="A1517" s="50" t="str">
        <x:v>CTL-0217</x:v>
      </x:c>
      <x:c r="B1517" s="50" t="str">
        <x:v>Candidate alternative-rationale group</x:v>
      </x:c>
      <x:c r="C1517" s="52" t="str">
        <x:f>IF('Deal_Master_Wide'!$AU$219="","",'Deal_Master_Wide'!$AU$219)</x:f>
        <x:v>Not reviewed</x:v>
      </x:c>
      <x:c r="D1517" s="52" t="str">
        <x:f>IF('Deal_Master_Wide'!$AV$219="","",'Deal_Master_Wide'!$AV$219)</x:f>
        <x:v>Not assessed</x:v>
      </x:c>
      <x:c r="E1517" s="50" t="n">
        <x:v>0</x:v>
      </x:c>
      <x:c r="F1517" s="52" t="str">
        <x:f>IF(OR($C1517="High-confidence innovation-driven",$C1517="Medium-confidence innovation-driven"),1,IF($C1517="Clear alternative-rationale",0,""))</x:f>
      </x:c>
      <x:c r="G1517" s="52" t="str">
        <x:f>IF('Deal_Master_Wide'!$M$219="","",'Deal_Master_Wide'!$M$219)</x:f>
        <x:v>Review</x:v>
      </x:c>
      <x:c r="H1517" s="50" t="str">
        <x:v>PelGar International Ltd</x:v>
      </x:c>
      <x:c r="I1517" s="50" t="str">
        <x:v>Agropharm Ltd</x:v>
      </x:c>
      <x:c r="J1517" s="50" t="n">
        <x:v>2015</x:v>
      </x:c>
      <x:c r="K1517" s="50" t="n">
        <x:v>0</x:v>
      </x:c>
      <x:c r="L1517" s="50" t="n">
        <x:v>2015</x:v>
      </x:c>
      <x:c r="M1517" s="50" t="n">
        <x:v>0</x:v>
      </x:c>
      <x:c r="N1517" s="50" t="n">
        <x:v>1</x:v>
      </x:c>
      <x:c r="O1517" s="52" t="str">
        <x:f>IF($F1517="","",$F1517*$M1517)</x:f>
      </x:c>
      <x:c r="P1517" s="54" t="str">
        <x:f>IF('Deal_Master_Wide'!$BS$219="","",'Deal_Master_Wide'!$BS$219)</x:f>
      </x:c>
      <x:c r="Q1517" s="54" t="str">
        <x:f>IF('Deal_Master_Wide'!$BZ$219="","",'Deal_Master_Wide'!$BZ$219)</x:f>
      </x:c>
      <x:c r="R1517" s="54" t="str">
        <x:f>IF('Deal_Master_Wide'!$CG$219="","",'Deal_Master_Wide'!$CG$219)</x:f>
      </x:c>
      <x:c r="S1517" s="54" t="str">
        <x:f>IF('Deal_Master_Wide'!$CN$219="","",'Deal_Master_Wide'!$CN$219)</x:f>
      </x:c>
      <x:c r="T1517" s="54" t="str">
        <x:f>IF('Deal_Master_Wide'!$CU$219="","",'Deal_Master_Wide'!$CU$219)</x:f>
      </x:c>
      <x:c r="U1517" s="54" t="str">
        <x:f>IF('Deal_Master_Wide'!$DB$219="","",'Deal_Master_Wide'!$DB$219)</x:f>
      </x:c>
      <x:c r="V1517" s="56" t="str">
        <x:f>IF('Deal_Master_Wide'!$DI$219="","",'Deal_Master_Wide'!$DI$219)</x:f>
      </x:c>
      <x:c r="W1517" s="56" t="str">
        <x:f>IF('Deal_Master_Wide'!$DP$219="","",'Deal_Master_Wide'!$DP$219)</x:f>
      </x:c>
      <x:c r="X1517" s="56" t="str">
        <x:f>IF('Deal_Master_Wide'!$DW$219="","",'Deal_Master_Wide'!$DW$219)</x:f>
      </x:c>
      <x:c r="Y1517" s="118" t="str">
        <x:f>IF('Deal_Master_Wide'!$ED$219="","",'Deal_Master_Wide'!$ED$219)</x:f>
      </x:c>
      <x:c r="Z1517" s="118" t="str">
        <x:f>IF('Deal_Master_Wide'!$EK$219="","",'Deal_Master_Wide'!$EK$219)</x:f>
      </x:c>
      <x:c r="AA1517" s="52" t="str">
        <x:f>IF('Deal_Master_Wide'!$AL$219="","",'Deal_Master_Wide'!$AL$219)</x:f>
        <x:v>Unknown</x:v>
      </x:c>
      <x:c r="AB1517" s="54" t="str">
        <x:f>IF('Deal_Master_Wide'!$AF$219="","",'Deal_Master_Wide'!$AF$219)</x:f>
      </x:c>
      <x:c r="AC1517" s="52" t="str">
        <x:f>IF(COUNT($P1517,$Q1517,$R1517,$S1517,$T1517,$U1517,$V1517,$W1517,$X1517)=9,"Yes","No")</x:f>
        <x:v>No</x:v>
      </x:c>
      <x:c r="AD1517" s="52" t="str">
        <x:f>IF(COUNT($Y1517,$Z1517)=2,"Yes","No")</x:f>
        <x:v>No</x:v>
      </x:c>
      <x:c r="AE1517" s="50" t="str"/>
      <x:c r="AF1517" t="str"/>
    </x:row>
    <x:row r="1518" ht="20" customHeight="1">
      <x:c r="A1518" s="50" t="str">
        <x:v>CTL-0217</x:v>
      </x:c>
      <x:c r="B1518" s="50" t="str">
        <x:v>Candidate alternative-rationale group</x:v>
      </x:c>
      <x:c r="C1518" s="52" t="str">
        <x:f>IF('Deal_Master_Wide'!$AU$219="","",'Deal_Master_Wide'!$AU$219)</x:f>
        <x:v>Not reviewed</x:v>
      </x:c>
      <x:c r="D1518" s="52" t="str">
        <x:f>IF('Deal_Master_Wide'!$AV$219="","",'Deal_Master_Wide'!$AV$219)</x:f>
        <x:v>Not assessed</x:v>
      </x:c>
      <x:c r="E1518" s="50" t="n">
        <x:v>0</x:v>
      </x:c>
      <x:c r="F1518" s="52" t="str">
        <x:f>IF(OR($C1518="High-confidence innovation-driven",$C1518="Medium-confidence innovation-driven"),1,IF($C1518="Clear alternative-rationale",0,""))</x:f>
      </x:c>
      <x:c r="G1518" s="52" t="str">
        <x:f>IF('Deal_Master_Wide'!$M$219="","",'Deal_Master_Wide'!$M$219)</x:f>
        <x:v>Review</x:v>
      </x:c>
      <x:c r="H1518" s="50" t="str">
        <x:v>PelGar International Ltd</x:v>
      </x:c>
      <x:c r="I1518" s="50" t="str">
        <x:v>Agropharm Ltd</x:v>
      </x:c>
      <x:c r="J1518" s="50" t="n">
        <x:v>2015</x:v>
      </x:c>
      <x:c r="K1518" s="50" t="n">
        <x:v>1</x:v>
      </x:c>
      <x:c r="L1518" s="50" t="n">
        <x:v>2016</x:v>
      </x:c>
      <x:c r="M1518" s="50" t="n">
        <x:v>1</x:v>
      </x:c>
      <x:c r="N1518" s="50" t="n">
        <x:v>1</x:v>
      </x:c>
      <x:c r="O1518" s="52" t="str">
        <x:f>IF($F1518="","",$F1518*$M1518)</x:f>
      </x:c>
      <x:c r="P1518" s="54" t="str">
        <x:f>IF('Deal_Master_Wide'!$BT$219="","",'Deal_Master_Wide'!$BT$219)</x:f>
      </x:c>
      <x:c r="Q1518" s="54" t="str">
        <x:f>IF('Deal_Master_Wide'!$CA$219="","",'Deal_Master_Wide'!$CA$219)</x:f>
      </x:c>
      <x:c r="R1518" s="54" t="str">
        <x:f>IF('Deal_Master_Wide'!$CH$219="","",'Deal_Master_Wide'!$CH$219)</x:f>
      </x:c>
      <x:c r="S1518" s="54" t="str">
        <x:f>IF('Deal_Master_Wide'!$CO$219="","",'Deal_Master_Wide'!$CO$219)</x:f>
      </x:c>
      <x:c r="T1518" s="54" t="str">
        <x:f>IF('Deal_Master_Wide'!$CV$219="","",'Deal_Master_Wide'!$CV$219)</x:f>
      </x:c>
      <x:c r="U1518" s="54" t="str">
        <x:f>IF('Deal_Master_Wide'!$DC$219="","",'Deal_Master_Wide'!$DC$219)</x:f>
      </x:c>
      <x:c r="V1518" s="56" t="str">
        <x:f>IF('Deal_Master_Wide'!$DJ$219="","",'Deal_Master_Wide'!$DJ$219)</x:f>
      </x:c>
      <x:c r="W1518" s="56" t="str">
        <x:f>IF('Deal_Master_Wide'!$DQ$219="","",'Deal_Master_Wide'!$DQ$219)</x:f>
      </x:c>
      <x:c r="X1518" s="56" t="str">
        <x:f>IF('Deal_Master_Wide'!$DX$219="","",'Deal_Master_Wide'!$DX$219)</x:f>
      </x:c>
      <x:c r="Y1518" s="118" t="str">
        <x:f>IF('Deal_Master_Wide'!$EE$219="","",'Deal_Master_Wide'!$EE$219)</x:f>
      </x:c>
      <x:c r="Z1518" s="118" t="str">
        <x:f>IF('Deal_Master_Wide'!$EL$219="","",'Deal_Master_Wide'!$EL$219)</x:f>
      </x:c>
      <x:c r="AA1518" s="52" t="str">
        <x:f>IF('Deal_Master_Wide'!$AL$219="","",'Deal_Master_Wide'!$AL$219)</x:f>
        <x:v>Unknown</x:v>
      </x:c>
      <x:c r="AB1518" s="54" t="str">
        <x:f>IF('Deal_Master_Wide'!$AF$219="","",'Deal_Master_Wide'!$AF$219)</x:f>
      </x:c>
      <x:c r="AC1518" s="52" t="str">
        <x:f>IF(COUNT($P1518,$Q1518,$R1518,$S1518,$T1518,$U1518,$V1518,$W1518,$X1518)=9,"Yes","No")</x:f>
        <x:v>No</x:v>
      </x:c>
      <x:c r="AD1518" s="52" t="str">
        <x:f>IF(COUNT($Y1518,$Z1518)=2,"Yes","No")</x:f>
        <x:v>No</x:v>
      </x:c>
      <x:c r="AE1518" s="50" t="str"/>
      <x:c r="AF1518" t="str"/>
    </x:row>
    <x:row r="1519" ht="20" customHeight="1">
      <x:c r="A1519" s="50" t="str">
        <x:v>CTL-0217</x:v>
      </x:c>
      <x:c r="B1519" s="50" t="str">
        <x:v>Candidate alternative-rationale group</x:v>
      </x:c>
      <x:c r="C1519" s="52" t="str">
        <x:f>IF('Deal_Master_Wide'!$AU$219="","",'Deal_Master_Wide'!$AU$219)</x:f>
        <x:v>Not reviewed</x:v>
      </x:c>
      <x:c r="D1519" s="52" t="str">
        <x:f>IF('Deal_Master_Wide'!$AV$219="","",'Deal_Master_Wide'!$AV$219)</x:f>
        <x:v>Not assessed</x:v>
      </x:c>
      <x:c r="E1519" s="50" t="n">
        <x:v>0</x:v>
      </x:c>
      <x:c r="F1519" s="52" t="str">
        <x:f>IF(OR($C1519="High-confidence innovation-driven",$C1519="Medium-confidence innovation-driven"),1,IF($C1519="Clear alternative-rationale",0,""))</x:f>
      </x:c>
      <x:c r="G1519" s="52" t="str">
        <x:f>IF('Deal_Master_Wide'!$M$219="","",'Deal_Master_Wide'!$M$219)</x:f>
        <x:v>Review</x:v>
      </x:c>
      <x:c r="H1519" s="50" t="str">
        <x:v>PelGar International Ltd</x:v>
      </x:c>
      <x:c r="I1519" s="50" t="str">
        <x:v>Agropharm Ltd</x:v>
      </x:c>
      <x:c r="J1519" s="50" t="n">
        <x:v>2015</x:v>
      </x:c>
      <x:c r="K1519" s="50" t="n">
        <x:v>2</x:v>
      </x:c>
      <x:c r="L1519" s="50" t="n">
        <x:v>2017</x:v>
      </x:c>
      <x:c r="M1519" s="50" t="n">
        <x:v>1</x:v>
      </x:c>
      <x:c r="N1519" s="50" t="n">
        <x:v>1</x:v>
      </x:c>
      <x:c r="O1519" s="52" t="str">
        <x:f>IF($F1519="","",$F1519*$M1519)</x:f>
      </x:c>
      <x:c r="P1519" s="54" t="str">
        <x:f>IF('Deal_Master_Wide'!$BU$219="","",'Deal_Master_Wide'!$BU$219)</x:f>
      </x:c>
      <x:c r="Q1519" s="54" t="str">
        <x:f>IF('Deal_Master_Wide'!$CB$219="","",'Deal_Master_Wide'!$CB$219)</x:f>
      </x:c>
      <x:c r="R1519" s="54" t="str">
        <x:f>IF('Deal_Master_Wide'!$CI$219="","",'Deal_Master_Wide'!$CI$219)</x:f>
      </x:c>
      <x:c r="S1519" s="54" t="str">
        <x:f>IF('Deal_Master_Wide'!$CP$219="","",'Deal_Master_Wide'!$CP$219)</x:f>
      </x:c>
      <x:c r="T1519" s="54" t="str">
        <x:f>IF('Deal_Master_Wide'!$CW$219="","",'Deal_Master_Wide'!$CW$219)</x:f>
      </x:c>
      <x:c r="U1519" s="54" t="str">
        <x:f>IF('Deal_Master_Wide'!$DD$219="","",'Deal_Master_Wide'!$DD$219)</x:f>
      </x:c>
      <x:c r="V1519" s="56" t="str">
        <x:f>IF('Deal_Master_Wide'!$DK$219="","",'Deal_Master_Wide'!$DK$219)</x:f>
      </x:c>
      <x:c r="W1519" s="56" t="str">
        <x:f>IF('Deal_Master_Wide'!$DR$219="","",'Deal_Master_Wide'!$DR$219)</x:f>
      </x:c>
      <x:c r="X1519" s="56" t="str">
        <x:f>IF('Deal_Master_Wide'!$DY$219="","",'Deal_Master_Wide'!$DY$219)</x:f>
      </x:c>
      <x:c r="Y1519" s="118" t="str">
        <x:f>IF('Deal_Master_Wide'!$EF$219="","",'Deal_Master_Wide'!$EF$219)</x:f>
      </x:c>
      <x:c r="Z1519" s="118" t="str">
        <x:f>IF('Deal_Master_Wide'!$EM$219="","",'Deal_Master_Wide'!$EM$219)</x:f>
      </x:c>
      <x:c r="AA1519" s="52" t="str">
        <x:f>IF('Deal_Master_Wide'!$AL$219="","",'Deal_Master_Wide'!$AL$219)</x:f>
        <x:v>Unknown</x:v>
      </x:c>
      <x:c r="AB1519" s="54" t="str">
        <x:f>IF('Deal_Master_Wide'!$AF$219="","",'Deal_Master_Wide'!$AF$219)</x:f>
      </x:c>
      <x:c r="AC1519" s="52" t="str">
        <x:f>IF(COUNT($P1519,$Q1519,$R1519,$S1519,$T1519,$U1519,$V1519,$W1519,$X1519)=9,"Yes","No")</x:f>
        <x:v>No</x:v>
      </x:c>
      <x:c r="AD1519" s="52" t="str">
        <x:f>IF(COUNT($Y1519,$Z1519)=2,"Yes","No")</x:f>
        <x:v>No</x:v>
      </x:c>
      <x:c r="AE1519" s="50" t="str"/>
      <x:c r="AF1519" t="str"/>
    </x:row>
    <x:row r="1520" ht="20" customHeight="1">
      <x:c r="A1520" s="50" t="str">
        <x:v>CTL-0217</x:v>
      </x:c>
      <x:c r="B1520" s="50" t="str">
        <x:v>Candidate alternative-rationale group</x:v>
      </x:c>
      <x:c r="C1520" s="52" t="str">
        <x:f>IF('Deal_Master_Wide'!$AU$219="","",'Deal_Master_Wide'!$AU$219)</x:f>
        <x:v>Not reviewed</x:v>
      </x:c>
      <x:c r="D1520" s="52" t="str">
        <x:f>IF('Deal_Master_Wide'!$AV$219="","",'Deal_Master_Wide'!$AV$219)</x:f>
        <x:v>Not assessed</x:v>
      </x:c>
      <x:c r="E1520" s="50" t="n">
        <x:v>0</x:v>
      </x:c>
      <x:c r="F1520" s="52" t="str">
        <x:f>IF(OR($C1520="High-confidence innovation-driven",$C1520="Medium-confidence innovation-driven"),1,IF($C1520="Clear alternative-rationale",0,""))</x:f>
      </x:c>
      <x:c r="G1520" s="52" t="str">
        <x:f>IF('Deal_Master_Wide'!$M$219="","",'Deal_Master_Wide'!$M$219)</x:f>
        <x:v>Review</x:v>
      </x:c>
      <x:c r="H1520" s="50" t="str">
        <x:v>PelGar International Ltd</x:v>
      </x:c>
      <x:c r="I1520" s="50" t="str">
        <x:v>Agropharm Ltd</x:v>
      </x:c>
      <x:c r="J1520" s="50" t="n">
        <x:v>2015</x:v>
      </x:c>
      <x:c r="K1520" s="50" t="n">
        <x:v>3</x:v>
      </x:c>
      <x:c r="L1520" s="50" t="n">
        <x:v>2018</x:v>
      </x:c>
      <x:c r="M1520" s="50" t="n">
        <x:v>1</x:v>
      </x:c>
      <x:c r="N1520" s="50" t="n">
        <x:v>1</x:v>
      </x:c>
      <x:c r="O1520" s="52" t="str">
        <x:f>IF($F1520="","",$F1520*$M1520)</x:f>
      </x:c>
      <x:c r="P1520" s="54" t="str">
        <x:f>IF('Deal_Master_Wide'!$BV$219="","",'Deal_Master_Wide'!$BV$219)</x:f>
      </x:c>
      <x:c r="Q1520" s="54" t="str">
        <x:f>IF('Deal_Master_Wide'!$CC$219="","",'Deal_Master_Wide'!$CC$219)</x:f>
      </x:c>
      <x:c r="R1520" s="54" t="str">
        <x:f>IF('Deal_Master_Wide'!$CJ$219="","",'Deal_Master_Wide'!$CJ$219)</x:f>
      </x:c>
      <x:c r="S1520" s="54" t="str">
        <x:f>IF('Deal_Master_Wide'!$CQ$219="","",'Deal_Master_Wide'!$CQ$219)</x:f>
      </x:c>
      <x:c r="T1520" s="54" t="str">
        <x:f>IF('Deal_Master_Wide'!$CX$219="","",'Deal_Master_Wide'!$CX$219)</x:f>
      </x:c>
      <x:c r="U1520" s="54" t="str">
        <x:f>IF('Deal_Master_Wide'!$DE$219="","",'Deal_Master_Wide'!$DE$219)</x:f>
      </x:c>
      <x:c r="V1520" s="56" t="str">
        <x:f>IF('Deal_Master_Wide'!$DL$219="","",'Deal_Master_Wide'!$DL$219)</x:f>
      </x:c>
      <x:c r="W1520" s="56" t="str">
        <x:f>IF('Deal_Master_Wide'!$DS$219="","",'Deal_Master_Wide'!$DS$219)</x:f>
      </x:c>
      <x:c r="X1520" s="56" t="str">
        <x:f>IF('Deal_Master_Wide'!$DZ$219="","",'Deal_Master_Wide'!$DZ$219)</x:f>
      </x:c>
      <x:c r="Y1520" s="118" t="str">
        <x:f>IF('Deal_Master_Wide'!$EG$219="","",'Deal_Master_Wide'!$EG$219)</x:f>
      </x:c>
      <x:c r="Z1520" s="118" t="str">
        <x:f>IF('Deal_Master_Wide'!$EN$219="","",'Deal_Master_Wide'!$EN$219)</x:f>
      </x:c>
      <x:c r="AA1520" s="52" t="str">
        <x:f>IF('Deal_Master_Wide'!$AL$219="","",'Deal_Master_Wide'!$AL$219)</x:f>
        <x:v>Unknown</x:v>
      </x:c>
      <x:c r="AB1520" s="54" t="str">
        <x:f>IF('Deal_Master_Wide'!$AF$219="","",'Deal_Master_Wide'!$AF$219)</x:f>
      </x:c>
      <x:c r="AC1520" s="52" t="str">
        <x:f>IF(COUNT($P1520,$Q1520,$R1520,$S1520,$T1520,$U1520,$V1520,$W1520,$X1520)=9,"Yes","No")</x:f>
        <x:v>No</x:v>
      </x:c>
      <x:c r="AD1520" s="52" t="str">
        <x:f>IF(COUNT($Y1520,$Z1520)=2,"Yes","No")</x:f>
        <x:v>No</x:v>
      </x:c>
      <x:c r="AE1520" s="50" t="str"/>
      <x:c r="AF1520" t="str"/>
    </x:row>
    <x:row r="1521" ht="20" customHeight="1">
      <x:c r="A1521" s="50" t="str">
        <x:v>CTL-0218</x:v>
      </x:c>
      <x:c r="B1521" s="50" t="str">
        <x:v>Candidate alternative-rationale group</x:v>
      </x:c>
      <x:c r="C1521" s="52" t="str">
        <x:f>IF('Deal_Master_Wide'!$AU$220="","",'Deal_Master_Wide'!$AU$220)</x:f>
        <x:v>Not reviewed</x:v>
      </x:c>
      <x:c r="D1521" s="52" t="str">
        <x:f>IF('Deal_Master_Wide'!$AV$220="","",'Deal_Master_Wide'!$AV$220)</x:f>
        <x:v>Not assessed</x:v>
      </x:c>
      <x:c r="E1521" s="50" t="n">
        <x:v>0</x:v>
      </x:c>
      <x:c r="F1521" s="52" t="str">
        <x:f>IF(OR($C1521="High-confidence innovation-driven",$C1521="Medium-confidence innovation-driven"),1,IF($C1521="Clear alternative-rationale",0,""))</x:f>
      </x:c>
      <x:c r="G1521" s="52" t="str">
        <x:f>IF('Deal_Master_Wide'!$M$220="","",'Deal_Master_Wide'!$M$220)</x:f>
        <x:v>Review</x:v>
      </x:c>
      <x:c r="H1521" s="50" t="str">
        <x:v>Undisclosed</x:v>
      </x:c>
      <x:c r="I1521" s="50" t="str">
        <x:v>Kibion AB</x:v>
      </x:c>
      <x:c r="J1521" s="50" t="n">
        <x:v>2015</x:v>
      </x:c>
      <x:c r="K1521" s="50" t="n">
        <x:v>-3</x:v>
      </x:c>
      <x:c r="L1521" s="50" t="n">
        <x:v>2012</x:v>
      </x:c>
      <x:c r="M1521" s="50" t="n">
        <x:v>0</x:v>
      </x:c>
      <x:c r="N1521" s="50" t="n">
        <x:v>0</x:v>
      </x:c>
      <x:c r="O1521" s="52" t="str">
        <x:f>IF($F1521="","",$F1521*$M1521)</x:f>
      </x:c>
      <x:c r="P1521" s="54" t="str">
        <x:f>IF('Deal_Master_Wide'!$BP$220="","",'Deal_Master_Wide'!$BP$220)</x:f>
      </x:c>
      <x:c r="Q1521" s="54" t="str">
        <x:f>IF('Deal_Master_Wide'!$BW$220="","",'Deal_Master_Wide'!$BW$220)</x:f>
      </x:c>
      <x:c r="R1521" s="54" t="str">
        <x:f>IF('Deal_Master_Wide'!$CD$220="","",'Deal_Master_Wide'!$CD$220)</x:f>
      </x:c>
      <x:c r="S1521" s="54" t="str">
        <x:f>IF('Deal_Master_Wide'!$CK$220="","",'Deal_Master_Wide'!$CK$220)</x:f>
      </x:c>
      <x:c r="T1521" s="54" t="str">
        <x:f>IF('Deal_Master_Wide'!$CR$220="","",'Deal_Master_Wide'!$CR$220)</x:f>
      </x:c>
      <x:c r="U1521" s="54" t="str">
        <x:f>IF('Deal_Master_Wide'!$CY$220="","",'Deal_Master_Wide'!$CY$220)</x:f>
      </x:c>
      <x:c r="V1521" s="56" t="str">
        <x:f>IF('Deal_Master_Wide'!$DF$220="","",'Deal_Master_Wide'!$DF$220)</x:f>
      </x:c>
      <x:c r="W1521" s="56" t="str">
        <x:f>IF('Deal_Master_Wide'!$DM$220="","",'Deal_Master_Wide'!$DM$220)</x:f>
      </x:c>
      <x:c r="X1521" s="56" t="str">
        <x:f>IF('Deal_Master_Wide'!$DT$220="","",'Deal_Master_Wide'!$DT$220)</x:f>
      </x:c>
      <x:c r="Y1521" s="118" t="str">
        <x:f>IF('Deal_Master_Wide'!$EA$220="","",'Deal_Master_Wide'!$EA$220)</x:f>
      </x:c>
      <x:c r="Z1521" s="118" t="str">
        <x:f>IF('Deal_Master_Wide'!$EH$220="","",'Deal_Master_Wide'!$EH$220)</x:f>
      </x:c>
      <x:c r="AA1521" s="52" t="str">
        <x:f>IF('Deal_Master_Wide'!$AL$220="","",'Deal_Master_Wide'!$AL$220)</x:f>
        <x:v>Unknown</x:v>
      </x:c>
      <x:c r="AB1521" s="54" t="str">
        <x:f>IF('Deal_Master_Wide'!$AF$220="","",'Deal_Master_Wide'!$AF$220)</x:f>
      </x:c>
      <x:c r="AC1521" s="52" t="str">
        <x:f>IF(COUNT($P1521,$Q1521,$R1521,$S1521,$T1521,$U1521,$V1521,$W1521,$X1521)=9,"Yes","No")</x:f>
        <x:v>No</x:v>
      </x:c>
      <x:c r="AD1521" s="52" t="str">
        <x:f>IF(COUNT($Y1521,$Z1521)=2,"Yes","No")</x:f>
        <x:v>No</x:v>
      </x:c>
      <x:c r="AE1521" s="50" t="str"/>
      <x:c r="AF1521" t="str"/>
    </x:row>
    <x:row r="1522" ht="20" customHeight="1">
      <x:c r="A1522" s="50" t="str">
        <x:v>CTL-0218</x:v>
      </x:c>
      <x:c r="B1522" s="50" t="str">
        <x:v>Candidate alternative-rationale group</x:v>
      </x:c>
      <x:c r="C1522" s="52" t="str">
        <x:f>IF('Deal_Master_Wide'!$AU$220="","",'Deal_Master_Wide'!$AU$220)</x:f>
        <x:v>Not reviewed</x:v>
      </x:c>
      <x:c r="D1522" s="52" t="str">
        <x:f>IF('Deal_Master_Wide'!$AV$220="","",'Deal_Master_Wide'!$AV$220)</x:f>
        <x:v>Not assessed</x:v>
      </x:c>
      <x:c r="E1522" s="50" t="n">
        <x:v>0</x:v>
      </x:c>
      <x:c r="F1522" s="52" t="str">
        <x:f>IF(OR($C1522="High-confidence innovation-driven",$C1522="Medium-confidence innovation-driven"),1,IF($C1522="Clear alternative-rationale",0,""))</x:f>
      </x:c>
      <x:c r="G1522" s="52" t="str">
        <x:f>IF('Deal_Master_Wide'!$M$220="","",'Deal_Master_Wide'!$M$220)</x:f>
        <x:v>Review</x:v>
      </x:c>
      <x:c r="H1522" s="50" t="str">
        <x:v>Undisclosed</x:v>
      </x:c>
      <x:c r="I1522" s="50" t="str">
        <x:v>Kibion AB</x:v>
      </x:c>
      <x:c r="J1522" s="50" t="n">
        <x:v>2015</x:v>
      </x:c>
      <x:c r="K1522" s="50" t="n">
        <x:v>-2</x:v>
      </x:c>
      <x:c r="L1522" s="50" t="n">
        <x:v>2013</x:v>
      </x:c>
      <x:c r="M1522" s="50" t="n">
        <x:v>0</x:v>
      </x:c>
      <x:c r="N1522" s="50" t="n">
        <x:v>0</x:v>
      </x:c>
      <x:c r="O1522" s="52" t="str">
        <x:f>IF($F1522="","",$F1522*$M1522)</x:f>
      </x:c>
      <x:c r="P1522" s="54" t="str">
        <x:f>IF('Deal_Master_Wide'!$BQ$220="","",'Deal_Master_Wide'!$BQ$220)</x:f>
      </x:c>
      <x:c r="Q1522" s="54" t="str">
        <x:f>IF('Deal_Master_Wide'!$BX$220="","",'Deal_Master_Wide'!$BX$220)</x:f>
      </x:c>
      <x:c r="R1522" s="54" t="str">
        <x:f>IF('Deal_Master_Wide'!$CE$220="","",'Deal_Master_Wide'!$CE$220)</x:f>
      </x:c>
      <x:c r="S1522" s="54" t="str">
        <x:f>IF('Deal_Master_Wide'!$CL$220="","",'Deal_Master_Wide'!$CL$220)</x:f>
      </x:c>
      <x:c r="T1522" s="54" t="str">
        <x:f>IF('Deal_Master_Wide'!$CS$220="","",'Deal_Master_Wide'!$CS$220)</x:f>
      </x:c>
      <x:c r="U1522" s="54" t="str">
        <x:f>IF('Deal_Master_Wide'!$CZ$220="","",'Deal_Master_Wide'!$CZ$220)</x:f>
      </x:c>
      <x:c r="V1522" s="56" t="str">
        <x:f>IF('Deal_Master_Wide'!$DG$220="","",'Deal_Master_Wide'!$DG$220)</x:f>
      </x:c>
      <x:c r="W1522" s="56" t="str">
        <x:f>IF('Deal_Master_Wide'!$DN$220="","",'Deal_Master_Wide'!$DN$220)</x:f>
      </x:c>
      <x:c r="X1522" s="56" t="str">
        <x:f>IF('Deal_Master_Wide'!$DU$220="","",'Deal_Master_Wide'!$DU$220)</x:f>
      </x:c>
      <x:c r="Y1522" s="118" t="str">
        <x:f>IF('Deal_Master_Wide'!$EB$220="","",'Deal_Master_Wide'!$EB$220)</x:f>
      </x:c>
      <x:c r="Z1522" s="118" t="str">
        <x:f>IF('Deal_Master_Wide'!$EI$220="","",'Deal_Master_Wide'!$EI$220)</x:f>
      </x:c>
      <x:c r="AA1522" s="52" t="str">
        <x:f>IF('Deal_Master_Wide'!$AL$220="","",'Deal_Master_Wide'!$AL$220)</x:f>
        <x:v>Unknown</x:v>
      </x:c>
      <x:c r="AB1522" s="54" t="str">
        <x:f>IF('Deal_Master_Wide'!$AF$220="","",'Deal_Master_Wide'!$AF$220)</x:f>
      </x:c>
      <x:c r="AC1522" s="52" t="str">
        <x:f>IF(COUNT($P1522,$Q1522,$R1522,$S1522,$T1522,$U1522,$V1522,$W1522,$X1522)=9,"Yes","No")</x:f>
        <x:v>No</x:v>
      </x:c>
      <x:c r="AD1522" s="52" t="str">
        <x:f>IF(COUNT($Y1522,$Z1522)=2,"Yes","No")</x:f>
        <x:v>No</x:v>
      </x:c>
      <x:c r="AE1522" s="50" t="str"/>
      <x:c r="AF1522" t="str"/>
    </x:row>
    <x:row r="1523" ht="20" customHeight="1">
      <x:c r="A1523" s="50" t="str">
        <x:v>CTL-0218</x:v>
      </x:c>
      <x:c r="B1523" s="50" t="str">
        <x:v>Candidate alternative-rationale group</x:v>
      </x:c>
      <x:c r="C1523" s="52" t="str">
        <x:f>IF('Deal_Master_Wide'!$AU$220="","",'Deal_Master_Wide'!$AU$220)</x:f>
        <x:v>Not reviewed</x:v>
      </x:c>
      <x:c r="D1523" s="52" t="str">
        <x:f>IF('Deal_Master_Wide'!$AV$220="","",'Deal_Master_Wide'!$AV$220)</x:f>
        <x:v>Not assessed</x:v>
      </x:c>
      <x:c r="E1523" s="50" t="n">
        <x:v>0</x:v>
      </x:c>
      <x:c r="F1523" s="52" t="str">
        <x:f>IF(OR($C1523="High-confidence innovation-driven",$C1523="Medium-confidence innovation-driven"),1,IF($C1523="Clear alternative-rationale",0,""))</x:f>
      </x:c>
      <x:c r="G1523" s="52" t="str">
        <x:f>IF('Deal_Master_Wide'!$M$220="","",'Deal_Master_Wide'!$M$220)</x:f>
        <x:v>Review</x:v>
      </x:c>
      <x:c r="H1523" s="50" t="str">
        <x:v>Undisclosed</x:v>
      </x:c>
      <x:c r="I1523" s="50" t="str">
        <x:v>Kibion AB</x:v>
      </x:c>
      <x:c r="J1523" s="50" t="n">
        <x:v>2015</x:v>
      </x:c>
      <x:c r="K1523" s="50" t="n">
        <x:v>-1</x:v>
      </x:c>
      <x:c r="L1523" s="50" t="n">
        <x:v>2014</x:v>
      </x:c>
      <x:c r="M1523" s="50" t="n">
        <x:v>0</x:v>
      </x:c>
      <x:c r="N1523" s="50" t="n">
        <x:v>0</x:v>
      </x:c>
      <x:c r="O1523" s="52" t="str">
        <x:f>IF($F1523="","",$F1523*$M1523)</x:f>
      </x:c>
      <x:c r="P1523" s="54" t="str">
        <x:f>IF('Deal_Master_Wide'!$BR$220="","",'Deal_Master_Wide'!$BR$220)</x:f>
      </x:c>
      <x:c r="Q1523" s="54" t="str">
        <x:f>IF('Deal_Master_Wide'!$BY$220="","",'Deal_Master_Wide'!$BY$220)</x:f>
      </x:c>
      <x:c r="R1523" s="54" t="str">
        <x:f>IF('Deal_Master_Wide'!$CF$220="","",'Deal_Master_Wide'!$CF$220)</x:f>
      </x:c>
      <x:c r="S1523" s="54" t="str">
        <x:f>IF('Deal_Master_Wide'!$CM$220="","",'Deal_Master_Wide'!$CM$220)</x:f>
      </x:c>
      <x:c r="T1523" s="54" t="str">
        <x:f>IF('Deal_Master_Wide'!$CT$220="","",'Deal_Master_Wide'!$CT$220)</x:f>
      </x:c>
      <x:c r="U1523" s="54" t="str">
        <x:f>IF('Deal_Master_Wide'!$DA$220="","",'Deal_Master_Wide'!$DA$220)</x:f>
      </x:c>
      <x:c r="V1523" s="56" t="str">
        <x:f>IF('Deal_Master_Wide'!$DH$220="","",'Deal_Master_Wide'!$DH$220)</x:f>
      </x:c>
      <x:c r="W1523" s="56" t="str">
        <x:f>IF('Deal_Master_Wide'!$DO$220="","",'Deal_Master_Wide'!$DO$220)</x:f>
      </x:c>
      <x:c r="X1523" s="56" t="str">
        <x:f>IF('Deal_Master_Wide'!$DV$220="","",'Deal_Master_Wide'!$DV$220)</x:f>
      </x:c>
      <x:c r="Y1523" s="118" t="str">
        <x:f>IF('Deal_Master_Wide'!$EC$220="","",'Deal_Master_Wide'!$EC$220)</x:f>
      </x:c>
      <x:c r="Z1523" s="118" t="str">
        <x:f>IF('Deal_Master_Wide'!$EJ$220="","",'Deal_Master_Wide'!$EJ$220)</x:f>
      </x:c>
      <x:c r="AA1523" s="52" t="str">
        <x:f>IF('Deal_Master_Wide'!$AL$220="","",'Deal_Master_Wide'!$AL$220)</x:f>
        <x:v>Unknown</x:v>
      </x:c>
      <x:c r="AB1523" s="54" t="str">
        <x:f>IF('Deal_Master_Wide'!$AF$220="","",'Deal_Master_Wide'!$AF$220)</x:f>
      </x:c>
      <x:c r="AC1523" s="52" t="str">
        <x:f>IF(COUNT($P1523,$Q1523,$R1523,$S1523,$T1523,$U1523,$V1523,$W1523,$X1523)=9,"Yes","No")</x:f>
        <x:v>No</x:v>
      </x:c>
      <x:c r="AD1523" s="52" t="str">
        <x:f>IF(COUNT($Y1523,$Z1523)=2,"Yes","No")</x:f>
        <x:v>No</x:v>
      </x:c>
      <x:c r="AE1523" s="50" t="str"/>
      <x:c r="AF1523" t="str"/>
    </x:row>
    <x:row r="1524" ht="20" customHeight="1">
      <x:c r="A1524" s="50" t="str">
        <x:v>CTL-0218</x:v>
      </x:c>
      <x:c r="B1524" s="50" t="str">
        <x:v>Candidate alternative-rationale group</x:v>
      </x:c>
      <x:c r="C1524" s="52" t="str">
        <x:f>IF('Deal_Master_Wide'!$AU$220="","",'Deal_Master_Wide'!$AU$220)</x:f>
        <x:v>Not reviewed</x:v>
      </x:c>
      <x:c r="D1524" s="52" t="str">
        <x:f>IF('Deal_Master_Wide'!$AV$220="","",'Deal_Master_Wide'!$AV$220)</x:f>
        <x:v>Not assessed</x:v>
      </x:c>
      <x:c r="E1524" s="50" t="n">
        <x:v>0</x:v>
      </x:c>
      <x:c r="F1524" s="52" t="str">
        <x:f>IF(OR($C1524="High-confidence innovation-driven",$C1524="Medium-confidence innovation-driven"),1,IF($C1524="Clear alternative-rationale",0,""))</x:f>
      </x:c>
      <x:c r="G1524" s="52" t="str">
        <x:f>IF('Deal_Master_Wide'!$M$220="","",'Deal_Master_Wide'!$M$220)</x:f>
        <x:v>Review</x:v>
      </x:c>
      <x:c r="H1524" s="50" t="str">
        <x:v>Undisclosed</x:v>
      </x:c>
      <x:c r="I1524" s="50" t="str">
        <x:v>Kibion AB</x:v>
      </x:c>
      <x:c r="J1524" s="50" t="n">
        <x:v>2015</x:v>
      </x:c>
      <x:c r="K1524" s="50" t="n">
        <x:v>0</x:v>
      </x:c>
      <x:c r="L1524" s="50" t="n">
        <x:v>2015</x:v>
      </x:c>
      <x:c r="M1524" s="50" t="n">
        <x:v>0</x:v>
      </x:c>
      <x:c r="N1524" s="50" t="n">
        <x:v>1</x:v>
      </x:c>
      <x:c r="O1524" s="52" t="str">
        <x:f>IF($F1524="","",$F1524*$M1524)</x:f>
      </x:c>
      <x:c r="P1524" s="54" t="str">
        <x:f>IF('Deal_Master_Wide'!$BS$220="","",'Deal_Master_Wide'!$BS$220)</x:f>
      </x:c>
      <x:c r="Q1524" s="54" t="str">
        <x:f>IF('Deal_Master_Wide'!$BZ$220="","",'Deal_Master_Wide'!$BZ$220)</x:f>
      </x:c>
      <x:c r="R1524" s="54" t="str">
        <x:f>IF('Deal_Master_Wide'!$CG$220="","",'Deal_Master_Wide'!$CG$220)</x:f>
      </x:c>
      <x:c r="S1524" s="54" t="str">
        <x:f>IF('Deal_Master_Wide'!$CN$220="","",'Deal_Master_Wide'!$CN$220)</x:f>
      </x:c>
      <x:c r="T1524" s="54" t="str">
        <x:f>IF('Deal_Master_Wide'!$CU$220="","",'Deal_Master_Wide'!$CU$220)</x:f>
      </x:c>
      <x:c r="U1524" s="54" t="str">
        <x:f>IF('Deal_Master_Wide'!$DB$220="","",'Deal_Master_Wide'!$DB$220)</x:f>
      </x:c>
      <x:c r="V1524" s="56" t="str">
        <x:f>IF('Deal_Master_Wide'!$DI$220="","",'Deal_Master_Wide'!$DI$220)</x:f>
      </x:c>
      <x:c r="W1524" s="56" t="str">
        <x:f>IF('Deal_Master_Wide'!$DP$220="","",'Deal_Master_Wide'!$DP$220)</x:f>
      </x:c>
      <x:c r="X1524" s="56" t="str">
        <x:f>IF('Deal_Master_Wide'!$DW$220="","",'Deal_Master_Wide'!$DW$220)</x:f>
      </x:c>
      <x:c r="Y1524" s="118" t="str">
        <x:f>IF('Deal_Master_Wide'!$ED$220="","",'Deal_Master_Wide'!$ED$220)</x:f>
      </x:c>
      <x:c r="Z1524" s="118" t="str">
        <x:f>IF('Deal_Master_Wide'!$EK$220="","",'Deal_Master_Wide'!$EK$220)</x:f>
      </x:c>
      <x:c r="AA1524" s="52" t="str">
        <x:f>IF('Deal_Master_Wide'!$AL$220="","",'Deal_Master_Wide'!$AL$220)</x:f>
        <x:v>Unknown</x:v>
      </x:c>
      <x:c r="AB1524" s="54" t="str">
        <x:f>IF('Deal_Master_Wide'!$AF$220="","",'Deal_Master_Wide'!$AF$220)</x:f>
      </x:c>
      <x:c r="AC1524" s="52" t="str">
        <x:f>IF(COUNT($P1524,$Q1524,$R1524,$S1524,$T1524,$U1524,$V1524,$W1524,$X1524)=9,"Yes","No")</x:f>
        <x:v>No</x:v>
      </x:c>
      <x:c r="AD1524" s="52" t="str">
        <x:f>IF(COUNT($Y1524,$Z1524)=2,"Yes","No")</x:f>
        <x:v>No</x:v>
      </x:c>
      <x:c r="AE1524" s="50" t="str"/>
      <x:c r="AF1524" t="str"/>
    </x:row>
    <x:row r="1525" ht="20" customHeight="1">
      <x:c r="A1525" s="50" t="str">
        <x:v>CTL-0218</x:v>
      </x:c>
      <x:c r="B1525" s="50" t="str">
        <x:v>Candidate alternative-rationale group</x:v>
      </x:c>
      <x:c r="C1525" s="52" t="str">
        <x:f>IF('Deal_Master_Wide'!$AU$220="","",'Deal_Master_Wide'!$AU$220)</x:f>
        <x:v>Not reviewed</x:v>
      </x:c>
      <x:c r="D1525" s="52" t="str">
        <x:f>IF('Deal_Master_Wide'!$AV$220="","",'Deal_Master_Wide'!$AV$220)</x:f>
        <x:v>Not assessed</x:v>
      </x:c>
      <x:c r="E1525" s="50" t="n">
        <x:v>0</x:v>
      </x:c>
      <x:c r="F1525" s="52" t="str">
        <x:f>IF(OR($C1525="High-confidence innovation-driven",$C1525="Medium-confidence innovation-driven"),1,IF($C1525="Clear alternative-rationale",0,""))</x:f>
      </x:c>
      <x:c r="G1525" s="52" t="str">
        <x:f>IF('Deal_Master_Wide'!$M$220="","",'Deal_Master_Wide'!$M$220)</x:f>
        <x:v>Review</x:v>
      </x:c>
      <x:c r="H1525" s="50" t="str">
        <x:v>Undisclosed</x:v>
      </x:c>
      <x:c r="I1525" s="50" t="str">
        <x:v>Kibion AB</x:v>
      </x:c>
      <x:c r="J1525" s="50" t="n">
        <x:v>2015</x:v>
      </x:c>
      <x:c r="K1525" s="50" t="n">
        <x:v>1</x:v>
      </x:c>
      <x:c r="L1525" s="50" t="n">
        <x:v>2016</x:v>
      </x:c>
      <x:c r="M1525" s="50" t="n">
        <x:v>1</x:v>
      </x:c>
      <x:c r="N1525" s="50" t="n">
        <x:v>1</x:v>
      </x:c>
      <x:c r="O1525" s="52" t="str">
        <x:f>IF($F1525="","",$F1525*$M1525)</x:f>
      </x:c>
      <x:c r="P1525" s="54" t="str">
        <x:f>IF('Deal_Master_Wide'!$BT$220="","",'Deal_Master_Wide'!$BT$220)</x:f>
      </x:c>
      <x:c r="Q1525" s="54" t="str">
        <x:f>IF('Deal_Master_Wide'!$CA$220="","",'Deal_Master_Wide'!$CA$220)</x:f>
      </x:c>
      <x:c r="R1525" s="54" t="str">
        <x:f>IF('Deal_Master_Wide'!$CH$220="","",'Deal_Master_Wide'!$CH$220)</x:f>
      </x:c>
      <x:c r="S1525" s="54" t="str">
        <x:f>IF('Deal_Master_Wide'!$CO$220="","",'Deal_Master_Wide'!$CO$220)</x:f>
      </x:c>
      <x:c r="T1525" s="54" t="str">
        <x:f>IF('Deal_Master_Wide'!$CV$220="","",'Deal_Master_Wide'!$CV$220)</x:f>
      </x:c>
      <x:c r="U1525" s="54" t="str">
        <x:f>IF('Deal_Master_Wide'!$DC$220="","",'Deal_Master_Wide'!$DC$220)</x:f>
      </x:c>
      <x:c r="V1525" s="56" t="str">
        <x:f>IF('Deal_Master_Wide'!$DJ$220="","",'Deal_Master_Wide'!$DJ$220)</x:f>
      </x:c>
      <x:c r="W1525" s="56" t="str">
        <x:f>IF('Deal_Master_Wide'!$DQ$220="","",'Deal_Master_Wide'!$DQ$220)</x:f>
      </x:c>
      <x:c r="X1525" s="56" t="str">
        <x:f>IF('Deal_Master_Wide'!$DX$220="","",'Deal_Master_Wide'!$DX$220)</x:f>
      </x:c>
      <x:c r="Y1525" s="118" t="str">
        <x:f>IF('Deal_Master_Wide'!$EE$220="","",'Deal_Master_Wide'!$EE$220)</x:f>
      </x:c>
      <x:c r="Z1525" s="118" t="str">
        <x:f>IF('Deal_Master_Wide'!$EL$220="","",'Deal_Master_Wide'!$EL$220)</x:f>
      </x:c>
      <x:c r="AA1525" s="52" t="str">
        <x:f>IF('Deal_Master_Wide'!$AL$220="","",'Deal_Master_Wide'!$AL$220)</x:f>
        <x:v>Unknown</x:v>
      </x:c>
      <x:c r="AB1525" s="54" t="str">
        <x:f>IF('Deal_Master_Wide'!$AF$220="","",'Deal_Master_Wide'!$AF$220)</x:f>
      </x:c>
      <x:c r="AC1525" s="52" t="str">
        <x:f>IF(COUNT($P1525,$Q1525,$R1525,$S1525,$T1525,$U1525,$V1525,$W1525,$X1525)=9,"Yes","No")</x:f>
        <x:v>No</x:v>
      </x:c>
      <x:c r="AD1525" s="52" t="str">
        <x:f>IF(COUNT($Y1525,$Z1525)=2,"Yes","No")</x:f>
        <x:v>No</x:v>
      </x:c>
      <x:c r="AE1525" s="50" t="str"/>
      <x:c r="AF1525" t="str"/>
    </x:row>
    <x:row r="1526" ht="20" customHeight="1">
      <x:c r="A1526" s="50" t="str">
        <x:v>CTL-0218</x:v>
      </x:c>
      <x:c r="B1526" s="50" t="str">
        <x:v>Candidate alternative-rationale group</x:v>
      </x:c>
      <x:c r="C1526" s="52" t="str">
        <x:f>IF('Deal_Master_Wide'!$AU$220="","",'Deal_Master_Wide'!$AU$220)</x:f>
        <x:v>Not reviewed</x:v>
      </x:c>
      <x:c r="D1526" s="52" t="str">
        <x:f>IF('Deal_Master_Wide'!$AV$220="","",'Deal_Master_Wide'!$AV$220)</x:f>
        <x:v>Not assessed</x:v>
      </x:c>
      <x:c r="E1526" s="50" t="n">
        <x:v>0</x:v>
      </x:c>
      <x:c r="F1526" s="52" t="str">
        <x:f>IF(OR($C1526="High-confidence innovation-driven",$C1526="Medium-confidence innovation-driven"),1,IF($C1526="Clear alternative-rationale",0,""))</x:f>
      </x:c>
      <x:c r="G1526" s="52" t="str">
        <x:f>IF('Deal_Master_Wide'!$M$220="","",'Deal_Master_Wide'!$M$220)</x:f>
        <x:v>Review</x:v>
      </x:c>
      <x:c r="H1526" s="50" t="str">
        <x:v>Undisclosed</x:v>
      </x:c>
      <x:c r="I1526" s="50" t="str">
        <x:v>Kibion AB</x:v>
      </x:c>
      <x:c r="J1526" s="50" t="n">
        <x:v>2015</x:v>
      </x:c>
      <x:c r="K1526" s="50" t="n">
        <x:v>2</x:v>
      </x:c>
      <x:c r="L1526" s="50" t="n">
        <x:v>2017</x:v>
      </x:c>
      <x:c r="M1526" s="50" t="n">
        <x:v>1</x:v>
      </x:c>
      <x:c r="N1526" s="50" t="n">
        <x:v>1</x:v>
      </x:c>
      <x:c r="O1526" s="52" t="str">
        <x:f>IF($F1526="","",$F1526*$M1526)</x:f>
      </x:c>
      <x:c r="P1526" s="54" t="str">
        <x:f>IF('Deal_Master_Wide'!$BU$220="","",'Deal_Master_Wide'!$BU$220)</x:f>
      </x:c>
      <x:c r="Q1526" s="54" t="str">
        <x:f>IF('Deal_Master_Wide'!$CB$220="","",'Deal_Master_Wide'!$CB$220)</x:f>
      </x:c>
      <x:c r="R1526" s="54" t="str">
        <x:f>IF('Deal_Master_Wide'!$CI$220="","",'Deal_Master_Wide'!$CI$220)</x:f>
      </x:c>
      <x:c r="S1526" s="54" t="str">
        <x:f>IF('Deal_Master_Wide'!$CP$220="","",'Deal_Master_Wide'!$CP$220)</x:f>
      </x:c>
      <x:c r="T1526" s="54" t="str">
        <x:f>IF('Deal_Master_Wide'!$CW$220="","",'Deal_Master_Wide'!$CW$220)</x:f>
      </x:c>
      <x:c r="U1526" s="54" t="str">
        <x:f>IF('Deal_Master_Wide'!$DD$220="","",'Deal_Master_Wide'!$DD$220)</x:f>
      </x:c>
      <x:c r="V1526" s="56" t="str">
        <x:f>IF('Deal_Master_Wide'!$DK$220="","",'Deal_Master_Wide'!$DK$220)</x:f>
      </x:c>
      <x:c r="W1526" s="56" t="str">
        <x:f>IF('Deal_Master_Wide'!$DR$220="","",'Deal_Master_Wide'!$DR$220)</x:f>
      </x:c>
      <x:c r="X1526" s="56" t="str">
        <x:f>IF('Deal_Master_Wide'!$DY$220="","",'Deal_Master_Wide'!$DY$220)</x:f>
      </x:c>
      <x:c r="Y1526" s="118" t="str">
        <x:f>IF('Deal_Master_Wide'!$EF$220="","",'Deal_Master_Wide'!$EF$220)</x:f>
      </x:c>
      <x:c r="Z1526" s="118" t="str">
        <x:f>IF('Deal_Master_Wide'!$EM$220="","",'Deal_Master_Wide'!$EM$220)</x:f>
      </x:c>
      <x:c r="AA1526" s="52" t="str">
        <x:f>IF('Deal_Master_Wide'!$AL$220="","",'Deal_Master_Wide'!$AL$220)</x:f>
        <x:v>Unknown</x:v>
      </x:c>
      <x:c r="AB1526" s="54" t="str">
        <x:f>IF('Deal_Master_Wide'!$AF$220="","",'Deal_Master_Wide'!$AF$220)</x:f>
      </x:c>
      <x:c r="AC1526" s="52" t="str">
        <x:f>IF(COUNT($P1526,$Q1526,$R1526,$S1526,$T1526,$U1526,$V1526,$W1526,$X1526)=9,"Yes","No")</x:f>
        <x:v>No</x:v>
      </x:c>
      <x:c r="AD1526" s="52" t="str">
        <x:f>IF(COUNT($Y1526,$Z1526)=2,"Yes","No")</x:f>
        <x:v>No</x:v>
      </x:c>
      <x:c r="AE1526" s="50" t="str"/>
      <x:c r="AF1526" t="str"/>
    </x:row>
    <x:row r="1527" ht="20" customHeight="1">
      <x:c r="A1527" s="50" t="str">
        <x:v>CTL-0218</x:v>
      </x:c>
      <x:c r="B1527" s="50" t="str">
        <x:v>Candidate alternative-rationale group</x:v>
      </x:c>
      <x:c r="C1527" s="52" t="str">
        <x:f>IF('Deal_Master_Wide'!$AU$220="","",'Deal_Master_Wide'!$AU$220)</x:f>
        <x:v>Not reviewed</x:v>
      </x:c>
      <x:c r="D1527" s="52" t="str">
        <x:f>IF('Deal_Master_Wide'!$AV$220="","",'Deal_Master_Wide'!$AV$220)</x:f>
        <x:v>Not assessed</x:v>
      </x:c>
      <x:c r="E1527" s="50" t="n">
        <x:v>0</x:v>
      </x:c>
      <x:c r="F1527" s="52" t="str">
        <x:f>IF(OR($C1527="High-confidence innovation-driven",$C1527="Medium-confidence innovation-driven"),1,IF($C1527="Clear alternative-rationale",0,""))</x:f>
      </x:c>
      <x:c r="G1527" s="52" t="str">
        <x:f>IF('Deal_Master_Wide'!$M$220="","",'Deal_Master_Wide'!$M$220)</x:f>
        <x:v>Review</x:v>
      </x:c>
      <x:c r="H1527" s="50" t="str">
        <x:v>Undisclosed</x:v>
      </x:c>
      <x:c r="I1527" s="50" t="str">
        <x:v>Kibion AB</x:v>
      </x:c>
      <x:c r="J1527" s="50" t="n">
        <x:v>2015</x:v>
      </x:c>
      <x:c r="K1527" s="50" t="n">
        <x:v>3</x:v>
      </x:c>
      <x:c r="L1527" s="50" t="n">
        <x:v>2018</x:v>
      </x:c>
      <x:c r="M1527" s="50" t="n">
        <x:v>1</x:v>
      </x:c>
      <x:c r="N1527" s="50" t="n">
        <x:v>1</x:v>
      </x:c>
      <x:c r="O1527" s="52" t="str">
        <x:f>IF($F1527="","",$F1527*$M1527)</x:f>
      </x:c>
      <x:c r="P1527" s="54" t="str">
        <x:f>IF('Deal_Master_Wide'!$BV$220="","",'Deal_Master_Wide'!$BV$220)</x:f>
      </x:c>
      <x:c r="Q1527" s="54" t="str">
        <x:f>IF('Deal_Master_Wide'!$CC$220="","",'Deal_Master_Wide'!$CC$220)</x:f>
      </x:c>
      <x:c r="R1527" s="54" t="str">
        <x:f>IF('Deal_Master_Wide'!$CJ$220="","",'Deal_Master_Wide'!$CJ$220)</x:f>
      </x:c>
      <x:c r="S1527" s="54" t="str">
        <x:f>IF('Deal_Master_Wide'!$CQ$220="","",'Deal_Master_Wide'!$CQ$220)</x:f>
      </x:c>
      <x:c r="T1527" s="54" t="str">
        <x:f>IF('Deal_Master_Wide'!$CX$220="","",'Deal_Master_Wide'!$CX$220)</x:f>
      </x:c>
      <x:c r="U1527" s="54" t="str">
        <x:f>IF('Deal_Master_Wide'!$DE$220="","",'Deal_Master_Wide'!$DE$220)</x:f>
      </x:c>
      <x:c r="V1527" s="56" t="str">
        <x:f>IF('Deal_Master_Wide'!$DL$220="","",'Deal_Master_Wide'!$DL$220)</x:f>
      </x:c>
      <x:c r="W1527" s="56" t="str">
        <x:f>IF('Deal_Master_Wide'!$DS$220="","",'Deal_Master_Wide'!$DS$220)</x:f>
      </x:c>
      <x:c r="X1527" s="56" t="str">
        <x:f>IF('Deal_Master_Wide'!$DZ$220="","",'Deal_Master_Wide'!$DZ$220)</x:f>
      </x:c>
      <x:c r="Y1527" s="118" t="str">
        <x:f>IF('Deal_Master_Wide'!$EG$220="","",'Deal_Master_Wide'!$EG$220)</x:f>
      </x:c>
      <x:c r="Z1527" s="118" t="str">
        <x:f>IF('Deal_Master_Wide'!$EN$220="","",'Deal_Master_Wide'!$EN$220)</x:f>
      </x:c>
      <x:c r="AA1527" s="52" t="str">
        <x:f>IF('Deal_Master_Wide'!$AL$220="","",'Deal_Master_Wide'!$AL$220)</x:f>
        <x:v>Unknown</x:v>
      </x:c>
      <x:c r="AB1527" s="54" t="str">
        <x:f>IF('Deal_Master_Wide'!$AF$220="","",'Deal_Master_Wide'!$AF$220)</x:f>
      </x:c>
      <x:c r="AC1527" s="52" t="str">
        <x:f>IF(COUNT($P1527,$Q1527,$R1527,$S1527,$T1527,$U1527,$V1527,$W1527,$X1527)=9,"Yes","No")</x:f>
        <x:v>No</x:v>
      </x:c>
      <x:c r="AD1527" s="52" t="str">
        <x:f>IF(COUNT($Y1527,$Z1527)=2,"Yes","No")</x:f>
        <x:v>No</x:v>
      </x:c>
      <x:c r="AE1527" s="50" t="str"/>
      <x:c r="AF1527" t="str"/>
    </x:row>
    <x:row r="1528" ht="20" customHeight="1">
      <x:c r="A1528" s="50" t="str">
        <x:v>CTL-0219</x:v>
      </x:c>
      <x:c r="B1528" s="50" t="str">
        <x:v>Candidate alternative-rationale group</x:v>
      </x:c>
      <x:c r="C1528" s="52" t="str">
        <x:f>IF('Deal_Master_Wide'!$AU$221="","",'Deal_Master_Wide'!$AU$221)</x:f>
        <x:v>Not reviewed</x:v>
      </x:c>
      <x:c r="D1528" s="52" t="str">
        <x:f>IF('Deal_Master_Wide'!$AV$221="","",'Deal_Master_Wide'!$AV$221)</x:f>
        <x:v>Not assessed</x:v>
      </x:c>
      <x:c r="E1528" s="50" t="n">
        <x:v>0</x:v>
      </x:c>
      <x:c r="F1528" s="52" t="str">
        <x:f>IF(OR($C1528="High-confidence innovation-driven",$C1528="Medium-confidence innovation-driven"),1,IF($C1528="Clear alternative-rationale",0,""))</x:f>
      </x:c>
      <x:c r="G1528" s="52" t="str">
        <x:f>IF('Deal_Master_Wide'!$M$221="","",'Deal_Master_Wide'!$M$221)</x:f>
        <x:v>Review</x:v>
      </x:c>
      <x:c r="H1528" s="50" t="str">
        <x:v>Mikhail Mogutov</x:v>
      </x:c>
      <x:c r="I1528" s="50" t="str">
        <x:v>Incuron</x:v>
      </x:c>
      <x:c r="J1528" s="50" t="n">
        <x:v>2015</x:v>
      </x:c>
      <x:c r="K1528" s="50" t="n">
        <x:v>-3</x:v>
      </x:c>
      <x:c r="L1528" s="50" t="n">
        <x:v>2012</x:v>
      </x:c>
      <x:c r="M1528" s="50" t="n">
        <x:v>0</x:v>
      </x:c>
      <x:c r="N1528" s="50" t="n">
        <x:v>0</x:v>
      </x:c>
      <x:c r="O1528" s="52" t="str">
        <x:f>IF($F1528="","",$F1528*$M1528)</x:f>
      </x:c>
      <x:c r="P1528" s="54" t="str">
        <x:f>IF('Deal_Master_Wide'!$BP$221="","",'Deal_Master_Wide'!$BP$221)</x:f>
      </x:c>
      <x:c r="Q1528" s="54" t="str">
        <x:f>IF('Deal_Master_Wide'!$BW$221="","",'Deal_Master_Wide'!$BW$221)</x:f>
      </x:c>
      <x:c r="R1528" s="54" t="str">
        <x:f>IF('Deal_Master_Wide'!$CD$221="","",'Deal_Master_Wide'!$CD$221)</x:f>
      </x:c>
      <x:c r="S1528" s="54" t="str">
        <x:f>IF('Deal_Master_Wide'!$CK$221="","",'Deal_Master_Wide'!$CK$221)</x:f>
      </x:c>
      <x:c r="T1528" s="54" t="str">
        <x:f>IF('Deal_Master_Wide'!$CR$221="","",'Deal_Master_Wide'!$CR$221)</x:f>
      </x:c>
      <x:c r="U1528" s="54" t="str">
        <x:f>IF('Deal_Master_Wide'!$CY$221="","",'Deal_Master_Wide'!$CY$221)</x:f>
      </x:c>
      <x:c r="V1528" s="56" t="str">
        <x:f>IF('Deal_Master_Wide'!$DF$221="","",'Deal_Master_Wide'!$DF$221)</x:f>
      </x:c>
      <x:c r="W1528" s="56" t="str">
        <x:f>IF('Deal_Master_Wide'!$DM$221="","",'Deal_Master_Wide'!$DM$221)</x:f>
      </x:c>
      <x:c r="X1528" s="56" t="str">
        <x:f>IF('Deal_Master_Wide'!$DT$221="","",'Deal_Master_Wide'!$DT$221)</x:f>
      </x:c>
      <x:c r="Y1528" s="118" t="str">
        <x:f>IF('Deal_Master_Wide'!$EA$221="","",'Deal_Master_Wide'!$EA$221)</x:f>
      </x:c>
      <x:c r="Z1528" s="118" t="str">
        <x:f>IF('Deal_Master_Wide'!$EH$221="","",'Deal_Master_Wide'!$EH$221)</x:f>
      </x:c>
      <x:c r="AA1528" s="52" t="str">
        <x:f>IF('Deal_Master_Wide'!$AL$221="","",'Deal_Master_Wide'!$AL$221)</x:f>
        <x:v>Unknown</x:v>
      </x:c>
      <x:c r="AB1528" s="54" t="n">
        <x:f>IF('Deal_Master_Wide'!$AF$221="","",'Deal_Master_Wide'!$AF$221)</x:f>
        <x:v>4</x:v>
      </x:c>
      <x:c r="AC1528" s="52" t="str">
        <x:f>IF(COUNT($P1528,$Q1528,$R1528,$S1528,$T1528,$U1528,$V1528,$W1528,$X1528)=9,"Yes","No")</x:f>
        <x:v>No</x:v>
      </x:c>
      <x:c r="AD1528" s="52" t="str">
        <x:f>IF(COUNT($Y1528,$Z1528)=2,"Yes","No")</x:f>
        <x:v>No</x:v>
      </x:c>
      <x:c r="AE1528" s="50" t="str"/>
      <x:c r="AF1528" t="str"/>
    </x:row>
    <x:row r="1529" ht="20" customHeight="1">
      <x:c r="A1529" s="50" t="str">
        <x:v>CTL-0219</x:v>
      </x:c>
      <x:c r="B1529" s="50" t="str">
        <x:v>Candidate alternative-rationale group</x:v>
      </x:c>
      <x:c r="C1529" s="52" t="str">
        <x:f>IF('Deal_Master_Wide'!$AU$221="","",'Deal_Master_Wide'!$AU$221)</x:f>
        <x:v>Not reviewed</x:v>
      </x:c>
      <x:c r="D1529" s="52" t="str">
        <x:f>IF('Deal_Master_Wide'!$AV$221="","",'Deal_Master_Wide'!$AV$221)</x:f>
        <x:v>Not assessed</x:v>
      </x:c>
      <x:c r="E1529" s="50" t="n">
        <x:v>0</x:v>
      </x:c>
      <x:c r="F1529" s="52" t="str">
        <x:f>IF(OR($C1529="High-confidence innovation-driven",$C1529="Medium-confidence innovation-driven"),1,IF($C1529="Clear alternative-rationale",0,""))</x:f>
      </x:c>
      <x:c r="G1529" s="52" t="str">
        <x:f>IF('Deal_Master_Wide'!$M$221="","",'Deal_Master_Wide'!$M$221)</x:f>
        <x:v>Review</x:v>
      </x:c>
      <x:c r="H1529" s="50" t="str">
        <x:v>Mikhail Mogutov</x:v>
      </x:c>
      <x:c r="I1529" s="50" t="str">
        <x:v>Incuron</x:v>
      </x:c>
      <x:c r="J1529" s="50" t="n">
        <x:v>2015</x:v>
      </x:c>
      <x:c r="K1529" s="50" t="n">
        <x:v>-2</x:v>
      </x:c>
      <x:c r="L1529" s="50" t="n">
        <x:v>2013</x:v>
      </x:c>
      <x:c r="M1529" s="50" t="n">
        <x:v>0</x:v>
      </x:c>
      <x:c r="N1529" s="50" t="n">
        <x:v>0</x:v>
      </x:c>
      <x:c r="O1529" s="52" t="str">
        <x:f>IF($F1529="","",$F1529*$M1529)</x:f>
      </x:c>
      <x:c r="P1529" s="54" t="str">
        <x:f>IF('Deal_Master_Wide'!$BQ$221="","",'Deal_Master_Wide'!$BQ$221)</x:f>
      </x:c>
      <x:c r="Q1529" s="54" t="str">
        <x:f>IF('Deal_Master_Wide'!$BX$221="","",'Deal_Master_Wide'!$BX$221)</x:f>
      </x:c>
      <x:c r="R1529" s="54" t="str">
        <x:f>IF('Deal_Master_Wide'!$CE$221="","",'Deal_Master_Wide'!$CE$221)</x:f>
      </x:c>
      <x:c r="S1529" s="54" t="str">
        <x:f>IF('Deal_Master_Wide'!$CL$221="","",'Deal_Master_Wide'!$CL$221)</x:f>
      </x:c>
      <x:c r="T1529" s="54" t="str">
        <x:f>IF('Deal_Master_Wide'!$CS$221="","",'Deal_Master_Wide'!$CS$221)</x:f>
      </x:c>
      <x:c r="U1529" s="54" t="str">
        <x:f>IF('Deal_Master_Wide'!$CZ$221="","",'Deal_Master_Wide'!$CZ$221)</x:f>
      </x:c>
      <x:c r="V1529" s="56" t="str">
        <x:f>IF('Deal_Master_Wide'!$DG$221="","",'Deal_Master_Wide'!$DG$221)</x:f>
      </x:c>
      <x:c r="W1529" s="56" t="str">
        <x:f>IF('Deal_Master_Wide'!$DN$221="","",'Deal_Master_Wide'!$DN$221)</x:f>
      </x:c>
      <x:c r="X1529" s="56" t="str">
        <x:f>IF('Deal_Master_Wide'!$DU$221="","",'Deal_Master_Wide'!$DU$221)</x:f>
      </x:c>
      <x:c r="Y1529" s="118" t="str">
        <x:f>IF('Deal_Master_Wide'!$EB$221="","",'Deal_Master_Wide'!$EB$221)</x:f>
      </x:c>
      <x:c r="Z1529" s="118" t="str">
        <x:f>IF('Deal_Master_Wide'!$EI$221="","",'Deal_Master_Wide'!$EI$221)</x:f>
      </x:c>
      <x:c r="AA1529" s="52" t="str">
        <x:f>IF('Deal_Master_Wide'!$AL$221="","",'Deal_Master_Wide'!$AL$221)</x:f>
        <x:v>Unknown</x:v>
      </x:c>
      <x:c r="AB1529" s="54" t="n">
        <x:f>IF('Deal_Master_Wide'!$AF$221="","",'Deal_Master_Wide'!$AF$221)</x:f>
        <x:v>4</x:v>
      </x:c>
      <x:c r="AC1529" s="52" t="str">
        <x:f>IF(COUNT($P1529,$Q1529,$R1529,$S1529,$T1529,$U1529,$V1529,$W1529,$X1529)=9,"Yes","No")</x:f>
        <x:v>No</x:v>
      </x:c>
      <x:c r="AD1529" s="52" t="str">
        <x:f>IF(COUNT($Y1529,$Z1529)=2,"Yes","No")</x:f>
        <x:v>No</x:v>
      </x:c>
      <x:c r="AE1529" s="50" t="str"/>
      <x:c r="AF1529" t="str"/>
    </x:row>
    <x:row r="1530" ht="20" customHeight="1">
      <x:c r="A1530" s="50" t="str">
        <x:v>CTL-0219</x:v>
      </x:c>
      <x:c r="B1530" s="50" t="str">
        <x:v>Candidate alternative-rationale group</x:v>
      </x:c>
      <x:c r="C1530" s="52" t="str">
        <x:f>IF('Deal_Master_Wide'!$AU$221="","",'Deal_Master_Wide'!$AU$221)</x:f>
        <x:v>Not reviewed</x:v>
      </x:c>
      <x:c r="D1530" s="52" t="str">
        <x:f>IF('Deal_Master_Wide'!$AV$221="","",'Deal_Master_Wide'!$AV$221)</x:f>
        <x:v>Not assessed</x:v>
      </x:c>
      <x:c r="E1530" s="50" t="n">
        <x:v>0</x:v>
      </x:c>
      <x:c r="F1530" s="52" t="str">
        <x:f>IF(OR($C1530="High-confidence innovation-driven",$C1530="Medium-confidence innovation-driven"),1,IF($C1530="Clear alternative-rationale",0,""))</x:f>
      </x:c>
      <x:c r="G1530" s="52" t="str">
        <x:f>IF('Deal_Master_Wide'!$M$221="","",'Deal_Master_Wide'!$M$221)</x:f>
        <x:v>Review</x:v>
      </x:c>
      <x:c r="H1530" s="50" t="str">
        <x:v>Mikhail Mogutov</x:v>
      </x:c>
      <x:c r="I1530" s="50" t="str">
        <x:v>Incuron</x:v>
      </x:c>
      <x:c r="J1530" s="50" t="n">
        <x:v>2015</x:v>
      </x:c>
      <x:c r="K1530" s="50" t="n">
        <x:v>-1</x:v>
      </x:c>
      <x:c r="L1530" s="50" t="n">
        <x:v>2014</x:v>
      </x:c>
      <x:c r="M1530" s="50" t="n">
        <x:v>0</x:v>
      </x:c>
      <x:c r="N1530" s="50" t="n">
        <x:v>0</x:v>
      </x:c>
      <x:c r="O1530" s="52" t="str">
        <x:f>IF($F1530="","",$F1530*$M1530)</x:f>
      </x:c>
      <x:c r="P1530" s="54" t="str">
        <x:f>IF('Deal_Master_Wide'!$BR$221="","",'Deal_Master_Wide'!$BR$221)</x:f>
      </x:c>
      <x:c r="Q1530" s="54" t="str">
        <x:f>IF('Deal_Master_Wide'!$BY$221="","",'Deal_Master_Wide'!$BY$221)</x:f>
      </x:c>
      <x:c r="R1530" s="54" t="str">
        <x:f>IF('Deal_Master_Wide'!$CF$221="","",'Deal_Master_Wide'!$CF$221)</x:f>
      </x:c>
      <x:c r="S1530" s="54" t="str">
        <x:f>IF('Deal_Master_Wide'!$CM$221="","",'Deal_Master_Wide'!$CM$221)</x:f>
      </x:c>
      <x:c r="T1530" s="54" t="str">
        <x:f>IF('Deal_Master_Wide'!$CT$221="","",'Deal_Master_Wide'!$CT$221)</x:f>
      </x:c>
      <x:c r="U1530" s="54" t="str">
        <x:f>IF('Deal_Master_Wide'!$DA$221="","",'Deal_Master_Wide'!$DA$221)</x:f>
      </x:c>
      <x:c r="V1530" s="56" t="str">
        <x:f>IF('Deal_Master_Wide'!$DH$221="","",'Deal_Master_Wide'!$DH$221)</x:f>
      </x:c>
      <x:c r="W1530" s="56" t="str">
        <x:f>IF('Deal_Master_Wide'!$DO$221="","",'Deal_Master_Wide'!$DO$221)</x:f>
      </x:c>
      <x:c r="X1530" s="56" t="str">
        <x:f>IF('Deal_Master_Wide'!$DV$221="","",'Deal_Master_Wide'!$DV$221)</x:f>
      </x:c>
      <x:c r="Y1530" s="118" t="str">
        <x:f>IF('Deal_Master_Wide'!$EC$221="","",'Deal_Master_Wide'!$EC$221)</x:f>
      </x:c>
      <x:c r="Z1530" s="118" t="str">
        <x:f>IF('Deal_Master_Wide'!$EJ$221="","",'Deal_Master_Wide'!$EJ$221)</x:f>
      </x:c>
      <x:c r="AA1530" s="52" t="str">
        <x:f>IF('Deal_Master_Wide'!$AL$221="","",'Deal_Master_Wide'!$AL$221)</x:f>
        <x:v>Unknown</x:v>
      </x:c>
      <x:c r="AB1530" s="54" t="n">
        <x:f>IF('Deal_Master_Wide'!$AF$221="","",'Deal_Master_Wide'!$AF$221)</x:f>
        <x:v>4</x:v>
      </x:c>
      <x:c r="AC1530" s="52" t="str">
        <x:f>IF(COUNT($P1530,$Q1530,$R1530,$S1530,$T1530,$U1530,$V1530,$W1530,$X1530)=9,"Yes","No")</x:f>
        <x:v>No</x:v>
      </x:c>
      <x:c r="AD1530" s="52" t="str">
        <x:f>IF(COUNT($Y1530,$Z1530)=2,"Yes","No")</x:f>
        <x:v>No</x:v>
      </x:c>
      <x:c r="AE1530" s="50" t="str"/>
      <x:c r="AF1530" t="str"/>
    </x:row>
    <x:row r="1531" ht="20" customHeight="1">
      <x:c r="A1531" s="50" t="str">
        <x:v>CTL-0219</x:v>
      </x:c>
      <x:c r="B1531" s="50" t="str">
        <x:v>Candidate alternative-rationale group</x:v>
      </x:c>
      <x:c r="C1531" s="52" t="str">
        <x:f>IF('Deal_Master_Wide'!$AU$221="","",'Deal_Master_Wide'!$AU$221)</x:f>
        <x:v>Not reviewed</x:v>
      </x:c>
      <x:c r="D1531" s="52" t="str">
        <x:f>IF('Deal_Master_Wide'!$AV$221="","",'Deal_Master_Wide'!$AV$221)</x:f>
        <x:v>Not assessed</x:v>
      </x:c>
      <x:c r="E1531" s="50" t="n">
        <x:v>0</x:v>
      </x:c>
      <x:c r="F1531" s="52" t="str">
        <x:f>IF(OR($C1531="High-confidence innovation-driven",$C1531="Medium-confidence innovation-driven"),1,IF($C1531="Clear alternative-rationale",0,""))</x:f>
      </x:c>
      <x:c r="G1531" s="52" t="str">
        <x:f>IF('Deal_Master_Wide'!$M$221="","",'Deal_Master_Wide'!$M$221)</x:f>
        <x:v>Review</x:v>
      </x:c>
      <x:c r="H1531" s="50" t="str">
        <x:v>Mikhail Mogutov</x:v>
      </x:c>
      <x:c r="I1531" s="50" t="str">
        <x:v>Incuron</x:v>
      </x:c>
      <x:c r="J1531" s="50" t="n">
        <x:v>2015</x:v>
      </x:c>
      <x:c r="K1531" s="50" t="n">
        <x:v>0</x:v>
      </x:c>
      <x:c r="L1531" s="50" t="n">
        <x:v>2015</x:v>
      </x:c>
      <x:c r="M1531" s="50" t="n">
        <x:v>0</x:v>
      </x:c>
      <x:c r="N1531" s="50" t="n">
        <x:v>1</x:v>
      </x:c>
      <x:c r="O1531" s="52" t="str">
        <x:f>IF($F1531="","",$F1531*$M1531)</x:f>
      </x:c>
      <x:c r="P1531" s="54" t="str">
        <x:f>IF('Deal_Master_Wide'!$BS$221="","",'Deal_Master_Wide'!$BS$221)</x:f>
      </x:c>
      <x:c r="Q1531" s="54" t="str">
        <x:f>IF('Deal_Master_Wide'!$BZ$221="","",'Deal_Master_Wide'!$BZ$221)</x:f>
      </x:c>
      <x:c r="R1531" s="54" t="str">
        <x:f>IF('Deal_Master_Wide'!$CG$221="","",'Deal_Master_Wide'!$CG$221)</x:f>
      </x:c>
      <x:c r="S1531" s="54" t="str">
        <x:f>IF('Deal_Master_Wide'!$CN$221="","",'Deal_Master_Wide'!$CN$221)</x:f>
      </x:c>
      <x:c r="T1531" s="54" t="str">
        <x:f>IF('Deal_Master_Wide'!$CU$221="","",'Deal_Master_Wide'!$CU$221)</x:f>
      </x:c>
      <x:c r="U1531" s="54" t="str">
        <x:f>IF('Deal_Master_Wide'!$DB$221="","",'Deal_Master_Wide'!$DB$221)</x:f>
      </x:c>
      <x:c r="V1531" s="56" t="str">
        <x:f>IF('Deal_Master_Wide'!$DI$221="","",'Deal_Master_Wide'!$DI$221)</x:f>
      </x:c>
      <x:c r="W1531" s="56" t="str">
        <x:f>IF('Deal_Master_Wide'!$DP$221="","",'Deal_Master_Wide'!$DP$221)</x:f>
      </x:c>
      <x:c r="X1531" s="56" t="str">
        <x:f>IF('Deal_Master_Wide'!$DW$221="","",'Deal_Master_Wide'!$DW$221)</x:f>
      </x:c>
      <x:c r="Y1531" s="118" t="str">
        <x:f>IF('Deal_Master_Wide'!$ED$221="","",'Deal_Master_Wide'!$ED$221)</x:f>
      </x:c>
      <x:c r="Z1531" s="118" t="str">
        <x:f>IF('Deal_Master_Wide'!$EK$221="","",'Deal_Master_Wide'!$EK$221)</x:f>
      </x:c>
      <x:c r="AA1531" s="52" t="str">
        <x:f>IF('Deal_Master_Wide'!$AL$221="","",'Deal_Master_Wide'!$AL$221)</x:f>
        <x:v>Unknown</x:v>
      </x:c>
      <x:c r="AB1531" s="54" t="n">
        <x:f>IF('Deal_Master_Wide'!$AF$221="","",'Deal_Master_Wide'!$AF$221)</x:f>
        <x:v>4</x:v>
      </x:c>
      <x:c r="AC1531" s="52" t="str">
        <x:f>IF(COUNT($P1531,$Q1531,$R1531,$S1531,$T1531,$U1531,$V1531,$W1531,$X1531)=9,"Yes","No")</x:f>
        <x:v>No</x:v>
      </x:c>
      <x:c r="AD1531" s="52" t="str">
        <x:f>IF(COUNT($Y1531,$Z1531)=2,"Yes","No")</x:f>
        <x:v>No</x:v>
      </x:c>
      <x:c r="AE1531" s="50" t="str"/>
      <x:c r="AF1531" t="str"/>
    </x:row>
    <x:row r="1532" ht="20" customHeight="1">
      <x:c r="A1532" s="50" t="str">
        <x:v>CTL-0219</x:v>
      </x:c>
      <x:c r="B1532" s="50" t="str">
        <x:v>Candidate alternative-rationale group</x:v>
      </x:c>
      <x:c r="C1532" s="52" t="str">
        <x:f>IF('Deal_Master_Wide'!$AU$221="","",'Deal_Master_Wide'!$AU$221)</x:f>
        <x:v>Not reviewed</x:v>
      </x:c>
      <x:c r="D1532" s="52" t="str">
        <x:f>IF('Deal_Master_Wide'!$AV$221="","",'Deal_Master_Wide'!$AV$221)</x:f>
        <x:v>Not assessed</x:v>
      </x:c>
      <x:c r="E1532" s="50" t="n">
        <x:v>0</x:v>
      </x:c>
      <x:c r="F1532" s="52" t="str">
        <x:f>IF(OR($C1532="High-confidence innovation-driven",$C1532="Medium-confidence innovation-driven"),1,IF($C1532="Clear alternative-rationale",0,""))</x:f>
      </x:c>
      <x:c r="G1532" s="52" t="str">
        <x:f>IF('Deal_Master_Wide'!$M$221="","",'Deal_Master_Wide'!$M$221)</x:f>
        <x:v>Review</x:v>
      </x:c>
      <x:c r="H1532" s="50" t="str">
        <x:v>Mikhail Mogutov</x:v>
      </x:c>
      <x:c r="I1532" s="50" t="str">
        <x:v>Incuron</x:v>
      </x:c>
      <x:c r="J1532" s="50" t="n">
        <x:v>2015</x:v>
      </x:c>
      <x:c r="K1532" s="50" t="n">
        <x:v>1</x:v>
      </x:c>
      <x:c r="L1532" s="50" t="n">
        <x:v>2016</x:v>
      </x:c>
      <x:c r="M1532" s="50" t="n">
        <x:v>1</x:v>
      </x:c>
      <x:c r="N1532" s="50" t="n">
        <x:v>1</x:v>
      </x:c>
      <x:c r="O1532" s="52" t="str">
        <x:f>IF($F1532="","",$F1532*$M1532)</x:f>
      </x:c>
      <x:c r="P1532" s="54" t="str">
        <x:f>IF('Deal_Master_Wide'!$BT$221="","",'Deal_Master_Wide'!$BT$221)</x:f>
      </x:c>
      <x:c r="Q1532" s="54" t="str">
        <x:f>IF('Deal_Master_Wide'!$CA$221="","",'Deal_Master_Wide'!$CA$221)</x:f>
      </x:c>
      <x:c r="R1532" s="54" t="str">
        <x:f>IF('Deal_Master_Wide'!$CH$221="","",'Deal_Master_Wide'!$CH$221)</x:f>
      </x:c>
      <x:c r="S1532" s="54" t="str">
        <x:f>IF('Deal_Master_Wide'!$CO$221="","",'Deal_Master_Wide'!$CO$221)</x:f>
      </x:c>
      <x:c r="T1532" s="54" t="str">
        <x:f>IF('Deal_Master_Wide'!$CV$221="","",'Deal_Master_Wide'!$CV$221)</x:f>
      </x:c>
      <x:c r="U1532" s="54" t="str">
        <x:f>IF('Deal_Master_Wide'!$DC$221="","",'Deal_Master_Wide'!$DC$221)</x:f>
      </x:c>
      <x:c r="V1532" s="56" t="str">
        <x:f>IF('Deal_Master_Wide'!$DJ$221="","",'Deal_Master_Wide'!$DJ$221)</x:f>
      </x:c>
      <x:c r="W1532" s="56" t="str">
        <x:f>IF('Deal_Master_Wide'!$DQ$221="","",'Deal_Master_Wide'!$DQ$221)</x:f>
      </x:c>
      <x:c r="X1532" s="56" t="str">
        <x:f>IF('Deal_Master_Wide'!$DX$221="","",'Deal_Master_Wide'!$DX$221)</x:f>
      </x:c>
      <x:c r="Y1532" s="118" t="str">
        <x:f>IF('Deal_Master_Wide'!$EE$221="","",'Deal_Master_Wide'!$EE$221)</x:f>
      </x:c>
      <x:c r="Z1532" s="118" t="str">
        <x:f>IF('Deal_Master_Wide'!$EL$221="","",'Deal_Master_Wide'!$EL$221)</x:f>
      </x:c>
      <x:c r="AA1532" s="52" t="str">
        <x:f>IF('Deal_Master_Wide'!$AL$221="","",'Deal_Master_Wide'!$AL$221)</x:f>
        <x:v>Unknown</x:v>
      </x:c>
      <x:c r="AB1532" s="54" t="n">
        <x:f>IF('Deal_Master_Wide'!$AF$221="","",'Deal_Master_Wide'!$AF$221)</x:f>
        <x:v>4</x:v>
      </x:c>
      <x:c r="AC1532" s="52" t="str">
        <x:f>IF(COUNT($P1532,$Q1532,$R1532,$S1532,$T1532,$U1532,$V1532,$W1532,$X1532)=9,"Yes","No")</x:f>
        <x:v>No</x:v>
      </x:c>
      <x:c r="AD1532" s="52" t="str">
        <x:f>IF(COUNT($Y1532,$Z1532)=2,"Yes","No")</x:f>
        <x:v>No</x:v>
      </x:c>
      <x:c r="AE1532" s="50" t="str"/>
      <x:c r="AF1532" t="str"/>
    </x:row>
    <x:row r="1533" ht="20" customHeight="1">
      <x:c r="A1533" s="50" t="str">
        <x:v>CTL-0219</x:v>
      </x:c>
      <x:c r="B1533" s="50" t="str">
        <x:v>Candidate alternative-rationale group</x:v>
      </x:c>
      <x:c r="C1533" s="52" t="str">
        <x:f>IF('Deal_Master_Wide'!$AU$221="","",'Deal_Master_Wide'!$AU$221)</x:f>
        <x:v>Not reviewed</x:v>
      </x:c>
      <x:c r="D1533" s="52" t="str">
        <x:f>IF('Deal_Master_Wide'!$AV$221="","",'Deal_Master_Wide'!$AV$221)</x:f>
        <x:v>Not assessed</x:v>
      </x:c>
      <x:c r="E1533" s="50" t="n">
        <x:v>0</x:v>
      </x:c>
      <x:c r="F1533" s="52" t="str">
        <x:f>IF(OR($C1533="High-confidence innovation-driven",$C1533="Medium-confidence innovation-driven"),1,IF($C1533="Clear alternative-rationale",0,""))</x:f>
      </x:c>
      <x:c r="G1533" s="52" t="str">
        <x:f>IF('Deal_Master_Wide'!$M$221="","",'Deal_Master_Wide'!$M$221)</x:f>
        <x:v>Review</x:v>
      </x:c>
      <x:c r="H1533" s="50" t="str">
        <x:v>Mikhail Mogutov</x:v>
      </x:c>
      <x:c r="I1533" s="50" t="str">
        <x:v>Incuron</x:v>
      </x:c>
      <x:c r="J1533" s="50" t="n">
        <x:v>2015</x:v>
      </x:c>
      <x:c r="K1533" s="50" t="n">
        <x:v>2</x:v>
      </x:c>
      <x:c r="L1533" s="50" t="n">
        <x:v>2017</x:v>
      </x:c>
      <x:c r="M1533" s="50" t="n">
        <x:v>1</x:v>
      </x:c>
      <x:c r="N1533" s="50" t="n">
        <x:v>1</x:v>
      </x:c>
      <x:c r="O1533" s="52" t="str">
        <x:f>IF($F1533="","",$F1533*$M1533)</x:f>
      </x:c>
      <x:c r="P1533" s="54" t="str">
        <x:f>IF('Deal_Master_Wide'!$BU$221="","",'Deal_Master_Wide'!$BU$221)</x:f>
      </x:c>
      <x:c r="Q1533" s="54" t="str">
        <x:f>IF('Deal_Master_Wide'!$CB$221="","",'Deal_Master_Wide'!$CB$221)</x:f>
      </x:c>
      <x:c r="R1533" s="54" t="str">
        <x:f>IF('Deal_Master_Wide'!$CI$221="","",'Deal_Master_Wide'!$CI$221)</x:f>
      </x:c>
      <x:c r="S1533" s="54" t="str">
        <x:f>IF('Deal_Master_Wide'!$CP$221="","",'Deal_Master_Wide'!$CP$221)</x:f>
      </x:c>
      <x:c r="T1533" s="54" t="str">
        <x:f>IF('Deal_Master_Wide'!$CW$221="","",'Deal_Master_Wide'!$CW$221)</x:f>
      </x:c>
      <x:c r="U1533" s="54" t="str">
        <x:f>IF('Deal_Master_Wide'!$DD$221="","",'Deal_Master_Wide'!$DD$221)</x:f>
      </x:c>
      <x:c r="V1533" s="56" t="str">
        <x:f>IF('Deal_Master_Wide'!$DK$221="","",'Deal_Master_Wide'!$DK$221)</x:f>
      </x:c>
      <x:c r="W1533" s="56" t="str">
        <x:f>IF('Deal_Master_Wide'!$DR$221="","",'Deal_Master_Wide'!$DR$221)</x:f>
      </x:c>
      <x:c r="X1533" s="56" t="str">
        <x:f>IF('Deal_Master_Wide'!$DY$221="","",'Deal_Master_Wide'!$DY$221)</x:f>
      </x:c>
      <x:c r="Y1533" s="118" t="str">
        <x:f>IF('Deal_Master_Wide'!$EF$221="","",'Deal_Master_Wide'!$EF$221)</x:f>
      </x:c>
      <x:c r="Z1533" s="118" t="str">
        <x:f>IF('Deal_Master_Wide'!$EM$221="","",'Deal_Master_Wide'!$EM$221)</x:f>
      </x:c>
      <x:c r="AA1533" s="52" t="str">
        <x:f>IF('Deal_Master_Wide'!$AL$221="","",'Deal_Master_Wide'!$AL$221)</x:f>
        <x:v>Unknown</x:v>
      </x:c>
      <x:c r="AB1533" s="54" t="n">
        <x:f>IF('Deal_Master_Wide'!$AF$221="","",'Deal_Master_Wide'!$AF$221)</x:f>
        <x:v>4</x:v>
      </x:c>
      <x:c r="AC1533" s="52" t="str">
        <x:f>IF(COUNT($P1533,$Q1533,$R1533,$S1533,$T1533,$U1533,$V1533,$W1533,$X1533)=9,"Yes","No")</x:f>
        <x:v>No</x:v>
      </x:c>
      <x:c r="AD1533" s="52" t="str">
        <x:f>IF(COUNT($Y1533,$Z1533)=2,"Yes","No")</x:f>
        <x:v>No</x:v>
      </x:c>
      <x:c r="AE1533" s="50" t="str"/>
      <x:c r="AF1533" t="str"/>
    </x:row>
    <x:row r="1534" ht="20" customHeight="1">
      <x:c r="A1534" s="50" t="str">
        <x:v>CTL-0219</x:v>
      </x:c>
      <x:c r="B1534" s="50" t="str">
        <x:v>Candidate alternative-rationale group</x:v>
      </x:c>
      <x:c r="C1534" s="52" t="str">
        <x:f>IF('Deal_Master_Wide'!$AU$221="","",'Deal_Master_Wide'!$AU$221)</x:f>
        <x:v>Not reviewed</x:v>
      </x:c>
      <x:c r="D1534" s="52" t="str">
        <x:f>IF('Deal_Master_Wide'!$AV$221="","",'Deal_Master_Wide'!$AV$221)</x:f>
        <x:v>Not assessed</x:v>
      </x:c>
      <x:c r="E1534" s="50" t="n">
        <x:v>0</x:v>
      </x:c>
      <x:c r="F1534" s="52" t="str">
        <x:f>IF(OR($C1534="High-confidence innovation-driven",$C1534="Medium-confidence innovation-driven"),1,IF($C1534="Clear alternative-rationale",0,""))</x:f>
      </x:c>
      <x:c r="G1534" s="52" t="str">
        <x:f>IF('Deal_Master_Wide'!$M$221="","",'Deal_Master_Wide'!$M$221)</x:f>
        <x:v>Review</x:v>
      </x:c>
      <x:c r="H1534" s="50" t="str">
        <x:v>Mikhail Mogutov</x:v>
      </x:c>
      <x:c r="I1534" s="50" t="str">
        <x:v>Incuron</x:v>
      </x:c>
      <x:c r="J1534" s="50" t="n">
        <x:v>2015</x:v>
      </x:c>
      <x:c r="K1534" s="50" t="n">
        <x:v>3</x:v>
      </x:c>
      <x:c r="L1534" s="50" t="n">
        <x:v>2018</x:v>
      </x:c>
      <x:c r="M1534" s="50" t="n">
        <x:v>1</x:v>
      </x:c>
      <x:c r="N1534" s="50" t="n">
        <x:v>1</x:v>
      </x:c>
      <x:c r="O1534" s="52" t="str">
        <x:f>IF($F1534="","",$F1534*$M1534)</x:f>
      </x:c>
      <x:c r="P1534" s="54" t="str">
        <x:f>IF('Deal_Master_Wide'!$BV$221="","",'Deal_Master_Wide'!$BV$221)</x:f>
      </x:c>
      <x:c r="Q1534" s="54" t="str">
        <x:f>IF('Deal_Master_Wide'!$CC$221="","",'Deal_Master_Wide'!$CC$221)</x:f>
      </x:c>
      <x:c r="R1534" s="54" t="str">
        <x:f>IF('Deal_Master_Wide'!$CJ$221="","",'Deal_Master_Wide'!$CJ$221)</x:f>
      </x:c>
      <x:c r="S1534" s="54" t="str">
        <x:f>IF('Deal_Master_Wide'!$CQ$221="","",'Deal_Master_Wide'!$CQ$221)</x:f>
      </x:c>
      <x:c r="T1534" s="54" t="str">
        <x:f>IF('Deal_Master_Wide'!$CX$221="","",'Deal_Master_Wide'!$CX$221)</x:f>
      </x:c>
      <x:c r="U1534" s="54" t="str">
        <x:f>IF('Deal_Master_Wide'!$DE$221="","",'Deal_Master_Wide'!$DE$221)</x:f>
      </x:c>
      <x:c r="V1534" s="56" t="str">
        <x:f>IF('Deal_Master_Wide'!$DL$221="","",'Deal_Master_Wide'!$DL$221)</x:f>
      </x:c>
      <x:c r="W1534" s="56" t="str">
        <x:f>IF('Deal_Master_Wide'!$DS$221="","",'Deal_Master_Wide'!$DS$221)</x:f>
      </x:c>
      <x:c r="X1534" s="56" t="str">
        <x:f>IF('Deal_Master_Wide'!$DZ$221="","",'Deal_Master_Wide'!$DZ$221)</x:f>
      </x:c>
      <x:c r="Y1534" s="118" t="str">
        <x:f>IF('Deal_Master_Wide'!$EG$221="","",'Deal_Master_Wide'!$EG$221)</x:f>
      </x:c>
      <x:c r="Z1534" s="118" t="str">
        <x:f>IF('Deal_Master_Wide'!$EN$221="","",'Deal_Master_Wide'!$EN$221)</x:f>
      </x:c>
      <x:c r="AA1534" s="52" t="str">
        <x:f>IF('Deal_Master_Wide'!$AL$221="","",'Deal_Master_Wide'!$AL$221)</x:f>
        <x:v>Unknown</x:v>
      </x:c>
      <x:c r="AB1534" s="54" t="n">
        <x:f>IF('Deal_Master_Wide'!$AF$221="","",'Deal_Master_Wide'!$AF$221)</x:f>
        <x:v>4</x:v>
      </x:c>
      <x:c r="AC1534" s="52" t="str">
        <x:f>IF(COUNT($P1534,$Q1534,$R1534,$S1534,$T1534,$U1534,$V1534,$W1534,$X1534)=9,"Yes","No")</x:f>
        <x:v>No</x:v>
      </x:c>
      <x:c r="AD1534" s="52" t="str">
        <x:f>IF(COUNT($Y1534,$Z1534)=2,"Yes","No")</x:f>
        <x:v>No</x:v>
      </x:c>
      <x:c r="AE1534" s="50" t="str"/>
      <x:c r="AF1534" t="str"/>
    </x:row>
    <x:row r="1535" ht="20" customHeight="1">
      <x:c r="A1535" s="50" t="str">
        <x:v>CTL-0220</x:v>
      </x:c>
      <x:c r="B1535" s="50" t="str">
        <x:v>Candidate alternative-rationale group</x:v>
      </x:c>
      <x:c r="C1535" s="52" t="str">
        <x:f>IF('Deal_Master_Wide'!$AU$222="","",'Deal_Master_Wide'!$AU$222)</x:f>
        <x:v>Not reviewed</x:v>
      </x:c>
      <x:c r="D1535" s="52" t="str">
        <x:f>IF('Deal_Master_Wide'!$AV$222="","",'Deal_Master_Wide'!$AV$222)</x:f>
        <x:v>Not assessed</x:v>
      </x:c>
      <x:c r="E1535" s="50" t="n">
        <x:v>0</x:v>
      </x:c>
      <x:c r="F1535" s="52" t="str">
        <x:f>IF(OR($C1535="High-confidence innovation-driven",$C1535="Medium-confidence innovation-driven"),1,IF($C1535="Clear alternative-rationale",0,""))</x:f>
      </x:c>
      <x:c r="G1535" s="52" t="str">
        <x:f>IF('Deal_Master_Wide'!$M$222="","",'Deal_Master_Wide'!$M$222)</x:f>
        <x:v>Review</x:v>
      </x:c>
      <x:c r="H1535" s="50" t="str">
        <x:v>Quantum Pharmaceutical Ltd</x:v>
      </x:c>
      <x:c r="I1535" s="50" t="str">
        <x:v>Lamda Laboratories SA; Lamda Pharma SA</x:v>
      </x:c>
      <x:c r="J1535" s="50" t="n">
        <x:v>2015</x:v>
      </x:c>
      <x:c r="K1535" s="50" t="n">
        <x:v>-3</x:v>
      </x:c>
      <x:c r="L1535" s="50" t="n">
        <x:v>2012</x:v>
      </x:c>
      <x:c r="M1535" s="50" t="n">
        <x:v>0</x:v>
      </x:c>
      <x:c r="N1535" s="50" t="n">
        <x:v>0</x:v>
      </x:c>
      <x:c r="O1535" s="52" t="str">
        <x:f>IF($F1535="","",$F1535*$M1535)</x:f>
      </x:c>
      <x:c r="P1535" s="54" t="str">
        <x:f>IF('Deal_Master_Wide'!$BP$222="","",'Deal_Master_Wide'!$BP$222)</x:f>
      </x:c>
      <x:c r="Q1535" s="54" t="str">
        <x:f>IF('Deal_Master_Wide'!$BW$222="","",'Deal_Master_Wide'!$BW$222)</x:f>
      </x:c>
      <x:c r="R1535" s="54" t="str">
        <x:f>IF('Deal_Master_Wide'!$CD$222="","",'Deal_Master_Wide'!$CD$222)</x:f>
      </x:c>
      <x:c r="S1535" s="54" t="str">
        <x:f>IF('Deal_Master_Wide'!$CK$222="","",'Deal_Master_Wide'!$CK$222)</x:f>
      </x:c>
      <x:c r="T1535" s="54" t="str">
        <x:f>IF('Deal_Master_Wide'!$CR$222="","",'Deal_Master_Wide'!$CR$222)</x:f>
      </x:c>
      <x:c r="U1535" s="54" t="str">
        <x:f>IF('Deal_Master_Wide'!$CY$222="","",'Deal_Master_Wide'!$CY$222)</x:f>
      </x:c>
      <x:c r="V1535" s="56" t="str">
        <x:f>IF('Deal_Master_Wide'!$DF$222="","",'Deal_Master_Wide'!$DF$222)</x:f>
      </x:c>
      <x:c r="W1535" s="56" t="str">
        <x:f>IF('Deal_Master_Wide'!$DM$222="","",'Deal_Master_Wide'!$DM$222)</x:f>
      </x:c>
      <x:c r="X1535" s="56" t="str">
        <x:f>IF('Deal_Master_Wide'!$DT$222="","",'Deal_Master_Wide'!$DT$222)</x:f>
      </x:c>
      <x:c r="Y1535" s="118" t="str">
        <x:f>IF('Deal_Master_Wide'!$EA$222="","",'Deal_Master_Wide'!$EA$222)</x:f>
      </x:c>
      <x:c r="Z1535" s="118" t="str">
        <x:f>IF('Deal_Master_Wide'!$EH$222="","",'Deal_Master_Wide'!$EH$222)</x:f>
      </x:c>
      <x:c r="AA1535" s="52" t="str">
        <x:f>IF('Deal_Master_Wide'!$AL$222="","",'Deal_Master_Wide'!$AL$222)</x:f>
        <x:v>Unknown</x:v>
      </x:c>
      <x:c r="AB1535" s="54" t="n">
        <x:f>IF('Deal_Master_Wide'!$AF$222="","",'Deal_Master_Wide'!$AF$222)</x:f>
        <x:v>10</x:v>
      </x:c>
      <x:c r="AC1535" s="52" t="str">
        <x:f>IF(COUNT($P1535,$Q1535,$R1535,$S1535,$T1535,$U1535,$V1535,$W1535,$X1535)=9,"Yes","No")</x:f>
        <x:v>No</x:v>
      </x:c>
      <x:c r="AD1535" s="52" t="str">
        <x:f>IF(COUNT($Y1535,$Z1535)=2,"Yes","No")</x:f>
        <x:v>No</x:v>
      </x:c>
      <x:c r="AE1535" s="50" t="str"/>
      <x:c r="AF1535" t="str"/>
    </x:row>
    <x:row r="1536" ht="20" customHeight="1">
      <x:c r="A1536" s="50" t="str">
        <x:v>CTL-0220</x:v>
      </x:c>
      <x:c r="B1536" s="50" t="str">
        <x:v>Candidate alternative-rationale group</x:v>
      </x:c>
      <x:c r="C1536" s="52" t="str">
        <x:f>IF('Deal_Master_Wide'!$AU$222="","",'Deal_Master_Wide'!$AU$222)</x:f>
        <x:v>Not reviewed</x:v>
      </x:c>
      <x:c r="D1536" s="52" t="str">
        <x:f>IF('Deal_Master_Wide'!$AV$222="","",'Deal_Master_Wide'!$AV$222)</x:f>
        <x:v>Not assessed</x:v>
      </x:c>
      <x:c r="E1536" s="50" t="n">
        <x:v>0</x:v>
      </x:c>
      <x:c r="F1536" s="52" t="str">
        <x:f>IF(OR($C1536="High-confidence innovation-driven",$C1536="Medium-confidence innovation-driven"),1,IF($C1536="Clear alternative-rationale",0,""))</x:f>
      </x:c>
      <x:c r="G1536" s="52" t="str">
        <x:f>IF('Deal_Master_Wide'!$M$222="","",'Deal_Master_Wide'!$M$222)</x:f>
        <x:v>Review</x:v>
      </x:c>
      <x:c r="H1536" s="50" t="str">
        <x:v>Quantum Pharmaceutical Ltd</x:v>
      </x:c>
      <x:c r="I1536" s="50" t="str">
        <x:v>Lamda Laboratories SA; Lamda Pharma SA</x:v>
      </x:c>
      <x:c r="J1536" s="50" t="n">
        <x:v>2015</x:v>
      </x:c>
      <x:c r="K1536" s="50" t="n">
        <x:v>-2</x:v>
      </x:c>
      <x:c r="L1536" s="50" t="n">
        <x:v>2013</x:v>
      </x:c>
      <x:c r="M1536" s="50" t="n">
        <x:v>0</x:v>
      </x:c>
      <x:c r="N1536" s="50" t="n">
        <x:v>0</x:v>
      </x:c>
      <x:c r="O1536" s="52" t="str">
        <x:f>IF($F1536="","",$F1536*$M1536)</x:f>
      </x:c>
      <x:c r="P1536" s="54" t="str">
        <x:f>IF('Deal_Master_Wide'!$BQ$222="","",'Deal_Master_Wide'!$BQ$222)</x:f>
      </x:c>
      <x:c r="Q1536" s="54" t="str">
        <x:f>IF('Deal_Master_Wide'!$BX$222="","",'Deal_Master_Wide'!$BX$222)</x:f>
      </x:c>
      <x:c r="R1536" s="54" t="str">
        <x:f>IF('Deal_Master_Wide'!$CE$222="","",'Deal_Master_Wide'!$CE$222)</x:f>
      </x:c>
      <x:c r="S1536" s="54" t="str">
        <x:f>IF('Deal_Master_Wide'!$CL$222="","",'Deal_Master_Wide'!$CL$222)</x:f>
      </x:c>
      <x:c r="T1536" s="54" t="str">
        <x:f>IF('Deal_Master_Wide'!$CS$222="","",'Deal_Master_Wide'!$CS$222)</x:f>
      </x:c>
      <x:c r="U1536" s="54" t="str">
        <x:f>IF('Deal_Master_Wide'!$CZ$222="","",'Deal_Master_Wide'!$CZ$222)</x:f>
      </x:c>
      <x:c r="V1536" s="56" t="str">
        <x:f>IF('Deal_Master_Wide'!$DG$222="","",'Deal_Master_Wide'!$DG$222)</x:f>
      </x:c>
      <x:c r="W1536" s="56" t="str">
        <x:f>IF('Deal_Master_Wide'!$DN$222="","",'Deal_Master_Wide'!$DN$222)</x:f>
      </x:c>
      <x:c r="X1536" s="56" t="str">
        <x:f>IF('Deal_Master_Wide'!$DU$222="","",'Deal_Master_Wide'!$DU$222)</x:f>
      </x:c>
      <x:c r="Y1536" s="118" t="str">
        <x:f>IF('Deal_Master_Wide'!$EB$222="","",'Deal_Master_Wide'!$EB$222)</x:f>
      </x:c>
      <x:c r="Z1536" s="118" t="str">
        <x:f>IF('Deal_Master_Wide'!$EI$222="","",'Deal_Master_Wide'!$EI$222)</x:f>
      </x:c>
      <x:c r="AA1536" s="52" t="str">
        <x:f>IF('Deal_Master_Wide'!$AL$222="","",'Deal_Master_Wide'!$AL$222)</x:f>
        <x:v>Unknown</x:v>
      </x:c>
      <x:c r="AB1536" s="54" t="n">
        <x:f>IF('Deal_Master_Wide'!$AF$222="","",'Deal_Master_Wide'!$AF$222)</x:f>
        <x:v>10</x:v>
      </x:c>
      <x:c r="AC1536" s="52" t="str">
        <x:f>IF(COUNT($P1536,$Q1536,$R1536,$S1536,$T1536,$U1536,$V1536,$W1536,$X1536)=9,"Yes","No")</x:f>
        <x:v>No</x:v>
      </x:c>
      <x:c r="AD1536" s="52" t="str">
        <x:f>IF(COUNT($Y1536,$Z1536)=2,"Yes","No")</x:f>
        <x:v>No</x:v>
      </x:c>
      <x:c r="AE1536" s="50" t="str"/>
      <x:c r="AF1536" t="str"/>
    </x:row>
    <x:row r="1537" ht="20" customHeight="1">
      <x:c r="A1537" s="50" t="str">
        <x:v>CTL-0220</x:v>
      </x:c>
      <x:c r="B1537" s="50" t="str">
        <x:v>Candidate alternative-rationale group</x:v>
      </x:c>
      <x:c r="C1537" s="52" t="str">
        <x:f>IF('Deal_Master_Wide'!$AU$222="","",'Deal_Master_Wide'!$AU$222)</x:f>
        <x:v>Not reviewed</x:v>
      </x:c>
      <x:c r="D1537" s="52" t="str">
        <x:f>IF('Deal_Master_Wide'!$AV$222="","",'Deal_Master_Wide'!$AV$222)</x:f>
        <x:v>Not assessed</x:v>
      </x:c>
      <x:c r="E1537" s="50" t="n">
        <x:v>0</x:v>
      </x:c>
      <x:c r="F1537" s="52" t="str">
        <x:f>IF(OR($C1537="High-confidence innovation-driven",$C1537="Medium-confidence innovation-driven"),1,IF($C1537="Clear alternative-rationale",0,""))</x:f>
      </x:c>
      <x:c r="G1537" s="52" t="str">
        <x:f>IF('Deal_Master_Wide'!$M$222="","",'Deal_Master_Wide'!$M$222)</x:f>
        <x:v>Review</x:v>
      </x:c>
      <x:c r="H1537" s="50" t="str">
        <x:v>Quantum Pharmaceutical Ltd</x:v>
      </x:c>
      <x:c r="I1537" s="50" t="str">
        <x:v>Lamda Laboratories SA; Lamda Pharma SA</x:v>
      </x:c>
      <x:c r="J1537" s="50" t="n">
        <x:v>2015</x:v>
      </x:c>
      <x:c r="K1537" s="50" t="n">
        <x:v>-1</x:v>
      </x:c>
      <x:c r="L1537" s="50" t="n">
        <x:v>2014</x:v>
      </x:c>
      <x:c r="M1537" s="50" t="n">
        <x:v>0</x:v>
      </x:c>
      <x:c r="N1537" s="50" t="n">
        <x:v>0</x:v>
      </x:c>
      <x:c r="O1537" s="52" t="str">
        <x:f>IF($F1537="","",$F1537*$M1537)</x:f>
      </x:c>
      <x:c r="P1537" s="54" t="str">
        <x:f>IF('Deal_Master_Wide'!$BR$222="","",'Deal_Master_Wide'!$BR$222)</x:f>
      </x:c>
      <x:c r="Q1537" s="54" t="str">
        <x:f>IF('Deal_Master_Wide'!$BY$222="","",'Deal_Master_Wide'!$BY$222)</x:f>
      </x:c>
      <x:c r="R1537" s="54" t="str">
        <x:f>IF('Deal_Master_Wide'!$CF$222="","",'Deal_Master_Wide'!$CF$222)</x:f>
      </x:c>
      <x:c r="S1537" s="54" t="str">
        <x:f>IF('Deal_Master_Wide'!$CM$222="","",'Deal_Master_Wide'!$CM$222)</x:f>
      </x:c>
      <x:c r="T1537" s="54" t="str">
        <x:f>IF('Deal_Master_Wide'!$CT$222="","",'Deal_Master_Wide'!$CT$222)</x:f>
      </x:c>
      <x:c r="U1537" s="54" t="str">
        <x:f>IF('Deal_Master_Wide'!$DA$222="","",'Deal_Master_Wide'!$DA$222)</x:f>
      </x:c>
      <x:c r="V1537" s="56" t="str">
        <x:f>IF('Deal_Master_Wide'!$DH$222="","",'Deal_Master_Wide'!$DH$222)</x:f>
      </x:c>
      <x:c r="W1537" s="56" t="str">
        <x:f>IF('Deal_Master_Wide'!$DO$222="","",'Deal_Master_Wide'!$DO$222)</x:f>
      </x:c>
      <x:c r="X1537" s="56" t="str">
        <x:f>IF('Deal_Master_Wide'!$DV$222="","",'Deal_Master_Wide'!$DV$222)</x:f>
      </x:c>
      <x:c r="Y1537" s="118" t="str">
        <x:f>IF('Deal_Master_Wide'!$EC$222="","",'Deal_Master_Wide'!$EC$222)</x:f>
      </x:c>
      <x:c r="Z1537" s="118" t="str">
        <x:f>IF('Deal_Master_Wide'!$EJ$222="","",'Deal_Master_Wide'!$EJ$222)</x:f>
      </x:c>
      <x:c r="AA1537" s="52" t="str">
        <x:f>IF('Deal_Master_Wide'!$AL$222="","",'Deal_Master_Wide'!$AL$222)</x:f>
        <x:v>Unknown</x:v>
      </x:c>
      <x:c r="AB1537" s="54" t="n">
        <x:f>IF('Deal_Master_Wide'!$AF$222="","",'Deal_Master_Wide'!$AF$222)</x:f>
        <x:v>10</x:v>
      </x:c>
      <x:c r="AC1537" s="52" t="str">
        <x:f>IF(COUNT($P1537,$Q1537,$R1537,$S1537,$T1537,$U1537,$V1537,$W1537,$X1537)=9,"Yes","No")</x:f>
        <x:v>No</x:v>
      </x:c>
      <x:c r="AD1537" s="52" t="str">
        <x:f>IF(COUNT($Y1537,$Z1537)=2,"Yes","No")</x:f>
        <x:v>No</x:v>
      </x:c>
      <x:c r="AE1537" s="50" t="str"/>
      <x:c r="AF1537" t="str"/>
    </x:row>
    <x:row r="1538" ht="20" customHeight="1">
      <x:c r="A1538" s="50" t="str">
        <x:v>CTL-0220</x:v>
      </x:c>
      <x:c r="B1538" s="50" t="str">
        <x:v>Candidate alternative-rationale group</x:v>
      </x:c>
      <x:c r="C1538" s="52" t="str">
        <x:f>IF('Deal_Master_Wide'!$AU$222="","",'Deal_Master_Wide'!$AU$222)</x:f>
        <x:v>Not reviewed</x:v>
      </x:c>
      <x:c r="D1538" s="52" t="str">
        <x:f>IF('Deal_Master_Wide'!$AV$222="","",'Deal_Master_Wide'!$AV$222)</x:f>
        <x:v>Not assessed</x:v>
      </x:c>
      <x:c r="E1538" s="50" t="n">
        <x:v>0</x:v>
      </x:c>
      <x:c r="F1538" s="52" t="str">
        <x:f>IF(OR($C1538="High-confidence innovation-driven",$C1538="Medium-confidence innovation-driven"),1,IF($C1538="Clear alternative-rationale",0,""))</x:f>
      </x:c>
      <x:c r="G1538" s="52" t="str">
        <x:f>IF('Deal_Master_Wide'!$M$222="","",'Deal_Master_Wide'!$M$222)</x:f>
        <x:v>Review</x:v>
      </x:c>
      <x:c r="H1538" s="50" t="str">
        <x:v>Quantum Pharmaceutical Ltd</x:v>
      </x:c>
      <x:c r="I1538" s="50" t="str">
        <x:v>Lamda Laboratories SA; Lamda Pharma SA</x:v>
      </x:c>
      <x:c r="J1538" s="50" t="n">
        <x:v>2015</x:v>
      </x:c>
      <x:c r="K1538" s="50" t="n">
        <x:v>0</x:v>
      </x:c>
      <x:c r="L1538" s="50" t="n">
        <x:v>2015</x:v>
      </x:c>
      <x:c r="M1538" s="50" t="n">
        <x:v>0</x:v>
      </x:c>
      <x:c r="N1538" s="50" t="n">
        <x:v>1</x:v>
      </x:c>
      <x:c r="O1538" s="52" t="str">
        <x:f>IF($F1538="","",$F1538*$M1538)</x:f>
      </x:c>
      <x:c r="P1538" s="54" t="str">
        <x:f>IF('Deal_Master_Wide'!$BS$222="","",'Deal_Master_Wide'!$BS$222)</x:f>
      </x:c>
      <x:c r="Q1538" s="54" t="str">
        <x:f>IF('Deal_Master_Wide'!$BZ$222="","",'Deal_Master_Wide'!$BZ$222)</x:f>
      </x:c>
      <x:c r="R1538" s="54" t="str">
        <x:f>IF('Deal_Master_Wide'!$CG$222="","",'Deal_Master_Wide'!$CG$222)</x:f>
      </x:c>
      <x:c r="S1538" s="54" t="str">
        <x:f>IF('Deal_Master_Wide'!$CN$222="","",'Deal_Master_Wide'!$CN$222)</x:f>
      </x:c>
      <x:c r="T1538" s="54" t="str">
        <x:f>IF('Deal_Master_Wide'!$CU$222="","",'Deal_Master_Wide'!$CU$222)</x:f>
      </x:c>
      <x:c r="U1538" s="54" t="str">
        <x:f>IF('Deal_Master_Wide'!$DB$222="","",'Deal_Master_Wide'!$DB$222)</x:f>
      </x:c>
      <x:c r="V1538" s="56" t="str">
        <x:f>IF('Deal_Master_Wide'!$DI$222="","",'Deal_Master_Wide'!$DI$222)</x:f>
      </x:c>
      <x:c r="W1538" s="56" t="str">
        <x:f>IF('Deal_Master_Wide'!$DP$222="","",'Deal_Master_Wide'!$DP$222)</x:f>
      </x:c>
      <x:c r="X1538" s="56" t="str">
        <x:f>IF('Deal_Master_Wide'!$DW$222="","",'Deal_Master_Wide'!$DW$222)</x:f>
      </x:c>
      <x:c r="Y1538" s="118" t="str">
        <x:f>IF('Deal_Master_Wide'!$ED$222="","",'Deal_Master_Wide'!$ED$222)</x:f>
      </x:c>
      <x:c r="Z1538" s="118" t="str">
        <x:f>IF('Deal_Master_Wide'!$EK$222="","",'Deal_Master_Wide'!$EK$222)</x:f>
      </x:c>
      <x:c r="AA1538" s="52" t="str">
        <x:f>IF('Deal_Master_Wide'!$AL$222="","",'Deal_Master_Wide'!$AL$222)</x:f>
        <x:v>Unknown</x:v>
      </x:c>
      <x:c r="AB1538" s="54" t="n">
        <x:f>IF('Deal_Master_Wide'!$AF$222="","",'Deal_Master_Wide'!$AF$222)</x:f>
        <x:v>10</x:v>
      </x:c>
      <x:c r="AC1538" s="52" t="str">
        <x:f>IF(COUNT($P1538,$Q1538,$R1538,$S1538,$T1538,$U1538,$V1538,$W1538,$X1538)=9,"Yes","No")</x:f>
        <x:v>No</x:v>
      </x:c>
      <x:c r="AD1538" s="52" t="str">
        <x:f>IF(COUNT($Y1538,$Z1538)=2,"Yes","No")</x:f>
        <x:v>No</x:v>
      </x:c>
      <x:c r="AE1538" s="50" t="str"/>
      <x:c r="AF1538" t="str"/>
    </x:row>
    <x:row r="1539" ht="20" customHeight="1">
      <x:c r="A1539" s="50" t="str">
        <x:v>CTL-0220</x:v>
      </x:c>
      <x:c r="B1539" s="50" t="str">
        <x:v>Candidate alternative-rationale group</x:v>
      </x:c>
      <x:c r="C1539" s="52" t="str">
        <x:f>IF('Deal_Master_Wide'!$AU$222="","",'Deal_Master_Wide'!$AU$222)</x:f>
        <x:v>Not reviewed</x:v>
      </x:c>
      <x:c r="D1539" s="52" t="str">
        <x:f>IF('Deal_Master_Wide'!$AV$222="","",'Deal_Master_Wide'!$AV$222)</x:f>
        <x:v>Not assessed</x:v>
      </x:c>
      <x:c r="E1539" s="50" t="n">
        <x:v>0</x:v>
      </x:c>
      <x:c r="F1539" s="52" t="str">
        <x:f>IF(OR($C1539="High-confidence innovation-driven",$C1539="Medium-confidence innovation-driven"),1,IF($C1539="Clear alternative-rationale",0,""))</x:f>
      </x:c>
      <x:c r="G1539" s="52" t="str">
        <x:f>IF('Deal_Master_Wide'!$M$222="","",'Deal_Master_Wide'!$M$222)</x:f>
        <x:v>Review</x:v>
      </x:c>
      <x:c r="H1539" s="50" t="str">
        <x:v>Quantum Pharmaceutical Ltd</x:v>
      </x:c>
      <x:c r="I1539" s="50" t="str">
        <x:v>Lamda Laboratories SA; Lamda Pharma SA</x:v>
      </x:c>
      <x:c r="J1539" s="50" t="n">
        <x:v>2015</x:v>
      </x:c>
      <x:c r="K1539" s="50" t="n">
        <x:v>1</x:v>
      </x:c>
      <x:c r="L1539" s="50" t="n">
        <x:v>2016</x:v>
      </x:c>
      <x:c r="M1539" s="50" t="n">
        <x:v>1</x:v>
      </x:c>
      <x:c r="N1539" s="50" t="n">
        <x:v>1</x:v>
      </x:c>
      <x:c r="O1539" s="52" t="str">
        <x:f>IF($F1539="","",$F1539*$M1539)</x:f>
      </x:c>
      <x:c r="P1539" s="54" t="str">
        <x:f>IF('Deal_Master_Wide'!$BT$222="","",'Deal_Master_Wide'!$BT$222)</x:f>
      </x:c>
      <x:c r="Q1539" s="54" t="str">
        <x:f>IF('Deal_Master_Wide'!$CA$222="","",'Deal_Master_Wide'!$CA$222)</x:f>
      </x:c>
      <x:c r="R1539" s="54" t="str">
        <x:f>IF('Deal_Master_Wide'!$CH$222="","",'Deal_Master_Wide'!$CH$222)</x:f>
      </x:c>
      <x:c r="S1539" s="54" t="str">
        <x:f>IF('Deal_Master_Wide'!$CO$222="","",'Deal_Master_Wide'!$CO$222)</x:f>
      </x:c>
      <x:c r="T1539" s="54" t="str">
        <x:f>IF('Deal_Master_Wide'!$CV$222="","",'Deal_Master_Wide'!$CV$222)</x:f>
      </x:c>
      <x:c r="U1539" s="54" t="str">
        <x:f>IF('Deal_Master_Wide'!$DC$222="","",'Deal_Master_Wide'!$DC$222)</x:f>
      </x:c>
      <x:c r="V1539" s="56" t="str">
        <x:f>IF('Deal_Master_Wide'!$DJ$222="","",'Deal_Master_Wide'!$DJ$222)</x:f>
      </x:c>
      <x:c r="W1539" s="56" t="str">
        <x:f>IF('Deal_Master_Wide'!$DQ$222="","",'Deal_Master_Wide'!$DQ$222)</x:f>
      </x:c>
      <x:c r="X1539" s="56" t="str">
        <x:f>IF('Deal_Master_Wide'!$DX$222="","",'Deal_Master_Wide'!$DX$222)</x:f>
      </x:c>
      <x:c r="Y1539" s="118" t="str">
        <x:f>IF('Deal_Master_Wide'!$EE$222="","",'Deal_Master_Wide'!$EE$222)</x:f>
      </x:c>
      <x:c r="Z1539" s="118" t="str">
        <x:f>IF('Deal_Master_Wide'!$EL$222="","",'Deal_Master_Wide'!$EL$222)</x:f>
      </x:c>
      <x:c r="AA1539" s="52" t="str">
        <x:f>IF('Deal_Master_Wide'!$AL$222="","",'Deal_Master_Wide'!$AL$222)</x:f>
        <x:v>Unknown</x:v>
      </x:c>
      <x:c r="AB1539" s="54" t="n">
        <x:f>IF('Deal_Master_Wide'!$AF$222="","",'Deal_Master_Wide'!$AF$222)</x:f>
        <x:v>10</x:v>
      </x:c>
      <x:c r="AC1539" s="52" t="str">
        <x:f>IF(COUNT($P1539,$Q1539,$R1539,$S1539,$T1539,$U1539,$V1539,$W1539,$X1539)=9,"Yes","No")</x:f>
        <x:v>No</x:v>
      </x:c>
      <x:c r="AD1539" s="52" t="str">
        <x:f>IF(COUNT($Y1539,$Z1539)=2,"Yes","No")</x:f>
        <x:v>No</x:v>
      </x:c>
      <x:c r="AE1539" s="50" t="str"/>
      <x:c r="AF1539" t="str"/>
    </x:row>
    <x:row r="1540" ht="20" customHeight="1">
      <x:c r="A1540" s="50" t="str">
        <x:v>CTL-0220</x:v>
      </x:c>
      <x:c r="B1540" s="50" t="str">
        <x:v>Candidate alternative-rationale group</x:v>
      </x:c>
      <x:c r="C1540" s="52" t="str">
        <x:f>IF('Deal_Master_Wide'!$AU$222="","",'Deal_Master_Wide'!$AU$222)</x:f>
        <x:v>Not reviewed</x:v>
      </x:c>
      <x:c r="D1540" s="52" t="str">
        <x:f>IF('Deal_Master_Wide'!$AV$222="","",'Deal_Master_Wide'!$AV$222)</x:f>
        <x:v>Not assessed</x:v>
      </x:c>
      <x:c r="E1540" s="50" t="n">
        <x:v>0</x:v>
      </x:c>
      <x:c r="F1540" s="52" t="str">
        <x:f>IF(OR($C1540="High-confidence innovation-driven",$C1540="Medium-confidence innovation-driven"),1,IF($C1540="Clear alternative-rationale",0,""))</x:f>
      </x:c>
      <x:c r="G1540" s="52" t="str">
        <x:f>IF('Deal_Master_Wide'!$M$222="","",'Deal_Master_Wide'!$M$222)</x:f>
        <x:v>Review</x:v>
      </x:c>
      <x:c r="H1540" s="50" t="str">
        <x:v>Quantum Pharmaceutical Ltd</x:v>
      </x:c>
      <x:c r="I1540" s="50" t="str">
        <x:v>Lamda Laboratories SA; Lamda Pharma SA</x:v>
      </x:c>
      <x:c r="J1540" s="50" t="n">
        <x:v>2015</x:v>
      </x:c>
      <x:c r="K1540" s="50" t="n">
        <x:v>2</x:v>
      </x:c>
      <x:c r="L1540" s="50" t="n">
        <x:v>2017</x:v>
      </x:c>
      <x:c r="M1540" s="50" t="n">
        <x:v>1</x:v>
      </x:c>
      <x:c r="N1540" s="50" t="n">
        <x:v>1</x:v>
      </x:c>
      <x:c r="O1540" s="52" t="str">
        <x:f>IF($F1540="","",$F1540*$M1540)</x:f>
      </x:c>
      <x:c r="P1540" s="54" t="str">
        <x:f>IF('Deal_Master_Wide'!$BU$222="","",'Deal_Master_Wide'!$BU$222)</x:f>
      </x:c>
      <x:c r="Q1540" s="54" t="str">
        <x:f>IF('Deal_Master_Wide'!$CB$222="","",'Deal_Master_Wide'!$CB$222)</x:f>
      </x:c>
      <x:c r="R1540" s="54" t="str">
        <x:f>IF('Deal_Master_Wide'!$CI$222="","",'Deal_Master_Wide'!$CI$222)</x:f>
      </x:c>
      <x:c r="S1540" s="54" t="str">
        <x:f>IF('Deal_Master_Wide'!$CP$222="","",'Deal_Master_Wide'!$CP$222)</x:f>
      </x:c>
      <x:c r="T1540" s="54" t="str">
        <x:f>IF('Deal_Master_Wide'!$CW$222="","",'Deal_Master_Wide'!$CW$222)</x:f>
      </x:c>
      <x:c r="U1540" s="54" t="str">
        <x:f>IF('Deal_Master_Wide'!$DD$222="","",'Deal_Master_Wide'!$DD$222)</x:f>
      </x:c>
      <x:c r="V1540" s="56" t="str">
        <x:f>IF('Deal_Master_Wide'!$DK$222="","",'Deal_Master_Wide'!$DK$222)</x:f>
      </x:c>
      <x:c r="W1540" s="56" t="str">
        <x:f>IF('Deal_Master_Wide'!$DR$222="","",'Deal_Master_Wide'!$DR$222)</x:f>
      </x:c>
      <x:c r="X1540" s="56" t="str">
        <x:f>IF('Deal_Master_Wide'!$DY$222="","",'Deal_Master_Wide'!$DY$222)</x:f>
      </x:c>
      <x:c r="Y1540" s="118" t="str">
        <x:f>IF('Deal_Master_Wide'!$EF$222="","",'Deal_Master_Wide'!$EF$222)</x:f>
      </x:c>
      <x:c r="Z1540" s="118" t="str">
        <x:f>IF('Deal_Master_Wide'!$EM$222="","",'Deal_Master_Wide'!$EM$222)</x:f>
      </x:c>
      <x:c r="AA1540" s="52" t="str">
        <x:f>IF('Deal_Master_Wide'!$AL$222="","",'Deal_Master_Wide'!$AL$222)</x:f>
        <x:v>Unknown</x:v>
      </x:c>
      <x:c r="AB1540" s="54" t="n">
        <x:f>IF('Deal_Master_Wide'!$AF$222="","",'Deal_Master_Wide'!$AF$222)</x:f>
        <x:v>10</x:v>
      </x:c>
      <x:c r="AC1540" s="52" t="str">
        <x:f>IF(COUNT($P1540,$Q1540,$R1540,$S1540,$T1540,$U1540,$V1540,$W1540,$X1540)=9,"Yes","No")</x:f>
        <x:v>No</x:v>
      </x:c>
      <x:c r="AD1540" s="52" t="str">
        <x:f>IF(COUNT($Y1540,$Z1540)=2,"Yes","No")</x:f>
        <x:v>No</x:v>
      </x:c>
      <x:c r="AE1540" s="50" t="str"/>
      <x:c r="AF1540" t="str"/>
    </x:row>
    <x:row r="1541" ht="20" customHeight="1">
      <x:c r="A1541" s="50" t="str">
        <x:v>CTL-0220</x:v>
      </x:c>
      <x:c r="B1541" s="50" t="str">
        <x:v>Candidate alternative-rationale group</x:v>
      </x:c>
      <x:c r="C1541" s="52" t="str">
        <x:f>IF('Deal_Master_Wide'!$AU$222="","",'Deal_Master_Wide'!$AU$222)</x:f>
        <x:v>Not reviewed</x:v>
      </x:c>
      <x:c r="D1541" s="52" t="str">
        <x:f>IF('Deal_Master_Wide'!$AV$222="","",'Deal_Master_Wide'!$AV$222)</x:f>
        <x:v>Not assessed</x:v>
      </x:c>
      <x:c r="E1541" s="50" t="n">
        <x:v>0</x:v>
      </x:c>
      <x:c r="F1541" s="52" t="str">
        <x:f>IF(OR($C1541="High-confidence innovation-driven",$C1541="Medium-confidence innovation-driven"),1,IF($C1541="Clear alternative-rationale",0,""))</x:f>
      </x:c>
      <x:c r="G1541" s="52" t="str">
        <x:f>IF('Deal_Master_Wide'!$M$222="","",'Deal_Master_Wide'!$M$222)</x:f>
        <x:v>Review</x:v>
      </x:c>
      <x:c r="H1541" s="50" t="str">
        <x:v>Quantum Pharmaceutical Ltd</x:v>
      </x:c>
      <x:c r="I1541" s="50" t="str">
        <x:v>Lamda Laboratories SA; Lamda Pharma SA</x:v>
      </x:c>
      <x:c r="J1541" s="50" t="n">
        <x:v>2015</x:v>
      </x:c>
      <x:c r="K1541" s="50" t="n">
        <x:v>3</x:v>
      </x:c>
      <x:c r="L1541" s="50" t="n">
        <x:v>2018</x:v>
      </x:c>
      <x:c r="M1541" s="50" t="n">
        <x:v>1</x:v>
      </x:c>
      <x:c r="N1541" s="50" t="n">
        <x:v>1</x:v>
      </x:c>
      <x:c r="O1541" s="52" t="str">
        <x:f>IF($F1541="","",$F1541*$M1541)</x:f>
      </x:c>
      <x:c r="P1541" s="54" t="str">
        <x:f>IF('Deal_Master_Wide'!$BV$222="","",'Deal_Master_Wide'!$BV$222)</x:f>
      </x:c>
      <x:c r="Q1541" s="54" t="str">
        <x:f>IF('Deal_Master_Wide'!$CC$222="","",'Deal_Master_Wide'!$CC$222)</x:f>
      </x:c>
      <x:c r="R1541" s="54" t="str">
        <x:f>IF('Deal_Master_Wide'!$CJ$222="","",'Deal_Master_Wide'!$CJ$222)</x:f>
      </x:c>
      <x:c r="S1541" s="54" t="str">
        <x:f>IF('Deal_Master_Wide'!$CQ$222="","",'Deal_Master_Wide'!$CQ$222)</x:f>
      </x:c>
      <x:c r="T1541" s="54" t="str">
        <x:f>IF('Deal_Master_Wide'!$CX$222="","",'Deal_Master_Wide'!$CX$222)</x:f>
      </x:c>
      <x:c r="U1541" s="54" t="str">
        <x:f>IF('Deal_Master_Wide'!$DE$222="","",'Deal_Master_Wide'!$DE$222)</x:f>
      </x:c>
      <x:c r="V1541" s="56" t="str">
        <x:f>IF('Deal_Master_Wide'!$DL$222="","",'Deal_Master_Wide'!$DL$222)</x:f>
      </x:c>
      <x:c r="W1541" s="56" t="str">
        <x:f>IF('Deal_Master_Wide'!$DS$222="","",'Deal_Master_Wide'!$DS$222)</x:f>
      </x:c>
      <x:c r="X1541" s="56" t="str">
        <x:f>IF('Deal_Master_Wide'!$DZ$222="","",'Deal_Master_Wide'!$DZ$222)</x:f>
      </x:c>
      <x:c r="Y1541" s="118" t="str">
        <x:f>IF('Deal_Master_Wide'!$EG$222="","",'Deal_Master_Wide'!$EG$222)</x:f>
      </x:c>
      <x:c r="Z1541" s="118" t="str">
        <x:f>IF('Deal_Master_Wide'!$EN$222="","",'Deal_Master_Wide'!$EN$222)</x:f>
      </x:c>
      <x:c r="AA1541" s="52" t="str">
        <x:f>IF('Deal_Master_Wide'!$AL$222="","",'Deal_Master_Wide'!$AL$222)</x:f>
        <x:v>Unknown</x:v>
      </x:c>
      <x:c r="AB1541" s="54" t="n">
        <x:f>IF('Deal_Master_Wide'!$AF$222="","",'Deal_Master_Wide'!$AF$222)</x:f>
        <x:v>10</x:v>
      </x:c>
      <x:c r="AC1541" s="52" t="str">
        <x:f>IF(COUNT($P1541,$Q1541,$R1541,$S1541,$T1541,$U1541,$V1541,$W1541,$X1541)=9,"Yes","No")</x:f>
        <x:v>No</x:v>
      </x:c>
      <x:c r="AD1541" s="52" t="str">
        <x:f>IF(COUNT($Y1541,$Z1541)=2,"Yes","No")</x:f>
        <x:v>No</x:v>
      </x:c>
      <x:c r="AE1541" s="50" t="str"/>
      <x:c r="AF1541" t="str"/>
    </x:row>
    <x:row r="1542" ht="20" customHeight="1">
      <x:c r="A1542" s="50" t="str">
        <x:v>CTL-0221</x:v>
      </x:c>
      <x:c r="B1542" s="50" t="str">
        <x:v>Candidate alternative-rationale group</x:v>
      </x:c>
      <x:c r="C1542" s="52" t="str">
        <x:f>IF('Deal_Master_Wide'!$AU$223="","",'Deal_Master_Wide'!$AU$223)</x:f>
        <x:v>Not reviewed</x:v>
      </x:c>
      <x:c r="D1542" s="52" t="str">
        <x:f>IF('Deal_Master_Wide'!$AV$223="","",'Deal_Master_Wide'!$AV$223)</x:f>
        <x:v>Not assessed</x:v>
      </x:c>
      <x:c r="E1542" s="50" t="n">
        <x:v>0</x:v>
      </x:c>
      <x:c r="F1542" s="52" t="str">
        <x:f>IF(OR($C1542="High-confidence innovation-driven",$C1542="Medium-confidence innovation-driven"),1,IF($C1542="Clear alternative-rationale",0,""))</x:f>
      </x:c>
      <x:c r="G1542" s="52" t="str">
        <x:f>IF('Deal_Master_Wide'!$M$223="","",'Deal_Master_Wide'!$M$223)</x:f>
        <x:v>Review</x:v>
      </x:c>
      <x:c r="H1542" s="50" t="str">
        <x:v>Almi Invest AB; Karo Healthcare AB</x:v>
      </x:c>
      <x:c r="I1542" s="50" t="str">
        <x:v>Tanomed AB</x:v>
      </x:c>
      <x:c r="J1542" s="50" t="n">
        <x:v>2015</x:v>
      </x:c>
      <x:c r="K1542" s="50" t="n">
        <x:v>-3</x:v>
      </x:c>
      <x:c r="L1542" s="50" t="n">
        <x:v>2012</x:v>
      </x:c>
      <x:c r="M1542" s="50" t="n">
        <x:v>0</x:v>
      </x:c>
      <x:c r="N1542" s="50" t="n">
        <x:v>0</x:v>
      </x:c>
      <x:c r="O1542" s="52" t="str">
        <x:f>IF($F1542="","",$F1542*$M1542)</x:f>
      </x:c>
      <x:c r="P1542" s="54" t="str">
        <x:f>IF('Deal_Master_Wide'!$BP$223="","",'Deal_Master_Wide'!$BP$223)</x:f>
      </x:c>
      <x:c r="Q1542" s="54" t="str">
        <x:f>IF('Deal_Master_Wide'!$BW$223="","",'Deal_Master_Wide'!$BW$223)</x:f>
      </x:c>
      <x:c r="R1542" s="54" t="str">
        <x:f>IF('Deal_Master_Wide'!$CD$223="","",'Deal_Master_Wide'!$CD$223)</x:f>
      </x:c>
      <x:c r="S1542" s="54" t="str">
        <x:f>IF('Deal_Master_Wide'!$CK$223="","",'Deal_Master_Wide'!$CK$223)</x:f>
      </x:c>
      <x:c r="T1542" s="54" t="str">
        <x:f>IF('Deal_Master_Wide'!$CR$223="","",'Deal_Master_Wide'!$CR$223)</x:f>
      </x:c>
      <x:c r="U1542" s="54" t="str">
        <x:f>IF('Deal_Master_Wide'!$CY$223="","",'Deal_Master_Wide'!$CY$223)</x:f>
      </x:c>
      <x:c r="V1542" s="56" t="str">
        <x:f>IF('Deal_Master_Wide'!$DF$223="","",'Deal_Master_Wide'!$DF$223)</x:f>
      </x:c>
      <x:c r="W1542" s="56" t="str">
        <x:f>IF('Deal_Master_Wide'!$DM$223="","",'Deal_Master_Wide'!$DM$223)</x:f>
      </x:c>
      <x:c r="X1542" s="56" t="str">
        <x:f>IF('Deal_Master_Wide'!$DT$223="","",'Deal_Master_Wide'!$DT$223)</x:f>
      </x:c>
      <x:c r="Y1542" s="118" t="str">
        <x:f>IF('Deal_Master_Wide'!$EA$223="","",'Deal_Master_Wide'!$EA$223)</x:f>
      </x:c>
      <x:c r="Z1542" s="118" t="str">
        <x:f>IF('Deal_Master_Wide'!$EH$223="","",'Deal_Master_Wide'!$EH$223)</x:f>
      </x:c>
      <x:c r="AA1542" s="52" t="str">
        <x:f>IF('Deal_Master_Wide'!$AL$223="","",'Deal_Master_Wide'!$AL$223)</x:f>
        <x:v>Unknown</x:v>
      </x:c>
      <x:c r="AB1542" s="54" t="n">
        <x:f>IF('Deal_Master_Wide'!$AF$223="","",'Deal_Master_Wide'!$AF$223)</x:f>
        <x:v>2</x:v>
      </x:c>
      <x:c r="AC1542" s="52" t="str">
        <x:f>IF(COUNT($P1542,$Q1542,$R1542,$S1542,$T1542,$U1542,$V1542,$W1542,$X1542)=9,"Yes","No")</x:f>
        <x:v>No</x:v>
      </x:c>
      <x:c r="AD1542" s="52" t="str">
        <x:f>IF(COUNT($Y1542,$Z1542)=2,"Yes","No")</x:f>
        <x:v>No</x:v>
      </x:c>
      <x:c r="AE1542" s="50" t="str"/>
      <x:c r="AF1542" t="str"/>
    </x:row>
    <x:row r="1543" ht="20" customHeight="1">
      <x:c r="A1543" s="50" t="str">
        <x:v>CTL-0221</x:v>
      </x:c>
      <x:c r="B1543" s="50" t="str">
        <x:v>Candidate alternative-rationale group</x:v>
      </x:c>
      <x:c r="C1543" s="52" t="str">
        <x:f>IF('Deal_Master_Wide'!$AU$223="","",'Deal_Master_Wide'!$AU$223)</x:f>
        <x:v>Not reviewed</x:v>
      </x:c>
      <x:c r="D1543" s="52" t="str">
        <x:f>IF('Deal_Master_Wide'!$AV$223="","",'Deal_Master_Wide'!$AV$223)</x:f>
        <x:v>Not assessed</x:v>
      </x:c>
      <x:c r="E1543" s="50" t="n">
        <x:v>0</x:v>
      </x:c>
      <x:c r="F1543" s="52" t="str">
        <x:f>IF(OR($C1543="High-confidence innovation-driven",$C1543="Medium-confidence innovation-driven"),1,IF($C1543="Clear alternative-rationale",0,""))</x:f>
      </x:c>
      <x:c r="G1543" s="52" t="str">
        <x:f>IF('Deal_Master_Wide'!$M$223="","",'Deal_Master_Wide'!$M$223)</x:f>
        <x:v>Review</x:v>
      </x:c>
      <x:c r="H1543" s="50" t="str">
        <x:v>Almi Invest AB; Karo Healthcare AB</x:v>
      </x:c>
      <x:c r="I1543" s="50" t="str">
        <x:v>Tanomed AB</x:v>
      </x:c>
      <x:c r="J1543" s="50" t="n">
        <x:v>2015</x:v>
      </x:c>
      <x:c r="K1543" s="50" t="n">
        <x:v>-2</x:v>
      </x:c>
      <x:c r="L1543" s="50" t="n">
        <x:v>2013</x:v>
      </x:c>
      <x:c r="M1543" s="50" t="n">
        <x:v>0</x:v>
      </x:c>
      <x:c r="N1543" s="50" t="n">
        <x:v>0</x:v>
      </x:c>
      <x:c r="O1543" s="52" t="str">
        <x:f>IF($F1543="","",$F1543*$M1543)</x:f>
      </x:c>
      <x:c r="P1543" s="54" t="str">
        <x:f>IF('Deal_Master_Wide'!$BQ$223="","",'Deal_Master_Wide'!$BQ$223)</x:f>
      </x:c>
      <x:c r="Q1543" s="54" t="str">
        <x:f>IF('Deal_Master_Wide'!$BX$223="","",'Deal_Master_Wide'!$BX$223)</x:f>
      </x:c>
      <x:c r="R1543" s="54" t="str">
        <x:f>IF('Deal_Master_Wide'!$CE$223="","",'Deal_Master_Wide'!$CE$223)</x:f>
      </x:c>
      <x:c r="S1543" s="54" t="str">
        <x:f>IF('Deal_Master_Wide'!$CL$223="","",'Deal_Master_Wide'!$CL$223)</x:f>
      </x:c>
      <x:c r="T1543" s="54" t="str">
        <x:f>IF('Deal_Master_Wide'!$CS$223="","",'Deal_Master_Wide'!$CS$223)</x:f>
      </x:c>
      <x:c r="U1543" s="54" t="str">
        <x:f>IF('Deal_Master_Wide'!$CZ$223="","",'Deal_Master_Wide'!$CZ$223)</x:f>
      </x:c>
      <x:c r="V1543" s="56" t="str">
        <x:f>IF('Deal_Master_Wide'!$DG$223="","",'Deal_Master_Wide'!$DG$223)</x:f>
      </x:c>
      <x:c r="W1543" s="56" t="str">
        <x:f>IF('Deal_Master_Wide'!$DN$223="","",'Deal_Master_Wide'!$DN$223)</x:f>
      </x:c>
      <x:c r="X1543" s="56" t="str">
        <x:f>IF('Deal_Master_Wide'!$DU$223="","",'Deal_Master_Wide'!$DU$223)</x:f>
      </x:c>
      <x:c r="Y1543" s="118" t="str">
        <x:f>IF('Deal_Master_Wide'!$EB$223="","",'Deal_Master_Wide'!$EB$223)</x:f>
      </x:c>
      <x:c r="Z1543" s="118" t="str">
        <x:f>IF('Deal_Master_Wide'!$EI$223="","",'Deal_Master_Wide'!$EI$223)</x:f>
      </x:c>
      <x:c r="AA1543" s="52" t="str">
        <x:f>IF('Deal_Master_Wide'!$AL$223="","",'Deal_Master_Wide'!$AL$223)</x:f>
        <x:v>Unknown</x:v>
      </x:c>
      <x:c r="AB1543" s="54" t="n">
        <x:f>IF('Deal_Master_Wide'!$AF$223="","",'Deal_Master_Wide'!$AF$223)</x:f>
        <x:v>2</x:v>
      </x:c>
      <x:c r="AC1543" s="52" t="str">
        <x:f>IF(COUNT($P1543,$Q1543,$R1543,$S1543,$T1543,$U1543,$V1543,$W1543,$X1543)=9,"Yes","No")</x:f>
        <x:v>No</x:v>
      </x:c>
      <x:c r="AD1543" s="52" t="str">
        <x:f>IF(COUNT($Y1543,$Z1543)=2,"Yes","No")</x:f>
        <x:v>No</x:v>
      </x:c>
      <x:c r="AE1543" s="50" t="str"/>
      <x:c r="AF1543" t="str"/>
    </x:row>
    <x:row r="1544" ht="20" customHeight="1">
      <x:c r="A1544" s="50" t="str">
        <x:v>CTL-0221</x:v>
      </x:c>
      <x:c r="B1544" s="50" t="str">
        <x:v>Candidate alternative-rationale group</x:v>
      </x:c>
      <x:c r="C1544" s="52" t="str">
        <x:f>IF('Deal_Master_Wide'!$AU$223="","",'Deal_Master_Wide'!$AU$223)</x:f>
        <x:v>Not reviewed</x:v>
      </x:c>
      <x:c r="D1544" s="52" t="str">
        <x:f>IF('Deal_Master_Wide'!$AV$223="","",'Deal_Master_Wide'!$AV$223)</x:f>
        <x:v>Not assessed</x:v>
      </x:c>
      <x:c r="E1544" s="50" t="n">
        <x:v>0</x:v>
      </x:c>
      <x:c r="F1544" s="52" t="str">
        <x:f>IF(OR($C1544="High-confidence innovation-driven",$C1544="Medium-confidence innovation-driven"),1,IF($C1544="Clear alternative-rationale",0,""))</x:f>
      </x:c>
      <x:c r="G1544" s="52" t="str">
        <x:f>IF('Deal_Master_Wide'!$M$223="","",'Deal_Master_Wide'!$M$223)</x:f>
        <x:v>Review</x:v>
      </x:c>
      <x:c r="H1544" s="50" t="str">
        <x:v>Almi Invest AB; Karo Healthcare AB</x:v>
      </x:c>
      <x:c r="I1544" s="50" t="str">
        <x:v>Tanomed AB</x:v>
      </x:c>
      <x:c r="J1544" s="50" t="n">
        <x:v>2015</x:v>
      </x:c>
      <x:c r="K1544" s="50" t="n">
        <x:v>-1</x:v>
      </x:c>
      <x:c r="L1544" s="50" t="n">
        <x:v>2014</x:v>
      </x:c>
      <x:c r="M1544" s="50" t="n">
        <x:v>0</x:v>
      </x:c>
      <x:c r="N1544" s="50" t="n">
        <x:v>0</x:v>
      </x:c>
      <x:c r="O1544" s="52" t="str">
        <x:f>IF($F1544="","",$F1544*$M1544)</x:f>
      </x:c>
      <x:c r="P1544" s="54" t="str">
        <x:f>IF('Deal_Master_Wide'!$BR$223="","",'Deal_Master_Wide'!$BR$223)</x:f>
      </x:c>
      <x:c r="Q1544" s="54" t="str">
        <x:f>IF('Deal_Master_Wide'!$BY$223="","",'Deal_Master_Wide'!$BY$223)</x:f>
      </x:c>
      <x:c r="R1544" s="54" t="str">
        <x:f>IF('Deal_Master_Wide'!$CF$223="","",'Deal_Master_Wide'!$CF$223)</x:f>
      </x:c>
      <x:c r="S1544" s="54" t="str">
        <x:f>IF('Deal_Master_Wide'!$CM$223="","",'Deal_Master_Wide'!$CM$223)</x:f>
      </x:c>
      <x:c r="T1544" s="54" t="str">
        <x:f>IF('Deal_Master_Wide'!$CT$223="","",'Deal_Master_Wide'!$CT$223)</x:f>
      </x:c>
      <x:c r="U1544" s="54" t="str">
        <x:f>IF('Deal_Master_Wide'!$DA$223="","",'Deal_Master_Wide'!$DA$223)</x:f>
      </x:c>
      <x:c r="V1544" s="56" t="str">
        <x:f>IF('Deal_Master_Wide'!$DH$223="","",'Deal_Master_Wide'!$DH$223)</x:f>
      </x:c>
      <x:c r="W1544" s="56" t="str">
        <x:f>IF('Deal_Master_Wide'!$DO$223="","",'Deal_Master_Wide'!$DO$223)</x:f>
      </x:c>
      <x:c r="X1544" s="56" t="str">
        <x:f>IF('Deal_Master_Wide'!$DV$223="","",'Deal_Master_Wide'!$DV$223)</x:f>
      </x:c>
      <x:c r="Y1544" s="118" t="str">
        <x:f>IF('Deal_Master_Wide'!$EC$223="","",'Deal_Master_Wide'!$EC$223)</x:f>
      </x:c>
      <x:c r="Z1544" s="118" t="str">
        <x:f>IF('Deal_Master_Wide'!$EJ$223="","",'Deal_Master_Wide'!$EJ$223)</x:f>
      </x:c>
      <x:c r="AA1544" s="52" t="str">
        <x:f>IF('Deal_Master_Wide'!$AL$223="","",'Deal_Master_Wide'!$AL$223)</x:f>
        <x:v>Unknown</x:v>
      </x:c>
      <x:c r="AB1544" s="54" t="n">
        <x:f>IF('Deal_Master_Wide'!$AF$223="","",'Deal_Master_Wide'!$AF$223)</x:f>
        <x:v>2</x:v>
      </x:c>
      <x:c r="AC1544" s="52" t="str">
        <x:f>IF(COUNT($P1544,$Q1544,$R1544,$S1544,$T1544,$U1544,$V1544,$W1544,$X1544)=9,"Yes","No")</x:f>
        <x:v>No</x:v>
      </x:c>
      <x:c r="AD1544" s="52" t="str">
        <x:f>IF(COUNT($Y1544,$Z1544)=2,"Yes","No")</x:f>
        <x:v>No</x:v>
      </x:c>
      <x:c r="AE1544" s="50" t="str"/>
      <x:c r="AF1544" t="str"/>
    </x:row>
    <x:row r="1545" ht="20" customHeight="1">
      <x:c r="A1545" s="50" t="str">
        <x:v>CTL-0221</x:v>
      </x:c>
      <x:c r="B1545" s="50" t="str">
        <x:v>Candidate alternative-rationale group</x:v>
      </x:c>
      <x:c r="C1545" s="52" t="str">
        <x:f>IF('Deal_Master_Wide'!$AU$223="","",'Deal_Master_Wide'!$AU$223)</x:f>
        <x:v>Not reviewed</x:v>
      </x:c>
      <x:c r="D1545" s="52" t="str">
        <x:f>IF('Deal_Master_Wide'!$AV$223="","",'Deal_Master_Wide'!$AV$223)</x:f>
        <x:v>Not assessed</x:v>
      </x:c>
      <x:c r="E1545" s="50" t="n">
        <x:v>0</x:v>
      </x:c>
      <x:c r="F1545" s="52" t="str">
        <x:f>IF(OR($C1545="High-confidence innovation-driven",$C1545="Medium-confidence innovation-driven"),1,IF($C1545="Clear alternative-rationale",0,""))</x:f>
      </x:c>
      <x:c r="G1545" s="52" t="str">
        <x:f>IF('Deal_Master_Wide'!$M$223="","",'Deal_Master_Wide'!$M$223)</x:f>
        <x:v>Review</x:v>
      </x:c>
      <x:c r="H1545" s="50" t="str">
        <x:v>Almi Invest AB; Karo Healthcare AB</x:v>
      </x:c>
      <x:c r="I1545" s="50" t="str">
        <x:v>Tanomed AB</x:v>
      </x:c>
      <x:c r="J1545" s="50" t="n">
        <x:v>2015</x:v>
      </x:c>
      <x:c r="K1545" s="50" t="n">
        <x:v>0</x:v>
      </x:c>
      <x:c r="L1545" s="50" t="n">
        <x:v>2015</x:v>
      </x:c>
      <x:c r="M1545" s="50" t="n">
        <x:v>0</x:v>
      </x:c>
      <x:c r="N1545" s="50" t="n">
        <x:v>1</x:v>
      </x:c>
      <x:c r="O1545" s="52" t="str">
        <x:f>IF($F1545="","",$F1545*$M1545)</x:f>
      </x:c>
      <x:c r="P1545" s="54" t="str">
        <x:f>IF('Deal_Master_Wide'!$BS$223="","",'Deal_Master_Wide'!$BS$223)</x:f>
      </x:c>
      <x:c r="Q1545" s="54" t="str">
        <x:f>IF('Deal_Master_Wide'!$BZ$223="","",'Deal_Master_Wide'!$BZ$223)</x:f>
      </x:c>
      <x:c r="R1545" s="54" t="str">
        <x:f>IF('Deal_Master_Wide'!$CG$223="","",'Deal_Master_Wide'!$CG$223)</x:f>
      </x:c>
      <x:c r="S1545" s="54" t="str">
        <x:f>IF('Deal_Master_Wide'!$CN$223="","",'Deal_Master_Wide'!$CN$223)</x:f>
      </x:c>
      <x:c r="T1545" s="54" t="str">
        <x:f>IF('Deal_Master_Wide'!$CU$223="","",'Deal_Master_Wide'!$CU$223)</x:f>
      </x:c>
      <x:c r="U1545" s="54" t="str">
        <x:f>IF('Deal_Master_Wide'!$DB$223="","",'Deal_Master_Wide'!$DB$223)</x:f>
      </x:c>
      <x:c r="V1545" s="56" t="str">
        <x:f>IF('Deal_Master_Wide'!$DI$223="","",'Deal_Master_Wide'!$DI$223)</x:f>
      </x:c>
      <x:c r="W1545" s="56" t="str">
        <x:f>IF('Deal_Master_Wide'!$DP$223="","",'Deal_Master_Wide'!$DP$223)</x:f>
      </x:c>
      <x:c r="X1545" s="56" t="str">
        <x:f>IF('Deal_Master_Wide'!$DW$223="","",'Deal_Master_Wide'!$DW$223)</x:f>
      </x:c>
      <x:c r="Y1545" s="118" t="str">
        <x:f>IF('Deal_Master_Wide'!$ED$223="","",'Deal_Master_Wide'!$ED$223)</x:f>
      </x:c>
      <x:c r="Z1545" s="118" t="str">
        <x:f>IF('Deal_Master_Wide'!$EK$223="","",'Deal_Master_Wide'!$EK$223)</x:f>
      </x:c>
      <x:c r="AA1545" s="52" t="str">
        <x:f>IF('Deal_Master_Wide'!$AL$223="","",'Deal_Master_Wide'!$AL$223)</x:f>
        <x:v>Unknown</x:v>
      </x:c>
      <x:c r="AB1545" s="54" t="n">
        <x:f>IF('Deal_Master_Wide'!$AF$223="","",'Deal_Master_Wide'!$AF$223)</x:f>
        <x:v>2</x:v>
      </x:c>
      <x:c r="AC1545" s="52" t="str">
        <x:f>IF(COUNT($P1545,$Q1545,$R1545,$S1545,$T1545,$U1545,$V1545,$W1545,$X1545)=9,"Yes","No")</x:f>
        <x:v>No</x:v>
      </x:c>
      <x:c r="AD1545" s="52" t="str">
        <x:f>IF(COUNT($Y1545,$Z1545)=2,"Yes","No")</x:f>
        <x:v>No</x:v>
      </x:c>
      <x:c r="AE1545" s="50" t="str"/>
      <x:c r="AF1545" t="str"/>
    </x:row>
    <x:row r="1546" ht="20" customHeight="1">
      <x:c r="A1546" s="50" t="str">
        <x:v>CTL-0221</x:v>
      </x:c>
      <x:c r="B1546" s="50" t="str">
        <x:v>Candidate alternative-rationale group</x:v>
      </x:c>
      <x:c r="C1546" s="52" t="str">
        <x:f>IF('Deal_Master_Wide'!$AU$223="","",'Deal_Master_Wide'!$AU$223)</x:f>
        <x:v>Not reviewed</x:v>
      </x:c>
      <x:c r="D1546" s="52" t="str">
        <x:f>IF('Deal_Master_Wide'!$AV$223="","",'Deal_Master_Wide'!$AV$223)</x:f>
        <x:v>Not assessed</x:v>
      </x:c>
      <x:c r="E1546" s="50" t="n">
        <x:v>0</x:v>
      </x:c>
      <x:c r="F1546" s="52" t="str">
        <x:f>IF(OR($C1546="High-confidence innovation-driven",$C1546="Medium-confidence innovation-driven"),1,IF($C1546="Clear alternative-rationale",0,""))</x:f>
      </x:c>
      <x:c r="G1546" s="52" t="str">
        <x:f>IF('Deal_Master_Wide'!$M$223="","",'Deal_Master_Wide'!$M$223)</x:f>
        <x:v>Review</x:v>
      </x:c>
      <x:c r="H1546" s="50" t="str">
        <x:v>Almi Invest AB; Karo Healthcare AB</x:v>
      </x:c>
      <x:c r="I1546" s="50" t="str">
        <x:v>Tanomed AB</x:v>
      </x:c>
      <x:c r="J1546" s="50" t="n">
        <x:v>2015</x:v>
      </x:c>
      <x:c r="K1546" s="50" t="n">
        <x:v>1</x:v>
      </x:c>
      <x:c r="L1546" s="50" t="n">
        <x:v>2016</x:v>
      </x:c>
      <x:c r="M1546" s="50" t="n">
        <x:v>1</x:v>
      </x:c>
      <x:c r="N1546" s="50" t="n">
        <x:v>1</x:v>
      </x:c>
      <x:c r="O1546" s="52" t="str">
        <x:f>IF($F1546="","",$F1546*$M1546)</x:f>
      </x:c>
      <x:c r="P1546" s="54" t="str">
        <x:f>IF('Deal_Master_Wide'!$BT$223="","",'Deal_Master_Wide'!$BT$223)</x:f>
      </x:c>
      <x:c r="Q1546" s="54" t="str">
        <x:f>IF('Deal_Master_Wide'!$CA$223="","",'Deal_Master_Wide'!$CA$223)</x:f>
      </x:c>
      <x:c r="R1546" s="54" t="str">
        <x:f>IF('Deal_Master_Wide'!$CH$223="","",'Deal_Master_Wide'!$CH$223)</x:f>
      </x:c>
      <x:c r="S1546" s="54" t="str">
        <x:f>IF('Deal_Master_Wide'!$CO$223="","",'Deal_Master_Wide'!$CO$223)</x:f>
      </x:c>
      <x:c r="T1546" s="54" t="str">
        <x:f>IF('Deal_Master_Wide'!$CV$223="","",'Deal_Master_Wide'!$CV$223)</x:f>
      </x:c>
      <x:c r="U1546" s="54" t="str">
        <x:f>IF('Deal_Master_Wide'!$DC$223="","",'Deal_Master_Wide'!$DC$223)</x:f>
      </x:c>
      <x:c r="V1546" s="56" t="str">
        <x:f>IF('Deal_Master_Wide'!$DJ$223="","",'Deal_Master_Wide'!$DJ$223)</x:f>
      </x:c>
      <x:c r="W1546" s="56" t="str">
        <x:f>IF('Deal_Master_Wide'!$DQ$223="","",'Deal_Master_Wide'!$DQ$223)</x:f>
      </x:c>
      <x:c r="X1546" s="56" t="str">
        <x:f>IF('Deal_Master_Wide'!$DX$223="","",'Deal_Master_Wide'!$DX$223)</x:f>
      </x:c>
      <x:c r="Y1546" s="118" t="str">
        <x:f>IF('Deal_Master_Wide'!$EE$223="","",'Deal_Master_Wide'!$EE$223)</x:f>
      </x:c>
      <x:c r="Z1546" s="118" t="str">
        <x:f>IF('Deal_Master_Wide'!$EL$223="","",'Deal_Master_Wide'!$EL$223)</x:f>
      </x:c>
      <x:c r="AA1546" s="52" t="str">
        <x:f>IF('Deal_Master_Wide'!$AL$223="","",'Deal_Master_Wide'!$AL$223)</x:f>
        <x:v>Unknown</x:v>
      </x:c>
      <x:c r="AB1546" s="54" t="n">
        <x:f>IF('Deal_Master_Wide'!$AF$223="","",'Deal_Master_Wide'!$AF$223)</x:f>
        <x:v>2</x:v>
      </x:c>
      <x:c r="AC1546" s="52" t="str">
        <x:f>IF(COUNT($P1546,$Q1546,$R1546,$S1546,$T1546,$U1546,$V1546,$W1546,$X1546)=9,"Yes","No")</x:f>
        <x:v>No</x:v>
      </x:c>
      <x:c r="AD1546" s="52" t="str">
        <x:f>IF(COUNT($Y1546,$Z1546)=2,"Yes","No")</x:f>
        <x:v>No</x:v>
      </x:c>
      <x:c r="AE1546" s="50" t="str"/>
      <x:c r="AF1546" t="str"/>
    </x:row>
    <x:row r="1547" ht="20" customHeight="1">
      <x:c r="A1547" s="50" t="str">
        <x:v>CTL-0221</x:v>
      </x:c>
      <x:c r="B1547" s="50" t="str">
        <x:v>Candidate alternative-rationale group</x:v>
      </x:c>
      <x:c r="C1547" s="52" t="str">
        <x:f>IF('Deal_Master_Wide'!$AU$223="","",'Deal_Master_Wide'!$AU$223)</x:f>
        <x:v>Not reviewed</x:v>
      </x:c>
      <x:c r="D1547" s="52" t="str">
        <x:f>IF('Deal_Master_Wide'!$AV$223="","",'Deal_Master_Wide'!$AV$223)</x:f>
        <x:v>Not assessed</x:v>
      </x:c>
      <x:c r="E1547" s="50" t="n">
        <x:v>0</x:v>
      </x:c>
      <x:c r="F1547" s="52" t="str">
        <x:f>IF(OR($C1547="High-confidence innovation-driven",$C1547="Medium-confidence innovation-driven"),1,IF($C1547="Clear alternative-rationale",0,""))</x:f>
      </x:c>
      <x:c r="G1547" s="52" t="str">
        <x:f>IF('Deal_Master_Wide'!$M$223="","",'Deal_Master_Wide'!$M$223)</x:f>
        <x:v>Review</x:v>
      </x:c>
      <x:c r="H1547" s="50" t="str">
        <x:v>Almi Invest AB; Karo Healthcare AB</x:v>
      </x:c>
      <x:c r="I1547" s="50" t="str">
        <x:v>Tanomed AB</x:v>
      </x:c>
      <x:c r="J1547" s="50" t="n">
        <x:v>2015</x:v>
      </x:c>
      <x:c r="K1547" s="50" t="n">
        <x:v>2</x:v>
      </x:c>
      <x:c r="L1547" s="50" t="n">
        <x:v>2017</x:v>
      </x:c>
      <x:c r="M1547" s="50" t="n">
        <x:v>1</x:v>
      </x:c>
      <x:c r="N1547" s="50" t="n">
        <x:v>1</x:v>
      </x:c>
      <x:c r="O1547" s="52" t="str">
        <x:f>IF($F1547="","",$F1547*$M1547)</x:f>
      </x:c>
      <x:c r="P1547" s="54" t="str">
        <x:f>IF('Deal_Master_Wide'!$BU$223="","",'Deal_Master_Wide'!$BU$223)</x:f>
      </x:c>
      <x:c r="Q1547" s="54" t="str">
        <x:f>IF('Deal_Master_Wide'!$CB$223="","",'Deal_Master_Wide'!$CB$223)</x:f>
      </x:c>
      <x:c r="R1547" s="54" t="str">
        <x:f>IF('Deal_Master_Wide'!$CI$223="","",'Deal_Master_Wide'!$CI$223)</x:f>
      </x:c>
      <x:c r="S1547" s="54" t="str">
        <x:f>IF('Deal_Master_Wide'!$CP$223="","",'Deal_Master_Wide'!$CP$223)</x:f>
      </x:c>
      <x:c r="T1547" s="54" t="str">
        <x:f>IF('Deal_Master_Wide'!$CW$223="","",'Deal_Master_Wide'!$CW$223)</x:f>
      </x:c>
      <x:c r="U1547" s="54" t="str">
        <x:f>IF('Deal_Master_Wide'!$DD$223="","",'Deal_Master_Wide'!$DD$223)</x:f>
      </x:c>
      <x:c r="V1547" s="56" t="str">
        <x:f>IF('Deal_Master_Wide'!$DK$223="","",'Deal_Master_Wide'!$DK$223)</x:f>
      </x:c>
      <x:c r="W1547" s="56" t="str">
        <x:f>IF('Deal_Master_Wide'!$DR$223="","",'Deal_Master_Wide'!$DR$223)</x:f>
      </x:c>
      <x:c r="X1547" s="56" t="str">
        <x:f>IF('Deal_Master_Wide'!$DY$223="","",'Deal_Master_Wide'!$DY$223)</x:f>
      </x:c>
      <x:c r="Y1547" s="118" t="str">
        <x:f>IF('Deal_Master_Wide'!$EF$223="","",'Deal_Master_Wide'!$EF$223)</x:f>
      </x:c>
      <x:c r="Z1547" s="118" t="str">
        <x:f>IF('Deal_Master_Wide'!$EM$223="","",'Deal_Master_Wide'!$EM$223)</x:f>
      </x:c>
      <x:c r="AA1547" s="52" t="str">
        <x:f>IF('Deal_Master_Wide'!$AL$223="","",'Deal_Master_Wide'!$AL$223)</x:f>
        <x:v>Unknown</x:v>
      </x:c>
      <x:c r="AB1547" s="54" t="n">
        <x:f>IF('Deal_Master_Wide'!$AF$223="","",'Deal_Master_Wide'!$AF$223)</x:f>
        <x:v>2</x:v>
      </x:c>
      <x:c r="AC1547" s="52" t="str">
        <x:f>IF(COUNT($P1547,$Q1547,$R1547,$S1547,$T1547,$U1547,$V1547,$W1547,$X1547)=9,"Yes","No")</x:f>
        <x:v>No</x:v>
      </x:c>
      <x:c r="AD1547" s="52" t="str">
        <x:f>IF(COUNT($Y1547,$Z1547)=2,"Yes","No")</x:f>
        <x:v>No</x:v>
      </x:c>
      <x:c r="AE1547" s="50" t="str"/>
      <x:c r="AF1547" t="str"/>
    </x:row>
    <x:row r="1548" ht="20" customHeight="1">
      <x:c r="A1548" s="50" t="str">
        <x:v>CTL-0221</x:v>
      </x:c>
      <x:c r="B1548" s="50" t="str">
        <x:v>Candidate alternative-rationale group</x:v>
      </x:c>
      <x:c r="C1548" s="52" t="str">
        <x:f>IF('Deal_Master_Wide'!$AU$223="","",'Deal_Master_Wide'!$AU$223)</x:f>
        <x:v>Not reviewed</x:v>
      </x:c>
      <x:c r="D1548" s="52" t="str">
        <x:f>IF('Deal_Master_Wide'!$AV$223="","",'Deal_Master_Wide'!$AV$223)</x:f>
        <x:v>Not assessed</x:v>
      </x:c>
      <x:c r="E1548" s="50" t="n">
        <x:v>0</x:v>
      </x:c>
      <x:c r="F1548" s="52" t="str">
        <x:f>IF(OR($C1548="High-confidence innovation-driven",$C1548="Medium-confidence innovation-driven"),1,IF($C1548="Clear alternative-rationale",0,""))</x:f>
      </x:c>
      <x:c r="G1548" s="52" t="str">
        <x:f>IF('Deal_Master_Wide'!$M$223="","",'Deal_Master_Wide'!$M$223)</x:f>
        <x:v>Review</x:v>
      </x:c>
      <x:c r="H1548" s="50" t="str">
        <x:v>Almi Invest AB; Karo Healthcare AB</x:v>
      </x:c>
      <x:c r="I1548" s="50" t="str">
        <x:v>Tanomed AB</x:v>
      </x:c>
      <x:c r="J1548" s="50" t="n">
        <x:v>2015</x:v>
      </x:c>
      <x:c r="K1548" s="50" t="n">
        <x:v>3</x:v>
      </x:c>
      <x:c r="L1548" s="50" t="n">
        <x:v>2018</x:v>
      </x:c>
      <x:c r="M1548" s="50" t="n">
        <x:v>1</x:v>
      </x:c>
      <x:c r="N1548" s="50" t="n">
        <x:v>1</x:v>
      </x:c>
      <x:c r="O1548" s="52" t="str">
        <x:f>IF($F1548="","",$F1548*$M1548)</x:f>
      </x:c>
      <x:c r="P1548" s="54" t="str">
        <x:f>IF('Deal_Master_Wide'!$BV$223="","",'Deal_Master_Wide'!$BV$223)</x:f>
      </x:c>
      <x:c r="Q1548" s="54" t="str">
        <x:f>IF('Deal_Master_Wide'!$CC$223="","",'Deal_Master_Wide'!$CC$223)</x:f>
      </x:c>
      <x:c r="R1548" s="54" t="str">
        <x:f>IF('Deal_Master_Wide'!$CJ$223="","",'Deal_Master_Wide'!$CJ$223)</x:f>
      </x:c>
      <x:c r="S1548" s="54" t="str">
        <x:f>IF('Deal_Master_Wide'!$CQ$223="","",'Deal_Master_Wide'!$CQ$223)</x:f>
      </x:c>
      <x:c r="T1548" s="54" t="str">
        <x:f>IF('Deal_Master_Wide'!$CX$223="","",'Deal_Master_Wide'!$CX$223)</x:f>
      </x:c>
      <x:c r="U1548" s="54" t="str">
        <x:f>IF('Deal_Master_Wide'!$DE$223="","",'Deal_Master_Wide'!$DE$223)</x:f>
      </x:c>
      <x:c r="V1548" s="56" t="str">
        <x:f>IF('Deal_Master_Wide'!$DL$223="","",'Deal_Master_Wide'!$DL$223)</x:f>
      </x:c>
      <x:c r="W1548" s="56" t="str">
        <x:f>IF('Deal_Master_Wide'!$DS$223="","",'Deal_Master_Wide'!$DS$223)</x:f>
      </x:c>
      <x:c r="X1548" s="56" t="str">
        <x:f>IF('Deal_Master_Wide'!$DZ$223="","",'Deal_Master_Wide'!$DZ$223)</x:f>
      </x:c>
      <x:c r="Y1548" s="118" t="str">
        <x:f>IF('Deal_Master_Wide'!$EG$223="","",'Deal_Master_Wide'!$EG$223)</x:f>
      </x:c>
      <x:c r="Z1548" s="118" t="str">
        <x:f>IF('Deal_Master_Wide'!$EN$223="","",'Deal_Master_Wide'!$EN$223)</x:f>
      </x:c>
      <x:c r="AA1548" s="52" t="str">
        <x:f>IF('Deal_Master_Wide'!$AL$223="","",'Deal_Master_Wide'!$AL$223)</x:f>
        <x:v>Unknown</x:v>
      </x:c>
      <x:c r="AB1548" s="54" t="n">
        <x:f>IF('Deal_Master_Wide'!$AF$223="","",'Deal_Master_Wide'!$AF$223)</x:f>
        <x:v>2</x:v>
      </x:c>
      <x:c r="AC1548" s="52" t="str">
        <x:f>IF(COUNT($P1548,$Q1548,$R1548,$S1548,$T1548,$U1548,$V1548,$W1548,$X1548)=9,"Yes","No")</x:f>
        <x:v>No</x:v>
      </x:c>
      <x:c r="AD1548" s="52" t="str">
        <x:f>IF(COUNT($Y1548,$Z1548)=2,"Yes","No")</x:f>
        <x:v>No</x:v>
      </x:c>
      <x:c r="AE1548" s="50" t="str"/>
      <x:c r="AF1548" t="str"/>
    </x:row>
    <x:row r="1549" ht="20" customHeight="1">
      <x:c r="A1549" s="50" t="str">
        <x:v>CTL-0222</x:v>
      </x:c>
      <x:c r="B1549" s="50" t="str">
        <x:v>Candidate alternative-rationale group</x:v>
      </x:c>
      <x:c r="C1549" s="52" t="str">
        <x:f>IF('Deal_Master_Wide'!$AU$224="","",'Deal_Master_Wide'!$AU$224)</x:f>
        <x:v>Not reviewed</x:v>
      </x:c>
      <x:c r="D1549" s="52" t="str">
        <x:f>IF('Deal_Master_Wide'!$AV$224="","",'Deal_Master_Wide'!$AV$224)</x:f>
        <x:v>Not assessed</x:v>
      </x:c>
      <x:c r="E1549" s="50" t="n">
        <x:v>0</x:v>
      </x:c>
      <x:c r="F1549" s="52" t="str">
        <x:f>IF(OR($C1549="High-confidence innovation-driven",$C1549="Medium-confidence innovation-driven"),1,IF($C1549="Clear alternative-rationale",0,""))</x:f>
      </x:c>
      <x:c r="G1549" s="52" t="str">
        <x:f>IF('Deal_Master_Wide'!$M$224="","",'Deal_Master_Wide'!$M$224)</x:f>
        <x:v>Review</x:v>
      </x:c>
      <x:c r="H1549" s="50" t="str">
        <x:v>The Foundation for Baltic and East European Studies</x:v>
      </x:c>
      <x:c r="I1549" s="50" t="str">
        <x:v>Axelar AB (Inactive)</x:v>
      </x:c>
      <x:c r="J1549" s="50" t="n">
        <x:v>2015</x:v>
      </x:c>
      <x:c r="K1549" s="50" t="n">
        <x:v>-3</x:v>
      </x:c>
      <x:c r="L1549" s="50" t="n">
        <x:v>2012</x:v>
      </x:c>
      <x:c r="M1549" s="50" t="n">
        <x:v>0</x:v>
      </x:c>
      <x:c r="N1549" s="50" t="n">
        <x:v>0</x:v>
      </x:c>
      <x:c r="O1549" s="52" t="str">
        <x:f>IF($F1549="","",$F1549*$M1549)</x:f>
      </x:c>
      <x:c r="P1549" s="54" t="str">
        <x:f>IF('Deal_Master_Wide'!$BP$224="","",'Deal_Master_Wide'!$BP$224)</x:f>
      </x:c>
      <x:c r="Q1549" s="54" t="str">
        <x:f>IF('Deal_Master_Wide'!$BW$224="","",'Deal_Master_Wide'!$BW$224)</x:f>
      </x:c>
      <x:c r="R1549" s="54" t="str">
        <x:f>IF('Deal_Master_Wide'!$CD$224="","",'Deal_Master_Wide'!$CD$224)</x:f>
      </x:c>
      <x:c r="S1549" s="54" t="str">
        <x:f>IF('Deal_Master_Wide'!$CK$224="","",'Deal_Master_Wide'!$CK$224)</x:f>
      </x:c>
      <x:c r="T1549" s="54" t="str">
        <x:f>IF('Deal_Master_Wide'!$CR$224="","",'Deal_Master_Wide'!$CR$224)</x:f>
      </x:c>
      <x:c r="U1549" s="54" t="str">
        <x:f>IF('Deal_Master_Wide'!$CY$224="","",'Deal_Master_Wide'!$CY$224)</x:f>
      </x:c>
      <x:c r="V1549" s="56" t="str">
        <x:f>IF('Deal_Master_Wide'!$DF$224="","",'Deal_Master_Wide'!$DF$224)</x:f>
      </x:c>
      <x:c r="W1549" s="56" t="str">
        <x:f>IF('Deal_Master_Wide'!$DM$224="","",'Deal_Master_Wide'!$DM$224)</x:f>
      </x:c>
      <x:c r="X1549" s="56" t="str">
        <x:f>IF('Deal_Master_Wide'!$DT$224="","",'Deal_Master_Wide'!$DT$224)</x:f>
      </x:c>
      <x:c r="Y1549" s="118" t="str">
        <x:f>IF('Deal_Master_Wide'!$EA$224="","",'Deal_Master_Wide'!$EA$224)</x:f>
      </x:c>
      <x:c r="Z1549" s="118" t="str">
        <x:f>IF('Deal_Master_Wide'!$EH$224="","",'Deal_Master_Wide'!$EH$224)</x:f>
      </x:c>
      <x:c r="AA1549" s="52" t="str">
        <x:f>IF('Deal_Master_Wide'!$AL$224="","",'Deal_Master_Wide'!$AL$224)</x:f>
        <x:v>Unknown</x:v>
      </x:c>
      <x:c r="AB1549" s="54" t="str">
        <x:f>IF('Deal_Master_Wide'!$AF$224="","",'Deal_Master_Wide'!$AF$224)</x:f>
      </x:c>
      <x:c r="AC1549" s="52" t="str">
        <x:f>IF(COUNT($P1549,$Q1549,$R1549,$S1549,$T1549,$U1549,$V1549,$W1549,$X1549)=9,"Yes","No")</x:f>
        <x:v>No</x:v>
      </x:c>
      <x:c r="AD1549" s="52" t="str">
        <x:f>IF(COUNT($Y1549,$Z1549)=2,"Yes","No")</x:f>
        <x:v>No</x:v>
      </x:c>
      <x:c r="AE1549" s="50" t="str"/>
      <x:c r="AF1549" t="str"/>
    </x:row>
    <x:row r="1550" ht="20" customHeight="1">
      <x:c r="A1550" s="50" t="str">
        <x:v>CTL-0222</x:v>
      </x:c>
      <x:c r="B1550" s="50" t="str">
        <x:v>Candidate alternative-rationale group</x:v>
      </x:c>
      <x:c r="C1550" s="52" t="str">
        <x:f>IF('Deal_Master_Wide'!$AU$224="","",'Deal_Master_Wide'!$AU$224)</x:f>
        <x:v>Not reviewed</x:v>
      </x:c>
      <x:c r="D1550" s="52" t="str">
        <x:f>IF('Deal_Master_Wide'!$AV$224="","",'Deal_Master_Wide'!$AV$224)</x:f>
        <x:v>Not assessed</x:v>
      </x:c>
      <x:c r="E1550" s="50" t="n">
        <x:v>0</x:v>
      </x:c>
      <x:c r="F1550" s="52" t="str">
        <x:f>IF(OR($C1550="High-confidence innovation-driven",$C1550="Medium-confidence innovation-driven"),1,IF($C1550="Clear alternative-rationale",0,""))</x:f>
      </x:c>
      <x:c r="G1550" s="52" t="str">
        <x:f>IF('Deal_Master_Wide'!$M$224="","",'Deal_Master_Wide'!$M$224)</x:f>
        <x:v>Review</x:v>
      </x:c>
      <x:c r="H1550" s="50" t="str">
        <x:v>The Foundation for Baltic and East European Studies</x:v>
      </x:c>
      <x:c r="I1550" s="50" t="str">
        <x:v>Axelar AB (Inactive)</x:v>
      </x:c>
      <x:c r="J1550" s="50" t="n">
        <x:v>2015</x:v>
      </x:c>
      <x:c r="K1550" s="50" t="n">
        <x:v>-2</x:v>
      </x:c>
      <x:c r="L1550" s="50" t="n">
        <x:v>2013</x:v>
      </x:c>
      <x:c r="M1550" s="50" t="n">
        <x:v>0</x:v>
      </x:c>
      <x:c r="N1550" s="50" t="n">
        <x:v>0</x:v>
      </x:c>
      <x:c r="O1550" s="52" t="str">
        <x:f>IF($F1550="","",$F1550*$M1550)</x:f>
      </x:c>
      <x:c r="P1550" s="54" t="str">
        <x:f>IF('Deal_Master_Wide'!$BQ$224="","",'Deal_Master_Wide'!$BQ$224)</x:f>
      </x:c>
      <x:c r="Q1550" s="54" t="str">
        <x:f>IF('Deal_Master_Wide'!$BX$224="","",'Deal_Master_Wide'!$BX$224)</x:f>
      </x:c>
      <x:c r="R1550" s="54" t="str">
        <x:f>IF('Deal_Master_Wide'!$CE$224="","",'Deal_Master_Wide'!$CE$224)</x:f>
      </x:c>
      <x:c r="S1550" s="54" t="str">
        <x:f>IF('Deal_Master_Wide'!$CL$224="","",'Deal_Master_Wide'!$CL$224)</x:f>
      </x:c>
      <x:c r="T1550" s="54" t="str">
        <x:f>IF('Deal_Master_Wide'!$CS$224="","",'Deal_Master_Wide'!$CS$224)</x:f>
      </x:c>
      <x:c r="U1550" s="54" t="str">
        <x:f>IF('Deal_Master_Wide'!$CZ$224="","",'Deal_Master_Wide'!$CZ$224)</x:f>
      </x:c>
      <x:c r="V1550" s="56" t="str">
        <x:f>IF('Deal_Master_Wide'!$DG$224="","",'Deal_Master_Wide'!$DG$224)</x:f>
      </x:c>
      <x:c r="W1550" s="56" t="str">
        <x:f>IF('Deal_Master_Wide'!$DN$224="","",'Deal_Master_Wide'!$DN$224)</x:f>
      </x:c>
      <x:c r="X1550" s="56" t="str">
        <x:f>IF('Deal_Master_Wide'!$DU$224="","",'Deal_Master_Wide'!$DU$224)</x:f>
      </x:c>
      <x:c r="Y1550" s="118" t="str">
        <x:f>IF('Deal_Master_Wide'!$EB$224="","",'Deal_Master_Wide'!$EB$224)</x:f>
      </x:c>
      <x:c r="Z1550" s="118" t="str">
        <x:f>IF('Deal_Master_Wide'!$EI$224="","",'Deal_Master_Wide'!$EI$224)</x:f>
      </x:c>
      <x:c r="AA1550" s="52" t="str">
        <x:f>IF('Deal_Master_Wide'!$AL$224="","",'Deal_Master_Wide'!$AL$224)</x:f>
        <x:v>Unknown</x:v>
      </x:c>
      <x:c r="AB1550" s="54" t="str">
        <x:f>IF('Deal_Master_Wide'!$AF$224="","",'Deal_Master_Wide'!$AF$224)</x:f>
      </x:c>
      <x:c r="AC1550" s="52" t="str">
        <x:f>IF(COUNT($P1550,$Q1550,$R1550,$S1550,$T1550,$U1550,$V1550,$W1550,$X1550)=9,"Yes","No")</x:f>
        <x:v>No</x:v>
      </x:c>
      <x:c r="AD1550" s="52" t="str">
        <x:f>IF(COUNT($Y1550,$Z1550)=2,"Yes","No")</x:f>
        <x:v>No</x:v>
      </x:c>
      <x:c r="AE1550" s="50" t="str"/>
      <x:c r="AF1550" t="str"/>
    </x:row>
    <x:row r="1551" ht="20" customHeight="1">
      <x:c r="A1551" s="50" t="str">
        <x:v>CTL-0222</x:v>
      </x:c>
      <x:c r="B1551" s="50" t="str">
        <x:v>Candidate alternative-rationale group</x:v>
      </x:c>
      <x:c r="C1551" s="52" t="str">
        <x:f>IF('Deal_Master_Wide'!$AU$224="","",'Deal_Master_Wide'!$AU$224)</x:f>
        <x:v>Not reviewed</x:v>
      </x:c>
      <x:c r="D1551" s="52" t="str">
        <x:f>IF('Deal_Master_Wide'!$AV$224="","",'Deal_Master_Wide'!$AV$224)</x:f>
        <x:v>Not assessed</x:v>
      </x:c>
      <x:c r="E1551" s="50" t="n">
        <x:v>0</x:v>
      </x:c>
      <x:c r="F1551" s="52" t="str">
        <x:f>IF(OR($C1551="High-confidence innovation-driven",$C1551="Medium-confidence innovation-driven"),1,IF($C1551="Clear alternative-rationale",0,""))</x:f>
      </x:c>
      <x:c r="G1551" s="52" t="str">
        <x:f>IF('Deal_Master_Wide'!$M$224="","",'Deal_Master_Wide'!$M$224)</x:f>
        <x:v>Review</x:v>
      </x:c>
      <x:c r="H1551" s="50" t="str">
        <x:v>The Foundation for Baltic and East European Studies</x:v>
      </x:c>
      <x:c r="I1551" s="50" t="str">
        <x:v>Axelar AB (Inactive)</x:v>
      </x:c>
      <x:c r="J1551" s="50" t="n">
        <x:v>2015</x:v>
      </x:c>
      <x:c r="K1551" s="50" t="n">
        <x:v>-1</x:v>
      </x:c>
      <x:c r="L1551" s="50" t="n">
        <x:v>2014</x:v>
      </x:c>
      <x:c r="M1551" s="50" t="n">
        <x:v>0</x:v>
      </x:c>
      <x:c r="N1551" s="50" t="n">
        <x:v>0</x:v>
      </x:c>
      <x:c r="O1551" s="52" t="str">
        <x:f>IF($F1551="","",$F1551*$M1551)</x:f>
      </x:c>
      <x:c r="P1551" s="54" t="str">
        <x:f>IF('Deal_Master_Wide'!$BR$224="","",'Deal_Master_Wide'!$BR$224)</x:f>
      </x:c>
      <x:c r="Q1551" s="54" t="str">
        <x:f>IF('Deal_Master_Wide'!$BY$224="","",'Deal_Master_Wide'!$BY$224)</x:f>
      </x:c>
      <x:c r="R1551" s="54" t="str">
        <x:f>IF('Deal_Master_Wide'!$CF$224="","",'Deal_Master_Wide'!$CF$224)</x:f>
      </x:c>
      <x:c r="S1551" s="54" t="str">
        <x:f>IF('Deal_Master_Wide'!$CM$224="","",'Deal_Master_Wide'!$CM$224)</x:f>
      </x:c>
      <x:c r="T1551" s="54" t="str">
        <x:f>IF('Deal_Master_Wide'!$CT$224="","",'Deal_Master_Wide'!$CT$224)</x:f>
      </x:c>
      <x:c r="U1551" s="54" t="str">
        <x:f>IF('Deal_Master_Wide'!$DA$224="","",'Deal_Master_Wide'!$DA$224)</x:f>
      </x:c>
      <x:c r="V1551" s="56" t="str">
        <x:f>IF('Deal_Master_Wide'!$DH$224="","",'Deal_Master_Wide'!$DH$224)</x:f>
      </x:c>
      <x:c r="W1551" s="56" t="str">
        <x:f>IF('Deal_Master_Wide'!$DO$224="","",'Deal_Master_Wide'!$DO$224)</x:f>
      </x:c>
      <x:c r="X1551" s="56" t="str">
        <x:f>IF('Deal_Master_Wide'!$DV$224="","",'Deal_Master_Wide'!$DV$224)</x:f>
      </x:c>
      <x:c r="Y1551" s="118" t="str">
        <x:f>IF('Deal_Master_Wide'!$EC$224="","",'Deal_Master_Wide'!$EC$224)</x:f>
      </x:c>
      <x:c r="Z1551" s="118" t="str">
        <x:f>IF('Deal_Master_Wide'!$EJ$224="","",'Deal_Master_Wide'!$EJ$224)</x:f>
      </x:c>
      <x:c r="AA1551" s="52" t="str">
        <x:f>IF('Deal_Master_Wide'!$AL$224="","",'Deal_Master_Wide'!$AL$224)</x:f>
        <x:v>Unknown</x:v>
      </x:c>
      <x:c r="AB1551" s="54" t="str">
        <x:f>IF('Deal_Master_Wide'!$AF$224="","",'Deal_Master_Wide'!$AF$224)</x:f>
      </x:c>
      <x:c r="AC1551" s="52" t="str">
        <x:f>IF(COUNT($P1551,$Q1551,$R1551,$S1551,$T1551,$U1551,$V1551,$W1551,$X1551)=9,"Yes","No")</x:f>
        <x:v>No</x:v>
      </x:c>
      <x:c r="AD1551" s="52" t="str">
        <x:f>IF(COUNT($Y1551,$Z1551)=2,"Yes","No")</x:f>
        <x:v>No</x:v>
      </x:c>
      <x:c r="AE1551" s="50" t="str"/>
      <x:c r="AF1551" t="str"/>
    </x:row>
    <x:row r="1552" ht="20" customHeight="1">
      <x:c r="A1552" s="50" t="str">
        <x:v>CTL-0222</x:v>
      </x:c>
      <x:c r="B1552" s="50" t="str">
        <x:v>Candidate alternative-rationale group</x:v>
      </x:c>
      <x:c r="C1552" s="52" t="str">
        <x:f>IF('Deal_Master_Wide'!$AU$224="","",'Deal_Master_Wide'!$AU$224)</x:f>
        <x:v>Not reviewed</x:v>
      </x:c>
      <x:c r="D1552" s="52" t="str">
        <x:f>IF('Deal_Master_Wide'!$AV$224="","",'Deal_Master_Wide'!$AV$224)</x:f>
        <x:v>Not assessed</x:v>
      </x:c>
      <x:c r="E1552" s="50" t="n">
        <x:v>0</x:v>
      </x:c>
      <x:c r="F1552" s="52" t="str">
        <x:f>IF(OR($C1552="High-confidence innovation-driven",$C1552="Medium-confidence innovation-driven"),1,IF($C1552="Clear alternative-rationale",0,""))</x:f>
      </x:c>
      <x:c r="G1552" s="52" t="str">
        <x:f>IF('Deal_Master_Wide'!$M$224="","",'Deal_Master_Wide'!$M$224)</x:f>
        <x:v>Review</x:v>
      </x:c>
      <x:c r="H1552" s="50" t="str">
        <x:v>The Foundation for Baltic and East European Studies</x:v>
      </x:c>
      <x:c r="I1552" s="50" t="str">
        <x:v>Axelar AB (Inactive)</x:v>
      </x:c>
      <x:c r="J1552" s="50" t="n">
        <x:v>2015</x:v>
      </x:c>
      <x:c r="K1552" s="50" t="n">
        <x:v>0</x:v>
      </x:c>
      <x:c r="L1552" s="50" t="n">
        <x:v>2015</x:v>
      </x:c>
      <x:c r="M1552" s="50" t="n">
        <x:v>0</x:v>
      </x:c>
      <x:c r="N1552" s="50" t="n">
        <x:v>1</x:v>
      </x:c>
      <x:c r="O1552" s="52" t="str">
        <x:f>IF($F1552="","",$F1552*$M1552)</x:f>
      </x:c>
      <x:c r="P1552" s="54" t="str">
        <x:f>IF('Deal_Master_Wide'!$BS$224="","",'Deal_Master_Wide'!$BS$224)</x:f>
      </x:c>
      <x:c r="Q1552" s="54" t="str">
        <x:f>IF('Deal_Master_Wide'!$BZ$224="","",'Deal_Master_Wide'!$BZ$224)</x:f>
      </x:c>
      <x:c r="R1552" s="54" t="str">
        <x:f>IF('Deal_Master_Wide'!$CG$224="","",'Deal_Master_Wide'!$CG$224)</x:f>
      </x:c>
      <x:c r="S1552" s="54" t="str">
        <x:f>IF('Deal_Master_Wide'!$CN$224="","",'Deal_Master_Wide'!$CN$224)</x:f>
      </x:c>
      <x:c r="T1552" s="54" t="str">
        <x:f>IF('Deal_Master_Wide'!$CU$224="","",'Deal_Master_Wide'!$CU$224)</x:f>
      </x:c>
      <x:c r="U1552" s="54" t="str">
        <x:f>IF('Deal_Master_Wide'!$DB$224="","",'Deal_Master_Wide'!$DB$224)</x:f>
      </x:c>
      <x:c r="V1552" s="56" t="str">
        <x:f>IF('Deal_Master_Wide'!$DI$224="","",'Deal_Master_Wide'!$DI$224)</x:f>
      </x:c>
      <x:c r="W1552" s="56" t="str">
        <x:f>IF('Deal_Master_Wide'!$DP$224="","",'Deal_Master_Wide'!$DP$224)</x:f>
      </x:c>
      <x:c r="X1552" s="56" t="str">
        <x:f>IF('Deal_Master_Wide'!$DW$224="","",'Deal_Master_Wide'!$DW$224)</x:f>
      </x:c>
      <x:c r="Y1552" s="118" t="str">
        <x:f>IF('Deal_Master_Wide'!$ED$224="","",'Deal_Master_Wide'!$ED$224)</x:f>
      </x:c>
      <x:c r="Z1552" s="118" t="str">
        <x:f>IF('Deal_Master_Wide'!$EK$224="","",'Deal_Master_Wide'!$EK$224)</x:f>
      </x:c>
      <x:c r="AA1552" s="52" t="str">
        <x:f>IF('Deal_Master_Wide'!$AL$224="","",'Deal_Master_Wide'!$AL$224)</x:f>
        <x:v>Unknown</x:v>
      </x:c>
      <x:c r="AB1552" s="54" t="str">
        <x:f>IF('Deal_Master_Wide'!$AF$224="","",'Deal_Master_Wide'!$AF$224)</x:f>
      </x:c>
      <x:c r="AC1552" s="52" t="str">
        <x:f>IF(COUNT($P1552,$Q1552,$R1552,$S1552,$T1552,$U1552,$V1552,$W1552,$X1552)=9,"Yes","No")</x:f>
        <x:v>No</x:v>
      </x:c>
      <x:c r="AD1552" s="52" t="str">
        <x:f>IF(COUNT($Y1552,$Z1552)=2,"Yes","No")</x:f>
        <x:v>No</x:v>
      </x:c>
      <x:c r="AE1552" s="50" t="str"/>
      <x:c r="AF1552" t="str"/>
    </x:row>
    <x:row r="1553" ht="20" customHeight="1">
      <x:c r="A1553" s="50" t="str">
        <x:v>CTL-0222</x:v>
      </x:c>
      <x:c r="B1553" s="50" t="str">
        <x:v>Candidate alternative-rationale group</x:v>
      </x:c>
      <x:c r="C1553" s="52" t="str">
        <x:f>IF('Deal_Master_Wide'!$AU$224="","",'Deal_Master_Wide'!$AU$224)</x:f>
        <x:v>Not reviewed</x:v>
      </x:c>
      <x:c r="D1553" s="52" t="str">
        <x:f>IF('Deal_Master_Wide'!$AV$224="","",'Deal_Master_Wide'!$AV$224)</x:f>
        <x:v>Not assessed</x:v>
      </x:c>
      <x:c r="E1553" s="50" t="n">
        <x:v>0</x:v>
      </x:c>
      <x:c r="F1553" s="52" t="str">
        <x:f>IF(OR($C1553="High-confidence innovation-driven",$C1553="Medium-confidence innovation-driven"),1,IF($C1553="Clear alternative-rationale",0,""))</x:f>
      </x:c>
      <x:c r="G1553" s="52" t="str">
        <x:f>IF('Deal_Master_Wide'!$M$224="","",'Deal_Master_Wide'!$M$224)</x:f>
        <x:v>Review</x:v>
      </x:c>
      <x:c r="H1553" s="50" t="str">
        <x:v>The Foundation for Baltic and East European Studies</x:v>
      </x:c>
      <x:c r="I1553" s="50" t="str">
        <x:v>Axelar AB (Inactive)</x:v>
      </x:c>
      <x:c r="J1553" s="50" t="n">
        <x:v>2015</x:v>
      </x:c>
      <x:c r="K1553" s="50" t="n">
        <x:v>1</x:v>
      </x:c>
      <x:c r="L1553" s="50" t="n">
        <x:v>2016</x:v>
      </x:c>
      <x:c r="M1553" s="50" t="n">
        <x:v>1</x:v>
      </x:c>
      <x:c r="N1553" s="50" t="n">
        <x:v>1</x:v>
      </x:c>
      <x:c r="O1553" s="52" t="str">
        <x:f>IF($F1553="","",$F1553*$M1553)</x:f>
      </x:c>
      <x:c r="P1553" s="54" t="str">
        <x:f>IF('Deal_Master_Wide'!$BT$224="","",'Deal_Master_Wide'!$BT$224)</x:f>
      </x:c>
      <x:c r="Q1553" s="54" t="str">
        <x:f>IF('Deal_Master_Wide'!$CA$224="","",'Deal_Master_Wide'!$CA$224)</x:f>
      </x:c>
      <x:c r="R1553" s="54" t="str">
        <x:f>IF('Deal_Master_Wide'!$CH$224="","",'Deal_Master_Wide'!$CH$224)</x:f>
      </x:c>
      <x:c r="S1553" s="54" t="str">
        <x:f>IF('Deal_Master_Wide'!$CO$224="","",'Deal_Master_Wide'!$CO$224)</x:f>
      </x:c>
      <x:c r="T1553" s="54" t="str">
        <x:f>IF('Deal_Master_Wide'!$CV$224="","",'Deal_Master_Wide'!$CV$224)</x:f>
      </x:c>
      <x:c r="U1553" s="54" t="str">
        <x:f>IF('Deal_Master_Wide'!$DC$224="","",'Deal_Master_Wide'!$DC$224)</x:f>
      </x:c>
      <x:c r="V1553" s="56" t="str">
        <x:f>IF('Deal_Master_Wide'!$DJ$224="","",'Deal_Master_Wide'!$DJ$224)</x:f>
      </x:c>
      <x:c r="W1553" s="56" t="str">
        <x:f>IF('Deal_Master_Wide'!$DQ$224="","",'Deal_Master_Wide'!$DQ$224)</x:f>
      </x:c>
      <x:c r="X1553" s="56" t="str">
        <x:f>IF('Deal_Master_Wide'!$DX$224="","",'Deal_Master_Wide'!$DX$224)</x:f>
      </x:c>
      <x:c r="Y1553" s="118" t="str">
        <x:f>IF('Deal_Master_Wide'!$EE$224="","",'Deal_Master_Wide'!$EE$224)</x:f>
      </x:c>
      <x:c r="Z1553" s="118" t="str">
        <x:f>IF('Deal_Master_Wide'!$EL$224="","",'Deal_Master_Wide'!$EL$224)</x:f>
      </x:c>
      <x:c r="AA1553" s="52" t="str">
        <x:f>IF('Deal_Master_Wide'!$AL$224="","",'Deal_Master_Wide'!$AL$224)</x:f>
        <x:v>Unknown</x:v>
      </x:c>
      <x:c r="AB1553" s="54" t="str">
        <x:f>IF('Deal_Master_Wide'!$AF$224="","",'Deal_Master_Wide'!$AF$224)</x:f>
      </x:c>
      <x:c r="AC1553" s="52" t="str">
        <x:f>IF(COUNT($P1553,$Q1553,$R1553,$S1553,$T1553,$U1553,$V1553,$W1553,$X1553)=9,"Yes","No")</x:f>
        <x:v>No</x:v>
      </x:c>
      <x:c r="AD1553" s="52" t="str">
        <x:f>IF(COUNT($Y1553,$Z1553)=2,"Yes","No")</x:f>
        <x:v>No</x:v>
      </x:c>
      <x:c r="AE1553" s="50" t="str"/>
      <x:c r="AF1553" t="str"/>
    </x:row>
    <x:row r="1554" ht="20" customHeight="1">
      <x:c r="A1554" s="50" t="str">
        <x:v>CTL-0222</x:v>
      </x:c>
      <x:c r="B1554" s="50" t="str">
        <x:v>Candidate alternative-rationale group</x:v>
      </x:c>
      <x:c r="C1554" s="52" t="str">
        <x:f>IF('Deal_Master_Wide'!$AU$224="","",'Deal_Master_Wide'!$AU$224)</x:f>
        <x:v>Not reviewed</x:v>
      </x:c>
      <x:c r="D1554" s="52" t="str">
        <x:f>IF('Deal_Master_Wide'!$AV$224="","",'Deal_Master_Wide'!$AV$224)</x:f>
        <x:v>Not assessed</x:v>
      </x:c>
      <x:c r="E1554" s="50" t="n">
        <x:v>0</x:v>
      </x:c>
      <x:c r="F1554" s="52" t="str">
        <x:f>IF(OR($C1554="High-confidence innovation-driven",$C1554="Medium-confidence innovation-driven"),1,IF($C1554="Clear alternative-rationale",0,""))</x:f>
      </x:c>
      <x:c r="G1554" s="52" t="str">
        <x:f>IF('Deal_Master_Wide'!$M$224="","",'Deal_Master_Wide'!$M$224)</x:f>
        <x:v>Review</x:v>
      </x:c>
      <x:c r="H1554" s="50" t="str">
        <x:v>The Foundation for Baltic and East European Studies</x:v>
      </x:c>
      <x:c r="I1554" s="50" t="str">
        <x:v>Axelar AB (Inactive)</x:v>
      </x:c>
      <x:c r="J1554" s="50" t="n">
        <x:v>2015</x:v>
      </x:c>
      <x:c r="K1554" s="50" t="n">
        <x:v>2</x:v>
      </x:c>
      <x:c r="L1554" s="50" t="n">
        <x:v>2017</x:v>
      </x:c>
      <x:c r="M1554" s="50" t="n">
        <x:v>1</x:v>
      </x:c>
      <x:c r="N1554" s="50" t="n">
        <x:v>1</x:v>
      </x:c>
      <x:c r="O1554" s="52" t="str">
        <x:f>IF($F1554="","",$F1554*$M1554)</x:f>
      </x:c>
      <x:c r="P1554" s="54" t="str">
        <x:f>IF('Deal_Master_Wide'!$BU$224="","",'Deal_Master_Wide'!$BU$224)</x:f>
      </x:c>
      <x:c r="Q1554" s="54" t="str">
        <x:f>IF('Deal_Master_Wide'!$CB$224="","",'Deal_Master_Wide'!$CB$224)</x:f>
      </x:c>
      <x:c r="R1554" s="54" t="str">
        <x:f>IF('Deal_Master_Wide'!$CI$224="","",'Deal_Master_Wide'!$CI$224)</x:f>
      </x:c>
      <x:c r="S1554" s="54" t="str">
        <x:f>IF('Deal_Master_Wide'!$CP$224="","",'Deal_Master_Wide'!$CP$224)</x:f>
      </x:c>
      <x:c r="T1554" s="54" t="str">
        <x:f>IF('Deal_Master_Wide'!$CW$224="","",'Deal_Master_Wide'!$CW$224)</x:f>
      </x:c>
      <x:c r="U1554" s="54" t="str">
        <x:f>IF('Deal_Master_Wide'!$DD$224="","",'Deal_Master_Wide'!$DD$224)</x:f>
      </x:c>
      <x:c r="V1554" s="56" t="str">
        <x:f>IF('Deal_Master_Wide'!$DK$224="","",'Deal_Master_Wide'!$DK$224)</x:f>
      </x:c>
      <x:c r="W1554" s="56" t="str">
        <x:f>IF('Deal_Master_Wide'!$DR$224="","",'Deal_Master_Wide'!$DR$224)</x:f>
      </x:c>
      <x:c r="X1554" s="56" t="str">
        <x:f>IF('Deal_Master_Wide'!$DY$224="","",'Deal_Master_Wide'!$DY$224)</x:f>
      </x:c>
      <x:c r="Y1554" s="118" t="str">
        <x:f>IF('Deal_Master_Wide'!$EF$224="","",'Deal_Master_Wide'!$EF$224)</x:f>
      </x:c>
      <x:c r="Z1554" s="118" t="str">
        <x:f>IF('Deal_Master_Wide'!$EM$224="","",'Deal_Master_Wide'!$EM$224)</x:f>
      </x:c>
      <x:c r="AA1554" s="52" t="str">
        <x:f>IF('Deal_Master_Wide'!$AL$224="","",'Deal_Master_Wide'!$AL$224)</x:f>
        <x:v>Unknown</x:v>
      </x:c>
      <x:c r="AB1554" s="54" t="str">
        <x:f>IF('Deal_Master_Wide'!$AF$224="","",'Deal_Master_Wide'!$AF$224)</x:f>
      </x:c>
      <x:c r="AC1554" s="52" t="str">
        <x:f>IF(COUNT($P1554,$Q1554,$R1554,$S1554,$T1554,$U1554,$V1554,$W1554,$X1554)=9,"Yes","No")</x:f>
        <x:v>No</x:v>
      </x:c>
      <x:c r="AD1554" s="52" t="str">
        <x:f>IF(COUNT($Y1554,$Z1554)=2,"Yes","No")</x:f>
        <x:v>No</x:v>
      </x:c>
      <x:c r="AE1554" s="50" t="str"/>
      <x:c r="AF1554" t="str"/>
    </x:row>
    <x:row r="1555" ht="20" customHeight="1">
      <x:c r="A1555" s="50" t="str">
        <x:v>CTL-0222</x:v>
      </x:c>
      <x:c r="B1555" s="50" t="str">
        <x:v>Candidate alternative-rationale group</x:v>
      </x:c>
      <x:c r="C1555" s="52" t="str">
        <x:f>IF('Deal_Master_Wide'!$AU$224="","",'Deal_Master_Wide'!$AU$224)</x:f>
        <x:v>Not reviewed</x:v>
      </x:c>
      <x:c r="D1555" s="52" t="str">
        <x:f>IF('Deal_Master_Wide'!$AV$224="","",'Deal_Master_Wide'!$AV$224)</x:f>
        <x:v>Not assessed</x:v>
      </x:c>
      <x:c r="E1555" s="50" t="n">
        <x:v>0</x:v>
      </x:c>
      <x:c r="F1555" s="52" t="str">
        <x:f>IF(OR($C1555="High-confidence innovation-driven",$C1555="Medium-confidence innovation-driven"),1,IF($C1555="Clear alternative-rationale",0,""))</x:f>
      </x:c>
      <x:c r="G1555" s="52" t="str">
        <x:f>IF('Deal_Master_Wide'!$M$224="","",'Deal_Master_Wide'!$M$224)</x:f>
        <x:v>Review</x:v>
      </x:c>
      <x:c r="H1555" s="50" t="str">
        <x:v>The Foundation for Baltic and East European Studies</x:v>
      </x:c>
      <x:c r="I1555" s="50" t="str">
        <x:v>Axelar AB (Inactive)</x:v>
      </x:c>
      <x:c r="J1555" s="50" t="n">
        <x:v>2015</x:v>
      </x:c>
      <x:c r="K1555" s="50" t="n">
        <x:v>3</x:v>
      </x:c>
      <x:c r="L1555" s="50" t="n">
        <x:v>2018</x:v>
      </x:c>
      <x:c r="M1555" s="50" t="n">
        <x:v>1</x:v>
      </x:c>
      <x:c r="N1555" s="50" t="n">
        <x:v>1</x:v>
      </x:c>
      <x:c r="O1555" s="52" t="str">
        <x:f>IF($F1555="","",$F1555*$M1555)</x:f>
      </x:c>
      <x:c r="P1555" s="54" t="str">
        <x:f>IF('Deal_Master_Wide'!$BV$224="","",'Deal_Master_Wide'!$BV$224)</x:f>
      </x:c>
      <x:c r="Q1555" s="54" t="str">
        <x:f>IF('Deal_Master_Wide'!$CC$224="","",'Deal_Master_Wide'!$CC$224)</x:f>
      </x:c>
      <x:c r="R1555" s="54" t="str">
        <x:f>IF('Deal_Master_Wide'!$CJ$224="","",'Deal_Master_Wide'!$CJ$224)</x:f>
      </x:c>
      <x:c r="S1555" s="54" t="str">
        <x:f>IF('Deal_Master_Wide'!$CQ$224="","",'Deal_Master_Wide'!$CQ$224)</x:f>
      </x:c>
      <x:c r="T1555" s="54" t="str">
        <x:f>IF('Deal_Master_Wide'!$CX$224="","",'Deal_Master_Wide'!$CX$224)</x:f>
      </x:c>
      <x:c r="U1555" s="54" t="str">
        <x:f>IF('Deal_Master_Wide'!$DE$224="","",'Deal_Master_Wide'!$DE$224)</x:f>
      </x:c>
      <x:c r="V1555" s="56" t="str">
        <x:f>IF('Deal_Master_Wide'!$DL$224="","",'Deal_Master_Wide'!$DL$224)</x:f>
      </x:c>
      <x:c r="W1555" s="56" t="str">
        <x:f>IF('Deal_Master_Wide'!$DS$224="","",'Deal_Master_Wide'!$DS$224)</x:f>
      </x:c>
      <x:c r="X1555" s="56" t="str">
        <x:f>IF('Deal_Master_Wide'!$DZ$224="","",'Deal_Master_Wide'!$DZ$224)</x:f>
      </x:c>
      <x:c r="Y1555" s="118" t="str">
        <x:f>IF('Deal_Master_Wide'!$EG$224="","",'Deal_Master_Wide'!$EG$224)</x:f>
      </x:c>
      <x:c r="Z1555" s="118" t="str">
        <x:f>IF('Deal_Master_Wide'!$EN$224="","",'Deal_Master_Wide'!$EN$224)</x:f>
      </x:c>
      <x:c r="AA1555" s="52" t="str">
        <x:f>IF('Deal_Master_Wide'!$AL$224="","",'Deal_Master_Wide'!$AL$224)</x:f>
        <x:v>Unknown</x:v>
      </x:c>
      <x:c r="AB1555" s="54" t="str">
        <x:f>IF('Deal_Master_Wide'!$AF$224="","",'Deal_Master_Wide'!$AF$224)</x:f>
      </x:c>
      <x:c r="AC1555" s="52" t="str">
        <x:f>IF(COUNT($P1555,$Q1555,$R1555,$S1555,$T1555,$U1555,$V1555,$W1555,$X1555)=9,"Yes","No")</x:f>
        <x:v>No</x:v>
      </x:c>
      <x:c r="AD1555" s="52" t="str">
        <x:f>IF(COUNT($Y1555,$Z1555)=2,"Yes","No")</x:f>
        <x:v>No</x:v>
      </x:c>
      <x:c r="AE1555" s="50" t="str"/>
      <x:c r="AF1555" t="str"/>
    </x:row>
    <x:row r="1556" ht="20" customHeight="1">
      <x:c r="A1556" s="50" t="str">
        <x:v>CTL-0223</x:v>
      </x:c>
      <x:c r="B1556" s="50" t="str">
        <x:v>Candidate alternative-rationale group</x:v>
      </x:c>
      <x:c r="C1556" s="52" t="str">
        <x:f>IF('Deal_Master_Wide'!$AU$225="","",'Deal_Master_Wide'!$AU$225)</x:f>
        <x:v>Not reviewed</x:v>
      </x:c>
      <x:c r="D1556" s="52" t="str">
        <x:f>IF('Deal_Master_Wide'!$AV$225="","",'Deal_Master_Wide'!$AV$225)</x:f>
        <x:v>Not assessed</x:v>
      </x:c>
      <x:c r="E1556" s="50" t="n">
        <x:v>0</x:v>
      </x:c>
      <x:c r="F1556" s="52" t="str">
        <x:f>IF(OR($C1556="High-confidence innovation-driven",$C1556="Medium-confidence innovation-driven"),1,IF($C1556="Clear alternative-rationale",0,""))</x:f>
      </x:c>
      <x:c r="G1556" s="52" t="str">
        <x:f>IF('Deal_Master_Wide'!$M$225="","",'Deal_Master_Wide'!$M$225)</x:f>
        <x:v>Review</x:v>
      </x:c>
      <x:c r="H1556" s="50" t="str">
        <x:v>Kite Pharma Inc</x:v>
      </x:c>
      <x:c r="I1556" s="50" t="str">
        <x:v>T-Cell Factory B.V.</x:v>
      </x:c>
      <x:c r="J1556" s="50" t="n">
        <x:v>2015</x:v>
      </x:c>
      <x:c r="K1556" s="50" t="n">
        <x:v>-3</x:v>
      </x:c>
      <x:c r="L1556" s="50" t="n">
        <x:v>2012</x:v>
      </x:c>
      <x:c r="M1556" s="50" t="n">
        <x:v>0</x:v>
      </x:c>
      <x:c r="N1556" s="50" t="n">
        <x:v>0</x:v>
      </x:c>
      <x:c r="O1556" s="52" t="str">
        <x:f>IF($F1556="","",$F1556*$M1556)</x:f>
      </x:c>
      <x:c r="P1556" s="54" t="str">
        <x:f>IF('Deal_Master_Wide'!$BP$225="","",'Deal_Master_Wide'!$BP$225)</x:f>
      </x:c>
      <x:c r="Q1556" s="54" t="str">
        <x:f>IF('Deal_Master_Wide'!$BW$225="","",'Deal_Master_Wide'!$BW$225)</x:f>
      </x:c>
      <x:c r="R1556" s="54" t="str">
        <x:f>IF('Deal_Master_Wide'!$CD$225="","",'Deal_Master_Wide'!$CD$225)</x:f>
      </x:c>
      <x:c r="S1556" s="54" t="str">
        <x:f>IF('Deal_Master_Wide'!$CK$225="","",'Deal_Master_Wide'!$CK$225)</x:f>
      </x:c>
      <x:c r="T1556" s="54" t="str">
        <x:f>IF('Deal_Master_Wide'!$CR$225="","",'Deal_Master_Wide'!$CR$225)</x:f>
      </x:c>
      <x:c r="U1556" s="54" t="str">
        <x:f>IF('Deal_Master_Wide'!$CY$225="","",'Deal_Master_Wide'!$CY$225)</x:f>
      </x:c>
      <x:c r="V1556" s="56" t="str">
        <x:f>IF('Deal_Master_Wide'!$DF$225="","",'Deal_Master_Wide'!$DF$225)</x:f>
      </x:c>
      <x:c r="W1556" s="56" t="str">
        <x:f>IF('Deal_Master_Wide'!$DM$225="","",'Deal_Master_Wide'!$DM$225)</x:f>
      </x:c>
      <x:c r="X1556" s="56" t="str">
        <x:f>IF('Deal_Master_Wide'!$DT$225="","",'Deal_Master_Wide'!$DT$225)</x:f>
      </x:c>
      <x:c r="Y1556" s="118" t="str">
        <x:f>IF('Deal_Master_Wide'!$EA$225="","",'Deal_Master_Wide'!$EA$225)</x:f>
      </x:c>
      <x:c r="Z1556" s="118" t="str">
        <x:f>IF('Deal_Master_Wide'!$EH$225="","",'Deal_Master_Wide'!$EH$225)</x:f>
      </x:c>
      <x:c r="AA1556" s="52" t="str">
        <x:f>IF('Deal_Master_Wide'!$AL$225="","",'Deal_Master_Wide'!$AL$225)</x:f>
        <x:v>Unknown</x:v>
      </x:c>
      <x:c r="AB1556" s="54" t="n">
        <x:f>IF('Deal_Master_Wide'!$AF$225="","",'Deal_Master_Wide'!$AF$225)</x:f>
        <x:v>21</x:v>
      </x:c>
      <x:c r="AC1556" s="52" t="str">
        <x:f>IF(COUNT($P1556,$Q1556,$R1556,$S1556,$T1556,$U1556,$V1556,$W1556,$X1556)=9,"Yes","No")</x:f>
        <x:v>No</x:v>
      </x:c>
      <x:c r="AD1556" s="52" t="str">
        <x:f>IF(COUNT($Y1556,$Z1556)=2,"Yes","No")</x:f>
        <x:v>No</x:v>
      </x:c>
      <x:c r="AE1556" s="50" t="str"/>
      <x:c r="AF1556" t="str"/>
    </x:row>
    <x:row r="1557" ht="20" customHeight="1">
      <x:c r="A1557" s="50" t="str">
        <x:v>CTL-0223</x:v>
      </x:c>
      <x:c r="B1557" s="50" t="str">
        <x:v>Candidate alternative-rationale group</x:v>
      </x:c>
      <x:c r="C1557" s="52" t="str">
        <x:f>IF('Deal_Master_Wide'!$AU$225="","",'Deal_Master_Wide'!$AU$225)</x:f>
        <x:v>Not reviewed</x:v>
      </x:c>
      <x:c r="D1557" s="52" t="str">
        <x:f>IF('Deal_Master_Wide'!$AV$225="","",'Deal_Master_Wide'!$AV$225)</x:f>
        <x:v>Not assessed</x:v>
      </x:c>
      <x:c r="E1557" s="50" t="n">
        <x:v>0</x:v>
      </x:c>
      <x:c r="F1557" s="52" t="str">
        <x:f>IF(OR($C1557="High-confidence innovation-driven",$C1557="Medium-confidence innovation-driven"),1,IF($C1557="Clear alternative-rationale",0,""))</x:f>
      </x:c>
      <x:c r="G1557" s="52" t="str">
        <x:f>IF('Deal_Master_Wide'!$M$225="","",'Deal_Master_Wide'!$M$225)</x:f>
        <x:v>Review</x:v>
      </x:c>
      <x:c r="H1557" s="50" t="str">
        <x:v>Kite Pharma Inc</x:v>
      </x:c>
      <x:c r="I1557" s="50" t="str">
        <x:v>T-Cell Factory B.V.</x:v>
      </x:c>
      <x:c r="J1557" s="50" t="n">
        <x:v>2015</x:v>
      </x:c>
      <x:c r="K1557" s="50" t="n">
        <x:v>-2</x:v>
      </x:c>
      <x:c r="L1557" s="50" t="n">
        <x:v>2013</x:v>
      </x:c>
      <x:c r="M1557" s="50" t="n">
        <x:v>0</x:v>
      </x:c>
      <x:c r="N1557" s="50" t="n">
        <x:v>0</x:v>
      </x:c>
      <x:c r="O1557" s="52" t="str">
        <x:f>IF($F1557="","",$F1557*$M1557)</x:f>
      </x:c>
      <x:c r="P1557" s="54" t="str">
        <x:f>IF('Deal_Master_Wide'!$BQ$225="","",'Deal_Master_Wide'!$BQ$225)</x:f>
      </x:c>
      <x:c r="Q1557" s="54" t="str">
        <x:f>IF('Deal_Master_Wide'!$BX$225="","",'Deal_Master_Wide'!$BX$225)</x:f>
      </x:c>
      <x:c r="R1557" s="54" t="str">
        <x:f>IF('Deal_Master_Wide'!$CE$225="","",'Deal_Master_Wide'!$CE$225)</x:f>
      </x:c>
      <x:c r="S1557" s="54" t="str">
        <x:f>IF('Deal_Master_Wide'!$CL$225="","",'Deal_Master_Wide'!$CL$225)</x:f>
      </x:c>
      <x:c r="T1557" s="54" t="str">
        <x:f>IF('Deal_Master_Wide'!$CS$225="","",'Deal_Master_Wide'!$CS$225)</x:f>
      </x:c>
      <x:c r="U1557" s="54" t="str">
        <x:f>IF('Deal_Master_Wide'!$CZ$225="","",'Deal_Master_Wide'!$CZ$225)</x:f>
      </x:c>
      <x:c r="V1557" s="56" t="str">
        <x:f>IF('Deal_Master_Wide'!$DG$225="","",'Deal_Master_Wide'!$DG$225)</x:f>
      </x:c>
      <x:c r="W1557" s="56" t="str">
        <x:f>IF('Deal_Master_Wide'!$DN$225="","",'Deal_Master_Wide'!$DN$225)</x:f>
      </x:c>
      <x:c r="X1557" s="56" t="str">
        <x:f>IF('Deal_Master_Wide'!$DU$225="","",'Deal_Master_Wide'!$DU$225)</x:f>
      </x:c>
      <x:c r="Y1557" s="118" t="str">
        <x:f>IF('Deal_Master_Wide'!$EB$225="","",'Deal_Master_Wide'!$EB$225)</x:f>
      </x:c>
      <x:c r="Z1557" s="118" t="str">
        <x:f>IF('Deal_Master_Wide'!$EI$225="","",'Deal_Master_Wide'!$EI$225)</x:f>
      </x:c>
      <x:c r="AA1557" s="52" t="str">
        <x:f>IF('Deal_Master_Wide'!$AL$225="","",'Deal_Master_Wide'!$AL$225)</x:f>
        <x:v>Unknown</x:v>
      </x:c>
      <x:c r="AB1557" s="54" t="n">
        <x:f>IF('Deal_Master_Wide'!$AF$225="","",'Deal_Master_Wide'!$AF$225)</x:f>
        <x:v>21</x:v>
      </x:c>
      <x:c r="AC1557" s="52" t="str">
        <x:f>IF(COUNT($P1557,$Q1557,$R1557,$S1557,$T1557,$U1557,$V1557,$W1557,$X1557)=9,"Yes","No")</x:f>
        <x:v>No</x:v>
      </x:c>
      <x:c r="AD1557" s="52" t="str">
        <x:f>IF(COUNT($Y1557,$Z1557)=2,"Yes","No")</x:f>
        <x:v>No</x:v>
      </x:c>
      <x:c r="AE1557" s="50" t="str"/>
      <x:c r="AF1557" t="str"/>
    </x:row>
    <x:row r="1558" ht="20" customHeight="1">
      <x:c r="A1558" s="50" t="str">
        <x:v>CTL-0223</x:v>
      </x:c>
      <x:c r="B1558" s="50" t="str">
        <x:v>Candidate alternative-rationale group</x:v>
      </x:c>
      <x:c r="C1558" s="52" t="str">
        <x:f>IF('Deal_Master_Wide'!$AU$225="","",'Deal_Master_Wide'!$AU$225)</x:f>
        <x:v>Not reviewed</x:v>
      </x:c>
      <x:c r="D1558" s="52" t="str">
        <x:f>IF('Deal_Master_Wide'!$AV$225="","",'Deal_Master_Wide'!$AV$225)</x:f>
        <x:v>Not assessed</x:v>
      </x:c>
      <x:c r="E1558" s="50" t="n">
        <x:v>0</x:v>
      </x:c>
      <x:c r="F1558" s="52" t="str">
        <x:f>IF(OR($C1558="High-confidence innovation-driven",$C1558="Medium-confidence innovation-driven"),1,IF($C1558="Clear alternative-rationale",0,""))</x:f>
      </x:c>
      <x:c r="G1558" s="52" t="str">
        <x:f>IF('Deal_Master_Wide'!$M$225="","",'Deal_Master_Wide'!$M$225)</x:f>
        <x:v>Review</x:v>
      </x:c>
      <x:c r="H1558" s="50" t="str">
        <x:v>Kite Pharma Inc</x:v>
      </x:c>
      <x:c r="I1558" s="50" t="str">
        <x:v>T-Cell Factory B.V.</x:v>
      </x:c>
      <x:c r="J1558" s="50" t="n">
        <x:v>2015</x:v>
      </x:c>
      <x:c r="K1558" s="50" t="n">
        <x:v>-1</x:v>
      </x:c>
      <x:c r="L1558" s="50" t="n">
        <x:v>2014</x:v>
      </x:c>
      <x:c r="M1558" s="50" t="n">
        <x:v>0</x:v>
      </x:c>
      <x:c r="N1558" s="50" t="n">
        <x:v>0</x:v>
      </x:c>
      <x:c r="O1558" s="52" t="str">
        <x:f>IF($F1558="","",$F1558*$M1558)</x:f>
      </x:c>
      <x:c r="P1558" s="54" t="str">
        <x:f>IF('Deal_Master_Wide'!$BR$225="","",'Deal_Master_Wide'!$BR$225)</x:f>
      </x:c>
      <x:c r="Q1558" s="54" t="str">
        <x:f>IF('Deal_Master_Wide'!$BY$225="","",'Deal_Master_Wide'!$BY$225)</x:f>
      </x:c>
      <x:c r="R1558" s="54" t="str">
        <x:f>IF('Deal_Master_Wide'!$CF$225="","",'Deal_Master_Wide'!$CF$225)</x:f>
      </x:c>
      <x:c r="S1558" s="54" t="str">
        <x:f>IF('Deal_Master_Wide'!$CM$225="","",'Deal_Master_Wide'!$CM$225)</x:f>
      </x:c>
      <x:c r="T1558" s="54" t="str">
        <x:f>IF('Deal_Master_Wide'!$CT$225="","",'Deal_Master_Wide'!$CT$225)</x:f>
      </x:c>
      <x:c r="U1558" s="54" t="str">
        <x:f>IF('Deal_Master_Wide'!$DA$225="","",'Deal_Master_Wide'!$DA$225)</x:f>
      </x:c>
      <x:c r="V1558" s="56" t="str">
        <x:f>IF('Deal_Master_Wide'!$DH$225="","",'Deal_Master_Wide'!$DH$225)</x:f>
      </x:c>
      <x:c r="W1558" s="56" t="str">
        <x:f>IF('Deal_Master_Wide'!$DO$225="","",'Deal_Master_Wide'!$DO$225)</x:f>
      </x:c>
      <x:c r="X1558" s="56" t="str">
        <x:f>IF('Deal_Master_Wide'!$DV$225="","",'Deal_Master_Wide'!$DV$225)</x:f>
      </x:c>
      <x:c r="Y1558" s="118" t="str">
        <x:f>IF('Deal_Master_Wide'!$EC$225="","",'Deal_Master_Wide'!$EC$225)</x:f>
      </x:c>
      <x:c r="Z1558" s="118" t="str">
        <x:f>IF('Deal_Master_Wide'!$EJ$225="","",'Deal_Master_Wide'!$EJ$225)</x:f>
      </x:c>
      <x:c r="AA1558" s="52" t="str">
        <x:f>IF('Deal_Master_Wide'!$AL$225="","",'Deal_Master_Wide'!$AL$225)</x:f>
        <x:v>Unknown</x:v>
      </x:c>
      <x:c r="AB1558" s="54" t="n">
        <x:f>IF('Deal_Master_Wide'!$AF$225="","",'Deal_Master_Wide'!$AF$225)</x:f>
        <x:v>21</x:v>
      </x:c>
      <x:c r="AC1558" s="52" t="str">
        <x:f>IF(COUNT($P1558,$Q1558,$R1558,$S1558,$T1558,$U1558,$V1558,$W1558,$X1558)=9,"Yes","No")</x:f>
        <x:v>No</x:v>
      </x:c>
      <x:c r="AD1558" s="52" t="str">
        <x:f>IF(COUNT($Y1558,$Z1558)=2,"Yes","No")</x:f>
        <x:v>No</x:v>
      </x:c>
      <x:c r="AE1558" s="50" t="str"/>
      <x:c r="AF1558" t="str"/>
    </x:row>
    <x:row r="1559" ht="20" customHeight="1">
      <x:c r="A1559" s="50" t="str">
        <x:v>CTL-0223</x:v>
      </x:c>
      <x:c r="B1559" s="50" t="str">
        <x:v>Candidate alternative-rationale group</x:v>
      </x:c>
      <x:c r="C1559" s="52" t="str">
        <x:f>IF('Deal_Master_Wide'!$AU$225="","",'Deal_Master_Wide'!$AU$225)</x:f>
        <x:v>Not reviewed</x:v>
      </x:c>
      <x:c r="D1559" s="52" t="str">
        <x:f>IF('Deal_Master_Wide'!$AV$225="","",'Deal_Master_Wide'!$AV$225)</x:f>
        <x:v>Not assessed</x:v>
      </x:c>
      <x:c r="E1559" s="50" t="n">
        <x:v>0</x:v>
      </x:c>
      <x:c r="F1559" s="52" t="str">
        <x:f>IF(OR($C1559="High-confidence innovation-driven",$C1559="Medium-confidence innovation-driven"),1,IF($C1559="Clear alternative-rationale",0,""))</x:f>
      </x:c>
      <x:c r="G1559" s="52" t="str">
        <x:f>IF('Deal_Master_Wide'!$M$225="","",'Deal_Master_Wide'!$M$225)</x:f>
        <x:v>Review</x:v>
      </x:c>
      <x:c r="H1559" s="50" t="str">
        <x:v>Kite Pharma Inc</x:v>
      </x:c>
      <x:c r="I1559" s="50" t="str">
        <x:v>T-Cell Factory B.V.</x:v>
      </x:c>
      <x:c r="J1559" s="50" t="n">
        <x:v>2015</x:v>
      </x:c>
      <x:c r="K1559" s="50" t="n">
        <x:v>0</x:v>
      </x:c>
      <x:c r="L1559" s="50" t="n">
        <x:v>2015</x:v>
      </x:c>
      <x:c r="M1559" s="50" t="n">
        <x:v>0</x:v>
      </x:c>
      <x:c r="N1559" s="50" t="n">
        <x:v>1</x:v>
      </x:c>
      <x:c r="O1559" s="52" t="str">
        <x:f>IF($F1559="","",$F1559*$M1559)</x:f>
      </x:c>
      <x:c r="P1559" s="54" t="str">
        <x:f>IF('Deal_Master_Wide'!$BS$225="","",'Deal_Master_Wide'!$BS$225)</x:f>
      </x:c>
      <x:c r="Q1559" s="54" t="str">
        <x:f>IF('Deal_Master_Wide'!$BZ$225="","",'Deal_Master_Wide'!$BZ$225)</x:f>
      </x:c>
      <x:c r="R1559" s="54" t="str">
        <x:f>IF('Deal_Master_Wide'!$CG$225="","",'Deal_Master_Wide'!$CG$225)</x:f>
      </x:c>
      <x:c r="S1559" s="54" t="str">
        <x:f>IF('Deal_Master_Wide'!$CN$225="","",'Deal_Master_Wide'!$CN$225)</x:f>
      </x:c>
      <x:c r="T1559" s="54" t="str">
        <x:f>IF('Deal_Master_Wide'!$CU$225="","",'Deal_Master_Wide'!$CU$225)</x:f>
      </x:c>
      <x:c r="U1559" s="54" t="str">
        <x:f>IF('Deal_Master_Wide'!$DB$225="","",'Deal_Master_Wide'!$DB$225)</x:f>
      </x:c>
      <x:c r="V1559" s="56" t="str">
        <x:f>IF('Deal_Master_Wide'!$DI$225="","",'Deal_Master_Wide'!$DI$225)</x:f>
      </x:c>
      <x:c r="W1559" s="56" t="str">
        <x:f>IF('Deal_Master_Wide'!$DP$225="","",'Deal_Master_Wide'!$DP$225)</x:f>
      </x:c>
      <x:c r="X1559" s="56" t="str">
        <x:f>IF('Deal_Master_Wide'!$DW$225="","",'Deal_Master_Wide'!$DW$225)</x:f>
      </x:c>
      <x:c r="Y1559" s="118" t="str">
        <x:f>IF('Deal_Master_Wide'!$ED$225="","",'Deal_Master_Wide'!$ED$225)</x:f>
      </x:c>
      <x:c r="Z1559" s="118" t="str">
        <x:f>IF('Deal_Master_Wide'!$EK$225="","",'Deal_Master_Wide'!$EK$225)</x:f>
      </x:c>
      <x:c r="AA1559" s="52" t="str">
        <x:f>IF('Deal_Master_Wide'!$AL$225="","",'Deal_Master_Wide'!$AL$225)</x:f>
        <x:v>Unknown</x:v>
      </x:c>
      <x:c r="AB1559" s="54" t="n">
        <x:f>IF('Deal_Master_Wide'!$AF$225="","",'Deal_Master_Wide'!$AF$225)</x:f>
        <x:v>21</x:v>
      </x:c>
      <x:c r="AC1559" s="52" t="str">
        <x:f>IF(COUNT($P1559,$Q1559,$R1559,$S1559,$T1559,$U1559,$V1559,$W1559,$X1559)=9,"Yes","No")</x:f>
        <x:v>No</x:v>
      </x:c>
      <x:c r="AD1559" s="52" t="str">
        <x:f>IF(COUNT($Y1559,$Z1559)=2,"Yes","No")</x:f>
        <x:v>No</x:v>
      </x:c>
      <x:c r="AE1559" s="50" t="str"/>
      <x:c r="AF1559" t="str"/>
    </x:row>
    <x:row r="1560" ht="20" customHeight="1">
      <x:c r="A1560" s="50" t="str">
        <x:v>CTL-0223</x:v>
      </x:c>
      <x:c r="B1560" s="50" t="str">
        <x:v>Candidate alternative-rationale group</x:v>
      </x:c>
      <x:c r="C1560" s="52" t="str">
        <x:f>IF('Deal_Master_Wide'!$AU$225="","",'Deal_Master_Wide'!$AU$225)</x:f>
        <x:v>Not reviewed</x:v>
      </x:c>
      <x:c r="D1560" s="52" t="str">
        <x:f>IF('Deal_Master_Wide'!$AV$225="","",'Deal_Master_Wide'!$AV$225)</x:f>
        <x:v>Not assessed</x:v>
      </x:c>
      <x:c r="E1560" s="50" t="n">
        <x:v>0</x:v>
      </x:c>
      <x:c r="F1560" s="52" t="str">
        <x:f>IF(OR($C1560="High-confidence innovation-driven",$C1560="Medium-confidence innovation-driven"),1,IF($C1560="Clear alternative-rationale",0,""))</x:f>
      </x:c>
      <x:c r="G1560" s="52" t="str">
        <x:f>IF('Deal_Master_Wide'!$M$225="","",'Deal_Master_Wide'!$M$225)</x:f>
        <x:v>Review</x:v>
      </x:c>
      <x:c r="H1560" s="50" t="str">
        <x:v>Kite Pharma Inc</x:v>
      </x:c>
      <x:c r="I1560" s="50" t="str">
        <x:v>T-Cell Factory B.V.</x:v>
      </x:c>
      <x:c r="J1560" s="50" t="n">
        <x:v>2015</x:v>
      </x:c>
      <x:c r="K1560" s="50" t="n">
        <x:v>1</x:v>
      </x:c>
      <x:c r="L1560" s="50" t="n">
        <x:v>2016</x:v>
      </x:c>
      <x:c r="M1560" s="50" t="n">
        <x:v>1</x:v>
      </x:c>
      <x:c r="N1560" s="50" t="n">
        <x:v>1</x:v>
      </x:c>
      <x:c r="O1560" s="52" t="str">
        <x:f>IF($F1560="","",$F1560*$M1560)</x:f>
      </x:c>
      <x:c r="P1560" s="54" t="str">
        <x:f>IF('Deal_Master_Wide'!$BT$225="","",'Deal_Master_Wide'!$BT$225)</x:f>
      </x:c>
      <x:c r="Q1560" s="54" t="str">
        <x:f>IF('Deal_Master_Wide'!$CA$225="","",'Deal_Master_Wide'!$CA$225)</x:f>
      </x:c>
      <x:c r="R1560" s="54" t="str">
        <x:f>IF('Deal_Master_Wide'!$CH$225="","",'Deal_Master_Wide'!$CH$225)</x:f>
      </x:c>
      <x:c r="S1560" s="54" t="str">
        <x:f>IF('Deal_Master_Wide'!$CO$225="","",'Deal_Master_Wide'!$CO$225)</x:f>
      </x:c>
      <x:c r="T1560" s="54" t="str">
        <x:f>IF('Deal_Master_Wide'!$CV$225="","",'Deal_Master_Wide'!$CV$225)</x:f>
      </x:c>
      <x:c r="U1560" s="54" t="str">
        <x:f>IF('Deal_Master_Wide'!$DC$225="","",'Deal_Master_Wide'!$DC$225)</x:f>
      </x:c>
      <x:c r="V1560" s="56" t="str">
        <x:f>IF('Deal_Master_Wide'!$DJ$225="","",'Deal_Master_Wide'!$DJ$225)</x:f>
      </x:c>
      <x:c r="W1560" s="56" t="str">
        <x:f>IF('Deal_Master_Wide'!$DQ$225="","",'Deal_Master_Wide'!$DQ$225)</x:f>
      </x:c>
      <x:c r="X1560" s="56" t="str">
        <x:f>IF('Deal_Master_Wide'!$DX$225="","",'Deal_Master_Wide'!$DX$225)</x:f>
      </x:c>
      <x:c r="Y1560" s="118" t="str">
        <x:f>IF('Deal_Master_Wide'!$EE$225="","",'Deal_Master_Wide'!$EE$225)</x:f>
      </x:c>
      <x:c r="Z1560" s="118" t="str">
        <x:f>IF('Deal_Master_Wide'!$EL$225="","",'Deal_Master_Wide'!$EL$225)</x:f>
      </x:c>
      <x:c r="AA1560" s="52" t="str">
        <x:f>IF('Deal_Master_Wide'!$AL$225="","",'Deal_Master_Wide'!$AL$225)</x:f>
        <x:v>Unknown</x:v>
      </x:c>
      <x:c r="AB1560" s="54" t="n">
        <x:f>IF('Deal_Master_Wide'!$AF$225="","",'Deal_Master_Wide'!$AF$225)</x:f>
        <x:v>21</x:v>
      </x:c>
      <x:c r="AC1560" s="52" t="str">
        <x:f>IF(COUNT($P1560,$Q1560,$R1560,$S1560,$T1560,$U1560,$V1560,$W1560,$X1560)=9,"Yes","No")</x:f>
        <x:v>No</x:v>
      </x:c>
      <x:c r="AD1560" s="52" t="str">
        <x:f>IF(COUNT($Y1560,$Z1560)=2,"Yes","No")</x:f>
        <x:v>No</x:v>
      </x:c>
      <x:c r="AE1560" s="50" t="str"/>
      <x:c r="AF1560" t="str"/>
    </x:row>
    <x:row r="1561" ht="20" customHeight="1">
      <x:c r="A1561" s="50" t="str">
        <x:v>CTL-0223</x:v>
      </x:c>
      <x:c r="B1561" s="50" t="str">
        <x:v>Candidate alternative-rationale group</x:v>
      </x:c>
      <x:c r="C1561" s="52" t="str">
        <x:f>IF('Deal_Master_Wide'!$AU$225="","",'Deal_Master_Wide'!$AU$225)</x:f>
        <x:v>Not reviewed</x:v>
      </x:c>
      <x:c r="D1561" s="52" t="str">
        <x:f>IF('Deal_Master_Wide'!$AV$225="","",'Deal_Master_Wide'!$AV$225)</x:f>
        <x:v>Not assessed</x:v>
      </x:c>
      <x:c r="E1561" s="50" t="n">
        <x:v>0</x:v>
      </x:c>
      <x:c r="F1561" s="52" t="str">
        <x:f>IF(OR($C1561="High-confidence innovation-driven",$C1561="Medium-confidence innovation-driven"),1,IF($C1561="Clear alternative-rationale",0,""))</x:f>
      </x:c>
      <x:c r="G1561" s="52" t="str">
        <x:f>IF('Deal_Master_Wide'!$M$225="","",'Deal_Master_Wide'!$M$225)</x:f>
        <x:v>Review</x:v>
      </x:c>
      <x:c r="H1561" s="50" t="str">
        <x:v>Kite Pharma Inc</x:v>
      </x:c>
      <x:c r="I1561" s="50" t="str">
        <x:v>T-Cell Factory B.V.</x:v>
      </x:c>
      <x:c r="J1561" s="50" t="n">
        <x:v>2015</x:v>
      </x:c>
      <x:c r="K1561" s="50" t="n">
        <x:v>2</x:v>
      </x:c>
      <x:c r="L1561" s="50" t="n">
        <x:v>2017</x:v>
      </x:c>
      <x:c r="M1561" s="50" t="n">
        <x:v>1</x:v>
      </x:c>
      <x:c r="N1561" s="50" t="n">
        <x:v>1</x:v>
      </x:c>
      <x:c r="O1561" s="52" t="str">
        <x:f>IF($F1561="","",$F1561*$M1561)</x:f>
      </x:c>
      <x:c r="P1561" s="54" t="str">
        <x:f>IF('Deal_Master_Wide'!$BU$225="","",'Deal_Master_Wide'!$BU$225)</x:f>
      </x:c>
      <x:c r="Q1561" s="54" t="str">
        <x:f>IF('Deal_Master_Wide'!$CB$225="","",'Deal_Master_Wide'!$CB$225)</x:f>
      </x:c>
      <x:c r="R1561" s="54" t="str">
        <x:f>IF('Deal_Master_Wide'!$CI$225="","",'Deal_Master_Wide'!$CI$225)</x:f>
      </x:c>
      <x:c r="S1561" s="54" t="str">
        <x:f>IF('Deal_Master_Wide'!$CP$225="","",'Deal_Master_Wide'!$CP$225)</x:f>
      </x:c>
      <x:c r="T1561" s="54" t="str">
        <x:f>IF('Deal_Master_Wide'!$CW$225="","",'Deal_Master_Wide'!$CW$225)</x:f>
      </x:c>
      <x:c r="U1561" s="54" t="str">
        <x:f>IF('Deal_Master_Wide'!$DD$225="","",'Deal_Master_Wide'!$DD$225)</x:f>
      </x:c>
      <x:c r="V1561" s="56" t="str">
        <x:f>IF('Deal_Master_Wide'!$DK$225="","",'Deal_Master_Wide'!$DK$225)</x:f>
      </x:c>
      <x:c r="W1561" s="56" t="str">
        <x:f>IF('Deal_Master_Wide'!$DR$225="","",'Deal_Master_Wide'!$DR$225)</x:f>
      </x:c>
      <x:c r="X1561" s="56" t="str">
        <x:f>IF('Deal_Master_Wide'!$DY$225="","",'Deal_Master_Wide'!$DY$225)</x:f>
      </x:c>
      <x:c r="Y1561" s="118" t="str">
        <x:f>IF('Deal_Master_Wide'!$EF$225="","",'Deal_Master_Wide'!$EF$225)</x:f>
      </x:c>
      <x:c r="Z1561" s="118" t="str">
        <x:f>IF('Deal_Master_Wide'!$EM$225="","",'Deal_Master_Wide'!$EM$225)</x:f>
      </x:c>
      <x:c r="AA1561" s="52" t="str">
        <x:f>IF('Deal_Master_Wide'!$AL$225="","",'Deal_Master_Wide'!$AL$225)</x:f>
        <x:v>Unknown</x:v>
      </x:c>
      <x:c r="AB1561" s="54" t="n">
        <x:f>IF('Deal_Master_Wide'!$AF$225="","",'Deal_Master_Wide'!$AF$225)</x:f>
        <x:v>21</x:v>
      </x:c>
      <x:c r="AC1561" s="52" t="str">
        <x:f>IF(COUNT($P1561,$Q1561,$R1561,$S1561,$T1561,$U1561,$V1561,$W1561,$X1561)=9,"Yes","No")</x:f>
        <x:v>No</x:v>
      </x:c>
      <x:c r="AD1561" s="52" t="str">
        <x:f>IF(COUNT($Y1561,$Z1561)=2,"Yes","No")</x:f>
        <x:v>No</x:v>
      </x:c>
      <x:c r="AE1561" s="50" t="str"/>
      <x:c r="AF1561" t="str"/>
    </x:row>
    <x:row r="1562" ht="20" customHeight="1">
      <x:c r="A1562" s="50" t="str">
        <x:v>CTL-0223</x:v>
      </x:c>
      <x:c r="B1562" s="50" t="str">
        <x:v>Candidate alternative-rationale group</x:v>
      </x:c>
      <x:c r="C1562" s="52" t="str">
        <x:f>IF('Deal_Master_Wide'!$AU$225="","",'Deal_Master_Wide'!$AU$225)</x:f>
        <x:v>Not reviewed</x:v>
      </x:c>
      <x:c r="D1562" s="52" t="str">
        <x:f>IF('Deal_Master_Wide'!$AV$225="","",'Deal_Master_Wide'!$AV$225)</x:f>
        <x:v>Not assessed</x:v>
      </x:c>
      <x:c r="E1562" s="50" t="n">
        <x:v>0</x:v>
      </x:c>
      <x:c r="F1562" s="52" t="str">
        <x:f>IF(OR($C1562="High-confidence innovation-driven",$C1562="Medium-confidence innovation-driven"),1,IF($C1562="Clear alternative-rationale",0,""))</x:f>
      </x:c>
      <x:c r="G1562" s="52" t="str">
        <x:f>IF('Deal_Master_Wide'!$M$225="","",'Deal_Master_Wide'!$M$225)</x:f>
        <x:v>Review</x:v>
      </x:c>
      <x:c r="H1562" s="50" t="str">
        <x:v>Kite Pharma Inc</x:v>
      </x:c>
      <x:c r="I1562" s="50" t="str">
        <x:v>T-Cell Factory B.V.</x:v>
      </x:c>
      <x:c r="J1562" s="50" t="n">
        <x:v>2015</x:v>
      </x:c>
      <x:c r="K1562" s="50" t="n">
        <x:v>3</x:v>
      </x:c>
      <x:c r="L1562" s="50" t="n">
        <x:v>2018</x:v>
      </x:c>
      <x:c r="M1562" s="50" t="n">
        <x:v>1</x:v>
      </x:c>
      <x:c r="N1562" s="50" t="n">
        <x:v>1</x:v>
      </x:c>
      <x:c r="O1562" s="52" t="str">
        <x:f>IF($F1562="","",$F1562*$M1562)</x:f>
      </x:c>
      <x:c r="P1562" s="54" t="str">
        <x:f>IF('Deal_Master_Wide'!$BV$225="","",'Deal_Master_Wide'!$BV$225)</x:f>
      </x:c>
      <x:c r="Q1562" s="54" t="str">
        <x:f>IF('Deal_Master_Wide'!$CC$225="","",'Deal_Master_Wide'!$CC$225)</x:f>
      </x:c>
      <x:c r="R1562" s="54" t="str">
        <x:f>IF('Deal_Master_Wide'!$CJ$225="","",'Deal_Master_Wide'!$CJ$225)</x:f>
      </x:c>
      <x:c r="S1562" s="54" t="str">
        <x:f>IF('Deal_Master_Wide'!$CQ$225="","",'Deal_Master_Wide'!$CQ$225)</x:f>
      </x:c>
      <x:c r="T1562" s="54" t="str">
        <x:f>IF('Deal_Master_Wide'!$CX$225="","",'Deal_Master_Wide'!$CX$225)</x:f>
      </x:c>
      <x:c r="U1562" s="54" t="str">
        <x:f>IF('Deal_Master_Wide'!$DE$225="","",'Deal_Master_Wide'!$DE$225)</x:f>
      </x:c>
      <x:c r="V1562" s="56" t="str">
        <x:f>IF('Deal_Master_Wide'!$DL$225="","",'Deal_Master_Wide'!$DL$225)</x:f>
      </x:c>
      <x:c r="W1562" s="56" t="str">
        <x:f>IF('Deal_Master_Wide'!$DS$225="","",'Deal_Master_Wide'!$DS$225)</x:f>
      </x:c>
      <x:c r="X1562" s="56" t="str">
        <x:f>IF('Deal_Master_Wide'!$DZ$225="","",'Deal_Master_Wide'!$DZ$225)</x:f>
      </x:c>
      <x:c r="Y1562" s="118" t="str">
        <x:f>IF('Deal_Master_Wide'!$EG$225="","",'Deal_Master_Wide'!$EG$225)</x:f>
      </x:c>
      <x:c r="Z1562" s="118" t="str">
        <x:f>IF('Deal_Master_Wide'!$EN$225="","",'Deal_Master_Wide'!$EN$225)</x:f>
      </x:c>
      <x:c r="AA1562" s="52" t="str">
        <x:f>IF('Deal_Master_Wide'!$AL$225="","",'Deal_Master_Wide'!$AL$225)</x:f>
        <x:v>Unknown</x:v>
      </x:c>
      <x:c r="AB1562" s="54" t="n">
        <x:f>IF('Deal_Master_Wide'!$AF$225="","",'Deal_Master_Wide'!$AF$225)</x:f>
        <x:v>21</x:v>
      </x:c>
      <x:c r="AC1562" s="52" t="str">
        <x:f>IF(COUNT($P1562,$Q1562,$R1562,$S1562,$T1562,$U1562,$V1562,$W1562,$X1562)=9,"Yes","No")</x:f>
        <x:v>No</x:v>
      </x:c>
      <x:c r="AD1562" s="52" t="str">
        <x:f>IF(COUNT($Y1562,$Z1562)=2,"Yes","No")</x:f>
        <x:v>No</x:v>
      </x:c>
      <x:c r="AE1562" s="50" t="str"/>
      <x:c r="AF1562" t="str"/>
    </x:row>
    <x:row r="1563" ht="20" customHeight="1">
      <x:c r="A1563" s="50" t="str">
        <x:v>CTL-0224</x:v>
      </x:c>
      <x:c r="B1563" s="50" t="str">
        <x:v>Candidate alternative-rationale group</x:v>
      </x:c>
      <x:c r="C1563" s="52" t="str">
        <x:f>IF('Deal_Master_Wide'!$AU$226="","",'Deal_Master_Wide'!$AU$226)</x:f>
        <x:v>Not reviewed</x:v>
      </x:c>
      <x:c r="D1563" s="52" t="str">
        <x:f>IF('Deal_Master_Wide'!$AV$226="","",'Deal_Master_Wide'!$AV$226)</x:f>
        <x:v>Not assessed</x:v>
      </x:c>
      <x:c r="E1563" s="50" t="n">
        <x:v>0</x:v>
      </x:c>
      <x:c r="F1563" s="52" t="str">
        <x:f>IF(OR($C1563="High-confidence innovation-driven",$C1563="Medium-confidence innovation-driven"),1,IF($C1563="Clear alternative-rationale",0,""))</x:f>
      </x:c>
      <x:c r="G1563" s="52" t="str">
        <x:f>IF('Deal_Master_Wide'!$M$226="","",'Deal_Master_Wide'!$M$226)</x:f>
        <x:v>Review</x:v>
      </x:c>
      <x:c r="H1563" s="50" t="str">
        <x:v>Undisclosed</x:v>
      </x:c>
      <x:c r="I1563" s="50" t="str">
        <x:v>Dem Ilac San ve Tic AS</x:v>
      </x:c>
      <x:c r="J1563" s="50" t="n">
        <x:v>2015</x:v>
      </x:c>
      <x:c r="K1563" s="50" t="n">
        <x:v>-3</x:v>
      </x:c>
      <x:c r="L1563" s="50" t="n">
        <x:v>2012</x:v>
      </x:c>
      <x:c r="M1563" s="50" t="n">
        <x:v>0</x:v>
      </x:c>
      <x:c r="N1563" s="50" t="n">
        <x:v>0</x:v>
      </x:c>
      <x:c r="O1563" s="52" t="str">
        <x:f>IF($F1563="","",$F1563*$M1563)</x:f>
      </x:c>
      <x:c r="P1563" s="54" t="str">
        <x:f>IF('Deal_Master_Wide'!$BP$226="","",'Deal_Master_Wide'!$BP$226)</x:f>
      </x:c>
      <x:c r="Q1563" s="54" t="str">
        <x:f>IF('Deal_Master_Wide'!$BW$226="","",'Deal_Master_Wide'!$BW$226)</x:f>
      </x:c>
      <x:c r="R1563" s="54" t="str">
        <x:f>IF('Deal_Master_Wide'!$CD$226="","",'Deal_Master_Wide'!$CD$226)</x:f>
      </x:c>
      <x:c r="S1563" s="54" t="str">
        <x:f>IF('Deal_Master_Wide'!$CK$226="","",'Deal_Master_Wide'!$CK$226)</x:f>
      </x:c>
      <x:c r="T1563" s="54" t="str">
        <x:f>IF('Deal_Master_Wide'!$CR$226="","",'Deal_Master_Wide'!$CR$226)</x:f>
      </x:c>
      <x:c r="U1563" s="54" t="str">
        <x:f>IF('Deal_Master_Wide'!$CY$226="","",'Deal_Master_Wide'!$CY$226)</x:f>
      </x:c>
      <x:c r="V1563" s="56" t="str">
        <x:f>IF('Deal_Master_Wide'!$DF$226="","",'Deal_Master_Wide'!$DF$226)</x:f>
      </x:c>
      <x:c r="W1563" s="56" t="str">
        <x:f>IF('Deal_Master_Wide'!$DM$226="","",'Deal_Master_Wide'!$DM$226)</x:f>
      </x:c>
      <x:c r="X1563" s="56" t="str">
        <x:f>IF('Deal_Master_Wide'!$DT$226="","",'Deal_Master_Wide'!$DT$226)</x:f>
      </x:c>
      <x:c r="Y1563" s="118" t="str">
        <x:f>IF('Deal_Master_Wide'!$EA$226="","",'Deal_Master_Wide'!$EA$226)</x:f>
      </x:c>
      <x:c r="Z1563" s="118" t="str">
        <x:f>IF('Deal_Master_Wide'!$EH$226="","",'Deal_Master_Wide'!$EH$226)</x:f>
      </x:c>
      <x:c r="AA1563" s="52" t="str">
        <x:f>IF('Deal_Master_Wide'!$AL$226="","",'Deal_Master_Wide'!$AL$226)</x:f>
        <x:v>Unknown</x:v>
      </x:c>
      <x:c r="AB1563" s="54" t="str">
        <x:f>IF('Deal_Master_Wide'!$AF$226="","",'Deal_Master_Wide'!$AF$226)</x:f>
      </x:c>
      <x:c r="AC1563" s="52" t="str">
        <x:f>IF(COUNT($P1563,$Q1563,$R1563,$S1563,$T1563,$U1563,$V1563,$W1563,$X1563)=9,"Yes","No")</x:f>
        <x:v>No</x:v>
      </x:c>
      <x:c r="AD1563" s="52" t="str">
        <x:f>IF(COUNT($Y1563,$Z1563)=2,"Yes","No")</x:f>
        <x:v>No</x:v>
      </x:c>
      <x:c r="AE1563" s="50" t="str"/>
      <x:c r="AF1563" t="str"/>
    </x:row>
    <x:row r="1564" ht="20" customHeight="1">
      <x:c r="A1564" s="50" t="str">
        <x:v>CTL-0224</x:v>
      </x:c>
      <x:c r="B1564" s="50" t="str">
        <x:v>Candidate alternative-rationale group</x:v>
      </x:c>
      <x:c r="C1564" s="52" t="str">
        <x:f>IF('Deal_Master_Wide'!$AU$226="","",'Deal_Master_Wide'!$AU$226)</x:f>
        <x:v>Not reviewed</x:v>
      </x:c>
      <x:c r="D1564" s="52" t="str">
        <x:f>IF('Deal_Master_Wide'!$AV$226="","",'Deal_Master_Wide'!$AV$226)</x:f>
        <x:v>Not assessed</x:v>
      </x:c>
      <x:c r="E1564" s="50" t="n">
        <x:v>0</x:v>
      </x:c>
      <x:c r="F1564" s="52" t="str">
        <x:f>IF(OR($C1564="High-confidence innovation-driven",$C1564="Medium-confidence innovation-driven"),1,IF($C1564="Clear alternative-rationale",0,""))</x:f>
      </x:c>
      <x:c r="G1564" s="52" t="str">
        <x:f>IF('Deal_Master_Wide'!$M$226="","",'Deal_Master_Wide'!$M$226)</x:f>
        <x:v>Review</x:v>
      </x:c>
      <x:c r="H1564" s="50" t="str">
        <x:v>Undisclosed</x:v>
      </x:c>
      <x:c r="I1564" s="50" t="str">
        <x:v>Dem Ilac San ve Tic AS</x:v>
      </x:c>
      <x:c r="J1564" s="50" t="n">
        <x:v>2015</x:v>
      </x:c>
      <x:c r="K1564" s="50" t="n">
        <x:v>-2</x:v>
      </x:c>
      <x:c r="L1564" s="50" t="n">
        <x:v>2013</x:v>
      </x:c>
      <x:c r="M1564" s="50" t="n">
        <x:v>0</x:v>
      </x:c>
      <x:c r="N1564" s="50" t="n">
        <x:v>0</x:v>
      </x:c>
      <x:c r="O1564" s="52" t="str">
        <x:f>IF($F1564="","",$F1564*$M1564)</x:f>
      </x:c>
      <x:c r="P1564" s="54" t="str">
        <x:f>IF('Deal_Master_Wide'!$BQ$226="","",'Deal_Master_Wide'!$BQ$226)</x:f>
      </x:c>
      <x:c r="Q1564" s="54" t="str">
        <x:f>IF('Deal_Master_Wide'!$BX$226="","",'Deal_Master_Wide'!$BX$226)</x:f>
      </x:c>
      <x:c r="R1564" s="54" t="str">
        <x:f>IF('Deal_Master_Wide'!$CE$226="","",'Deal_Master_Wide'!$CE$226)</x:f>
      </x:c>
      <x:c r="S1564" s="54" t="str">
        <x:f>IF('Deal_Master_Wide'!$CL$226="","",'Deal_Master_Wide'!$CL$226)</x:f>
      </x:c>
      <x:c r="T1564" s="54" t="str">
        <x:f>IF('Deal_Master_Wide'!$CS$226="","",'Deal_Master_Wide'!$CS$226)</x:f>
      </x:c>
      <x:c r="U1564" s="54" t="str">
        <x:f>IF('Deal_Master_Wide'!$CZ$226="","",'Deal_Master_Wide'!$CZ$226)</x:f>
      </x:c>
      <x:c r="V1564" s="56" t="str">
        <x:f>IF('Deal_Master_Wide'!$DG$226="","",'Deal_Master_Wide'!$DG$226)</x:f>
      </x:c>
      <x:c r="W1564" s="56" t="str">
        <x:f>IF('Deal_Master_Wide'!$DN$226="","",'Deal_Master_Wide'!$DN$226)</x:f>
      </x:c>
      <x:c r="X1564" s="56" t="str">
        <x:f>IF('Deal_Master_Wide'!$DU$226="","",'Deal_Master_Wide'!$DU$226)</x:f>
      </x:c>
      <x:c r="Y1564" s="118" t="str">
        <x:f>IF('Deal_Master_Wide'!$EB$226="","",'Deal_Master_Wide'!$EB$226)</x:f>
      </x:c>
      <x:c r="Z1564" s="118" t="str">
        <x:f>IF('Deal_Master_Wide'!$EI$226="","",'Deal_Master_Wide'!$EI$226)</x:f>
      </x:c>
      <x:c r="AA1564" s="52" t="str">
        <x:f>IF('Deal_Master_Wide'!$AL$226="","",'Deal_Master_Wide'!$AL$226)</x:f>
        <x:v>Unknown</x:v>
      </x:c>
      <x:c r="AB1564" s="54" t="str">
        <x:f>IF('Deal_Master_Wide'!$AF$226="","",'Deal_Master_Wide'!$AF$226)</x:f>
      </x:c>
      <x:c r="AC1564" s="52" t="str">
        <x:f>IF(COUNT($P1564,$Q1564,$R1564,$S1564,$T1564,$U1564,$V1564,$W1564,$X1564)=9,"Yes","No")</x:f>
        <x:v>No</x:v>
      </x:c>
      <x:c r="AD1564" s="52" t="str">
        <x:f>IF(COUNT($Y1564,$Z1564)=2,"Yes","No")</x:f>
        <x:v>No</x:v>
      </x:c>
      <x:c r="AE1564" s="50" t="str"/>
      <x:c r="AF1564" t="str"/>
    </x:row>
    <x:row r="1565" ht="20" customHeight="1">
      <x:c r="A1565" s="50" t="str">
        <x:v>CTL-0224</x:v>
      </x:c>
      <x:c r="B1565" s="50" t="str">
        <x:v>Candidate alternative-rationale group</x:v>
      </x:c>
      <x:c r="C1565" s="52" t="str">
        <x:f>IF('Deal_Master_Wide'!$AU$226="","",'Deal_Master_Wide'!$AU$226)</x:f>
        <x:v>Not reviewed</x:v>
      </x:c>
      <x:c r="D1565" s="52" t="str">
        <x:f>IF('Deal_Master_Wide'!$AV$226="","",'Deal_Master_Wide'!$AV$226)</x:f>
        <x:v>Not assessed</x:v>
      </x:c>
      <x:c r="E1565" s="50" t="n">
        <x:v>0</x:v>
      </x:c>
      <x:c r="F1565" s="52" t="str">
        <x:f>IF(OR($C1565="High-confidence innovation-driven",$C1565="Medium-confidence innovation-driven"),1,IF($C1565="Clear alternative-rationale",0,""))</x:f>
      </x:c>
      <x:c r="G1565" s="52" t="str">
        <x:f>IF('Deal_Master_Wide'!$M$226="","",'Deal_Master_Wide'!$M$226)</x:f>
        <x:v>Review</x:v>
      </x:c>
      <x:c r="H1565" s="50" t="str">
        <x:v>Undisclosed</x:v>
      </x:c>
      <x:c r="I1565" s="50" t="str">
        <x:v>Dem Ilac San ve Tic AS</x:v>
      </x:c>
      <x:c r="J1565" s="50" t="n">
        <x:v>2015</x:v>
      </x:c>
      <x:c r="K1565" s="50" t="n">
        <x:v>-1</x:v>
      </x:c>
      <x:c r="L1565" s="50" t="n">
        <x:v>2014</x:v>
      </x:c>
      <x:c r="M1565" s="50" t="n">
        <x:v>0</x:v>
      </x:c>
      <x:c r="N1565" s="50" t="n">
        <x:v>0</x:v>
      </x:c>
      <x:c r="O1565" s="52" t="str">
        <x:f>IF($F1565="","",$F1565*$M1565)</x:f>
      </x:c>
      <x:c r="P1565" s="54" t="str">
        <x:f>IF('Deal_Master_Wide'!$BR$226="","",'Deal_Master_Wide'!$BR$226)</x:f>
      </x:c>
      <x:c r="Q1565" s="54" t="str">
        <x:f>IF('Deal_Master_Wide'!$BY$226="","",'Deal_Master_Wide'!$BY$226)</x:f>
      </x:c>
      <x:c r="R1565" s="54" t="str">
        <x:f>IF('Deal_Master_Wide'!$CF$226="","",'Deal_Master_Wide'!$CF$226)</x:f>
      </x:c>
      <x:c r="S1565" s="54" t="str">
        <x:f>IF('Deal_Master_Wide'!$CM$226="","",'Deal_Master_Wide'!$CM$226)</x:f>
      </x:c>
      <x:c r="T1565" s="54" t="str">
        <x:f>IF('Deal_Master_Wide'!$CT$226="","",'Deal_Master_Wide'!$CT$226)</x:f>
      </x:c>
      <x:c r="U1565" s="54" t="str">
        <x:f>IF('Deal_Master_Wide'!$DA$226="","",'Deal_Master_Wide'!$DA$226)</x:f>
      </x:c>
      <x:c r="V1565" s="56" t="str">
        <x:f>IF('Deal_Master_Wide'!$DH$226="","",'Deal_Master_Wide'!$DH$226)</x:f>
      </x:c>
      <x:c r="W1565" s="56" t="str">
        <x:f>IF('Deal_Master_Wide'!$DO$226="","",'Deal_Master_Wide'!$DO$226)</x:f>
      </x:c>
      <x:c r="X1565" s="56" t="str">
        <x:f>IF('Deal_Master_Wide'!$DV$226="","",'Deal_Master_Wide'!$DV$226)</x:f>
      </x:c>
      <x:c r="Y1565" s="118" t="str">
        <x:f>IF('Deal_Master_Wide'!$EC$226="","",'Deal_Master_Wide'!$EC$226)</x:f>
      </x:c>
      <x:c r="Z1565" s="118" t="str">
        <x:f>IF('Deal_Master_Wide'!$EJ$226="","",'Deal_Master_Wide'!$EJ$226)</x:f>
      </x:c>
      <x:c r="AA1565" s="52" t="str">
        <x:f>IF('Deal_Master_Wide'!$AL$226="","",'Deal_Master_Wide'!$AL$226)</x:f>
        <x:v>Unknown</x:v>
      </x:c>
      <x:c r="AB1565" s="54" t="str">
        <x:f>IF('Deal_Master_Wide'!$AF$226="","",'Deal_Master_Wide'!$AF$226)</x:f>
      </x:c>
      <x:c r="AC1565" s="52" t="str">
        <x:f>IF(COUNT($P1565,$Q1565,$R1565,$S1565,$T1565,$U1565,$V1565,$W1565,$X1565)=9,"Yes","No")</x:f>
        <x:v>No</x:v>
      </x:c>
      <x:c r="AD1565" s="52" t="str">
        <x:f>IF(COUNT($Y1565,$Z1565)=2,"Yes","No")</x:f>
        <x:v>No</x:v>
      </x:c>
      <x:c r="AE1565" s="50" t="str"/>
      <x:c r="AF1565" t="str"/>
    </x:row>
    <x:row r="1566" ht="20" customHeight="1">
      <x:c r="A1566" s="50" t="str">
        <x:v>CTL-0224</x:v>
      </x:c>
      <x:c r="B1566" s="50" t="str">
        <x:v>Candidate alternative-rationale group</x:v>
      </x:c>
      <x:c r="C1566" s="52" t="str">
        <x:f>IF('Deal_Master_Wide'!$AU$226="","",'Deal_Master_Wide'!$AU$226)</x:f>
        <x:v>Not reviewed</x:v>
      </x:c>
      <x:c r="D1566" s="52" t="str">
        <x:f>IF('Deal_Master_Wide'!$AV$226="","",'Deal_Master_Wide'!$AV$226)</x:f>
        <x:v>Not assessed</x:v>
      </x:c>
      <x:c r="E1566" s="50" t="n">
        <x:v>0</x:v>
      </x:c>
      <x:c r="F1566" s="52" t="str">
        <x:f>IF(OR($C1566="High-confidence innovation-driven",$C1566="Medium-confidence innovation-driven"),1,IF($C1566="Clear alternative-rationale",0,""))</x:f>
      </x:c>
      <x:c r="G1566" s="52" t="str">
        <x:f>IF('Deal_Master_Wide'!$M$226="","",'Deal_Master_Wide'!$M$226)</x:f>
        <x:v>Review</x:v>
      </x:c>
      <x:c r="H1566" s="50" t="str">
        <x:v>Undisclosed</x:v>
      </x:c>
      <x:c r="I1566" s="50" t="str">
        <x:v>Dem Ilac San ve Tic AS</x:v>
      </x:c>
      <x:c r="J1566" s="50" t="n">
        <x:v>2015</x:v>
      </x:c>
      <x:c r="K1566" s="50" t="n">
        <x:v>0</x:v>
      </x:c>
      <x:c r="L1566" s="50" t="n">
        <x:v>2015</x:v>
      </x:c>
      <x:c r="M1566" s="50" t="n">
        <x:v>0</x:v>
      </x:c>
      <x:c r="N1566" s="50" t="n">
        <x:v>1</x:v>
      </x:c>
      <x:c r="O1566" s="52" t="str">
        <x:f>IF($F1566="","",$F1566*$M1566)</x:f>
      </x:c>
      <x:c r="P1566" s="54" t="str">
        <x:f>IF('Deal_Master_Wide'!$BS$226="","",'Deal_Master_Wide'!$BS$226)</x:f>
      </x:c>
      <x:c r="Q1566" s="54" t="str">
        <x:f>IF('Deal_Master_Wide'!$BZ$226="","",'Deal_Master_Wide'!$BZ$226)</x:f>
      </x:c>
      <x:c r="R1566" s="54" t="str">
        <x:f>IF('Deal_Master_Wide'!$CG$226="","",'Deal_Master_Wide'!$CG$226)</x:f>
      </x:c>
      <x:c r="S1566" s="54" t="str">
        <x:f>IF('Deal_Master_Wide'!$CN$226="","",'Deal_Master_Wide'!$CN$226)</x:f>
      </x:c>
      <x:c r="T1566" s="54" t="str">
        <x:f>IF('Deal_Master_Wide'!$CU$226="","",'Deal_Master_Wide'!$CU$226)</x:f>
      </x:c>
      <x:c r="U1566" s="54" t="str">
        <x:f>IF('Deal_Master_Wide'!$DB$226="","",'Deal_Master_Wide'!$DB$226)</x:f>
      </x:c>
      <x:c r="V1566" s="56" t="str">
        <x:f>IF('Deal_Master_Wide'!$DI$226="","",'Deal_Master_Wide'!$DI$226)</x:f>
      </x:c>
      <x:c r="W1566" s="56" t="str">
        <x:f>IF('Deal_Master_Wide'!$DP$226="","",'Deal_Master_Wide'!$DP$226)</x:f>
      </x:c>
      <x:c r="X1566" s="56" t="str">
        <x:f>IF('Deal_Master_Wide'!$DW$226="","",'Deal_Master_Wide'!$DW$226)</x:f>
      </x:c>
      <x:c r="Y1566" s="118" t="str">
        <x:f>IF('Deal_Master_Wide'!$ED$226="","",'Deal_Master_Wide'!$ED$226)</x:f>
      </x:c>
      <x:c r="Z1566" s="118" t="str">
        <x:f>IF('Deal_Master_Wide'!$EK$226="","",'Deal_Master_Wide'!$EK$226)</x:f>
      </x:c>
      <x:c r="AA1566" s="52" t="str">
        <x:f>IF('Deal_Master_Wide'!$AL$226="","",'Deal_Master_Wide'!$AL$226)</x:f>
        <x:v>Unknown</x:v>
      </x:c>
      <x:c r="AB1566" s="54" t="str">
        <x:f>IF('Deal_Master_Wide'!$AF$226="","",'Deal_Master_Wide'!$AF$226)</x:f>
      </x:c>
      <x:c r="AC1566" s="52" t="str">
        <x:f>IF(COUNT($P1566,$Q1566,$R1566,$S1566,$T1566,$U1566,$V1566,$W1566,$X1566)=9,"Yes","No")</x:f>
        <x:v>No</x:v>
      </x:c>
      <x:c r="AD1566" s="52" t="str">
        <x:f>IF(COUNT($Y1566,$Z1566)=2,"Yes","No")</x:f>
        <x:v>No</x:v>
      </x:c>
      <x:c r="AE1566" s="50" t="str"/>
      <x:c r="AF1566" t="str"/>
    </x:row>
    <x:row r="1567" ht="20" customHeight="1">
      <x:c r="A1567" s="50" t="str">
        <x:v>CTL-0224</x:v>
      </x:c>
      <x:c r="B1567" s="50" t="str">
        <x:v>Candidate alternative-rationale group</x:v>
      </x:c>
      <x:c r="C1567" s="52" t="str">
        <x:f>IF('Deal_Master_Wide'!$AU$226="","",'Deal_Master_Wide'!$AU$226)</x:f>
        <x:v>Not reviewed</x:v>
      </x:c>
      <x:c r="D1567" s="52" t="str">
        <x:f>IF('Deal_Master_Wide'!$AV$226="","",'Deal_Master_Wide'!$AV$226)</x:f>
        <x:v>Not assessed</x:v>
      </x:c>
      <x:c r="E1567" s="50" t="n">
        <x:v>0</x:v>
      </x:c>
      <x:c r="F1567" s="52" t="str">
        <x:f>IF(OR($C1567="High-confidence innovation-driven",$C1567="Medium-confidence innovation-driven"),1,IF($C1567="Clear alternative-rationale",0,""))</x:f>
      </x:c>
      <x:c r="G1567" s="52" t="str">
        <x:f>IF('Deal_Master_Wide'!$M$226="","",'Deal_Master_Wide'!$M$226)</x:f>
        <x:v>Review</x:v>
      </x:c>
      <x:c r="H1567" s="50" t="str">
        <x:v>Undisclosed</x:v>
      </x:c>
      <x:c r="I1567" s="50" t="str">
        <x:v>Dem Ilac San ve Tic AS</x:v>
      </x:c>
      <x:c r="J1567" s="50" t="n">
        <x:v>2015</x:v>
      </x:c>
      <x:c r="K1567" s="50" t="n">
        <x:v>1</x:v>
      </x:c>
      <x:c r="L1567" s="50" t="n">
        <x:v>2016</x:v>
      </x:c>
      <x:c r="M1567" s="50" t="n">
        <x:v>1</x:v>
      </x:c>
      <x:c r="N1567" s="50" t="n">
        <x:v>1</x:v>
      </x:c>
      <x:c r="O1567" s="52" t="str">
        <x:f>IF($F1567="","",$F1567*$M1567)</x:f>
      </x:c>
      <x:c r="P1567" s="54" t="str">
        <x:f>IF('Deal_Master_Wide'!$BT$226="","",'Deal_Master_Wide'!$BT$226)</x:f>
      </x:c>
      <x:c r="Q1567" s="54" t="str">
        <x:f>IF('Deal_Master_Wide'!$CA$226="","",'Deal_Master_Wide'!$CA$226)</x:f>
      </x:c>
      <x:c r="R1567" s="54" t="str">
        <x:f>IF('Deal_Master_Wide'!$CH$226="","",'Deal_Master_Wide'!$CH$226)</x:f>
      </x:c>
      <x:c r="S1567" s="54" t="str">
        <x:f>IF('Deal_Master_Wide'!$CO$226="","",'Deal_Master_Wide'!$CO$226)</x:f>
      </x:c>
      <x:c r="T1567" s="54" t="str">
        <x:f>IF('Deal_Master_Wide'!$CV$226="","",'Deal_Master_Wide'!$CV$226)</x:f>
      </x:c>
      <x:c r="U1567" s="54" t="str">
        <x:f>IF('Deal_Master_Wide'!$DC$226="","",'Deal_Master_Wide'!$DC$226)</x:f>
      </x:c>
      <x:c r="V1567" s="56" t="str">
        <x:f>IF('Deal_Master_Wide'!$DJ$226="","",'Deal_Master_Wide'!$DJ$226)</x:f>
      </x:c>
      <x:c r="W1567" s="56" t="str">
        <x:f>IF('Deal_Master_Wide'!$DQ$226="","",'Deal_Master_Wide'!$DQ$226)</x:f>
      </x:c>
      <x:c r="X1567" s="56" t="str">
        <x:f>IF('Deal_Master_Wide'!$DX$226="","",'Deal_Master_Wide'!$DX$226)</x:f>
      </x:c>
      <x:c r="Y1567" s="118" t="str">
        <x:f>IF('Deal_Master_Wide'!$EE$226="","",'Deal_Master_Wide'!$EE$226)</x:f>
      </x:c>
      <x:c r="Z1567" s="118" t="str">
        <x:f>IF('Deal_Master_Wide'!$EL$226="","",'Deal_Master_Wide'!$EL$226)</x:f>
      </x:c>
      <x:c r="AA1567" s="52" t="str">
        <x:f>IF('Deal_Master_Wide'!$AL$226="","",'Deal_Master_Wide'!$AL$226)</x:f>
        <x:v>Unknown</x:v>
      </x:c>
      <x:c r="AB1567" s="54" t="str">
        <x:f>IF('Deal_Master_Wide'!$AF$226="","",'Deal_Master_Wide'!$AF$226)</x:f>
      </x:c>
      <x:c r="AC1567" s="52" t="str">
        <x:f>IF(COUNT($P1567,$Q1567,$R1567,$S1567,$T1567,$U1567,$V1567,$W1567,$X1567)=9,"Yes","No")</x:f>
        <x:v>No</x:v>
      </x:c>
      <x:c r="AD1567" s="52" t="str">
        <x:f>IF(COUNT($Y1567,$Z1567)=2,"Yes","No")</x:f>
        <x:v>No</x:v>
      </x:c>
      <x:c r="AE1567" s="50" t="str"/>
      <x:c r="AF1567" t="str"/>
    </x:row>
    <x:row r="1568" ht="20" customHeight="1">
      <x:c r="A1568" s="50" t="str">
        <x:v>CTL-0224</x:v>
      </x:c>
      <x:c r="B1568" s="50" t="str">
        <x:v>Candidate alternative-rationale group</x:v>
      </x:c>
      <x:c r="C1568" s="52" t="str">
        <x:f>IF('Deal_Master_Wide'!$AU$226="","",'Deal_Master_Wide'!$AU$226)</x:f>
        <x:v>Not reviewed</x:v>
      </x:c>
      <x:c r="D1568" s="52" t="str">
        <x:f>IF('Deal_Master_Wide'!$AV$226="","",'Deal_Master_Wide'!$AV$226)</x:f>
        <x:v>Not assessed</x:v>
      </x:c>
      <x:c r="E1568" s="50" t="n">
        <x:v>0</x:v>
      </x:c>
      <x:c r="F1568" s="52" t="str">
        <x:f>IF(OR($C1568="High-confidence innovation-driven",$C1568="Medium-confidence innovation-driven"),1,IF($C1568="Clear alternative-rationale",0,""))</x:f>
      </x:c>
      <x:c r="G1568" s="52" t="str">
        <x:f>IF('Deal_Master_Wide'!$M$226="","",'Deal_Master_Wide'!$M$226)</x:f>
        <x:v>Review</x:v>
      </x:c>
      <x:c r="H1568" s="50" t="str">
        <x:v>Undisclosed</x:v>
      </x:c>
      <x:c r="I1568" s="50" t="str">
        <x:v>Dem Ilac San ve Tic AS</x:v>
      </x:c>
      <x:c r="J1568" s="50" t="n">
        <x:v>2015</x:v>
      </x:c>
      <x:c r="K1568" s="50" t="n">
        <x:v>2</x:v>
      </x:c>
      <x:c r="L1568" s="50" t="n">
        <x:v>2017</x:v>
      </x:c>
      <x:c r="M1568" s="50" t="n">
        <x:v>1</x:v>
      </x:c>
      <x:c r="N1568" s="50" t="n">
        <x:v>1</x:v>
      </x:c>
      <x:c r="O1568" s="52" t="str">
        <x:f>IF($F1568="","",$F1568*$M1568)</x:f>
      </x:c>
      <x:c r="P1568" s="54" t="str">
        <x:f>IF('Deal_Master_Wide'!$BU$226="","",'Deal_Master_Wide'!$BU$226)</x:f>
      </x:c>
      <x:c r="Q1568" s="54" t="str">
        <x:f>IF('Deal_Master_Wide'!$CB$226="","",'Deal_Master_Wide'!$CB$226)</x:f>
      </x:c>
      <x:c r="R1568" s="54" t="str">
        <x:f>IF('Deal_Master_Wide'!$CI$226="","",'Deal_Master_Wide'!$CI$226)</x:f>
      </x:c>
      <x:c r="S1568" s="54" t="str">
        <x:f>IF('Deal_Master_Wide'!$CP$226="","",'Deal_Master_Wide'!$CP$226)</x:f>
      </x:c>
      <x:c r="T1568" s="54" t="str">
        <x:f>IF('Deal_Master_Wide'!$CW$226="","",'Deal_Master_Wide'!$CW$226)</x:f>
      </x:c>
      <x:c r="U1568" s="54" t="str">
        <x:f>IF('Deal_Master_Wide'!$DD$226="","",'Deal_Master_Wide'!$DD$226)</x:f>
      </x:c>
      <x:c r="V1568" s="56" t="str">
        <x:f>IF('Deal_Master_Wide'!$DK$226="","",'Deal_Master_Wide'!$DK$226)</x:f>
      </x:c>
      <x:c r="W1568" s="56" t="str">
        <x:f>IF('Deal_Master_Wide'!$DR$226="","",'Deal_Master_Wide'!$DR$226)</x:f>
      </x:c>
      <x:c r="X1568" s="56" t="str">
        <x:f>IF('Deal_Master_Wide'!$DY$226="","",'Deal_Master_Wide'!$DY$226)</x:f>
      </x:c>
      <x:c r="Y1568" s="118" t="str">
        <x:f>IF('Deal_Master_Wide'!$EF$226="","",'Deal_Master_Wide'!$EF$226)</x:f>
      </x:c>
      <x:c r="Z1568" s="118" t="str">
        <x:f>IF('Deal_Master_Wide'!$EM$226="","",'Deal_Master_Wide'!$EM$226)</x:f>
      </x:c>
      <x:c r="AA1568" s="52" t="str">
        <x:f>IF('Deal_Master_Wide'!$AL$226="","",'Deal_Master_Wide'!$AL$226)</x:f>
        <x:v>Unknown</x:v>
      </x:c>
      <x:c r="AB1568" s="54" t="str">
        <x:f>IF('Deal_Master_Wide'!$AF$226="","",'Deal_Master_Wide'!$AF$226)</x:f>
      </x:c>
      <x:c r="AC1568" s="52" t="str">
        <x:f>IF(COUNT($P1568,$Q1568,$R1568,$S1568,$T1568,$U1568,$V1568,$W1568,$X1568)=9,"Yes","No")</x:f>
        <x:v>No</x:v>
      </x:c>
      <x:c r="AD1568" s="52" t="str">
        <x:f>IF(COUNT($Y1568,$Z1568)=2,"Yes","No")</x:f>
        <x:v>No</x:v>
      </x:c>
      <x:c r="AE1568" s="50" t="str"/>
      <x:c r="AF1568" t="str"/>
    </x:row>
    <x:row r="1569" ht="20" customHeight="1">
      <x:c r="A1569" s="50" t="str">
        <x:v>CTL-0224</x:v>
      </x:c>
      <x:c r="B1569" s="50" t="str">
        <x:v>Candidate alternative-rationale group</x:v>
      </x:c>
      <x:c r="C1569" s="52" t="str">
        <x:f>IF('Deal_Master_Wide'!$AU$226="","",'Deal_Master_Wide'!$AU$226)</x:f>
        <x:v>Not reviewed</x:v>
      </x:c>
      <x:c r="D1569" s="52" t="str">
        <x:f>IF('Deal_Master_Wide'!$AV$226="","",'Deal_Master_Wide'!$AV$226)</x:f>
        <x:v>Not assessed</x:v>
      </x:c>
      <x:c r="E1569" s="50" t="n">
        <x:v>0</x:v>
      </x:c>
      <x:c r="F1569" s="52" t="str">
        <x:f>IF(OR($C1569="High-confidence innovation-driven",$C1569="Medium-confidence innovation-driven"),1,IF($C1569="Clear alternative-rationale",0,""))</x:f>
      </x:c>
      <x:c r="G1569" s="52" t="str">
        <x:f>IF('Deal_Master_Wide'!$M$226="","",'Deal_Master_Wide'!$M$226)</x:f>
        <x:v>Review</x:v>
      </x:c>
      <x:c r="H1569" s="50" t="str">
        <x:v>Undisclosed</x:v>
      </x:c>
      <x:c r="I1569" s="50" t="str">
        <x:v>Dem Ilac San ve Tic AS</x:v>
      </x:c>
      <x:c r="J1569" s="50" t="n">
        <x:v>2015</x:v>
      </x:c>
      <x:c r="K1569" s="50" t="n">
        <x:v>3</x:v>
      </x:c>
      <x:c r="L1569" s="50" t="n">
        <x:v>2018</x:v>
      </x:c>
      <x:c r="M1569" s="50" t="n">
        <x:v>1</x:v>
      </x:c>
      <x:c r="N1569" s="50" t="n">
        <x:v>1</x:v>
      </x:c>
      <x:c r="O1569" s="52" t="str">
        <x:f>IF($F1569="","",$F1569*$M1569)</x:f>
      </x:c>
      <x:c r="P1569" s="54" t="str">
        <x:f>IF('Deal_Master_Wide'!$BV$226="","",'Deal_Master_Wide'!$BV$226)</x:f>
      </x:c>
      <x:c r="Q1569" s="54" t="str">
        <x:f>IF('Deal_Master_Wide'!$CC$226="","",'Deal_Master_Wide'!$CC$226)</x:f>
      </x:c>
      <x:c r="R1569" s="54" t="str">
        <x:f>IF('Deal_Master_Wide'!$CJ$226="","",'Deal_Master_Wide'!$CJ$226)</x:f>
      </x:c>
      <x:c r="S1569" s="54" t="str">
        <x:f>IF('Deal_Master_Wide'!$CQ$226="","",'Deal_Master_Wide'!$CQ$226)</x:f>
      </x:c>
      <x:c r="T1569" s="54" t="str">
        <x:f>IF('Deal_Master_Wide'!$CX$226="","",'Deal_Master_Wide'!$CX$226)</x:f>
      </x:c>
      <x:c r="U1569" s="54" t="str">
        <x:f>IF('Deal_Master_Wide'!$DE$226="","",'Deal_Master_Wide'!$DE$226)</x:f>
      </x:c>
      <x:c r="V1569" s="56" t="str">
        <x:f>IF('Deal_Master_Wide'!$DL$226="","",'Deal_Master_Wide'!$DL$226)</x:f>
      </x:c>
      <x:c r="W1569" s="56" t="str">
        <x:f>IF('Deal_Master_Wide'!$DS$226="","",'Deal_Master_Wide'!$DS$226)</x:f>
      </x:c>
      <x:c r="X1569" s="56" t="str">
        <x:f>IF('Deal_Master_Wide'!$DZ$226="","",'Deal_Master_Wide'!$DZ$226)</x:f>
      </x:c>
      <x:c r="Y1569" s="118" t="str">
        <x:f>IF('Deal_Master_Wide'!$EG$226="","",'Deal_Master_Wide'!$EG$226)</x:f>
      </x:c>
      <x:c r="Z1569" s="118" t="str">
        <x:f>IF('Deal_Master_Wide'!$EN$226="","",'Deal_Master_Wide'!$EN$226)</x:f>
      </x:c>
      <x:c r="AA1569" s="52" t="str">
        <x:f>IF('Deal_Master_Wide'!$AL$226="","",'Deal_Master_Wide'!$AL$226)</x:f>
        <x:v>Unknown</x:v>
      </x:c>
      <x:c r="AB1569" s="54" t="str">
        <x:f>IF('Deal_Master_Wide'!$AF$226="","",'Deal_Master_Wide'!$AF$226)</x:f>
      </x:c>
      <x:c r="AC1569" s="52" t="str">
        <x:f>IF(COUNT($P1569,$Q1569,$R1569,$S1569,$T1569,$U1569,$V1569,$W1569,$X1569)=9,"Yes","No")</x:f>
        <x:v>No</x:v>
      </x:c>
      <x:c r="AD1569" s="52" t="str">
        <x:f>IF(COUNT($Y1569,$Z1569)=2,"Yes","No")</x:f>
        <x:v>No</x:v>
      </x:c>
      <x:c r="AE1569" s="50" t="str"/>
      <x:c r="AF1569" t="str"/>
    </x:row>
    <x:row r="1570" ht="20" customHeight="1">
      <x:c r="A1570" s="50" t="str">
        <x:v>CTL-0225</x:v>
      </x:c>
      <x:c r="B1570" s="50" t="str">
        <x:v>Candidate alternative-rationale group</x:v>
      </x:c>
      <x:c r="C1570" s="52" t="str">
        <x:f>IF('Deal_Master_Wide'!$AU$227="","",'Deal_Master_Wide'!$AU$227)</x:f>
        <x:v>Not reviewed</x:v>
      </x:c>
      <x:c r="D1570" s="52" t="str">
        <x:f>IF('Deal_Master_Wide'!$AV$227="","",'Deal_Master_Wide'!$AV$227)</x:f>
        <x:v>Not assessed</x:v>
      </x:c>
      <x:c r="E1570" s="50" t="n">
        <x:v>0</x:v>
      </x:c>
      <x:c r="F1570" s="52" t="str">
        <x:f>IF(OR($C1570="High-confidence innovation-driven",$C1570="Medium-confidence innovation-driven"),1,IF($C1570="Clear alternative-rationale",0,""))</x:f>
      </x:c>
      <x:c r="G1570" s="52" t="str">
        <x:f>IF('Deal_Master_Wide'!$M$227="","",'Deal_Master_Wide'!$M$227)</x:f>
        <x:v>Review</x:v>
      </x:c>
      <x:c r="H1570" s="50" t="str">
        <x:v>Myriad Genetics Inc</x:v>
      </x:c>
      <x:c r="I1570" s="50" t="str">
        <x:v>Privatklinik Dr Robert Schindlbeck GmbH &amp; Co KG</x:v>
      </x:c>
      <x:c r="J1570" s="50" t="n">
        <x:v>2015</x:v>
      </x:c>
      <x:c r="K1570" s="50" t="n">
        <x:v>-3</x:v>
      </x:c>
      <x:c r="L1570" s="50" t="n">
        <x:v>2012</x:v>
      </x:c>
      <x:c r="M1570" s="50" t="n">
        <x:v>0</x:v>
      </x:c>
      <x:c r="N1570" s="50" t="n">
        <x:v>0</x:v>
      </x:c>
      <x:c r="O1570" s="52" t="str">
        <x:f>IF($F1570="","",$F1570*$M1570)</x:f>
      </x:c>
      <x:c r="P1570" s="54" t="str">
        <x:f>IF('Deal_Master_Wide'!$BP$227="","",'Deal_Master_Wide'!$BP$227)</x:f>
      </x:c>
      <x:c r="Q1570" s="54" t="str">
        <x:f>IF('Deal_Master_Wide'!$BW$227="","",'Deal_Master_Wide'!$BW$227)</x:f>
      </x:c>
      <x:c r="R1570" s="54" t="str">
        <x:f>IF('Deal_Master_Wide'!$CD$227="","",'Deal_Master_Wide'!$CD$227)</x:f>
      </x:c>
      <x:c r="S1570" s="54" t="str">
        <x:f>IF('Deal_Master_Wide'!$CK$227="","",'Deal_Master_Wide'!$CK$227)</x:f>
      </x:c>
      <x:c r="T1570" s="54" t="str">
        <x:f>IF('Deal_Master_Wide'!$CR$227="","",'Deal_Master_Wide'!$CR$227)</x:f>
      </x:c>
      <x:c r="U1570" s="54" t="str">
        <x:f>IF('Deal_Master_Wide'!$CY$227="","",'Deal_Master_Wide'!$CY$227)</x:f>
      </x:c>
      <x:c r="V1570" s="56" t="str">
        <x:f>IF('Deal_Master_Wide'!$DF$227="","",'Deal_Master_Wide'!$DF$227)</x:f>
      </x:c>
      <x:c r="W1570" s="56" t="str">
        <x:f>IF('Deal_Master_Wide'!$DM$227="","",'Deal_Master_Wide'!$DM$227)</x:f>
      </x:c>
      <x:c r="X1570" s="56" t="str">
        <x:f>IF('Deal_Master_Wide'!$DT$227="","",'Deal_Master_Wide'!$DT$227)</x:f>
      </x:c>
      <x:c r="Y1570" s="118" t="str">
        <x:f>IF('Deal_Master_Wide'!$EA$227="","",'Deal_Master_Wide'!$EA$227)</x:f>
      </x:c>
      <x:c r="Z1570" s="118" t="str">
        <x:f>IF('Deal_Master_Wide'!$EH$227="","",'Deal_Master_Wide'!$EH$227)</x:f>
      </x:c>
      <x:c r="AA1570" s="52" t="str">
        <x:f>IF('Deal_Master_Wide'!$AL$227="","",'Deal_Master_Wide'!$AL$227)</x:f>
        <x:v>Unknown</x:v>
      </x:c>
      <x:c r="AB1570" s="54" t="n">
        <x:f>IF('Deal_Master_Wide'!$AF$227="","",'Deal_Master_Wide'!$AF$227)</x:f>
        <x:v>20</x:v>
      </x:c>
      <x:c r="AC1570" s="52" t="str">
        <x:f>IF(COUNT($P1570,$Q1570,$R1570,$S1570,$T1570,$U1570,$V1570,$W1570,$X1570)=9,"Yes","No")</x:f>
        <x:v>No</x:v>
      </x:c>
      <x:c r="AD1570" s="52" t="str">
        <x:f>IF(COUNT($Y1570,$Z1570)=2,"Yes","No")</x:f>
        <x:v>No</x:v>
      </x:c>
      <x:c r="AE1570" s="50" t="str"/>
      <x:c r="AF1570" t="str"/>
    </x:row>
    <x:row r="1571" ht="20" customHeight="1">
      <x:c r="A1571" s="50" t="str">
        <x:v>CTL-0225</x:v>
      </x:c>
      <x:c r="B1571" s="50" t="str">
        <x:v>Candidate alternative-rationale group</x:v>
      </x:c>
      <x:c r="C1571" s="52" t="str">
        <x:f>IF('Deal_Master_Wide'!$AU$227="","",'Deal_Master_Wide'!$AU$227)</x:f>
        <x:v>Not reviewed</x:v>
      </x:c>
      <x:c r="D1571" s="52" t="str">
        <x:f>IF('Deal_Master_Wide'!$AV$227="","",'Deal_Master_Wide'!$AV$227)</x:f>
        <x:v>Not assessed</x:v>
      </x:c>
      <x:c r="E1571" s="50" t="n">
        <x:v>0</x:v>
      </x:c>
      <x:c r="F1571" s="52" t="str">
        <x:f>IF(OR($C1571="High-confidence innovation-driven",$C1571="Medium-confidence innovation-driven"),1,IF($C1571="Clear alternative-rationale",0,""))</x:f>
      </x:c>
      <x:c r="G1571" s="52" t="str">
        <x:f>IF('Deal_Master_Wide'!$M$227="","",'Deal_Master_Wide'!$M$227)</x:f>
        <x:v>Review</x:v>
      </x:c>
      <x:c r="H1571" s="50" t="str">
        <x:v>Myriad Genetics Inc</x:v>
      </x:c>
      <x:c r="I1571" s="50" t="str">
        <x:v>Privatklinik Dr Robert Schindlbeck GmbH &amp; Co KG</x:v>
      </x:c>
      <x:c r="J1571" s="50" t="n">
        <x:v>2015</x:v>
      </x:c>
      <x:c r="K1571" s="50" t="n">
        <x:v>-2</x:v>
      </x:c>
      <x:c r="L1571" s="50" t="n">
        <x:v>2013</x:v>
      </x:c>
      <x:c r="M1571" s="50" t="n">
        <x:v>0</x:v>
      </x:c>
      <x:c r="N1571" s="50" t="n">
        <x:v>0</x:v>
      </x:c>
      <x:c r="O1571" s="52" t="str">
        <x:f>IF($F1571="","",$F1571*$M1571)</x:f>
      </x:c>
      <x:c r="P1571" s="54" t="str">
        <x:f>IF('Deal_Master_Wide'!$BQ$227="","",'Deal_Master_Wide'!$BQ$227)</x:f>
      </x:c>
      <x:c r="Q1571" s="54" t="str">
        <x:f>IF('Deal_Master_Wide'!$BX$227="","",'Deal_Master_Wide'!$BX$227)</x:f>
      </x:c>
      <x:c r="R1571" s="54" t="str">
        <x:f>IF('Deal_Master_Wide'!$CE$227="","",'Deal_Master_Wide'!$CE$227)</x:f>
      </x:c>
      <x:c r="S1571" s="54" t="str">
        <x:f>IF('Deal_Master_Wide'!$CL$227="","",'Deal_Master_Wide'!$CL$227)</x:f>
      </x:c>
      <x:c r="T1571" s="54" t="str">
        <x:f>IF('Deal_Master_Wide'!$CS$227="","",'Deal_Master_Wide'!$CS$227)</x:f>
      </x:c>
      <x:c r="U1571" s="54" t="str">
        <x:f>IF('Deal_Master_Wide'!$CZ$227="","",'Deal_Master_Wide'!$CZ$227)</x:f>
      </x:c>
      <x:c r="V1571" s="56" t="str">
        <x:f>IF('Deal_Master_Wide'!$DG$227="","",'Deal_Master_Wide'!$DG$227)</x:f>
      </x:c>
      <x:c r="W1571" s="56" t="str">
        <x:f>IF('Deal_Master_Wide'!$DN$227="","",'Deal_Master_Wide'!$DN$227)</x:f>
      </x:c>
      <x:c r="X1571" s="56" t="str">
        <x:f>IF('Deal_Master_Wide'!$DU$227="","",'Deal_Master_Wide'!$DU$227)</x:f>
      </x:c>
      <x:c r="Y1571" s="118" t="str">
        <x:f>IF('Deal_Master_Wide'!$EB$227="","",'Deal_Master_Wide'!$EB$227)</x:f>
      </x:c>
      <x:c r="Z1571" s="118" t="str">
        <x:f>IF('Deal_Master_Wide'!$EI$227="","",'Deal_Master_Wide'!$EI$227)</x:f>
      </x:c>
      <x:c r="AA1571" s="52" t="str">
        <x:f>IF('Deal_Master_Wide'!$AL$227="","",'Deal_Master_Wide'!$AL$227)</x:f>
        <x:v>Unknown</x:v>
      </x:c>
      <x:c r="AB1571" s="54" t="n">
        <x:f>IF('Deal_Master_Wide'!$AF$227="","",'Deal_Master_Wide'!$AF$227)</x:f>
        <x:v>20</x:v>
      </x:c>
      <x:c r="AC1571" s="52" t="str">
        <x:f>IF(COUNT($P1571,$Q1571,$R1571,$S1571,$T1571,$U1571,$V1571,$W1571,$X1571)=9,"Yes","No")</x:f>
        <x:v>No</x:v>
      </x:c>
      <x:c r="AD1571" s="52" t="str">
        <x:f>IF(COUNT($Y1571,$Z1571)=2,"Yes","No")</x:f>
        <x:v>No</x:v>
      </x:c>
      <x:c r="AE1571" s="50" t="str"/>
      <x:c r="AF1571" t="str"/>
    </x:row>
    <x:row r="1572" ht="20" customHeight="1">
      <x:c r="A1572" s="50" t="str">
        <x:v>CTL-0225</x:v>
      </x:c>
      <x:c r="B1572" s="50" t="str">
        <x:v>Candidate alternative-rationale group</x:v>
      </x:c>
      <x:c r="C1572" s="52" t="str">
        <x:f>IF('Deal_Master_Wide'!$AU$227="","",'Deal_Master_Wide'!$AU$227)</x:f>
        <x:v>Not reviewed</x:v>
      </x:c>
      <x:c r="D1572" s="52" t="str">
        <x:f>IF('Deal_Master_Wide'!$AV$227="","",'Deal_Master_Wide'!$AV$227)</x:f>
        <x:v>Not assessed</x:v>
      </x:c>
      <x:c r="E1572" s="50" t="n">
        <x:v>0</x:v>
      </x:c>
      <x:c r="F1572" s="52" t="str">
        <x:f>IF(OR($C1572="High-confidence innovation-driven",$C1572="Medium-confidence innovation-driven"),1,IF($C1572="Clear alternative-rationale",0,""))</x:f>
      </x:c>
      <x:c r="G1572" s="52" t="str">
        <x:f>IF('Deal_Master_Wide'!$M$227="","",'Deal_Master_Wide'!$M$227)</x:f>
        <x:v>Review</x:v>
      </x:c>
      <x:c r="H1572" s="50" t="str">
        <x:v>Myriad Genetics Inc</x:v>
      </x:c>
      <x:c r="I1572" s="50" t="str">
        <x:v>Privatklinik Dr Robert Schindlbeck GmbH &amp; Co KG</x:v>
      </x:c>
      <x:c r="J1572" s="50" t="n">
        <x:v>2015</x:v>
      </x:c>
      <x:c r="K1572" s="50" t="n">
        <x:v>-1</x:v>
      </x:c>
      <x:c r="L1572" s="50" t="n">
        <x:v>2014</x:v>
      </x:c>
      <x:c r="M1572" s="50" t="n">
        <x:v>0</x:v>
      </x:c>
      <x:c r="N1572" s="50" t="n">
        <x:v>0</x:v>
      </x:c>
      <x:c r="O1572" s="52" t="str">
        <x:f>IF($F1572="","",$F1572*$M1572)</x:f>
      </x:c>
      <x:c r="P1572" s="54" t="str">
        <x:f>IF('Deal_Master_Wide'!$BR$227="","",'Deal_Master_Wide'!$BR$227)</x:f>
      </x:c>
      <x:c r="Q1572" s="54" t="str">
        <x:f>IF('Deal_Master_Wide'!$BY$227="","",'Deal_Master_Wide'!$BY$227)</x:f>
      </x:c>
      <x:c r="R1572" s="54" t="str">
        <x:f>IF('Deal_Master_Wide'!$CF$227="","",'Deal_Master_Wide'!$CF$227)</x:f>
      </x:c>
      <x:c r="S1572" s="54" t="str">
        <x:f>IF('Deal_Master_Wide'!$CM$227="","",'Deal_Master_Wide'!$CM$227)</x:f>
      </x:c>
      <x:c r="T1572" s="54" t="str">
        <x:f>IF('Deal_Master_Wide'!$CT$227="","",'Deal_Master_Wide'!$CT$227)</x:f>
      </x:c>
      <x:c r="U1572" s="54" t="str">
        <x:f>IF('Deal_Master_Wide'!$DA$227="","",'Deal_Master_Wide'!$DA$227)</x:f>
      </x:c>
      <x:c r="V1572" s="56" t="str">
        <x:f>IF('Deal_Master_Wide'!$DH$227="","",'Deal_Master_Wide'!$DH$227)</x:f>
      </x:c>
      <x:c r="W1572" s="56" t="str">
        <x:f>IF('Deal_Master_Wide'!$DO$227="","",'Deal_Master_Wide'!$DO$227)</x:f>
      </x:c>
      <x:c r="X1572" s="56" t="str">
        <x:f>IF('Deal_Master_Wide'!$DV$227="","",'Deal_Master_Wide'!$DV$227)</x:f>
      </x:c>
      <x:c r="Y1572" s="118" t="str">
        <x:f>IF('Deal_Master_Wide'!$EC$227="","",'Deal_Master_Wide'!$EC$227)</x:f>
      </x:c>
      <x:c r="Z1572" s="118" t="str">
        <x:f>IF('Deal_Master_Wide'!$EJ$227="","",'Deal_Master_Wide'!$EJ$227)</x:f>
      </x:c>
      <x:c r="AA1572" s="52" t="str">
        <x:f>IF('Deal_Master_Wide'!$AL$227="","",'Deal_Master_Wide'!$AL$227)</x:f>
        <x:v>Unknown</x:v>
      </x:c>
      <x:c r="AB1572" s="54" t="n">
        <x:f>IF('Deal_Master_Wide'!$AF$227="","",'Deal_Master_Wide'!$AF$227)</x:f>
        <x:v>20</x:v>
      </x:c>
      <x:c r="AC1572" s="52" t="str">
        <x:f>IF(COUNT($P1572,$Q1572,$R1572,$S1572,$T1572,$U1572,$V1572,$W1572,$X1572)=9,"Yes","No")</x:f>
        <x:v>No</x:v>
      </x:c>
      <x:c r="AD1572" s="52" t="str">
        <x:f>IF(COUNT($Y1572,$Z1572)=2,"Yes","No")</x:f>
        <x:v>No</x:v>
      </x:c>
      <x:c r="AE1572" s="50" t="str"/>
      <x:c r="AF1572" t="str"/>
    </x:row>
    <x:row r="1573" ht="20" customHeight="1">
      <x:c r="A1573" s="50" t="str">
        <x:v>CTL-0225</x:v>
      </x:c>
      <x:c r="B1573" s="50" t="str">
        <x:v>Candidate alternative-rationale group</x:v>
      </x:c>
      <x:c r="C1573" s="52" t="str">
        <x:f>IF('Deal_Master_Wide'!$AU$227="","",'Deal_Master_Wide'!$AU$227)</x:f>
        <x:v>Not reviewed</x:v>
      </x:c>
      <x:c r="D1573" s="52" t="str">
        <x:f>IF('Deal_Master_Wide'!$AV$227="","",'Deal_Master_Wide'!$AV$227)</x:f>
        <x:v>Not assessed</x:v>
      </x:c>
      <x:c r="E1573" s="50" t="n">
        <x:v>0</x:v>
      </x:c>
      <x:c r="F1573" s="52" t="str">
        <x:f>IF(OR($C1573="High-confidence innovation-driven",$C1573="Medium-confidence innovation-driven"),1,IF($C1573="Clear alternative-rationale",0,""))</x:f>
      </x:c>
      <x:c r="G1573" s="52" t="str">
        <x:f>IF('Deal_Master_Wide'!$M$227="","",'Deal_Master_Wide'!$M$227)</x:f>
        <x:v>Review</x:v>
      </x:c>
      <x:c r="H1573" s="50" t="str">
        <x:v>Myriad Genetics Inc</x:v>
      </x:c>
      <x:c r="I1573" s="50" t="str">
        <x:v>Privatklinik Dr Robert Schindlbeck GmbH &amp; Co KG</x:v>
      </x:c>
      <x:c r="J1573" s="50" t="n">
        <x:v>2015</x:v>
      </x:c>
      <x:c r="K1573" s="50" t="n">
        <x:v>0</x:v>
      </x:c>
      <x:c r="L1573" s="50" t="n">
        <x:v>2015</x:v>
      </x:c>
      <x:c r="M1573" s="50" t="n">
        <x:v>0</x:v>
      </x:c>
      <x:c r="N1573" s="50" t="n">
        <x:v>1</x:v>
      </x:c>
      <x:c r="O1573" s="52" t="str">
        <x:f>IF($F1573="","",$F1573*$M1573)</x:f>
      </x:c>
      <x:c r="P1573" s="54" t="str">
        <x:f>IF('Deal_Master_Wide'!$BS$227="","",'Deal_Master_Wide'!$BS$227)</x:f>
      </x:c>
      <x:c r="Q1573" s="54" t="str">
        <x:f>IF('Deal_Master_Wide'!$BZ$227="","",'Deal_Master_Wide'!$BZ$227)</x:f>
      </x:c>
      <x:c r="R1573" s="54" t="str">
        <x:f>IF('Deal_Master_Wide'!$CG$227="","",'Deal_Master_Wide'!$CG$227)</x:f>
      </x:c>
      <x:c r="S1573" s="54" t="str">
        <x:f>IF('Deal_Master_Wide'!$CN$227="","",'Deal_Master_Wide'!$CN$227)</x:f>
      </x:c>
      <x:c r="T1573" s="54" t="str">
        <x:f>IF('Deal_Master_Wide'!$CU$227="","",'Deal_Master_Wide'!$CU$227)</x:f>
      </x:c>
      <x:c r="U1573" s="54" t="str">
        <x:f>IF('Deal_Master_Wide'!$DB$227="","",'Deal_Master_Wide'!$DB$227)</x:f>
      </x:c>
      <x:c r="V1573" s="56" t="str">
        <x:f>IF('Deal_Master_Wide'!$DI$227="","",'Deal_Master_Wide'!$DI$227)</x:f>
      </x:c>
      <x:c r="W1573" s="56" t="str">
        <x:f>IF('Deal_Master_Wide'!$DP$227="","",'Deal_Master_Wide'!$DP$227)</x:f>
      </x:c>
      <x:c r="X1573" s="56" t="str">
        <x:f>IF('Deal_Master_Wide'!$DW$227="","",'Deal_Master_Wide'!$DW$227)</x:f>
      </x:c>
      <x:c r="Y1573" s="118" t="str">
        <x:f>IF('Deal_Master_Wide'!$ED$227="","",'Deal_Master_Wide'!$ED$227)</x:f>
      </x:c>
      <x:c r="Z1573" s="118" t="str">
        <x:f>IF('Deal_Master_Wide'!$EK$227="","",'Deal_Master_Wide'!$EK$227)</x:f>
      </x:c>
      <x:c r="AA1573" s="52" t="str">
        <x:f>IF('Deal_Master_Wide'!$AL$227="","",'Deal_Master_Wide'!$AL$227)</x:f>
        <x:v>Unknown</x:v>
      </x:c>
      <x:c r="AB1573" s="54" t="n">
        <x:f>IF('Deal_Master_Wide'!$AF$227="","",'Deal_Master_Wide'!$AF$227)</x:f>
        <x:v>20</x:v>
      </x:c>
      <x:c r="AC1573" s="52" t="str">
        <x:f>IF(COUNT($P1573,$Q1573,$R1573,$S1573,$T1573,$U1573,$V1573,$W1573,$X1573)=9,"Yes","No")</x:f>
        <x:v>No</x:v>
      </x:c>
      <x:c r="AD1573" s="52" t="str">
        <x:f>IF(COUNT($Y1573,$Z1573)=2,"Yes","No")</x:f>
        <x:v>No</x:v>
      </x:c>
      <x:c r="AE1573" s="50" t="str"/>
      <x:c r="AF1573" t="str"/>
    </x:row>
    <x:row r="1574" ht="20" customHeight="1">
      <x:c r="A1574" s="50" t="str">
        <x:v>CTL-0225</x:v>
      </x:c>
      <x:c r="B1574" s="50" t="str">
        <x:v>Candidate alternative-rationale group</x:v>
      </x:c>
      <x:c r="C1574" s="52" t="str">
        <x:f>IF('Deal_Master_Wide'!$AU$227="","",'Deal_Master_Wide'!$AU$227)</x:f>
        <x:v>Not reviewed</x:v>
      </x:c>
      <x:c r="D1574" s="52" t="str">
        <x:f>IF('Deal_Master_Wide'!$AV$227="","",'Deal_Master_Wide'!$AV$227)</x:f>
        <x:v>Not assessed</x:v>
      </x:c>
      <x:c r="E1574" s="50" t="n">
        <x:v>0</x:v>
      </x:c>
      <x:c r="F1574" s="52" t="str">
        <x:f>IF(OR($C1574="High-confidence innovation-driven",$C1574="Medium-confidence innovation-driven"),1,IF($C1574="Clear alternative-rationale",0,""))</x:f>
      </x:c>
      <x:c r="G1574" s="52" t="str">
        <x:f>IF('Deal_Master_Wide'!$M$227="","",'Deal_Master_Wide'!$M$227)</x:f>
        <x:v>Review</x:v>
      </x:c>
      <x:c r="H1574" s="50" t="str">
        <x:v>Myriad Genetics Inc</x:v>
      </x:c>
      <x:c r="I1574" s="50" t="str">
        <x:v>Privatklinik Dr Robert Schindlbeck GmbH &amp; Co KG</x:v>
      </x:c>
      <x:c r="J1574" s="50" t="n">
        <x:v>2015</x:v>
      </x:c>
      <x:c r="K1574" s="50" t="n">
        <x:v>1</x:v>
      </x:c>
      <x:c r="L1574" s="50" t="n">
        <x:v>2016</x:v>
      </x:c>
      <x:c r="M1574" s="50" t="n">
        <x:v>1</x:v>
      </x:c>
      <x:c r="N1574" s="50" t="n">
        <x:v>1</x:v>
      </x:c>
      <x:c r="O1574" s="52" t="str">
        <x:f>IF($F1574="","",$F1574*$M1574)</x:f>
      </x:c>
      <x:c r="P1574" s="54" t="str">
        <x:f>IF('Deal_Master_Wide'!$BT$227="","",'Deal_Master_Wide'!$BT$227)</x:f>
      </x:c>
      <x:c r="Q1574" s="54" t="str">
        <x:f>IF('Deal_Master_Wide'!$CA$227="","",'Deal_Master_Wide'!$CA$227)</x:f>
      </x:c>
      <x:c r="R1574" s="54" t="str">
        <x:f>IF('Deal_Master_Wide'!$CH$227="","",'Deal_Master_Wide'!$CH$227)</x:f>
      </x:c>
      <x:c r="S1574" s="54" t="str">
        <x:f>IF('Deal_Master_Wide'!$CO$227="","",'Deal_Master_Wide'!$CO$227)</x:f>
      </x:c>
      <x:c r="T1574" s="54" t="str">
        <x:f>IF('Deal_Master_Wide'!$CV$227="","",'Deal_Master_Wide'!$CV$227)</x:f>
      </x:c>
      <x:c r="U1574" s="54" t="str">
        <x:f>IF('Deal_Master_Wide'!$DC$227="","",'Deal_Master_Wide'!$DC$227)</x:f>
      </x:c>
      <x:c r="V1574" s="56" t="str">
        <x:f>IF('Deal_Master_Wide'!$DJ$227="","",'Deal_Master_Wide'!$DJ$227)</x:f>
      </x:c>
      <x:c r="W1574" s="56" t="str">
        <x:f>IF('Deal_Master_Wide'!$DQ$227="","",'Deal_Master_Wide'!$DQ$227)</x:f>
      </x:c>
      <x:c r="X1574" s="56" t="str">
        <x:f>IF('Deal_Master_Wide'!$DX$227="","",'Deal_Master_Wide'!$DX$227)</x:f>
      </x:c>
      <x:c r="Y1574" s="118" t="str">
        <x:f>IF('Deal_Master_Wide'!$EE$227="","",'Deal_Master_Wide'!$EE$227)</x:f>
      </x:c>
      <x:c r="Z1574" s="118" t="str">
        <x:f>IF('Deal_Master_Wide'!$EL$227="","",'Deal_Master_Wide'!$EL$227)</x:f>
      </x:c>
      <x:c r="AA1574" s="52" t="str">
        <x:f>IF('Deal_Master_Wide'!$AL$227="","",'Deal_Master_Wide'!$AL$227)</x:f>
        <x:v>Unknown</x:v>
      </x:c>
      <x:c r="AB1574" s="54" t="n">
        <x:f>IF('Deal_Master_Wide'!$AF$227="","",'Deal_Master_Wide'!$AF$227)</x:f>
        <x:v>20</x:v>
      </x:c>
      <x:c r="AC1574" s="52" t="str">
        <x:f>IF(COUNT($P1574,$Q1574,$R1574,$S1574,$T1574,$U1574,$V1574,$W1574,$X1574)=9,"Yes","No")</x:f>
        <x:v>No</x:v>
      </x:c>
      <x:c r="AD1574" s="52" t="str">
        <x:f>IF(COUNT($Y1574,$Z1574)=2,"Yes","No")</x:f>
        <x:v>No</x:v>
      </x:c>
      <x:c r="AE1574" s="50" t="str"/>
      <x:c r="AF1574" t="str"/>
    </x:row>
    <x:row r="1575" ht="20" customHeight="1">
      <x:c r="A1575" s="50" t="str">
        <x:v>CTL-0225</x:v>
      </x:c>
      <x:c r="B1575" s="50" t="str">
        <x:v>Candidate alternative-rationale group</x:v>
      </x:c>
      <x:c r="C1575" s="52" t="str">
        <x:f>IF('Deal_Master_Wide'!$AU$227="","",'Deal_Master_Wide'!$AU$227)</x:f>
        <x:v>Not reviewed</x:v>
      </x:c>
      <x:c r="D1575" s="52" t="str">
        <x:f>IF('Deal_Master_Wide'!$AV$227="","",'Deal_Master_Wide'!$AV$227)</x:f>
        <x:v>Not assessed</x:v>
      </x:c>
      <x:c r="E1575" s="50" t="n">
        <x:v>0</x:v>
      </x:c>
      <x:c r="F1575" s="52" t="str">
        <x:f>IF(OR($C1575="High-confidence innovation-driven",$C1575="Medium-confidence innovation-driven"),1,IF($C1575="Clear alternative-rationale",0,""))</x:f>
      </x:c>
      <x:c r="G1575" s="52" t="str">
        <x:f>IF('Deal_Master_Wide'!$M$227="","",'Deal_Master_Wide'!$M$227)</x:f>
        <x:v>Review</x:v>
      </x:c>
      <x:c r="H1575" s="50" t="str">
        <x:v>Myriad Genetics Inc</x:v>
      </x:c>
      <x:c r="I1575" s="50" t="str">
        <x:v>Privatklinik Dr Robert Schindlbeck GmbH &amp; Co KG</x:v>
      </x:c>
      <x:c r="J1575" s="50" t="n">
        <x:v>2015</x:v>
      </x:c>
      <x:c r="K1575" s="50" t="n">
        <x:v>2</x:v>
      </x:c>
      <x:c r="L1575" s="50" t="n">
        <x:v>2017</x:v>
      </x:c>
      <x:c r="M1575" s="50" t="n">
        <x:v>1</x:v>
      </x:c>
      <x:c r="N1575" s="50" t="n">
        <x:v>1</x:v>
      </x:c>
      <x:c r="O1575" s="52" t="str">
        <x:f>IF($F1575="","",$F1575*$M1575)</x:f>
      </x:c>
      <x:c r="P1575" s="54" t="str">
        <x:f>IF('Deal_Master_Wide'!$BU$227="","",'Deal_Master_Wide'!$BU$227)</x:f>
      </x:c>
      <x:c r="Q1575" s="54" t="str">
        <x:f>IF('Deal_Master_Wide'!$CB$227="","",'Deal_Master_Wide'!$CB$227)</x:f>
      </x:c>
      <x:c r="R1575" s="54" t="str">
        <x:f>IF('Deal_Master_Wide'!$CI$227="","",'Deal_Master_Wide'!$CI$227)</x:f>
      </x:c>
      <x:c r="S1575" s="54" t="str">
        <x:f>IF('Deal_Master_Wide'!$CP$227="","",'Deal_Master_Wide'!$CP$227)</x:f>
      </x:c>
      <x:c r="T1575" s="54" t="str">
        <x:f>IF('Deal_Master_Wide'!$CW$227="","",'Deal_Master_Wide'!$CW$227)</x:f>
      </x:c>
      <x:c r="U1575" s="54" t="str">
        <x:f>IF('Deal_Master_Wide'!$DD$227="","",'Deal_Master_Wide'!$DD$227)</x:f>
      </x:c>
      <x:c r="V1575" s="56" t="str">
        <x:f>IF('Deal_Master_Wide'!$DK$227="","",'Deal_Master_Wide'!$DK$227)</x:f>
      </x:c>
      <x:c r="W1575" s="56" t="str">
        <x:f>IF('Deal_Master_Wide'!$DR$227="","",'Deal_Master_Wide'!$DR$227)</x:f>
      </x:c>
      <x:c r="X1575" s="56" t="str">
        <x:f>IF('Deal_Master_Wide'!$DY$227="","",'Deal_Master_Wide'!$DY$227)</x:f>
      </x:c>
      <x:c r="Y1575" s="118" t="str">
        <x:f>IF('Deal_Master_Wide'!$EF$227="","",'Deal_Master_Wide'!$EF$227)</x:f>
      </x:c>
      <x:c r="Z1575" s="118" t="str">
        <x:f>IF('Deal_Master_Wide'!$EM$227="","",'Deal_Master_Wide'!$EM$227)</x:f>
      </x:c>
      <x:c r="AA1575" s="52" t="str">
        <x:f>IF('Deal_Master_Wide'!$AL$227="","",'Deal_Master_Wide'!$AL$227)</x:f>
        <x:v>Unknown</x:v>
      </x:c>
      <x:c r="AB1575" s="54" t="n">
        <x:f>IF('Deal_Master_Wide'!$AF$227="","",'Deal_Master_Wide'!$AF$227)</x:f>
        <x:v>20</x:v>
      </x:c>
      <x:c r="AC1575" s="52" t="str">
        <x:f>IF(COUNT($P1575,$Q1575,$R1575,$S1575,$T1575,$U1575,$V1575,$W1575,$X1575)=9,"Yes","No")</x:f>
        <x:v>No</x:v>
      </x:c>
      <x:c r="AD1575" s="52" t="str">
        <x:f>IF(COUNT($Y1575,$Z1575)=2,"Yes","No")</x:f>
        <x:v>No</x:v>
      </x:c>
      <x:c r="AE1575" s="50" t="str"/>
      <x:c r="AF1575" t="str"/>
    </x:row>
    <x:row r="1576" ht="20" customHeight="1">
      <x:c r="A1576" s="50" t="str">
        <x:v>CTL-0225</x:v>
      </x:c>
      <x:c r="B1576" s="50" t="str">
        <x:v>Candidate alternative-rationale group</x:v>
      </x:c>
      <x:c r="C1576" s="52" t="str">
        <x:f>IF('Deal_Master_Wide'!$AU$227="","",'Deal_Master_Wide'!$AU$227)</x:f>
        <x:v>Not reviewed</x:v>
      </x:c>
      <x:c r="D1576" s="52" t="str">
        <x:f>IF('Deal_Master_Wide'!$AV$227="","",'Deal_Master_Wide'!$AV$227)</x:f>
        <x:v>Not assessed</x:v>
      </x:c>
      <x:c r="E1576" s="50" t="n">
        <x:v>0</x:v>
      </x:c>
      <x:c r="F1576" s="52" t="str">
        <x:f>IF(OR($C1576="High-confidence innovation-driven",$C1576="Medium-confidence innovation-driven"),1,IF($C1576="Clear alternative-rationale",0,""))</x:f>
      </x:c>
      <x:c r="G1576" s="52" t="str">
        <x:f>IF('Deal_Master_Wide'!$M$227="","",'Deal_Master_Wide'!$M$227)</x:f>
        <x:v>Review</x:v>
      </x:c>
      <x:c r="H1576" s="50" t="str">
        <x:v>Myriad Genetics Inc</x:v>
      </x:c>
      <x:c r="I1576" s="50" t="str">
        <x:v>Privatklinik Dr Robert Schindlbeck GmbH &amp; Co KG</x:v>
      </x:c>
      <x:c r="J1576" s="50" t="n">
        <x:v>2015</x:v>
      </x:c>
      <x:c r="K1576" s="50" t="n">
        <x:v>3</x:v>
      </x:c>
      <x:c r="L1576" s="50" t="n">
        <x:v>2018</x:v>
      </x:c>
      <x:c r="M1576" s="50" t="n">
        <x:v>1</x:v>
      </x:c>
      <x:c r="N1576" s="50" t="n">
        <x:v>1</x:v>
      </x:c>
      <x:c r="O1576" s="52" t="str">
        <x:f>IF($F1576="","",$F1576*$M1576)</x:f>
      </x:c>
      <x:c r="P1576" s="54" t="str">
        <x:f>IF('Deal_Master_Wide'!$BV$227="","",'Deal_Master_Wide'!$BV$227)</x:f>
      </x:c>
      <x:c r="Q1576" s="54" t="str">
        <x:f>IF('Deal_Master_Wide'!$CC$227="","",'Deal_Master_Wide'!$CC$227)</x:f>
      </x:c>
      <x:c r="R1576" s="54" t="str">
        <x:f>IF('Deal_Master_Wide'!$CJ$227="","",'Deal_Master_Wide'!$CJ$227)</x:f>
      </x:c>
      <x:c r="S1576" s="54" t="str">
        <x:f>IF('Deal_Master_Wide'!$CQ$227="","",'Deal_Master_Wide'!$CQ$227)</x:f>
      </x:c>
      <x:c r="T1576" s="54" t="str">
        <x:f>IF('Deal_Master_Wide'!$CX$227="","",'Deal_Master_Wide'!$CX$227)</x:f>
      </x:c>
      <x:c r="U1576" s="54" t="str">
        <x:f>IF('Deal_Master_Wide'!$DE$227="","",'Deal_Master_Wide'!$DE$227)</x:f>
      </x:c>
      <x:c r="V1576" s="56" t="str">
        <x:f>IF('Deal_Master_Wide'!$DL$227="","",'Deal_Master_Wide'!$DL$227)</x:f>
      </x:c>
      <x:c r="W1576" s="56" t="str">
        <x:f>IF('Deal_Master_Wide'!$DS$227="","",'Deal_Master_Wide'!$DS$227)</x:f>
      </x:c>
      <x:c r="X1576" s="56" t="str">
        <x:f>IF('Deal_Master_Wide'!$DZ$227="","",'Deal_Master_Wide'!$DZ$227)</x:f>
      </x:c>
      <x:c r="Y1576" s="118" t="str">
        <x:f>IF('Deal_Master_Wide'!$EG$227="","",'Deal_Master_Wide'!$EG$227)</x:f>
      </x:c>
      <x:c r="Z1576" s="118" t="str">
        <x:f>IF('Deal_Master_Wide'!$EN$227="","",'Deal_Master_Wide'!$EN$227)</x:f>
      </x:c>
      <x:c r="AA1576" s="52" t="str">
        <x:f>IF('Deal_Master_Wide'!$AL$227="","",'Deal_Master_Wide'!$AL$227)</x:f>
        <x:v>Unknown</x:v>
      </x:c>
      <x:c r="AB1576" s="54" t="n">
        <x:f>IF('Deal_Master_Wide'!$AF$227="","",'Deal_Master_Wide'!$AF$227)</x:f>
        <x:v>20</x:v>
      </x:c>
      <x:c r="AC1576" s="52" t="str">
        <x:f>IF(COUNT($P1576,$Q1576,$R1576,$S1576,$T1576,$U1576,$V1576,$W1576,$X1576)=9,"Yes","No")</x:f>
        <x:v>No</x:v>
      </x:c>
      <x:c r="AD1576" s="52" t="str">
        <x:f>IF(COUNT($Y1576,$Z1576)=2,"Yes","No")</x:f>
        <x:v>No</x:v>
      </x:c>
      <x:c r="AE1576" s="50" t="str"/>
      <x:c r="AF1576" t="str"/>
    </x:row>
    <x:row r="1577" ht="20" customHeight="1">
      <x:c r="A1577" s="50" t="str">
        <x:v>CTL-0226</x:v>
      </x:c>
      <x:c r="B1577" s="50" t="str">
        <x:v>Candidate alternative-rationale group</x:v>
      </x:c>
      <x:c r="C1577" s="52" t="str">
        <x:f>IF('Deal_Master_Wide'!$AU$228="","",'Deal_Master_Wide'!$AU$228)</x:f>
        <x:v>Not reviewed</x:v>
      </x:c>
      <x:c r="D1577" s="52" t="str">
        <x:f>IF('Deal_Master_Wide'!$AV$228="","",'Deal_Master_Wide'!$AV$228)</x:f>
        <x:v>Not assessed</x:v>
      </x:c>
      <x:c r="E1577" s="50" t="n">
        <x:v>0</x:v>
      </x:c>
      <x:c r="F1577" s="52" t="str">
        <x:f>IF(OR($C1577="High-confidence innovation-driven",$C1577="Medium-confidence innovation-driven"),1,IF($C1577="Clear alternative-rationale",0,""))</x:f>
      </x:c>
      <x:c r="G1577" s="52" t="str">
        <x:f>IF('Deal_Master_Wide'!$M$228="","",'Deal_Master_Wide'!$M$228)</x:f>
        <x:v>Review</x:v>
      </x:c>
      <x:c r="H1577" s="50" t="str">
        <x:v>LivaNova Plc</x:v>
      </x:c>
      <x:c r="I1577" s="50" t="str">
        <x:v>Sorin S.p.A. (Inactive); LivaNova USA Inc</x:v>
      </x:c>
      <x:c r="J1577" s="50" t="n">
        <x:v>2015</x:v>
      </x:c>
      <x:c r="K1577" s="50" t="n">
        <x:v>-3</x:v>
      </x:c>
      <x:c r="L1577" s="50" t="n">
        <x:v>2012</x:v>
      </x:c>
      <x:c r="M1577" s="50" t="n">
        <x:v>0</x:v>
      </x:c>
      <x:c r="N1577" s="50" t="n">
        <x:v>0</x:v>
      </x:c>
      <x:c r="O1577" s="52" t="str">
        <x:f>IF($F1577="","",$F1577*$M1577)</x:f>
      </x:c>
      <x:c r="P1577" s="54" t="str">
        <x:f>IF('Deal_Master_Wide'!$BP$228="","",'Deal_Master_Wide'!$BP$228)</x:f>
      </x:c>
      <x:c r="Q1577" s="54" t="str">
        <x:f>IF('Deal_Master_Wide'!$BW$228="","",'Deal_Master_Wide'!$BW$228)</x:f>
      </x:c>
      <x:c r="R1577" s="54" t="str">
        <x:f>IF('Deal_Master_Wide'!$CD$228="","",'Deal_Master_Wide'!$CD$228)</x:f>
      </x:c>
      <x:c r="S1577" s="54" t="str">
        <x:f>IF('Deal_Master_Wide'!$CK$228="","",'Deal_Master_Wide'!$CK$228)</x:f>
      </x:c>
      <x:c r="T1577" s="54" t="str">
        <x:f>IF('Deal_Master_Wide'!$CR$228="","",'Deal_Master_Wide'!$CR$228)</x:f>
      </x:c>
      <x:c r="U1577" s="54" t="str">
        <x:f>IF('Deal_Master_Wide'!$CY$228="","",'Deal_Master_Wide'!$CY$228)</x:f>
      </x:c>
      <x:c r="V1577" s="56" t="str">
        <x:f>IF('Deal_Master_Wide'!$DF$228="","",'Deal_Master_Wide'!$DF$228)</x:f>
      </x:c>
      <x:c r="W1577" s="56" t="str">
        <x:f>IF('Deal_Master_Wide'!$DM$228="","",'Deal_Master_Wide'!$DM$228)</x:f>
      </x:c>
      <x:c r="X1577" s="56" t="str">
        <x:f>IF('Deal_Master_Wide'!$DT$228="","",'Deal_Master_Wide'!$DT$228)</x:f>
      </x:c>
      <x:c r="Y1577" s="118" t="str">
        <x:f>IF('Deal_Master_Wide'!$EA$228="","",'Deal_Master_Wide'!$EA$228)</x:f>
      </x:c>
      <x:c r="Z1577" s="118" t="str">
        <x:f>IF('Deal_Master_Wide'!$EH$228="","",'Deal_Master_Wide'!$EH$228)</x:f>
      </x:c>
      <x:c r="AA1577" s="52" t="str">
        <x:f>IF('Deal_Master_Wide'!$AL$228="","",'Deal_Master_Wide'!$AL$228)</x:f>
        <x:v>Unknown</x:v>
      </x:c>
      <x:c r="AB1577" s="54" t="n">
        <x:f>IF('Deal_Master_Wide'!$AF$228="","",'Deal_Master_Wide'!$AF$228)</x:f>
        <x:v>2700</x:v>
      </x:c>
      <x:c r="AC1577" s="52" t="str">
        <x:f>IF(COUNT($P1577,$Q1577,$R1577,$S1577,$T1577,$U1577,$V1577,$W1577,$X1577)=9,"Yes","No")</x:f>
        <x:v>No</x:v>
      </x:c>
      <x:c r="AD1577" s="52" t="str">
        <x:f>IF(COUNT($Y1577,$Z1577)=2,"Yes","No")</x:f>
        <x:v>No</x:v>
      </x:c>
      <x:c r="AE1577" s="50" t="str"/>
      <x:c r="AF1577" t="str"/>
    </x:row>
    <x:row r="1578" ht="20" customHeight="1">
      <x:c r="A1578" s="50" t="str">
        <x:v>CTL-0226</x:v>
      </x:c>
      <x:c r="B1578" s="50" t="str">
        <x:v>Candidate alternative-rationale group</x:v>
      </x:c>
      <x:c r="C1578" s="52" t="str">
        <x:f>IF('Deal_Master_Wide'!$AU$228="","",'Deal_Master_Wide'!$AU$228)</x:f>
        <x:v>Not reviewed</x:v>
      </x:c>
      <x:c r="D1578" s="52" t="str">
        <x:f>IF('Deal_Master_Wide'!$AV$228="","",'Deal_Master_Wide'!$AV$228)</x:f>
        <x:v>Not assessed</x:v>
      </x:c>
      <x:c r="E1578" s="50" t="n">
        <x:v>0</x:v>
      </x:c>
      <x:c r="F1578" s="52" t="str">
        <x:f>IF(OR($C1578="High-confidence innovation-driven",$C1578="Medium-confidence innovation-driven"),1,IF($C1578="Clear alternative-rationale",0,""))</x:f>
      </x:c>
      <x:c r="G1578" s="52" t="str">
        <x:f>IF('Deal_Master_Wide'!$M$228="","",'Deal_Master_Wide'!$M$228)</x:f>
        <x:v>Review</x:v>
      </x:c>
      <x:c r="H1578" s="50" t="str">
        <x:v>LivaNova Plc</x:v>
      </x:c>
      <x:c r="I1578" s="50" t="str">
        <x:v>Sorin S.p.A. (Inactive); LivaNova USA Inc</x:v>
      </x:c>
      <x:c r="J1578" s="50" t="n">
        <x:v>2015</x:v>
      </x:c>
      <x:c r="K1578" s="50" t="n">
        <x:v>-2</x:v>
      </x:c>
      <x:c r="L1578" s="50" t="n">
        <x:v>2013</x:v>
      </x:c>
      <x:c r="M1578" s="50" t="n">
        <x:v>0</x:v>
      </x:c>
      <x:c r="N1578" s="50" t="n">
        <x:v>0</x:v>
      </x:c>
      <x:c r="O1578" s="52" t="str">
        <x:f>IF($F1578="","",$F1578*$M1578)</x:f>
      </x:c>
      <x:c r="P1578" s="54" t="str">
        <x:f>IF('Deal_Master_Wide'!$BQ$228="","",'Deal_Master_Wide'!$BQ$228)</x:f>
      </x:c>
      <x:c r="Q1578" s="54" t="str">
        <x:f>IF('Deal_Master_Wide'!$BX$228="","",'Deal_Master_Wide'!$BX$228)</x:f>
      </x:c>
      <x:c r="R1578" s="54" t="str">
        <x:f>IF('Deal_Master_Wide'!$CE$228="","",'Deal_Master_Wide'!$CE$228)</x:f>
      </x:c>
      <x:c r="S1578" s="54" t="str">
        <x:f>IF('Deal_Master_Wide'!$CL$228="","",'Deal_Master_Wide'!$CL$228)</x:f>
      </x:c>
      <x:c r="T1578" s="54" t="str">
        <x:f>IF('Deal_Master_Wide'!$CS$228="","",'Deal_Master_Wide'!$CS$228)</x:f>
      </x:c>
      <x:c r="U1578" s="54" t="str">
        <x:f>IF('Deal_Master_Wide'!$CZ$228="","",'Deal_Master_Wide'!$CZ$228)</x:f>
      </x:c>
      <x:c r="V1578" s="56" t="str">
        <x:f>IF('Deal_Master_Wide'!$DG$228="","",'Deal_Master_Wide'!$DG$228)</x:f>
      </x:c>
      <x:c r="W1578" s="56" t="str">
        <x:f>IF('Deal_Master_Wide'!$DN$228="","",'Deal_Master_Wide'!$DN$228)</x:f>
      </x:c>
      <x:c r="X1578" s="56" t="str">
        <x:f>IF('Deal_Master_Wide'!$DU$228="","",'Deal_Master_Wide'!$DU$228)</x:f>
      </x:c>
      <x:c r="Y1578" s="118" t="str">
        <x:f>IF('Deal_Master_Wide'!$EB$228="","",'Deal_Master_Wide'!$EB$228)</x:f>
      </x:c>
      <x:c r="Z1578" s="118" t="str">
        <x:f>IF('Deal_Master_Wide'!$EI$228="","",'Deal_Master_Wide'!$EI$228)</x:f>
      </x:c>
      <x:c r="AA1578" s="52" t="str">
        <x:f>IF('Deal_Master_Wide'!$AL$228="","",'Deal_Master_Wide'!$AL$228)</x:f>
        <x:v>Unknown</x:v>
      </x:c>
      <x:c r="AB1578" s="54" t="n">
        <x:f>IF('Deal_Master_Wide'!$AF$228="","",'Deal_Master_Wide'!$AF$228)</x:f>
        <x:v>2700</x:v>
      </x:c>
      <x:c r="AC1578" s="52" t="str">
        <x:f>IF(COUNT($P1578,$Q1578,$R1578,$S1578,$T1578,$U1578,$V1578,$W1578,$X1578)=9,"Yes","No")</x:f>
        <x:v>No</x:v>
      </x:c>
      <x:c r="AD1578" s="52" t="str">
        <x:f>IF(COUNT($Y1578,$Z1578)=2,"Yes","No")</x:f>
        <x:v>No</x:v>
      </x:c>
      <x:c r="AE1578" s="50" t="str"/>
      <x:c r="AF1578" t="str"/>
    </x:row>
    <x:row r="1579" ht="20" customHeight="1">
      <x:c r="A1579" s="50" t="str">
        <x:v>CTL-0226</x:v>
      </x:c>
      <x:c r="B1579" s="50" t="str">
        <x:v>Candidate alternative-rationale group</x:v>
      </x:c>
      <x:c r="C1579" s="52" t="str">
        <x:f>IF('Deal_Master_Wide'!$AU$228="","",'Deal_Master_Wide'!$AU$228)</x:f>
        <x:v>Not reviewed</x:v>
      </x:c>
      <x:c r="D1579" s="52" t="str">
        <x:f>IF('Deal_Master_Wide'!$AV$228="","",'Deal_Master_Wide'!$AV$228)</x:f>
        <x:v>Not assessed</x:v>
      </x:c>
      <x:c r="E1579" s="50" t="n">
        <x:v>0</x:v>
      </x:c>
      <x:c r="F1579" s="52" t="str">
        <x:f>IF(OR($C1579="High-confidence innovation-driven",$C1579="Medium-confidence innovation-driven"),1,IF($C1579="Clear alternative-rationale",0,""))</x:f>
      </x:c>
      <x:c r="G1579" s="52" t="str">
        <x:f>IF('Deal_Master_Wide'!$M$228="","",'Deal_Master_Wide'!$M$228)</x:f>
        <x:v>Review</x:v>
      </x:c>
      <x:c r="H1579" s="50" t="str">
        <x:v>LivaNova Plc</x:v>
      </x:c>
      <x:c r="I1579" s="50" t="str">
        <x:v>Sorin S.p.A. (Inactive); LivaNova USA Inc</x:v>
      </x:c>
      <x:c r="J1579" s="50" t="n">
        <x:v>2015</x:v>
      </x:c>
      <x:c r="K1579" s="50" t="n">
        <x:v>-1</x:v>
      </x:c>
      <x:c r="L1579" s="50" t="n">
        <x:v>2014</x:v>
      </x:c>
      <x:c r="M1579" s="50" t="n">
        <x:v>0</x:v>
      </x:c>
      <x:c r="N1579" s="50" t="n">
        <x:v>0</x:v>
      </x:c>
      <x:c r="O1579" s="52" t="str">
        <x:f>IF($F1579="","",$F1579*$M1579)</x:f>
      </x:c>
      <x:c r="P1579" s="54" t="str">
        <x:f>IF('Deal_Master_Wide'!$BR$228="","",'Deal_Master_Wide'!$BR$228)</x:f>
      </x:c>
      <x:c r="Q1579" s="54" t="str">
        <x:f>IF('Deal_Master_Wide'!$BY$228="","",'Deal_Master_Wide'!$BY$228)</x:f>
      </x:c>
      <x:c r="R1579" s="54" t="str">
        <x:f>IF('Deal_Master_Wide'!$CF$228="","",'Deal_Master_Wide'!$CF$228)</x:f>
      </x:c>
      <x:c r="S1579" s="54" t="str">
        <x:f>IF('Deal_Master_Wide'!$CM$228="","",'Deal_Master_Wide'!$CM$228)</x:f>
      </x:c>
      <x:c r="T1579" s="54" t="str">
        <x:f>IF('Deal_Master_Wide'!$CT$228="","",'Deal_Master_Wide'!$CT$228)</x:f>
      </x:c>
      <x:c r="U1579" s="54" t="str">
        <x:f>IF('Deal_Master_Wide'!$DA$228="","",'Deal_Master_Wide'!$DA$228)</x:f>
      </x:c>
      <x:c r="V1579" s="56" t="str">
        <x:f>IF('Deal_Master_Wide'!$DH$228="","",'Deal_Master_Wide'!$DH$228)</x:f>
      </x:c>
      <x:c r="W1579" s="56" t="str">
        <x:f>IF('Deal_Master_Wide'!$DO$228="","",'Deal_Master_Wide'!$DO$228)</x:f>
      </x:c>
      <x:c r="X1579" s="56" t="str">
        <x:f>IF('Deal_Master_Wide'!$DV$228="","",'Deal_Master_Wide'!$DV$228)</x:f>
      </x:c>
      <x:c r="Y1579" s="118" t="str">
        <x:f>IF('Deal_Master_Wide'!$EC$228="","",'Deal_Master_Wide'!$EC$228)</x:f>
      </x:c>
      <x:c r="Z1579" s="118" t="str">
        <x:f>IF('Deal_Master_Wide'!$EJ$228="","",'Deal_Master_Wide'!$EJ$228)</x:f>
      </x:c>
      <x:c r="AA1579" s="52" t="str">
        <x:f>IF('Deal_Master_Wide'!$AL$228="","",'Deal_Master_Wide'!$AL$228)</x:f>
        <x:v>Unknown</x:v>
      </x:c>
      <x:c r="AB1579" s="54" t="n">
        <x:f>IF('Deal_Master_Wide'!$AF$228="","",'Deal_Master_Wide'!$AF$228)</x:f>
        <x:v>2700</x:v>
      </x:c>
      <x:c r="AC1579" s="52" t="str">
        <x:f>IF(COUNT($P1579,$Q1579,$R1579,$S1579,$T1579,$U1579,$V1579,$W1579,$X1579)=9,"Yes","No")</x:f>
        <x:v>No</x:v>
      </x:c>
      <x:c r="AD1579" s="52" t="str">
        <x:f>IF(COUNT($Y1579,$Z1579)=2,"Yes","No")</x:f>
        <x:v>No</x:v>
      </x:c>
      <x:c r="AE1579" s="50" t="str"/>
      <x:c r="AF1579" t="str"/>
    </x:row>
    <x:row r="1580" ht="20" customHeight="1">
      <x:c r="A1580" s="50" t="str">
        <x:v>CTL-0226</x:v>
      </x:c>
      <x:c r="B1580" s="50" t="str">
        <x:v>Candidate alternative-rationale group</x:v>
      </x:c>
      <x:c r="C1580" s="52" t="str">
        <x:f>IF('Deal_Master_Wide'!$AU$228="","",'Deal_Master_Wide'!$AU$228)</x:f>
        <x:v>Not reviewed</x:v>
      </x:c>
      <x:c r="D1580" s="52" t="str">
        <x:f>IF('Deal_Master_Wide'!$AV$228="","",'Deal_Master_Wide'!$AV$228)</x:f>
        <x:v>Not assessed</x:v>
      </x:c>
      <x:c r="E1580" s="50" t="n">
        <x:v>0</x:v>
      </x:c>
      <x:c r="F1580" s="52" t="str">
        <x:f>IF(OR($C1580="High-confidence innovation-driven",$C1580="Medium-confidence innovation-driven"),1,IF($C1580="Clear alternative-rationale",0,""))</x:f>
      </x:c>
      <x:c r="G1580" s="52" t="str">
        <x:f>IF('Deal_Master_Wide'!$M$228="","",'Deal_Master_Wide'!$M$228)</x:f>
        <x:v>Review</x:v>
      </x:c>
      <x:c r="H1580" s="50" t="str">
        <x:v>LivaNova Plc</x:v>
      </x:c>
      <x:c r="I1580" s="50" t="str">
        <x:v>Sorin S.p.A. (Inactive); LivaNova USA Inc</x:v>
      </x:c>
      <x:c r="J1580" s="50" t="n">
        <x:v>2015</x:v>
      </x:c>
      <x:c r="K1580" s="50" t="n">
        <x:v>0</x:v>
      </x:c>
      <x:c r="L1580" s="50" t="n">
        <x:v>2015</x:v>
      </x:c>
      <x:c r="M1580" s="50" t="n">
        <x:v>0</x:v>
      </x:c>
      <x:c r="N1580" s="50" t="n">
        <x:v>1</x:v>
      </x:c>
      <x:c r="O1580" s="52" t="str">
        <x:f>IF($F1580="","",$F1580*$M1580)</x:f>
      </x:c>
      <x:c r="P1580" s="54" t="str">
        <x:f>IF('Deal_Master_Wide'!$BS$228="","",'Deal_Master_Wide'!$BS$228)</x:f>
      </x:c>
      <x:c r="Q1580" s="54" t="str">
        <x:f>IF('Deal_Master_Wide'!$BZ$228="","",'Deal_Master_Wide'!$BZ$228)</x:f>
      </x:c>
      <x:c r="R1580" s="54" t="str">
        <x:f>IF('Deal_Master_Wide'!$CG$228="","",'Deal_Master_Wide'!$CG$228)</x:f>
      </x:c>
      <x:c r="S1580" s="54" t="str">
        <x:f>IF('Deal_Master_Wide'!$CN$228="","",'Deal_Master_Wide'!$CN$228)</x:f>
      </x:c>
      <x:c r="T1580" s="54" t="str">
        <x:f>IF('Deal_Master_Wide'!$CU$228="","",'Deal_Master_Wide'!$CU$228)</x:f>
      </x:c>
      <x:c r="U1580" s="54" t="str">
        <x:f>IF('Deal_Master_Wide'!$DB$228="","",'Deal_Master_Wide'!$DB$228)</x:f>
      </x:c>
      <x:c r="V1580" s="56" t="str">
        <x:f>IF('Deal_Master_Wide'!$DI$228="","",'Deal_Master_Wide'!$DI$228)</x:f>
      </x:c>
      <x:c r="W1580" s="56" t="str">
        <x:f>IF('Deal_Master_Wide'!$DP$228="","",'Deal_Master_Wide'!$DP$228)</x:f>
      </x:c>
      <x:c r="X1580" s="56" t="str">
        <x:f>IF('Deal_Master_Wide'!$DW$228="","",'Deal_Master_Wide'!$DW$228)</x:f>
      </x:c>
      <x:c r="Y1580" s="118" t="str">
        <x:f>IF('Deal_Master_Wide'!$ED$228="","",'Deal_Master_Wide'!$ED$228)</x:f>
      </x:c>
      <x:c r="Z1580" s="118" t="str">
        <x:f>IF('Deal_Master_Wide'!$EK$228="","",'Deal_Master_Wide'!$EK$228)</x:f>
      </x:c>
      <x:c r="AA1580" s="52" t="str">
        <x:f>IF('Deal_Master_Wide'!$AL$228="","",'Deal_Master_Wide'!$AL$228)</x:f>
        <x:v>Unknown</x:v>
      </x:c>
      <x:c r="AB1580" s="54" t="n">
        <x:f>IF('Deal_Master_Wide'!$AF$228="","",'Deal_Master_Wide'!$AF$228)</x:f>
        <x:v>2700</x:v>
      </x:c>
      <x:c r="AC1580" s="52" t="str">
        <x:f>IF(COUNT($P1580,$Q1580,$R1580,$S1580,$T1580,$U1580,$V1580,$W1580,$X1580)=9,"Yes","No")</x:f>
        <x:v>No</x:v>
      </x:c>
      <x:c r="AD1580" s="52" t="str">
        <x:f>IF(COUNT($Y1580,$Z1580)=2,"Yes","No")</x:f>
        <x:v>No</x:v>
      </x:c>
      <x:c r="AE1580" s="50" t="str"/>
      <x:c r="AF1580" t="str"/>
    </x:row>
    <x:row r="1581" ht="20" customHeight="1">
      <x:c r="A1581" s="50" t="str">
        <x:v>CTL-0226</x:v>
      </x:c>
      <x:c r="B1581" s="50" t="str">
        <x:v>Candidate alternative-rationale group</x:v>
      </x:c>
      <x:c r="C1581" s="52" t="str">
        <x:f>IF('Deal_Master_Wide'!$AU$228="","",'Deal_Master_Wide'!$AU$228)</x:f>
        <x:v>Not reviewed</x:v>
      </x:c>
      <x:c r="D1581" s="52" t="str">
        <x:f>IF('Deal_Master_Wide'!$AV$228="","",'Deal_Master_Wide'!$AV$228)</x:f>
        <x:v>Not assessed</x:v>
      </x:c>
      <x:c r="E1581" s="50" t="n">
        <x:v>0</x:v>
      </x:c>
      <x:c r="F1581" s="52" t="str">
        <x:f>IF(OR($C1581="High-confidence innovation-driven",$C1581="Medium-confidence innovation-driven"),1,IF($C1581="Clear alternative-rationale",0,""))</x:f>
      </x:c>
      <x:c r="G1581" s="52" t="str">
        <x:f>IF('Deal_Master_Wide'!$M$228="","",'Deal_Master_Wide'!$M$228)</x:f>
        <x:v>Review</x:v>
      </x:c>
      <x:c r="H1581" s="50" t="str">
        <x:v>LivaNova Plc</x:v>
      </x:c>
      <x:c r="I1581" s="50" t="str">
        <x:v>Sorin S.p.A. (Inactive); LivaNova USA Inc</x:v>
      </x:c>
      <x:c r="J1581" s="50" t="n">
        <x:v>2015</x:v>
      </x:c>
      <x:c r="K1581" s="50" t="n">
        <x:v>1</x:v>
      </x:c>
      <x:c r="L1581" s="50" t="n">
        <x:v>2016</x:v>
      </x:c>
      <x:c r="M1581" s="50" t="n">
        <x:v>1</x:v>
      </x:c>
      <x:c r="N1581" s="50" t="n">
        <x:v>1</x:v>
      </x:c>
      <x:c r="O1581" s="52" t="str">
        <x:f>IF($F1581="","",$F1581*$M1581)</x:f>
      </x:c>
      <x:c r="P1581" s="54" t="str">
        <x:f>IF('Deal_Master_Wide'!$BT$228="","",'Deal_Master_Wide'!$BT$228)</x:f>
      </x:c>
      <x:c r="Q1581" s="54" t="str">
        <x:f>IF('Deal_Master_Wide'!$CA$228="","",'Deal_Master_Wide'!$CA$228)</x:f>
      </x:c>
      <x:c r="R1581" s="54" t="str">
        <x:f>IF('Deal_Master_Wide'!$CH$228="","",'Deal_Master_Wide'!$CH$228)</x:f>
      </x:c>
      <x:c r="S1581" s="54" t="str">
        <x:f>IF('Deal_Master_Wide'!$CO$228="","",'Deal_Master_Wide'!$CO$228)</x:f>
      </x:c>
      <x:c r="T1581" s="54" t="str">
        <x:f>IF('Deal_Master_Wide'!$CV$228="","",'Deal_Master_Wide'!$CV$228)</x:f>
      </x:c>
      <x:c r="U1581" s="54" t="str">
        <x:f>IF('Deal_Master_Wide'!$DC$228="","",'Deal_Master_Wide'!$DC$228)</x:f>
      </x:c>
      <x:c r="V1581" s="56" t="str">
        <x:f>IF('Deal_Master_Wide'!$DJ$228="","",'Deal_Master_Wide'!$DJ$228)</x:f>
      </x:c>
      <x:c r="W1581" s="56" t="str">
        <x:f>IF('Deal_Master_Wide'!$DQ$228="","",'Deal_Master_Wide'!$DQ$228)</x:f>
      </x:c>
      <x:c r="X1581" s="56" t="str">
        <x:f>IF('Deal_Master_Wide'!$DX$228="","",'Deal_Master_Wide'!$DX$228)</x:f>
      </x:c>
      <x:c r="Y1581" s="118" t="str">
        <x:f>IF('Deal_Master_Wide'!$EE$228="","",'Deal_Master_Wide'!$EE$228)</x:f>
      </x:c>
      <x:c r="Z1581" s="118" t="str">
        <x:f>IF('Deal_Master_Wide'!$EL$228="","",'Deal_Master_Wide'!$EL$228)</x:f>
      </x:c>
      <x:c r="AA1581" s="52" t="str">
        <x:f>IF('Deal_Master_Wide'!$AL$228="","",'Deal_Master_Wide'!$AL$228)</x:f>
        <x:v>Unknown</x:v>
      </x:c>
      <x:c r="AB1581" s="54" t="n">
        <x:f>IF('Deal_Master_Wide'!$AF$228="","",'Deal_Master_Wide'!$AF$228)</x:f>
        <x:v>2700</x:v>
      </x:c>
      <x:c r="AC1581" s="52" t="str">
        <x:f>IF(COUNT($P1581,$Q1581,$R1581,$S1581,$T1581,$U1581,$V1581,$W1581,$X1581)=9,"Yes","No")</x:f>
        <x:v>No</x:v>
      </x:c>
      <x:c r="AD1581" s="52" t="str">
        <x:f>IF(COUNT($Y1581,$Z1581)=2,"Yes","No")</x:f>
        <x:v>No</x:v>
      </x:c>
      <x:c r="AE1581" s="50" t="str"/>
      <x:c r="AF1581" t="str"/>
    </x:row>
    <x:row r="1582" ht="20" customHeight="1">
      <x:c r="A1582" s="50" t="str">
        <x:v>CTL-0226</x:v>
      </x:c>
      <x:c r="B1582" s="50" t="str">
        <x:v>Candidate alternative-rationale group</x:v>
      </x:c>
      <x:c r="C1582" s="52" t="str">
        <x:f>IF('Deal_Master_Wide'!$AU$228="","",'Deal_Master_Wide'!$AU$228)</x:f>
        <x:v>Not reviewed</x:v>
      </x:c>
      <x:c r="D1582" s="52" t="str">
        <x:f>IF('Deal_Master_Wide'!$AV$228="","",'Deal_Master_Wide'!$AV$228)</x:f>
        <x:v>Not assessed</x:v>
      </x:c>
      <x:c r="E1582" s="50" t="n">
        <x:v>0</x:v>
      </x:c>
      <x:c r="F1582" s="52" t="str">
        <x:f>IF(OR($C1582="High-confidence innovation-driven",$C1582="Medium-confidence innovation-driven"),1,IF($C1582="Clear alternative-rationale",0,""))</x:f>
      </x:c>
      <x:c r="G1582" s="52" t="str">
        <x:f>IF('Deal_Master_Wide'!$M$228="","",'Deal_Master_Wide'!$M$228)</x:f>
        <x:v>Review</x:v>
      </x:c>
      <x:c r="H1582" s="50" t="str">
        <x:v>LivaNova Plc</x:v>
      </x:c>
      <x:c r="I1582" s="50" t="str">
        <x:v>Sorin S.p.A. (Inactive); LivaNova USA Inc</x:v>
      </x:c>
      <x:c r="J1582" s="50" t="n">
        <x:v>2015</x:v>
      </x:c>
      <x:c r="K1582" s="50" t="n">
        <x:v>2</x:v>
      </x:c>
      <x:c r="L1582" s="50" t="n">
        <x:v>2017</x:v>
      </x:c>
      <x:c r="M1582" s="50" t="n">
        <x:v>1</x:v>
      </x:c>
      <x:c r="N1582" s="50" t="n">
        <x:v>1</x:v>
      </x:c>
      <x:c r="O1582" s="52" t="str">
        <x:f>IF($F1582="","",$F1582*$M1582)</x:f>
      </x:c>
      <x:c r="P1582" s="54" t="str">
        <x:f>IF('Deal_Master_Wide'!$BU$228="","",'Deal_Master_Wide'!$BU$228)</x:f>
      </x:c>
      <x:c r="Q1582" s="54" t="str">
        <x:f>IF('Deal_Master_Wide'!$CB$228="","",'Deal_Master_Wide'!$CB$228)</x:f>
      </x:c>
      <x:c r="R1582" s="54" t="str">
        <x:f>IF('Deal_Master_Wide'!$CI$228="","",'Deal_Master_Wide'!$CI$228)</x:f>
      </x:c>
      <x:c r="S1582" s="54" t="str">
        <x:f>IF('Deal_Master_Wide'!$CP$228="","",'Deal_Master_Wide'!$CP$228)</x:f>
      </x:c>
      <x:c r="T1582" s="54" t="str">
        <x:f>IF('Deal_Master_Wide'!$CW$228="","",'Deal_Master_Wide'!$CW$228)</x:f>
      </x:c>
      <x:c r="U1582" s="54" t="str">
        <x:f>IF('Deal_Master_Wide'!$DD$228="","",'Deal_Master_Wide'!$DD$228)</x:f>
      </x:c>
      <x:c r="V1582" s="56" t="str">
        <x:f>IF('Deal_Master_Wide'!$DK$228="","",'Deal_Master_Wide'!$DK$228)</x:f>
      </x:c>
      <x:c r="W1582" s="56" t="str">
        <x:f>IF('Deal_Master_Wide'!$DR$228="","",'Deal_Master_Wide'!$DR$228)</x:f>
      </x:c>
      <x:c r="X1582" s="56" t="str">
        <x:f>IF('Deal_Master_Wide'!$DY$228="","",'Deal_Master_Wide'!$DY$228)</x:f>
      </x:c>
      <x:c r="Y1582" s="118" t="str">
        <x:f>IF('Deal_Master_Wide'!$EF$228="","",'Deal_Master_Wide'!$EF$228)</x:f>
      </x:c>
      <x:c r="Z1582" s="118" t="str">
        <x:f>IF('Deal_Master_Wide'!$EM$228="","",'Deal_Master_Wide'!$EM$228)</x:f>
      </x:c>
      <x:c r="AA1582" s="52" t="str">
        <x:f>IF('Deal_Master_Wide'!$AL$228="","",'Deal_Master_Wide'!$AL$228)</x:f>
        <x:v>Unknown</x:v>
      </x:c>
      <x:c r="AB1582" s="54" t="n">
        <x:f>IF('Deal_Master_Wide'!$AF$228="","",'Deal_Master_Wide'!$AF$228)</x:f>
        <x:v>2700</x:v>
      </x:c>
      <x:c r="AC1582" s="52" t="str">
        <x:f>IF(COUNT($P1582,$Q1582,$R1582,$S1582,$T1582,$U1582,$V1582,$W1582,$X1582)=9,"Yes","No")</x:f>
        <x:v>No</x:v>
      </x:c>
      <x:c r="AD1582" s="52" t="str">
        <x:f>IF(COUNT($Y1582,$Z1582)=2,"Yes","No")</x:f>
        <x:v>No</x:v>
      </x:c>
      <x:c r="AE1582" s="50" t="str"/>
      <x:c r="AF1582" t="str"/>
    </x:row>
    <x:row r="1583" ht="20" customHeight="1">
      <x:c r="A1583" s="50" t="str">
        <x:v>CTL-0226</x:v>
      </x:c>
      <x:c r="B1583" s="50" t="str">
        <x:v>Candidate alternative-rationale group</x:v>
      </x:c>
      <x:c r="C1583" s="52" t="str">
        <x:f>IF('Deal_Master_Wide'!$AU$228="","",'Deal_Master_Wide'!$AU$228)</x:f>
        <x:v>Not reviewed</x:v>
      </x:c>
      <x:c r="D1583" s="52" t="str">
        <x:f>IF('Deal_Master_Wide'!$AV$228="","",'Deal_Master_Wide'!$AV$228)</x:f>
        <x:v>Not assessed</x:v>
      </x:c>
      <x:c r="E1583" s="50" t="n">
        <x:v>0</x:v>
      </x:c>
      <x:c r="F1583" s="52" t="str">
        <x:f>IF(OR($C1583="High-confidence innovation-driven",$C1583="Medium-confidence innovation-driven"),1,IF($C1583="Clear alternative-rationale",0,""))</x:f>
      </x:c>
      <x:c r="G1583" s="52" t="str">
        <x:f>IF('Deal_Master_Wide'!$M$228="","",'Deal_Master_Wide'!$M$228)</x:f>
        <x:v>Review</x:v>
      </x:c>
      <x:c r="H1583" s="50" t="str">
        <x:v>LivaNova Plc</x:v>
      </x:c>
      <x:c r="I1583" s="50" t="str">
        <x:v>Sorin S.p.A. (Inactive); LivaNova USA Inc</x:v>
      </x:c>
      <x:c r="J1583" s="50" t="n">
        <x:v>2015</x:v>
      </x:c>
      <x:c r="K1583" s="50" t="n">
        <x:v>3</x:v>
      </x:c>
      <x:c r="L1583" s="50" t="n">
        <x:v>2018</x:v>
      </x:c>
      <x:c r="M1583" s="50" t="n">
        <x:v>1</x:v>
      </x:c>
      <x:c r="N1583" s="50" t="n">
        <x:v>1</x:v>
      </x:c>
      <x:c r="O1583" s="52" t="str">
        <x:f>IF($F1583="","",$F1583*$M1583)</x:f>
      </x:c>
      <x:c r="P1583" s="54" t="str">
        <x:f>IF('Deal_Master_Wide'!$BV$228="","",'Deal_Master_Wide'!$BV$228)</x:f>
      </x:c>
      <x:c r="Q1583" s="54" t="str">
        <x:f>IF('Deal_Master_Wide'!$CC$228="","",'Deal_Master_Wide'!$CC$228)</x:f>
      </x:c>
      <x:c r="R1583" s="54" t="str">
        <x:f>IF('Deal_Master_Wide'!$CJ$228="","",'Deal_Master_Wide'!$CJ$228)</x:f>
      </x:c>
      <x:c r="S1583" s="54" t="str">
        <x:f>IF('Deal_Master_Wide'!$CQ$228="","",'Deal_Master_Wide'!$CQ$228)</x:f>
      </x:c>
      <x:c r="T1583" s="54" t="str">
        <x:f>IF('Deal_Master_Wide'!$CX$228="","",'Deal_Master_Wide'!$CX$228)</x:f>
      </x:c>
      <x:c r="U1583" s="54" t="str">
        <x:f>IF('Deal_Master_Wide'!$DE$228="","",'Deal_Master_Wide'!$DE$228)</x:f>
      </x:c>
      <x:c r="V1583" s="56" t="str">
        <x:f>IF('Deal_Master_Wide'!$DL$228="","",'Deal_Master_Wide'!$DL$228)</x:f>
      </x:c>
      <x:c r="W1583" s="56" t="str">
        <x:f>IF('Deal_Master_Wide'!$DS$228="","",'Deal_Master_Wide'!$DS$228)</x:f>
      </x:c>
      <x:c r="X1583" s="56" t="str">
        <x:f>IF('Deal_Master_Wide'!$DZ$228="","",'Deal_Master_Wide'!$DZ$228)</x:f>
      </x:c>
      <x:c r="Y1583" s="118" t="str">
        <x:f>IF('Deal_Master_Wide'!$EG$228="","",'Deal_Master_Wide'!$EG$228)</x:f>
      </x:c>
      <x:c r="Z1583" s="118" t="str">
        <x:f>IF('Deal_Master_Wide'!$EN$228="","",'Deal_Master_Wide'!$EN$228)</x:f>
      </x:c>
      <x:c r="AA1583" s="52" t="str">
        <x:f>IF('Deal_Master_Wide'!$AL$228="","",'Deal_Master_Wide'!$AL$228)</x:f>
        <x:v>Unknown</x:v>
      </x:c>
      <x:c r="AB1583" s="54" t="n">
        <x:f>IF('Deal_Master_Wide'!$AF$228="","",'Deal_Master_Wide'!$AF$228)</x:f>
        <x:v>2700</x:v>
      </x:c>
      <x:c r="AC1583" s="52" t="str">
        <x:f>IF(COUNT($P1583,$Q1583,$R1583,$S1583,$T1583,$U1583,$V1583,$W1583,$X1583)=9,"Yes","No")</x:f>
        <x:v>No</x:v>
      </x:c>
      <x:c r="AD1583" s="52" t="str">
        <x:f>IF(COUNT($Y1583,$Z1583)=2,"Yes","No")</x:f>
        <x:v>No</x:v>
      </x:c>
      <x:c r="AE1583" s="50" t="str"/>
      <x:c r="AF1583" t="str"/>
    </x:row>
    <x:row r="1584" ht="20" customHeight="1">
      <x:c r="A1584" s="50" t="str">
        <x:v>CTL-0227</x:v>
      </x:c>
      <x:c r="B1584" s="50" t="str">
        <x:v>Candidate alternative-rationale group</x:v>
      </x:c>
      <x:c r="C1584" s="52" t="str">
        <x:f>IF('Deal_Master_Wide'!$AU$229="","",'Deal_Master_Wide'!$AU$229)</x:f>
        <x:v>Not reviewed</x:v>
      </x:c>
      <x:c r="D1584" s="52" t="str">
        <x:f>IF('Deal_Master_Wide'!$AV$229="","",'Deal_Master_Wide'!$AV$229)</x:f>
        <x:v>Not assessed</x:v>
      </x:c>
      <x:c r="E1584" s="50" t="n">
        <x:v>0</x:v>
      </x:c>
      <x:c r="F1584" s="52" t="str">
        <x:f>IF(OR($C1584="High-confidence innovation-driven",$C1584="Medium-confidence innovation-driven"),1,IF($C1584="Clear alternative-rationale",0,""))</x:f>
      </x:c>
      <x:c r="G1584" s="52" t="str">
        <x:f>IF('Deal_Master_Wide'!$M$229="","",'Deal_Master_Wide'!$M$229)</x:f>
        <x:v>Review</x:v>
      </x:c>
      <x:c r="H1584" s="50" t="str">
        <x:v>Nxera Pharma Co Ltd</x:v>
      </x:c>
      <x:c r="I1584" s="50" t="str">
        <x:v>Heptares Therapeutics Ltd</x:v>
      </x:c>
      <x:c r="J1584" s="50" t="n">
        <x:v>2015</x:v>
      </x:c>
      <x:c r="K1584" s="50" t="n">
        <x:v>-3</x:v>
      </x:c>
      <x:c r="L1584" s="50" t="n">
        <x:v>2012</x:v>
      </x:c>
      <x:c r="M1584" s="50" t="n">
        <x:v>0</x:v>
      </x:c>
      <x:c r="N1584" s="50" t="n">
        <x:v>0</x:v>
      </x:c>
      <x:c r="O1584" s="52" t="str">
        <x:f>IF($F1584="","",$F1584*$M1584)</x:f>
      </x:c>
      <x:c r="P1584" s="54" t="str">
        <x:f>IF('Deal_Master_Wide'!$BP$229="","",'Deal_Master_Wide'!$BP$229)</x:f>
      </x:c>
      <x:c r="Q1584" s="54" t="str">
        <x:f>IF('Deal_Master_Wide'!$BW$229="","",'Deal_Master_Wide'!$BW$229)</x:f>
      </x:c>
      <x:c r="R1584" s="54" t="str">
        <x:f>IF('Deal_Master_Wide'!$CD$229="","",'Deal_Master_Wide'!$CD$229)</x:f>
      </x:c>
      <x:c r="S1584" s="54" t="str">
        <x:f>IF('Deal_Master_Wide'!$CK$229="","",'Deal_Master_Wide'!$CK$229)</x:f>
      </x:c>
      <x:c r="T1584" s="54" t="str">
        <x:f>IF('Deal_Master_Wide'!$CR$229="","",'Deal_Master_Wide'!$CR$229)</x:f>
      </x:c>
      <x:c r="U1584" s="54" t="str">
        <x:f>IF('Deal_Master_Wide'!$CY$229="","",'Deal_Master_Wide'!$CY$229)</x:f>
      </x:c>
      <x:c r="V1584" s="56" t="str">
        <x:f>IF('Deal_Master_Wide'!$DF$229="","",'Deal_Master_Wide'!$DF$229)</x:f>
      </x:c>
      <x:c r="W1584" s="56" t="str">
        <x:f>IF('Deal_Master_Wide'!$DM$229="","",'Deal_Master_Wide'!$DM$229)</x:f>
      </x:c>
      <x:c r="X1584" s="56" t="str">
        <x:f>IF('Deal_Master_Wide'!$DT$229="","",'Deal_Master_Wide'!$DT$229)</x:f>
      </x:c>
      <x:c r="Y1584" s="118" t="str">
        <x:f>IF('Deal_Master_Wide'!$EA$229="","",'Deal_Master_Wide'!$EA$229)</x:f>
      </x:c>
      <x:c r="Z1584" s="118" t="str">
        <x:f>IF('Deal_Master_Wide'!$EH$229="","",'Deal_Master_Wide'!$EH$229)</x:f>
      </x:c>
      <x:c r="AA1584" s="52" t="str">
        <x:f>IF('Deal_Master_Wide'!$AL$229="","",'Deal_Master_Wide'!$AL$229)</x:f>
        <x:v>Unknown</x:v>
      </x:c>
      <x:c r="AB1584" s="54" t="n">
        <x:f>IF('Deal_Master_Wide'!$AF$229="","",'Deal_Master_Wide'!$AF$229)</x:f>
        <x:v>400</x:v>
      </x:c>
      <x:c r="AC1584" s="52" t="str">
        <x:f>IF(COUNT($P1584,$Q1584,$R1584,$S1584,$T1584,$U1584,$V1584,$W1584,$X1584)=9,"Yes","No")</x:f>
        <x:v>No</x:v>
      </x:c>
      <x:c r="AD1584" s="52" t="str">
        <x:f>IF(COUNT($Y1584,$Z1584)=2,"Yes","No")</x:f>
        <x:v>No</x:v>
      </x:c>
      <x:c r="AE1584" s="50" t="str"/>
      <x:c r="AF1584" t="str"/>
    </x:row>
    <x:row r="1585" ht="20" customHeight="1">
      <x:c r="A1585" s="50" t="str">
        <x:v>CTL-0227</x:v>
      </x:c>
      <x:c r="B1585" s="50" t="str">
        <x:v>Candidate alternative-rationale group</x:v>
      </x:c>
      <x:c r="C1585" s="52" t="str">
        <x:f>IF('Deal_Master_Wide'!$AU$229="","",'Deal_Master_Wide'!$AU$229)</x:f>
        <x:v>Not reviewed</x:v>
      </x:c>
      <x:c r="D1585" s="52" t="str">
        <x:f>IF('Deal_Master_Wide'!$AV$229="","",'Deal_Master_Wide'!$AV$229)</x:f>
        <x:v>Not assessed</x:v>
      </x:c>
      <x:c r="E1585" s="50" t="n">
        <x:v>0</x:v>
      </x:c>
      <x:c r="F1585" s="52" t="str">
        <x:f>IF(OR($C1585="High-confidence innovation-driven",$C1585="Medium-confidence innovation-driven"),1,IF($C1585="Clear alternative-rationale",0,""))</x:f>
      </x:c>
      <x:c r="G1585" s="52" t="str">
        <x:f>IF('Deal_Master_Wide'!$M$229="","",'Deal_Master_Wide'!$M$229)</x:f>
        <x:v>Review</x:v>
      </x:c>
      <x:c r="H1585" s="50" t="str">
        <x:v>Nxera Pharma Co Ltd</x:v>
      </x:c>
      <x:c r="I1585" s="50" t="str">
        <x:v>Heptares Therapeutics Ltd</x:v>
      </x:c>
      <x:c r="J1585" s="50" t="n">
        <x:v>2015</x:v>
      </x:c>
      <x:c r="K1585" s="50" t="n">
        <x:v>-2</x:v>
      </x:c>
      <x:c r="L1585" s="50" t="n">
        <x:v>2013</x:v>
      </x:c>
      <x:c r="M1585" s="50" t="n">
        <x:v>0</x:v>
      </x:c>
      <x:c r="N1585" s="50" t="n">
        <x:v>0</x:v>
      </x:c>
      <x:c r="O1585" s="52" t="str">
        <x:f>IF($F1585="","",$F1585*$M1585)</x:f>
      </x:c>
      <x:c r="P1585" s="54" t="str">
        <x:f>IF('Deal_Master_Wide'!$BQ$229="","",'Deal_Master_Wide'!$BQ$229)</x:f>
      </x:c>
      <x:c r="Q1585" s="54" t="str">
        <x:f>IF('Deal_Master_Wide'!$BX$229="","",'Deal_Master_Wide'!$BX$229)</x:f>
      </x:c>
      <x:c r="R1585" s="54" t="str">
        <x:f>IF('Deal_Master_Wide'!$CE$229="","",'Deal_Master_Wide'!$CE$229)</x:f>
      </x:c>
      <x:c r="S1585" s="54" t="str">
        <x:f>IF('Deal_Master_Wide'!$CL$229="","",'Deal_Master_Wide'!$CL$229)</x:f>
      </x:c>
      <x:c r="T1585" s="54" t="str">
        <x:f>IF('Deal_Master_Wide'!$CS$229="","",'Deal_Master_Wide'!$CS$229)</x:f>
      </x:c>
      <x:c r="U1585" s="54" t="str">
        <x:f>IF('Deal_Master_Wide'!$CZ$229="","",'Deal_Master_Wide'!$CZ$229)</x:f>
      </x:c>
      <x:c r="V1585" s="56" t="str">
        <x:f>IF('Deal_Master_Wide'!$DG$229="","",'Deal_Master_Wide'!$DG$229)</x:f>
      </x:c>
      <x:c r="W1585" s="56" t="str">
        <x:f>IF('Deal_Master_Wide'!$DN$229="","",'Deal_Master_Wide'!$DN$229)</x:f>
      </x:c>
      <x:c r="X1585" s="56" t="str">
        <x:f>IF('Deal_Master_Wide'!$DU$229="","",'Deal_Master_Wide'!$DU$229)</x:f>
      </x:c>
      <x:c r="Y1585" s="118" t="str">
        <x:f>IF('Deal_Master_Wide'!$EB$229="","",'Deal_Master_Wide'!$EB$229)</x:f>
      </x:c>
      <x:c r="Z1585" s="118" t="str">
        <x:f>IF('Deal_Master_Wide'!$EI$229="","",'Deal_Master_Wide'!$EI$229)</x:f>
      </x:c>
      <x:c r="AA1585" s="52" t="str">
        <x:f>IF('Deal_Master_Wide'!$AL$229="","",'Deal_Master_Wide'!$AL$229)</x:f>
        <x:v>Unknown</x:v>
      </x:c>
      <x:c r="AB1585" s="54" t="n">
        <x:f>IF('Deal_Master_Wide'!$AF$229="","",'Deal_Master_Wide'!$AF$229)</x:f>
        <x:v>400</x:v>
      </x:c>
      <x:c r="AC1585" s="52" t="str">
        <x:f>IF(COUNT($P1585,$Q1585,$R1585,$S1585,$T1585,$U1585,$V1585,$W1585,$X1585)=9,"Yes","No")</x:f>
        <x:v>No</x:v>
      </x:c>
      <x:c r="AD1585" s="52" t="str">
        <x:f>IF(COUNT($Y1585,$Z1585)=2,"Yes","No")</x:f>
        <x:v>No</x:v>
      </x:c>
      <x:c r="AE1585" s="50" t="str"/>
      <x:c r="AF1585" t="str"/>
    </x:row>
    <x:row r="1586" ht="20" customHeight="1">
      <x:c r="A1586" s="50" t="str">
        <x:v>CTL-0227</x:v>
      </x:c>
      <x:c r="B1586" s="50" t="str">
        <x:v>Candidate alternative-rationale group</x:v>
      </x:c>
      <x:c r="C1586" s="52" t="str">
        <x:f>IF('Deal_Master_Wide'!$AU$229="","",'Deal_Master_Wide'!$AU$229)</x:f>
        <x:v>Not reviewed</x:v>
      </x:c>
      <x:c r="D1586" s="52" t="str">
        <x:f>IF('Deal_Master_Wide'!$AV$229="","",'Deal_Master_Wide'!$AV$229)</x:f>
        <x:v>Not assessed</x:v>
      </x:c>
      <x:c r="E1586" s="50" t="n">
        <x:v>0</x:v>
      </x:c>
      <x:c r="F1586" s="52" t="str">
        <x:f>IF(OR($C1586="High-confidence innovation-driven",$C1586="Medium-confidence innovation-driven"),1,IF($C1586="Clear alternative-rationale",0,""))</x:f>
      </x:c>
      <x:c r="G1586" s="52" t="str">
        <x:f>IF('Deal_Master_Wide'!$M$229="","",'Deal_Master_Wide'!$M$229)</x:f>
        <x:v>Review</x:v>
      </x:c>
      <x:c r="H1586" s="50" t="str">
        <x:v>Nxera Pharma Co Ltd</x:v>
      </x:c>
      <x:c r="I1586" s="50" t="str">
        <x:v>Heptares Therapeutics Ltd</x:v>
      </x:c>
      <x:c r="J1586" s="50" t="n">
        <x:v>2015</x:v>
      </x:c>
      <x:c r="K1586" s="50" t="n">
        <x:v>-1</x:v>
      </x:c>
      <x:c r="L1586" s="50" t="n">
        <x:v>2014</x:v>
      </x:c>
      <x:c r="M1586" s="50" t="n">
        <x:v>0</x:v>
      </x:c>
      <x:c r="N1586" s="50" t="n">
        <x:v>0</x:v>
      </x:c>
      <x:c r="O1586" s="52" t="str">
        <x:f>IF($F1586="","",$F1586*$M1586)</x:f>
      </x:c>
      <x:c r="P1586" s="54" t="str">
        <x:f>IF('Deal_Master_Wide'!$BR$229="","",'Deal_Master_Wide'!$BR$229)</x:f>
      </x:c>
      <x:c r="Q1586" s="54" t="str">
        <x:f>IF('Deal_Master_Wide'!$BY$229="","",'Deal_Master_Wide'!$BY$229)</x:f>
      </x:c>
      <x:c r="R1586" s="54" t="str">
        <x:f>IF('Deal_Master_Wide'!$CF$229="","",'Deal_Master_Wide'!$CF$229)</x:f>
      </x:c>
      <x:c r="S1586" s="54" t="str">
        <x:f>IF('Deal_Master_Wide'!$CM$229="","",'Deal_Master_Wide'!$CM$229)</x:f>
      </x:c>
      <x:c r="T1586" s="54" t="str">
        <x:f>IF('Deal_Master_Wide'!$CT$229="","",'Deal_Master_Wide'!$CT$229)</x:f>
      </x:c>
      <x:c r="U1586" s="54" t="str">
        <x:f>IF('Deal_Master_Wide'!$DA$229="","",'Deal_Master_Wide'!$DA$229)</x:f>
      </x:c>
      <x:c r="V1586" s="56" t="str">
        <x:f>IF('Deal_Master_Wide'!$DH$229="","",'Deal_Master_Wide'!$DH$229)</x:f>
      </x:c>
      <x:c r="W1586" s="56" t="str">
        <x:f>IF('Deal_Master_Wide'!$DO$229="","",'Deal_Master_Wide'!$DO$229)</x:f>
      </x:c>
      <x:c r="X1586" s="56" t="str">
        <x:f>IF('Deal_Master_Wide'!$DV$229="","",'Deal_Master_Wide'!$DV$229)</x:f>
      </x:c>
      <x:c r="Y1586" s="118" t="str">
        <x:f>IF('Deal_Master_Wide'!$EC$229="","",'Deal_Master_Wide'!$EC$229)</x:f>
      </x:c>
      <x:c r="Z1586" s="118" t="str">
        <x:f>IF('Deal_Master_Wide'!$EJ$229="","",'Deal_Master_Wide'!$EJ$229)</x:f>
      </x:c>
      <x:c r="AA1586" s="52" t="str">
        <x:f>IF('Deal_Master_Wide'!$AL$229="","",'Deal_Master_Wide'!$AL$229)</x:f>
        <x:v>Unknown</x:v>
      </x:c>
      <x:c r="AB1586" s="54" t="n">
        <x:f>IF('Deal_Master_Wide'!$AF$229="","",'Deal_Master_Wide'!$AF$229)</x:f>
        <x:v>400</x:v>
      </x:c>
      <x:c r="AC1586" s="52" t="str">
        <x:f>IF(COUNT($P1586,$Q1586,$R1586,$S1586,$T1586,$U1586,$V1586,$W1586,$X1586)=9,"Yes","No")</x:f>
        <x:v>No</x:v>
      </x:c>
      <x:c r="AD1586" s="52" t="str">
        <x:f>IF(COUNT($Y1586,$Z1586)=2,"Yes","No")</x:f>
        <x:v>No</x:v>
      </x:c>
      <x:c r="AE1586" s="50" t="str"/>
      <x:c r="AF1586" t="str"/>
    </x:row>
    <x:row r="1587" ht="20" customHeight="1">
      <x:c r="A1587" s="50" t="str">
        <x:v>CTL-0227</x:v>
      </x:c>
      <x:c r="B1587" s="50" t="str">
        <x:v>Candidate alternative-rationale group</x:v>
      </x:c>
      <x:c r="C1587" s="52" t="str">
        <x:f>IF('Deal_Master_Wide'!$AU$229="","",'Deal_Master_Wide'!$AU$229)</x:f>
        <x:v>Not reviewed</x:v>
      </x:c>
      <x:c r="D1587" s="52" t="str">
        <x:f>IF('Deal_Master_Wide'!$AV$229="","",'Deal_Master_Wide'!$AV$229)</x:f>
        <x:v>Not assessed</x:v>
      </x:c>
      <x:c r="E1587" s="50" t="n">
        <x:v>0</x:v>
      </x:c>
      <x:c r="F1587" s="52" t="str">
        <x:f>IF(OR($C1587="High-confidence innovation-driven",$C1587="Medium-confidence innovation-driven"),1,IF($C1587="Clear alternative-rationale",0,""))</x:f>
      </x:c>
      <x:c r="G1587" s="52" t="str">
        <x:f>IF('Deal_Master_Wide'!$M$229="","",'Deal_Master_Wide'!$M$229)</x:f>
        <x:v>Review</x:v>
      </x:c>
      <x:c r="H1587" s="50" t="str">
        <x:v>Nxera Pharma Co Ltd</x:v>
      </x:c>
      <x:c r="I1587" s="50" t="str">
        <x:v>Heptares Therapeutics Ltd</x:v>
      </x:c>
      <x:c r="J1587" s="50" t="n">
        <x:v>2015</x:v>
      </x:c>
      <x:c r="K1587" s="50" t="n">
        <x:v>0</x:v>
      </x:c>
      <x:c r="L1587" s="50" t="n">
        <x:v>2015</x:v>
      </x:c>
      <x:c r="M1587" s="50" t="n">
        <x:v>0</x:v>
      </x:c>
      <x:c r="N1587" s="50" t="n">
        <x:v>1</x:v>
      </x:c>
      <x:c r="O1587" s="52" t="str">
        <x:f>IF($F1587="","",$F1587*$M1587)</x:f>
      </x:c>
      <x:c r="P1587" s="54" t="str">
        <x:f>IF('Deal_Master_Wide'!$BS$229="","",'Deal_Master_Wide'!$BS$229)</x:f>
      </x:c>
      <x:c r="Q1587" s="54" t="str">
        <x:f>IF('Deal_Master_Wide'!$BZ$229="","",'Deal_Master_Wide'!$BZ$229)</x:f>
      </x:c>
      <x:c r="R1587" s="54" t="str">
        <x:f>IF('Deal_Master_Wide'!$CG$229="","",'Deal_Master_Wide'!$CG$229)</x:f>
      </x:c>
      <x:c r="S1587" s="54" t="str">
        <x:f>IF('Deal_Master_Wide'!$CN$229="","",'Deal_Master_Wide'!$CN$229)</x:f>
      </x:c>
      <x:c r="T1587" s="54" t="str">
        <x:f>IF('Deal_Master_Wide'!$CU$229="","",'Deal_Master_Wide'!$CU$229)</x:f>
      </x:c>
      <x:c r="U1587" s="54" t="str">
        <x:f>IF('Deal_Master_Wide'!$DB$229="","",'Deal_Master_Wide'!$DB$229)</x:f>
      </x:c>
      <x:c r="V1587" s="56" t="str">
        <x:f>IF('Deal_Master_Wide'!$DI$229="","",'Deal_Master_Wide'!$DI$229)</x:f>
      </x:c>
      <x:c r="W1587" s="56" t="str">
        <x:f>IF('Deal_Master_Wide'!$DP$229="","",'Deal_Master_Wide'!$DP$229)</x:f>
      </x:c>
      <x:c r="X1587" s="56" t="str">
        <x:f>IF('Deal_Master_Wide'!$DW$229="","",'Deal_Master_Wide'!$DW$229)</x:f>
      </x:c>
      <x:c r="Y1587" s="118" t="str">
        <x:f>IF('Deal_Master_Wide'!$ED$229="","",'Deal_Master_Wide'!$ED$229)</x:f>
      </x:c>
      <x:c r="Z1587" s="118" t="str">
        <x:f>IF('Deal_Master_Wide'!$EK$229="","",'Deal_Master_Wide'!$EK$229)</x:f>
      </x:c>
      <x:c r="AA1587" s="52" t="str">
        <x:f>IF('Deal_Master_Wide'!$AL$229="","",'Deal_Master_Wide'!$AL$229)</x:f>
        <x:v>Unknown</x:v>
      </x:c>
      <x:c r="AB1587" s="54" t="n">
        <x:f>IF('Deal_Master_Wide'!$AF$229="","",'Deal_Master_Wide'!$AF$229)</x:f>
        <x:v>400</x:v>
      </x:c>
      <x:c r="AC1587" s="52" t="str">
        <x:f>IF(COUNT($P1587,$Q1587,$R1587,$S1587,$T1587,$U1587,$V1587,$W1587,$X1587)=9,"Yes","No")</x:f>
        <x:v>No</x:v>
      </x:c>
      <x:c r="AD1587" s="52" t="str">
        <x:f>IF(COUNT($Y1587,$Z1587)=2,"Yes","No")</x:f>
        <x:v>No</x:v>
      </x:c>
      <x:c r="AE1587" s="50" t="str"/>
      <x:c r="AF1587" t="str"/>
    </x:row>
    <x:row r="1588" ht="20" customHeight="1">
      <x:c r="A1588" s="50" t="str">
        <x:v>CTL-0227</x:v>
      </x:c>
      <x:c r="B1588" s="50" t="str">
        <x:v>Candidate alternative-rationale group</x:v>
      </x:c>
      <x:c r="C1588" s="52" t="str">
        <x:f>IF('Deal_Master_Wide'!$AU$229="","",'Deal_Master_Wide'!$AU$229)</x:f>
        <x:v>Not reviewed</x:v>
      </x:c>
      <x:c r="D1588" s="52" t="str">
        <x:f>IF('Deal_Master_Wide'!$AV$229="","",'Deal_Master_Wide'!$AV$229)</x:f>
        <x:v>Not assessed</x:v>
      </x:c>
      <x:c r="E1588" s="50" t="n">
        <x:v>0</x:v>
      </x:c>
      <x:c r="F1588" s="52" t="str">
        <x:f>IF(OR($C1588="High-confidence innovation-driven",$C1588="Medium-confidence innovation-driven"),1,IF($C1588="Clear alternative-rationale",0,""))</x:f>
      </x:c>
      <x:c r="G1588" s="52" t="str">
        <x:f>IF('Deal_Master_Wide'!$M$229="","",'Deal_Master_Wide'!$M$229)</x:f>
        <x:v>Review</x:v>
      </x:c>
      <x:c r="H1588" s="50" t="str">
        <x:v>Nxera Pharma Co Ltd</x:v>
      </x:c>
      <x:c r="I1588" s="50" t="str">
        <x:v>Heptares Therapeutics Ltd</x:v>
      </x:c>
      <x:c r="J1588" s="50" t="n">
        <x:v>2015</x:v>
      </x:c>
      <x:c r="K1588" s="50" t="n">
        <x:v>1</x:v>
      </x:c>
      <x:c r="L1588" s="50" t="n">
        <x:v>2016</x:v>
      </x:c>
      <x:c r="M1588" s="50" t="n">
        <x:v>1</x:v>
      </x:c>
      <x:c r="N1588" s="50" t="n">
        <x:v>1</x:v>
      </x:c>
      <x:c r="O1588" s="52" t="str">
        <x:f>IF($F1588="","",$F1588*$M1588)</x:f>
      </x:c>
      <x:c r="P1588" s="54" t="str">
        <x:f>IF('Deal_Master_Wide'!$BT$229="","",'Deal_Master_Wide'!$BT$229)</x:f>
      </x:c>
      <x:c r="Q1588" s="54" t="str">
        <x:f>IF('Deal_Master_Wide'!$CA$229="","",'Deal_Master_Wide'!$CA$229)</x:f>
      </x:c>
      <x:c r="R1588" s="54" t="str">
        <x:f>IF('Deal_Master_Wide'!$CH$229="","",'Deal_Master_Wide'!$CH$229)</x:f>
      </x:c>
      <x:c r="S1588" s="54" t="str">
        <x:f>IF('Deal_Master_Wide'!$CO$229="","",'Deal_Master_Wide'!$CO$229)</x:f>
      </x:c>
      <x:c r="T1588" s="54" t="str">
        <x:f>IF('Deal_Master_Wide'!$CV$229="","",'Deal_Master_Wide'!$CV$229)</x:f>
      </x:c>
      <x:c r="U1588" s="54" t="str">
        <x:f>IF('Deal_Master_Wide'!$DC$229="","",'Deal_Master_Wide'!$DC$229)</x:f>
      </x:c>
      <x:c r="V1588" s="56" t="str">
        <x:f>IF('Deal_Master_Wide'!$DJ$229="","",'Deal_Master_Wide'!$DJ$229)</x:f>
      </x:c>
      <x:c r="W1588" s="56" t="str">
        <x:f>IF('Deal_Master_Wide'!$DQ$229="","",'Deal_Master_Wide'!$DQ$229)</x:f>
      </x:c>
      <x:c r="X1588" s="56" t="str">
        <x:f>IF('Deal_Master_Wide'!$DX$229="","",'Deal_Master_Wide'!$DX$229)</x:f>
      </x:c>
      <x:c r="Y1588" s="118" t="str">
        <x:f>IF('Deal_Master_Wide'!$EE$229="","",'Deal_Master_Wide'!$EE$229)</x:f>
      </x:c>
      <x:c r="Z1588" s="118" t="str">
        <x:f>IF('Deal_Master_Wide'!$EL$229="","",'Deal_Master_Wide'!$EL$229)</x:f>
      </x:c>
      <x:c r="AA1588" s="52" t="str">
        <x:f>IF('Deal_Master_Wide'!$AL$229="","",'Deal_Master_Wide'!$AL$229)</x:f>
        <x:v>Unknown</x:v>
      </x:c>
      <x:c r="AB1588" s="54" t="n">
        <x:f>IF('Deal_Master_Wide'!$AF$229="","",'Deal_Master_Wide'!$AF$229)</x:f>
        <x:v>400</x:v>
      </x:c>
      <x:c r="AC1588" s="52" t="str">
        <x:f>IF(COUNT($P1588,$Q1588,$R1588,$S1588,$T1588,$U1588,$V1588,$W1588,$X1588)=9,"Yes","No")</x:f>
        <x:v>No</x:v>
      </x:c>
      <x:c r="AD1588" s="52" t="str">
        <x:f>IF(COUNT($Y1588,$Z1588)=2,"Yes","No")</x:f>
        <x:v>No</x:v>
      </x:c>
      <x:c r="AE1588" s="50" t="str"/>
      <x:c r="AF1588" t="str"/>
    </x:row>
    <x:row r="1589" ht="20" customHeight="1">
      <x:c r="A1589" s="50" t="str">
        <x:v>CTL-0227</x:v>
      </x:c>
      <x:c r="B1589" s="50" t="str">
        <x:v>Candidate alternative-rationale group</x:v>
      </x:c>
      <x:c r="C1589" s="52" t="str">
        <x:f>IF('Deal_Master_Wide'!$AU$229="","",'Deal_Master_Wide'!$AU$229)</x:f>
        <x:v>Not reviewed</x:v>
      </x:c>
      <x:c r="D1589" s="52" t="str">
        <x:f>IF('Deal_Master_Wide'!$AV$229="","",'Deal_Master_Wide'!$AV$229)</x:f>
        <x:v>Not assessed</x:v>
      </x:c>
      <x:c r="E1589" s="50" t="n">
        <x:v>0</x:v>
      </x:c>
      <x:c r="F1589" s="52" t="str">
        <x:f>IF(OR($C1589="High-confidence innovation-driven",$C1589="Medium-confidence innovation-driven"),1,IF($C1589="Clear alternative-rationale",0,""))</x:f>
      </x:c>
      <x:c r="G1589" s="52" t="str">
        <x:f>IF('Deal_Master_Wide'!$M$229="","",'Deal_Master_Wide'!$M$229)</x:f>
        <x:v>Review</x:v>
      </x:c>
      <x:c r="H1589" s="50" t="str">
        <x:v>Nxera Pharma Co Ltd</x:v>
      </x:c>
      <x:c r="I1589" s="50" t="str">
        <x:v>Heptares Therapeutics Ltd</x:v>
      </x:c>
      <x:c r="J1589" s="50" t="n">
        <x:v>2015</x:v>
      </x:c>
      <x:c r="K1589" s="50" t="n">
        <x:v>2</x:v>
      </x:c>
      <x:c r="L1589" s="50" t="n">
        <x:v>2017</x:v>
      </x:c>
      <x:c r="M1589" s="50" t="n">
        <x:v>1</x:v>
      </x:c>
      <x:c r="N1589" s="50" t="n">
        <x:v>1</x:v>
      </x:c>
      <x:c r="O1589" s="52" t="str">
        <x:f>IF($F1589="","",$F1589*$M1589)</x:f>
      </x:c>
      <x:c r="P1589" s="54" t="str">
        <x:f>IF('Deal_Master_Wide'!$BU$229="","",'Deal_Master_Wide'!$BU$229)</x:f>
      </x:c>
      <x:c r="Q1589" s="54" t="str">
        <x:f>IF('Deal_Master_Wide'!$CB$229="","",'Deal_Master_Wide'!$CB$229)</x:f>
      </x:c>
      <x:c r="R1589" s="54" t="str">
        <x:f>IF('Deal_Master_Wide'!$CI$229="","",'Deal_Master_Wide'!$CI$229)</x:f>
      </x:c>
      <x:c r="S1589" s="54" t="str">
        <x:f>IF('Deal_Master_Wide'!$CP$229="","",'Deal_Master_Wide'!$CP$229)</x:f>
      </x:c>
      <x:c r="T1589" s="54" t="str">
        <x:f>IF('Deal_Master_Wide'!$CW$229="","",'Deal_Master_Wide'!$CW$229)</x:f>
      </x:c>
      <x:c r="U1589" s="54" t="str">
        <x:f>IF('Deal_Master_Wide'!$DD$229="","",'Deal_Master_Wide'!$DD$229)</x:f>
      </x:c>
      <x:c r="V1589" s="56" t="str">
        <x:f>IF('Deal_Master_Wide'!$DK$229="","",'Deal_Master_Wide'!$DK$229)</x:f>
      </x:c>
      <x:c r="W1589" s="56" t="str">
        <x:f>IF('Deal_Master_Wide'!$DR$229="","",'Deal_Master_Wide'!$DR$229)</x:f>
      </x:c>
      <x:c r="X1589" s="56" t="str">
        <x:f>IF('Deal_Master_Wide'!$DY$229="","",'Deal_Master_Wide'!$DY$229)</x:f>
      </x:c>
      <x:c r="Y1589" s="118" t="str">
        <x:f>IF('Deal_Master_Wide'!$EF$229="","",'Deal_Master_Wide'!$EF$229)</x:f>
      </x:c>
      <x:c r="Z1589" s="118" t="str">
        <x:f>IF('Deal_Master_Wide'!$EM$229="","",'Deal_Master_Wide'!$EM$229)</x:f>
      </x:c>
      <x:c r="AA1589" s="52" t="str">
        <x:f>IF('Deal_Master_Wide'!$AL$229="","",'Deal_Master_Wide'!$AL$229)</x:f>
        <x:v>Unknown</x:v>
      </x:c>
      <x:c r="AB1589" s="54" t="n">
        <x:f>IF('Deal_Master_Wide'!$AF$229="","",'Deal_Master_Wide'!$AF$229)</x:f>
        <x:v>400</x:v>
      </x:c>
      <x:c r="AC1589" s="52" t="str">
        <x:f>IF(COUNT($P1589,$Q1589,$R1589,$S1589,$T1589,$U1589,$V1589,$W1589,$X1589)=9,"Yes","No")</x:f>
        <x:v>No</x:v>
      </x:c>
      <x:c r="AD1589" s="52" t="str">
        <x:f>IF(COUNT($Y1589,$Z1589)=2,"Yes","No")</x:f>
        <x:v>No</x:v>
      </x:c>
      <x:c r="AE1589" s="50" t="str"/>
      <x:c r="AF1589" t="str"/>
    </x:row>
    <x:row r="1590" ht="20" customHeight="1">
      <x:c r="A1590" s="50" t="str">
        <x:v>CTL-0227</x:v>
      </x:c>
      <x:c r="B1590" s="50" t="str">
        <x:v>Candidate alternative-rationale group</x:v>
      </x:c>
      <x:c r="C1590" s="52" t="str">
        <x:f>IF('Deal_Master_Wide'!$AU$229="","",'Deal_Master_Wide'!$AU$229)</x:f>
        <x:v>Not reviewed</x:v>
      </x:c>
      <x:c r="D1590" s="52" t="str">
        <x:f>IF('Deal_Master_Wide'!$AV$229="","",'Deal_Master_Wide'!$AV$229)</x:f>
        <x:v>Not assessed</x:v>
      </x:c>
      <x:c r="E1590" s="50" t="n">
        <x:v>0</x:v>
      </x:c>
      <x:c r="F1590" s="52" t="str">
        <x:f>IF(OR($C1590="High-confidence innovation-driven",$C1590="Medium-confidence innovation-driven"),1,IF($C1590="Clear alternative-rationale",0,""))</x:f>
      </x:c>
      <x:c r="G1590" s="52" t="str">
        <x:f>IF('Deal_Master_Wide'!$M$229="","",'Deal_Master_Wide'!$M$229)</x:f>
        <x:v>Review</x:v>
      </x:c>
      <x:c r="H1590" s="50" t="str">
        <x:v>Nxera Pharma Co Ltd</x:v>
      </x:c>
      <x:c r="I1590" s="50" t="str">
        <x:v>Heptares Therapeutics Ltd</x:v>
      </x:c>
      <x:c r="J1590" s="50" t="n">
        <x:v>2015</x:v>
      </x:c>
      <x:c r="K1590" s="50" t="n">
        <x:v>3</x:v>
      </x:c>
      <x:c r="L1590" s="50" t="n">
        <x:v>2018</x:v>
      </x:c>
      <x:c r="M1590" s="50" t="n">
        <x:v>1</x:v>
      </x:c>
      <x:c r="N1590" s="50" t="n">
        <x:v>1</x:v>
      </x:c>
      <x:c r="O1590" s="52" t="str">
        <x:f>IF($F1590="","",$F1590*$M1590)</x:f>
      </x:c>
      <x:c r="P1590" s="54" t="str">
        <x:f>IF('Deal_Master_Wide'!$BV$229="","",'Deal_Master_Wide'!$BV$229)</x:f>
      </x:c>
      <x:c r="Q1590" s="54" t="str">
        <x:f>IF('Deal_Master_Wide'!$CC$229="","",'Deal_Master_Wide'!$CC$229)</x:f>
      </x:c>
      <x:c r="R1590" s="54" t="str">
        <x:f>IF('Deal_Master_Wide'!$CJ$229="","",'Deal_Master_Wide'!$CJ$229)</x:f>
      </x:c>
      <x:c r="S1590" s="54" t="str">
        <x:f>IF('Deal_Master_Wide'!$CQ$229="","",'Deal_Master_Wide'!$CQ$229)</x:f>
      </x:c>
      <x:c r="T1590" s="54" t="str">
        <x:f>IF('Deal_Master_Wide'!$CX$229="","",'Deal_Master_Wide'!$CX$229)</x:f>
      </x:c>
      <x:c r="U1590" s="54" t="str">
        <x:f>IF('Deal_Master_Wide'!$DE$229="","",'Deal_Master_Wide'!$DE$229)</x:f>
      </x:c>
      <x:c r="V1590" s="56" t="str">
        <x:f>IF('Deal_Master_Wide'!$DL$229="","",'Deal_Master_Wide'!$DL$229)</x:f>
      </x:c>
      <x:c r="W1590" s="56" t="str">
        <x:f>IF('Deal_Master_Wide'!$DS$229="","",'Deal_Master_Wide'!$DS$229)</x:f>
      </x:c>
      <x:c r="X1590" s="56" t="str">
        <x:f>IF('Deal_Master_Wide'!$DZ$229="","",'Deal_Master_Wide'!$DZ$229)</x:f>
      </x:c>
      <x:c r="Y1590" s="118" t="str">
        <x:f>IF('Deal_Master_Wide'!$EG$229="","",'Deal_Master_Wide'!$EG$229)</x:f>
      </x:c>
      <x:c r="Z1590" s="118" t="str">
        <x:f>IF('Deal_Master_Wide'!$EN$229="","",'Deal_Master_Wide'!$EN$229)</x:f>
      </x:c>
      <x:c r="AA1590" s="52" t="str">
        <x:f>IF('Deal_Master_Wide'!$AL$229="","",'Deal_Master_Wide'!$AL$229)</x:f>
        <x:v>Unknown</x:v>
      </x:c>
      <x:c r="AB1590" s="54" t="n">
        <x:f>IF('Deal_Master_Wide'!$AF$229="","",'Deal_Master_Wide'!$AF$229)</x:f>
        <x:v>400</x:v>
      </x:c>
      <x:c r="AC1590" s="52" t="str">
        <x:f>IF(COUNT($P1590,$Q1590,$R1590,$S1590,$T1590,$U1590,$V1590,$W1590,$X1590)=9,"Yes","No")</x:f>
        <x:v>No</x:v>
      </x:c>
      <x:c r="AD1590" s="52" t="str">
        <x:f>IF(COUNT($Y1590,$Z1590)=2,"Yes","No")</x:f>
        <x:v>No</x:v>
      </x:c>
      <x:c r="AE1590" s="50" t="str"/>
      <x:c r="AF1590" t="str"/>
    </x:row>
    <x:row r="1591" ht="20" customHeight="1">
      <x:c r="A1591" s="50" t="str">
        <x:v>CTL-0228</x:v>
      </x:c>
      <x:c r="B1591" s="50" t="str">
        <x:v>Candidate alternative-rationale group</x:v>
      </x:c>
      <x:c r="C1591" s="52" t="str">
        <x:f>IF('Deal_Master_Wide'!$AU$230="","",'Deal_Master_Wide'!$AU$230)</x:f>
        <x:v>Not reviewed</x:v>
      </x:c>
      <x:c r="D1591" s="52" t="str">
        <x:f>IF('Deal_Master_Wide'!$AV$230="","",'Deal_Master_Wide'!$AV$230)</x:f>
        <x:v>Not assessed</x:v>
      </x:c>
      <x:c r="E1591" s="50" t="n">
        <x:v>0</x:v>
      </x:c>
      <x:c r="F1591" s="52" t="str">
        <x:f>IF(OR($C1591="High-confidence innovation-driven",$C1591="Medium-confidence innovation-driven"),1,IF($C1591="Clear alternative-rationale",0,""))</x:f>
      </x:c>
      <x:c r="G1591" s="52" t="str">
        <x:f>IF('Deal_Master_Wide'!$M$230="","",'Deal_Master_Wide'!$M$230)</x:f>
        <x:v>Review</x:v>
      </x:c>
      <x:c r="H1591" s="50" t="str">
        <x:v>Precigen Inc</x:v>
      </x:c>
      <x:c r="I1591" s="50" t="str">
        <x:v>ActogeniX NV</x:v>
      </x:c>
      <x:c r="J1591" s="50" t="n">
        <x:v>2015</x:v>
      </x:c>
      <x:c r="K1591" s="50" t="n">
        <x:v>-3</x:v>
      </x:c>
      <x:c r="L1591" s="50" t="n">
        <x:v>2012</x:v>
      </x:c>
      <x:c r="M1591" s="50" t="n">
        <x:v>0</x:v>
      </x:c>
      <x:c r="N1591" s="50" t="n">
        <x:v>0</x:v>
      </x:c>
      <x:c r="O1591" s="52" t="str">
        <x:f>IF($F1591="","",$F1591*$M1591)</x:f>
      </x:c>
      <x:c r="P1591" s="54" t="str">
        <x:f>IF('Deal_Master_Wide'!$BP$230="","",'Deal_Master_Wide'!$BP$230)</x:f>
      </x:c>
      <x:c r="Q1591" s="54" t="str">
        <x:f>IF('Deal_Master_Wide'!$BW$230="","",'Deal_Master_Wide'!$BW$230)</x:f>
      </x:c>
      <x:c r="R1591" s="54" t="str">
        <x:f>IF('Deal_Master_Wide'!$CD$230="","",'Deal_Master_Wide'!$CD$230)</x:f>
      </x:c>
      <x:c r="S1591" s="54" t="str">
        <x:f>IF('Deal_Master_Wide'!$CK$230="","",'Deal_Master_Wide'!$CK$230)</x:f>
      </x:c>
      <x:c r="T1591" s="54" t="str">
        <x:f>IF('Deal_Master_Wide'!$CR$230="","",'Deal_Master_Wide'!$CR$230)</x:f>
      </x:c>
      <x:c r="U1591" s="54" t="str">
        <x:f>IF('Deal_Master_Wide'!$CY$230="","",'Deal_Master_Wide'!$CY$230)</x:f>
      </x:c>
      <x:c r="V1591" s="56" t="str">
        <x:f>IF('Deal_Master_Wide'!$DF$230="","",'Deal_Master_Wide'!$DF$230)</x:f>
      </x:c>
      <x:c r="W1591" s="56" t="str">
        <x:f>IF('Deal_Master_Wide'!$DM$230="","",'Deal_Master_Wide'!$DM$230)</x:f>
      </x:c>
      <x:c r="X1591" s="56" t="str">
        <x:f>IF('Deal_Master_Wide'!$DT$230="","",'Deal_Master_Wide'!$DT$230)</x:f>
      </x:c>
      <x:c r="Y1591" s="118" t="str">
        <x:f>IF('Deal_Master_Wide'!$EA$230="","",'Deal_Master_Wide'!$EA$230)</x:f>
      </x:c>
      <x:c r="Z1591" s="118" t="str">
        <x:f>IF('Deal_Master_Wide'!$EH$230="","",'Deal_Master_Wide'!$EH$230)</x:f>
      </x:c>
      <x:c r="AA1591" s="52" t="str">
        <x:f>IF('Deal_Master_Wide'!$AL$230="","",'Deal_Master_Wide'!$AL$230)</x:f>
        <x:v>Unknown</x:v>
      </x:c>
      <x:c r="AB1591" s="54" t="n">
        <x:f>IF('Deal_Master_Wide'!$AF$230="","",'Deal_Master_Wide'!$AF$230)</x:f>
        <x:v>60</x:v>
      </x:c>
      <x:c r="AC1591" s="52" t="str">
        <x:f>IF(COUNT($P1591,$Q1591,$R1591,$S1591,$T1591,$U1591,$V1591,$W1591,$X1591)=9,"Yes","No")</x:f>
        <x:v>No</x:v>
      </x:c>
      <x:c r="AD1591" s="52" t="str">
        <x:f>IF(COUNT($Y1591,$Z1591)=2,"Yes","No")</x:f>
        <x:v>No</x:v>
      </x:c>
      <x:c r="AE1591" s="50" t="str"/>
      <x:c r="AF1591" t="str"/>
    </x:row>
    <x:row r="1592" ht="20" customHeight="1">
      <x:c r="A1592" s="50" t="str">
        <x:v>CTL-0228</x:v>
      </x:c>
      <x:c r="B1592" s="50" t="str">
        <x:v>Candidate alternative-rationale group</x:v>
      </x:c>
      <x:c r="C1592" s="52" t="str">
        <x:f>IF('Deal_Master_Wide'!$AU$230="","",'Deal_Master_Wide'!$AU$230)</x:f>
        <x:v>Not reviewed</x:v>
      </x:c>
      <x:c r="D1592" s="52" t="str">
        <x:f>IF('Deal_Master_Wide'!$AV$230="","",'Deal_Master_Wide'!$AV$230)</x:f>
        <x:v>Not assessed</x:v>
      </x:c>
      <x:c r="E1592" s="50" t="n">
        <x:v>0</x:v>
      </x:c>
      <x:c r="F1592" s="52" t="str">
        <x:f>IF(OR($C1592="High-confidence innovation-driven",$C1592="Medium-confidence innovation-driven"),1,IF($C1592="Clear alternative-rationale",0,""))</x:f>
      </x:c>
      <x:c r="G1592" s="52" t="str">
        <x:f>IF('Deal_Master_Wide'!$M$230="","",'Deal_Master_Wide'!$M$230)</x:f>
        <x:v>Review</x:v>
      </x:c>
      <x:c r="H1592" s="50" t="str">
        <x:v>Precigen Inc</x:v>
      </x:c>
      <x:c r="I1592" s="50" t="str">
        <x:v>ActogeniX NV</x:v>
      </x:c>
      <x:c r="J1592" s="50" t="n">
        <x:v>2015</x:v>
      </x:c>
      <x:c r="K1592" s="50" t="n">
        <x:v>-2</x:v>
      </x:c>
      <x:c r="L1592" s="50" t="n">
        <x:v>2013</x:v>
      </x:c>
      <x:c r="M1592" s="50" t="n">
        <x:v>0</x:v>
      </x:c>
      <x:c r="N1592" s="50" t="n">
        <x:v>0</x:v>
      </x:c>
      <x:c r="O1592" s="52" t="str">
        <x:f>IF($F1592="","",$F1592*$M1592)</x:f>
      </x:c>
      <x:c r="P1592" s="54" t="str">
        <x:f>IF('Deal_Master_Wide'!$BQ$230="","",'Deal_Master_Wide'!$BQ$230)</x:f>
      </x:c>
      <x:c r="Q1592" s="54" t="str">
        <x:f>IF('Deal_Master_Wide'!$BX$230="","",'Deal_Master_Wide'!$BX$230)</x:f>
      </x:c>
      <x:c r="R1592" s="54" t="str">
        <x:f>IF('Deal_Master_Wide'!$CE$230="","",'Deal_Master_Wide'!$CE$230)</x:f>
      </x:c>
      <x:c r="S1592" s="54" t="str">
        <x:f>IF('Deal_Master_Wide'!$CL$230="","",'Deal_Master_Wide'!$CL$230)</x:f>
      </x:c>
      <x:c r="T1592" s="54" t="str">
        <x:f>IF('Deal_Master_Wide'!$CS$230="","",'Deal_Master_Wide'!$CS$230)</x:f>
      </x:c>
      <x:c r="U1592" s="54" t="str">
        <x:f>IF('Deal_Master_Wide'!$CZ$230="","",'Deal_Master_Wide'!$CZ$230)</x:f>
      </x:c>
      <x:c r="V1592" s="56" t="str">
        <x:f>IF('Deal_Master_Wide'!$DG$230="","",'Deal_Master_Wide'!$DG$230)</x:f>
      </x:c>
      <x:c r="W1592" s="56" t="str">
        <x:f>IF('Deal_Master_Wide'!$DN$230="","",'Deal_Master_Wide'!$DN$230)</x:f>
      </x:c>
      <x:c r="X1592" s="56" t="str">
        <x:f>IF('Deal_Master_Wide'!$DU$230="","",'Deal_Master_Wide'!$DU$230)</x:f>
      </x:c>
      <x:c r="Y1592" s="118" t="str">
        <x:f>IF('Deal_Master_Wide'!$EB$230="","",'Deal_Master_Wide'!$EB$230)</x:f>
      </x:c>
      <x:c r="Z1592" s="118" t="str">
        <x:f>IF('Deal_Master_Wide'!$EI$230="","",'Deal_Master_Wide'!$EI$230)</x:f>
      </x:c>
      <x:c r="AA1592" s="52" t="str">
        <x:f>IF('Deal_Master_Wide'!$AL$230="","",'Deal_Master_Wide'!$AL$230)</x:f>
        <x:v>Unknown</x:v>
      </x:c>
      <x:c r="AB1592" s="54" t="n">
        <x:f>IF('Deal_Master_Wide'!$AF$230="","",'Deal_Master_Wide'!$AF$230)</x:f>
        <x:v>60</x:v>
      </x:c>
      <x:c r="AC1592" s="52" t="str">
        <x:f>IF(COUNT($P1592,$Q1592,$R1592,$S1592,$T1592,$U1592,$V1592,$W1592,$X1592)=9,"Yes","No")</x:f>
        <x:v>No</x:v>
      </x:c>
      <x:c r="AD1592" s="52" t="str">
        <x:f>IF(COUNT($Y1592,$Z1592)=2,"Yes","No")</x:f>
        <x:v>No</x:v>
      </x:c>
      <x:c r="AE1592" s="50" t="str"/>
      <x:c r="AF1592" t="str"/>
    </x:row>
    <x:row r="1593" ht="20" customHeight="1">
      <x:c r="A1593" s="50" t="str">
        <x:v>CTL-0228</x:v>
      </x:c>
      <x:c r="B1593" s="50" t="str">
        <x:v>Candidate alternative-rationale group</x:v>
      </x:c>
      <x:c r="C1593" s="52" t="str">
        <x:f>IF('Deal_Master_Wide'!$AU$230="","",'Deal_Master_Wide'!$AU$230)</x:f>
        <x:v>Not reviewed</x:v>
      </x:c>
      <x:c r="D1593" s="52" t="str">
        <x:f>IF('Deal_Master_Wide'!$AV$230="","",'Deal_Master_Wide'!$AV$230)</x:f>
        <x:v>Not assessed</x:v>
      </x:c>
      <x:c r="E1593" s="50" t="n">
        <x:v>0</x:v>
      </x:c>
      <x:c r="F1593" s="52" t="str">
        <x:f>IF(OR($C1593="High-confidence innovation-driven",$C1593="Medium-confidence innovation-driven"),1,IF($C1593="Clear alternative-rationale",0,""))</x:f>
      </x:c>
      <x:c r="G1593" s="52" t="str">
        <x:f>IF('Deal_Master_Wide'!$M$230="","",'Deal_Master_Wide'!$M$230)</x:f>
        <x:v>Review</x:v>
      </x:c>
      <x:c r="H1593" s="50" t="str">
        <x:v>Precigen Inc</x:v>
      </x:c>
      <x:c r="I1593" s="50" t="str">
        <x:v>ActogeniX NV</x:v>
      </x:c>
      <x:c r="J1593" s="50" t="n">
        <x:v>2015</x:v>
      </x:c>
      <x:c r="K1593" s="50" t="n">
        <x:v>-1</x:v>
      </x:c>
      <x:c r="L1593" s="50" t="n">
        <x:v>2014</x:v>
      </x:c>
      <x:c r="M1593" s="50" t="n">
        <x:v>0</x:v>
      </x:c>
      <x:c r="N1593" s="50" t="n">
        <x:v>0</x:v>
      </x:c>
      <x:c r="O1593" s="52" t="str">
        <x:f>IF($F1593="","",$F1593*$M1593)</x:f>
      </x:c>
      <x:c r="P1593" s="54" t="str">
        <x:f>IF('Deal_Master_Wide'!$BR$230="","",'Deal_Master_Wide'!$BR$230)</x:f>
      </x:c>
      <x:c r="Q1593" s="54" t="str">
        <x:f>IF('Deal_Master_Wide'!$BY$230="","",'Deal_Master_Wide'!$BY$230)</x:f>
      </x:c>
      <x:c r="R1593" s="54" t="str">
        <x:f>IF('Deal_Master_Wide'!$CF$230="","",'Deal_Master_Wide'!$CF$230)</x:f>
      </x:c>
      <x:c r="S1593" s="54" t="str">
        <x:f>IF('Deal_Master_Wide'!$CM$230="","",'Deal_Master_Wide'!$CM$230)</x:f>
      </x:c>
      <x:c r="T1593" s="54" t="str">
        <x:f>IF('Deal_Master_Wide'!$CT$230="","",'Deal_Master_Wide'!$CT$230)</x:f>
      </x:c>
      <x:c r="U1593" s="54" t="str">
        <x:f>IF('Deal_Master_Wide'!$DA$230="","",'Deal_Master_Wide'!$DA$230)</x:f>
      </x:c>
      <x:c r="V1593" s="56" t="str">
        <x:f>IF('Deal_Master_Wide'!$DH$230="","",'Deal_Master_Wide'!$DH$230)</x:f>
      </x:c>
      <x:c r="W1593" s="56" t="str">
        <x:f>IF('Deal_Master_Wide'!$DO$230="","",'Deal_Master_Wide'!$DO$230)</x:f>
      </x:c>
      <x:c r="X1593" s="56" t="str">
        <x:f>IF('Deal_Master_Wide'!$DV$230="","",'Deal_Master_Wide'!$DV$230)</x:f>
      </x:c>
      <x:c r="Y1593" s="118" t="str">
        <x:f>IF('Deal_Master_Wide'!$EC$230="","",'Deal_Master_Wide'!$EC$230)</x:f>
      </x:c>
      <x:c r="Z1593" s="118" t="str">
        <x:f>IF('Deal_Master_Wide'!$EJ$230="","",'Deal_Master_Wide'!$EJ$230)</x:f>
      </x:c>
      <x:c r="AA1593" s="52" t="str">
        <x:f>IF('Deal_Master_Wide'!$AL$230="","",'Deal_Master_Wide'!$AL$230)</x:f>
        <x:v>Unknown</x:v>
      </x:c>
      <x:c r="AB1593" s="54" t="n">
        <x:f>IF('Deal_Master_Wide'!$AF$230="","",'Deal_Master_Wide'!$AF$230)</x:f>
        <x:v>60</x:v>
      </x:c>
      <x:c r="AC1593" s="52" t="str">
        <x:f>IF(COUNT($P1593,$Q1593,$R1593,$S1593,$T1593,$U1593,$V1593,$W1593,$X1593)=9,"Yes","No")</x:f>
        <x:v>No</x:v>
      </x:c>
      <x:c r="AD1593" s="52" t="str">
        <x:f>IF(COUNT($Y1593,$Z1593)=2,"Yes","No")</x:f>
        <x:v>No</x:v>
      </x:c>
      <x:c r="AE1593" s="50" t="str"/>
      <x:c r="AF1593" t="str"/>
    </x:row>
    <x:row r="1594" ht="20" customHeight="1">
      <x:c r="A1594" s="50" t="str">
        <x:v>CTL-0228</x:v>
      </x:c>
      <x:c r="B1594" s="50" t="str">
        <x:v>Candidate alternative-rationale group</x:v>
      </x:c>
      <x:c r="C1594" s="52" t="str">
        <x:f>IF('Deal_Master_Wide'!$AU$230="","",'Deal_Master_Wide'!$AU$230)</x:f>
        <x:v>Not reviewed</x:v>
      </x:c>
      <x:c r="D1594" s="52" t="str">
        <x:f>IF('Deal_Master_Wide'!$AV$230="","",'Deal_Master_Wide'!$AV$230)</x:f>
        <x:v>Not assessed</x:v>
      </x:c>
      <x:c r="E1594" s="50" t="n">
        <x:v>0</x:v>
      </x:c>
      <x:c r="F1594" s="52" t="str">
        <x:f>IF(OR($C1594="High-confidence innovation-driven",$C1594="Medium-confidence innovation-driven"),1,IF($C1594="Clear alternative-rationale",0,""))</x:f>
      </x:c>
      <x:c r="G1594" s="52" t="str">
        <x:f>IF('Deal_Master_Wide'!$M$230="","",'Deal_Master_Wide'!$M$230)</x:f>
        <x:v>Review</x:v>
      </x:c>
      <x:c r="H1594" s="50" t="str">
        <x:v>Precigen Inc</x:v>
      </x:c>
      <x:c r="I1594" s="50" t="str">
        <x:v>ActogeniX NV</x:v>
      </x:c>
      <x:c r="J1594" s="50" t="n">
        <x:v>2015</x:v>
      </x:c>
      <x:c r="K1594" s="50" t="n">
        <x:v>0</x:v>
      </x:c>
      <x:c r="L1594" s="50" t="n">
        <x:v>2015</x:v>
      </x:c>
      <x:c r="M1594" s="50" t="n">
        <x:v>0</x:v>
      </x:c>
      <x:c r="N1594" s="50" t="n">
        <x:v>1</x:v>
      </x:c>
      <x:c r="O1594" s="52" t="str">
        <x:f>IF($F1594="","",$F1594*$M1594)</x:f>
      </x:c>
      <x:c r="P1594" s="54" t="str">
        <x:f>IF('Deal_Master_Wide'!$BS$230="","",'Deal_Master_Wide'!$BS$230)</x:f>
      </x:c>
      <x:c r="Q1594" s="54" t="str">
        <x:f>IF('Deal_Master_Wide'!$BZ$230="","",'Deal_Master_Wide'!$BZ$230)</x:f>
      </x:c>
      <x:c r="R1594" s="54" t="str">
        <x:f>IF('Deal_Master_Wide'!$CG$230="","",'Deal_Master_Wide'!$CG$230)</x:f>
      </x:c>
      <x:c r="S1594" s="54" t="str">
        <x:f>IF('Deal_Master_Wide'!$CN$230="","",'Deal_Master_Wide'!$CN$230)</x:f>
      </x:c>
      <x:c r="T1594" s="54" t="str">
        <x:f>IF('Deal_Master_Wide'!$CU$230="","",'Deal_Master_Wide'!$CU$230)</x:f>
      </x:c>
      <x:c r="U1594" s="54" t="str">
        <x:f>IF('Deal_Master_Wide'!$DB$230="","",'Deal_Master_Wide'!$DB$230)</x:f>
      </x:c>
      <x:c r="V1594" s="56" t="str">
        <x:f>IF('Deal_Master_Wide'!$DI$230="","",'Deal_Master_Wide'!$DI$230)</x:f>
      </x:c>
      <x:c r="W1594" s="56" t="str">
        <x:f>IF('Deal_Master_Wide'!$DP$230="","",'Deal_Master_Wide'!$DP$230)</x:f>
      </x:c>
      <x:c r="X1594" s="56" t="str">
        <x:f>IF('Deal_Master_Wide'!$DW$230="","",'Deal_Master_Wide'!$DW$230)</x:f>
      </x:c>
      <x:c r="Y1594" s="118" t="str">
        <x:f>IF('Deal_Master_Wide'!$ED$230="","",'Deal_Master_Wide'!$ED$230)</x:f>
      </x:c>
      <x:c r="Z1594" s="118" t="str">
        <x:f>IF('Deal_Master_Wide'!$EK$230="","",'Deal_Master_Wide'!$EK$230)</x:f>
      </x:c>
      <x:c r="AA1594" s="52" t="str">
        <x:f>IF('Deal_Master_Wide'!$AL$230="","",'Deal_Master_Wide'!$AL$230)</x:f>
        <x:v>Unknown</x:v>
      </x:c>
      <x:c r="AB1594" s="54" t="n">
        <x:f>IF('Deal_Master_Wide'!$AF$230="","",'Deal_Master_Wide'!$AF$230)</x:f>
        <x:v>60</x:v>
      </x:c>
      <x:c r="AC1594" s="52" t="str">
        <x:f>IF(COUNT($P1594,$Q1594,$R1594,$S1594,$T1594,$U1594,$V1594,$W1594,$X1594)=9,"Yes","No")</x:f>
        <x:v>No</x:v>
      </x:c>
      <x:c r="AD1594" s="52" t="str">
        <x:f>IF(COUNT($Y1594,$Z1594)=2,"Yes","No")</x:f>
        <x:v>No</x:v>
      </x:c>
      <x:c r="AE1594" s="50" t="str"/>
      <x:c r="AF1594" t="str"/>
    </x:row>
    <x:row r="1595" ht="20" customHeight="1">
      <x:c r="A1595" s="50" t="str">
        <x:v>CTL-0228</x:v>
      </x:c>
      <x:c r="B1595" s="50" t="str">
        <x:v>Candidate alternative-rationale group</x:v>
      </x:c>
      <x:c r="C1595" s="52" t="str">
        <x:f>IF('Deal_Master_Wide'!$AU$230="","",'Deal_Master_Wide'!$AU$230)</x:f>
        <x:v>Not reviewed</x:v>
      </x:c>
      <x:c r="D1595" s="52" t="str">
        <x:f>IF('Deal_Master_Wide'!$AV$230="","",'Deal_Master_Wide'!$AV$230)</x:f>
        <x:v>Not assessed</x:v>
      </x:c>
      <x:c r="E1595" s="50" t="n">
        <x:v>0</x:v>
      </x:c>
      <x:c r="F1595" s="52" t="str">
        <x:f>IF(OR($C1595="High-confidence innovation-driven",$C1595="Medium-confidence innovation-driven"),1,IF($C1595="Clear alternative-rationale",0,""))</x:f>
      </x:c>
      <x:c r="G1595" s="52" t="str">
        <x:f>IF('Deal_Master_Wide'!$M$230="","",'Deal_Master_Wide'!$M$230)</x:f>
        <x:v>Review</x:v>
      </x:c>
      <x:c r="H1595" s="50" t="str">
        <x:v>Precigen Inc</x:v>
      </x:c>
      <x:c r="I1595" s="50" t="str">
        <x:v>ActogeniX NV</x:v>
      </x:c>
      <x:c r="J1595" s="50" t="n">
        <x:v>2015</x:v>
      </x:c>
      <x:c r="K1595" s="50" t="n">
        <x:v>1</x:v>
      </x:c>
      <x:c r="L1595" s="50" t="n">
        <x:v>2016</x:v>
      </x:c>
      <x:c r="M1595" s="50" t="n">
        <x:v>1</x:v>
      </x:c>
      <x:c r="N1595" s="50" t="n">
        <x:v>1</x:v>
      </x:c>
      <x:c r="O1595" s="52" t="str">
        <x:f>IF($F1595="","",$F1595*$M1595)</x:f>
      </x:c>
      <x:c r="P1595" s="54" t="str">
        <x:f>IF('Deal_Master_Wide'!$BT$230="","",'Deal_Master_Wide'!$BT$230)</x:f>
      </x:c>
      <x:c r="Q1595" s="54" t="str">
        <x:f>IF('Deal_Master_Wide'!$CA$230="","",'Deal_Master_Wide'!$CA$230)</x:f>
      </x:c>
      <x:c r="R1595" s="54" t="str">
        <x:f>IF('Deal_Master_Wide'!$CH$230="","",'Deal_Master_Wide'!$CH$230)</x:f>
      </x:c>
      <x:c r="S1595" s="54" t="str">
        <x:f>IF('Deal_Master_Wide'!$CO$230="","",'Deal_Master_Wide'!$CO$230)</x:f>
      </x:c>
      <x:c r="T1595" s="54" t="str">
        <x:f>IF('Deal_Master_Wide'!$CV$230="","",'Deal_Master_Wide'!$CV$230)</x:f>
      </x:c>
      <x:c r="U1595" s="54" t="str">
        <x:f>IF('Deal_Master_Wide'!$DC$230="","",'Deal_Master_Wide'!$DC$230)</x:f>
      </x:c>
      <x:c r="V1595" s="56" t="str">
        <x:f>IF('Deal_Master_Wide'!$DJ$230="","",'Deal_Master_Wide'!$DJ$230)</x:f>
      </x:c>
      <x:c r="W1595" s="56" t="str">
        <x:f>IF('Deal_Master_Wide'!$DQ$230="","",'Deal_Master_Wide'!$DQ$230)</x:f>
      </x:c>
      <x:c r="X1595" s="56" t="str">
        <x:f>IF('Deal_Master_Wide'!$DX$230="","",'Deal_Master_Wide'!$DX$230)</x:f>
      </x:c>
      <x:c r="Y1595" s="118" t="str">
        <x:f>IF('Deal_Master_Wide'!$EE$230="","",'Deal_Master_Wide'!$EE$230)</x:f>
      </x:c>
      <x:c r="Z1595" s="118" t="str">
        <x:f>IF('Deal_Master_Wide'!$EL$230="","",'Deal_Master_Wide'!$EL$230)</x:f>
      </x:c>
      <x:c r="AA1595" s="52" t="str">
        <x:f>IF('Deal_Master_Wide'!$AL$230="","",'Deal_Master_Wide'!$AL$230)</x:f>
        <x:v>Unknown</x:v>
      </x:c>
      <x:c r="AB1595" s="54" t="n">
        <x:f>IF('Deal_Master_Wide'!$AF$230="","",'Deal_Master_Wide'!$AF$230)</x:f>
        <x:v>60</x:v>
      </x:c>
      <x:c r="AC1595" s="52" t="str">
        <x:f>IF(COUNT($P1595,$Q1595,$R1595,$S1595,$T1595,$U1595,$V1595,$W1595,$X1595)=9,"Yes","No")</x:f>
        <x:v>No</x:v>
      </x:c>
      <x:c r="AD1595" s="52" t="str">
        <x:f>IF(COUNT($Y1595,$Z1595)=2,"Yes","No")</x:f>
        <x:v>No</x:v>
      </x:c>
      <x:c r="AE1595" s="50" t="str"/>
      <x:c r="AF1595" t="str"/>
    </x:row>
    <x:row r="1596" ht="20" customHeight="1">
      <x:c r="A1596" s="50" t="str">
        <x:v>CTL-0228</x:v>
      </x:c>
      <x:c r="B1596" s="50" t="str">
        <x:v>Candidate alternative-rationale group</x:v>
      </x:c>
      <x:c r="C1596" s="52" t="str">
        <x:f>IF('Deal_Master_Wide'!$AU$230="","",'Deal_Master_Wide'!$AU$230)</x:f>
        <x:v>Not reviewed</x:v>
      </x:c>
      <x:c r="D1596" s="52" t="str">
        <x:f>IF('Deal_Master_Wide'!$AV$230="","",'Deal_Master_Wide'!$AV$230)</x:f>
        <x:v>Not assessed</x:v>
      </x:c>
      <x:c r="E1596" s="50" t="n">
        <x:v>0</x:v>
      </x:c>
      <x:c r="F1596" s="52" t="str">
        <x:f>IF(OR($C1596="High-confidence innovation-driven",$C1596="Medium-confidence innovation-driven"),1,IF($C1596="Clear alternative-rationale",0,""))</x:f>
      </x:c>
      <x:c r="G1596" s="52" t="str">
        <x:f>IF('Deal_Master_Wide'!$M$230="","",'Deal_Master_Wide'!$M$230)</x:f>
        <x:v>Review</x:v>
      </x:c>
      <x:c r="H1596" s="50" t="str">
        <x:v>Precigen Inc</x:v>
      </x:c>
      <x:c r="I1596" s="50" t="str">
        <x:v>ActogeniX NV</x:v>
      </x:c>
      <x:c r="J1596" s="50" t="n">
        <x:v>2015</x:v>
      </x:c>
      <x:c r="K1596" s="50" t="n">
        <x:v>2</x:v>
      </x:c>
      <x:c r="L1596" s="50" t="n">
        <x:v>2017</x:v>
      </x:c>
      <x:c r="M1596" s="50" t="n">
        <x:v>1</x:v>
      </x:c>
      <x:c r="N1596" s="50" t="n">
        <x:v>1</x:v>
      </x:c>
      <x:c r="O1596" s="52" t="str">
        <x:f>IF($F1596="","",$F1596*$M1596)</x:f>
      </x:c>
      <x:c r="P1596" s="54" t="str">
        <x:f>IF('Deal_Master_Wide'!$BU$230="","",'Deal_Master_Wide'!$BU$230)</x:f>
      </x:c>
      <x:c r="Q1596" s="54" t="str">
        <x:f>IF('Deal_Master_Wide'!$CB$230="","",'Deal_Master_Wide'!$CB$230)</x:f>
      </x:c>
      <x:c r="R1596" s="54" t="str">
        <x:f>IF('Deal_Master_Wide'!$CI$230="","",'Deal_Master_Wide'!$CI$230)</x:f>
      </x:c>
      <x:c r="S1596" s="54" t="str">
        <x:f>IF('Deal_Master_Wide'!$CP$230="","",'Deal_Master_Wide'!$CP$230)</x:f>
      </x:c>
      <x:c r="T1596" s="54" t="str">
        <x:f>IF('Deal_Master_Wide'!$CW$230="","",'Deal_Master_Wide'!$CW$230)</x:f>
      </x:c>
      <x:c r="U1596" s="54" t="str">
        <x:f>IF('Deal_Master_Wide'!$DD$230="","",'Deal_Master_Wide'!$DD$230)</x:f>
      </x:c>
      <x:c r="V1596" s="56" t="str">
        <x:f>IF('Deal_Master_Wide'!$DK$230="","",'Deal_Master_Wide'!$DK$230)</x:f>
      </x:c>
      <x:c r="W1596" s="56" t="str">
        <x:f>IF('Deal_Master_Wide'!$DR$230="","",'Deal_Master_Wide'!$DR$230)</x:f>
      </x:c>
      <x:c r="X1596" s="56" t="str">
        <x:f>IF('Deal_Master_Wide'!$DY$230="","",'Deal_Master_Wide'!$DY$230)</x:f>
      </x:c>
      <x:c r="Y1596" s="118" t="str">
        <x:f>IF('Deal_Master_Wide'!$EF$230="","",'Deal_Master_Wide'!$EF$230)</x:f>
      </x:c>
      <x:c r="Z1596" s="118" t="str">
        <x:f>IF('Deal_Master_Wide'!$EM$230="","",'Deal_Master_Wide'!$EM$230)</x:f>
      </x:c>
      <x:c r="AA1596" s="52" t="str">
        <x:f>IF('Deal_Master_Wide'!$AL$230="","",'Deal_Master_Wide'!$AL$230)</x:f>
        <x:v>Unknown</x:v>
      </x:c>
      <x:c r="AB1596" s="54" t="n">
        <x:f>IF('Deal_Master_Wide'!$AF$230="","",'Deal_Master_Wide'!$AF$230)</x:f>
        <x:v>60</x:v>
      </x:c>
      <x:c r="AC1596" s="52" t="str">
        <x:f>IF(COUNT($P1596,$Q1596,$R1596,$S1596,$T1596,$U1596,$V1596,$W1596,$X1596)=9,"Yes","No")</x:f>
        <x:v>No</x:v>
      </x:c>
      <x:c r="AD1596" s="52" t="str">
        <x:f>IF(COUNT($Y1596,$Z1596)=2,"Yes","No")</x:f>
        <x:v>No</x:v>
      </x:c>
      <x:c r="AE1596" s="50" t="str"/>
      <x:c r="AF1596" t="str"/>
    </x:row>
    <x:row r="1597" ht="20" customHeight="1">
      <x:c r="A1597" s="50" t="str">
        <x:v>CTL-0228</x:v>
      </x:c>
      <x:c r="B1597" s="50" t="str">
        <x:v>Candidate alternative-rationale group</x:v>
      </x:c>
      <x:c r="C1597" s="52" t="str">
        <x:f>IF('Deal_Master_Wide'!$AU$230="","",'Deal_Master_Wide'!$AU$230)</x:f>
        <x:v>Not reviewed</x:v>
      </x:c>
      <x:c r="D1597" s="52" t="str">
        <x:f>IF('Deal_Master_Wide'!$AV$230="","",'Deal_Master_Wide'!$AV$230)</x:f>
        <x:v>Not assessed</x:v>
      </x:c>
      <x:c r="E1597" s="50" t="n">
        <x:v>0</x:v>
      </x:c>
      <x:c r="F1597" s="52" t="str">
        <x:f>IF(OR($C1597="High-confidence innovation-driven",$C1597="Medium-confidence innovation-driven"),1,IF($C1597="Clear alternative-rationale",0,""))</x:f>
      </x:c>
      <x:c r="G1597" s="52" t="str">
        <x:f>IF('Deal_Master_Wide'!$M$230="","",'Deal_Master_Wide'!$M$230)</x:f>
        <x:v>Review</x:v>
      </x:c>
      <x:c r="H1597" s="50" t="str">
        <x:v>Precigen Inc</x:v>
      </x:c>
      <x:c r="I1597" s="50" t="str">
        <x:v>ActogeniX NV</x:v>
      </x:c>
      <x:c r="J1597" s="50" t="n">
        <x:v>2015</x:v>
      </x:c>
      <x:c r="K1597" s="50" t="n">
        <x:v>3</x:v>
      </x:c>
      <x:c r="L1597" s="50" t="n">
        <x:v>2018</x:v>
      </x:c>
      <x:c r="M1597" s="50" t="n">
        <x:v>1</x:v>
      </x:c>
      <x:c r="N1597" s="50" t="n">
        <x:v>1</x:v>
      </x:c>
      <x:c r="O1597" s="52" t="str">
        <x:f>IF($F1597="","",$F1597*$M1597)</x:f>
      </x:c>
      <x:c r="P1597" s="54" t="str">
        <x:f>IF('Deal_Master_Wide'!$BV$230="","",'Deal_Master_Wide'!$BV$230)</x:f>
      </x:c>
      <x:c r="Q1597" s="54" t="str">
        <x:f>IF('Deal_Master_Wide'!$CC$230="","",'Deal_Master_Wide'!$CC$230)</x:f>
      </x:c>
      <x:c r="R1597" s="54" t="str">
        <x:f>IF('Deal_Master_Wide'!$CJ$230="","",'Deal_Master_Wide'!$CJ$230)</x:f>
      </x:c>
      <x:c r="S1597" s="54" t="str">
        <x:f>IF('Deal_Master_Wide'!$CQ$230="","",'Deal_Master_Wide'!$CQ$230)</x:f>
      </x:c>
      <x:c r="T1597" s="54" t="str">
        <x:f>IF('Deal_Master_Wide'!$CX$230="","",'Deal_Master_Wide'!$CX$230)</x:f>
      </x:c>
      <x:c r="U1597" s="54" t="str">
        <x:f>IF('Deal_Master_Wide'!$DE$230="","",'Deal_Master_Wide'!$DE$230)</x:f>
      </x:c>
      <x:c r="V1597" s="56" t="str">
        <x:f>IF('Deal_Master_Wide'!$DL$230="","",'Deal_Master_Wide'!$DL$230)</x:f>
      </x:c>
      <x:c r="W1597" s="56" t="str">
        <x:f>IF('Deal_Master_Wide'!$DS$230="","",'Deal_Master_Wide'!$DS$230)</x:f>
      </x:c>
      <x:c r="X1597" s="56" t="str">
        <x:f>IF('Deal_Master_Wide'!$DZ$230="","",'Deal_Master_Wide'!$DZ$230)</x:f>
      </x:c>
      <x:c r="Y1597" s="118" t="str">
        <x:f>IF('Deal_Master_Wide'!$EG$230="","",'Deal_Master_Wide'!$EG$230)</x:f>
      </x:c>
      <x:c r="Z1597" s="118" t="str">
        <x:f>IF('Deal_Master_Wide'!$EN$230="","",'Deal_Master_Wide'!$EN$230)</x:f>
      </x:c>
      <x:c r="AA1597" s="52" t="str">
        <x:f>IF('Deal_Master_Wide'!$AL$230="","",'Deal_Master_Wide'!$AL$230)</x:f>
        <x:v>Unknown</x:v>
      </x:c>
      <x:c r="AB1597" s="54" t="n">
        <x:f>IF('Deal_Master_Wide'!$AF$230="","",'Deal_Master_Wide'!$AF$230)</x:f>
        <x:v>60</x:v>
      </x:c>
      <x:c r="AC1597" s="52" t="str">
        <x:f>IF(COUNT($P1597,$Q1597,$R1597,$S1597,$T1597,$U1597,$V1597,$W1597,$X1597)=9,"Yes","No")</x:f>
        <x:v>No</x:v>
      </x:c>
      <x:c r="AD1597" s="52" t="str">
        <x:f>IF(COUNT($Y1597,$Z1597)=2,"Yes","No")</x:f>
        <x:v>No</x:v>
      </x:c>
      <x:c r="AE1597" s="50" t="str"/>
      <x:c r="AF1597" t="str"/>
    </x:row>
    <x:row r="1598" ht="20" customHeight="1">
      <x:c r="A1598" s="50" t="str">
        <x:v>CTL-0229</x:v>
      </x:c>
      <x:c r="B1598" s="50" t="str">
        <x:v>Candidate alternative-rationale group</x:v>
      </x:c>
      <x:c r="C1598" s="52" t="str">
        <x:f>IF('Deal_Master_Wide'!$AU$231="","",'Deal_Master_Wide'!$AU$231)</x:f>
        <x:v>Not reviewed</x:v>
      </x:c>
      <x:c r="D1598" s="52" t="str">
        <x:f>IF('Deal_Master_Wide'!$AV$231="","",'Deal_Master_Wide'!$AV$231)</x:f>
        <x:v>Not assessed</x:v>
      </x:c>
      <x:c r="E1598" s="50" t="n">
        <x:v>0</x:v>
      </x:c>
      <x:c r="F1598" s="52" t="str">
        <x:f>IF(OR($C1598="High-confidence innovation-driven",$C1598="Medium-confidence innovation-driven"),1,IF($C1598="Clear alternative-rationale",0,""))</x:f>
      </x:c>
      <x:c r="G1598" s="52" t="str">
        <x:f>IF('Deal_Master_Wide'!$M$231="","",'Deal_Master_Wide'!$M$231)</x:f>
        <x:v>Review</x:v>
      </x:c>
      <x:c r="H1598" s="50" t="str">
        <x:v>GSK plc</x:v>
      </x:c>
      <x:c r="I1598" s="50" t="str">
        <x:v>GlycoVaxyn AG (Inactive)</x:v>
      </x:c>
      <x:c r="J1598" s="50" t="n">
        <x:v>2015</x:v>
      </x:c>
      <x:c r="K1598" s="50" t="n">
        <x:v>-3</x:v>
      </x:c>
      <x:c r="L1598" s="50" t="n">
        <x:v>2012</x:v>
      </x:c>
      <x:c r="M1598" s="50" t="n">
        <x:v>0</x:v>
      </x:c>
      <x:c r="N1598" s="50" t="n">
        <x:v>0</x:v>
      </x:c>
      <x:c r="O1598" s="52" t="str">
        <x:f>IF($F1598="","",$F1598*$M1598)</x:f>
      </x:c>
      <x:c r="P1598" s="54" t="n">
        <x:f>IF('Deal_Master_Wide'!$BP$231="","",'Deal_Master_Wide'!$BP$231)</x:f>
        <x:v>32595.1901</x:v>
      </x:c>
      <x:c r="Q1598" s="54" t="n">
        <x:f>IF('Deal_Master_Wide'!$BW$231="","",'Deal_Master_Wide'!$BW$231)</x:f>
        <x:v>9646.2327</x:v>
      </x:c>
      <x:c r="R1598" s="54" t="n">
        <x:f>IF('Deal_Master_Wide'!$CD$231="","",'Deal_Master_Wide'!$CD$231)</x:f>
        <x:v>5548.2487</x:v>
      </x:c>
      <x:c r="S1598" s="54" t="n">
        <x:f>IF('Deal_Master_Wide'!$CK$231="","",'Deal_Master_Wide'!$CK$231)</x:f>
        <x:v>51052.0877</x:v>
      </x:c>
      <x:c r="T1598" s="54" t="n">
        <x:f>IF('Deal_Master_Wide'!$CR$231="","",'Deal_Master_Wide'!$CR$231)</x:f>
        <x:v>22524.8984</x:v>
      </x:c>
      <x:c r="U1598" s="54" t="n">
        <x:f>IF('Deal_Master_Wide'!$CY$231="","",'Deal_Master_Wide'!$CY$231)</x:f>
        <x:v>4419.854</x:v>
      </x:c>
      <x:c r="V1598" s="56" t="n">
        <x:f>IF('Deal_Master_Wide'!$DF$231="","",'Deal_Master_Wide'!$DF$231)</x:f>
        <x:v>10.8986</x:v>
      </x:c>
      <x:c r="W1598" s="56" t="n">
        <x:f>IF('Deal_Master_Wide'!$DM$231="","",'Deal_Master_Wide'!$DM$231)</x:f>
        <x:v>29.594</x:v>
      </x:c>
      <x:c r="X1598" s="56" t="n">
        <x:f>IF('Deal_Master_Wide'!$DT$231="","",'Deal_Master_Wide'!$DT$231)</x:f>
        <x:v>44.1214</x:v>
      </x:c>
      <x:c r="Y1598" s="118" t="str">
        <x:f>IF('Deal_Master_Wide'!$EA$231="","",'Deal_Master_Wide'!$EA$231)</x:f>
      </x:c>
      <x:c r="Z1598" s="118" t="str">
        <x:f>IF('Deal_Master_Wide'!$EH$231="","",'Deal_Master_Wide'!$EH$231)</x:f>
      </x:c>
      <x:c r="AA1598" s="52" t="str">
        <x:f>IF('Deal_Master_Wide'!$AL$231="","",'Deal_Master_Wide'!$AL$231)</x:f>
        <x:v>Unknown</x:v>
      </x:c>
      <x:c r="AB1598" s="54" t="n">
        <x:f>IF('Deal_Master_Wide'!$AF$231="","",'Deal_Master_Wide'!$AF$231)</x:f>
        <x:v>190</x:v>
      </x:c>
      <x:c r="AC1598" s="52" t="str">
        <x:f>IF(COUNT($P1598,$Q1598,$R1598,$S1598,$T1598,$U1598,$V1598,$W1598,$X1598)=9,"Yes","No")</x:f>
        <x:v>Yes</x:v>
      </x:c>
      <x:c r="AD1598" s="52" t="str">
        <x:f>IF(COUNT($Y1598,$Z1598)=2,"Yes","No")</x:f>
        <x:v>No</x:v>
      </x:c>
      <x:c r="AE1598" s="50" t="str"/>
      <x:c r="AF1598" t="str"/>
    </x:row>
    <x:row r="1599" ht="20" customHeight="1">
      <x:c r="A1599" s="50" t="str">
        <x:v>CTL-0229</x:v>
      </x:c>
      <x:c r="B1599" s="50" t="str">
        <x:v>Candidate alternative-rationale group</x:v>
      </x:c>
      <x:c r="C1599" s="52" t="str">
        <x:f>IF('Deal_Master_Wide'!$AU$231="","",'Deal_Master_Wide'!$AU$231)</x:f>
        <x:v>Not reviewed</x:v>
      </x:c>
      <x:c r="D1599" s="52" t="str">
        <x:f>IF('Deal_Master_Wide'!$AV$231="","",'Deal_Master_Wide'!$AV$231)</x:f>
        <x:v>Not assessed</x:v>
      </x:c>
      <x:c r="E1599" s="50" t="n">
        <x:v>0</x:v>
      </x:c>
      <x:c r="F1599" s="52" t="str">
        <x:f>IF(OR($C1599="High-confidence innovation-driven",$C1599="Medium-confidence innovation-driven"),1,IF($C1599="Clear alternative-rationale",0,""))</x:f>
      </x:c>
      <x:c r="G1599" s="52" t="str">
        <x:f>IF('Deal_Master_Wide'!$M$231="","",'Deal_Master_Wide'!$M$231)</x:f>
        <x:v>Review</x:v>
      </x:c>
      <x:c r="H1599" s="50" t="str">
        <x:v>GSK plc</x:v>
      </x:c>
      <x:c r="I1599" s="50" t="str">
        <x:v>GlycoVaxyn AG (Inactive)</x:v>
      </x:c>
      <x:c r="J1599" s="50" t="n">
        <x:v>2015</x:v>
      </x:c>
      <x:c r="K1599" s="50" t="n">
        <x:v>-2</x:v>
      </x:c>
      <x:c r="L1599" s="50" t="n">
        <x:v>2013</x:v>
      </x:c>
      <x:c r="M1599" s="50" t="n">
        <x:v>0</x:v>
      </x:c>
      <x:c r="N1599" s="50" t="n">
        <x:v>0</x:v>
      </x:c>
      <x:c r="O1599" s="52" t="str">
        <x:f>IF($F1599="","",$F1599*$M1599)</x:f>
      </x:c>
      <x:c r="P1599" s="54" t="n">
        <x:f>IF('Deal_Master_Wide'!$BQ$231="","",'Deal_Master_Wide'!$BQ$231)</x:f>
        <x:v>31221.028</x:v>
      </x:c>
      <x:c r="Q1599" s="54" t="n">
        <x:f>IF('Deal_Master_Wide'!$BX$231="","",'Deal_Master_Wide'!$BX$231)</x:f>
        <x:v>8845.0745</x:v>
      </x:c>
      <x:c r="R1599" s="54" t="n">
        <x:f>IF('Deal_Master_Wide'!$CE$231="","",'Deal_Master_Wide'!$CE$231)</x:f>
        <x:v>6403.2261</x:v>
      </x:c>
      <x:c r="S1599" s="54" t="n">
        <x:f>IF('Deal_Master_Wide'!$CL$231="","",'Deal_Master_Wide'!$CL$231)</x:f>
        <x:v>50561.8011</x:v>
      </x:c>
      <x:c r="T1599" s="54" t="n">
        <x:f>IF('Deal_Master_Wide'!$CS$231="","",'Deal_Master_Wide'!$CS$231)</x:f>
        <x:v>21919.4046</x:v>
      </x:c>
      <x:c r="U1599" s="54" t="n">
        <x:f>IF('Deal_Master_Wide'!$CZ$231="","",'Deal_Master_Wide'!$CZ$231)</x:f>
        <x:v>4119.2203</x:v>
      </x:c>
      <x:c r="V1599" s="56" t="n">
        <x:f>IF('Deal_Master_Wide'!$DG$231="","",'Deal_Master_Wide'!$DG$231)</x:f>
        <x:v>13.0099</x:v>
      </x:c>
      <x:c r="W1599" s="56" t="n">
        <x:f>IF('Deal_Master_Wide'!$DN$231="","",'Deal_Master_Wide'!$DN$231)</x:f>
        <x:v>28.3305</x:v>
      </x:c>
      <x:c r="X1599" s="56" t="n">
        <x:f>IF('Deal_Master_Wide'!$DU$231="","",'Deal_Master_Wide'!$DU$231)</x:f>
        <x:v>43.3517</x:v>
      </x:c>
      <x:c r="Y1599" s="118" t="n">
        <x:f>IF('Deal_Master_Wide'!$EB$231="","",'Deal_Master_Wide'!$EB$231)</x:f>
        <x:v>7</x:v>
      </x:c>
      <x:c r="Z1599" s="118" t="n">
        <x:f>IF('Deal_Master_Wide'!$EI$231="","",'Deal_Master_Wide'!$EI$231)</x:f>
        <x:v>37</x:v>
      </x:c>
      <x:c r="AA1599" s="52" t="str">
        <x:f>IF('Deal_Master_Wide'!$AL$231="","",'Deal_Master_Wide'!$AL$231)</x:f>
        <x:v>Unknown</x:v>
      </x:c>
      <x:c r="AB1599" s="54" t="n">
        <x:f>IF('Deal_Master_Wide'!$AF$231="","",'Deal_Master_Wide'!$AF$231)</x:f>
        <x:v>190</x:v>
      </x:c>
      <x:c r="AC1599" s="52" t="str">
        <x:f>IF(COUNT($P1599,$Q1599,$R1599,$S1599,$T1599,$U1599,$V1599,$W1599,$X1599)=9,"Yes","No")</x:f>
        <x:v>Yes</x:v>
      </x:c>
      <x:c r="AD1599" s="52" t="str">
        <x:f>IF(COUNT($Y1599,$Z1599)=2,"Yes","No")</x:f>
        <x:v>Yes</x:v>
      </x:c>
      <x:c r="AE1599" s="50" t="str"/>
      <x:c r="AF1599" t="str"/>
    </x:row>
    <x:row r="1600" ht="20" customHeight="1">
      <x:c r="A1600" s="50" t="str">
        <x:v>CTL-0229</x:v>
      </x:c>
      <x:c r="B1600" s="50" t="str">
        <x:v>Candidate alternative-rationale group</x:v>
      </x:c>
      <x:c r="C1600" s="52" t="str">
        <x:f>IF('Deal_Master_Wide'!$AU$231="","",'Deal_Master_Wide'!$AU$231)</x:f>
        <x:v>Not reviewed</x:v>
      </x:c>
      <x:c r="D1600" s="52" t="str">
        <x:f>IF('Deal_Master_Wide'!$AV$231="","",'Deal_Master_Wide'!$AV$231)</x:f>
        <x:v>Not assessed</x:v>
      </x:c>
      <x:c r="E1600" s="50" t="n">
        <x:v>0</x:v>
      </x:c>
      <x:c r="F1600" s="52" t="str">
        <x:f>IF(OR($C1600="High-confidence innovation-driven",$C1600="Medium-confidence innovation-driven"),1,IF($C1600="Clear alternative-rationale",0,""))</x:f>
      </x:c>
      <x:c r="G1600" s="52" t="str">
        <x:f>IF('Deal_Master_Wide'!$M$231="","",'Deal_Master_Wide'!$M$231)</x:f>
        <x:v>Review</x:v>
      </x:c>
      <x:c r="H1600" s="50" t="str">
        <x:v>GSK plc</x:v>
      </x:c>
      <x:c r="I1600" s="50" t="str">
        <x:v>GlycoVaxyn AG (Inactive)</x:v>
      </x:c>
      <x:c r="J1600" s="50" t="n">
        <x:v>2015</x:v>
      </x:c>
      <x:c r="K1600" s="50" t="n">
        <x:v>-1</x:v>
      </x:c>
      <x:c r="L1600" s="50" t="n">
        <x:v>2014</x:v>
      </x:c>
      <x:c r="M1600" s="50" t="n">
        <x:v>0</x:v>
      </x:c>
      <x:c r="N1600" s="50" t="n">
        <x:v>0</x:v>
      </x:c>
      <x:c r="O1600" s="52" t="str">
        <x:f>IF($F1600="","",$F1600*$M1600)</x:f>
      </x:c>
      <x:c r="P1600" s="54" t="n">
        <x:f>IF('Deal_Master_Wide'!$BR$231="","",'Deal_Master_Wide'!$BR$231)</x:f>
        <x:v>28547.6471</x:v>
      </x:c>
      <x:c r="Q1600" s="54" t="n">
        <x:f>IF('Deal_Master_Wide'!$BY$231="","",'Deal_Master_Wide'!$BY$231)</x:f>
        <x:v>7446.5109</x:v>
      </x:c>
      <x:c r="R1600" s="54" t="n">
        <x:f>IF('Deal_Master_Wide'!$CF$231="","",'Deal_Master_Wide'!$CF$231)</x:f>
        <x:v>3419.8607</x:v>
      </x:c>
      <x:c r="S1600" s="54" t="n">
        <x:f>IF('Deal_Master_Wide'!$CM$231="","",'Deal_Master_Wide'!$CM$231)</x:f>
        <x:v>52345.7216</x:v>
      </x:c>
      <x:c r="T1600" s="54" t="n">
        <x:f>IF('Deal_Master_Wide'!$CT$231="","",'Deal_Master_Wide'!$CT$231)</x:f>
        <x:v>24187.8929</x:v>
      </x:c>
      <x:c r="U1600" s="54" t="n">
        <x:f>IF('Deal_Master_Wide'!$DA$231="","",'Deal_Master_Wide'!$DA$231)</x:f>
        <x:v>3952.1975</x:v>
      </x:c>
      <x:c r="V1600" s="56" t="n">
        <x:f>IF('Deal_Master_Wide'!$DH$231="","",'Deal_Master_Wide'!$DH$231)</x:f>
        <x:v>6.6621</x:v>
      </x:c>
      <x:c r="W1600" s="56" t="n">
        <x:f>IF('Deal_Master_Wide'!$DO$231="","",'Deal_Master_Wide'!$DO$231)</x:f>
        <x:v>26.0845</x:v>
      </x:c>
      <x:c r="X1600" s="56" t="n">
        <x:f>IF('Deal_Master_Wide'!$DV$231="","",'Deal_Master_Wide'!$DV$231)</x:f>
        <x:v>46.208</x:v>
      </x:c>
      <x:c r="Y1600" s="118" t="n">
        <x:f>IF('Deal_Master_Wide'!$EC$231="","",'Deal_Master_Wide'!$EC$231)</x:f>
        <x:v>1</x:v>
      </x:c>
      <x:c r="Z1600" s="118" t="str">
        <x:f>IF('Deal_Master_Wide'!$EJ$231="","",'Deal_Master_Wide'!$EJ$231)</x:f>
      </x:c>
      <x:c r="AA1600" s="52" t="str">
        <x:f>IF('Deal_Master_Wide'!$AL$231="","",'Deal_Master_Wide'!$AL$231)</x:f>
        <x:v>Unknown</x:v>
      </x:c>
      <x:c r="AB1600" s="54" t="n">
        <x:f>IF('Deal_Master_Wide'!$AF$231="","",'Deal_Master_Wide'!$AF$231)</x:f>
        <x:v>190</x:v>
      </x:c>
      <x:c r="AC1600" s="52" t="str">
        <x:f>IF(COUNT($P1600,$Q1600,$R1600,$S1600,$T1600,$U1600,$V1600,$W1600,$X1600)=9,"Yes","No")</x:f>
        <x:v>Yes</x:v>
      </x:c>
      <x:c r="AD1600" s="52" t="str">
        <x:f>IF(COUNT($Y1600,$Z1600)=2,"Yes","No")</x:f>
        <x:v>No</x:v>
      </x:c>
      <x:c r="AE1600" s="50" t="str"/>
      <x:c r="AF1600" t="str"/>
    </x:row>
    <x:row r="1601" ht="20" customHeight="1">
      <x:c r="A1601" s="50" t="str">
        <x:v>CTL-0229</x:v>
      </x:c>
      <x:c r="B1601" s="50" t="str">
        <x:v>Candidate alternative-rationale group</x:v>
      </x:c>
      <x:c r="C1601" s="52" t="str">
        <x:f>IF('Deal_Master_Wide'!$AU$231="","",'Deal_Master_Wide'!$AU$231)</x:f>
        <x:v>Not reviewed</x:v>
      </x:c>
      <x:c r="D1601" s="52" t="str">
        <x:f>IF('Deal_Master_Wide'!$AV$231="","",'Deal_Master_Wide'!$AV$231)</x:f>
        <x:v>Not assessed</x:v>
      </x:c>
      <x:c r="E1601" s="50" t="n">
        <x:v>0</x:v>
      </x:c>
      <x:c r="F1601" s="52" t="str">
        <x:f>IF(OR($C1601="High-confidence innovation-driven",$C1601="Medium-confidence innovation-driven"),1,IF($C1601="Clear alternative-rationale",0,""))</x:f>
      </x:c>
      <x:c r="G1601" s="52" t="str">
        <x:f>IF('Deal_Master_Wide'!$M$231="","",'Deal_Master_Wide'!$M$231)</x:f>
        <x:v>Review</x:v>
      </x:c>
      <x:c r="H1601" s="50" t="str">
        <x:v>GSK plc</x:v>
      </x:c>
      <x:c r="I1601" s="50" t="str">
        <x:v>GlycoVaxyn AG (Inactive)</x:v>
      </x:c>
      <x:c r="J1601" s="50" t="n">
        <x:v>2015</x:v>
      </x:c>
      <x:c r="K1601" s="50" t="n">
        <x:v>0</x:v>
      </x:c>
      <x:c r="L1601" s="50" t="n">
        <x:v>2015</x:v>
      </x:c>
      <x:c r="M1601" s="50" t="n">
        <x:v>0</x:v>
      </x:c>
      <x:c r="N1601" s="50" t="n">
        <x:v>1</x:v>
      </x:c>
      <x:c r="O1601" s="52" t="str">
        <x:f>IF($F1601="","",$F1601*$M1601)</x:f>
      </x:c>
      <x:c r="P1601" s="54" t="n">
        <x:f>IF('Deal_Master_Wide'!$BS$231="","",'Deal_Master_Wide'!$BS$231)</x:f>
        <x:v>32954.9709</x:v>
      </x:c>
      <x:c r="Q1601" s="54" t="n">
        <x:f>IF('Deal_Master_Wide'!$BZ$231="","",'Deal_Master_Wide'!$BZ$231)</x:f>
        <x:v>7646.7434</x:v>
      </x:c>
      <x:c r="R1601" s="54" t="n">
        <x:f>IF('Deal_Master_Wide'!$CG$231="","",'Deal_Master_Wide'!$CG$231)</x:f>
        <x:v>11601.6706</x:v>
      </x:c>
      <x:c r="S1601" s="54" t="n">
        <x:f>IF('Deal_Master_Wide'!$CN$231="","",'Deal_Master_Wide'!$CN$231)</x:f>
        <x:v>72471.3201</x:v>
      </x:c>
      <x:c r="T1601" s="54" t="n">
        <x:f>IF('Deal_Master_Wide'!$CU$231="","",'Deal_Master_Wide'!$CU$231)</x:f>
        <x:v>22552.5389</x:v>
      </x:c>
      <x:c r="U1601" s="54" t="n">
        <x:f>IF('Deal_Master_Wide'!$DB$231="","",'Deal_Master_Wide'!$DB$231)</x:f>
        <x:v>4321.3537</x:v>
      </x:c>
      <x:c r="V1601" s="56" t="n">
        <x:f>IF('Deal_Master_Wide'!$DI$231="","",'Deal_Master_Wide'!$DI$231)</x:f>
        <x:v>17.9007</x:v>
      </x:c>
      <x:c r="W1601" s="56" t="n">
        <x:f>IF('Deal_Master_Wide'!$DP$231="","",'Deal_Master_Wide'!$DP$231)</x:f>
        <x:v>23.2036</x:v>
      </x:c>
      <x:c r="X1601" s="56" t="n">
        <x:f>IF('Deal_Master_Wide'!$DW$231="","",'Deal_Master_Wide'!$DW$231)</x:f>
        <x:v>31.1193</x:v>
      </x:c>
      <x:c r="Y1601" s="118" t="n">
        <x:f>IF('Deal_Master_Wide'!$ED$231="","",'Deal_Master_Wide'!$ED$231)</x:f>
        <x:v>2</x:v>
      </x:c>
      <x:c r="Z1601" s="118" t="n">
        <x:f>IF('Deal_Master_Wide'!$EK$231="","",'Deal_Master_Wide'!$EK$231)</x:f>
        <x:v>1</x:v>
      </x:c>
      <x:c r="AA1601" s="52" t="str">
        <x:f>IF('Deal_Master_Wide'!$AL$231="","",'Deal_Master_Wide'!$AL$231)</x:f>
        <x:v>Unknown</x:v>
      </x:c>
      <x:c r="AB1601" s="54" t="n">
        <x:f>IF('Deal_Master_Wide'!$AF$231="","",'Deal_Master_Wide'!$AF$231)</x:f>
        <x:v>190</x:v>
      </x:c>
      <x:c r="AC1601" s="52" t="str">
        <x:f>IF(COUNT($P1601,$Q1601,$R1601,$S1601,$T1601,$U1601,$V1601,$W1601,$X1601)=9,"Yes","No")</x:f>
        <x:v>Yes</x:v>
      </x:c>
      <x:c r="AD1601" s="52" t="str">
        <x:f>IF(COUNT($Y1601,$Z1601)=2,"Yes","No")</x:f>
        <x:v>Yes</x:v>
      </x:c>
      <x:c r="AE1601" s="50" t="str"/>
      <x:c r="AF1601" t="str"/>
    </x:row>
    <x:row r="1602" ht="20" customHeight="1">
      <x:c r="A1602" s="50" t="str">
        <x:v>CTL-0229</x:v>
      </x:c>
      <x:c r="B1602" s="50" t="str">
        <x:v>Candidate alternative-rationale group</x:v>
      </x:c>
      <x:c r="C1602" s="52" t="str">
        <x:f>IF('Deal_Master_Wide'!$AU$231="","",'Deal_Master_Wide'!$AU$231)</x:f>
        <x:v>Not reviewed</x:v>
      </x:c>
      <x:c r="D1602" s="52" t="str">
        <x:f>IF('Deal_Master_Wide'!$AV$231="","",'Deal_Master_Wide'!$AV$231)</x:f>
        <x:v>Not assessed</x:v>
      </x:c>
      <x:c r="E1602" s="50" t="n">
        <x:v>0</x:v>
      </x:c>
      <x:c r="F1602" s="52" t="str">
        <x:f>IF(OR($C1602="High-confidence innovation-driven",$C1602="Medium-confidence innovation-driven"),1,IF($C1602="Clear alternative-rationale",0,""))</x:f>
      </x:c>
      <x:c r="G1602" s="52" t="str">
        <x:f>IF('Deal_Master_Wide'!$M$231="","",'Deal_Master_Wide'!$M$231)</x:f>
        <x:v>Review</x:v>
      </x:c>
      <x:c r="H1602" s="50" t="str">
        <x:v>GSK plc</x:v>
      </x:c>
      <x:c r="I1602" s="50" t="str">
        <x:v>GlycoVaxyn AG (Inactive)</x:v>
      </x:c>
      <x:c r="J1602" s="50" t="n">
        <x:v>2015</x:v>
      </x:c>
      <x:c r="K1602" s="50" t="n">
        <x:v>1</x:v>
      </x:c>
      <x:c r="L1602" s="50" t="n">
        <x:v>2016</x:v>
      </x:c>
      <x:c r="M1602" s="50" t="n">
        <x:v>1</x:v>
      </x:c>
      <x:c r="N1602" s="50" t="n">
        <x:v>1</x:v>
      </x:c>
      <x:c r="O1602" s="52" t="str">
        <x:f>IF($F1602="","",$F1602*$M1602)</x:f>
      </x:c>
      <x:c r="P1602" s="54" t="n">
        <x:f>IF('Deal_Master_Wide'!$BT$231="","",'Deal_Master_Wide'!$BT$231)</x:f>
        <x:v>34143.3059</x:v>
      </x:c>
      <x:c r="Q1602" s="54" t="n">
        <x:f>IF('Deal_Master_Wide'!$CA$231="","",'Deal_Master_Wide'!$CA$231)</x:f>
        <x:v>9044.8114</x:v>
      </x:c>
      <x:c r="R1602" s="54" t="n">
        <x:f>IF('Deal_Master_Wide'!$CH$231="","",'Deal_Master_Wide'!$CH$231)</x:f>
        <x:v>1116.5225</x:v>
      </x:c>
      <x:c r="S1602" s="54" t="n">
        <x:f>IF('Deal_Master_Wide'!$CO$231="","",'Deal_Master_Wide'!$CO$231)</x:f>
        <x:v>69152.8345</x:v>
      </x:c>
      <x:c r="T1602" s="54" t="n">
        <x:f>IF('Deal_Master_Wide'!$CV$231="","",'Deal_Master_Wide'!$CV$231)</x:f>
        <x:v>21993.2256</x:v>
      </x:c>
      <x:c r="U1602" s="54" t="n">
        <x:f>IF('Deal_Master_Wide'!$DC$231="","",'Deal_Master_Wide'!$DC$231)</x:f>
        <x:v>4295.9181</x:v>
      </x:c>
      <x:c r="V1602" s="56" t="n">
        <x:f>IF('Deal_Master_Wide'!$DJ$231="","",'Deal_Master_Wide'!$DJ$231)</x:f>
        <x:v>1.6209</x:v>
      </x:c>
      <x:c r="W1602" s="56" t="n">
        <x:f>IF('Deal_Master_Wide'!$DQ$231="","",'Deal_Master_Wide'!$DQ$231)</x:f>
        <x:v>26.4907</x:v>
      </x:c>
      <x:c r="X1602" s="56" t="n">
        <x:f>IF('Deal_Master_Wide'!$DX$231="","",'Deal_Master_Wide'!$DX$231)</x:f>
        <x:v>31.8038</x:v>
      </x:c>
      <x:c r="Y1602" s="118" t="n">
        <x:f>IF('Deal_Master_Wide'!$EE$231="","",'Deal_Master_Wide'!$EE$231)</x:f>
        <x:v>6</x:v>
      </x:c>
      <x:c r="Z1602" s="118" t="n">
        <x:f>IF('Deal_Master_Wide'!$EL$231="","",'Deal_Master_Wide'!$EL$231)</x:f>
        <x:v>18</x:v>
      </x:c>
      <x:c r="AA1602" s="52" t="str">
        <x:f>IF('Deal_Master_Wide'!$AL$231="","",'Deal_Master_Wide'!$AL$231)</x:f>
        <x:v>Unknown</x:v>
      </x:c>
      <x:c r="AB1602" s="54" t="n">
        <x:f>IF('Deal_Master_Wide'!$AF$231="","",'Deal_Master_Wide'!$AF$231)</x:f>
        <x:v>190</x:v>
      </x:c>
      <x:c r="AC1602" s="52" t="str">
        <x:f>IF(COUNT($P1602,$Q1602,$R1602,$S1602,$T1602,$U1602,$V1602,$W1602,$X1602)=9,"Yes","No")</x:f>
        <x:v>Yes</x:v>
      </x:c>
      <x:c r="AD1602" s="52" t="str">
        <x:f>IF(COUNT($Y1602,$Z1602)=2,"Yes","No")</x:f>
        <x:v>Yes</x:v>
      </x:c>
      <x:c r="AE1602" s="50" t="str"/>
      <x:c r="AF1602" t="str"/>
    </x:row>
    <x:row r="1603" ht="20" customHeight="1">
      <x:c r="A1603" s="50" t="str">
        <x:v>CTL-0229</x:v>
      </x:c>
      <x:c r="B1603" s="50" t="str">
        <x:v>Candidate alternative-rationale group</x:v>
      </x:c>
      <x:c r="C1603" s="52" t="str">
        <x:f>IF('Deal_Master_Wide'!$AU$231="","",'Deal_Master_Wide'!$AU$231)</x:f>
        <x:v>Not reviewed</x:v>
      </x:c>
      <x:c r="D1603" s="52" t="str">
        <x:f>IF('Deal_Master_Wide'!$AV$231="","",'Deal_Master_Wide'!$AV$231)</x:f>
        <x:v>Not assessed</x:v>
      </x:c>
      <x:c r="E1603" s="50" t="n">
        <x:v>0</x:v>
      </x:c>
      <x:c r="F1603" s="52" t="str">
        <x:f>IF(OR($C1603="High-confidence innovation-driven",$C1603="Medium-confidence innovation-driven"),1,IF($C1603="Clear alternative-rationale",0,""))</x:f>
      </x:c>
      <x:c r="G1603" s="52" t="str">
        <x:f>IF('Deal_Master_Wide'!$M$231="","",'Deal_Master_Wide'!$M$231)</x:f>
        <x:v>Review</x:v>
      </x:c>
      <x:c r="H1603" s="50" t="str">
        <x:v>GSK plc</x:v>
      </x:c>
      <x:c r="I1603" s="50" t="str">
        <x:v>GlycoVaxyn AG (Inactive)</x:v>
      </x:c>
      <x:c r="J1603" s="50" t="n">
        <x:v>2015</x:v>
      </x:c>
      <x:c r="K1603" s="50" t="n">
        <x:v>2</x:v>
      </x:c>
      <x:c r="L1603" s="50" t="n">
        <x:v>2017</x:v>
      </x:c>
      <x:c r="M1603" s="50" t="n">
        <x:v>1</x:v>
      </x:c>
      <x:c r="N1603" s="50" t="n">
        <x:v>1</x:v>
      </x:c>
      <x:c r="O1603" s="52" t="str">
        <x:f>IF($F1603="","",$F1603*$M1603)</x:f>
      </x:c>
      <x:c r="P1603" s="54" t="n">
        <x:f>IF('Deal_Master_Wide'!$BU$231="","",'Deal_Master_Wide'!$BU$231)</x:f>
        <x:v>34461.5002</x:v>
      </x:c>
      <x:c r="Q1603" s="54" t="n">
        <x:f>IF('Deal_Master_Wide'!$CB$231="","",'Deal_Master_Wide'!$CB$231)</x:f>
        <x:v>8567.9971</x:v>
      </x:c>
      <x:c r="R1603" s="54" t="n">
        <x:f>IF('Deal_Master_Wide'!$CI$231="","",'Deal_Master_Wide'!$CI$231)</x:f>
        <x:v>1748.9902</x:v>
      </x:c>
      <x:c r="S1603" s="54" t="n">
        <x:f>IF('Deal_Master_Wide'!$CP$231="","",'Deal_Master_Wide'!$CP$231)</x:f>
        <x:v>63425.1076</x:v>
      </x:c>
      <x:c r="T1603" s="54" t="n">
        <x:f>IF('Deal_Master_Wide'!$CW$231="","",'Deal_Master_Wide'!$CW$231)</x:f>
        <x:v>19224.0589</x:v>
      </x:c>
      <x:c r="U1603" s="54" t="n">
        <x:f>IF('Deal_Master_Wide'!$DD$231="","",'Deal_Master_Wide'!$DD$231)</x:f>
        <x:v>4460.3817</x:v>
      </x:c>
      <x:c r="V1603" s="56" t="n">
        <x:f>IF('Deal_Master_Wide'!$DK$231="","",'Deal_Master_Wide'!$DK$231)</x:f>
        <x:v>2.6537</x:v>
      </x:c>
      <x:c r="W1603" s="56" t="n">
        <x:f>IF('Deal_Master_Wide'!$DR$231="","",'Deal_Master_Wide'!$DR$231)</x:f>
        <x:v>24.8625</x:v>
      </x:c>
      <x:c r="X1603" s="56" t="n">
        <x:f>IF('Deal_Master_Wide'!$DY$231="","",'Deal_Master_Wide'!$DY$231)</x:f>
        <x:v>30.3099</x:v>
      </x:c>
      <x:c r="Y1603" s="118" t="n">
        <x:f>IF('Deal_Master_Wide'!$EF$231="","",'Deal_Master_Wide'!$EF$231)</x:f>
        <x:v>2</x:v>
      </x:c>
      <x:c r="Z1603" s="118" t="str">
        <x:f>IF('Deal_Master_Wide'!$EM$231="","",'Deal_Master_Wide'!$EM$231)</x:f>
      </x:c>
      <x:c r="AA1603" s="52" t="str">
        <x:f>IF('Deal_Master_Wide'!$AL$231="","",'Deal_Master_Wide'!$AL$231)</x:f>
        <x:v>Unknown</x:v>
      </x:c>
      <x:c r="AB1603" s="54" t="n">
        <x:f>IF('Deal_Master_Wide'!$AF$231="","",'Deal_Master_Wide'!$AF$231)</x:f>
        <x:v>190</x:v>
      </x:c>
      <x:c r="AC1603" s="52" t="str">
        <x:f>IF(COUNT($P1603,$Q1603,$R1603,$S1603,$T1603,$U1603,$V1603,$W1603,$X1603)=9,"Yes","No")</x:f>
        <x:v>Yes</x:v>
      </x:c>
      <x:c r="AD1603" s="52" t="str">
        <x:f>IF(COUNT($Y1603,$Z1603)=2,"Yes","No")</x:f>
        <x:v>No</x:v>
      </x:c>
      <x:c r="AE1603" s="50" t="str"/>
      <x:c r="AF1603" t="str"/>
    </x:row>
    <x:row r="1604" ht="20" customHeight="1">
      <x:c r="A1604" s="50" t="str">
        <x:v>CTL-0229</x:v>
      </x:c>
      <x:c r="B1604" s="50" t="str">
        <x:v>Candidate alternative-rationale group</x:v>
      </x:c>
      <x:c r="C1604" s="52" t="str">
        <x:f>IF('Deal_Master_Wide'!$AU$231="","",'Deal_Master_Wide'!$AU$231)</x:f>
        <x:v>Not reviewed</x:v>
      </x:c>
      <x:c r="D1604" s="52" t="str">
        <x:f>IF('Deal_Master_Wide'!$AV$231="","",'Deal_Master_Wide'!$AV$231)</x:f>
        <x:v>Not assessed</x:v>
      </x:c>
      <x:c r="E1604" s="50" t="n">
        <x:v>0</x:v>
      </x:c>
      <x:c r="F1604" s="52" t="str">
        <x:f>IF(OR($C1604="High-confidence innovation-driven",$C1604="Medium-confidence innovation-driven"),1,IF($C1604="Clear alternative-rationale",0,""))</x:f>
      </x:c>
      <x:c r="G1604" s="52" t="str">
        <x:f>IF('Deal_Master_Wide'!$M$231="","",'Deal_Master_Wide'!$M$231)</x:f>
        <x:v>Review</x:v>
      </x:c>
      <x:c r="H1604" s="50" t="str">
        <x:v>GSK plc</x:v>
      </x:c>
      <x:c r="I1604" s="50" t="str">
        <x:v>GlycoVaxyn AG (Inactive)</x:v>
      </x:c>
      <x:c r="J1604" s="50" t="n">
        <x:v>2015</x:v>
      </x:c>
      <x:c r="K1604" s="50" t="n">
        <x:v>3</x:v>
      </x:c>
      <x:c r="L1604" s="50" t="n">
        <x:v>2018</x:v>
      </x:c>
      <x:c r="M1604" s="50" t="n">
        <x:v>1</x:v>
      </x:c>
      <x:c r="N1604" s="50" t="n">
        <x:v>1</x:v>
      </x:c>
      <x:c r="O1604" s="52" t="str">
        <x:f>IF($F1604="","",$F1604*$M1604)</x:f>
      </x:c>
      <x:c r="P1604" s="54" t="n">
        <x:f>IF('Deal_Master_Wide'!$BV$231="","",'Deal_Master_Wide'!$BV$231)</x:f>
        <x:v>34834.0901</x:v>
      </x:c>
      <x:c r="Q1604" s="54" t="n">
        <x:f>IF('Deal_Master_Wide'!$CC$231="","",'Deal_Master_Wide'!$CC$231)</x:f>
        <x:v>9319.6816</x:v>
      </x:c>
      <x:c r="R1604" s="54" t="n">
        <x:f>IF('Deal_Master_Wide'!$CJ$231="","",'Deal_Master_Wide'!$CJ$231)</x:f>
        <x:v>4094.7376</x:v>
      </x:c>
      <x:c r="S1604" s="54" t="n">
        <x:f>IF('Deal_Master_Wide'!$CQ$231="","",'Deal_Master_Wide'!$CQ$231)</x:f>
        <x:v>64627.0727</x:v>
      </x:c>
      <x:c r="T1604" s="54" t="n">
        <x:f>IF('Deal_Master_Wide'!$CX$231="","",'Deal_Master_Wide'!$CX$231)</x:f>
        <x:v>29009.059</x:v>
      </x:c>
      <x:c r="U1604" s="54" t="n">
        <x:f>IF('Deal_Master_Wide'!$DE$231="","",'Deal_Master_Wide'!$DE$231)</x:f>
        <x:v>4271.0498</x:v>
      </x:c>
      <x:c r="V1604" s="56" t="n">
        <x:f>IF('Deal_Master_Wide'!$DL$231="","",'Deal_Master_Wide'!$DL$231)</x:f>
        <x:v>6.3313</x:v>
      </x:c>
      <x:c r="W1604" s="56" t="n">
        <x:f>IF('Deal_Master_Wide'!$DS$231="","",'Deal_Master_Wide'!$DS$231)</x:f>
        <x:v>26.7545</x:v>
      </x:c>
      <x:c r="X1604" s="56" t="n">
        <x:f>IF('Deal_Master_Wide'!$DZ$231="","",'Deal_Master_Wide'!$DZ$231)</x:f>
        <x:v>44.8869</x:v>
      </x:c>
      <x:c r="Y1604" s="118" t="n">
        <x:f>IF('Deal_Master_Wide'!$EG$231="","",'Deal_Master_Wide'!$EG$231)</x:f>
        <x:v>2</x:v>
      </x:c>
      <x:c r="Z1604" s="118" t="n">
        <x:f>IF('Deal_Master_Wide'!$EN$231="","",'Deal_Master_Wide'!$EN$231)</x:f>
        <x:v>9</x:v>
      </x:c>
      <x:c r="AA1604" s="52" t="str">
        <x:f>IF('Deal_Master_Wide'!$AL$231="","",'Deal_Master_Wide'!$AL$231)</x:f>
        <x:v>Unknown</x:v>
      </x:c>
      <x:c r="AB1604" s="54" t="n">
        <x:f>IF('Deal_Master_Wide'!$AF$231="","",'Deal_Master_Wide'!$AF$231)</x:f>
        <x:v>190</x:v>
      </x:c>
      <x:c r="AC1604" s="52" t="str">
        <x:f>IF(COUNT($P1604,$Q1604,$R1604,$S1604,$T1604,$U1604,$V1604,$W1604,$X1604)=9,"Yes","No")</x:f>
        <x:v>Yes</x:v>
      </x:c>
      <x:c r="AD1604" s="52" t="str">
        <x:f>IF(COUNT($Y1604,$Z1604)=2,"Yes","No")</x:f>
        <x:v>Yes</x:v>
      </x:c>
      <x:c r="AE1604" s="50" t="str"/>
      <x:c r="AF1604" t="str"/>
    </x:row>
    <x:row r="1605" ht="20" customHeight="1">
      <x:c r="A1605" s="50" t="str">
        <x:v>CTL-0230</x:v>
      </x:c>
      <x:c r="B1605" s="50" t="str">
        <x:v>Candidate alternative-rationale group</x:v>
      </x:c>
      <x:c r="C1605" s="52" t="str">
        <x:f>IF('Deal_Master_Wide'!$AU$232="","",'Deal_Master_Wide'!$AU$232)</x:f>
        <x:v>Not reviewed</x:v>
      </x:c>
      <x:c r="D1605" s="52" t="str">
        <x:f>IF('Deal_Master_Wide'!$AV$232="","",'Deal_Master_Wide'!$AV$232)</x:f>
        <x:v>Not assessed</x:v>
      </x:c>
      <x:c r="E1605" s="50" t="n">
        <x:v>0</x:v>
      </x:c>
      <x:c r="F1605" s="52" t="str">
        <x:f>IF(OR($C1605="High-confidence innovation-driven",$C1605="Medium-confidence innovation-driven"),1,IF($C1605="Clear alternative-rationale",0,""))</x:f>
      </x:c>
      <x:c r="G1605" s="52" t="str">
        <x:f>IF('Deal_Master_Wide'!$M$232="","",'Deal_Master_Wide'!$M$232)</x:f>
        <x:v>Review</x:v>
      </x:c>
      <x:c r="H1605" s="50" t="str">
        <x:v>Roche Holding AG</x:v>
      </x:c>
      <x:c r="I1605" s="50" t="str">
        <x:v>Signature Diagnostics GmbH</x:v>
      </x:c>
      <x:c r="J1605" s="50" t="n">
        <x:v>2015</x:v>
      </x:c>
      <x:c r="K1605" s="50" t="n">
        <x:v>-3</x:v>
      </x:c>
      <x:c r="L1605" s="50" t="n">
        <x:v>2012</x:v>
      </x:c>
      <x:c r="M1605" s="50" t="n">
        <x:v>0</x:v>
      </x:c>
      <x:c r="N1605" s="50" t="n">
        <x:v>0</x:v>
      </x:c>
      <x:c r="O1605" s="52" t="str">
        <x:f>IF($F1605="","",$F1605*$M1605)</x:f>
      </x:c>
      <x:c r="P1605" s="54" t="n">
        <x:f>IF('Deal_Master_Wide'!$BP$232="","",'Deal_Master_Wide'!$BP$232)</x:f>
        <x:v>37753.4314</x:v>
      </x:c>
      <x:c r="Q1605" s="54" t="n">
        <x:f>IF('Deal_Master_Wide'!$BW$232="","",'Deal_Master_Wide'!$BW$232)</x:f>
        <x:v>16312.1082</x:v>
      </x:c>
      <x:c r="R1605" s="54" t="n">
        <x:f>IF('Deal_Master_Wide'!$CD$232="","",'Deal_Master_Wide'!$CD$232)</x:f>
        <x:v>7822.1851</x:v>
      </x:c>
      <x:c r="S1605" s="54" t="n">
        <x:f>IF('Deal_Master_Wide'!$CK$232="","",'Deal_Master_Wide'!$CK$232)</x:f>
        <x:v>53693.5607</x:v>
      </x:c>
      <x:c r="T1605" s="54" t="n">
        <x:f>IF('Deal_Master_Wide'!$CR$232="","",'Deal_Master_Wide'!$CR$232)</x:f>
        <x:v>20372.8654</x:v>
      </x:c>
      <x:c r="U1605" s="54" t="n">
        <x:f>IF('Deal_Master_Wide'!$CY$232="","",'Deal_Master_Wide'!$CY$232)</x:f>
        <x:v>7062.951</x:v>
      </x:c>
      <x:c r="V1605" s="56" t="n">
        <x:f>IF('Deal_Master_Wide'!$DF$232="","",'Deal_Master_Wide'!$DF$232)</x:f>
        <x:v>14.918</x:v>
      </x:c>
      <x:c r="W1605" s="56" t="n">
        <x:f>IF('Deal_Master_Wide'!$DM$232="","",'Deal_Master_Wide'!$DM$232)</x:f>
        <x:v>43.207</x:v>
      </x:c>
      <x:c r="X1605" s="56" t="n">
        <x:f>IF('Deal_Master_Wide'!$DT$232="","",'Deal_Master_Wide'!$DT$232)</x:f>
        <x:v>37.9428</x:v>
      </x:c>
      <x:c r="Y1605" s="118" t="n">
        <x:f>IF('Deal_Master_Wide'!$EA$232="","",'Deal_Master_Wide'!$EA$232)</x:f>
        <x:v>16</x:v>
      </x:c>
      <x:c r="Z1605" s="118" t="n">
        <x:f>IF('Deal_Master_Wide'!$EH$232="","",'Deal_Master_Wide'!$EH$232)</x:f>
        <x:v>149</x:v>
      </x:c>
      <x:c r="AA1605" s="52" t="str">
        <x:f>IF('Deal_Master_Wide'!$AL$232="","",'Deal_Master_Wide'!$AL$232)</x:f>
        <x:v>Unknown</x:v>
      </x:c>
      <x:c r="AB1605" s="54" t="str">
        <x:f>IF('Deal_Master_Wide'!$AF$232="","",'Deal_Master_Wide'!$AF$232)</x:f>
      </x:c>
      <x:c r="AC1605" s="52" t="str">
        <x:f>IF(COUNT($P1605,$Q1605,$R1605,$S1605,$T1605,$U1605,$V1605,$W1605,$X1605)=9,"Yes","No")</x:f>
        <x:v>Yes</x:v>
      </x:c>
      <x:c r="AD1605" s="52" t="str">
        <x:f>IF(COUNT($Y1605,$Z1605)=2,"Yes","No")</x:f>
        <x:v>Yes</x:v>
      </x:c>
      <x:c r="AE1605" s="50" t="str"/>
      <x:c r="AF1605" t="str"/>
    </x:row>
    <x:row r="1606" ht="20" customHeight="1">
      <x:c r="A1606" s="50" t="str">
        <x:v>CTL-0230</x:v>
      </x:c>
      <x:c r="B1606" s="50" t="str">
        <x:v>Candidate alternative-rationale group</x:v>
      </x:c>
      <x:c r="C1606" s="52" t="str">
        <x:f>IF('Deal_Master_Wide'!$AU$232="","",'Deal_Master_Wide'!$AU$232)</x:f>
        <x:v>Not reviewed</x:v>
      </x:c>
      <x:c r="D1606" s="52" t="str">
        <x:f>IF('Deal_Master_Wide'!$AV$232="","",'Deal_Master_Wide'!$AV$232)</x:f>
        <x:v>Not assessed</x:v>
      </x:c>
      <x:c r="E1606" s="50" t="n">
        <x:v>0</x:v>
      </x:c>
      <x:c r="F1606" s="52" t="str">
        <x:f>IF(OR($C1606="High-confidence innovation-driven",$C1606="Medium-confidence innovation-driven"),1,IF($C1606="Clear alternative-rationale",0,""))</x:f>
      </x:c>
      <x:c r="G1606" s="52" t="str">
        <x:f>IF('Deal_Master_Wide'!$M$232="","",'Deal_Master_Wide'!$M$232)</x:f>
        <x:v>Review</x:v>
      </x:c>
      <x:c r="H1606" s="50" t="str">
        <x:v>Roche Holding AG</x:v>
      </x:c>
      <x:c r="I1606" s="50" t="str">
        <x:v>Signature Diagnostics GmbH</x:v>
      </x:c>
      <x:c r="J1606" s="50" t="n">
        <x:v>2015</x:v>
      </x:c>
      <x:c r="K1606" s="50" t="n">
        <x:v>-2</x:v>
      </x:c>
      <x:c r="L1606" s="50" t="n">
        <x:v>2013</x:v>
      </x:c>
      <x:c r="M1606" s="50" t="n">
        <x:v>0</x:v>
      </x:c>
      <x:c r="N1606" s="50" t="n">
        <x:v>0</x:v>
      </x:c>
      <x:c r="O1606" s="52" t="str">
        <x:f>IF($F1606="","",$F1606*$M1606)</x:f>
      </x:c>
      <x:c r="P1606" s="54" t="n">
        <x:f>IF('Deal_Master_Wide'!$BQ$232="","",'Deal_Master_Wide'!$BQ$232)</x:f>
        <x:v>38014.7333</x:v>
      </x:c>
      <x:c r="Q1606" s="54" t="n">
        <x:f>IF('Deal_Master_Wide'!$BX$232="","",'Deal_Master_Wide'!$BX$232)</x:f>
        <x:v>13774.8556</x:v>
      </x:c>
      <x:c r="R1606" s="54" t="n">
        <x:f>IF('Deal_Master_Wide'!$CE$232="","",'Deal_Master_Wide'!$CE$232)</x:f>
        <x:v>9072.1779</x:v>
      </x:c>
      <x:c r="S1606" s="54" t="n">
        <x:f>IF('Deal_Master_Wide'!$CL$232="","",'Deal_Master_Wide'!$CL$232)</x:f>
        <x:v>50736.538</x:v>
      </x:c>
      <x:c r="T1606" s="54" t="n">
        <x:f>IF('Deal_Master_Wide'!$CS$232="","",'Deal_Master_Wide'!$CS$232)</x:f>
        <x:v>15215.1668</x:v>
      </x:c>
      <x:c r="U1606" s="54" t="n">
        <x:f>IF('Deal_Master_Wide'!$CZ$232="","",'Deal_Master_Wide'!$CZ$232)</x:f>
        <x:v>7115.3699</x:v>
      </x:c>
      <x:c r="V1606" s="56" t="n">
        <x:f>IF('Deal_Master_Wide'!$DG$232="","",'Deal_Master_Wide'!$DG$232)</x:f>
        <x:v>17.5846</x:v>
      </x:c>
      <x:c r="W1606" s="56" t="n">
        <x:f>IF('Deal_Master_Wide'!$DN$232="","",'Deal_Master_Wide'!$DN$232)</x:f>
        <x:v>36.2356</x:v>
      </x:c>
      <x:c r="X1606" s="56" t="n">
        <x:f>IF('Deal_Master_Wide'!$DU$232="","",'Deal_Master_Wide'!$DU$232)</x:f>
        <x:v>29.9886</x:v>
      </x:c>
      <x:c r="Y1606" s="118" t="n">
        <x:f>IF('Deal_Master_Wide'!$EB$232="","",'Deal_Master_Wide'!$EB$232)</x:f>
        <x:v>6</x:v>
      </x:c>
      <x:c r="Z1606" s="118" t="n">
        <x:f>IF('Deal_Master_Wide'!$EI$232="","",'Deal_Master_Wide'!$EI$232)</x:f>
        <x:v>209</x:v>
      </x:c>
      <x:c r="AA1606" s="52" t="str">
        <x:f>IF('Deal_Master_Wide'!$AL$232="","",'Deal_Master_Wide'!$AL$232)</x:f>
        <x:v>Unknown</x:v>
      </x:c>
      <x:c r="AB1606" s="54" t="str">
        <x:f>IF('Deal_Master_Wide'!$AF$232="","",'Deal_Master_Wide'!$AF$232)</x:f>
      </x:c>
      <x:c r="AC1606" s="52" t="str">
        <x:f>IF(COUNT($P1606,$Q1606,$R1606,$S1606,$T1606,$U1606,$V1606,$W1606,$X1606)=9,"Yes","No")</x:f>
        <x:v>Yes</x:v>
      </x:c>
      <x:c r="AD1606" s="52" t="str">
        <x:f>IF(COUNT($Y1606,$Z1606)=2,"Yes","No")</x:f>
        <x:v>Yes</x:v>
      </x:c>
      <x:c r="AE1606" s="50" t="str"/>
      <x:c r="AF1606" t="str"/>
    </x:row>
    <x:row r="1607" ht="20" customHeight="1">
      <x:c r="A1607" s="50" t="str">
        <x:v>CTL-0230</x:v>
      </x:c>
      <x:c r="B1607" s="50" t="str">
        <x:v>Candidate alternative-rationale group</x:v>
      </x:c>
      <x:c r="C1607" s="52" t="str">
        <x:f>IF('Deal_Master_Wide'!$AU$232="","",'Deal_Master_Wide'!$AU$232)</x:f>
        <x:v>Not reviewed</x:v>
      </x:c>
      <x:c r="D1607" s="52" t="str">
        <x:f>IF('Deal_Master_Wide'!$AV$232="","",'Deal_Master_Wide'!$AV$232)</x:f>
        <x:v>Not assessed</x:v>
      </x:c>
      <x:c r="E1607" s="50" t="n">
        <x:v>0</x:v>
      </x:c>
      <x:c r="F1607" s="52" t="str">
        <x:f>IF(OR($C1607="High-confidence innovation-driven",$C1607="Medium-confidence innovation-driven"),1,IF($C1607="Clear alternative-rationale",0,""))</x:f>
      </x:c>
      <x:c r="G1607" s="52" t="str">
        <x:f>IF('Deal_Master_Wide'!$M$232="","",'Deal_Master_Wide'!$M$232)</x:f>
        <x:v>Review</x:v>
      </x:c>
      <x:c r="H1607" s="50" t="str">
        <x:v>Roche Holding AG</x:v>
      </x:c>
      <x:c r="I1607" s="50" t="str">
        <x:v>Signature Diagnostics GmbH</x:v>
      </x:c>
      <x:c r="J1607" s="50" t="n">
        <x:v>2015</x:v>
      </x:c>
      <x:c r="K1607" s="50" t="n">
        <x:v>-1</x:v>
      </x:c>
      <x:c r="L1607" s="50" t="n">
        <x:v>2014</x:v>
      </x:c>
      <x:c r="M1607" s="50" t="n">
        <x:v>0</x:v>
      </x:c>
      <x:c r="N1607" s="50" t="n">
        <x:v>0</x:v>
      </x:c>
      <x:c r="O1607" s="52" t="str">
        <x:f>IF($F1607="","",$F1607*$M1607)</x:f>
      </x:c>
      <x:c r="P1607" s="54" t="n">
        <x:f>IF('Deal_Master_Wide'!$BR$232="","",'Deal_Master_Wide'!$BR$232)</x:f>
        <x:v>39080.9033</x:v>
      </x:c>
      <x:c r="Q1607" s="54" t="n">
        <x:f>IF('Deal_Master_Wide'!$BY$232="","",'Deal_Master_Wide'!$BY$232)</x:f>
        <x:v>13987.3436</x:v>
      </x:c>
      <x:c r="R1607" s="54" t="n">
        <x:f>IF('Deal_Master_Wide'!$CF$232="","",'Deal_Master_Wide'!$CF$232)</x:f>
        <x:v>7684.105</x:v>
      </x:c>
      <x:c r="S1607" s="54" t="n">
        <x:f>IF('Deal_Master_Wide'!$CM$232="","",'Deal_Master_Wide'!$CM$232)</x:f>
        <x:v>62812.9108</x:v>
      </x:c>
      <x:c r="T1607" s="54" t="n">
        <x:f>IF('Deal_Master_Wide'!$CT$232="","",'Deal_Master_Wide'!$CT$232)</x:f>
        <x:v>21381.6678</x:v>
      </x:c>
      <x:c r="U1607" s="54" t="n">
        <x:f>IF('Deal_Master_Wide'!$DA$232="","",'Deal_Master_Wide'!$DA$232)</x:f>
        <x:v>7397.5567</x:v>
      </x:c>
      <x:c r="V1607" s="56" t="n">
        <x:f>IF('Deal_Master_Wide'!$DH$232="","",'Deal_Master_Wide'!$DH$232)</x:f>
        <x:v>13.5534</x:v>
      </x:c>
      <x:c r="W1607" s="56" t="n">
        <x:f>IF('Deal_Master_Wide'!$DO$232="","",'Deal_Master_Wide'!$DO$232)</x:f>
        <x:v>35.7907</x:v>
      </x:c>
      <x:c r="X1607" s="56" t="n">
        <x:f>IF('Deal_Master_Wide'!$DV$232="","",'Deal_Master_Wide'!$DV$232)</x:f>
        <x:v>34.0402</x:v>
      </x:c>
      <x:c r="Y1607" s="118" t="str">
        <x:f>IF('Deal_Master_Wide'!$EC$232="","",'Deal_Master_Wide'!$EC$232)</x:f>
      </x:c>
      <x:c r="Z1607" s="118" t="str">
        <x:f>IF('Deal_Master_Wide'!$EJ$232="","",'Deal_Master_Wide'!$EJ$232)</x:f>
      </x:c>
      <x:c r="AA1607" s="52" t="str">
        <x:f>IF('Deal_Master_Wide'!$AL$232="","",'Deal_Master_Wide'!$AL$232)</x:f>
        <x:v>Unknown</x:v>
      </x:c>
      <x:c r="AB1607" s="54" t="str">
        <x:f>IF('Deal_Master_Wide'!$AF$232="","",'Deal_Master_Wide'!$AF$232)</x:f>
      </x:c>
      <x:c r="AC1607" s="52" t="str">
        <x:f>IF(COUNT($P1607,$Q1607,$R1607,$S1607,$T1607,$U1607,$V1607,$W1607,$X1607)=9,"Yes","No")</x:f>
        <x:v>Yes</x:v>
      </x:c>
      <x:c r="AD1607" s="52" t="str">
        <x:f>IF(COUNT($Y1607,$Z1607)=2,"Yes","No")</x:f>
        <x:v>No</x:v>
      </x:c>
      <x:c r="AE1607" s="50" t="str"/>
      <x:c r="AF1607" t="str"/>
    </x:row>
    <x:row r="1608" ht="20" customHeight="1">
      <x:c r="A1608" s="50" t="str">
        <x:v>CTL-0230</x:v>
      </x:c>
      <x:c r="B1608" s="50" t="str">
        <x:v>Candidate alternative-rationale group</x:v>
      </x:c>
      <x:c r="C1608" s="52" t="str">
        <x:f>IF('Deal_Master_Wide'!$AU$232="","",'Deal_Master_Wide'!$AU$232)</x:f>
        <x:v>Not reviewed</x:v>
      </x:c>
      <x:c r="D1608" s="52" t="str">
        <x:f>IF('Deal_Master_Wide'!$AV$232="","",'Deal_Master_Wide'!$AV$232)</x:f>
        <x:v>Not assessed</x:v>
      </x:c>
      <x:c r="E1608" s="50" t="n">
        <x:v>0</x:v>
      </x:c>
      <x:c r="F1608" s="52" t="str">
        <x:f>IF(OR($C1608="High-confidence innovation-driven",$C1608="Medium-confidence innovation-driven"),1,IF($C1608="Clear alternative-rationale",0,""))</x:f>
      </x:c>
      <x:c r="G1608" s="52" t="str">
        <x:f>IF('Deal_Master_Wide'!$M$232="","",'Deal_Master_Wide'!$M$232)</x:f>
        <x:v>Review</x:v>
      </x:c>
      <x:c r="H1608" s="50" t="str">
        <x:v>Roche Holding AG</x:v>
      </x:c>
      <x:c r="I1608" s="50" t="str">
        <x:v>Signature Diagnostics GmbH</x:v>
      </x:c>
      <x:c r="J1608" s="50" t="n">
        <x:v>2015</x:v>
      </x:c>
      <x:c r="K1608" s="50" t="n">
        <x:v>0</x:v>
      </x:c>
      <x:c r="L1608" s="50" t="n">
        <x:v>2015</x:v>
      </x:c>
      <x:c r="M1608" s="50" t="n">
        <x:v>0</x:v>
      </x:c>
      <x:c r="N1608" s="50" t="n">
        <x:v>1</x:v>
      </x:c>
      <x:c r="O1608" s="52" t="str">
        <x:f>IF($F1608="","",$F1608*$M1608)</x:f>
      </x:c>
      <x:c r="P1608" s="54" t="n">
        <x:f>IF('Deal_Master_Wide'!$BS$232="","",'Deal_Master_Wide'!$BS$232)</x:f>
        <x:v>45102.5231</x:v>
      </x:c>
      <x:c r="Q1608" s="54" t="n">
        <x:f>IF('Deal_Master_Wide'!$BZ$232="","",'Deal_Master_Wide'!$BZ$232)</x:f>
        <x:v>17114.5082</x:v>
      </x:c>
      <x:c r="R1608" s="54" t="n">
        <x:f>IF('Deal_Master_Wide'!$CG$232="","",'Deal_Master_Wide'!$CG$232)</x:f>
        <x:v>8302.9113</x:v>
      </x:c>
      <x:c r="S1608" s="54" t="n">
        <x:f>IF('Deal_Master_Wide'!$CN$232="","",'Deal_Master_Wide'!$CN$232)</x:f>
        <x:v>69745.7535</x:v>
      </x:c>
      <x:c r="T1608" s="54" t="n">
        <x:f>IF('Deal_Master_Wide'!$CU$232="","",'Deal_Master_Wide'!$CU$232)</x:f>
        <x:v>21404.3598</x:v>
      </x:c>
      <x:c r="U1608" s="54" t="n">
        <x:f>IF('Deal_Master_Wide'!$DB$232="","",'Deal_Master_Wide'!$DB$232)</x:f>
        <x:v>8856.5636</x:v>
      </x:c>
      <x:c r="V1608" s="56" t="n">
        <x:f>IF('Deal_Master_Wide'!$DI$232="","",'Deal_Master_Wide'!$DI$232)</x:f>
        <x:v>11.7156</x:v>
      </x:c>
      <x:c r="W1608" s="56" t="n">
        <x:f>IF('Deal_Master_Wide'!$DP$232="","",'Deal_Master_Wide'!$DP$232)</x:f>
        <x:v>37.9458</x:v>
      </x:c>
      <x:c r="X1608" s="56" t="n">
        <x:f>IF('Deal_Master_Wide'!$DW$232="","",'Deal_Master_Wide'!$DW$232)</x:f>
        <x:v>30.6891</x:v>
      </x:c>
      <x:c r="Y1608" s="118" t="str">
        <x:f>IF('Deal_Master_Wide'!$ED$232="","",'Deal_Master_Wide'!$ED$232)</x:f>
      </x:c>
      <x:c r="Z1608" s="118" t="str">
        <x:f>IF('Deal_Master_Wide'!$EK$232="","",'Deal_Master_Wide'!$EK$232)</x:f>
      </x:c>
      <x:c r="AA1608" s="52" t="str">
        <x:f>IF('Deal_Master_Wide'!$AL$232="","",'Deal_Master_Wide'!$AL$232)</x:f>
        <x:v>Unknown</x:v>
      </x:c>
      <x:c r="AB1608" s="54" t="str">
        <x:f>IF('Deal_Master_Wide'!$AF$232="","",'Deal_Master_Wide'!$AF$232)</x:f>
      </x:c>
      <x:c r="AC1608" s="52" t="str">
        <x:f>IF(COUNT($P1608,$Q1608,$R1608,$S1608,$T1608,$U1608,$V1608,$W1608,$X1608)=9,"Yes","No")</x:f>
        <x:v>Yes</x:v>
      </x:c>
      <x:c r="AD1608" s="52" t="str">
        <x:f>IF(COUNT($Y1608,$Z1608)=2,"Yes","No")</x:f>
        <x:v>No</x:v>
      </x:c>
      <x:c r="AE1608" s="50" t="str"/>
      <x:c r="AF1608" t="str"/>
    </x:row>
    <x:row r="1609" ht="20" customHeight="1">
      <x:c r="A1609" s="50" t="str">
        <x:v>CTL-0230</x:v>
      </x:c>
      <x:c r="B1609" s="50" t="str">
        <x:v>Candidate alternative-rationale group</x:v>
      </x:c>
      <x:c r="C1609" s="52" t="str">
        <x:f>IF('Deal_Master_Wide'!$AU$232="","",'Deal_Master_Wide'!$AU$232)</x:f>
        <x:v>Not reviewed</x:v>
      </x:c>
      <x:c r="D1609" s="52" t="str">
        <x:f>IF('Deal_Master_Wide'!$AV$232="","",'Deal_Master_Wide'!$AV$232)</x:f>
        <x:v>Not assessed</x:v>
      </x:c>
      <x:c r="E1609" s="50" t="n">
        <x:v>0</x:v>
      </x:c>
      <x:c r="F1609" s="52" t="str">
        <x:f>IF(OR($C1609="High-confidence innovation-driven",$C1609="Medium-confidence innovation-driven"),1,IF($C1609="Clear alternative-rationale",0,""))</x:f>
      </x:c>
      <x:c r="G1609" s="52" t="str">
        <x:f>IF('Deal_Master_Wide'!$M$232="","",'Deal_Master_Wide'!$M$232)</x:f>
        <x:v>Review</x:v>
      </x:c>
      <x:c r="H1609" s="50" t="str">
        <x:v>Roche Holding AG</x:v>
      </x:c>
      <x:c r="I1609" s="50" t="str">
        <x:v>Signature Diagnostics GmbH</x:v>
      </x:c>
      <x:c r="J1609" s="50" t="n">
        <x:v>2015</x:v>
      </x:c>
      <x:c r="K1609" s="50" t="n">
        <x:v>1</x:v>
      </x:c>
      <x:c r="L1609" s="50" t="n">
        <x:v>2016</x:v>
      </x:c>
      <x:c r="M1609" s="50" t="n">
        <x:v>1</x:v>
      </x:c>
      <x:c r="N1609" s="50" t="n">
        <x:v>1</x:v>
      </x:c>
      <x:c r="O1609" s="52" t="str">
        <x:f>IF($F1609="","",$F1609*$M1609)</x:f>
      </x:c>
      <x:c r="P1609" s="54" t="n">
        <x:f>IF('Deal_Master_Wide'!$BT$232="","",'Deal_Master_Wide'!$BT$232)</x:f>
        <x:v>46405.4447</x:v>
      </x:c>
      <x:c r="Q1609" s="54" t="n">
        <x:f>IF('Deal_Master_Wide'!$CA$232="","",'Deal_Master_Wide'!$CA$232)</x:f>
        <x:v>15546.7782</x:v>
      </x:c>
      <x:c r="R1609" s="54" t="n">
        <x:f>IF('Deal_Master_Wide'!$CH$232="","",'Deal_Master_Wide'!$CH$232)</x:f>
        <x:v>8786.352</x:v>
      </x:c>
      <x:c r="S1609" s="54" t="n">
        <x:f>IF('Deal_Master_Wide'!$CO$232="","",'Deal_Master_Wide'!$CO$232)</x:f>
        <x:v>71603.3517</x:v>
      </x:c>
      <x:c r="T1609" s="54" t="n">
        <x:f>IF('Deal_Master_Wide'!$CV$232="","",'Deal_Master_Wide'!$CV$232)</x:f>
        <x:v>20837.2008</x:v>
      </x:c>
      <x:c r="U1609" s="54" t="n">
        <x:f>IF('Deal_Master_Wide'!$DC$232="","",'Deal_Master_Wide'!$DC$232)</x:f>
        <x:v>9216.6777</x:v>
      </x:c>
      <x:c r="V1609" s="56" t="n">
        <x:f>IF('Deal_Master_Wide'!$DJ$232="","",'Deal_Master_Wide'!$DJ$232)</x:f>
        <x:v>12.5519</x:v>
      </x:c>
      <x:c r="W1609" s="56" t="n">
        <x:f>IF('Deal_Master_Wide'!$DQ$232="","",'Deal_Master_Wide'!$DQ$232)</x:f>
        <x:v>33.5021</x:v>
      </x:c>
      <x:c r="X1609" s="56" t="n">
        <x:f>IF('Deal_Master_Wide'!$DX$232="","",'Deal_Master_Wide'!$DX$232)</x:f>
        <x:v>29.1009</x:v>
      </x:c>
      <x:c r="Y1609" s="118" t="str">
        <x:f>IF('Deal_Master_Wide'!$EE$232="","",'Deal_Master_Wide'!$EE$232)</x:f>
      </x:c>
      <x:c r="Z1609" s="118" t="str">
        <x:f>IF('Deal_Master_Wide'!$EL$232="","",'Deal_Master_Wide'!$EL$232)</x:f>
      </x:c>
      <x:c r="AA1609" s="52" t="str">
        <x:f>IF('Deal_Master_Wide'!$AL$232="","",'Deal_Master_Wide'!$AL$232)</x:f>
        <x:v>Unknown</x:v>
      </x:c>
      <x:c r="AB1609" s="54" t="str">
        <x:f>IF('Deal_Master_Wide'!$AF$232="","",'Deal_Master_Wide'!$AF$232)</x:f>
      </x:c>
      <x:c r="AC1609" s="52" t="str">
        <x:f>IF(COUNT($P1609,$Q1609,$R1609,$S1609,$T1609,$U1609,$V1609,$W1609,$X1609)=9,"Yes","No")</x:f>
        <x:v>Yes</x:v>
      </x:c>
      <x:c r="AD1609" s="52" t="str">
        <x:f>IF(COUNT($Y1609,$Z1609)=2,"Yes","No")</x:f>
        <x:v>No</x:v>
      </x:c>
      <x:c r="AE1609" s="50" t="str"/>
      <x:c r="AF1609" t="str"/>
    </x:row>
    <x:row r="1610" ht="20" customHeight="1">
      <x:c r="A1610" s="50" t="str">
        <x:v>CTL-0230</x:v>
      </x:c>
      <x:c r="B1610" s="50" t="str">
        <x:v>Candidate alternative-rationale group</x:v>
      </x:c>
      <x:c r="C1610" s="52" t="str">
        <x:f>IF('Deal_Master_Wide'!$AU$232="","",'Deal_Master_Wide'!$AU$232)</x:f>
        <x:v>Not reviewed</x:v>
      </x:c>
      <x:c r="D1610" s="52" t="str">
        <x:f>IF('Deal_Master_Wide'!$AV$232="","",'Deal_Master_Wide'!$AV$232)</x:f>
        <x:v>Not assessed</x:v>
      </x:c>
      <x:c r="E1610" s="50" t="n">
        <x:v>0</x:v>
      </x:c>
      <x:c r="F1610" s="52" t="str">
        <x:f>IF(OR($C1610="High-confidence innovation-driven",$C1610="Medium-confidence innovation-driven"),1,IF($C1610="Clear alternative-rationale",0,""))</x:f>
      </x:c>
      <x:c r="G1610" s="52" t="str">
        <x:f>IF('Deal_Master_Wide'!$M$232="","",'Deal_Master_Wide'!$M$232)</x:f>
        <x:v>Review</x:v>
      </x:c>
      <x:c r="H1610" s="50" t="str">
        <x:v>Roche Holding AG</x:v>
      </x:c>
      <x:c r="I1610" s="50" t="str">
        <x:v>Signature Diagnostics GmbH</x:v>
      </x:c>
      <x:c r="J1610" s="50" t="n">
        <x:v>2015</x:v>
      </x:c>
      <x:c r="K1610" s="50" t="n">
        <x:v>2</x:v>
      </x:c>
      <x:c r="L1610" s="50" t="n">
        <x:v>2017</x:v>
      </x:c>
      <x:c r="M1610" s="50" t="n">
        <x:v>1</x:v>
      </x:c>
      <x:c r="N1610" s="50" t="n">
        <x:v>1</x:v>
      </x:c>
      <x:c r="O1610" s="52" t="str">
        <x:f>IF($F1610="","",$F1610*$M1610)</x:f>
      </x:c>
      <x:c r="P1610" s="54" t="n">
        <x:f>IF('Deal_Master_Wide'!$BU$232="","",'Deal_Master_Wide'!$BU$232)</x:f>
        <x:v>48000.9261</x:v>
      </x:c>
      <x:c r="Q1610" s="54" t="n">
        <x:f>IF('Deal_Master_Wide'!$CB$232="","",'Deal_Master_Wide'!$CB$232)</x:f>
        <x:v>15787.4676</x:v>
      </x:c>
      <x:c r="R1610" s="54" t="n">
        <x:f>IF('Deal_Master_Wide'!$CI$232="","",'Deal_Master_Wide'!$CI$232)</x:f>
        <x:v>7774.855</x:v>
      </x:c>
      <x:c r="S1610" s="54" t="n">
        <x:f>IF('Deal_Master_Wide'!$CP$232="","",'Deal_Master_Wide'!$CP$232)</x:f>
        <x:v>65509.1795</x:v>
      </x:c>
      <x:c r="T1610" s="54" t="n">
        <x:f>IF('Deal_Master_Wide'!$CW$232="","",'Deal_Master_Wide'!$CW$232)</x:f>
        <x:v>16198.7329</x:v>
      </x:c>
      <x:c r="U1610" s="54" t="n">
        <x:f>IF('Deal_Master_Wide'!$DD$232="","",'Deal_Master_Wide'!$DD$232)</x:f>
        <x:v>8061.2448</x:v>
      </x:c>
      <x:c r="V1610" s="56" t="n">
        <x:f>IF('Deal_Master_Wide'!$DK$232="","",'Deal_Master_Wide'!$DK$232)</x:f>
        <x:v>11.2486</x:v>
      </x:c>
      <x:c r="W1610" s="56" t="n">
        <x:f>IF('Deal_Master_Wide'!$DR$232="","",'Deal_Master_Wide'!$DR$232)</x:f>
        <x:v>32.8899</x:v>
      </x:c>
      <x:c r="X1610" s="56" t="n">
        <x:f>IF('Deal_Master_Wide'!$DY$232="","",'Deal_Master_Wide'!$DY$232)</x:f>
        <x:v>24.7274</x:v>
      </x:c>
      <x:c r="Y1610" s="118" t="str">
        <x:f>IF('Deal_Master_Wide'!$EF$232="","",'Deal_Master_Wide'!$EF$232)</x:f>
      </x:c>
      <x:c r="Z1610" s="118" t="str">
        <x:f>IF('Deal_Master_Wide'!$EM$232="","",'Deal_Master_Wide'!$EM$232)</x:f>
      </x:c>
      <x:c r="AA1610" s="52" t="str">
        <x:f>IF('Deal_Master_Wide'!$AL$232="","",'Deal_Master_Wide'!$AL$232)</x:f>
        <x:v>Unknown</x:v>
      </x:c>
      <x:c r="AB1610" s="54" t="str">
        <x:f>IF('Deal_Master_Wide'!$AF$232="","",'Deal_Master_Wide'!$AF$232)</x:f>
      </x:c>
      <x:c r="AC1610" s="52" t="str">
        <x:f>IF(COUNT($P1610,$Q1610,$R1610,$S1610,$T1610,$U1610,$V1610,$W1610,$X1610)=9,"Yes","No")</x:f>
        <x:v>Yes</x:v>
      </x:c>
      <x:c r="AD1610" s="52" t="str">
        <x:f>IF(COUNT($Y1610,$Z1610)=2,"Yes","No")</x:f>
        <x:v>No</x:v>
      </x:c>
      <x:c r="AE1610" s="50" t="str"/>
      <x:c r="AF1610" t="str"/>
    </x:row>
    <x:row r="1611" ht="20" customHeight="1">
      <x:c r="A1611" s="50" t="str">
        <x:v>CTL-0230</x:v>
      </x:c>
      <x:c r="B1611" s="50" t="str">
        <x:v>Candidate alternative-rationale group</x:v>
      </x:c>
      <x:c r="C1611" s="52" t="str">
        <x:f>IF('Deal_Master_Wide'!$AU$232="","",'Deal_Master_Wide'!$AU$232)</x:f>
        <x:v>Not reviewed</x:v>
      </x:c>
      <x:c r="D1611" s="52" t="str">
        <x:f>IF('Deal_Master_Wide'!$AV$232="","",'Deal_Master_Wide'!$AV$232)</x:f>
        <x:v>Not assessed</x:v>
      </x:c>
      <x:c r="E1611" s="50" t="n">
        <x:v>0</x:v>
      </x:c>
      <x:c r="F1611" s="52" t="str">
        <x:f>IF(OR($C1611="High-confidence innovation-driven",$C1611="Medium-confidence innovation-driven"),1,IF($C1611="Clear alternative-rationale",0,""))</x:f>
      </x:c>
      <x:c r="G1611" s="52" t="str">
        <x:f>IF('Deal_Master_Wide'!$M$232="","",'Deal_Master_Wide'!$M$232)</x:f>
        <x:v>Review</x:v>
      </x:c>
      <x:c r="H1611" s="50" t="str">
        <x:v>Roche Holding AG</x:v>
      </x:c>
      <x:c r="I1611" s="50" t="str">
        <x:v>Signature Diagnostics GmbH</x:v>
      </x:c>
      <x:c r="J1611" s="50" t="n">
        <x:v>2015</x:v>
      </x:c>
      <x:c r="K1611" s="50" t="n">
        <x:v>3</x:v>
      </x:c>
      <x:c r="L1611" s="50" t="n">
        <x:v>2018</x:v>
      </x:c>
      <x:c r="M1611" s="50" t="n">
        <x:v>1</x:v>
      </x:c>
      <x:c r="N1611" s="50" t="n">
        <x:v>1</x:v>
      </x:c>
      <x:c r="O1611" s="52" t="str">
        <x:f>IF($F1611="","",$F1611*$M1611)</x:f>
      </x:c>
      <x:c r="P1611" s="54" t="n">
        <x:f>IF('Deal_Master_Wide'!$BV$232="","",'Deal_Master_Wide'!$BV$232)</x:f>
        <x:v>49226.8482</x:v>
      </x:c>
      <x:c r="Q1611" s="54" t="n">
        <x:f>IF('Deal_Master_Wide'!$CC$232="","",'Deal_Master_Wide'!$CC$232)</x:f>
        <x:v>16753.8935</x:v>
      </x:c>
      <x:c r="R1611" s="54" t="n">
        <x:f>IF('Deal_Master_Wide'!$CJ$232="","",'Deal_Master_Wide'!$CJ$232)</x:f>
        <x:v>9092.6698</x:v>
      </x:c>
      <x:c r="S1611" s="54" t="n">
        <x:f>IF('Deal_Master_Wide'!$CQ$232="","",'Deal_Master_Wide'!$CQ$232)</x:f>
        <x:v>69761.7249</x:v>
      </x:c>
      <x:c r="T1611" s="54" t="n">
        <x:f>IF('Deal_Master_Wide'!$CX$232="","",'Deal_Master_Wide'!$CX$232)</x:f>
        <x:v>16676.9945</x:v>
      </x:c>
      <x:c r="U1611" s="54" t="n">
        <x:f>IF('Deal_Master_Wide'!$DE$232="","",'Deal_Master_Wide'!$DE$232)</x:f>
        <x:v>9694.5179</x:v>
      </x:c>
      <x:c r="V1611" s="56" t="n">
        <x:f>IF('Deal_Master_Wide'!$DL$232="","",'Deal_Master_Wide'!$DL$232)</x:f>
        <x:v>13.5315</x:v>
      </x:c>
      <x:c r="W1611" s="56" t="n">
        <x:f>IF('Deal_Master_Wide'!$DS$232="","",'Deal_Master_Wide'!$DS$232)</x:f>
        <x:v>34.0341</x:v>
      </x:c>
      <x:c r="X1611" s="56" t="n">
        <x:f>IF('Deal_Master_Wide'!$DZ$232="","",'Deal_Master_Wide'!$DZ$232)</x:f>
        <x:v>23.9057</x:v>
      </x:c>
      <x:c r="Y1611" s="118" t="str">
        <x:f>IF('Deal_Master_Wide'!$EG$232="","",'Deal_Master_Wide'!$EG$232)</x:f>
      </x:c>
      <x:c r="Z1611" s="118" t="str">
        <x:f>IF('Deal_Master_Wide'!$EN$232="","",'Deal_Master_Wide'!$EN$232)</x:f>
      </x:c>
      <x:c r="AA1611" s="52" t="str">
        <x:f>IF('Deal_Master_Wide'!$AL$232="","",'Deal_Master_Wide'!$AL$232)</x:f>
        <x:v>Unknown</x:v>
      </x:c>
      <x:c r="AB1611" s="54" t="str">
        <x:f>IF('Deal_Master_Wide'!$AF$232="","",'Deal_Master_Wide'!$AF$232)</x:f>
      </x:c>
      <x:c r="AC1611" s="52" t="str">
        <x:f>IF(COUNT($P1611,$Q1611,$R1611,$S1611,$T1611,$U1611,$V1611,$W1611,$X1611)=9,"Yes","No")</x:f>
        <x:v>Yes</x:v>
      </x:c>
      <x:c r="AD1611" s="52" t="str">
        <x:f>IF(COUNT($Y1611,$Z1611)=2,"Yes","No")</x:f>
        <x:v>No</x:v>
      </x:c>
      <x:c r="AE1611" s="50" t="str"/>
      <x:c r="AF1611" t="str"/>
    </x:row>
    <x:row r="1612" ht="20" customHeight="1">
      <x:c r="A1612" s="50" t="str">
        <x:v>CTL-0231</x:v>
      </x:c>
      <x:c r="B1612" s="50" t="str">
        <x:v>Candidate alternative-rationale group</x:v>
      </x:c>
      <x:c r="C1612" s="52" t="str">
        <x:f>IF('Deal_Master_Wide'!$AU$233="","",'Deal_Master_Wide'!$AU$233)</x:f>
        <x:v>Not reviewed</x:v>
      </x:c>
      <x:c r="D1612" s="52" t="str">
        <x:f>IF('Deal_Master_Wide'!$AV$233="","",'Deal_Master_Wide'!$AV$233)</x:f>
        <x:v>Not assessed</x:v>
      </x:c>
      <x:c r="E1612" s="50" t="n">
        <x:v>0</x:v>
      </x:c>
      <x:c r="F1612" s="52" t="str">
        <x:f>IF(OR($C1612="High-confidence innovation-driven",$C1612="Medium-confidence innovation-driven"),1,IF($C1612="Clear alternative-rationale",0,""))</x:f>
      </x:c>
      <x:c r="G1612" s="52" t="str">
        <x:f>IF('Deal_Master_Wide'!$M$233="","",'Deal_Master_Wide'!$M$233)</x:f>
        <x:v>Review</x:v>
      </x:c>
      <x:c r="H1612" s="50" t="str">
        <x:v>Linical Americas</x:v>
      </x:c>
      <x:c r="I1612" s="50" t="str">
        <x:v>Altair Clinical Ltd</x:v>
      </x:c>
      <x:c r="J1612" s="50" t="n">
        <x:v>2015</x:v>
      </x:c>
      <x:c r="K1612" s="50" t="n">
        <x:v>-3</x:v>
      </x:c>
      <x:c r="L1612" s="50" t="n">
        <x:v>2012</x:v>
      </x:c>
      <x:c r="M1612" s="50" t="n">
        <x:v>0</x:v>
      </x:c>
      <x:c r="N1612" s="50" t="n">
        <x:v>0</x:v>
      </x:c>
      <x:c r="O1612" s="52" t="str">
        <x:f>IF($F1612="","",$F1612*$M1612)</x:f>
      </x:c>
      <x:c r="P1612" s="54" t="str">
        <x:f>IF('Deal_Master_Wide'!$BP$233="","",'Deal_Master_Wide'!$BP$233)</x:f>
      </x:c>
      <x:c r="Q1612" s="54" t="str">
        <x:f>IF('Deal_Master_Wide'!$BW$233="","",'Deal_Master_Wide'!$BW$233)</x:f>
      </x:c>
      <x:c r="R1612" s="54" t="str">
        <x:f>IF('Deal_Master_Wide'!$CD$233="","",'Deal_Master_Wide'!$CD$233)</x:f>
      </x:c>
      <x:c r="S1612" s="54" t="str">
        <x:f>IF('Deal_Master_Wide'!$CK$233="","",'Deal_Master_Wide'!$CK$233)</x:f>
      </x:c>
      <x:c r="T1612" s="54" t="str">
        <x:f>IF('Deal_Master_Wide'!$CR$233="","",'Deal_Master_Wide'!$CR$233)</x:f>
      </x:c>
      <x:c r="U1612" s="54" t="str">
        <x:f>IF('Deal_Master_Wide'!$CY$233="","",'Deal_Master_Wide'!$CY$233)</x:f>
      </x:c>
      <x:c r="V1612" s="56" t="str">
        <x:f>IF('Deal_Master_Wide'!$DF$233="","",'Deal_Master_Wide'!$DF$233)</x:f>
      </x:c>
      <x:c r="W1612" s="56" t="str">
        <x:f>IF('Deal_Master_Wide'!$DM$233="","",'Deal_Master_Wide'!$DM$233)</x:f>
      </x:c>
      <x:c r="X1612" s="56" t="str">
        <x:f>IF('Deal_Master_Wide'!$DT$233="","",'Deal_Master_Wide'!$DT$233)</x:f>
      </x:c>
      <x:c r="Y1612" s="118" t="str">
        <x:f>IF('Deal_Master_Wide'!$EA$233="","",'Deal_Master_Wide'!$EA$233)</x:f>
      </x:c>
      <x:c r="Z1612" s="118" t="str">
        <x:f>IF('Deal_Master_Wide'!$EH$233="","",'Deal_Master_Wide'!$EH$233)</x:f>
      </x:c>
      <x:c r="AA1612" s="52" t="str">
        <x:f>IF('Deal_Master_Wide'!$AL$233="","",'Deal_Master_Wide'!$AL$233)</x:f>
        <x:v>Unknown</x:v>
      </x:c>
      <x:c r="AB1612" s="54" t="str">
        <x:f>IF('Deal_Master_Wide'!$AF$233="","",'Deal_Master_Wide'!$AF$233)</x:f>
      </x:c>
      <x:c r="AC1612" s="52" t="str">
        <x:f>IF(COUNT($P1612,$Q1612,$R1612,$S1612,$T1612,$U1612,$V1612,$W1612,$X1612)=9,"Yes","No")</x:f>
        <x:v>No</x:v>
      </x:c>
      <x:c r="AD1612" s="52" t="str">
        <x:f>IF(COUNT($Y1612,$Z1612)=2,"Yes","No")</x:f>
        <x:v>No</x:v>
      </x:c>
      <x:c r="AE1612" s="50" t="str"/>
      <x:c r="AF1612" t="str"/>
    </x:row>
    <x:row r="1613" ht="20" customHeight="1">
      <x:c r="A1613" s="50" t="str">
        <x:v>CTL-0231</x:v>
      </x:c>
      <x:c r="B1613" s="50" t="str">
        <x:v>Candidate alternative-rationale group</x:v>
      </x:c>
      <x:c r="C1613" s="52" t="str">
        <x:f>IF('Deal_Master_Wide'!$AU$233="","",'Deal_Master_Wide'!$AU$233)</x:f>
        <x:v>Not reviewed</x:v>
      </x:c>
      <x:c r="D1613" s="52" t="str">
        <x:f>IF('Deal_Master_Wide'!$AV$233="","",'Deal_Master_Wide'!$AV$233)</x:f>
        <x:v>Not assessed</x:v>
      </x:c>
      <x:c r="E1613" s="50" t="n">
        <x:v>0</x:v>
      </x:c>
      <x:c r="F1613" s="52" t="str">
        <x:f>IF(OR($C1613="High-confidence innovation-driven",$C1613="Medium-confidence innovation-driven"),1,IF($C1613="Clear alternative-rationale",0,""))</x:f>
      </x:c>
      <x:c r="G1613" s="52" t="str">
        <x:f>IF('Deal_Master_Wide'!$M$233="","",'Deal_Master_Wide'!$M$233)</x:f>
        <x:v>Review</x:v>
      </x:c>
      <x:c r="H1613" s="50" t="str">
        <x:v>Linical Americas</x:v>
      </x:c>
      <x:c r="I1613" s="50" t="str">
        <x:v>Altair Clinical Ltd</x:v>
      </x:c>
      <x:c r="J1613" s="50" t="n">
        <x:v>2015</x:v>
      </x:c>
      <x:c r="K1613" s="50" t="n">
        <x:v>-2</x:v>
      </x:c>
      <x:c r="L1613" s="50" t="n">
        <x:v>2013</x:v>
      </x:c>
      <x:c r="M1613" s="50" t="n">
        <x:v>0</x:v>
      </x:c>
      <x:c r="N1613" s="50" t="n">
        <x:v>0</x:v>
      </x:c>
      <x:c r="O1613" s="52" t="str">
        <x:f>IF($F1613="","",$F1613*$M1613)</x:f>
      </x:c>
      <x:c r="P1613" s="54" t="str">
        <x:f>IF('Deal_Master_Wide'!$BQ$233="","",'Deal_Master_Wide'!$BQ$233)</x:f>
      </x:c>
      <x:c r="Q1613" s="54" t="str">
        <x:f>IF('Deal_Master_Wide'!$BX$233="","",'Deal_Master_Wide'!$BX$233)</x:f>
      </x:c>
      <x:c r="R1613" s="54" t="str">
        <x:f>IF('Deal_Master_Wide'!$CE$233="","",'Deal_Master_Wide'!$CE$233)</x:f>
      </x:c>
      <x:c r="S1613" s="54" t="str">
        <x:f>IF('Deal_Master_Wide'!$CL$233="","",'Deal_Master_Wide'!$CL$233)</x:f>
      </x:c>
      <x:c r="T1613" s="54" t="str">
        <x:f>IF('Deal_Master_Wide'!$CS$233="","",'Deal_Master_Wide'!$CS$233)</x:f>
      </x:c>
      <x:c r="U1613" s="54" t="str">
        <x:f>IF('Deal_Master_Wide'!$CZ$233="","",'Deal_Master_Wide'!$CZ$233)</x:f>
      </x:c>
      <x:c r="V1613" s="56" t="str">
        <x:f>IF('Deal_Master_Wide'!$DG$233="","",'Deal_Master_Wide'!$DG$233)</x:f>
      </x:c>
      <x:c r="W1613" s="56" t="str">
        <x:f>IF('Deal_Master_Wide'!$DN$233="","",'Deal_Master_Wide'!$DN$233)</x:f>
      </x:c>
      <x:c r="X1613" s="56" t="str">
        <x:f>IF('Deal_Master_Wide'!$DU$233="","",'Deal_Master_Wide'!$DU$233)</x:f>
      </x:c>
      <x:c r="Y1613" s="118" t="str">
        <x:f>IF('Deal_Master_Wide'!$EB$233="","",'Deal_Master_Wide'!$EB$233)</x:f>
      </x:c>
      <x:c r="Z1613" s="118" t="str">
        <x:f>IF('Deal_Master_Wide'!$EI$233="","",'Deal_Master_Wide'!$EI$233)</x:f>
      </x:c>
      <x:c r="AA1613" s="52" t="str">
        <x:f>IF('Deal_Master_Wide'!$AL$233="","",'Deal_Master_Wide'!$AL$233)</x:f>
        <x:v>Unknown</x:v>
      </x:c>
      <x:c r="AB1613" s="54" t="str">
        <x:f>IF('Deal_Master_Wide'!$AF$233="","",'Deal_Master_Wide'!$AF$233)</x:f>
      </x:c>
      <x:c r="AC1613" s="52" t="str">
        <x:f>IF(COUNT($P1613,$Q1613,$R1613,$S1613,$T1613,$U1613,$V1613,$W1613,$X1613)=9,"Yes","No")</x:f>
        <x:v>No</x:v>
      </x:c>
      <x:c r="AD1613" s="52" t="str">
        <x:f>IF(COUNT($Y1613,$Z1613)=2,"Yes","No")</x:f>
        <x:v>No</x:v>
      </x:c>
      <x:c r="AE1613" s="50" t="str"/>
      <x:c r="AF1613" t="str"/>
    </x:row>
    <x:row r="1614" ht="20" customHeight="1">
      <x:c r="A1614" s="50" t="str">
        <x:v>CTL-0231</x:v>
      </x:c>
      <x:c r="B1614" s="50" t="str">
        <x:v>Candidate alternative-rationale group</x:v>
      </x:c>
      <x:c r="C1614" s="52" t="str">
        <x:f>IF('Deal_Master_Wide'!$AU$233="","",'Deal_Master_Wide'!$AU$233)</x:f>
        <x:v>Not reviewed</x:v>
      </x:c>
      <x:c r="D1614" s="52" t="str">
        <x:f>IF('Deal_Master_Wide'!$AV$233="","",'Deal_Master_Wide'!$AV$233)</x:f>
        <x:v>Not assessed</x:v>
      </x:c>
      <x:c r="E1614" s="50" t="n">
        <x:v>0</x:v>
      </x:c>
      <x:c r="F1614" s="52" t="str">
        <x:f>IF(OR($C1614="High-confidence innovation-driven",$C1614="Medium-confidence innovation-driven"),1,IF($C1614="Clear alternative-rationale",0,""))</x:f>
      </x:c>
      <x:c r="G1614" s="52" t="str">
        <x:f>IF('Deal_Master_Wide'!$M$233="","",'Deal_Master_Wide'!$M$233)</x:f>
        <x:v>Review</x:v>
      </x:c>
      <x:c r="H1614" s="50" t="str">
        <x:v>Linical Americas</x:v>
      </x:c>
      <x:c r="I1614" s="50" t="str">
        <x:v>Altair Clinical Ltd</x:v>
      </x:c>
      <x:c r="J1614" s="50" t="n">
        <x:v>2015</x:v>
      </x:c>
      <x:c r="K1614" s="50" t="n">
        <x:v>-1</x:v>
      </x:c>
      <x:c r="L1614" s="50" t="n">
        <x:v>2014</x:v>
      </x:c>
      <x:c r="M1614" s="50" t="n">
        <x:v>0</x:v>
      </x:c>
      <x:c r="N1614" s="50" t="n">
        <x:v>0</x:v>
      </x:c>
      <x:c r="O1614" s="52" t="str">
        <x:f>IF($F1614="","",$F1614*$M1614)</x:f>
      </x:c>
      <x:c r="P1614" s="54" t="str">
        <x:f>IF('Deal_Master_Wide'!$BR$233="","",'Deal_Master_Wide'!$BR$233)</x:f>
      </x:c>
      <x:c r="Q1614" s="54" t="str">
        <x:f>IF('Deal_Master_Wide'!$BY$233="","",'Deal_Master_Wide'!$BY$233)</x:f>
      </x:c>
      <x:c r="R1614" s="54" t="str">
        <x:f>IF('Deal_Master_Wide'!$CF$233="","",'Deal_Master_Wide'!$CF$233)</x:f>
      </x:c>
      <x:c r="S1614" s="54" t="str">
        <x:f>IF('Deal_Master_Wide'!$CM$233="","",'Deal_Master_Wide'!$CM$233)</x:f>
      </x:c>
      <x:c r="T1614" s="54" t="str">
        <x:f>IF('Deal_Master_Wide'!$CT$233="","",'Deal_Master_Wide'!$CT$233)</x:f>
      </x:c>
      <x:c r="U1614" s="54" t="str">
        <x:f>IF('Deal_Master_Wide'!$DA$233="","",'Deal_Master_Wide'!$DA$233)</x:f>
      </x:c>
      <x:c r="V1614" s="56" t="str">
        <x:f>IF('Deal_Master_Wide'!$DH$233="","",'Deal_Master_Wide'!$DH$233)</x:f>
      </x:c>
      <x:c r="W1614" s="56" t="str">
        <x:f>IF('Deal_Master_Wide'!$DO$233="","",'Deal_Master_Wide'!$DO$233)</x:f>
      </x:c>
      <x:c r="X1614" s="56" t="str">
        <x:f>IF('Deal_Master_Wide'!$DV$233="","",'Deal_Master_Wide'!$DV$233)</x:f>
      </x:c>
      <x:c r="Y1614" s="118" t="str">
        <x:f>IF('Deal_Master_Wide'!$EC$233="","",'Deal_Master_Wide'!$EC$233)</x:f>
      </x:c>
      <x:c r="Z1614" s="118" t="str">
        <x:f>IF('Deal_Master_Wide'!$EJ$233="","",'Deal_Master_Wide'!$EJ$233)</x:f>
      </x:c>
      <x:c r="AA1614" s="52" t="str">
        <x:f>IF('Deal_Master_Wide'!$AL$233="","",'Deal_Master_Wide'!$AL$233)</x:f>
        <x:v>Unknown</x:v>
      </x:c>
      <x:c r="AB1614" s="54" t="str">
        <x:f>IF('Deal_Master_Wide'!$AF$233="","",'Deal_Master_Wide'!$AF$233)</x:f>
      </x:c>
      <x:c r="AC1614" s="52" t="str">
        <x:f>IF(COUNT($P1614,$Q1614,$R1614,$S1614,$T1614,$U1614,$V1614,$W1614,$X1614)=9,"Yes","No")</x:f>
        <x:v>No</x:v>
      </x:c>
      <x:c r="AD1614" s="52" t="str">
        <x:f>IF(COUNT($Y1614,$Z1614)=2,"Yes","No")</x:f>
        <x:v>No</x:v>
      </x:c>
      <x:c r="AE1614" s="50" t="str"/>
      <x:c r="AF1614" t="str"/>
    </x:row>
    <x:row r="1615" ht="20" customHeight="1">
      <x:c r="A1615" s="50" t="str">
        <x:v>CTL-0231</x:v>
      </x:c>
      <x:c r="B1615" s="50" t="str">
        <x:v>Candidate alternative-rationale group</x:v>
      </x:c>
      <x:c r="C1615" s="52" t="str">
        <x:f>IF('Deal_Master_Wide'!$AU$233="","",'Deal_Master_Wide'!$AU$233)</x:f>
        <x:v>Not reviewed</x:v>
      </x:c>
      <x:c r="D1615" s="52" t="str">
        <x:f>IF('Deal_Master_Wide'!$AV$233="","",'Deal_Master_Wide'!$AV$233)</x:f>
        <x:v>Not assessed</x:v>
      </x:c>
      <x:c r="E1615" s="50" t="n">
        <x:v>0</x:v>
      </x:c>
      <x:c r="F1615" s="52" t="str">
        <x:f>IF(OR($C1615="High-confidence innovation-driven",$C1615="Medium-confidence innovation-driven"),1,IF($C1615="Clear alternative-rationale",0,""))</x:f>
      </x:c>
      <x:c r="G1615" s="52" t="str">
        <x:f>IF('Deal_Master_Wide'!$M$233="","",'Deal_Master_Wide'!$M$233)</x:f>
        <x:v>Review</x:v>
      </x:c>
      <x:c r="H1615" s="50" t="str">
        <x:v>Linical Americas</x:v>
      </x:c>
      <x:c r="I1615" s="50" t="str">
        <x:v>Altair Clinical Ltd</x:v>
      </x:c>
      <x:c r="J1615" s="50" t="n">
        <x:v>2015</x:v>
      </x:c>
      <x:c r="K1615" s="50" t="n">
        <x:v>0</x:v>
      </x:c>
      <x:c r="L1615" s="50" t="n">
        <x:v>2015</x:v>
      </x:c>
      <x:c r="M1615" s="50" t="n">
        <x:v>0</x:v>
      </x:c>
      <x:c r="N1615" s="50" t="n">
        <x:v>1</x:v>
      </x:c>
      <x:c r="O1615" s="52" t="str">
        <x:f>IF($F1615="","",$F1615*$M1615)</x:f>
      </x:c>
      <x:c r="P1615" s="54" t="str">
        <x:f>IF('Deal_Master_Wide'!$BS$233="","",'Deal_Master_Wide'!$BS$233)</x:f>
      </x:c>
      <x:c r="Q1615" s="54" t="str">
        <x:f>IF('Deal_Master_Wide'!$BZ$233="","",'Deal_Master_Wide'!$BZ$233)</x:f>
      </x:c>
      <x:c r="R1615" s="54" t="str">
        <x:f>IF('Deal_Master_Wide'!$CG$233="","",'Deal_Master_Wide'!$CG$233)</x:f>
      </x:c>
      <x:c r="S1615" s="54" t="str">
        <x:f>IF('Deal_Master_Wide'!$CN$233="","",'Deal_Master_Wide'!$CN$233)</x:f>
      </x:c>
      <x:c r="T1615" s="54" t="str">
        <x:f>IF('Deal_Master_Wide'!$CU$233="","",'Deal_Master_Wide'!$CU$233)</x:f>
      </x:c>
      <x:c r="U1615" s="54" t="str">
        <x:f>IF('Deal_Master_Wide'!$DB$233="","",'Deal_Master_Wide'!$DB$233)</x:f>
      </x:c>
      <x:c r="V1615" s="56" t="str">
        <x:f>IF('Deal_Master_Wide'!$DI$233="","",'Deal_Master_Wide'!$DI$233)</x:f>
      </x:c>
      <x:c r="W1615" s="56" t="str">
        <x:f>IF('Deal_Master_Wide'!$DP$233="","",'Deal_Master_Wide'!$DP$233)</x:f>
      </x:c>
      <x:c r="X1615" s="56" t="str">
        <x:f>IF('Deal_Master_Wide'!$DW$233="","",'Deal_Master_Wide'!$DW$233)</x:f>
      </x:c>
      <x:c r="Y1615" s="118" t="str">
        <x:f>IF('Deal_Master_Wide'!$ED$233="","",'Deal_Master_Wide'!$ED$233)</x:f>
      </x:c>
      <x:c r="Z1615" s="118" t="str">
        <x:f>IF('Deal_Master_Wide'!$EK$233="","",'Deal_Master_Wide'!$EK$233)</x:f>
      </x:c>
      <x:c r="AA1615" s="52" t="str">
        <x:f>IF('Deal_Master_Wide'!$AL$233="","",'Deal_Master_Wide'!$AL$233)</x:f>
        <x:v>Unknown</x:v>
      </x:c>
      <x:c r="AB1615" s="54" t="str">
        <x:f>IF('Deal_Master_Wide'!$AF$233="","",'Deal_Master_Wide'!$AF$233)</x:f>
      </x:c>
      <x:c r="AC1615" s="52" t="str">
        <x:f>IF(COUNT($P1615,$Q1615,$R1615,$S1615,$T1615,$U1615,$V1615,$W1615,$X1615)=9,"Yes","No")</x:f>
        <x:v>No</x:v>
      </x:c>
      <x:c r="AD1615" s="52" t="str">
        <x:f>IF(COUNT($Y1615,$Z1615)=2,"Yes","No")</x:f>
        <x:v>No</x:v>
      </x:c>
      <x:c r="AE1615" s="50" t="str"/>
      <x:c r="AF1615" t="str"/>
    </x:row>
    <x:row r="1616" ht="20" customHeight="1">
      <x:c r="A1616" s="50" t="str">
        <x:v>CTL-0231</x:v>
      </x:c>
      <x:c r="B1616" s="50" t="str">
        <x:v>Candidate alternative-rationale group</x:v>
      </x:c>
      <x:c r="C1616" s="52" t="str">
        <x:f>IF('Deal_Master_Wide'!$AU$233="","",'Deal_Master_Wide'!$AU$233)</x:f>
        <x:v>Not reviewed</x:v>
      </x:c>
      <x:c r="D1616" s="52" t="str">
        <x:f>IF('Deal_Master_Wide'!$AV$233="","",'Deal_Master_Wide'!$AV$233)</x:f>
        <x:v>Not assessed</x:v>
      </x:c>
      <x:c r="E1616" s="50" t="n">
        <x:v>0</x:v>
      </x:c>
      <x:c r="F1616" s="52" t="str">
        <x:f>IF(OR($C1616="High-confidence innovation-driven",$C1616="Medium-confidence innovation-driven"),1,IF($C1616="Clear alternative-rationale",0,""))</x:f>
      </x:c>
      <x:c r="G1616" s="52" t="str">
        <x:f>IF('Deal_Master_Wide'!$M$233="","",'Deal_Master_Wide'!$M$233)</x:f>
        <x:v>Review</x:v>
      </x:c>
      <x:c r="H1616" s="50" t="str">
        <x:v>Linical Americas</x:v>
      </x:c>
      <x:c r="I1616" s="50" t="str">
        <x:v>Altair Clinical Ltd</x:v>
      </x:c>
      <x:c r="J1616" s="50" t="n">
        <x:v>2015</x:v>
      </x:c>
      <x:c r="K1616" s="50" t="n">
        <x:v>1</x:v>
      </x:c>
      <x:c r="L1616" s="50" t="n">
        <x:v>2016</x:v>
      </x:c>
      <x:c r="M1616" s="50" t="n">
        <x:v>1</x:v>
      </x:c>
      <x:c r="N1616" s="50" t="n">
        <x:v>1</x:v>
      </x:c>
      <x:c r="O1616" s="52" t="str">
        <x:f>IF($F1616="","",$F1616*$M1616)</x:f>
      </x:c>
      <x:c r="P1616" s="54" t="str">
        <x:f>IF('Deal_Master_Wide'!$BT$233="","",'Deal_Master_Wide'!$BT$233)</x:f>
      </x:c>
      <x:c r="Q1616" s="54" t="str">
        <x:f>IF('Deal_Master_Wide'!$CA$233="","",'Deal_Master_Wide'!$CA$233)</x:f>
      </x:c>
      <x:c r="R1616" s="54" t="str">
        <x:f>IF('Deal_Master_Wide'!$CH$233="","",'Deal_Master_Wide'!$CH$233)</x:f>
      </x:c>
      <x:c r="S1616" s="54" t="str">
        <x:f>IF('Deal_Master_Wide'!$CO$233="","",'Deal_Master_Wide'!$CO$233)</x:f>
      </x:c>
      <x:c r="T1616" s="54" t="str">
        <x:f>IF('Deal_Master_Wide'!$CV$233="","",'Deal_Master_Wide'!$CV$233)</x:f>
      </x:c>
      <x:c r="U1616" s="54" t="str">
        <x:f>IF('Deal_Master_Wide'!$DC$233="","",'Deal_Master_Wide'!$DC$233)</x:f>
      </x:c>
      <x:c r="V1616" s="56" t="str">
        <x:f>IF('Deal_Master_Wide'!$DJ$233="","",'Deal_Master_Wide'!$DJ$233)</x:f>
      </x:c>
      <x:c r="W1616" s="56" t="str">
        <x:f>IF('Deal_Master_Wide'!$DQ$233="","",'Deal_Master_Wide'!$DQ$233)</x:f>
      </x:c>
      <x:c r="X1616" s="56" t="str">
        <x:f>IF('Deal_Master_Wide'!$DX$233="","",'Deal_Master_Wide'!$DX$233)</x:f>
      </x:c>
      <x:c r="Y1616" s="118" t="str">
        <x:f>IF('Deal_Master_Wide'!$EE$233="","",'Deal_Master_Wide'!$EE$233)</x:f>
      </x:c>
      <x:c r="Z1616" s="118" t="str">
        <x:f>IF('Deal_Master_Wide'!$EL$233="","",'Deal_Master_Wide'!$EL$233)</x:f>
      </x:c>
      <x:c r="AA1616" s="52" t="str">
        <x:f>IF('Deal_Master_Wide'!$AL$233="","",'Deal_Master_Wide'!$AL$233)</x:f>
        <x:v>Unknown</x:v>
      </x:c>
      <x:c r="AB1616" s="54" t="str">
        <x:f>IF('Deal_Master_Wide'!$AF$233="","",'Deal_Master_Wide'!$AF$233)</x:f>
      </x:c>
      <x:c r="AC1616" s="52" t="str">
        <x:f>IF(COUNT($P1616,$Q1616,$R1616,$S1616,$T1616,$U1616,$V1616,$W1616,$X1616)=9,"Yes","No")</x:f>
        <x:v>No</x:v>
      </x:c>
      <x:c r="AD1616" s="52" t="str">
        <x:f>IF(COUNT($Y1616,$Z1616)=2,"Yes","No")</x:f>
        <x:v>No</x:v>
      </x:c>
      <x:c r="AE1616" s="50" t="str"/>
      <x:c r="AF1616" t="str"/>
    </x:row>
    <x:row r="1617" ht="20" customHeight="1">
      <x:c r="A1617" s="50" t="str">
        <x:v>CTL-0231</x:v>
      </x:c>
      <x:c r="B1617" s="50" t="str">
        <x:v>Candidate alternative-rationale group</x:v>
      </x:c>
      <x:c r="C1617" s="52" t="str">
        <x:f>IF('Deal_Master_Wide'!$AU$233="","",'Deal_Master_Wide'!$AU$233)</x:f>
        <x:v>Not reviewed</x:v>
      </x:c>
      <x:c r="D1617" s="52" t="str">
        <x:f>IF('Deal_Master_Wide'!$AV$233="","",'Deal_Master_Wide'!$AV$233)</x:f>
        <x:v>Not assessed</x:v>
      </x:c>
      <x:c r="E1617" s="50" t="n">
        <x:v>0</x:v>
      </x:c>
      <x:c r="F1617" s="52" t="str">
        <x:f>IF(OR($C1617="High-confidence innovation-driven",$C1617="Medium-confidence innovation-driven"),1,IF($C1617="Clear alternative-rationale",0,""))</x:f>
      </x:c>
      <x:c r="G1617" s="52" t="str">
        <x:f>IF('Deal_Master_Wide'!$M$233="","",'Deal_Master_Wide'!$M$233)</x:f>
        <x:v>Review</x:v>
      </x:c>
      <x:c r="H1617" s="50" t="str">
        <x:v>Linical Americas</x:v>
      </x:c>
      <x:c r="I1617" s="50" t="str">
        <x:v>Altair Clinical Ltd</x:v>
      </x:c>
      <x:c r="J1617" s="50" t="n">
        <x:v>2015</x:v>
      </x:c>
      <x:c r="K1617" s="50" t="n">
        <x:v>2</x:v>
      </x:c>
      <x:c r="L1617" s="50" t="n">
        <x:v>2017</x:v>
      </x:c>
      <x:c r="M1617" s="50" t="n">
        <x:v>1</x:v>
      </x:c>
      <x:c r="N1617" s="50" t="n">
        <x:v>1</x:v>
      </x:c>
      <x:c r="O1617" s="52" t="str">
        <x:f>IF($F1617="","",$F1617*$M1617)</x:f>
      </x:c>
      <x:c r="P1617" s="54" t="str">
        <x:f>IF('Deal_Master_Wide'!$BU$233="","",'Deal_Master_Wide'!$BU$233)</x:f>
      </x:c>
      <x:c r="Q1617" s="54" t="str">
        <x:f>IF('Deal_Master_Wide'!$CB$233="","",'Deal_Master_Wide'!$CB$233)</x:f>
      </x:c>
      <x:c r="R1617" s="54" t="str">
        <x:f>IF('Deal_Master_Wide'!$CI$233="","",'Deal_Master_Wide'!$CI$233)</x:f>
      </x:c>
      <x:c r="S1617" s="54" t="str">
        <x:f>IF('Deal_Master_Wide'!$CP$233="","",'Deal_Master_Wide'!$CP$233)</x:f>
      </x:c>
      <x:c r="T1617" s="54" t="str">
        <x:f>IF('Deal_Master_Wide'!$CW$233="","",'Deal_Master_Wide'!$CW$233)</x:f>
      </x:c>
      <x:c r="U1617" s="54" t="str">
        <x:f>IF('Deal_Master_Wide'!$DD$233="","",'Deal_Master_Wide'!$DD$233)</x:f>
      </x:c>
      <x:c r="V1617" s="56" t="str">
        <x:f>IF('Deal_Master_Wide'!$DK$233="","",'Deal_Master_Wide'!$DK$233)</x:f>
      </x:c>
      <x:c r="W1617" s="56" t="str">
        <x:f>IF('Deal_Master_Wide'!$DR$233="","",'Deal_Master_Wide'!$DR$233)</x:f>
      </x:c>
      <x:c r="X1617" s="56" t="str">
        <x:f>IF('Deal_Master_Wide'!$DY$233="","",'Deal_Master_Wide'!$DY$233)</x:f>
      </x:c>
      <x:c r="Y1617" s="118" t="str">
        <x:f>IF('Deal_Master_Wide'!$EF$233="","",'Deal_Master_Wide'!$EF$233)</x:f>
      </x:c>
      <x:c r="Z1617" s="118" t="str">
        <x:f>IF('Deal_Master_Wide'!$EM$233="","",'Deal_Master_Wide'!$EM$233)</x:f>
      </x:c>
      <x:c r="AA1617" s="52" t="str">
        <x:f>IF('Deal_Master_Wide'!$AL$233="","",'Deal_Master_Wide'!$AL$233)</x:f>
        <x:v>Unknown</x:v>
      </x:c>
      <x:c r="AB1617" s="54" t="str">
        <x:f>IF('Deal_Master_Wide'!$AF$233="","",'Deal_Master_Wide'!$AF$233)</x:f>
      </x:c>
      <x:c r="AC1617" s="52" t="str">
        <x:f>IF(COUNT($P1617,$Q1617,$R1617,$S1617,$T1617,$U1617,$V1617,$W1617,$X1617)=9,"Yes","No")</x:f>
        <x:v>No</x:v>
      </x:c>
      <x:c r="AD1617" s="52" t="str">
        <x:f>IF(COUNT($Y1617,$Z1617)=2,"Yes","No")</x:f>
        <x:v>No</x:v>
      </x:c>
      <x:c r="AE1617" s="50" t="str"/>
      <x:c r="AF1617" t="str"/>
    </x:row>
    <x:row r="1618" ht="20" customHeight="1">
      <x:c r="A1618" s="50" t="str">
        <x:v>CTL-0231</x:v>
      </x:c>
      <x:c r="B1618" s="50" t="str">
        <x:v>Candidate alternative-rationale group</x:v>
      </x:c>
      <x:c r="C1618" s="52" t="str">
        <x:f>IF('Deal_Master_Wide'!$AU$233="","",'Deal_Master_Wide'!$AU$233)</x:f>
        <x:v>Not reviewed</x:v>
      </x:c>
      <x:c r="D1618" s="52" t="str">
        <x:f>IF('Deal_Master_Wide'!$AV$233="","",'Deal_Master_Wide'!$AV$233)</x:f>
        <x:v>Not assessed</x:v>
      </x:c>
      <x:c r="E1618" s="50" t="n">
        <x:v>0</x:v>
      </x:c>
      <x:c r="F1618" s="52" t="str">
        <x:f>IF(OR($C1618="High-confidence innovation-driven",$C1618="Medium-confidence innovation-driven"),1,IF($C1618="Clear alternative-rationale",0,""))</x:f>
      </x:c>
      <x:c r="G1618" s="52" t="str">
        <x:f>IF('Deal_Master_Wide'!$M$233="","",'Deal_Master_Wide'!$M$233)</x:f>
        <x:v>Review</x:v>
      </x:c>
      <x:c r="H1618" s="50" t="str">
        <x:v>Linical Americas</x:v>
      </x:c>
      <x:c r="I1618" s="50" t="str">
        <x:v>Altair Clinical Ltd</x:v>
      </x:c>
      <x:c r="J1618" s="50" t="n">
        <x:v>2015</x:v>
      </x:c>
      <x:c r="K1618" s="50" t="n">
        <x:v>3</x:v>
      </x:c>
      <x:c r="L1618" s="50" t="n">
        <x:v>2018</x:v>
      </x:c>
      <x:c r="M1618" s="50" t="n">
        <x:v>1</x:v>
      </x:c>
      <x:c r="N1618" s="50" t="n">
        <x:v>1</x:v>
      </x:c>
      <x:c r="O1618" s="52" t="str">
        <x:f>IF($F1618="","",$F1618*$M1618)</x:f>
      </x:c>
      <x:c r="P1618" s="54" t="str">
        <x:f>IF('Deal_Master_Wide'!$BV$233="","",'Deal_Master_Wide'!$BV$233)</x:f>
      </x:c>
      <x:c r="Q1618" s="54" t="str">
        <x:f>IF('Deal_Master_Wide'!$CC$233="","",'Deal_Master_Wide'!$CC$233)</x:f>
      </x:c>
      <x:c r="R1618" s="54" t="str">
        <x:f>IF('Deal_Master_Wide'!$CJ$233="","",'Deal_Master_Wide'!$CJ$233)</x:f>
      </x:c>
      <x:c r="S1618" s="54" t="str">
        <x:f>IF('Deal_Master_Wide'!$CQ$233="","",'Deal_Master_Wide'!$CQ$233)</x:f>
      </x:c>
      <x:c r="T1618" s="54" t="str">
        <x:f>IF('Deal_Master_Wide'!$CX$233="","",'Deal_Master_Wide'!$CX$233)</x:f>
      </x:c>
      <x:c r="U1618" s="54" t="str">
        <x:f>IF('Deal_Master_Wide'!$DE$233="","",'Deal_Master_Wide'!$DE$233)</x:f>
      </x:c>
      <x:c r="V1618" s="56" t="str">
        <x:f>IF('Deal_Master_Wide'!$DL$233="","",'Deal_Master_Wide'!$DL$233)</x:f>
      </x:c>
      <x:c r="W1618" s="56" t="str">
        <x:f>IF('Deal_Master_Wide'!$DS$233="","",'Deal_Master_Wide'!$DS$233)</x:f>
      </x:c>
      <x:c r="X1618" s="56" t="str">
        <x:f>IF('Deal_Master_Wide'!$DZ$233="","",'Deal_Master_Wide'!$DZ$233)</x:f>
      </x:c>
      <x:c r="Y1618" s="118" t="str">
        <x:f>IF('Deal_Master_Wide'!$EG$233="","",'Deal_Master_Wide'!$EG$233)</x:f>
      </x:c>
      <x:c r="Z1618" s="118" t="str">
        <x:f>IF('Deal_Master_Wide'!$EN$233="","",'Deal_Master_Wide'!$EN$233)</x:f>
      </x:c>
      <x:c r="AA1618" s="52" t="str">
        <x:f>IF('Deal_Master_Wide'!$AL$233="","",'Deal_Master_Wide'!$AL$233)</x:f>
        <x:v>Unknown</x:v>
      </x:c>
      <x:c r="AB1618" s="54" t="str">
        <x:f>IF('Deal_Master_Wide'!$AF$233="","",'Deal_Master_Wide'!$AF$233)</x:f>
      </x:c>
      <x:c r="AC1618" s="52" t="str">
        <x:f>IF(COUNT($P1618,$Q1618,$R1618,$S1618,$T1618,$U1618,$V1618,$W1618,$X1618)=9,"Yes","No")</x:f>
        <x:v>No</x:v>
      </x:c>
      <x:c r="AD1618" s="52" t="str">
        <x:f>IF(COUNT($Y1618,$Z1618)=2,"Yes","No")</x:f>
        <x:v>No</x:v>
      </x:c>
      <x:c r="AE1618" s="50" t="str"/>
      <x:c r="AF1618" t="str"/>
    </x:row>
    <x:row r="1619" ht="20" customHeight="1">
      <x:c r="A1619" s="50" t="str">
        <x:v>CTL-0232</x:v>
      </x:c>
      <x:c r="B1619" s="50" t="str">
        <x:v>Candidate alternative-rationale group</x:v>
      </x:c>
      <x:c r="C1619" s="52" t="str">
        <x:f>IF('Deal_Master_Wide'!$AU$234="","",'Deal_Master_Wide'!$AU$234)</x:f>
        <x:v>Not reviewed</x:v>
      </x:c>
      <x:c r="D1619" s="52" t="str">
        <x:f>IF('Deal_Master_Wide'!$AV$234="","",'Deal_Master_Wide'!$AV$234)</x:f>
        <x:v>Not assessed</x:v>
      </x:c>
      <x:c r="E1619" s="50" t="n">
        <x:v>0</x:v>
      </x:c>
      <x:c r="F1619" s="52" t="str">
        <x:f>IF(OR($C1619="High-confidence innovation-driven",$C1619="Medium-confidence innovation-driven"),1,IF($C1619="Clear alternative-rationale",0,""))</x:f>
      </x:c>
      <x:c r="G1619" s="52" t="str">
        <x:f>IF('Deal_Master_Wide'!$M$234="","",'Deal_Master_Wide'!$M$234)</x:f>
        <x:v>Review</x:v>
      </x:c>
      <x:c r="H1619" s="50" t="str">
        <x:v>PPF Group NV; SOTIO Biotech AS</x:v>
      </x:c>
      <x:c r="I1619" s="50" t="str">
        <x:v>Cytune Pharma SAS</x:v>
      </x:c>
      <x:c r="J1619" s="50" t="n">
        <x:v>2015</x:v>
      </x:c>
      <x:c r="K1619" s="50" t="n">
        <x:v>-3</x:v>
      </x:c>
      <x:c r="L1619" s="50" t="n">
        <x:v>2012</x:v>
      </x:c>
      <x:c r="M1619" s="50" t="n">
        <x:v>0</x:v>
      </x:c>
      <x:c r="N1619" s="50" t="n">
        <x:v>0</x:v>
      </x:c>
      <x:c r="O1619" s="52" t="str">
        <x:f>IF($F1619="","",$F1619*$M1619)</x:f>
      </x:c>
      <x:c r="P1619" s="54" t="str">
        <x:f>IF('Deal_Master_Wide'!$BP$234="","",'Deal_Master_Wide'!$BP$234)</x:f>
      </x:c>
      <x:c r="Q1619" s="54" t="str">
        <x:f>IF('Deal_Master_Wide'!$BW$234="","",'Deal_Master_Wide'!$BW$234)</x:f>
      </x:c>
      <x:c r="R1619" s="54" t="str">
        <x:f>IF('Deal_Master_Wide'!$CD$234="","",'Deal_Master_Wide'!$CD$234)</x:f>
      </x:c>
      <x:c r="S1619" s="54" t="str">
        <x:f>IF('Deal_Master_Wide'!$CK$234="","",'Deal_Master_Wide'!$CK$234)</x:f>
      </x:c>
      <x:c r="T1619" s="54" t="str">
        <x:f>IF('Deal_Master_Wide'!$CR$234="","",'Deal_Master_Wide'!$CR$234)</x:f>
      </x:c>
      <x:c r="U1619" s="54" t="str">
        <x:f>IF('Deal_Master_Wide'!$CY$234="","",'Deal_Master_Wide'!$CY$234)</x:f>
      </x:c>
      <x:c r="V1619" s="56" t="str">
        <x:f>IF('Deal_Master_Wide'!$DF$234="","",'Deal_Master_Wide'!$DF$234)</x:f>
      </x:c>
      <x:c r="W1619" s="56" t="str">
        <x:f>IF('Deal_Master_Wide'!$DM$234="","",'Deal_Master_Wide'!$DM$234)</x:f>
      </x:c>
      <x:c r="X1619" s="56" t="str">
        <x:f>IF('Deal_Master_Wide'!$DT$234="","",'Deal_Master_Wide'!$DT$234)</x:f>
      </x:c>
      <x:c r="Y1619" s="118" t="str">
        <x:f>IF('Deal_Master_Wide'!$EA$234="","",'Deal_Master_Wide'!$EA$234)</x:f>
      </x:c>
      <x:c r="Z1619" s="118" t="str">
        <x:f>IF('Deal_Master_Wide'!$EH$234="","",'Deal_Master_Wide'!$EH$234)</x:f>
      </x:c>
      <x:c r="AA1619" s="52" t="str">
        <x:f>IF('Deal_Master_Wide'!$AL$234="","",'Deal_Master_Wide'!$AL$234)</x:f>
        <x:v>Unknown</x:v>
      </x:c>
      <x:c r="AB1619" s="54" t="str">
        <x:f>IF('Deal_Master_Wide'!$AF$234="","",'Deal_Master_Wide'!$AF$234)</x:f>
      </x:c>
      <x:c r="AC1619" s="52" t="str">
        <x:f>IF(COUNT($P1619,$Q1619,$R1619,$S1619,$T1619,$U1619,$V1619,$W1619,$X1619)=9,"Yes","No")</x:f>
        <x:v>No</x:v>
      </x:c>
      <x:c r="AD1619" s="52" t="str">
        <x:f>IF(COUNT($Y1619,$Z1619)=2,"Yes","No")</x:f>
        <x:v>No</x:v>
      </x:c>
      <x:c r="AE1619" s="50" t="str"/>
      <x:c r="AF1619" t="str"/>
    </x:row>
    <x:row r="1620" ht="20" customHeight="1">
      <x:c r="A1620" s="50" t="str">
        <x:v>CTL-0232</x:v>
      </x:c>
      <x:c r="B1620" s="50" t="str">
        <x:v>Candidate alternative-rationale group</x:v>
      </x:c>
      <x:c r="C1620" s="52" t="str">
        <x:f>IF('Deal_Master_Wide'!$AU$234="","",'Deal_Master_Wide'!$AU$234)</x:f>
        <x:v>Not reviewed</x:v>
      </x:c>
      <x:c r="D1620" s="52" t="str">
        <x:f>IF('Deal_Master_Wide'!$AV$234="","",'Deal_Master_Wide'!$AV$234)</x:f>
        <x:v>Not assessed</x:v>
      </x:c>
      <x:c r="E1620" s="50" t="n">
        <x:v>0</x:v>
      </x:c>
      <x:c r="F1620" s="52" t="str">
        <x:f>IF(OR($C1620="High-confidence innovation-driven",$C1620="Medium-confidence innovation-driven"),1,IF($C1620="Clear alternative-rationale",0,""))</x:f>
      </x:c>
      <x:c r="G1620" s="52" t="str">
        <x:f>IF('Deal_Master_Wide'!$M$234="","",'Deal_Master_Wide'!$M$234)</x:f>
        <x:v>Review</x:v>
      </x:c>
      <x:c r="H1620" s="50" t="str">
        <x:v>PPF Group NV; SOTIO Biotech AS</x:v>
      </x:c>
      <x:c r="I1620" s="50" t="str">
        <x:v>Cytune Pharma SAS</x:v>
      </x:c>
      <x:c r="J1620" s="50" t="n">
        <x:v>2015</x:v>
      </x:c>
      <x:c r="K1620" s="50" t="n">
        <x:v>-2</x:v>
      </x:c>
      <x:c r="L1620" s="50" t="n">
        <x:v>2013</x:v>
      </x:c>
      <x:c r="M1620" s="50" t="n">
        <x:v>0</x:v>
      </x:c>
      <x:c r="N1620" s="50" t="n">
        <x:v>0</x:v>
      </x:c>
      <x:c r="O1620" s="52" t="str">
        <x:f>IF($F1620="","",$F1620*$M1620)</x:f>
      </x:c>
      <x:c r="P1620" s="54" t="str">
        <x:f>IF('Deal_Master_Wide'!$BQ$234="","",'Deal_Master_Wide'!$BQ$234)</x:f>
      </x:c>
      <x:c r="Q1620" s="54" t="str">
        <x:f>IF('Deal_Master_Wide'!$BX$234="","",'Deal_Master_Wide'!$BX$234)</x:f>
      </x:c>
      <x:c r="R1620" s="54" t="str">
        <x:f>IF('Deal_Master_Wide'!$CE$234="","",'Deal_Master_Wide'!$CE$234)</x:f>
      </x:c>
      <x:c r="S1620" s="54" t="str">
        <x:f>IF('Deal_Master_Wide'!$CL$234="","",'Deal_Master_Wide'!$CL$234)</x:f>
      </x:c>
      <x:c r="T1620" s="54" t="str">
        <x:f>IF('Deal_Master_Wide'!$CS$234="","",'Deal_Master_Wide'!$CS$234)</x:f>
      </x:c>
      <x:c r="U1620" s="54" t="str">
        <x:f>IF('Deal_Master_Wide'!$CZ$234="","",'Deal_Master_Wide'!$CZ$234)</x:f>
      </x:c>
      <x:c r="V1620" s="56" t="str">
        <x:f>IF('Deal_Master_Wide'!$DG$234="","",'Deal_Master_Wide'!$DG$234)</x:f>
      </x:c>
      <x:c r="W1620" s="56" t="str">
        <x:f>IF('Deal_Master_Wide'!$DN$234="","",'Deal_Master_Wide'!$DN$234)</x:f>
      </x:c>
      <x:c r="X1620" s="56" t="str">
        <x:f>IF('Deal_Master_Wide'!$DU$234="","",'Deal_Master_Wide'!$DU$234)</x:f>
      </x:c>
      <x:c r="Y1620" s="118" t="str">
        <x:f>IF('Deal_Master_Wide'!$EB$234="","",'Deal_Master_Wide'!$EB$234)</x:f>
      </x:c>
      <x:c r="Z1620" s="118" t="str">
        <x:f>IF('Deal_Master_Wide'!$EI$234="","",'Deal_Master_Wide'!$EI$234)</x:f>
      </x:c>
      <x:c r="AA1620" s="52" t="str">
        <x:f>IF('Deal_Master_Wide'!$AL$234="","",'Deal_Master_Wide'!$AL$234)</x:f>
        <x:v>Unknown</x:v>
      </x:c>
      <x:c r="AB1620" s="54" t="str">
        <x:f>IF('Deal_Master_Wide'!$AF$234="","",'Deal_Master_Wide'!$AF$234)</x:f>
      </x:c>
      <x:c r="AC1620" s="52" t="str">
        <x:f>IF(COUNT($P1620,$Q1620,$R1620,$S1620,$T1620,$U1620,$V1620,$W1620,$X1620)=9,"Yes","No")</x:f>
        <x:v>No</x:v>
      </x:c>
      <x:c r="AD1620" s="52" t="str">
        <x:f>IF(COUNT($Y1620,$Z1620)=2,"Yes","No")</x:f>
        <x:v>No</x:v>
      </x:c>
      <x:c r="AE1620" s="50" t="str"/>
      <x:c r="AF1620" t="str"/>
    </x:row>
    <x:row r="1621" ht="20" customHeight="1">
      <x:c r="A1621" s="50" t="str">
        <x:v>CTL-0232</x:v>
      </x:c>
      <x:c r="B1621" s="50" t="str">
        <x:v>Candidate alternative-rationale group</x:v>
      </x:c>
      <x:c r="C1621" s="52" t="str">
        <x:f>IF('Deal_Master_Wide'!$AU$234="","",'Deal_Master_Wide'!$AU$234)</x:f>
        <x:v>Not reviewed</x:v>
      </x:c>
      <x:c r="D1621" s="52" t="str">
        <x:f>IF('Deal_Master_Wide'!$AV$234="","",'Deal_Master_Wide'!$AV$234)</x:f>
        <x:v>Not assessed</x:v>
      </x:c>
      <x:c r="E1621" s="50" t="n">
        <x:v>0</x:v>
      </x:c>
      <x:c r="F1621" s="52" t="str">
        <x:f>IF(OR($C1621="High-confidence innovation-driven",$C1621="Medium-confidence innovation-driven"),1,IF($C1621="Clear alternative-rationale",0,""))</x:f>
      </x:c>
      <x:c r="G1621" s="52" t="str">
        <x:f>IF('Deal_Master_Wide'!$M$234="","",'Deal_Master_Wide'!$M$234)</x:f>
        <x:v>Review</x:v>
      </x:c>
      <x:c r="H1621" s="50" t="str">
        <x:v>PPF Group NV; SOTIO Biotech AS</x:v>
      </x:c>
      <x:c r="I1621" s="50" t="str">
        <x:v>Cytune Pharma SAS</x:v>
      </x:c>
      <x:c r="J1621" s="50" t="n">
        <x:v>2015</x:v>
      </x:c>
      <x:c r="K1621" s="50" t="n">
        <x:v>-1</x:v>
      </x:c>
      <x:c r="L1621" s="50" t="n">
        <x:v>2014</x:v>
      </x:c>
      <x:c r="M1621" s="50" t="n">
        <x:v>0</x:v>
      </x:c>
      <x:c r="N1621" s="50" t="n">
        <x:v>0</x:v>
      </x:c>
      <x:c r="O1621" s="52" t="str">
        <x:f>IF($F1621="","",$F1621*$M1621)</x:f>
      </x:c>
      <x:c r="P1621" s="54" t="str">
        <x:f>IF('Deal_Master_Wide'!$BR$234="","",'Deal_Master_Wide'!$BR$234)</x:f>
      </x:c>
      <x:c r="Q1621" s="54" t="str">
        <x:f>IF('Deal_Master_Wide'!$BY$234="","",'Deal_Master_Wide'!$BY$234)</x:f>
      </x:c>
      <x:c r="R1621" s="54" t="str">
        <x:f>IF('Deal_Master_Wide'!$CF$234="","",'Deal_Master_Wide'!$CF$234)</x:f>
      </x:c>
      <x:c r="S1621" s="54" t="str">
        <x:f>IF('Deal_Master_Wide'!$CM$234="","",'Deal_Master_Wide'!$CM$234)</x:f>
      </x:c>
      <x:c r="T1621" s="54" t="str">
        <x:f>IF('Deal_Master_Wide'!$CT$234="","",'Deal_Master_Wide'!$CT$234)</x:f>
      </x:c>
      <x:c r="U1621" s="54" t="str">
        <x:f>IF('Deal_Master_Wide'!$DA$234="","",'Deal_Master_Wide'!$DA$234)</x:f>
      </x:c>
      <x:c r="V1621" s="56" t="str">
        <x:f>IF('Deal_Master_Wide'!$DH$234="","",'Deal_Master_Wide'!$DH$234)</x:f>
      </x:c>
      <x:c r="W1621" s="56" t="str">
        <x:f>IF('Deal_Master_Wide'!$DO$234="","",'Deal_Master_Wide'!$DO$234)</x:f>
      </x:c>
      <x:c r="X1621" s="56" t="str">
        <x:f>IF('Deal_Master_Wide'!$DV$234="","",'Deal_Master_Wide'!$DV$234)</x:f>
      </x:c>
      <x:c r="Y1621" s="118" t="str">
        <x:f>IF('Deal_Master_Wide'!$EC$234="","",'Deal_Master_Wide'!$EC$234)</x:f>
      </x:c>
      <x:c r="Z1621" s="118" t="str">
        <x:f>IF('Deal_Master_Wide'!$EJ$234="","",'Deal_Master_Wide'!$EJ$234)</x:f>
      </x:c>
      <x:c r="AA1621" s="52" t="str">
        <x:f>IF('Deal_Master_Wide'!$AL$234="","",'Deal_Master_Wide'!$AL$234)</x:f>
        <x:v>Unknown</x:v>
      </x:c>
      <x:c r="AB1621" s="54" t="str">
        <x:f>IF('Deal_Master_Wide'!$AF$234="","",'Deal_Master_Wide'!$AF$234)</x:f>
      </x:c>
      <x:c r="AC1621" s="52" t="str">
        <x:f>IF(COUNT($P1621,$Q1621,$R1621,$S1621,$T1621,$U1621,$V1621,$W1621,$X1621)=9,"Yes","No")</x:f>
        <x:v>No</x:v>
      </x:c>
      <x:c r="AD1621" s="52" t="str">
        <x:f>IF(COUNT($Y1621,$Z1621)=2,"Yes","No")</x:f>
        <x:v>No</x:v>
      </x:c>
      <x:c r="AE1621" s="50" t="str"/>
      <x:c r="AF1621" t="str"/>
    </x:row>
    <x:row r="1622" ht="20" customHeight="1">
      <x:c r="A1622" s="50" t="str">
        <x:v>CTL-0232</x:v>
      </x:c>
      <x:c r="B1622" s="50" t="str">
        <x:v>Candidate alternative-rationale group</x:v>
      </x:c>
      <x:c r="C1622" s="52" t="str">
        <x:f>IF('Deal_Master_Wide'!$AU$234="","",'Deal_Master_Wide'!$AU$234)</x:f>
        <x:v>Not reviewed</x:v>
      </x:c>
      <x:c r="D1622" s="52" t="str">
        <x:f>IF('Deal_Master_Wide'!$AV$234="","",'Deal_Master_Wide'!$AV$234)</x:f>
        <x:v>Not assessed</x:v>
      </x:c>
      <x:c r="E1622" s="50" t="n">
        <x:v>0</x:v>
      </x:c>
      <x:c r="F1622" s="52" t="str">
        <x:f>IF(OR($C1622="High-confidence innovation-driven",$C1622="Medium-confidence innovation-driven"),1,IF($C1622="Clear alternative-rationale",0,""))</x:f>
      </x:c>
      <x:c r="G1622" s="52" t="str">
        <x:f>IF('Deal_Master_Wide'!$M$234="","",'Deal_Master_Wide'!$M$234)</x:f>
        <x:v>Review</x:v>
      </x:c>
      <x:c r="H1622" s="50" t="str">
        <x:v>PPF Group NV; SOTIO Biotech AS</x:v>
      </x:c>
      <x:c r="I1622" s="50" t="str">
        <x:v>Cytune Pharma SAS</x:v>
      </x:c>
      <x:c r="J1622" s="50" t="n">
        <x:v>2015</x:v>
      </x:c>
      <x:c r="K1622" s="50" t="n">
        <x:v>0</x:v>
      </x:c>
      <x:c r="L1622" s="50" t="n">
        <x:v>2015</x:v>
      </x:c>
      <x:c r="M1622" s="50" t="n">
        <x:v>0</x:v>
      </x:c>
      <x:c r="N1622" s="50" t="n">
        <x:v>1</x:v>
      </x:c>
      <x:c r="O1622" s="52" t="str">
        <x:f>IF($F1622="","",$F1622*$M1622)</x:f>
      </x:c>
      <x:c r="P1622" s="54" t="str">
        <x:f>IF('Deal_Master_Wide'!$BS$234="","",'Deal_Master_Wide'!$BS$234)</x:f>
      </x:c>
      <x:c r="Q1622" s="54" t="str">
        <x:f>IF('Deal_Master_Wide'!$BZ$234="","",'Deal_Master_Wide'!$BZ$234)</x:f>
      </x:c>
      <x:c r="R1622" s="54" t="str">
        <x:f>IF('Deal_Master_Wide'!$CG$234="","",'Deal_Master_Wide'!$CG$234)</x:f>
      </x:c>
      <x:c r="S1622" s="54" t="str">
        <x:f>IF('Deal_Master_Wide'!$CN$234="","",'Deal_Master_Wide'!$CN$234)</x:f>
      </x:c>
      <x:c r="T1622" s="54" t="str">
        <x:f>IF('Deal_Master_Wide'!$CU$234="","",'Deal_Master_Wide'!$CU$234)</x:f>
      </x:c>
      <x:c r="U1622" s="54" t="str">
        <x:f>IF('Deal_Master_Wide'!$DB$234="","",'Deal_Master_Wide'!$DB$234)</x:f>
      </x:c>
      <x:c r="V1622" s="56" t="str">
        <x:f>IF('Deal_Master_Wide'!$DI$234="","",'Deal_Master_Wide'!$DI$234)</x:f>
      </x:c>
      <x:c r="W1622" s="56" t="str">
        <x:f>IF('Deal_Master_Wide'!$DP$234="","",'Deal_Master_Wide'!$DP$234)</x:f>
      </x:c>
      <x:c r="X1622" s="56" t="str">
        <x:f>IF('Deal_Master_Wide'!$DW$234="","",'Deal_Master_Wide'!$DW$234)</x:f>
      </x:c>
      <x:c r="Y1622" s="118" t="str">
        <x:f>IF('Deal_Master_Wide'!$ED$234="","",'Deal_Master_Wide'!$ED$234)</x:f>
      </x:c>
      <x:c r="Z1622" s="118" t="str">
        <x:f>IF('Deal_Master_Wide'!$EK$234="","",'Deal_Master_Wide'!$EK$234)</x:f>
      </x:c>
      <x:c r="AA1622" s="52" t="str">
        <x:f>IF('Deal_Master_Wide'!$AL$234="","",'Deal_Master_Wide'!$AL$234)</x:f>
        <x:v>Unknown</x:v>
      </x:c>
      <x:c r="AB1622" s="54" t="str">
        <x:f>IF('Deal_Master_Wide'!$AF$234="","",'Deal_Master_Wide'!$AF$234)</x:f>
      </x:c>
      <x:c r="AC1622" s="52" t="str">
        <x:f>IF(COUNT($P1622,$Q1622,$R1622,$S1622,$T1622,$U1622,$V1622,$W1622,$X1622)=9,"Yes","No")</x:f>
        <x:v>No</x:v>
      </x:c>
      <x:c r="AD1622" s="52" t="str">
        <x:f>IF(COUNT($Y1622,$Z1622)=2,"Yes","No")</x:f>
        <x:v>No</x:v>
      </x:c>
      <x:c r="AE1622" s="50" t="str"/>
      <x:c r="AF1622" t="str"/>
    </x:row>
    <x:row r="1623" ht="20" customHeight="1">
      <x:c r="A1623" s="50" t="str">
        <x:v>CTL-0232</x:v>
      </x:c>
      <x:c r="B1623" s="50" t="str">
        <x:v>Candidate alternative-rationale group</x:v>
      </x:c>
      <x:c r="C1623" s="52" t="str">
        <x:f>IF('Deal_Master_Wide'!$AU$234="","",'Deal_Master_Wide'!$AU$234)</x:f>
        <x:v>Not reviewed</x:v>
      </x:c>
      <x:c r="D1623" s="52" t="str">
        <x:f>IF('Deal_Master_Wide'!$AV$234="","",'Deal_Master_Wide'!$AV$234)</x:f>
        <x:v>Not assessed</x:v>
      </x:c>
      <x:c r="E1623" s="50" t="n">
        <x:v>0</x:v>
      </x:c>
      <x:c r="F1623" s="52" t="str">
        <x:f>IF(OR($C1623="High-confidence innovation-driven",$C1623="Medium-confidence innovation-driven"),1,IF($C1623="Clear alternative-rationale",0,""))</x:f>
      </x:c>
      <x:c r="G1623" s="52" t="str">
        <x:f>IF('Deal_Master_Wide'!$M$234="","",'Deal_Master_Wide'!$M$234)</x:f>
        <x:v>Review</x:v>
      </x:c>
      <x:c r="H1623" s="50" t="str">
        <x:v>PPF Group NV; SOTIO Biotech AS</x:v>
      </x:c>
      <x:c r="I1623" s="50" t="str">
        <x:v>Cytune Pharma SAS</x:v>
      </x:c>
      <x:c r="J1623" s="50" t="n">
        <x:v>2015</x:v>
      </x:c>
      <x:c r="K1623" s="50" t="n">
        <x:v>1</x:v>
      </x:c>
      <x:c r="L1623" s="50" t="n">
        <x:v>2016</x:v>
      </x:c>
      <x:c r="M1623" s="50" t="n">
        <x:v>1</x:v>
      </x:c>
      <x:c r="N1623" s="50" t="n">
        <x:v>1</x:v>
      </x:c>
      <x:c r="O1623" s="52" t="str">
        <x:f>IF($F1623="","",$F1623*$M1623)</x:f>
      </x:c>
      <x:c r="P1623" s="54" t="str">
        <x:f>IF('Deal_Master_Wide'!$BT$234="","",'Deal_Master_Wide'!$BT$234)</x:f>
      </x:c>
      <x:c r="Q1623" s="54" t="str">
        <x:f>IF('Deal_Master_Wide'!$CA$234="","",'Deal_Master_Wide'!$CA$234)</x:f>
      </x:c>
      <x:c r="R1623" s="54" t="str">
        <x:f>IF('Deal_Master_Wide'!$CH$234="","",'Deal_Master_Wide'!$CH$234)</x:f>
      </x:c>
      <x:c r="S1623" s="54" t="str">
        <x:f>IF('Deal_Master_Wide'!$CO$234="","",'Deal_Master_Wide'!$CO$234)</x:f>
      </x:c>
      <x:c r="T1623" s="54" t="str">
        <x:f>IF('Deal_Master_Wide'!$CV$234="","",'Deal_Master_Wide'!$CV$234)</x:f>
      </x:c>
      <x:c r="U1623" s="54" t="str">
        <x:f>IF('Deal_Master_Wide'!$DC$234="","",'Deal_Master_Wide'!$DC$234)</x:f>
      </x:c>
      <x:c r="V1623" s="56" t="str">
        <x:f>IF('Deal_Master_Wide'!$DJ$234="","",'Deal_Master_Wide'!$DJ$234)</x:f>
      </x:c>
      <x:c r="W1623" s="56" t="str">
        <x:f>IF('Deal_Master_Wide'!$DQ$234="","",'Deal_Master_Wide'!$DQ$234)</x:f>
      </x:c>
      <x:c r="X1623" s="56" t="str">
        <x:f>IF('Deal_Master_Wide'!$DX$234="","",'Deal_Master_Wide'!$DX$234)</x:f>
      </x:c>
      <x:c r="Y1623" s="118" t="str">
        <x:f>IF('Deal_Master_Wide'!$EE$234="","",'Deal_Master_Wide'!$EE$234)</x:f>
      </x:c>
      <x:c r="Z1623" s="118" t="str">
        <x:f>IF('Deal_Master_Wide'!$EL$234="","",'Deal_Master_Wide'!$EL$234)</x:f>
      </x:c>
      <x:c r="AA1623" s="52" t="str">
        <x:f>IF('Deal_Master_Wide'!$AL$234="","",'Deal_Master_Wide'!$AL$234)</x:f>
        <x:v>Unknown</x:v>
      </x:c>
      <x:c r="AB1623" s="54" t="str">
        <x:f>IF('Deal_Master_Wide'!$AF$234="","",'Deal_Master_Wide'!$AF$234)</x:f>
      </x:c>
      <x:c r="AC1623" s="52" t="str">
        <x:f>IF(COUNT($P1623,$Q1623,$R1623,$S1623,$T1623,$U1623,$V1623,$W1623,$X1623)=9,"Yes","No")</x:f>
        <x:v>No</x:v>
      </x:c>
      <x:c r="AD1623" s="52" t="str">
        <x:f>IF(COUNT($Y1623,$Z1623)=2,"Yes","No")</x:f>
        <x:v>No</x:v>
      </x:c>
      <x:c r="AE1623" s="50" t="str"/>
      <x:c r="AF1623" t="str"/>
    </x:row>
    <x:row r="1624" ht="20" customHeight="1">
      <x:c r="A1624" s="50" t="str">
        <x:v>CTL-0232</x:v>
      </x:c>
      <x:c r="B1624" s="50" t="str">
        <x:v>Candidate alternative-rationale group</x:v>
      </x:c>
      <x:c r="C1624" s="52" t="str">
        <x:f>IF('Deal_Master_Wide'!$AU$234="","",'Deal_Master_Wide'!$AU$234)</x:f>
        <x:v>Not reviewed</x:v>
      </x:c>
      <x:c r="D1624" s="52" t="str">
        <x:f>IF('Deal_Master_Wide'!$AV$234="","",'Deal_Master_Wide'!$AV$234)</x:f>
        <x:v>Not assessed</x:v>
      </x:c>
      <x:c r="E1624" s="50" t="n">
        <x:v>0</x:v>
      </x:c>
      <x:c r="F1624" s="52" t="str">
        <x:f>IF(OR($C1624="High-confidence innovation-driven",$C1624="Medium-confidence innovation-driven"),1,IF($C1624="Clear alternative-rationale",0,""))</x:f>
      </x:c>
      <x:c r="G1624" s="52" t="str">
        <x:f>IF('Deal_Master_Wide'!$M$234="","",'Deal_Master_Wide'!$M$234)</x:f>
        <x:v>Review</x:v>
      </x:c>
      <x:c r="H1624" s="50" t="str">
        <x:v>PPF Group NV; SOTIO Biotech AS</x:v>
      </x:c>
      <x:c r="I1624" s="50" t="str">
        <x:v>Cytune Pharma SAS</x:v>
      </x:c>
      <x:c r="J1624" s="50" t="n">
        <x:v>2015</x:v>
      </x:c>
      <x:c r="K1624" s="50" t="n">
        <x:v>2</x:v>
      </x:c>
      <x:c r="L1624" s="50" t="n">
        <x:v>2017</x:v>
      </x:c>
      <x:c r="M1624" s="50" t="n">
        <x:v>1</x:v>
      </x:c>
      <x:c r="N1624" s="50" t="n">
        <x:v>1</x:v>
      </x:c>
      <x:c r="O1624" s="52" t="str">
        <x:f>IF($F1624="","",$F1624*$M1624)</x:f>
      </x:c>
      <x:c r="P1624" s="54" t="str">
        <x:f>IF('Deal_Master_Wide'!$BU$234="","",'Deal_Master_Wide'!$BU$234)</x:f>
      </x:c>
      <x:c r="Q1624" s="54" t="str">
        <x:f>IF('Deal_Master_Wide'!$CB$234="","",'Deal_Master_Wide'!$CB$234)</x:f>
      </x:c>
      <x:c r="R1624" s="54" t="str">
        <x:f>IF('Deal_Master_Wide'!$CI$234="","",'Deal_Master_Wide'!$CI$234)</x:f>
      </x:c>
      <x:c r="S1624" s="54" t="str">
        <x:f>IF('Deal_Master_Wide'!$CP$234="","",'Deal_Master_Wide'!$CP$234)</x:f>
      </x:c>
      <x:c r="T1624" s="54" t="str">
        <x:f>IF('Deal_Master_Wide'!$CW$234="","",'Deal_Master_Wide'!$CW$234)</x:f>
      </x:c>
      <x:c r="U1624" s="54" t="str">
        <x:f>IF('Deal_Master_Wide'!$DD$234="","",'Deal_Master_Wide'!$DD$234)</x:f>
      </x:c>
      <x:c r="V1624" s="56" t="str">
        <x:f>IF('Deal_Master_Wide'!$DK$234="","",'Deal_Master_Wide'!$DK$234)</x:f>
      </x:c>
      <x:c r="W1624" s="56" t="str">
        <x:f>IF('Deal_Master_Wide'!$DR$234="","",'Deal_Master_Wide'!$DR$234)</x:f>
      </x:c>
      <x:c r="X1624" s="56" t="str">
        <x:f>IF('Deal_Master_Wide'!$DY$234="","",'Deal_Master_Wide'!$DY$234)</x:f>
      </x:c>
      <x:c r="Y1624" s="118" t="str">
        <x:f>IF('Deal_Master_Wide'!$EF$234="","",'Deal_Master_Wide'!$EF$234)</x:f>
      </x:c>
      <x:c r="Z1624" s="118" t="str">
        <x:f>IF('Deal_Master_Wide'!$EM$234="","",'Deal_Master_Wide'!$EM$234)</x:f>
      </x:c>
      <x:c r="AA1624" s="52" t="str">
        <x:f>IF('Deal_Master_Wide'!$AL$234="","",'Deal_Master_Wide'!$AL$234)</x:f>
        <x:v>Unknown</x:v>
      </x:c>
      <x:c r="AB1624" s="54" t="str">
        <x:f>IF('Deal_Master_Wide'!$AF$234="","",'Deal_Master_Wide'!$AF$234)</x:f>
      </x:c>
      <x:c r="AC1624" s="52" t="str">
        <x:f>IF(COUNT($P1624,$Q1624,$R1624,$S1624,$T1624,$U1624,$V1624,$W1624,$X1624)=9,"Yes","No")</x:f>
        <x:v>No</x:v>
      </x:c>
      <x:c r="AD1624" s="52" t="str">
        <x:f>IF(COUNT($Y1624,$Z1624)=2,"Yes","No")</x:f>
        <x:v>No</x:v>
      </x:c>
      <x:c r="AE1624" s="50" t="str"/>
      <x:c r="AF1624" t="str"/>
    </x:row>
    <x:row r="1625" ht="20" customHeight="1">
      <x:c r="A1625" s="50" t="str">
        <x:v>CTL-0232</x:v>
      </x:c>
      <x:c r="B1625" s="50" t="str">
        <x:v>Candidate alternative-rationale group</x:v>
      </x:c>
      <x:c r="C1625" s="52" t="str">
        <x:f>IF('Deal_Master_Wide'!$AU$234="","",'Deal_Master_Wide'!$AU$234)</x:f>
        <x:v>Not reviewed</x:v>
      </x:c>
      <x:c r="D1625" s="52" t="str">
        <x:f>IF('Deal_Master_Wide'!$AV$234="","",'Deal_Master_Wide'!$AV$234)</x:f>
        <x:v>Not assessed</x:v>
      </x:c>
      <x:c r="E1625" s="50" t="n">
        <x:v>0</x:v>
      </x:c>
      <x:c r="F1625" s="52" t="str">
        <x:f>IF(OR($C1625="High-confidence innovation-driven",$C1625="Medium-confidence innovation-driven"),1,IF($C1625="Clear alternative-rationale",0,""))</x:f>
      </x:c>
      <x:c r="G1625" s="52" t="str">
        <x:f>IF('Deal_Master_Wide'!$M$234="","",'Deal_Master_Wide'!$M$234)</x:f>
        <x:v>Review</x:v>
      </x:c>
      <x:c r="H1625" s="50" t="str">
        <x:v>PPF Group NV; SOTIO Biotech AS</x:v>
      </x:c>
      <x:c r="I1625" s="50" t="str">
        <x:v>Cytune Pharma SAS</x:v>
      </x:c>
      <x:c r="J1625" s="50" t="n">
        <x:v>2015</x:v>
      </x:c>
      <x:c r="K1625" s="50" t="n">
        <x:v>3</x:v>
      </x:c>
      <x:c r="L1625" s="50" t="n">
        <x:v>2018</x:v>
      </x:c>
      <x:c r="M1625" s="50" t="n">
        <x:v>1</x:v>
      </x:c>
      <x:c r="N1625" s="50" t="n">
        <x:v>1</x:v>
      </x:c>
      <x:c r="O1625" s="52" t="str">
        <x:f>IF($F1625="","",$F1625*$M1625)</x:f>
      </x:c>
      <x:c r="P1625" s="54" t="str">
        <x:f>IF('Deal_Master_Wide'!$BV$234="","",'Deal_Master_Wide'!$BV$234)</x:f>
      </x:c>
      <x:c r="Q1625" s="54" t="str">
        <x:f>IF('Deal_Master_Wide'!$CC$234="","",'Deal_Master_Wide'!$CC$234)</x:f>
      </x:c>
      <x:c r="R1625" s="54" t="str">
        <x:f>IF('Deal_Master_Wide'!$CJ$234="","",'Deal_Master_Wide'!$CJ$234)</x:f>
      </x:c>
      <x:c r="S1625" s="54" t="str">
        <x:f>IF('Deal_Master_Wide'!$CQ$234="","",'Deal_Master_Wide'!$CQ$234)</x:f>
      </x:c>
      <x:c r="T1625" s="54" t="str">
        <x:f>IF('Deal_Master_Wide'!$CX$234="","",'Deal_Master_Wide'!$CX$234)</x:f>
      </x:c>
      <x:c r="U1625" s="54" t="str">
        <x:f>IF('Deal_Master_Wide'!$DE$234="","",'Deal_Master_Wide'!$DE$234)</x:f>
      </x:c>
      <x:c r="V1625" s="56" t="str">
        <x:f>IF('Deal_Master_Wide'!$DL$234="","",'Deal_Master_Wide'!$DL$234)</x:f>
      </x:c>
      <x:c r="W1625" s="56" t="str">
        <x:f>IF('Deal_Master_Wide'!$DS$234="","",'Deal_Master_Wide'!$DS$234)</x:f>
      </x:c>
      <x:c r="X1625" s="56" t="str">
        <x:f>IF('Deal_Master_Wide'!$DZ$234="","",'Deal_Master_Wide'!$DZ$234)</x:f>
      </x:c>
      <x:c r="Y1625" s="118" t="str">
        <x:f>IF('Deal_Master_Wide'!$EG$234="","",'Deal_Master_Wide'!$EG$234)</x:f>
      </x:c>
      <x:c r="Z1625" s="118" t="str">
        <x:f>IF('Deal_Master_Wide'!$EN$234="","",'Deal_Master_Wide'!$EN$234)</x:f>
      </x:c>
      <x:c r="AA1625" s="52" t="str">
        <x:f>IF('Deal_Master_Wide'!$AL$234="","",'Deal_Master_Wide'!$AL$234)</x:f>
        <x:v>Unknown</x:v>
      </x:c>
      <x:c r="AB1625" s="54" t="str">
        <x:f>IF('Deal_Master_Wide'!$AF$234="","",'Deal_Master_Wide'!$AF$234)</x:f>
      </x:c>
      <x:c r="AC1625" s="52" t="str">
        <x:f>IF(COUNT($P1625,$Q1625,$R1625,$S1625,$T1625,$U1625,$V1625,$W1625,$X1625)=9,"Yes","No")</x:f>
        <x:v>No</x:v>
      </x:c>
      <x:c r="AD1625" s="52" t="str">
        <x:f>IF(COUNT($Y1625,$Z1625)=2,"Yes","No")</x:f>
        <x:v>No</x:v>
      </x:c>
      <x:c r="AE1625" s="50" t="str"/>
      <x:c r="AF1625" t="str"/>
    </x:row>
    <x:row r="1626" ht="20" customHeight="1">
      <x:c r="A1626" s="50" t="str">
        <x:v>CTL-0233</x:v>
      </x:c>
      <x:c r="B1626" s="50" t="str">
        <x:v>Candidate alternative-rationale group</x:v>
      </x:c>
      <x:c r="C1626" s="52" t="str">
        <x:f>IF('Deal_Master_Wide'!$AU$235="","",'Deal_Master_Wide'!$AU$235)</x:f>
        <x:v>Not reviewed</x:v>
      </x:c>
      <x:c r="D1626" s="52" t="str">
        <x:f>IF('Deal_Master_Wide'!$AV$235="","",'Deal_Master_Wide'!$AV$235)</x:f>
        <x:v>Not assessed</x:v>
      </x:c>
      <x:c r="E1626" s="50" t="n">
        <x:v>0</x:v>
      </x:c>
      <x:c r="F1626" s="52" t="str">
        <x:f>IF(OR($C1626="High-confidence innovation-driven",$C1626="Medium-confidence innovation-driven"),1,IF($C1626="Clear alternative-rationale",0,""))</x:f>
      </x:c>
      <x:c r="G1626" s="52" t="str">
        <x:f>IF('Deal_Master_Wide'!$M$235="","",'Deal_Master_Wide'!$M$235)</x:f>
        <x:v>Review</x:v>
      </x:c>
      <x:c r="H1626" s="50" t="str">
        <x:v>Incanthera Plc</x:v>
      </x:c>
      <x:c r="I1626" s="50" t="str">
        <x:v>Spear Therapeutics</x:v>
      </x:c>
      <x:c r="J1626" s="50" t="n">
        <x:v>2015</x:v>
      </x:c>
      <x:c r="K1626" s="50" t="n">
        <x:v>-3</x:v>
      </x:c>
      <x:c r="L1626" s="50" t="n">
        <x:v>2012</x:v>
      </x:c>
      <x:c r="M1626" s="50" t="n">
        <x:v>0</x:v>
      </x:c>
      <x:c r="N1626" s="50" t="n">
        <x:v>0</x:v>
      </x:c>
      <x:c r="O1626" s="52" t="str">
        <x:f>IF($F1626="","",$F1626*$M1626)</x:f>
      </x:c>
      <x:c r="P1626" s="54" t="str">
        <x:f>IF('Deal_Master_Wide'!$BP$235="","",'Deal_Master_Wide'!$BP$235)</x:f>
      </x:c>
      <x:c r="Q1626" s="54" t="str">
        <x:f>IF('Deal_Master_Wide'!$BW$235="","",'Deal_Master_Wide'!$BW$235)</x:f>
      </x:c>
      <x:c r="R1626" s="54" t="str">
        <x:f>IF('Deal_Master_Wide'!$CD$235="","",'Deal_Master_Wide'!$CD$235)</x:f>
      </x:c>
      <x:c r="S1626" s="54" t="str">
        <x:f>IF('Deal_Master_Wide'!$CK$235="","",'Deal_Master_Wide'!$CK$235)</x:f>
      </x:c>
      <x:c r="T1626" s="54" t="str">
        <x:f>IF('Deal_Master_Wide'!$CR$235="","",'Deal_Master_Wide'!$CR$235)</x:f>
      </x:c>
      <x:c r="U1626" s="54" t="str">
        <x:f>IF('Deal_Master_Wide'!$CY$235="","",'Deal_Master_Wide'!$CY$235)</x:f>
      </x:c>
      <x:c r="V1626" s="56" t="str">
        <x:f>IF('Deal_Master_Wide'!$DF$235="","",'Deal_Master_Wide'!$DF$235)</x:f>
      </x:c>
      <x:c r="W1626" s="56" t="str">
        <x:f>IF('Deal_Master_Wide'!$DM$235="","",'Deal_Master_Wide'!$DM$235)</x:f>
      </x:c>
      <x:c r="X1626" s="56" t="str">
        <x:f>IF('Deal_Master_Wide'!$DT$235="","",'Deal_Master_Wide'!$DT$235)</x:f>
      </x:c>
      <x:c r="Y1626" s="118" t="str">
        <x:f>IF('Deal_Master_Wide'!$EA$235="","",'Deal_Master_Wide'!$EA$235)</x:f>
      </x:c>
      <x:c r="Z1626" s="118" t="str">
        <x:f>IF('Deal_Master_Wide'!$EH$235="","",'Deal_Master_Wide'!$EH$235)</x:f>
      </x:c>
      <x:c r="AA1626" s="52" t="str">
        <x:f>IF('Deal_Master_Wide'!$AL$235="","",'Deal_Master_Wide'!$AL$235)</x:f>
        <x:v>Unknown</x:v>
      </x:c>
      <x:c r="AB1626" s="54" t="str">
        <x:f>IF('Deal_Master_Wide'!$AF$235="","",'Deal_Master_Wide'!$AF$235)</x:f>
      </x:c>
      <x:c r="AC1626" s="52" t="str">
        <x:f>IF(COUNT($P1626,$Q1626,$R1626,$S1626,$T1626,$U1626,$V1626,$W1626,$X1626)=9,"Yes","No")</x:f>
        <x:v>No</x:v>
      </x:c>
      <x:c r="AD1626" s="52" t="str">
        <x:f>IF(COUNT($Y1626,$Z1626)=2,"Yes","No")</x:f>
        <x:v>No</x:v>
      </x:c>
      <x:c r="AE1626" s="50" t="str"/>
      <x:c r="AF1626" t="str"/>
    </x:row>
    <x:row r="1627" ht="20" customHeight="1">
      <x:c r="A1627" s="50" t="str">
        <x:v>CTL-0233</x:v>
      </x:c>
      <x:c r="B1627" s="50" t="str">
        <x:v>Candidate alternative-rationale group</x:v>
      </x:c>
      <x:c r="C1627" s="52" t="str">
        <x:f>IF('Deal_Master_Wide'!$AU$235="","",'Deal_Master_Wide'!$AU$235)</x:f>
        <x:v>Not reviewed</x:v>
      </x:c>
      <x:c r="D1627" s="52" t="str">
        <x:f>IF('Deal_Master_Wide'!$AV$235="","",'Deal_Master_Wide'!$AV$235)</x:f>
        <x:v>Not assessed</x:v>
      </x:c>
      <x:c r="E1627" s="50" t="n">
        <x:v>0</x:v>
      </x:c>
      <x:c r="F1627" s="52" t="str">
        <x:f>IF(OR($C1627="High-confidence innovation-driven",$C1627="Medium-confidence innovation-driven"),1,IF($C1627="Clear alternative-rationale",0,""))</x:f>
      </x:c>
      <x:c r="G1627" s="52" t="str">
        <x:f>IF('Deal_Master_Wide'!$M$235="","",'Deal_Master_Wide'!$M$235)</x:f>
        <x:v>Review</x:v>
      </x:c>
      <x:c r="H1627" s="50" t="str">
        <x:v>Incanthera Plc</x:v>
      </x:c>
      <x:c r="I1627" s="50" t="str">
        <x:v>Spear Therapeutics</x:v>
      </x:c>
      <x:c r="J1627" s="50" t="n">
        <x:v>2015</x:v>
      </x:c>
      <x:c r="K1627" s="50" t="n">
        <x:v>-2</x:v>
      </x:c>
      <x:c r="L1627" s="50" t="n">
        <x:v>2013</x:v>
      </x:c>
      <x:c r="M1627" s="50" t="n">
        <x:v>0</x:v>
      </x:c>
      <x:c r="N1627" s="50" t="n">
        <x:v>0</x:v>
      </x:c>
      <x:c r="O1627" s="52" t="str">
        <x:f>IF($F1627="","",$F1627*$M1627)</x:f>
      </x:c>
      <x:c r="P1627" s="54" t="str">
        <x:f>IF('Deal_Master_Wide'!$BQ$235="","",'Deal_Master_Wide'!$BQ$235)</x:f>
      </x:c>
      <x:c r="Q1627" s="54" t="str">
        <x:f>IF('Deal_Master_Wide'!$BX$235="","",'Deal_Master_Wide'!$BX$235)</x:f>
      </x:c>
      <x:c r="R1627" s="54" t="str">
        <x:f>IF('Deal_Master_Wide'!$CE$235="","",'Deal_Master_Wide'!$CE$235)</x:f>
      </x:c>
      <x:c r="S1627" s="54" t="str">
        <x:f>IF('Deal_Master_Wide'!$CL$235="","",'Deal_Master_Wide'!$CL$235)</x:f>
      </x:c>
      <x:c r="T1627" s="54" t="str">
        <x:f>IF('Deal_Master_Wide'!$CS$235="","",'Deal_Master_Wide'!$CS$235)</x:f>
      </x:c>
      <x:c r="U1627" s="54" t="str">
        <x:f>IF('Deal_Master_Wide'!$CZ$235="","",'Deal_Master_Wide'!$CZ$235)</x:f>
      </x:c>
      <x:c r="V1627" s="56" t="str">
        <x:f>IF('Deal_Master_Wide'!$DG$235="","",'Deal_Master_Wide'!$DG$235)</x:f>
      </x:c>
      <x:c r="W1627" s="56" t="str">
        <x:f>IF('Deal_Master_Wide'!$DN$235="","",'Deal_Master_Wide'!$DN$235)</x:f>
      </x:c>
      <x:c r="X1627" s="56" t="str">
        <x:f>IF('Deal_Master_Wide'!$DU$235="","",'Deal_Master_Wide'!$DU$235)</x:f>
      </x:c>
      <x:c r="Y1627" s="118" t="str">
        <x:f>IF('Deal_Master_Wide'!$EB$235="","",'Deal_Master_Wide'!$EB$235)</x:f>
      </x:c>
      <x:c r="Z1627" s="118" t="str">
        <x:f>IF('Deal_Master_Wide'!$EI$235="","",'Deal_Master_Wide'!$EI$235)</x:f>
      </x:c>
      <x:c r="AA1627" s="52" t="str">
        <x:f>IF('Deal_Master_Wide'!$AL$235="","",'Deal_Master_Wide'!$AL$235)</x:f>
        <x:v>Unknown</x:v>
      </x:c>
      <x:c r="AB1627" s="54" t="str">
        <x:f>IF('Deal_Master_Wide'!$AF$235="","",'Deal_Master_Wide'!$AF$235)</x:f>
      </x:c>
      <x:c r="AC1627" s="52" t="str">
        <x:f>IF(COUNT($P1627,$Q1627,$R1627,$S1627,$T1627,$U1627,$V1627,$W1627,$X1627)=9,"Yes","No")</x:f>
        <x:v>No</x:v>
      </x:c>
      <x:c r="AD1627" s="52" t="str">
        <x:f>IF(COUNT($Y1627,$Z1627)=2,"Yes","No")</x:f>
        <x:v>No</x:v>
      </x:c>
      <x:c r="AE1627" s="50" t="str"/>
      <x:c r="AF1627" t="str"/>
    </x:row>
    <x:row r="1628" ht="20" customHeight="1">
      <x:c r="A1628" s="50" t="str">
        <x:v>CTL-0233</x:v>
      </x:c>
      <x:c r="B1628" s="50" t="str">
        <x:v>Candidate alternative-rationale group</x:v>
      </x:c>
      <x:c r="C1628" s="52" t="str">
        <x:f>IF('Deal_Master_Wide'!$AU$235="","",'Deal_Master_Wide'!$AU$235)</x:f>
        <x:v>Not reviewed</x:v>
      </x:c>
      <x:c r="D1628" s="52" t="str">
        <x:f>IF('Deal_Master_Wide'!$AV$235="","",'Deal_Master_Wide'!$AV$235)</x:f>
        <x:v>Not assessed</x:v>
      </x:c>
      <x:c r="E1628" s="50" t="n">
        <x:v>0</x:v>
      </x:c>
      <x:c r="F1628" s="52" t="str">
        <x:f>IF(OR($C1628="High-confidence innovation-driven",$C1628="Medium-confidence innovation-driven"),1,IF($C1628="Clear alternative-rationale",0,""))</x:f>
      </x:c>
      <x:c r="G1628" s="52" t="str">
        <x:f>IF('Deal_Master_Wide'!$M$235="","",'Deal_Master_Wide'!$M$235)</x:f>
        <x:v>Review</x:v>
      </x:c>
      <x:c r="H1628" s="50" t="str">
        <x:v>Incanthera Plc</x:v>
      </x:c>
      <x:c r="I1628" s="50" t="str">
        <x:v>Spear Therapeutics</x:v>
      </x:c>
      <x:c r="J1628" s="50" t="n">
        <x:v>2015</x:v>
      </x:c>
      <x:c r="K1628" s="50" t="n">
        <x:v>-1</x:v>
      </x:c>
      <x:c r="L1628" s="50" t="n">
        <x:v>2014</x:v>
      </x:c>
      <x:c r="M1628" s="50" t="n">
        <x:v>0</x:v>
      </x:c>
      <x:c r="N1628" s="50" t="n">
        <x:v>0</x:v>
      </x:c>
      <x:c r="O1628" s="52" t="str">
        <x:f>IF($F1628="","",$F1628*$M1628)</x:f>
      </x:c>
      <x:c r="P1628" s="54" t="str">
        <x:f>IF('Deal_Master_Wide'!$BR$235="","",'Deal_Master_Wide'!$BR$235)</x:f>
      </x:c>
      <x:c r="Q1628" s="54" t="str">
        <x:f>IF('Deal_Master_Wide'!$BY$235="","",'Deal_Master_Wide'!$BY$235)</x:f>
      </x:c>
      <x:c r="R1628" s="54" t="str">
        <x:f>IF('Deal_Master_Wide'!$CF$235="","",'Deal_Master_Wide'!$CF$235)</x:f>
      </x:c>
      <x:c r="S1628" s="54" t="str">
        <x:f>IF('Deal_Master_Wide'!$CM$235="","",'Deal_Master_Wide'!$CM$235)</x:f>
      </x:c>
      <x:c r="T1628" s="54" t="str">
        <x:f>IF('Deal_Master_Wide'!$CT$235="","",'Deal_Master_Wide'!$CT$235)</x:f>
      </x:c>
      <x:c r="U1628" s="54" t="str">
        <x:f>IF('Deal_Master_Wide'!$DA$235="","",'Deal_Master_Wide'!$DA$235)</x:f>
      </x:c>
      <x:c r="V1628" s="56" t="str">
        <x:f>IF('Deal_Master_Wide'!$DH$235="","",'Deal_Master_Wide'!$DH$235)</x:f>
      </x:c>
      <x:c r="W1628" s="56" t="str">
        <x:f>IF('Deal_Master_Wide'!$DO$235="","",'Deal_Master_Wide'!$DO$235)</x:f>
      </x:c>
      <x:c r="X1628" s="56" t="str">
        <x:f>IF('Deal_Master_Wide'!$DV$235="","",'Deal_Master_Wide'!$DV$235)</x:f>
      </x:c>
      <x:c r="Y1628" s="118" t="str">
        <x:f>IF('Deal_Master_Wide'!$EC$235="","",'Deal_Master_Wide'!$EC$235)</x:f>
      </x:c>
      <x:c r="Z1628" s="118" t="str">
        <x:f>IF('Deal_Master_Wide'!$EJ$235="","",'Deal_Master_Wide'!$EJ$235)</x:f>
      </x:c>
      <x:c r="AA1628" s="52" t="str">
        <x:f>IF('Deal_Master_Wide'!$AL$235="","",'Deal_Master_Wide'!$AL$235)</x:f>
        <x:v>Unknown</x:v>
      </x:c>
      <x:c r="AB1628" s="54" t="str">
        <x:f>IF('Deal_Master_Wide'!$AF$235="","",'Deal_Master_Wide'!$AF$235)</x:f>
      </x:c>
      <x:c r="AC1628" s="52" t="str">
        <x:f>IF(COUNT($P1628,$Q1628,$R1628,$S1628,$T1628,$U1628,$V1628,$W1628,$X1628)=9,"Yes","No")</x:f>
        <x:v>No</x:v>
      </x:c>
      <x:c r="AD1628" s="52" t="str">
        <x:f>IF(COUNT($Y1628,$Z1628)=2,"Yes","No")</x:f>
        <x:v>No</x:v>
      </x:c>
      <x:c r="AE1628" s="50" t="str"/>
      <x:c r="AF1628" t="str"/>
    </x:row>
    <x:row r="1629" ht="20" customHeight="1">
      <x:c r="A1629" s="50" t="str">
        <x:v>CTL-0233</x:v>
      </x:c>
      <x:c r="B1629" s="50" t="str">
        <x:v>Candidate alternative-rationale group</x:v>
      </x:c>
      <x:c r="C1629" s="52" t="str">
        <x:f>IF('Deal_Master_Wide'!$AU$235="","",'Deal_Master_Wide'!$AU$235)</x:f>
        <x:v>Not reviewed</x:v>
      </x:c>
      <x:c r="D1629" s="52" t="str">
        <x:f>IF('Deal_Master_Wide'!$AV$235="","",'Deal_Master_Wide'!$AV$235)</x:f>
        <x:v>Not assessed</x:v>
      </x:c>
      <x:c r="E1629" s="50" t="n">
        <x:v>0</x:v>
      </x:c>
      <x:c r="F1629" s="52" t="str">
        <x:f>IF(OR($C1629="High-confidence innovation-driven",$C1629="Medium-confidence innovation-driven"),1,IF($C1629="Clear alternative-rationale",0,""))</x:f>
      </x:c>
      <x:c r="G1629" s="52" t="str">
        <x:f>IF('Deal_Master_Wide'!$M$235="","",'Deal_Master_Wide'!$M$235)</x:f>
        <x:v>Review</x:v>
      </x:c>
      <x:c r="H1629" s="50" t="str">
        <x:v>Incanthera Plc</x:v>
      </x:c>
      <x:c r="I1629" s="50" t="str">
        <x:v>Spear Therapeutics</x:v>
      </x:c>
      <x:c r="J1629" s="50" t="n">
        <x:v>2015</x:v>
      </x:c>
      <x:c r="K1629" s="50" t="n">
        <x:v>0</x:v>
      </x:c>
      <x:c r="L1629" s="50" t="n">
        <x:v>2015</x:v>
      </x:c>
      <x:c r="M1629" s="50" t="n">
        <x:v>0</x:v>
      </x:c>
      <x:c r="N1629" s="50" t="n">
        <x:v>1</x:v>
      </x:c>
      <x:c r="O1629" s="52" t="str">
        <x:f>IF($F1629="","",$F1629*$M1629)</x:f>
      </x:c>
      <x:c r="P1629" s="54" t="str">
        <x:f>IF('Deal_Master_Wide'!$BS$235="","",'Deal_Master_Wide'!$BS$235)</x:f>
      </x:c>
      <x:c r="Q1629" s="54" t="str">
        <x:f>IF('Deal_Master_Wide'!$BZ$235="","",'Deal_Master_Wide'!$BZ$235)</x:f>
      </x:c>
      <x:c r="R1629" s="54" t="str">
        <x:f>IF('Deal_Master_Wide'!$CG$235="","",'Deal_Master_Wide'!$CG$235)</x:f>
      </x:c>
      <x:c r="S1629" s="54" t="str">
        <x:f>IF('Deal_Master_Wide'!$CN$235="","",'Deal_Master_Wide'!$CN$235)</x:f>
      </x:c>
      <x:c r="T1629" s="54" t="str">
        <x:f>IF('Deal_Master_Wide'!$CU$235="","",'Deal_Master_Wide'!$CU$235)</x:f>
      </x:c>
      <x:c r="U1629" s="54" t="str">
        <x:f>IF('Deal_Master_Wide'!$DB$235="","",'Deal_Master_Wide'!$DB$235)</x:f>
      </x:c>
      <x:c r="V1629" s="56" t="str">
        <x:f>IF('Deal_Master_Wide'!$DI$235="","",'Deal_Master_Wide'!$DI$235)</x:f>
      </x:c>
      <x:c r="W1629" s="56" t="str">
        <x:f>IF('Deal_Master_Wide'!$DP$235="","",'Deal_Master_Wide'!$DP$235)</x:f>
      </x:c>
      <x:c r="X1629" s="56" t="str">
        <x:f>IF('Deal_Master_Wide'!$DW$235="","",'Deal_Master_Wide'!$DW$235)</x:f>
      </x:c>
      <x:c r="Y1629" s="118" t="str">
        <x:f>IF('Deal_Master_Wide'!$ED$235="","",'Deal_Master_Wide'!$ED$235)</x:f>
      </x:c>
      <x:c r="Z1629" s="118" t="str">
        <x:f>IF('Deal_Master_Wide'!$EK$235="","",'Deal_Master_Wide'!$EK$235)</x:f>
      </x:c>
      <x:c r="AA1629" s="52" t="str">
        <x:f>IF('Deal_Master_Wide'!$AL$235="","",'Deal_Master_Wide'!$AL$235)</x:f>
        <x:v>Unknown</x:v>
      </x:c>
      <x:c r="AB1629" s="54" t="str">
        <x:f>IF('Deal_Master_Wide'!$AF$235="","",'Deal_Master_Wide'!$AF$235)</x:f>
      </x:c>
      <x:c r="AC1629" s="52" t="str">
        <x:f>IF(COUNT($P1629,$Q1629,$R1629,$S1629,$T1629,$U1629,$V1629,$W1629,$X1629)=9,"Yes","No")</x:f>
        <x:v>No</x:v>
      </x:c>
      <x:c r="AD1629" s="52" t="str">
        <x:f>IF(COUNT($Y1629,$Z1629)=2,"Yes","No")</x:f>
        <x:v>No</x:v>
      </x:c>
      <x:c r="AE1629" s="50" t="str"/>
      <x:c r="AF1629" t="str"/>
    </x:row>
    <x:row r="1630" ht="20" customHeight="1">
      <x:c r="A1630" s="50" t="str">
        <x:v>CTL-0233</x:v>
      </x:c>
      <x:c r="B1630" s="50" t="str">
        <x:v>Candidate alternative-rationale group</x:v>
      </x:c>
      <x:c r="C1630" s="52" t="str">
        <x:f>IF('Deal_Master_Wide'!$AU$235="","",'Deal_Master_Wide'!$AU$235)</x:f>
        <x:v>Not reviewed</x:v>
      </x:c>
      <x:c r="D1630" s="52" t="str">
        <x:f>IF('Deal_Master_Wide'!$AV$235="","",'Deal_Master_Wide'!$AV$235)</x:f>
        <x:v>Not assessed</x:v>
      </x:c>
      <x:c r="E1630" s="50" t="n">
        <x:v>0</x:v>
      </x:c>
      <x:c r="F1630" s="52" t="str">
        <x:f>IF(OR($C1630="High-confidence innovation-driven",$C1630="Medium-confidence innovation-driven"),1,IF($C1630="Clear alternative-rationale",0,""))</x:f>
      </x:c>
      <x:c r="G1630" s="52" t="str">
        <x:f>IF('Deal_Master_Wide'!$M$235="","",'Deal_Master_Wide'!$M$235)</x:f>
        <x:v>Review</x:v>
      </x:c>
      <x:c r="H1630" s="50" t="str">
        <x:v>Incanthera Plc</x:v>
      </x:c>
      <x:c r="I1630" s="50" t="str">
        <x:v>Spear Therapeutics</x:v>
      </x:c>
      <x:c r="J1630" s="50" t="n">
        <x:v>2015</x:v>
      </x:c>
      <x:c r="K1630" s="50" t="n">
        <x:v>1</x:v>
      </x:c>
      <x:c r="L1630" s="50" t="n">
        <x:v>2016</x:v>
      </x:c>
      <x:c r="M1630" s="50" t="n">
        <x:v>1</x:v>
      </x:c>
      <x:c r="N1630" s="50" t="n">
        <x:v>1</x:v>
      </x:c>
      <x:c r="O1630" s="52" t="str">
        <x:f>IF($F1630="","",$F1630*$M1630)</x:f>
      </x:c>
      <x:c r="P1630" s="54" t="str">
        <x:f>IF('Deal_Master_Wide'!$BT$235="","",'Deal_Master_Wide'!$BT$235)</x:f>
      </x:c>
      <x:c r="Q1630" s="54" t="str">
        <x:f>IF('Deal_Master_Wide'!$CA$235="","",'Deal_Master_Wide'!$CA$235)</x:f>
      </x:c>
      <x:c r="R1630" s="54" t="str">
        <x:f>IF('Deal_Master_Wide'!$CH$235="","",'Deal_Master_Wide'!$CH$235)</x:f>
      </x:c>
      <x:c r="S1630" s="54" t="str">
        <x:f>IF('Deal_Master_Wide'!$CO$235="","",'Deal_Master_Wide'!$CO$235)</x:f>
      </x:c>
      <x:c r="T1630" s="54" t="str">
        <x:f>IF('Deal_Master_Wide'!$CV$235="","",'Deal_Master_Wide'!$CV$235)</x:f>
      </x:c>
      <x:c r="U1630" s="54" t="str">
        <x:f>IF('Deal_Master_Wide'!$DC$235="","",'Deal_Master_Wide'!$DC$235)</x:f>
      </x:c>
      <x:c r="V1630" s="56" t="str">
        <x:f>IF('Deal_Master_Wide'!$DJ$235="","",'Deal_Master_Wide'!$DJ$235)</x:f>
      </x:c>
      <x:c r="W1630" s="56" t="str">
        <x:f>IF('Deal_Master_Wide'!$DQ$235="","",'Deal_Master_Wide'!$DQ$235)</x:f>
      </x:c>
      <x:c r="X1630" s="56" t="str">
        <x:f>IF('Deal_Master_Wide'!$DX$235="","",'Deal_Master_Wide'!$DX$235)</x:f>
      </x:c>
      <x:c r="Y1630" s="118" t="str">
        <x:f>IF('Deal_Master_Wide'!$EE$235="","",'Deal_Master_Wide'!$EE$235)</x:f>
      </x:c>
      <x:c r="Z1630" s="118" t="str">
        <x:f>IF('Deal_Master_Wide'!$EL$235="","",'Deal_Master_Wide'!$EL$235)</x:f>
      </x:c>
      <x:c r="AA1630" s="52" t="str">
        <x:f>IF('Deal_Master_Wide'!$AL$235="","",'Deal_Master_Wide'!$AL$235)</x:f>
        <x:v>Unknown</x:v>
      </x:c>
      <x:c r="AB1630" s="54" t="str">
        <x:f>IF('Deal_Master_Wide'!$AF$235="","",'Deal_Master_Wide'!$AF$235)</x:f>
      </x:c>
      <x:c r="AC1630" s="52" t="str">
        <x:f>IF(COUNT($P1630,$Q1630,$R1630,$S1630,$T1630,$U1630,$V1630,$W1630,$X1630)=9,"Yes","No")</x:f>
        <x:v>No</x:v>
      </x:c>
      <x:c r="AD1630" s="52" t="str">
        <x:f>IF(COUNT($Y1630,$Z1630)=2,"Yes","No")</x:f>
        <x:v>No</x:v>
      </x:c>
      <x:c r="AE1630" s="50" t="str"/>
      <x:c r="AF1630" t="str"/>
    </x:row>
    <x:row r="1631" ht="20" customHeight="1">
      <x:c r="A1631" s="50" t="str">
        <x:v>CTL-0233</x:v>
      </x:c>
      <x:c r="B1631" s="50" t="str">
        <x:v>Candidate alternative-rationale group</x:v>
      </x:c>
      <x:c r="C1631" s="52" t="str">
        <x:f>IF('Deal_Master_Wide'!$AU$235="","",'Deal_Master_Wide'!$AU$235)</x:f>
        <x:v>Not reviewed</x:v>
      </x:c>
      <x:c r="D1631" s="52" t="str">
        <x:f>IF('Deal_Master_Wide'!$AV$235="","",'Deal_Master_Wide'!$AV$235)</x:f>
        <x:v>Not assessed</x:v>
      </x:c>
      <x:c r="E1631" s="50" t="n">
        <x:v>0</x:v>
      </x:c>
      <x:c r="F1631" s="52" t="str">
        <x:f>IF(OR($C1631="High-confidence innovation-driven",$C1631="Medium-confidence innovation-driven"),1,IF($C1631="Clear alternative-rationale",0,""))</x:f>
      </x:c>
      <x:c r="G1631" s="52" t="str">
        <x:f>IF('Deal_Master_Wide'!$M$235="","",'Deal_Master_Wide'!$M$235)</x:f>
        <x:v>Review</x:v>
      </x:c>
      <x:c r="H1631" s="50" t="str">
        <x:v>Incanthera Plc</x:v>
      </x:c>
      <x:c r="I1631" s="50" t="str">
        <x:v>Spear Therapeutics</x:v>
      </x:c>
      <x:c r="J1631" s="50" t="n">
        <x:v>2015</x:v>
      </x:c>
      <x:c r="K1631" s="50" t="n">
        <x:v>2</x:v>
      </x:c>
      <x:c r="L1631" s="50" t="n">
        <x:v>2017</x:v>
      </x:c>
      <x:c r="M1631" s="50" t="n">
        <x:v>1</x:v>
      </x:c>
      <x:c r="N1631" s="50" t="n">
        <x:v>1</x:v>
      </x:c>
      <x:c r="O1631" s="52" t="str">
        <x:f>IF($F1631="","",$F1631*$M1631)</x:f>
      </x:c>
      <x:c r="P1631" s="54" t="str">
        <x:f>IF('Deal_Master_Wide'!$BU$235="","",'Deal_Master_Wide'!$BU$235)</x:f>
      </x:c>
      <x:c r="Q1631" s="54" t="str">
        <x:f>IF('Deal_Master_Wide'!$CB$235="","",'Deal_Master_Wide'!$CB$235)</x:f>
      </x:c>
      <x:c r="R1631" s="54" t="str">
        <x:f>IF('Deal_Master_Wide'!$CI$235="","",'Deal_Master_Wide'!$CI$235)</x:f>
      </x:c>
      <x:c r="S1631" s="54" t="str">
        <x:f>IF('Deal_Master_Wide'!$CP$235="","",'Deal_Master_Wide'!$CP$235)</x:f>
      </x:c>
      <x:c r="T1631" s="54" t="str">
        <x:f>IF('Deal_Master_Wide'!$CW$235="","",'Deal_Master_Wide'!$CW$235)</x:f>
      </x:c>
      <x:c r="U1631" s="54" t="str">
        <x:f>IF('Deal_Master_Wide'!$DD$235="","",'Deal_Master_Wide'!$DD$235)</x:f>
      </x:c>
      <x:c r="V1631" s="56" t="str">
        <x:f>IF('Deal_Master_Wide'!$DK$235="","",'Deal_Master_Wide'!$DK$235)</x:f>
      </x:c>
      <x:c r="W1631" s="56" t="str">
        <x:f>IF('Deal_Master_Wide'!$DR$235="","",'Deal_Master_Wide'!$DR$235)</x:f>
      </x:c>
      <x:c r="X1631" s="56" t="str">
        <x:f>IF('Deal_Master_Wide'!$DY$235="","",'Deal_Master_Wide'!$DY$235)</x:f>
      </x:c>
      <x:c r="Y1631" s="118" t="str">
        <x:f>IF('Deal_Master_Wide'!$EF$235="","",'Deal_Master_Wide'!$EF$235)</x:f>
      </x:c>
      <x:c r="Z1631" s="118" t="str">
        <x:f>IF('Deal_Master_Wide'!$EM$235="","",'Deal_Master_Wide'!$EM$235)</x:f>
      </x:c>
      <x:c r="AA1631" s="52" t="str">
        <x:f>IF('Deal_Master_Wide'!$AL$235="","",'Deal_Master_Wide'!$AL$235)</x:f>
        <x:v>Unknown</x:v>
      </x:c>
      <x:c r="AB1631" s="54" t="str">
        <x:f>IF('Deal_Master_Wide'!$AF$235="","",'Deal_Master_Wide'!$AF$235)</x:f>
      </x:c>
      <x:c r="AC1631" s="52" t="str">
        <x:f>IF(COUNT($P1631,$Q1631,$R1631,$S1631,$T1631,$U1631,$V1631,$W1631,$X1631)=9,"Yes","No")</x:f>
        <x:v>No</x:v>
      </x:c>
      <x:c r="AD1631" s="52" t="str">
        <x:f>IF(COUNT($Y1631,$Z1631)=2,"Yes","No")</x:f>
        <x:v>No</x:v>
      </x:c>
      <x:c r="AE1631" s="50" t="str"/>
      <x:c r="AF1631" t="str"/>
    </x:row>
    <x:row r="1632" ht="20" customHeight="1">
      <x:c r="A1632" s="50" t="str">
        <x:v>CTL-0233</x:v>
      </x:c>
      <x:c r="B1632" s="50" t="str">
        <x:v>Candidate alternative-rationale group</x:v>
      </x:c>
      <x:c r="C1632" s="52" t="str">
        <x:f>IF('Deal_Master_Wide'!$AU$235="","",'Deal_Master_Wide'!$AU$235)</x:f>
        <x:v>Not reviewed</x:v>
      </x:c>
      <x:c r="D1632" s="52" t="str">
        <x:f>IF('Deal_Master_Wide'!$AV$235="","",'Deal_Master_Wide'!$AV$235)</x:f>
        <x:v>Not assessed</x:v>
      </x:c>
      <x:c r="E1632" s="50" t="n">
        <x:v>0</x:v>
      </x:c>
      <x:c r="F1632" s="52" t="str">
        <x:f>IF(OR($C1632="High-confidence innovation-driven",$C1632="Medium-confidence innovation-driven"),1,IF($C1632="Clear alternative-rationale",0,""))</x:f>
      </x:c>
      <x:c r="G1632" s="52" t="str">
        <x:f>IF('Deal_Master_Wide'!$M$235="","",'Deal_Master_Wide'!$M$235)</x:f>
        <x:v>Review</x:v>
      </x:c>
      <x:c r="H1632" s="50" t="str">
        <x:v>Incanthera Plc</x:v>
      </x:c>
      <x:c r="I1632" s="50" t="str">
        <x:v>Spear Therapeutics</x:v>
      </x:c>
      <x:c r="J1632" s="50" t="n">
        <x:v>2015</x:v>
      </x:c>
      <x:c r="K1632" s="50" t="n">
        <x:v>3</x:v>
      </x:c>
      <x:c r="L1632" s="50" t="n">
        <x:v>2018</x:v>
      </x:c>
      <x:c r="M1632" s="50" t="n">
        <x:v>1</x:v>
      </x:c>
      <x:c r="N1632" s="50" t="n">
        <x:v>1</x:v>
      </x:c>
      <x:c r="O1632" s="52" t="str">
        <x:f>IF($F1632="","",$F1632*$M1632)</x:f>
      </x:c>
      <x:c r="P1632" s="54" t="str">
        <x:f>IF('Deal_Master_Wide'!$BV$235="","",'Deal_Master_Wide'!$BV$235)</x:f>
      </x:c>
      <x:c r="Q1632" s="54" t="str">
        <x:f>IF('Deal_Master_Wide'!$CC$235="","",'Deal_Master_Wide'!$CC$235)</x:f>
      </x:c>
      <x:c r="R1632" s="54" t="str">
        <x:f>IF('Deal_Master_Wide'!$CJ$235="","",'Deal_Master_Wide'!$CJ$235)</x:f>
      </x:c>
      <x:c r="S1632" s="54" t="str">
        <x:f>IF('Deal_Master_Wide'!$CQ$235="","",'Deal_Master_Wide'!$CQ$235)</x:f>
      </x:c>
      <x:c r="T1632" s="54" t="str">
        <x:f>IF('Deal_Master_Wide'!$CX$235="","",'Deal_Master_Wide'!$CX$235)</x:f>
      </x:c>
      <x:c r="U1632" s="54" t="str">
        <x:f>IF('Deal_Master_Wide'!$DE$235="","",'Deal_Master_Wide'!$DE$235)</x:f>
      </x:c>
      <x:c r="V1632" s="56" t="str">
        <x:f>IF('Deal_Master_Wide'!$DL$235="","",'Deal_Master_Wide'!$DL$235)</x:f>
      </x:c>
      <x:c r="W1632" s="56" t="str">
        <x:f>IF('Deal_Master_Wide'!$DS$235="","",'Deal_Master_Wide'!$DS$235)</x:f>
      </x:c>
      <x:c r="X1632" s="56" t="str">
        <x:f>IF('Deal_Master_Wide'!$DZ$235="","",'Deal_Master_Wide'!$DZ$235)</x:f>
      </x:c>
      <x:c r="Y1632" s="118" t="str">
        <x:f>IF('Deal_Master_Wide'!$EG$235="","",'Deal_Master_Wide'!$EG$235)</x:f>
      </x:c>
      <x:c r="Z1632" s="118" t="str">
        <x:f>IF('Deal_Master_Wide'!$EN$235="","",'Deal_Master_Wide'!$EN$235)</x:f>
      </x:c>
      <x:c r="AA1632" s="52" t="str">
        <x:f>IF('Deal_Master_Wide'!$AL$235="","",'Deal_Master_Wide'!$AL$235)</x:f>
        <x:v>Unknown</x:v>
      </x:c>
      <x:c r="AB1632" s="54" t="str">
        <x:f>IF('Deal_Master_Wide'!$AF$235="","",'Deal_Master_Wide'!$AF$235)</x:f>
      </x:c>
      <x:c r="AC1632" s="52" t="str">
        <x:f>IF(COUNT($P1632,$Q1632,$R1632,$S1632,$T1632,$U1632,$V1632,$W1632,$X1632)=9,"Yes","No")</x:f>
        <x:v>No</x:v>
      </x:c>
      <x:c r="AD1632" s="52" t="str">
        <x:f>IF(COUNT($Y1632,$Z1632)=2,"Yes","No")</x:f>
        <x:v>No</x:v>
      </x:c>
      <x:c r="AE1632" s="50" t="str"/>
      <x:c r="AF1632" t="str"/>
    </x:row>
    <x:row r="1633" ht="20" customHeight="1">
      <x:c r="A1633" s="50" t="str">
        <x:v>CTL-0234</x:v>
      </x:c>
      <x:c r="B1633" s="50" t="str">
        <x:v>Candidate alternative-rationale group</x:v>
      </x:c>
      <x:c r="C1633" s="52" t="str">
        <x:f>IF('Deal_Master_Wide'!$AU$236="","",'Deal_Master_Wide'!$AU$236)</x:f>
        <x:v>Not reviewed</x:v>
      </x:c>
      <x:c r="D1633" s="52" t="str">
        <x:f>IF('Deal_Master_Wide'!$AV$236="","",'Deal_Master_Wide'!$AV$236)</x:f>
        <x:v>Not assessed</x:v>
      </x:c>
      <x:c r="E1633" s="50" t="n">
        <x:v>0</x:v>
      </x:c>
      <x:c r="F1633" s="52" t="str">
        <x:f>IF(OR($C1633="High-confidence innovation-driven",$C1633="Medium-confidence innovation-driven"),1,IF($C1633="Clear alternative-rationale",0,""))</x:f>
      </x:c>
      <x:c r="G1633" s="52" t="str">
        <x:f>IF('Deal_Master_Wide'!$M$236="","",'Deal_Master_Wide'!$M$236)</x:f>
        <x:v>Review</x:v>
      </x:c>
      <x:c r="H1633" s="50" t="str">
        <x:v>F. Hoffmann-La Roche Ltd</x:v>
      </x:c>
      <x:c r="I1633" s="50" t="str">
        <x:v>Trophos SA</x:v>
      </x:c>
      <x:c r="J1633" s="50" t="n">
        <x:v>2015</x:v>
      </x:c>
      <x:c r="K1633" s="50" t="n">
        <x:v>-3</x:v>
      </x:c>
      <x:c r="L1633" s="50" t="n">
        <x:v>2012</x:v>
      </x:c>
      <x:c r="M1633" s="50" t="n">
        <x:v>0</x:v>
      </x:c>
      <x:c r="N1633" s="50" t="n">
        <x:v>0</x:v>
      </x:c>
      <x:c r="O1633" s="52" t="str">
        <x:f>IF($F1633="","",$F1633*$M1633)</x:f>
      </x:c>
      <x:c r="P1633" s="54" t="n">
        <x:f>IF('Deal_Master_Wide'!$BP$236="","",'Deal_Master_Wide'!$BP$236)</x:f>
        <x:v>37753.4314</x:v>
      </x:c>
      <x:c r="Q1633" s="54" t="n">
        <x:f>IF('Deal_Master_Wide'!$BW$236="","",'Deal_Master_Wide'!$BW$236)</x:f>
        <x:v>16312.1082</x:v>
      </x:c>
      <x:c r="R1633" s="54" t="n">
        <x:f>IF('Deal_Master_Wide'!$CD$236="","",'Deal_Master_Wide'!$CD$236)</x:f>
        <x:v>7822.1851</x:v>
      </x:c>
      <x:c r="S1633" s="54" t="n">
        <x:f>IF('Deal_Master_Wide'!$CK$236="","",'Deal_Master_Wide'!$CK$236)</x:f>
        <x:v>53693.5607</x:v>
      </x:c>
      <x:c r="T1633" s="54" t="n">
        <x:f>IF('Deal_Master_Wide'!$CR$236="","",'Deal_Master_Wide'!$CR$236)</x:f>
        <x:v>20372.8654</x:v>
      </x:c>
      <x:c r="U1633" s="54" t="n">
        <x:f>IF('Deal_Master_Wide'!$CY$236="","",'Deal_Master_Wide'!$CY$236)</x:f>
        <x:v>7062.951</x:v>
      </x:c>
      <x:c r="V1633" s="56" t="n">
        <x:f>IF('Deal_Master_Wide'!$DF$236="","",'Deal_Master_Wide'!$DF$236)</x:f>
        <x:v>14.918</x:v>
      </x:c>
      <x:c r="W1633" s="56" t="n">
        <x:f>IF('Deal_Master_Wide'!$DM$236="","",'Deal_Master_Wide'!$DM$236)</x:f>
        <x:v>43.207</x:v>
      </x:c>
      <x:c r="X1633" s="56" t="n">
        <x:f>IF('Deal_Master_Wide'!$DT$236="","",'Deal_Master_Wide'!$DT$236)</x:f>
        <x:v>37.9428</x:v>
      </x:c>
      <x:c r="Y1633" s="118" t="n">
        <x:f>IF('Deal_Master_Wide'!$EA$236="","",'Deal_Master_Wide'!$EA$236)</x:f>
        <x:v>16</x:v>
      </x:c>
      <x:c r="Z1633" s="118" t="n">
        <x:f>IF('Deal_Master_Wide'!$EH$236="","",'Deal_Master_Wide'!$EH$236)</x:f>
        <x:v>149</x:v>
      </x:c>
      <x:c r="AA1633" s="52" t="str">
        <x:f>IF('Deal_Master_Wide'!$AL$236="","",'Deal_Master_Wide'!$AL$236)</x:f>
        <x:v>Unknown</x:v>
      </x:c>
      <x:c r="AB1633" s="54" t="n">
        <x:f>IF('Deal_Master_Wide'!$AF$236="","",'Deal_Master_Wide'!$AF$236)</x:f>
        <x:v>386</x:v>
      </x:c>
      <x:c r="AC1633" s="52" t="str">
        <x:f>IF(COUNT($P1633,$Q1633,$R1633,$S1633,$T1633,$U1633,$V1633,$W1633,$X1633)=9,"Yes","No")</x:f>
        <x:v>Yes</x:v>
      </x:c>
      <x:c r="AD1633" s="52" t="str">
        <x:f>IF(COUNT($Y1633,$Z1633)=2,"Yes","No")</x:f>
        <x:v>Yes</x:v>
      </x:c>
      <x:c r="AE1633" s="50" t="str"/>
      <x:c r="AF1633" t="str"/>
    </x:row>
    <x:row r="1634" ht="20" customHeight="1">
      <x:c r="A1634" s="50" t="str">
        <x:v>CTL-0234</x:v>
      </x:c>
      <x:c r="B1634" s="50" t="str">
        <x:v>Candidate alternative-rationale group</x:v>
      </x:c>
      <x:c r="C1634" s="52" t="str">
        <x:f>IF('Deal_Master_Wide'!$AU$236="","",'Deal_Master_Wide'!$AU$236)</x:f>
        <x:v>Not reviewed</x:v>
      </x:c>
      <x:c r="D1634" s="52" t="str">
        <x:f>IF('Deal_Master_Wide'!$AV$236="","",'Deal_Master_Wide'!$AV$236)</x:f>
        <x:v>Not assessed</x:v>
      </x:c>
      <x:c r="E1634" s="50" t="n">
        <x:v>0</x:v>
      </x:c>
      <x:c r="F1634" s="52" t="str">
        <x:f>IF(OR($C1634="High-confidence innovation-driven",$C1634="Medium-confidence innovation-driven"),1,IF($C1634="Clear alternative-rationale",0,""))</x:f>
      </x:c>
      <x:c r="G1634" s="52" t="str">
        <x:f>IF('Deal_Master_Wide'!$M$236="","",'Deal_Master_Wide'!$M$236)</x:f>
        <x:v>Review</x:v>
      </x:c>
      <x:c r="H1634" s="50" t="str">
        <x:v>F. Hoffmann-La Roche Ltd</x:v>
      </x:c>
      <x:c r="I1634" s="50" t="str">
        <x:v>Trophos SA</x:v>
      </x:c>
      <x:c r="J1634" s="50" t="n">
        <x:v>2015</x:v>
      </x:c>
      <x:c r="K1634" s="50" t="n">
        <x:v>-2</x:v>
      </x:c>
      <x:c r="L1634" s="50" t="n">
        <x:v>2013</x:v>
      </x:c>
      <x:c r="M1634" s="50" t="n">
        <x:v>0</x:v>
      </x:c>
      <x:c r="N1634" s="50" t="n">
        <x:v>0</x:v>
      </x:c>
      <x:c r="O1634" s="52" t="str">
        <x:f>IF($F1634="","",$F1634*$M1634)</x:f>
      </x:c>
      <x:c r="P1634" s="54" t="n">
        <x:f>IF('Deal_Master_Wide'!$BQ$236="","",'Deal_Master_Wide'!$BQ$236)</x:f>
        <x:v>38014.7333</x:v>
      </x:c>
      <x:c r="Q1634" s="54" t="n">
        <x:f>IF('Deal_Master_Wide'!$BX$236="","",'Deal_Master_Wide'!$BX$236)</x:f>
        <x:v>13774.8556</x:v>
      </x:c>
      <x:c r="R1634" s="54" t="n">
        <x:f>IF('Deal_Master_Wide'!$CE$236="","",'Deal_Master_Wide'!$CE$236)</x:f>
        <x:v>9072.1779</x:v>
      </x:c>
      <x:c r="S1634" s="54" t="n">
        <x:f>IF('Deal_Master_Wide'!$CL$236="","",'Deal_Master_Wide'!$CL$236)</x:f>
        <x:v>50736.538</x:v>
      </x:c>
      <x:c r="T1634" s="54" t="n">
        <x:f>IF('Deal_Master_Wide'!$CS$236="","",'Deal_Master_Wide'!$CS$236)</x:f>
        <x:v>15215.1668</x:v>
      </x:c>
      <x:c r="U1634" s="54" t="n">
        <x:f>IF('Deal_Master_Wide'!$CZ$236="","",'Deal_Master_Wide'!$CZ$236)</x:f>
        <x:v>7115.3699</x:v>
      </x:c>
      <x:c r="V1634" s="56" t="n">
        <x:f>IF('Deal_Master_Wide'!$DG$236="","",'Deal_Master_Wide'!$DG$236)</x:f>
        <x:v>17.5846</x:v>
      </x:c>
      <x:c r="W1634" s="56" t="n">
        <x:f>IF('Deal_Master_Wide'!$DN$236="","",'Deal_Master_Wide'!$DN$236)</x:f>
        <x:v>36.2356</x:v>
      </x:c>
      <x:c r="X1634" s="56" t="n">
        <x:f>IF('Deal_Master_Wide'!$DU$236="","",'Deal_Master_Wide'!$DU$236)</x:f>
        <x:v>29.9886</x:v>
      </x:c>
      <x:c r="Y1634" s="118" t="n">
        <x:f>IF('Deal_Master_Wide'!$EB$236="","",'Deal_Master_Wide'!$EB$236)</x:f>
        <x:v>6</x:v>
      </x:c>
      <x:c r="Z1634" s="118" t="n">
        <x:f>IF('Deal_Master_Wide'!$EI$236="","",'Deal_Master_Wide'!$EI$236)</x:f>
        <x:v>209</x:v>
      </x:c>
      <x:c r="AA1634" s="52" t="str">
        <x:f>IF('Deal_Master_Wide'!$AL$236="","",'Deal_Master_Wide'!$AL$236)</x:f>
        <x:v>Unknown</x:v>
      </x:c>
      <x:c r="AB1634" s="54" t="n">
        <x:f>IF('Deal_Master_Wide'!$AF$236="","",'Deal_Master_Wide'!$AF$236)</x:f>
        <x:v>386</x:v>
      </x:c>
      <x:c r="AC1634" s="52" t="str">
        <x:f>IF(COUNT($P1634,$Q1634,$R1634,$S1634,$T1634,$U1634,$V1634,$W1634,$X1634)=9,"Yes","No")</x:f>
        <x:v>Yes</x:v>
      </x:c>
      <x:c r="AD1634" s="52" t="str">
        <x:f>IF(COUNT($Y1634,$Z1634)=2,"Yes","No")</x:f>
        <x:v>Yes</x:v>
      </x:c>
      <x:c r="AE1634" s="50" t="str"/>
      <x:c r="AF1634" t="str"/>
    </x:row>
    <x:row r="1635" ht="20" customHeight="1">
      <x:c r="A1635" s="50" t="str">
        <x:v>CTL-0234</x:v>
      </x:c>
      <x:c r="B1635" s="50" t="str">
        <x:v>Candidate alternative-rationale group</x:v>
      </x:c>
      <x:c r="C1635" s="52" t="str">
        <x:f>IF('Deal_Master_Wide'!$AU$236="","",'Deal_Master_Wide'!$AU$236)</x:f>
        <x:v>Not reviewed</x:v>
      </x:c>
      <x:c r="D1635" s="52" t="str">
        <x:f>IF('Deal_Master_Wide'!$AV$236="","",'Deal_Master_Wide'!$AV$236)</x:f>
        <x:v>Not assessed</x:v>
      </x:c>
      <x:c r="E1635" s="50" t="n">
        <x:v>0</x:v>
      </x:c>
      <x:c r="F1635" s="52" t="str">
        <x:f>IF(OR($C1635="High-confidence innovation-driven",$C1635="Medium-confidence innovation-driven"),1,IF($C1635="Clear alternative-rationale",0,""))</x:f>
      </x:c>
      <x:c r="G1635" s="52" t="str">
        <x:f>IF('Deal_Master_Wide'!$M$236="","",'Deal_Master_Wide'!$M$236)</x:f>
        <x:v>Review</x:v>
      </x:c>
      <x:c r="H1635" s="50" t="str">
        <x:v>F. Hoffmann-La Roche Ltd</x:v>
      </x:c>
      <x:c r="I1635" s="50" t="str">
        <x:v>Trophos SA</x:v>
      </x:c>
      <x:c r="J1635" s="50" t="n">
        <x:v>2015</x:v>
      </x:c>
      <x:c r="K1635" s="50" t="n">
        <x:v>-1</x:v>
      </x:c>
      <x:c r="L1635" s="50" t="n">
        <x:v>2014</x:v>
      </x:c>
      <x:c r="M1635" s="50" t="n">
        <x:v>0</x:v>
      </x:c>
      <x:c r="N1635" s="50" t="n">
        <x:v>0</x:v>
      </x:c>
      <x:c r="O1635" s="52" t="str">
        <x:f>IF($F1635="","",$F1635*$M1635)</x:f>
      </x:c>
      <x:c r="P1635" s="54" t="n">
        <x:f>IF('Deal_Master_Wide'!$BR$236="","",'Deal_Master_Wide'!$BR$236)</x:f>
        <x:v>39080.9033</x:v>
      </x:c>
      <x:c r="Q1635" s="54" t="n">
        <x:f>IF('Deal_Master_Wide'!$BY$236="","",'Deal_Master_Wide'!$BY$236)</x:f>
        <x:v>13987.3436</x:v>
      </x:c>
      <x:c r="R1635" s="54" t="n">
        <x:f>IF('Deal_Master_Wide'!$CF$236="","",'Deal_Master_Wide'!$CF$236)</x:f>
        <x:v>7684.105</x:v>
      </x:c>
      <x:c r="S1635" s="54" t="n">
        <x:f>IF('Deal_Master_Wide'!$CM$236="","",'Deal_Master_Wide'!$CM$236)</x:f>
        <x:v>62812.9108</x:v>
      </x:c>
      <x:c r="T1635" s="54" t="n">
        <x:f>IF('Deal_Master_Wide'!$CT$236="","",'Deal_Master_Wide'!$CT$236)</x:f>
        <x:v>21381.6678</x:v>
      </x:c>
      <x:c r="U1635" s="54" t="n">
        <x:f>IF('Deal_Master_Wide'!$DA$236="","",'Deal_Master_Wide'!$DA$236)</x:f>
        <x:v>7397.5567</x:v>
      </x:c>
      <x:c r="V1635" s="56" t="n">
        <x:f>IF('Deal_Master_Wide'!$DH$236="","",'Deal_Master_Wide'!$DH$236)</x:f>
        <x:v>13.5534</x:v>
      </x:c>
      <x:c r="W1635" s="56" t="n">
        <x:f>IF('Deal_Master_Wide'!$DO$236="","",'Deal_Master_Wide'!$DO$236)</x:f>
        <x:v>35.7907</x:v>
      </x:c>
      <x:c r="X1635" s="56" t="n">
        <x:f>IF('Deal_Master_Wide'!$DV$236="","",'Deal_Master_Wide'!$DV$236)</x:f>
        <x:v>34.0402</x:v>
      </x:c>
      <x:c r="Y1635" s="118" t="str">
        <x:f>IF('Deal_Master_Wide'!$EC$236="","",'Deal_Master_Wide'!$EC$236)</x:f>
      </x:c>
      <x:c r="Z1635" s="118" t="str">
        <x:f>IF('Deal_Master_Wide'!$EJ$236="","",'Deal_Master_Wide'!$EJ$236)</x:f>
      </x:c>
      <x:c r="AA1635" s="52" t="str">
        <x:f>IF('Deal_Master_Wide'!$AL$236="","",'Deal_Master_Wide'!$AL$236)</x:f>
        <x:v>Unknown</x:v>
      </x:c>
      <x:c r="AB1635" s="54" t="n">
        <x:f>IF('Deal_Master_Wide'!$AF$236="","",'Deal_Master_Wide'!$AF$236)</x:f>
        <x:v>386</x:v>
      </x:c>
      <x:c r="AC1635" s="52" t="str">
        <x:f>IF(COUNT($P1635,$Q1635,$R1635,$S1635,$T1635,$U1635,$V1635,$W1635,$X1635)=9,"Yes","No")</x:f>
        <x:v>Yes</x:v>
      </x:c>
      <x:c r="AD1635" s="52" t="str">
        <x:f>IF(COUNT($Y1635,$Z1635)=2,"Yes","No")</x:f>
        <x:v>No</x:v>
      </x:c>
      <x:c r="AE1635" s="50" t="str"/>
      <x:c r="AF1635" t="str"/>
    </x:row>
    <x:row r="1636" ht="20" customHeight="1">
      <x:c r="A1636" s="50" t="str">
        <x:v>CTL-0234</x:v>
      </x:c>
      <x:c r="B1636" s="50" t="str">
        <x:v>Candidate alternative-rationale group</x:v>
      </x:c>
      <x:c r="C1636" s="52" t="str">
        <x:f>IF('Deal_Master_Wide'!$AU$236="","",'Deal_Master_Wide'!$AU$236)</x:f>
        <x:v>Not reviewed</x:v>
      </x:c>
      <x:c r="D1636" s="52" t="str">
        <x:f>IF('Deal_Master_Wide'!$AV$236="","",'Deal_Master_Wide'!$AV$236)</x:f>
        <x:v>Not assessed</x:v>
      </x:c>
      <x:c r="E1636" s="50" t="n">
        <x:v>0</x:v>
      </x:c>
      <x:c r="F1636" s="52" t="str">
        <x:f>IF(OR($C1636="High-confidence innovation-driven",$C1636="Medium-confidence innovation-driven"),1,IF($C1636="Clear alternative-rationale",0,""))</x:f>
      </x:c>
      <x:c r="G1636" s="52" t="str">
        <x:f>IF('Deal_Master_Wide'!$M$236="","",'Deal_Master_Wide'!$M$236)</x:f>
        <x:v>Review</x:v>
      </x:c>
      <x:c r="H1636" s="50" t="str">
        <x:v>F. Hoffmann-La Roche Ltd</x:v>
      </x:c>
      <x:c r="I1636" s="50" t="str">
        <x:v>Trophos SA</x:v>
      </x:c>
      <x:c r="J1636" s="50" t="n">
        <x:v>2015</x:v>
      </x:c>
      <x:c r="K1636" s="50" t="n">
        <x:v>0</x:v>
      </x:c>
      <x:c r="L1636" s="50" t="n">
        <x:v>2015</x:v>
      </x:c>
      <x:c r="M1636" s="50" t="n">
        <x:v>0</x:v>
      </x:c>
      <x:c r="N1636" s="50" t="n">
        <x:v>1</x:v>
      </x:c>
      <x:c r="O1636" s="52" t="str">
        <x:f>IF($F1636="","",$F1636*$M1636)</x:f>
      </x:c>
      <x:c r="P1636" s="54" t="n">
        <x:f>IF('Deal_Master_Wide'!$BS$236="","",'Deal_Master_Wide'!$BS$236)</x:f>
        <x:v>45102.5231</x:v>
      </x:c>
      <x:c r="Q1636" s="54" t="n">
        <x:f>IF('Deal_Master_Wide'!$BZ$236="","",'Deal_Master_Wide'!$BZ$236)</x:f>
        <x:v>17114.5082</x:v>
      </x:c>
      <x:c r="R1636" s="54" t="n">
        <x:f>IF('Deal_Master_Wide'!$CG$236="","",'Deal_Master_Wide'!$CG$236)</x:f>
        <x:v>8302.9113</x:v>
      </x:c>
      <x:c r="S1636" s="54" t="n">
        <x:f>IF('Deal_Master_Wide'!$CN$236="","",'Deal_Master_Wide'!$CN$236)</x:f>
        <x:v>69745.7535</x:v>
      </x:c>
      <x:c r="T1636" s="54" t="n">
        <x:f>IF('Deal_Master_Wide'!$CU$236="","",'Deal_Master_Wide'!$CU$236)</x:f>
        <x:v>21404.3598</x:v>
      </x:c>
      <x:c r="U1636" s="54" t="n">
        <x:f>IF('Deal_Master_Wide'!$DB$236="","",'Deal_Master_Wide'!$DB$236)</x:f>
        <x:v>8856.5636</x:v>
      </x:c>
      <x:c r="V1636" s="56" t="n">
        <x:f>IF('Deal_Master_Wide'!$DI$236="","",'Deal_Master_Wide'!$DI$236)</x:f>
        <x:v>11.7156</x:v>
      </x:c>
      <x:c r="W1636" s="56" t="n">
        <x:f>IF('Deal_Master_Wide'!$DP$236="","",'Deal_Master_Wide'!$DP$236)</x:f>
        <x:v>37.9458</x:v>
      </x:c>
      <x:c r="X1636" s="56" t="n">
        <x:f>IF('Deal_Master_Wide'!$DW$236="","",'Deal_Master_Wide'!$DW$236)</x:f>
        <x:v>30.6891</x:v>
      </x:c>
      <x:c r="Y1636" s="118" t="str">
        <x:f>IF('Deal_Master_Wide'!$ED$236="","",'Deal_Master_Wide'!$ED$236)</x:f>
      </x:c>
      <x:c r="Z1636" s="118" t="str">
        <x:f>IF('Deal_Master_Wide'!$EK$236="","",'Deal_Master_Wide'!$EK$236)</x:f>
      </x:c>
      <x:c r="AA1636" s="52" t="str">
        <x:f>IF('Deal_Master_Wide'!$AL$236="","",'Deal_Master_Wide'!$AL$236)</x:f>
        <x:v>Unknown</x:v>
      </x:c>
      <x:c r="AB1636" s="54" t="n">
        <x:f>IF('Deal_Master_Wide'!$AF$236="","",'Deal_Master_Wide'!$AF$236)</x:f>
        <x:v>386</x:v>
      </x:c>
      <x:c r="AC1636" s="52" t="str">
        <x:f>IF(COUNT($P1636,$Q1636,$R1636,$S1636,$T1636,$U1636,$V1636,$W1636,$X1636)=9,"Yes","No")</x:f>
        <x:v>Yes</x:v>
      </x:c>
      <x:c r="AD1636" s="52" t="str">
        <x:f>IF(COUNT($Y1636,$Z1636)=2,"Yes","No")</x:f>
        <x:v>No</x:v>
      </x:c>
      <x:c r="AE1636" s="50" t="str"/>
      <x:c r="AF1636" t="str"/>
    </x:row>
    <x:row r="1637" ht="20" customHeight="1">
      <x:c r="A1637" s="50" t="str">
        <x:v>CTL-0234</x:v>
      </x:c>
      <x:c r="B1637" s="50" t="str">
        <x:v>Candidate alternative-rationale group</x:v>
      </x:c>
      <x:c r="C1637" s="52" t="str">
        <x:f>IF('Deal_Master_Wide'!$AU$236="","",'Deal_Master_Wide'!$AU$236)</x:f>
        <x:v>Not reviewed</x:v>
      </x:c>
      <x:c r="D1637" s="52" t="str">
        <x:f>IF('Deal_Master_Wide'!$AV$236="","",'Deal_Master_Wide'!$AV$236)</x:f>
        <x:v>Not assessed</x:v>
      </x:c>
      <x:c r="E1637" s="50" t="n">
        <x:v>0</x:v>
      </x:c>
      <x:c r="F1637" s="52" t="str">
        <x:f>IF(OR($C1637="High-confidence innovation-driven",$C1637="Medium-confidence innovation-driven"),1,IF($C1637="Clear alternative-rationale",0,""))</x:f>
      </x:c>
      <x:c r="G1637" s="52" t="str">
        <x:f>IF('Deal_Master_Wide'!$M$236="","",'Deal_Master_Wide'!$M$236)</x:f>
        <x:v>Review</x:v>
      </x:c>
      <x:c r="H1637" s="50" t="str">
        <x:v>F. Hoffmann-La Roche Ltd</x:v>
      </x:c>
      <x:c r="I1637" s="50" t="str">
        <x:v>Trophos SA</x:v>
      </x:c>
      <x:c r="J1637" s="50" t="n">
        <x:v>2015</x:v>
      </x:c>
      <x:c r="K1637" s="50" t="n">
        <x:v>1</x:v>
      </x:c>
      <x:c r="L1637" s="50" t="n">
        <x:v>2016</x:v>
      </x:c>
      <x:c r="M1637" s="50" t="n">
        <x:v>1</x:v>
      </x:c>
      <x:c r="N1637" s="50" t="n">
        <x:v>1</x:v>
      </x:c>
      <x:c r="O1637" s="52" t="str">
        <x:f>IF($F1637="","",$F1637*$M1637)</x:f>
      </x:c>
      <x:c r="P1637" s="54" t="n">
        <x:f>IF('Deal_Master_Wide'!$BT$236="","",'Deal_Master_Wide'!$BT$236)</x:f>
        <x:v>46405.4447</x:v>
      </x:c>
      <x:c r="Q1637" s="54" t="n">
        <x:f>IF('Deal_Master_Wide'!$CA$236="","",'Deal_Master_Wide'!$CA$236)</x:f>
        <x:v>15546.7782</x:v>
      </x:c>
      <x:c r="R1637" s="54" t="n">
        <x:f>IF('Deal_Master_Wide'!$CH$236="","",'Deal_Master_Wide'!$CH$236)</x:f>
        <x:v>8786.352</x:v>
      </x:c>
      <x:c r="S1637" s="54" t="n">
        <x:f>IF('Deal_Master_Wide'!$CO$236="","",'Deal_Master_Wide'!$CO$236)</x:f>
        <x:v>71603.3517</x:v>
      </x:c>
      <x:c r="T1637" s="54" t="n">
        <x:f>IF('Deal_Master_Wide'!$CV$236="","",'Deal_Master_Wide'!$CV$236)</x:f>
        <x:v>20837.2008</x:v>
      </x:c>
      <x:c r="U1637" s="54" t="n">
        <x:f>IF('Deal_Master_Wide'!$DC$236="","",'Deal_Master_Wide'!$DC$236)</x:f>
        <x:v>9216.6777</x:v>
      </x:c>
      <x:c r="V1637" s="56" t="n">
        <x:f>IF('Deal_Master_Wide'!$DJ$236="","",'Deal_Master_Wide'!$DJ$236)</x:f>
        <x:v>12.5519</x:v>
      </x:c>
      <x:c r="W1637" s="56" t="n">
        <x:f>IF('Deal_Master_Wide'!$DQ$236="","",'Deal_Master_Wide'!$DQ$236)</x:f>
        <x:v>33.5021</x:v>
      </x:c>
      <x:c r="X1637" s="56" t="n">
        <x:f>IF('Deal_Master_Wide'!$DX$236="","",'Deal_Master_Wide'!$DX$236)</x:f>
        <x:v>29.1009</x:v>
      </x:c>
      <x:c r="Y1637" s="118" t="str">
        <x:f>IF('Deal_Master_Wide'!$EE$236="","",'Deal_Master_Wide'!$EE$236)</x:f>
      </x:c>
      <x:c r="Z1637" s="118" t="str">
        <x:f>IF('Deal_Master_Wide'!$EL$236="","",'Deal_Master_Wide'!$EL$236)</x:f>
      </x:c>
      <x:c r="AA1637" s="52" t="str">
        <x:f>IF('Deal_Master_Wide'!$AL$236="","",'Deal_Master_Wide'!$AL$236)</x:f>
        <x:v>Unknown</x:v>
      </x:c>
      <x:c r="AB1637" s="54" t="n">
        <x:f>IF('Deal_Master_Wide'!$AF$236="","",'Deal_Master_Wide'!$AF$236)</x:f>
        <x:v>386</x:v>
      </x:c>
      <x:c r="AC1637" s="52" t="str">
        <x:f>IF(COUNT($P1637,$Q1637,$R1637,$S1637,$T1637,$U1637,$V1637,$W1637,$X1637)=9,"Yes","No")</x:f>
        <x:v>Yes</x:v>
      </x:c>
      <x:c r="AD1637" s="52" t="str">
        <x:f>IF(COUNT($Y1637,$Z1637)=2,"Yes","No")</x:f>
        <x:v>No</x:v>
      </x:c>
      <x:c r="AE1637" s="50" t="str"/>
      <x:c r="AF1637" t="str"/>
    </x:row>
    <x:row r="1638" ht="20" customHeight="1">
      <x:c r="A1638" s="50" t="str">
        <x:v>CTL-0234</x:v>
      </x:c>
      <x:c r="B1638" s="50" t="str">
        <x:v>Candidate alternative-rationale group</x:v>
      </x:c>
      <x:c r="C1638" s="52" t="str">
        <x:f>IF('Deal_Master_Wide'!$AU$236="","",'Deal_Master_Wide'!$AU$236)</x:f>
        <x:v>Not reviewed</x:v>
      </x:c>
      <x:c r="D1638" s="52" t="str">
        <x:f>IF('Deal_Master_Wide'!$AV$236="","",'Deal_Master_Wide'!$AV$236)</x:f>
        <x:v>Not assessed</x:v>
      </x:c>
      <x:c r="E1638" s="50" t="n">
        <x:v>0</x:v>
      </x:c>
      <x:c r="F1638" s="52" t="str">
        <x:f>IF(OR($C1638="High-confidence innovation-driven",$C1638="Medium-confidence innovation-driven"),1,IF($C1638="Clear alternative-rationale",0,""))</x:f>
      </x:c>
      <x:c r="G1638" s="52" t="str">
        <x:f>IF('Deal_Master_Wide'!$M$236="","",'Deal_Master_Wide'!$M$236)</x:f>
        <x:v>Review</x:v>
      </x:c>
      <x:c r="H1638" s="50" t="str">
        <x:v>F. Hoffmann-La Roche Ltd</x:v>
      </x:c>
      <x:c r="I1638" s="50" t="str">
        <x:v>Trophos SA</x:v>
      </x:c>
      <x:c r="J1638" s="50" t="n">
        <x:v>2015</x:v>
      </x:c>
      <x:c r="K1638" s="50" t="n">
        <x:v>2</x:v>
      </x:c>
      <x:c r="L1638" s="50" t="n">
        <x:v>2017</x:v>
      </x:c>
      <x:c r="M1638" s="50" t="n">
        <x:v>1</x:v>
      </x:c>
      <x:c r="N1638" s="50" t="n">
        <x:v>1</x:v>
      </x:c>
      <x:c r="O1638" s="52" t="str">
        <x:f>IF($F1638="","",$F1638*$M1638)</x:f>
      </x:c>
      <x:c r="P1638" s="54" t="n">
        <x:f>IF('Deal_Master_Wide'!$BU$236="","",'Deal_Master_Wide'!$BU$236)</x:f>
        <x:v>48000.9261</x:v>
      </x:c>
      <x:c r="Q1638" s="54" t="n">
        <x:f>IF('Deal_Master_Wide'!$CB$236="","",'Deal_Master_Wide'!$CB$236)</x:f>
        <x:v>15787.4676</x:v>
      </x:c>
      <x:c r="R1638" s="54" t="n">
        <x:f>IF('Deal_Master_Wide'!$CI$236="","",'Deal_Master_Wide'!$CI$236)</x:f>
        <x:v>7774.855</x:v>
      </x:c>
      <x:c r="S1638" s="54" t="n">
        <x:f>IF('Deal_Master_Wide'!$CP$236="","",'Deal_Master_Wide'!$CP$236)</x:f>
        <x:v>65509.1795</x:v>
      </x:c>
      <x:c r="T1638" s="54" t="n">
        <x:f>IF('Deal_Master_Wide'!$CW$236="","",'Deal_Master_Wide'!$CW$236)</x:f>
        <x:v>16198.7329</x:v>
      </x:c>
      <x:c r="U1638" s="54" t="n">
        <x:f>IF('Deal_Master_Wide'!$DD$236="","",'Deal_Master_Wide'!$DD$236)</x:f>
        <x:v>8061.2448</x:v>
      </x:c>
      <x:c r="V1638" s="56" t="n">
        <x:f>IF('Deal_Master_Wide'!$DK$236="","",'Deal_Master_Wide'!$DK$236)</x:f>
        <x:v>11.2486</x:v>
      </x:c>
      <x:c r="W1638" s="56" t="n">
        <x:f>IF('Deal_Master_Wide'!$DR$236="","",'Deal_Master_Wide'!$DR$236)</x:f>
        <x:v>32.8899</x:v>
      </x:c>
      <x:c r="X1638" s="56" t="n">
        <x:f>IF('Deal_Master_Wide'!$DY$236="","",'Deal_Master_Wide'!$DY$236)</x:f>
        <x:v>24.7274</x:v>
      </x:c>
      <x:c r="Y1638" s="118" t="str">
        <x:f>IF('Deal_Master_Wide'!$EF$236="","",'Deal_Master_Wide'!$EF$236)</x:f>
      </x:c>
      <x:c r="Z1638" s="118" t="str">
        <x:f>IF('Deal_Master_Wide'!$EM$236="","",'Deal_Master_Wide'!$EM$236)</x:f>
      </x:c>
      <x:c r="AA1638" s="52" t="str">
        <x:f>IF('Deal_Master_Wide'!$AL$236="","",'Deal_Master_Wide'!$AL$236)</x:f>
        <x:v>Unknown</x:v>
      </x:c>
      <x:c r="AB1638" s="54" t="n">
        <x:f>IF('Deal_Master_Wide'!$AF$236="","",'Deal_Master_Wide'!$AF$236)</x:f>
        <x:v>386</x:v>
      </x:c>
      <x:c r="AC1638" s="52" t="str">
        <x:f>IF(COUNT($P1638,$Q1638,$R1638,$S1638,$T1638,$U1638,$V1638,$W1638,$X1638)=9,"Yes","No")</x:f>
        <x:v>Yes</x:v>
      </x:c>
      <x:c r="AD1638" s="52" t="str">
        <x:f>IF(COUNT($Y1638,$Z1638)=2,"Yes","No")</x:f>
        <x:v>No</x:v>
      </x:c>
      <x:c r="AE1638" s="50" t="str"/>
      <x:c r="AF1638" t="str"/>
    </x:row>
    <x:row r="1639" ht="20" customHeight="1">
      <x:c r="A1639" s="50" t="str">
        <x:v>CTL-0234</x:v>
      </x:c>
      <x:c r="B1639" s="50" t="str">
        <x:v>Candidate alternative-rationale group</x:v>
      </x:c>
      <x:c r="C1639" s="52" t="str">
        <x:f>IF('Deal_Master_Wide'!$AU$236="","",'Deal_Master_Wide'!$AU$236)</x:f>
        <x:v>Not reviewed</x:v>
      </x:c>
      <x:c r="D1639" s="52" t="str">
        <x:f>IF('Deal_Master_Wide'!$AV$236="","",'Deal_Master_Wide'!$AV$236)</x:f>
        <x:v>Not assessed</x:v>
      </x:c>
      <x:c r="E1639" s="50" t="n">
        <x:v>0</x:v>
      </x:c>
      <x:c r="F1639" s="52" t="str">
        <x:f>IF(OR($C1639="High-confidence innovation-driven",$C1639="Medium-confidence innovation-driven"),1,IF($C1639="Clear alternative-rationale",0,""))</x:f>
      </x:c>
      <x:c r="G1639" s="52" t="str">
        <x:f>IF('Deal_Master_Wide'!$M$236="","",'Deal_Master_Wide'!$M$236)</x:f>
        <x:v>Review</x:v>
      </x:c>
      <x:c r="H1639" s="50" t="str">
        <x:v>F. Hoffmann-La Roche Ltd</x:v>
      </x:c>
      <x:c r="I1639" s="50" t="str">
        <x:v>Trophos SA</x:v>
      </x:c>
      <x:c r="J1639" s="50" t="n">
        <x:v>2015</x:v>
      </x:c>
      <x:c r="K1639" s="50" t="n">
        <x:v>3</x:v>
      </x:c>
      <x:c r="L1639" s="50" t="n">
        <x:v>2018</x:v>
      </x:c>
      <x:c r="M1639" s="50" t="n">
        <x:v>1</x:v>
      </x:c>
      <x:c r="N1639" s="50" t="n">
        <x:v>1</x:v>
      </x:c>
      <x:c r="O1639" s="52" t="str">
        <x:f>IF($F1639="","",$F1639*$M1639)</x:f>
      </x:c>
      <x:c r="P1639" s="54" t="n">
        <x:f>IF('Deal_Master_Wide'!$BV$236="","",'Deal_Master_Wide'!$BV$236)</x:f>
        <x:v>49226.8482</x:v>
      </x:c>
      <x:c r="Q1639" s="54" t="n">
        <x:f>IF('Deal_Master_Wide'!$CC$236="","",'Deal_Master_Wide'!$CC$236)</x:f>
        <x:v>16753.8935</x:v>
      </x:c>
      <x:c r="R1639" s="54" t="n">
        <x:f>IF('Deal_Master_Wide'!$CJ$236="","",'Deal_Master_Wide'!$CJ$236)</x:f>
        <x:v>9092.6698</x:v>
      </x:c>
      <x:c r="S1639" s="54" t="n">
        <x:f>IF('Deal_Master_Wide'!$CQ$236="","",'Deal_Master_Wide'!$CQ$236)</x:f>
        <x:v>69761.7249</x:v>
      </x:c>
      <x:c r="T1639" s="54" t="n">
        <x:f>IF('Deal_Master_Wide'!$CX$236="","",'Deal_Master_Wide'!$CX$236)</x:f>
        <x:v>16676.9945</x:v>
      </x:c>
      <x:c r="U1639" s="54" t="n">
        <x:f>IF('Deal_Master_Wide'!$DE$236="","",'Deal_Master_Wide'!$DE$236)</x:f>
        <x:v>9694.5179</x:v>
      </x:c>
      <x:c r="V1639" s="56" t="n">
        <x:f>IF('Deal_Master_Wide'!$DL$236="","",'Deal_Master_Wide'!$DL$236)</x:f>
        <x:v>13.5315</x:v>
      </x:c>
      <x:c r="W1639" s="56" t="n">
        <x:f>IF('Deal_Master_Wide'!$DS$236="","",'Deal_Master_Wide'!$DS$236)</x:f>
        <x:v>34.0341</x:v>
      </x:c>
      <x:c r="X1639" s="56" t="n">
        <x:f>IF('Deal_Master_Wide'!$DZ$236="","",'Deal_Master_Wide'!$DZ$236)</x:f>
        <x:v>23.9057</x:v>
      </x:c>
      <x:c r="Y1639" s="118" t="str">
        <x:f>IF('Deal_Master_Wide'!$EG$236="","",'Deal_Master_Wide'!$EG$236)</x:f>
      </x:c>
      <x:c r="Z1639" s="118" t="str">
        <x:f>IF('Deal_Master_Wide'!$EN$236="","",'Deal_Master_Wide'!$EN$236)</x:f>
      </x:c>
      <x:c r="AA1639" s="52" t="str">
        <x:f>IF('Deal_Master_Wide'!$AL$236="","",'Deal_Master_Wide'!$AL$236)</x:f>
        <x:v>Unknown</x:v>
      </x:c>
      <x:c r="AB1639" s="54" t="n">
        <x:f>IF('Deal_Master_Wide'!$AF$236="","",'Deal_Master_Wide'!$AF$236)</x:f>
        <x:v>386</x:v>
      </x:c>
      <x:c r="AC1639" s="52" t="str">
        <x:f>IF(COUNT($P1639,$Q1639,$R1639,$S1639,$T1639,$U1639,$V1639,$W1639,$X1639)=9,"Yes","No")</x:f>
        <x:v>Yes</x:v>
      </x:c>
      <x:c r="AD1639" s="52" t="str">
        <x:f>IF(COUNT($Y1639,$Z1639)=2,"Yes","No")</x:f>
        <x:v>No</x:v>
      </x:c>
      <x:c r="AE1639" s="50" t="str"/>
      <x:c r="AF1639" t="str"/>
    </x:row>
    <x:row r="1640" ht="20" customHeight="1">
      <x:c r="A1640" s="50" t="str">
        <x:v>CTL-0235</x:v>
      </x:c>
      <x:c r="B1640" s="50" t="str">
        <x:v>Candidate alternative-rationale group</x:v>
      </x:c>
      <x:c r="C1640" s="52" t="str">
        <x:f>IF('Deal_Master_Wide'!$AU$237="","",'Deal_Master_Wide'!$AU$237)</x:f>
        <x:v>Not reviewed</x:v>
      </x:c>
      <x:c r="D1640" s="52" t="str">
        <x:f>IF('Deal_Master_Wide'!$AV$237="","",'Deal_Master_Wide'!$AV$237)</x:f>
        <x:v>Not assessed</x:v>
      </x:c>
      <x:c r="E1640" s="50" t="n">
        <x:v>0</x:v>
      </x:c>
      <x:c r="F1640" s="52" t="str">
        <x:f>IF(OR($C1640="High-confidence innovation-driven",$C1640="Medium-confidence innovation-driven"),1,IF($C1640="Clear alternative-rationale",0,""))</x:f>
      </x:c>
      <x:c r="G1640" s="52" t="str">
        <x:f>IF('Deal_Master_Wide'!$M$237="","",'Deal_Master_Wide'!$M$237)</x:f>
        <x:v>Review</x:v>
      </x:c>
      <x:c r="H1640" s="50" t="str">
        <x:v>Orkla Home &amp; Personal Care AS</x:v>
      </x:c>
      <x:c r="I1640" s="50" t="str">
        <x:v>Cederroth AB</x:v>
      </x:c>
      <x:c r="J1640" s="50" t="n">
        <x:v>2015</x:v>
      </x:c>
      <x:c r="K1640" s="50" t="n">
        <x:v>-3</x:v>
      </x:c>
      <x:c r="L1640" s="50" t="n">
        <x:v>2012</x:v>
      </x:c>
      <x:c r="M1640" s="50" t="n">
        <x:v>0</x:v>
      </x:c>
      <x:c r="N1640" s="50" t="n">
        <x:v>0</x:v>
      </x:c>
      <x:c r="O1640" s="52" t="str">
        <x:f>IF($F1640="","",$F1640*$M1640)</x:f>
      </x:c>
      <x:c r="P1640" s="54" t="str">
        <x:f>IF('Deal_Master_Wide'!$BP$237="","",'Deal_Master_Wide'!$BP$237)</x:f>
      </x:c>
      <x:c r="Q1640" s="54" t="str">
        <x:f>IF('Deal_Master_Wide'!$BW$237="","",'Deal_Master_Wide'!$BW$237)</x:f>
      </x:c>
      <x:c r="R1640" s="54" t="str">
        <x:f>IF('Deal_Master_Wide'!$CD$237="","",'Deal_Master_Wide'!$CD$237)</x:f>
      </x:c>
      <x:c r="S1640" s="54" t="str">
        <x:f>IF('Deal_Master_Wide'!$CK$237="","",'Deal_Master_Wide'!$CK$237)</x:f>
      </x:c>
      <x:c r="T1640" s="54" t="str">
        <x:f>IF('Deal_Master_Wide'!$CR$237="","",'Deal_Master_Wide'!$CR$237)</x:f>
      </x:c>
      <x:c r="U1640" s="54" t="str">
        <x:f>IF('Deal_Master_Wide'!$CY$237="","",'Deal_Master_Wide'!$CY$237)</x:f>
      </x:c>
      <x:c r="V1640" s="56" t="str">
        <x:f>IF('Deal_Master_Wide'!$DF$237="","",'Deal_Master_Wide'!$DF$237)</x:f>
      </x:c>
      <x:c r="W1640" s="56" t="str">
        <x:f>IF('Deal_Master_Wide'!$DM$237="","",'Deal_Master_Wide'!$DM$237)</x:f>
      </x:c>
      <x:c r="X1640" s="56" t="str">
        <x:f>IF('Deal_Master_Wide'!$DT$237="","",'Deal_Master_Wide'!$DT$237)</x:f>
      </x:c>
      <x:c r="Y1640" s="118" t="str">
        <x:f>IF('Deal_Master_Wide'!$EA$237="","",'Deal_Master_Wide'!$EA$237)</x:f>
      </x:c>
      <x:c r="Z1640" s="118" t="str">
        <x:f>IF('Deal_Master_Wide'!$EH$237="","",'Deal_Master_Wide'!$EH$237)</x:f>
      </x:c>
      <x:c r="AA1640" s="52" t="str">
        <x:f>IF('Deal_Master_Wide'!$AL$237="","",'Deal_Master_Wide'!$AL$237)</x:f>
        <x:v>Unknown</x:v>
      </x:c>
      <x:c r="AB1640" s="54" t="n">
        <x:f>IF('Deal_Master_Wide'!$AF$237="","",'Deal_Master_Wide'!$AF$237)</x:f>
        <x:v>62</x:v>
      </x:c>
      <x:c r="AC1640" s="52" t="str">
        <x:f>IF(COUNT($P1640,$Q1640,$R1640,$S1640,$T1640,$U1640,$V1640,$W1640,$X1640)=9,"Yes","No")</x:f>
        <x:v>No</x:v>
      </x:c>
      <x:c r="AD1640" s="52" t="str">
        <x:f>IF(COUNT($Y1640,$Z1640)=2,"Yes","No")</x:f>
        <x:v>No</x:v>
      </x:c>
      <x:c r="AE1640" s="50" t="str"/>
      <x:c r="AF1640" t="str"/>
    </x:row>
    <x:row r="1641" ht="20" customHeight="1">
      <x:c r="A1641" s="50" t="str">
        <x:v>CTL-0235</x:v>
      </x:c>
      <x:c r="B1641" s="50" t="str">
        <x:v>Candidate alternative-rationale group</x:v>
      </x:c>
      <x:c r="C1641" s="52" t="str">
        <x:f>IF('Deal_Master_Wide'!$AU$237="","",'Deal_Master_Wide'!$AU$237)</x:f>
        <x:v>Not reviewed</x:v>
      </x:c>
      <x:c r="D1641" s="52" t="str">
        <x:f>IF('Deal_Master_Wide'!$AV$237="","",'Deal_Master_Wide'!$AV$237)</x:f>
        <x:v>Not assessed</x:v>
      </x:c>
      <x:c r="E1641" s="50" t="n">
        <x:v>0</x:v>
      </x:c>
      <x:c r="F1641" s="52" t="str">
        <x:f>IF(OR($C1641="High-confidence innovation-driven",$C1641="Medium-confidence innovation-driven"),1,IF($C1641="Clear alternative-rationale",0,""))</x:f>
      </x:c>
      <x:c r="G1641" s="52" t="str">
        <x:f>IF('Deal_Master_Wide'!$M$237="","",'Deal_Master_Wide'!$M$237)</x:f>
        <x:v>Review</x:v>
      </x:c>
      <x:c r="H1641" s="50" t="str">
        <x:v>Orkla Home &amp; Personal Care AS</x:v>
      </x:c>
      <x:c r="I1641" s="50" t="str">
        <x:v>Cederroth AB</x:v>
      </x:c>
      <x:c r="J1641" s="50" t="n">
        <x:v>2015</x:v>
      </x:c>
      <x:c r="K1641" s="50" t="n">
        <x:v>-2</x:v>
      </x:c>
      <x:c r="L1641" s="50" t="n">
        <x:v>2013</x:v>
      </x:c>
      <x:c r="M1641" s="50" t="n">
        <x:v>0</x:v>
      </x:c>
      <x:c r="N1641" s="50" t="n">
        <x:v>0</x:v>
      </x:c>
      <x:c r="O1641" s="52" t="str">
        <x:f>IF($F1641="","",$F1641*$M1641)</x:f>
      </x:c>
      <x:c r="P1641" s="54" t="str">
        <x:f>IF('Deal_Master_Wide'!$BQ$237="","",'Deal_Master_Wide'!$BQ$237)</x:f>
      </x:c>
      <x:c r="Q1641" s="54" t="str">
        <x:f>IF('Deal_Master_Wide'!$BX$237="","",'Deal_Master_Wide'!$BX$237)</x:f>
      </x:c>
      <x:c r="R1641" s="54" t="str">
        <x:f>IF('Deal_Master_Wide'!$CE$237="","",'Deal_Master_Wide'!$CE$237)</x:f>
      </x:c>
      <x:c r="S1641" s="54" t="str">
        <x:f>IF('Deal_Master_Wide'!$CL$237="","",'Deal_Master_Wide'!$CL$237)</x:f>
      </x:c>
      <x:c r="T1641" s="54" t="str">
        <x:f>IF('Deal_Master_Wide'!$CS$237="","",'Deal_Master_Wide'!$CS$237)</x:f>
      </x:c>
      <x:c r="U1641" s="54" t="str">
        <x:f>IF('Deal_Master_Wide'!$CZ$237="","",'Deal_Master_Wide'!$CZ$237)</x:f>
      </x:c>
      <x:c r="V1641" s="56" t="str">
        <x:f>IF('Deal_Master_Wide'!$DG$237="","",'Deal_Master_Wide'!$DG$237)</x:f>
      </x:c>
      <x:c r="W1641" s="56" t="str">
        <x:f>IF('Deal_Master_Wide'!$DN$237="","",'Deal_Master_Wide'!$DN$237)</x:f>
      </x:c>
      <x:c r="X1641" s="56" t="str">
        <x:f>IF('Deal_Master_Wide'!$DU$237="","",'Deal_Master_Wide'!$DU$237)</x:f>
      </x:c>
      <x:c r="Y1641" s="118" t="str">
        <x:f>IF('Deal_Master_Wide'!$EB$237="","",'Deal_Master_Wide'!$EB$237)</x:f>
      </x:c>
      <x:c r="Z1641" s="118" t="str">
        <x:f>IF('Deal_Master_Wide'!$EI$237="","",'Deal_Master_Wide'!$EI$237)</x:f>
      </x:c>
      <x:c r="AA1641" s="52" t="str">
        <x:f>IF('Deal_Master_Wide'!$AL$237="","",'Deal_Master_Wide'!$AL$237)</x:f>
        <x:v>Unknown</x:v>
      </x:c>
      <x:c r="AB1641" s="54" t="n">
        <x:f>IF('Deal_Master_Wide'!$AF$237="","",'Deal_Master_Wide'!$AF$237)</x:f>
        <x:v>62</x:v>
      </x:c>
      <x:c r="AC1641" s="52" t="str">
        <x:f>IF(COUNT($P1641,$Q1641,$R1641,$S1641,$T1641,$U1641,$V1641,$W1641,$X1641)=9,"Yes","No")</x:f>
        <x:v>No</x:v>
      </x:c>
      <x:c r="AD1641" s="52" t="str">
        <x:f>IF(COUNT($Y1641,$Z1641)=2,"Yes","No")</x:f>
        <x:v>No</x:v>
      </x:c>
      <x:c r="AE1641" s="50" t="str"/>
      <x:c r="AF1641" t="str"/>
    </x:row>
    <x:row r="1642" ht="20" customHeight="1">
      <x:c r="A1642" s="50" t="str">
        <x:v>CTL-0235</x:v>
      </x:c>
      <x:c r="B1642" s="50" t="str">
        <x:v>Candidate alternative-rationale group</x:v>
      </x:c>
      <x:c r="C1642" s="52" t="str">
        <x:f>IF('Deal_Master_Wide'!$AU$237="","",'Deal_Master_Wide'!$AU$237)</x:f>
        <x:v>Not reviewed</x:v>
      </x:c>
      <x:c r="D1642" s="52" t="str">
        <x:f>IF('Deal_Master_Wide'!$AV$237="","",'Deal_Master_Wide'!$AV$237)</x:f>
        <x:v>Not assessed</x:v>
      </x:c>
      <x:c r="E1642" s="50" t="n">
        <x:v>0</x:v>
      </x:c>
      <x:c r="F1642" s="52" t="str">
        <x:f>IF(OR($C1642="High-confidence innovation-driven",$C1642="Medium-confidence innovation-driven"),1,IF($C1642="Clear alternative-rationale",0,""))</x:f>
      </x:c>
      <x:c r="G1642" s="52" t="str">
        <x:f>IF('Deal_Master_Wide'!$M$237="","",'Deal_Master_Wide'!$M$237)</x:f>
        <x:v>Review</x:v>
      </x:c>
      <x:c r="H1642" s="50" t="str">
        <x:v>Orkla Home &amp; Personal Care AS</x:v>
      </x:c>
      <x:c r="I1642" s="50" t="str">
        <x:v>Cederroth AB</x:v>
      </x:c>
      <x:c r="J1642" s="50" t="n">
        <x:v>2015</x:v>
      </x:c>
      <x:c r="K1642" s="50" t="n">
        <x:v>-1</x:v>
      </x:c>
      <x:c r="L1642" s="50" t="n">
        <x:v>2014</x:v>
      </x:c>
      <x:c r="M1642" s="50" t="n">
        <x:v>0</x:v>
      </x:c>
      <x:c r="N1642" s="50" t="n">
        <x:v>0</x:v>
      </x:c>
      <x:c r="O1642" s="52" t="str">
        <x:f>IF($F1642="","",$F1642*$M1642)</x:f>
      </x:c>
      <x:c r="P1642" s="54" t="str">
        <x:f>IF('Deal_Master_Wide'!$BR$237="","",'Deal_Master_Wide'!$BR$237)</x:f>
      </x:c>
      <x:c r="Q1642" s="54" t="str">
        <x:f>IF('Deal_Master_Wide'!$BY$237="","",'Deal_Master_Wide'!$BY$237)</x:f>
      </x:c>
      <x:c r="R1642" s="54" t="str">
        <x:f>IF('Deal_Master_Wide'!$CF$237="","",'Deal_Master_Wide'!$CF$237)</x:f>
      </x:c>
      <x:c r="S1642" s="54" t="str">
        <x:f>IF('Deal_Master_Wide'!$CM$237="","",'Deal_Master_Wide'!$CM$237)</x:f>
      </x:c>
      <x:c r="T1642" s="54" t="str">
        <x:f>IF('Deal_Master_Wide'!$CT$237="","",'Deal_Master_Wide'!$CT$237)</x:f>
      </x:c>
      <x:c r="U1642" s="54" t="str">
        <x:f>IF('Deal_Master_Wide'!$DA$237="","",'Deal_Master_Wide'!$DA$237)</x:f>
      </x:c>
      <x:c r="V1642" s="56" t="str">
        <x:f>IF('Deal_Master_Wide'!$DH$237="","",'Deal_Master_Wide'!$DH$237)</x:f>
      </x:c>
      <x:c r="W1642" s="56" t="str">
        <x:f>IF('Deal_Master_Wide'!$DO$237="","",'Deal_Master_Wide'!$DO$237)</x:f>
      </x:c>
      <x:c r="X1642" s="56" t="str">
        <x:f>IF('Deal_Master_Wide'!$DV$237="","",'Deal_Master_Wide'!$DV$237)</x:f>
      </x:c>
      <x:c r="Y1642" s="118" t="str">
        <x:f>IF('Deal_Master_Wide'!$EC$237="","",'Deal_Master_Wide'!$EC$237)</x:f>
      </x:c>
      <x:c r="Z1642" s="118" t="str">
        <x:f>IF('Deal_Master_Wide'!$EJ$237="","",'Deal_Master_Wide'!$EJ$237)</x:f>
      </x:c>
      <x:c r="AA1642" s="52" t="str">
        <x:f>IF('Deal_Master_Wide'!$AL$237="","",'Deal_Master_Wide'!$AL$237)</x:f>
        <x:v>Unknown</x:v>
      </x:c>
      <x:c r="AB1642" s="54" t="n">
        <x:f>IF('Deal_Master_Wide'!$AF$237="","",'Deal_Master_Wide'!$AF$237)</x:f>
        <x:v>62</x:v>
      </x:c>
      <x:c r="AC1642" s="52" t="str">
        <x:f>IF(COUNT($P1642,$Q1642,$R1642,$S1642,$T1642,$U1642,$V1642,$W1642,$X1642)=9,"Yes","No")</x:f>
        <x:v>No</x:v>
      </x:c>
      <x:c r="AD1642" s="52" t="str">
        <x:f>IF(COUNT($Y1642,$Z1642)=2,"Yes","No")</x:f>
        <x:v>No</x:v>
      </x:c>
      <x:c r="AE1642" s="50" t="str"/>
      <x:c r="AF1642" t="str"/>
    </x:row>
    <x:row r="1643" ht="20" customHeight="1">
      <x:c r="A1643" s="50" t="str">
        <x:v>CTL-0235</x:v>
      </x:c>
      <x:c r="B1643" s="50" t="str">
        <x:v>Candidate alternative-rationale group</x:v>
      </x:c>
      <x:c r="C1643" s="52" t="str">
        <x:f>IF('Deal_Master_Wide'!$AU$237="","",'Deal_Master_Wide'!$AU$237)</x:f>
        <x:v>Not reviewed</x:v>
      </x:c>
      <x:c r="D1643" s="52" t="str">
        <x:f>IF('Deal_Master_Wide'!$AV$237="","",'Deal_Master_Wide'!$AV$237)</x:f>
        <x:v>Not assessed</x:v>
      </x:c>
      <x:c r="E1643" s="50" t="n">
        <x:v>0</x:v>
      </x:c>
      <x:c r="F1643" s="52" t="str">
        <x:f>IF(OR($C1643="High-confidence innovation-driven",$C1643="Medium-confidence innovation-driven"),1,IF($C1643="Clear alternative-rationale",0,""))</x:f>
      </x:c>
      <x:c r="G1643" s="52" t="str">
        <x:f>IF('Deal_Master_Wide'!$M$237="","",'Deal_Master_Wide'!$M$237)</x:f>
        <x:v>Review</x:v>
      </x:c>
      <x:c r="H1643" s="50" t="str">
        <x:v>Orkla Home &amp; Personal Care AS</x:v>
      </x:c>
      <x:c r="I1643" s="50" t="str">
        <x:v>Cederroth AB</x:v>
      </x:c>
      <x:c r="J1643" s="50" t="n">
        <x:v>2015</x:v>
      </x:c>
      <x:c r="K1643" s="50" t="n">
        <x:v>0</x:v>
      </x:c>
      <x:c r="L1643" s="50" t="n">
        <x:v>2015</x:v>
      </x:c>
      <x:c r="M1643" s="50" t="n">
        <x:v>0</x:v>
      </x:c>
      <x:c r="N1643" s="50" t="n">
        <x:v>1</x:v>
      </x:c>
      <x:c r="O1643" s="52" t="str">
        <x:f>IF($F1643="","",$F1643*$M1643)</x:f>
      </x:c>
      <x:c r="P1643" s="54" t="str">
        <x:f>IF('Deal_Master_Wide'!$BS$237="","",'Deal_Master_Wide'!$BS$237)</x:f>
      </x:c>
      <x:c r="Q1643" s="54" t="str">
        <x:f>IF('Deal_Master_Wide'!$BZ$237="","",'Deal_Master_Wide'!$BZ$237)</x:f>
      </x:c>
      <x:c r="R1643" s="54" t="str">
        <x:f>IF('Deal_Master_Wide'!$CG$237="","",'Deal_Master_Wide'!$CG$237)</x:f>
      </x:c>
      <x:c r="S1643" s="54" t="str">
        <x:f>IF('Deal_Master_Wide'!$CN$237="","",'Deal_Master_Wide'!$CN$237)</x:f>
      </x:c>
      <x:c r="T1643" s="54" t="str">
        <x:f>IF('Deal_Master_Wide'!$CU$237="","",'Deal_Master_Wide'!$CU$237)</x:f>
      </x:c>
      <x:c r="U1643" s="54" t="str">
        <x:f>IF('Deal_Master_Wide'!$DB$237="","",'Deal_Master_Wide'!$DB$237)</x:f>
      </x:c>
      <x:c r="V1643" s="56" t="str">
        <x:f>IF('Deal_Master_Wide'!$DI$237="","",'Deal_Master_Wide'!$DI$237)</x:f>
      </x:c>
      <x:c r="W1643" s="56" t="str">
        <x:f>IF('Deal_Master_Wide'!$DP$237="","",'Deal_Master_Wide'!$DP$237)</x:f>
      </x:c>
      <x:c r="X1643" s="56" t="str">
        <x:f>IF('Deal_Master_Wide'!$DW$237="","",'Deal_Master_Wide'!$DW$237)</x:f>
      </x:c>
      <x:c r="Y1643" s="118" t="str">
        <x:f>IF('Deal_Master_Wide'!$ED$237="","",'Deal_Master_Wide'!$ED$237)</x:f>
      </x:c>
      <x:c r="Z1643" s="118" t="str">
        <x:f>IF('Deal_Master_Wide'!$EK$237="","",'Deal_Master_Wide'!$EK$237)</x:f>
      </x:c>
      <x:c r="AA1643" s="52" t="str">
        <x:f>IF('Deal_Master_Wide'!$AL$237="","",'Deal_Master_Wide'!$AL$237)</x:f>
        <x:v>Unknown</x:v>
      </x:c>
      <x:c r="AB1643" s="54" t="n">
        <x:f>IF('Deal_Master_Wide'!$AF$237="","",'Deal_Master_Wide'!$AF$237)</x:f>
        <x:v>62</x:v>
      </x:c>
      <x:c r="AC1643" s="52" t="str">
        <x:f>IF(COUNT($P1643,$Q1643,$R1643,$S1643,$T1643,$U1643,$V1643,$W1643,$X1643)=9,"Yes","No")</x:f>
        <x:v>No</x:v>
      </x:c>
      <x:c r="AD1643" s="52" t="str">
        <x:f>IF(COUNT($Y1643,$Z1643)=2,"Yes","No")</x:f>
        <x:v>No</x:v>
      </x:c>
      <x:c r="AE1643" s="50" t="str"/>
      <x:c r="AF1643" t="str"/>
    </x:row>
    <x:row r="1644" ht="20" customHeight="1">
      <x:c r="A1644" s="50" t="str">
        <x:v>CTL-0235</x:v>
      </x:c>
      <x:c r="B1644" s="50" t="str">
        <x:v>Candidate alternative-rationale group</x:v>
      </x:c>
      <x:c r="C1644" s="52" t="str">
        <x:f>IF('Deal_Master_Wide'!$AU$237="","",'Deal_Master_Wide'!$AU$237)</x:f>
        <x:v>Not reviewed</x:v>
      </x:c>
      <x:c r="D1644" s="52" t="str">
        <x:f>IF('Deal_Master_Wide'!$AV$237="","",'Deal_Master_Wide'!$AV$237)</x:f>
        <x:v>Not assessed</x:v>
      </x:c>
      <x:c r="E1644" s="50" t="n">
        <x:v>0</x:v>
      </x:c>
      <x:c r="F1644" s="52" t="str">
        <x:f>IF(OR($C1644="High-confidence innovation-driven",$C1644="Medium-confidence innovation-driven"),1,IF($C1644="Clear alternative-rationale",0,""))</x:f>
      </x:c>
      <x:c r="G1644" s="52" t="str">
        <x:f>IF('Deal_Master_Wide'!$M$237="","",'Deal_Master_Wide'!$M$237)</x:f>
        <x:v>Review</x:v>
      </x:c>
      <x:c r="H1644" s="50" t="str">
        <x:v>Orkla Home &amp; Personal Care AS</x:v>
      </x:c>
      <x:c r="I1644" s="50" t="str">
        <x:v>Cederroth AB</x:v>
      </x:c>
      <x:c r="J1644" s="50" t="n">
        <x:v>2015</x:v>
      </x:c>
      <x:c r="K1644" s="50" t="n">
        <x:v>1</x:v>
      </x:c>
      <x:c r="L1644" s="50" t="n">
        <x:v>2016</x:v>
      </x:c>
      <x:c r="M1644" s="50" t="n">
        <x:v>1</x:v>
      </x:c>
      <x:c r="N1644" s="50" t="n">
        <x:v>1</x:v>
      </x:c>
      <x:c r="O1644" s="52" t="str">
        <x:f>IF($F1644="","",$F1644*$M1644)</x:f>
      </x:c>
      <x:c r="P1644" s="54" t="str">
        <x:f>IF('Deal_Master_Wide'!$BT$237="","",'Deal_Master_Wide'!$BT$237)</x:f>
      </x:c>
      <x:c r="Q1644" s="54" t="str">
        <x:f>IF('Deal_Master_Wide'!$CA$237="","",'Deal_Master_Wide'!$CA$237)</x:f>
      </x:c>
      <x:c r="R1644" s="54" t="str">
        <x:f>IF('Deal_Master_Wide'!$CH$237="","",'Deal_Master_Wide'!$CH$237)</x:f>
      </x:c>
      <x:c r="S1644" s="54" t="str">
        <x:f>IF('Deal_Master_Wide'!$CO$237="","",'Deal_Master_Wide'!$CO$237)</x:f>
      </x:c>
      <x:c r="T1644" s="54" t="str">
        <x:f>IF('Deal_Master_Wide'!$CV$237="","",'Deal_Master_Wide'!$CV$237)</x:f>
      </x:c>
      <x:c r="U1644" s="54" t="str">
        <x:f>IF('Deal_Master_Wide'!$DC$237="","",'Deal_Master_Wide'!$DC$237)</x:f>
      </x:c>
      <x:c r="V1644" s="56" t="str">
        <x:f>IF('Deal_Master_Wide'!$DJ$237="","",'Deal_Master_Wide'!$DJ$237)</x:f>
      </x:c>
      <x:c r="W1644" s="56" t="str">
        <x:f>IF('Deal_Master_Wide'!$DQ$237="","",'Deal_Master_Wide'!$DQ$237)</x:f>
      </x:c>
      <x:c r="X1644" s="56" t="str">
        <x:f>IF('Deal_Master_Wide'!$DX$237="","",'Deal_Master_Wide'!$DX$237)</x:f>
      </x:c>
      <x:c r="Y1644" s="118" t="str">
        <x:f>IF('Deal_Master_Wide'!$EE$237="","",'Deal_Master_Wide'!$EE$237)</x:f>
      </x:c>
      <x:c r="Z1644" s="118" t="str">
        <x:f>IF('Deal_Master_Wide'!$EL$237="","",'Deal_Master_Wide'!$EL$237)</x:f>
      </x:c>
      <x:c r="AA1644" s="52" t="str">
        <x:f>IF('Deal_Master_Wide'!$AL$237="","",'Deal_Master_Wide'!$AL$237)</x:f>
        <x:v>Unknown</x:v>
      </x:c>
      <x:c r="AB1644" s="54" t="n">
        <x:f>IF('Deal_Master_Wide'!$AF$237="","",'Deal_Master_Wide'!$AF$237)</x:f>
        <x:v>62</x:v>
      </x:c>
      <x:c r="AC1644" s="52" t="str">
        <x:f>IF(COUNT($P1644,$Q1644,$R1644,$S1644,$T1644,$U1644,$V1644,$W1644,$X1644)=9,"Yes","No")</x:f>
        <x:v>No</x:v>
      </x:c>
      <x:c r="AD1644" s="52" t="str">
        <x:f>IF(COUNT($Y1644,$Z1644)=2,"Yes","No")</x:f>
        <x:v>No</x:v>
      </x:c>
      <x:c r="AE1644" s="50" t="str"/>
      <x:c r="AF1644" t="str"/>
    </x:row>
    <x:row r="1645" ht="20" customHeight="1">
      <x:c r="A1645" s="50" t="str">
        <x:v>CTL-0235</x:v>
      </x:c>
      <x:c r="B1645" s="50" t="str">
        <x:v>Candidate alternative-rationale group</x:v>
      </x:c>
      <x:c r="C1645" s="52" t="str">
        <x:f>IF('Deal_Master_Wide'!$AU$237="","",'Deal_Master_Wide'!$AU$237)</x:f>
        <x:v>Not reviewed</x:v>
      </x:c>
      <x:c r="D1645" s="52" t="str">
        <x:f>IF('Deal_Master_Wide'!$AV$237="","",'Deal_Master_Wide'!$AV$237)</x:f>
        <x:v>Not assessed</x:v>
      </x:c>
      <x:c r="E1645" s="50" t="n">
        <x:v>0</x:v>
      </x:c>
      <x:c r="F1645" s="52" t="str">
        <x:f>IF(OR($C1645="High-confidence innovation-driven",$C1645="Medium-confidence innovation-driven"),1,IF($C1645="Clear alternative-rationale",0,""))</x:f>
      </x:c>
      <x:c r="G1645" s="52" t="str">
        <x:f>IF('Deal_Master_Wide'!$M$237="","",'Deal_Master_Wide'!$M$237)</x:f>
        <x:v>Review</x:v>
      </x:c>
      <x:c r="H1645" s="50" t="str">
        <x:v>Orkla Home &amp; Personal Care AS</x:v>
      </x:c>
      <x:c r="I1645" s="50" t="str">
        <x:v>Cederroth AB</x:v>
      </x:c>
      <x:c r="J1645" s="50" t="n">
        <x:v>2015</x:v>
      </x:c>
      <x:c r="K1645" s="50" t="n">
        <x:v>2</x:v>
      </x:c>
      <x:c r="L1645" s="50" t="n">
        <x:v>2017</x:v>
      </x:c>
      <x:c r="M1645" s="50" t="n">
        <x:v>1</x:v>
      </x:c>
      <x:c r="N1645" s="50" t="n">
        <x:v>1</x:v>
      </x:c>
      <x:c r="O1645" s="52" t="str">
        <x:f>IF($F1645="","",$F1645*$M1645)</x:f>
      </x:c>
      <x:c r="P1645" s="54" t="str">
        <x:f>IF('Deal_Master_Wide'!$BU$237="","",'Deal_Master_Wide'!$BU$237)</x:f>
      </x:c>
      <x:c r="Q1645" s="54" t="str">
        <x:f>IF('Deal_Master_Wide'!$CB$237="","",'Deal_Master_Wide'!$CB$237)</x:f>
      </x:c>
      <x:c r="R1645" s="54" t="str">
        <x:f>IF('Deal_Master_Wide'!$CI$237="","",'Deal_Master_Wide'!$CI$237)</x:f>
      </x:c>
      <x:c r="S1645" s="54" t="str">
        <x:f>IF('Deal_Master_Wide'!$CP$237="","",'Deal_Master_Wide'!$CP$237)</x:f>
      </x:c>
      <x:c r="T1645" s="54" t="str">
        <x:f>IF('Deal_Master_Wide'!$CW$237="","",'Deal_Master_Wide'!$CW$237)</x:f>
      </x:c>
      <x:c r="U1645" s="54" t="str">
        <x:f>IF('Deal_Master_Wide'!$DD$237="","",'Deal_Master_Wide'!$DD$237)</x:f>
      </x:c>
      <x:c r="V1645" s="56" t="str">
        <x:f>IF('Deal_Master_Wide'!$DK$237="","",'Deal_Master_Wide'!$DK$237)</x:f>
      </x:c>
      <x:c r="W1645" s="56" t="str">
        <x:f>IF('Deal_Master_Wide'!$DR$237="","",'Deal_Master_Wide'!$DR$237)</x:f>
      </x:c>
      <x:c r="X1645" s="56" t="str">
        <x:f>IF('Deal_Master_Wide'!$DY$237="","",'Deal_Master_Wide'!$DY$237)</x:f>
      </x:c>
      <x:c r="Y1645" s="118" t="str">
        <x:f>IF('Deal_Master_Wide'!$EF$237="","",'Deal_Master_Wide'!$EF$237)</x:f>
      </x:c>
      <x:c r="Z1645" s="118" t="str">
        <x:f>IF('Deal_Master_Wide'!$EM$237="","",'Deal_Master_Wide'!$EM$237)</x:f>
      </x:c>
      <x:c r="AA1645" s="52" t="str">
        <x:f>IF('Deal_Master_Wide'!$AL$237="","",'Deal_Master_Wide'!$AL$237)</x:f>
        <x:v>Unknown</x:v>
      </x:c>
      <x:c r="AB1645" s="54" t="n">
        <x:f>IF('Deal_Master_Wide'!$AF$237="","",'Deal_Master_Wide'!$AF$237)</x:f>
        <x:v>62</x:v>
      </x:c>
      <x:c r="AC1645" s="52" t="str">
        <x:f>IF(COUNT($P1645,$Q1645,$R1645,$S1645,$T1645,$U1645,$V1645,$W1645,$X1645)=9,"Yes","No")</x:f>
        <x:v>No</x:v>
      </x:c>
      <x:c r="AD1645" s="52" t="str">
        <x:f>IF(COUNT($Y1645,$Z1645)=2,"Yes","No")</x:f>
        <x:v>No</x:v>
      </x:c>
      <x:c r="AE1645" s="50" t="str"/>
      <x:c r="AF1645" t="str"/>
    </x:row>
    <x:row r="1646" ht="20" customHeight="1">
      <x:c r="A1646" s="50" t="str">
        <x:v>CTL-0235</x:v>
      </x:c>
      <x:c r="B1646" s="50" t="str">
        <x:v>Candidate alternative-rationale group</x:v>
      </x:c>
      <x:c r="C1646" s="52" t="str">
        <x:f>IF('Deal_Master_Wide'!$AU$237="","",'Deal_Master_Wide'!$AU$237)</x:f>
        <x:v>Not reviewed</x:v>
      </x:c>
      <x:c r="D1646" s="52" t="str">
        <x:f>IF('Deal_Master_Wide'!$AV$237="","",'Deal_Master_Wide'!$AV$237)</x:f>
        <x:v>Not assessed</x:v>
      </x:c>
      <x:c r="E1646" s="50" t="n">
        <x:v>0</x:v>
      </x:c>
      <x:c r="F1646" s="52" t="str">
        <x:f>IF(OR($C1646="High-confidence innovation-driven",$C1646="Medium-confidence innovation-driven"),1,IF($C1646="Clear alternative-rationale",0,""))</x:f>
      </x:c>
      <x:c r="G1646" s="52" t="str">
        <x:f>IF('Deal_Master_Wide'!$M$237="","",'Deal_Master_Wide'!$M$237)</x:f>
        <x:v>Review</x:v>
      </x:c>
      <x:c r="H1646" s="50" t="str">
        <x:v>Orkla Home &amp; Personal Care AS</x:v>
      </x:c>
      <x:c r="I1646" s="50" t="str">
        <x:v>Cederroth AB</x:v>
      </x:c>
      <x:c r="J1646" s="50" t="n">
        <x:v>2015</x:v>
      </x:c>
      <x:c r="K1646" s="50" t="n">
        <x:v>3</x:v>
      </x:c>
      <x:c r="L1646" s="50" t="n">
        <x:v>2018</x:v>
      </x:c>
      <x:c r="M1646" s="50" t="n">
        <x:v>1</x:v>
      </x:c>
      <x:c r="N1646" s="50" t="n">
        <x:v>1</x:v>
      </x:c>
      <x:c r="O1646" s="52" t="str">
        <x:f>IF($F1646="","",$F1646*$M1646)</x:f>
      </x:c>
      <x:c r="P1646" s="54" t="str">
        <x:f>IF('Deal_Master_Wide'!$BV$237="","",'Deal_Master_Wide'!$BV$237)</x:f>
      </x:c>
      <x:c r="Q1646" s="54" t="str">
        <x:f>IF('Deal_Master_Wide'!$CC$237="","",'Deal_Master_Wide'!$CC$237)</x:f>
      </x:c>
      <x:c r="R1646" s="54" t="str">
        <x:f>IF('Deal_Master_Wide'!$CJ$237="","",'Deal_Master_Wide'!$CJ$237)</x:f>
      </x:c>
      <x:c r="S1646" s="54" t="str">
        <x:f>IF('Deal_Master_Wide'!$CQ$237="","",'Deal_Master_Wide'!$CQ$237)</x:f>
      </x:c>
      <x:c r="T1646" s="54" t="str">
        <x:f>IF('Deal_Master_Wide'!$CX$237="","",'Deal_Master_Wide'!$CX$237)</x:f>
      </x:c>
      <x:c r="U1646" s="54" t="str">
        <x:f>IF('Deal_Master_Wide'!$DE$237="","",'Deal_Master_Wide'!$DE$237)</x:f>
      </x:c>
      <x:c r="V1646" s="56" t="str">
        <x:f>IF('Deal_Master_Wide'!$DL$237="","",'Deal_Master_Wide'!$DL$237)</x:f>
      </x:c>
      <x:c r="W1646" s="56" t="str">
        <x:f>IF('Deal_Master_Wide'!$DS$237="","",'Deal_Master_Wide'!$DS$237)</x:f>
      </x:c>
      <x:c r="X1646" s="56" t="str">
        <x:f>IF('Deal_Master_Wide'!$DZ$237="","",'Deal_Master_Wide'!$DZ$237)</x:f>
      </x:c>
      <x:c r="Y1646" s="118" t="str">
        <x:f>IF('Deal_Master_Wide'!$EG$237="","",'Deal_Master_Wide'!$EG$237)</x:f>
      </x:c>
      <x:c r="Z1646" s="118" t="str">
        <x:f>IF('Deal_Master_Wide'!$EN$237="","",'Deal_Master_Wide'!$EN$237)</x:f>
      </x:c>
      <x:c r="AA1646" s="52" t="str">
        <x:f>IF('Deal_Master_Wide'!$AL$237="","",'Deal_Master_Wide'!$AL$237)</x:f>
        <x:v>Unknown</x:v>
      </x:c>
      <x:c r="AB1646" s="54" t="n">
        <x:f>IF('Deal_Master_Wide'!$AF$237="","",'Deal_Master_Wide'!$AF$237)</x:f>
        <x:v>62</x:v>
      </x:c>
      <x:c r="AC1646" s="52" t="str">
        <x:f>IF(COUNT($P1646,$Q1646,$R1646,$S1646,$T1646,$U1646,$V1646,$W1646,$X1646)=9,"Yes","No")</x:f>
        <x:v>No</x:v>
      </x:c>
      <x:c r="AD1646" s="52" t="str">
        <x:f>IF(COUNT($Y1646,$Z1646)=2,"Yes","No")</x:f>
        <x:v>No</x:v>
      </x:c>
      <x:c r="AE1646" s="50" t="str"/>
      <x:c r="AF1646" t="str"/>
    </x:row>
    <x:row r="1647" ht="20" customHeight="1">
      <x:c r="A1647" s="50" t="str">
        <x:v>CTL-0236</x:v>
      </x:c>
      <x:c r="B1647" s="50" t="str">
        <x:v>Candidate alternative-rationale group</x:v>
      </x:c>
      <x:c r="C1647" s="52" t="str">
        <x:f>IF('Deal_Master_Wide'!$AU$238="","",'Deal_Master_Wide'!$AU$238)</x:f>
        <x:v>Not reviewed</x:v>
      </x:c>
      <x:c r="D1647" s="52" t="str">
        <x:f>IF('Deal_Master_Wide'!$AV$238="","",'Deal_Master_Wide'!$AV$238)</x:f>
        <x:v>Not assessed</x:v>
      </x:c>
      <x:c r="E1647" s="50" t="n">
        <x:v>0</x:v>
      </x:c>
      <x:c r="F1647" s="52" t="str">
        <x:f>IF(OR($C1647="High-confidence innovation-driven",$C1647="Medium-confidence innovation-driven"),1,IF($C1647="Clear alternative-rationale",0,""))</x:f>
      </x:c>
      <x:c r="G1647" s="52" t="str">
        <x:f>IF('Deal_Master_Wide'!$M$238="","",'Deal_Master_Wide'!$M$238)</x:f>
        <x:v>Review</x:v>
      </x:c>
      <x:c r="H1647" s="50" t="str">
        <x:v>Orkla ASA</x:v>
      </x:c>
      <x:c r="I1647" s="50" t="str">
        <x:v>Orkla Wound Care AB</x:v>
      </x:c>
      <x:c r="J1647" s="50" t="n">
        <x:v>2015</x:v>
      </x:c>
      <x:c r="K1647" s="50" t="n">
        <x:v>-3</x:v>
      </x:c>
      <x:c r="L1647" s="50" t="n">
        <x:v>2012</x:v>
      </x:c>
      <x:c r="M1647" s="50" t="n">
        <x:v>0</x:v>
      </x:c>
      <x:c r="N1647" s="50" t="n">
        <x:v>0</x:v>
      </x:c>
      <x:c r="O1647" s="52" t="str">
        <x:f>IF($F1647="","",$F1647*$M1647)</x:f>
      </x:c>
      <x:c r="P1647" s="54" t="str">
        <x:f>IF('Deal_Master_Wide'!$BP$238="","",'Deal_Master_Wide'!$BP$238)</x:f>
      </x:c>
      <x:c r="Q1647" s="54" t="str">
        <x:f>IF('Deal_Master_Wide'!$BW$238="","",'Deal_Master_Wide'!$BW$238)</x:f>
      </x:c>
      <x:c r="R1647" s="54" t="str">
        <x:f>IF('Deal_Master_Wide'!$CD$238="","",'Deal_Master_Wide'!$CD$238)</x:f>
      </x:c>
      <x:c r="S1647" s="54" t="str">
        <x:f>IF('Deal_Master_Wide'!$CK$238="","",'Deal_Master_Wide'!$CK$238)</x:f>
      </x:c>
      <x:c r="T1647" s="54" t="str">
        <x:f>IF('Deal_Master_Wide'!$CR$238="","",'Deal_Master_Wide'!$CR$238)</x:f>
      </x:c>
      <x:c r="U1647" s="54" t="str">
        <x:f>IF('Deal_Master_Wide'!$CY$238="","",'Deal_Master_Wide'!$CY$238)</x:f>
      </x:c>
      <x:c r="V1647" s="56" t="str">
        <x:f>IF('Deal_Master_Wide'!$DF$238="","",'Deal_Master_Wide'!$DF$238)</x:f>
      </x:c>
      <x:c r="W1647" s="56" t="str">
        <x:f>IF('Deal_Master_Wide'!$DM$238="","",'Deal_Master_Wide'!$DM$238)</x:f>
      </x:c>
      <x:c r="X1647" s="56" t="str">
        <x:f>IF('Deal_Master_Wide'!$DT$238="","",'Deal_Master_Wide'!$DT$238)</x:f>
      </x:c>
      <x:c r="Y1647" s="118" t="str">
        <x:f>IF('Deal_Master_Wide'!$EA$238="","",'Deal_Master_Wide'!$EA$238)</x:f>
      </x:c>
      <x:c r="Z1647" s="118" t="str">
        <x:f>IF('Deal_Master_Wide'!$EH$238="","",'Deal_Master_Wide'!$EH$238)</x:f>
      </x:c>
      <x:c r="AA1647" s="52" t="str">
        <x:f>IF('Deal_Master_Wide'!$AL$238="","",'Deal_Master_Wide'!$AL$238)</x:f>
        <x:v>Unknown</x:v>
      </x:c>
      <x:c r="AB1647" s="54" t="n">
        <x:f>IF('Deal_Master_Wide'!$AF$238="","",'Deal_Master_Wide'!$AF$238)</x:f>
        <x:v>250</x:v>
      </x:c>
      <x:c r="AC1647" s="52" t="str">
        <x:f>IF(COUNT($P1647,$Q1647,$R1647,$S1647,$T1647,$U1647,$V1647,$W1647,$X1647)=9,"Yes","No")</x:f>
        <x:v>No</x:v>
      </x:c>
      <x:c r="AD1647" s="52" t="str">
        <x:f>IF(COUNT($Y1647,$Z1647)=2,"Yes","No")</x:f>
        <x:v>No</x:v>
      </x:c>
      <x:c r="AE1647" s="50" t="str"/>
      <x:c r="AF1647" t="str"/>
    </x:row>
    <x:row r="1648" ht="20" customHeight="1">
      <x:c r="A1648" s="50" t="str">
        <x:v>CTL-0236</x:v>
      </x:c>
      <x:c r="B1648" s="50" t="str">
        <x:v>Candidate alternative-rationale group</x:v>
      </x:c>
      <x:c r="C1648" s="52" t="str">
        <x:f>IF('Deal_Master_Wide'!$AU$238="","",'Deal_Master_Wide'!$AU$238)</x:f>
        <x:v>Not reviewed</x:v>
      </x:c>
      <x:c r="D1648" s="52" t="str">
        <x:f>IF('Deal_Master_Wide'!$AV$238="","",'Deal_Master_Wide'!$AV$238)</x:f>
        <x:v>Not assessed</x:v>
      </x:c>
      <x:c r="E1648" s="50" t="n">
        <x:v>0</x:v>
      </x:c>
      <x:c r="F1648" s="52" t="str">
        <x:f>IF(OR($C1648="High-confidence innovation-driven",$C1648="Medium-confidence innovation-driven"),1,IF($C1648="Clear alternative-rationale",0,""))</x:f>
      </x:c>
      <x:c r="G1648" s="52" t="str">
        <x:f>IF('Deal_Master_Wide'!$M$238="","",'Deal_Master_Wide'!$M$238)</x:f>
        <x:v>Review</x:v>
      </x:c>
      <x:c r="H1648" s="50" t="str">
        <x:v>Orkla ASA</x:v>
      </x:c>
      <x:c r="I1648" s="50" t="str">
        <x:v>Orkla Wound Care AB</x:v>
      </x:c>
      <x:c r="J1648" s="50" t="n">
        <x:v>2015</x:v>
      </x:c>
      <x:c r="K1648" s="50" t="n">
        <x:v>-2</x:v>
      </x:c>
      <x:c r="L1648" s="50" t="n">
        <x:v>2013</x:v>
      </x:c>
      <x:c r="M1648" s="50" t="n">
        <x:v>0</x:v>
      </x:c>
      <x:c r="N1648" s="50" t="n">
        <x:v>0</x:v>
      </x:c>
      <x:c r="O1648" s="52" t="str">
        <x:f>IF($F1648="","",$F1648*$M1648)</x:f>
      </x:c>
      <x:c r="P1648" s="54" t="str">
        <x:f>IF('Deal_Master_Wide'!$BQ$238="","",'Deal_Master_Wide'!$BQ$238)</x:f>
      </x:c>
      <x:c r="Q1648" s="54" t="str">
        <x:f>IF('Deal_Master_Wide'!$BX$238="","",'Deal_Master_Wide'!$BX$238)</x:f>
      </x:c>
      <x:c r="R1648" s="54" t="str">
        <x:f>IF('Deal_Master_Wide'!$CE$238="","",'Deal_Master_Wide'!$CE$238)</x:f>
      </x:c>
      <x:c r="S1648" s="54" t="str">
        <x:f>IF('Deal_Master_Wide'!$CL$238="","",'Deal_Master_Wide'!$CL$238)</x:f>
      </x:c>
      <x:c r="T1648" s="54" t="str">
        <x:f>IF('Deal_Master_Wide'!$CS$238="","",'Deal_Master_Wide'!$CS$238)</x:f>
      </x:c>
      <x:c r="U1648" s="54" t="str">
        <x:f>IF('Deal_Master_Wide'!$CZ$238="","",'Deal_Master_Wide'!$CZ$238)</x:f>
      </x:c>
      <x:c r="V1648" s="56" t="str">
        <x:f>IF('Deal_Master_Wide'!$DG$238="","",'Deal_Master_Wide'!$DG$238)</x:f>
      </x:c>
      <x:c r="W1648" s="56" t="str">
        <x:f>IF('Deal_Master_Wide'!$DN$238="","",'Deal_Master_Wide'!$DN$238)</x:f>
      </x:c>
      <x:c r="X1648" s="56" t="str">
        <x:f>IF('Deal_Master_Wide'!$DU$238="","",'Deal_Master_Wide'!$DU$238)</x:f>
      </x:c>
      <x:c r="Y1648" s="118" t="str">
        <x:f>IF('Deal_Master_Wide'!$EB$238="","",'Deal_Master_Wide'!$EB$238)</x:f>
      </x:c>
      <x:c r="Z1648" s="118" t="str">
        <x:f>IF('Deal_Master_Wide'!$EI$238="","",'Deal_Master_Wide'!$EI$238)</x:f>
      </x:c>
      <x:c r="AA1648" s="52" t="str">
        <x:f>IF('Deal_Master_Wide'!$AL$238="","",'Deal_Master_Wide'!$AL$238)</x:f>
        <x:v>Unknown</x:v>
      </x:c>
      <x:c r="AB1648" s="54" t="n">
        <x:f>IF('Deal_Master_Wide'!$AF$238="","",'Deal_Master_Wide'!$AF$238)</x:f>
        <x:v>250</x:v>
      </x:c>
      <x:c r="AC1648" s="52" t="str">
        <x:f>IF(COUNT($P1648,$Q1648,$R1648,$S1648,$T1648,$U1648,$V1648,$W1648,$X1648)=9,"Yes","No")</x:f>
        <x:v>No</x:v>
      </x:c>
      <x:c r="AD1648" s="52" t="str">
        <x:f>IF(COUNT($Y1648,$Z1648)=2,"Yes","No")</x:f>
        <x:v>No</x:v>
      </x:c>
      <x:c r="AE1648" s="50" t="str"/>
      <x:c r="AF1648" t="str"/>
    </x:row>
    <x:row r="1649" ht="20" customHeight="1">
      <x:c r="A1649" s="50" t="str">
        <x:v>CTL-0236</x:v>
      </x:c>
      <x:c r="B1649" s="50" t="str">
        <x:v>Candidate alternative-rationale group</x:v>
      </x:c>
      <x:c r="C1649" s="52" t="str">
        <x:f>IF('Deal_Master_Wide'!$AU$238="","",'Deal_Master_Wide'!$AU$238)</x:f>
        <x:v>Not reviewed</x:v>
      </x:c>
      <x:c r="D1649" s="52" t="str">
        <x:f>IF('Deal_Master_Wide'!$AV$238="","",'Deal_Master_Wide'!$AV$238)</x:f>
        <x:v>Not assessed</x:v>
      </x:c>
      <x:c r="E1649" s="50" t="n">
        <x:v>0</x:v>
      </x:c>
      <x:c r="F1649" s="52" t="str">
        <x:f>IF(OR($C1649="High-confidence innovation-driven",$C1649="Medium-confidence innovation-driven"),1,IF($C1649="Clear alternative-rationale",0,""))</x:f>
      </x:c>
      <x:c r="G1649" s="52" t="str">
        <x:f>IF('Deal_Master_Wide'!$M$238="","",'Deal_Master_Wide'!$M$238)</x:f>
        <x:v>Review</x:v>
      </x:c>
      <x:c r="H1649" s="50" t="str">
        <x:v>Orkla ASA</x:v>
      </x:c>
      <x:c r="I1649" s="50" t="str">
        <x:v>Orkla Wound Care AB</x:v>
      </x:c>
      <x:c r="J1649" s="50" t="n">
        <x:v>2015</x:v>
      </x:c>
      <x:c r="K1649" s="50" t="n">
        <x:v>-1</x:v>
      </x:c>
      <x:c r="L1649" s="50" t="n">
        <x:v>2014</x:v>
      </x:c>
      <x:c r="M1649" s="50" t="n">
        <x:v>0</x:v>
      </x:c>
      <x:c r="N1649" s="50" t="n">
        <x:v>0</x:v>
      </x:c>
      <x:c r="O1649" s="52" t="str">
        <x:f>IF($F1649="","",$F1649*$M1649)</x:f>
      </x:c>
      <x:c r="P1649" s="54" t="str">
        <x:f>IF('Deal_Master_Wide'!$BR$238="","",'Deal_Master_Wide'!$BR$238)</x:f>
      </x:c>
      <x:c r="Q1649" s="54" t="str">
        <x:f>IF('Deal_Master_Wide'!$BY$238="","",'Deal_Master_Wide'!$BY$238)</x:f>
      </x:c>
      <x:c r="R1649" s="54" t="str">
        <x:f>IF('Deal_Master_Wide'!$CF$238="","",'Deal_Master_Wide'!$CF$238)</x:f>
      </x:c>
      <x:c r="S1649" s="54" t="str">
        <x:f>IF('Deal_Master_Wide'!$CM$238="","",'Deal_Master_Wide'!$CM$238)</x:f>
      </x:c>
      <x:c r="T1649" s="54" t="str">
        <x:f>IF('Deal_Master_Wide'!$CT$238="","",'Deal_Master_Wide'!$CT$238)</x:f>
      </x:c>
      <x:c r="U1649" s="54" t="str">
        <x:f>IF('Deal_Master_Wide'!$DA$238="","",'Deal_Master_Wide'!$DA$238)</x:f>
      </x:c>
      <x:c r="V1649" s="56" t="str">
        <x:f>IF('Deal_Master_Wide'!$DH$238="","",'Deal_Master_Wide'!$DH$238)</x:f>
      </x:c>
      <x:c r="W1649" s="56" t="str">
        <x:f>IF('Deal_Master_Wide'!$DO$238="","",'Deal_Master_Wide'!$DO$238)</x:f>
      </x:c>
      <x:c r="X1649" s="56" t="str">
        <x:f>IF('Deal_Master_Wide'!$DV$238="","",'Deal_Master_Wide'!$DV$238)</x:f>
      </x:c>
      <x:c r="Y1649" s="118" t="str">
        <x:f>IF('Deal_Master_Wide'!$EC$238="","",'Deal_Master_Wide'!$EC$238)</x:f>
      </x:c>
      <x:c r="Z1649" s="118" t="str">
        <x:f>IF('Deal_Master_Wide'!$EJ$238="","",'Deal_Master_Wide'!$EJ$238)</x:f>
      </x:c>
      <x:c r="AA1649" s="52" t="str">
        <x:f>IF('Deal_Master_Wide'!$AL$238="","",'Deal_Master_Wide'!$AL$238)</x:f>
        <x:v>Unknown</x:v>
      </x:c>
      <x:c r="AB1649" s="54" t="n">
        <x:f>IF('Deal_Master_Wide'!$AF$238="","",'Deal_Master_Wide'!$AF$238)</x:f>
        <x:v>250</x:v>
      </x:c>
      <x:c r="AC1649" s="52" t="str">
        <x:f>IF(COUNT($P1649,$Q1649,$R1649,$S1649,$T1649,$U1649,$V1649,$W1649,$X1649)=9,"Yes","No")</x:f>
        <x:v>No</x:v>
      </x:c>
      <x:c r="AD1649" s="52" t="str">
        <x:f>IF(COUNT($Y1649,$Z1649)=2,"Yes","No")</x:f>
        <x:v>No</x:v>
      </x:c>
      <x:c r="AE1649" s="50" t="str"/>
      <x:c r="AF1649" t="str"/>
    </x:row>
    <x:row r="1650" ht="20" customHeight="1">
      <x:c r="A1650" s="50" t="str">
        <x:v>CTL-0236</x:v>
      </x:c>
      <x:c r="B1650" s="50" t="str">
        <x:v>Candidate alternative-rationale group</x:v>
      </x:c>
      <x:c r="C1650" s="52" t="str">
        <x:f>IF('Deal_Master_Wide'!$AU$238="","",'Deal_Master_Wide'!$AU$238)</x:f>
        <x:v>Not reviewed</x:v>
      </x:c>
      <x:c r="D1650" s="52" t="str">
        <x:f>IF('Deal_Master_Wide'!$AV$238="","",'Deal_Master_Wide'!$AV$238)</x:f>
        <x:v>Not assessed</x:v>
      </x:c>
      <x:c r="E1650" s="50" t="n">
        <x:v>0</x:v>
      </x:c>
      <x:c r="F1650" s="52" t="str">
        <x:f>IF(OR($C1650="High-confidence innovation-driven",$C1650="Medium-confidence innovation-driven"),1,IF($C1650="Clear alternative-rationale",0,""))</x:f>
      </x:c>
      <x:c r="G1650" s="52" t="str">
        <x:f>IF('Deal_Master_Wide'!$M$238="","",'Deal_Master_Wide'!$M$238)</x:f>
        <x:v>Review</x:v>
      </x:c>
      <x:c r="H1650" s="50" t="str">
        <x:v>Orkla ASA</x:v>
      </x:c>
      <x:c r="I1650" s="50" t="str">
        <x:v>Orkla Wound Care AB</x:v>
      </x:c>
      <x:c r="J1650" s="50" t="n">
        <x:v>2015</x:v>
      </x:c>
      <x:c r="K1650" s="50" t="n">
        <x:v>0</x:v>
      </x:c>
      <x:c r="L1650" s="50" t="n">
        <x:v>2015</x:v>
      </x:c>
      <x:c r="M1650" s="50" t="n">
        <x:v>0</x:v>
      </x:c>
      <x:c r="N1650" s="50" t="n">
        <x:v>1</x:v>
      </x:c>
      <x:c r="O1650" s="52" t="str">
        <x:f>IF($F1650="","",$F1650*$M1650)</x:f>
      </x:c>
      <x:c r="P1650" s="54" t="str">
        <x:f>IF('Deal_Master_Wide'!$BS$238="","",'Deal_Master_Wide'!$BS$238)</x:f>
      </x:c>
      <x:c r="Q1650" s="54" t="str">
        <x:f>IF('Deal_Master_Wide'!$BZ$238="","",'Deal_Master_Wide'!$BZ$238)</x:f>
      </x:c>
      <x:c r="R1650" s="54" t="str">
        <x:f>IF('Deal_Master_Wide'!$CG$238="","",'Deal_Master_Wide'!$CG$238)</x:f>
      </x:c>
      <x:c r="S1650" s="54" t="str">
        <x:f>IF('Deal_Master_Wide'!$CN$238="","",'Deal_Master_Wide'!$CN$238)</x:f>
      </x:c>
      <x:c r="T1650" s="54" t="str">
        <x:f>IF('Deal_Master_Wide'!$CU$238="","",'Deal_Master_Wide'!$CU$238)</x:f>
      </x:c>
      <x:c r="U1650" s="54" t="str">
        <x:f>IF('Deal_Master_Wide'!$DB$238="","",'Deal_Master_Wide'!$DB$238)</x:f>
      </x:c>
      <x:c r="V1650" s="56" t="str">
        <x:f>IF('Deal_Master_Wide'!$DI$238="","",'Deal_Master_Wide'!$DI$238)</x:f>
      </x:c>
      <x:c r="W1650" s="56" t="str">
        <x:f>IF('Deal_Master_Wide'!$DP$238="","",'Deal_Master_Wide'!$DP$238)</x:f>
      </x:c>
      <x:c r="X1650" s="56" t="str">
        <x:f>IF('Deal_Master_Wide'!$DW$238="","",'Deal_Master_Wide'!$DW$238)</x:f>
      </x:c>
      <x:c r="Y1650" s="118" t="str">
        <x:f>IF('Deal_Master_Wide'!$ED$238="","",'Deal_Master_Wide'!$ED$238)</x:f>
      </x:c>
      <x:c r="Z1650" s="118" t="str">
        <x:f>IF('Deal_Master_Wide'!$EK$238="","",'Deal_Master_Wide'!$EK$238)</x:f>
      </x:c>
      <x:c r="AA1650" s="52" t="str">
        <x:f>IF('Deal_Master_Wide'!$AL$238="","",'Deal_Master_Wide'!$AL$238)</x:f>
        <x:v>Unknown</x:v>
      </x:c>
      <x:c r="AB1650" s="54" t="n">
        <x:f>IF('Deal_Master_Wide'!$AF$238="","",'Deal_Master_Wide'!$AF$238)</x:f>
        <x:v>250</x:v>
      </x:c>
      <x:c r="AC1650" s="52" t="str">
        <x:f>IF(COUNT($P1650,$Q1650,$R1650,$S1650,$T1650,$U1650,$V1650,$W1650,$X1650)=9,"Yes","No")</x:f>
        <x:v>No</x:v>
      </x:c>
      <x:c r="AD1650" s="52" t="str">
        <x:f>IF(COUNT($Y1650,$Z1650)=2,"Yes","No")</x:f>
        <x:v>No</x:v>
      </x:c>
      <x:c r="AE1650" s="50" t="str"/>
      <x:c r="AF1650" t="str"/>
    </x:row>
    <x:row r="1651" ht="20" customHeight="1">
      <x:c r="A1651" s="50" t="str">
        <x:v>CTL-0236</x:v>
      </x:c>
      <x:c r="B1651" s="50" t="str">
        <x:v>Candidate alternative-rationale group</x:v>
      </x:c>
      <x:c r="C1651" s="52" t="str">
        <x:f>IF('Deal_Master_Wide'!$AU$238="","",'Deal_Master_Wide'!$AU$238)</x:f>
        <x:v>Not reviewed</x:v>
      </x:c>
      <x:c r="D1651" s="52" t="str">
        <x:f>IF('Deal_Master_Wide'!$AV$238="","",'Deal_Master_Wide'!$AV$238)</x:f>
        <x:v>Not assessed</x:v>
      </x:c>
      <x:c r="E1651" s="50" t="n">
        <x:v>0</x:v>
      </x:c>
      <x:c r="F1651" s="52" t="str">
        <x:f>IF(OR($C1651="High-confidence innovation-driven",$C1651="Medium-confidence innovation-driven"),1,IF($C1651="Clear alternative-rationale",0,""))</x:f>
      </x:c>
      <x:c r="G1651" s="52" t="str">
        <x:f>IF('Deal_Master_Wide'!$M$238="","",'Deal_Master_Wide'!$M$238)</x:f>
        <x:v>Review</x:v>
      </x:c>
      <x:c r="H1651" s="50" t="str">
        <x:v>Orkla ASA</x:v>
      </x:c>
      <x:c r="I1651" s="50" t="str">
        <x:v>Orkla Wound Care AB</x:v>
      </x:c>
      <x:c r="J1651" s="50" t="n">
        <x:v>2015</x:v>
      </x:c>
      <x:c r="K1651" s="50" t="n">
        <x:v>1</x:v>
      </x:c>
      <x:c r="L1651" s="50" t="n">
        <x:v>2016</x:v>
      </x:c>
      <x:c r="M1651" s="50" t="n">
        <x:v>1</x:v>
      </x:c>
      <x:c r="N1651" s="50" t="n">
        <x:v>1</x:v>
      </x:c>
      <x:c r="O1651" s="52" t="str">
        <x:f>IF($F1651="","",$F1651*$M1651)</x:f>
      </x:c>
      <x:c r="P1651" s="54" t="str">
        <x:f>IF('Deal_Master_Wide'!$BT$238="","",'Deal_Master_Wide'!$BT$238)</x:f>
      </x:c>
      <x:c r="Q1651" s="54" t="str">
        <x:f>IF('Deal_Master_Wide'!$CA$238="","",'Deal_Master_Wide'!$CA$238)</x:f>
      </x:c>
      <x:c r="R1651" s="54" t="str">
        <x:f>IF('Deal_Master_Wide'!$CH$238="","",'Deal_Master_Wide'!$CH$238)</x:f>
      </x:c>
      <x:c r="S1651" s="54" t="str">
        <x:f>IF('Deal_Master_Wide'!$CO$238="","",'Deal_Master_Wide'!$CO$238)</x:f>
      </x:c>
      <x:c r="T1651" s="54" t="str">
        <x:f>IF('Deal_Master_Wide'!$CV$238="","",'Deal_Master_Wide'!$CV$238)</x:f>
      </x:c>
      <x:c r="U1651" s="54" t="str">
        <x:f>IF('Deal_Master_Wide'!$DC$238="","",'Deal_Master_Wide'!$DC$238)</x:f>
      </x:c>
      <x:c r="V1651" s="56" t="str">
        <x:f>IF('Deal_Master_Wide'!$DJ$238="","",'Deal_Master_Wide'!$DJ$238)</x:f>
      </x:c>
      <x:c r="W1651" s="56" t="str">
        <x:f>IF('Deal_Master_Wide'!$DQ$238="","",'Deal_Master_Wide'!$DQ$238)</x:f>
      </x:c>
      <x:c r="X1651" s="56" t="str">
        <x:f>IF('Deal_Master_Wide'!$DX$238="","",'Deal_Master_Wide'!$DX$238)</x:f>
      </x:c>
      <x:c r="Y1651" s="118" t="str">
        <x:f>IF('Deal_Master_Wide'!$EE$238="","",'Deal_Master_Wide'!$EE$238)</x:f>
      </x:c>
      <x:c r="Z1651" s="118" t="str">
        <x:f>IF('Deal_Master_Wide'!$EL$238="","",'Deal_Master_Wide'!$EL$238)</x:f>
      </x:c>
      <x:c r="AA1651" s="52" t="str">
        <x:f>IF('Deal_Master_Wide'!$AL$238="","",'Deal_Master_Wide'!$AL$238)</x:f>
        <x:v>Unknown</x:v>
      </x:c>
      <x:c r="AB1651" s="54" t="n">
        <x:f>IF('Deal_Master_Wide'!$AF$238="","",'Deal_Master_Wide'!$AF$238)</x:f>
        <x:v>250</x:v>
      </x:c>
      <x:c r="AC1651" s="52" t="str">
        <x:f>IF(COUNT($P1651,$Q1651,$R1651,$S1651,$T1651,$U1651,$V1651,$W1651,$X1651)=9,"Yes","No")</x:f>
        <x:v>No</x:v>
      </x:c>
      <x:c r="AD1651" s="52" t="str">
        <x:f>IF(COUNT($Y1651,$Z1651)=2,"Yes","No")</x:f>
        <x:v>No</x:v>
      </x:c>
      <x:c r="AE1651" s="50" t="str"/>
      <x:c r="AF1651" t="str"/>
    </x:row>
    <x:row r="1652" ht="20" customHeight="1">
      <x:c r="A1652" s="50" t="str">
        <x:v>CTL-0236</x:v>
      </x:c>
      <x:c r="B1652" s="50" t="str">
        <x:v>Candidate alternative-rationale group</x:v>
      </x:c>
      <x:c r="C1652" s="52" t="str">
        <x:f>IF('Deal_Master_Wide'!$AU$238="","",'Deal_Master_Wide'!$AU$238)</x:f>
        <x:v>Not reviewed</x:v>
      </x:c>
      <x:c r="D1652" s="52" t="str">
        <x:f>IF('Deal_Master_Wide'!$AV$238="","",'Deal_Master_Wide'!$AV$238)</x:f>
        <x:v>Not assessed</x:v>
      </x:c>
      <x:c r="E1652" s="50" t="n">
        <x:v>0</x:v>
      </x:c>
      <x:c r="F1652" s="52" t="str">
        <x:f>IF(OR($C1652="High-confidence innovation-driven",$C1652="Medium-confidence innovation-driven"),1,IF($C1652="Clear alternative-rationale",0,""))</x:f>
      </x:c>
      <x:c r="G1652" s="52" t="str">
        <x:f>IF('Deal_Master_Wide'!$M$238="","",'Deal_Master_Wide'!$M$238)</x:f>
        <x:v>Review</x:v>
      </x:c>
      <x:c r="H1652" s="50" t="str">
        <x:v>Orkla ASA</x:v>
      </x:c>
      <x:c r="I1652" s="50" t="str">
        <x:v>Orkla Wound Care AB</x:v>
      </x:c>
      <x:c r="J1652" s="50" t="n">
        <x:v>2015</x:v>
      </x:c>
      <x:c r="K1652" s="50" t="n">
        <x:v>2</x:v>
      </x:c>
      <x:c r="L1652" s="50" t="n">
        <x:v>2017</x:v>
      </x:c>
      <x:c r="M1652" s="50" t="n">
        <x:v>1</x:v>
      </x:c>
      <x:c r="N1652" s="50" t="n">
        <x:v>1</x:v>
      </x:c>
      <x:c r="O1652" s="52" t="str">
        <x:f>IF($F1652="","",$F1652*$M1652)</x:f>
      </x:c>
      <x:c r="P1652" s="54" t="str">
        <x:f>IF('Deal_Master_Wide'!$BU$238="","",'Deal_Master_Wide'!$BU$238)</x:f>
      </x:c>
      <x:c r="Q1652" s="54" t="str">
        <x:f>IF('Deal_Master_Wide'!$CB$238="","",'Deal_Master_Wide'!$CB$238)</x:f>
      </x:c>
      <x:c r="R1652" s="54" t="str">
        <x:f>IF('Deal_Master_Wide'!$CI$238="","",'Deal_Master_Wide'!$CI$238)</x:f>
      </x:c>
      <x:c r="S1652" s="54" t="str">
        <x:f>IF('Deal_Master_Wide'!$CP$238="","",'Deal_Master_Wide'!$CP$238)</x:f>
      </x:c>
      <x:c r="T1652" s="54" t="str">
        <x:f>IF('Deal_Master_Wide'!$CW$238="","",'Deal_Master_Wide'!$CW$238)</x:f>
      </x:c>
      <x:c r="U1652" s="54" t="str">
        <x:f>IF('Deal_Master_Wide'!$DD$238="","",'Deal_Master_Wide'!$DD$238)</x:f>
      </x:c>
      <x:c r="V1652" s="56" t="str">
        <x:f>IF('Deal_Master_Wide'!$DK$238="","",'Deal_Master_Wide'!$DK$238)</x:f>
      </x:c>
      <x:c r="W1652" s="56" t="str">
        <x:f>IF('Deal_Master_Wide'!$DR$238="","",'Deal_Master_Wide'!$DR$238)</x:f>
      </x:c>
      <x:c r="X1652" s="56" t="str">
        <x:f>IF('Deal_Master_Wide'!$DY$238="","",'Deal_Master_Wide'!$DY$238)</x:f>
      </x:c>
      <x:c r="Y1652" s="118" t="str">
        <x:f>IF('Deal_Master_Wide'!$EF$238="","",'Deal_Master_Wide'!$EF$238)</x:f>
      </x:c>
      <x:c r="Z1652" s="118" t="str">
        <x:f>IF('Deal_Master_Wide'!$EM$238="","",'Deal_Master_Wide'!$EM$238)</x:f>
      </x:c>
      <x:c r="AA1652" s="52" t="str">
        <x:f>IF('Deal_Master_Wide'!$AL$238="","",'Deal_Master_Wide'!$AL$238)</x:f>
        <x:v>Unknown</x:v>
      </x:c>
      <x:c r="AB1652" s="54" t="n">
        <x:f>IF('Deal_Master_Wide'!$AF$238="","",'Deal_Master_Wide'!$AF$238)</x:f>
        <x:v>250</x:v>
      </x:c>
      <x:c r="AC1652" s="52" t="str">
        <x:f>IF(COUNT($P1652,$Q1652,$R1652,$S1652,$T1652,$U1652,$V1652,$W1652,$X1652)=9,"Yes","No")</x:f>
        <x:v>No</x:v>
      </x:c>
      <x:c r="AD1652" s="52" t="str">
        <x:f>IF(COUNT($Y1652,$Z1652)=2,"Yes","No")</x:f>
        <x:v>No</x:v>
      </x:c>
      <x:c r="AE1652" s="50" t="str"/>
      <x:c r="AF1652" t="str"/>
    </x:row>
    <x:row r="1653" ht="20" customHeight="1">
      <x:c r="A1653" s="50" t="str">
        <x:v>CTL-0236</x:v>
      </x:c>
      <x:c r="B1653" s="50" t="str">
        <x:v>Candidate alternative-rationale group</x:v>
      </x:c>
      <x:c r="C1653" s="52" t="str">
        <x:f>IF('Deal_Master_Wide'!$AU$238="","",'Deal_Master_Wide'!$AU$238)</x:f>
        <x:v>Not reviewed</x:v>
      </x:c>
      <x:c r="D1653" s="52" t="str">
        <x:f>IF('Deal_Master_Wide'!$AV$238="","",'Deal_Master_Wide'!$AV$238)</x:f>
        <x:v>Not assessed</x:v>
      </x:c>
      <x:c r="E1653" s="50" t="n">
        <x:v>0</x:v>
      </x:c>
      <x:c r="F1653" s="52" t="str">
        <x:f>IF(OR($C1653="High-confidence innovation-driven",$C1653="Medium-confidence innovation-driven"),1,IF($C1653="Clear alternative-rationale",0,""))</x:f>
      </x:c>
      <x:c r="G1653" s="52" t="str">
        <x:f>IF('Deal_Master_Wide'!$M$238="","",'Deal_Master_Wide'!$M$238)</x:f>
        <x:v>Review</x:v>
      </x:c>
      <x:c r="H1653" s="50" t="str">
        <x:v>Orkla ASA</x:v>
      </x:c>
      <x:c r="I1653" s="50" t="str">
        <x:v>Orkla Wound Care AB</x:v>
      </x:c>
      <x:c r="J1653" s="50" t="n">
        <x:v>2015</x:v>
      </x:c>
      <x:c r="K1653" s="50" t="n">
        <x:v>3</x:v>
      </x:c>
      <x:c r="L1653" s="50" t="n">
        <x:v>2018</x:v>
      </x:c>
      <x:c r="M1653" s="50" t="n">
        <x:v>1</x:v>
      </x:c>
      <x:c r="N1653" s="50" t="n">
        <x:v>1</x:v>
      </x:c>
      <x:c r="O1653" s="52" t="str">
        <x:f>IF($F1653="","",$F1653*$M1653)</x:f>
      </x:c>
      <x:c r="P1653" s="54" t="str">
        <x:f>IF('Deal_Master_Wide'!$BV$238="","",'Deal_Master_Wide'!$BV$238)</x:f>
      </x:c>
      <x:c r="Q1653" s="54" t="str">
        <x:f>IF('Deal_Master_Wide'!$CC$238="","",'Deal_Master_Wide'!$CC$238)</x:f>
      </x:c>
      <x:c r="R1653" s="54" t="str">
        <x:f>IF('Deal_Master_Wide'!$CJ$238="","",'Deal_Master_Wide'!$CJ$238)</x:f>
      </x:c>
      <x:c r="S1653" s="54" t="str">
        <x:f>IF('Deal_Master_Wide'!$CQ$238="","",'Deal_Master_Wide'!$CQ$238)</x:f>
      </x:c>
      <x:c r="T1653" s="54" t="str">
        <x:f>IF('Deal_Master_Wide'!$CX$238="","",'Deal_Master_Wide'!$CX$238)</x:f>
      </x:c>
      <x:c r="U1653" s="54" t="str">
        <x:f>IF('Deal_Master_Wide'!$DE$238="","",'Deal_Master_Wide'!$DE$238)</x:f>
      </x:c>
      <x:c r="V1653" s="56" t="str">
        <x:f>IF('Deal_Master_Wide'!$DL$238="","",'Deal_Master_Wide'!$DL$238)</x:f>
      </x:c>
      <x:c r="W1653" s="56" t="str">
        <x:f>IF('Deal_Master_Wide'!$DS$238="","",'Deal_Master_Wide'!$DS$238)</x:f>
      </x:c>
      <x:c r="X1653" s="56" t="str">
        <x:f>IF('Deal_Master_Wide'!$DZ$238="","",'Deal_Master_Wide'!$DZ$238)</x:f>
      </x:c>
      <x:c r="Y1653" s="118" t="str">
        <x:f>IF('Deal_Master_Wide'!$EG$238="","",'Deal_Master_Wide'!$EG$238)</x:f>
      </x:c>
      <x:c r="Z1653" s="118" t="str">
        <x:f>IF('Deal_Master_Wide'!$EN$238="","",'Deal_Master_Wide'!$EN$238)</x:f>
      </x:c>
      <x:c r="AA1653" s="52" t="str">
        <x:f>IF('Deal_Master_Wide'!$AL$238="","",'Deal_Master_Wide'!$AL$238)</x:f>
        <x:v>Unknown</x:v>
      </x:c>
      <x:c r="AB1653" s="54" t="n">
        <x:f>IF('Deal_Master_Wide'!$AF$238="","",'Deal_Master_Wide'!$AF$238)</x:f>
        <x:v>250</x:v>
      </x:c>
      <x:c r="AC1653" s="52" t="str">
        <x:f>IF(COUNT($P1653,$Q1653,$R1653,$S1653,$T1653,$U1653,$V1653,$W1653,$X1653)=9,"Yes","No")</x:f>
        <x:v>No</x:v>
      </x:c>
      <x:c r="AD1653" s="52" t="str">
        <x:f>IF(COUNT($Y1653,$Z1653)=2,"Yes","No")</x:f>
        <x:v>No</x:v>
      </x:c>
      <x:c r="AE1653" s="50" t="str"/>
      <x:c r="AF1653" t="str"/>
    </x:row>
    <x:row r="1654" ht="20" customHeight="1">
      <x:c r="A1654" s="50" t="str">
        <x:v>CTL-0237</x:v>
      </x:c>
      <x:c r="B1654" s="50" t="str">
        <x:v>Candidate alternative-rationale group</x:v>
      </x:c>
      <x:c r="C1654" s="52" t="str">
        <x:f>IF('Deal_Master_Wide'!$AU$239="","",'Deal_Master_Wide'!$AU$239)</x:f>
        <x:v>Not reviewed</x:v>
      </x:c>
      <x:c r="D1654" s="52" t="str">
        <x:f>IF('Deal_Master_Wide'!$AV$239="","",'Deal_Master_Wide'!$AV$239)</x:f>
        <x:v>Not assessed</x:v>
      </x:c>
      <x:c r="E1654" s="50" t="n">
        <x:v>0</x:v>
      </x:c>
      <x:c r="F1654" s="52" t="str">
        <x:f>IF(OR($C1654="High-confidence innovation-driven",$C1654="Medium-confidence innovation-driven"),1,IF($C1654="Clear alternative-rationale",0,""))</x:f>
      </x:c>
      <x:c r="G1654" s="52" t="str">
        <x:f>IF('Deal_Master_Wide'!$M$239="","",'Deal_Master_Wide'!$M$239)</x:f>
        <x:v>Review</x:v>
      </x:c>
      <x:c r="H1654" s="50" t="str">
        <x:v>Biogen Inc</x:v>
      </x:c>
      <x:c r="I1654" s="50" t="str">
        <x:v>Convergence Pharmaceuticals Ltd</x:v>
      </x:c>
      <x:c r="J1654" s="50" t="n">
        <x:v>2015</x:v>
      </x:c>
      <x:c r="K1654" s="50" t="n">
        <x:v>-3</x:v>
      </x:c>
      <x:c r="L1654" s="50" t="n">
        <x:v>2012</x:v>
      </x:c>
      <x:c r="M1654" s="50" t="n">
        <x:v>0</x:v>
      </x:c>
      <x:c r="N1654" s="50" t="n">
        <x:v>0</x:v>
      </x:c>
      <x:c r="O1654" s="52" t="str">
        <x:f>IF($F1654="","",$F1654*$M1654)</x:f>
      </x:c>
      <x:c r="P1654" s="54" t="str">
        <x:f>IF('Deal_Master_Wide'!$BP$239="","",'Deal_Master_Wide'!$BP$239)</x:f>
      </x:c>
      <x:c r="Q1654" s="54" t="str">
        <x:f>IF('Deal_Master_Wide'!$BW$239="","",'Deal_Master_Wide'!$BW$239)</x:f>
      </x:c>
      <x:c r="R1654" s="54" t="str">
        <x:f>IF('Deal_Master_Wide'!$CD$239="","",'Deal_Master_Wide'!$CD$239)</x:f>
      </x:c>
      <x:c r="S1654" s="54" t="str">
        <x:f>IF('Deal_Master_Wide'!$CK$239="","",'Deal_Master_Wide'!$CK$239)</x:f>
      </x:c>
      <x:c r="T1654" s="54" t="str">
        <x:f>IF('Deal_Master_Wide'!$CR$239="","",'Deal_Master_Wide'!$CR$239)</x:f>
      </x:c>
      <x:c r="U1654" s="54" t="str">
        <x:f>IF('Deal_Master_Wide'!$CY$239="","",'Deal_Master_Wide'!$CY$239)</x:f>
      </x:c>
      <x:c r="V1654" s="56" t="str">
        <x:f>IF('Deal_Master_Wide'!$DF$239="","",'Deal_Master_Wide'!$DF$239)</x:f>
      </x:c>
      <x:c r="W1654" s="56" t="str">
        <x:f>IF('Deal_Master_Wide'!$DM$239="","",'Deal_Master_Wide'!$DM$239)</x:f>
      </x:c>
      <x:c r="X1654" s="56" t="str">
        <x:f>IF('Deal_Master_Wide'!$DT$239="","",'Deal_Master_Wide'!$DT$239)</x:f>
      </x:c>
      <x:c r="Y1654" s="118" t="str">
        <x:f>IF('Deal_Master_Wide'!$EA$239="","",'Deal_Master_Wide'!$EA$239)</x:f>
      </x:c>
      <x:c r="Z1654" s="118" t="str">
        <x:f>IF('Deal_Master_Wide'!$EH$239="","",'Deal_Master_Wide'!$EH$239)</x:f>
      </x:c>
      <x:c r="AA1654" s="52" t="str">
        <x:f>IF('Deal_Master_Wide'!$AL$239="","",'Deal_Master_Wide'!$AL$239)</x:f>
        <x:v>Unknown</x:v>
      </x:c>
      <x:c r="AB1654" s="54" t="n">
        <x:f>IF('Deal_Master_Wide'!$AF$239="","",'Deal_Master_Wide'!$AF$239)</x:f>
        <x:v>650</x:v>
      </x:c>
      <x:c r="AC1654" s="52" t="str">
        <x:f>IF(COUNT($P1654,$Q1654,$R1654,$S1654,$T1654,$U1654,$V1654,$W1654,$X1654)=9,"Yes","No")</x:f>
        <x:v>No</x:v>
      </x:c>
      <x:c r="AD1654" s="52" t="str">
        <x:f>IF(COUNT($Y1654,$Z1654)=2,"Yes","No")</x:f>
        <x:v>No</x:v>
      </x:c>
      <x:c r="AE1654" s="50" t="str"/>
      <x:c r="AF1654" t="str"/>
    </x:row>
    <x:row r="1655" ht="20" customHeight="1">
      <x:c r="A1655" s="50" t="str">
        <x:v>CTL-0237</x:v>
      </x:c>
      <x:c r="B1655" s="50" t="str">
        <x:v>Candidate alternative-rationale group</x:v>
      </x:c>
      <x:c r="C1655" s="52" t="str">
        <x:f>IF('Deal_Master_Wide'!$AU$239="","",'Deal_Master_Wide'!$AU$239)</x:f>
        <x:v>Not reviewed</x:v>
      </x:c>
      <x:c r="D1655" s="52" t="str">
        <x:f>IF('Deal_Master_Wide'!$AV$239="","",'Deal_Master_Wide'!$AV$239)</x:f>
        <x:v>Not assessed</x:v>
      </x:c>
      <x:c r="E1655" s="50" t="n">
        <x:v>0</x:v>
      </x:c>
      <x:c r="F1655" s="52" t="str">
        <x:f>IF(OR($C1655="High-confidence innovation-driven",$C1655="Medium-confidence innovation-driven"),1,IF($C1655="Clear alternative-rationale",0,""))</x:f>
      </x:c>
      <x:c r="G1655" s="52" t="str">
        <x:f>IF('Deal_Master_Wide'!$M$239="","",'Deal_Master_Wide'!$M$239)</x:f>
        <x:v>Review</x:v>
      </x:c>
      <x:c r="H1655" s="50" t="str">
        <x:v>Biogen Inc</x:v>
      </x:c>
      <x:c r="I1655" s="50" t="str">
        <x:v>Convergence Pharmaceuticals Ltd</x:v>
      </x:c>
      <x:c r="J1655" s="50" t="n">
        <x:v>2015</x:v>
      </x:c>
      <x:c r="K1655" s="50" t="n">
        <x:v>-2</x:v>
      </x:c>
      <x:c r="L1655" s="50" t="n">
        <x:v>2013</x:v>
      </x:c>
      <x:c r="M1655" s="50" t="n">
        <x:v>0</x:v>
      </x:c>
      <x:c r="N1655" s="50" t="n">
        <x:v>0</x:v>
      </x:c>
      <x:c r="O1655" s="52" t="str">
        <x:f>IF($F1655="","",$F1655*$M1655)</x:f>
      </x:c>
      <x:c r="P1655" s="54" t="str">
        <x:f>IF('Deal_Master_Wide'!$BQ$239="","",'Deal_Master_Wide'!$BQ$239)</x:f>
      </x:c>
      <x:c r="Q1655" s="54" t="str">
        <x:f>IF('Deal_Master_Wide'!$BX$239="","",'Deal_Master_Wide'!$BX$239)</x:f>
      </x:c>
      <x:c r="R1655" s="54" t="str">
        <x:f>IF('Deal_Master_Wide'!$CE$239="","",'Deal_Master_Wide'!$CE$239)</x:f>
      </x:c>
      <x:c r="S1655" s="54" t="str">
        <x:f>IF('Deal_Master_Wide'!$CL$239="","",'Deal_Master_Wide'!$CL$239)</x:f>
      </x:c>
      <x:c r="T1655" s="54" t="str">
        <x:f>IF('Deal_Master_Wide'!$CS$239="","",'Deal_Master_Wide'!$CS$239)</x:f>
      </x:c>
      <x:c r="U1655" s="54" t="str">
        <x:f>IF('Deal_Master_Wide'!$CZ$239="","",'Deal_Master_Wide'!$CZ$239)</x:f>
      </x:c>
      <x:c r="V1655" s="56" t="str">
        <x:f>IF('Deal_Master_Wide'!$DG$239="","",'Deal_Master_Wide'!$DG$239)</x:f>
      </x:c>
      <x:c r="W1655" s="56" t="str">
        <x:f>IF('Deal_Master_Wide'!$DN$239="","",'Deal_Master_Wide'!$DN$239)</x:f>
      </x:c>
      <x:c r="X1655" s="56" t="str">
        <x:f>IF('Deal_Master_Wide'!$DU$239="","",'Deal_Master_Wide'!$DU$239)</x:f>
      </x:c>
      <x:c r="Y1655" s="118" t="str">
        <x:f>IF('Deal_Master_Wide'!$EB$239="","",'Deal_Master_Wide'!$EB$239)</x:f>
      </x:c>
      <x:c r="Z1655" s="118" t="str">
        <x:f>IF('Deal_Master_Wide'!$EI$239="","",'Deal_Master_Wide'!$EI$239)</x:f>
      </x:c>
      <x:c r="AA1655" s="52" t="str">
        <x:f>IF('Deal_Master_Wide'!$AL$239="","",'Deal_Master_Wide'!$AL$239)</x:f>
        <x:v>Unknown</x:v>
      </x:c>
      <x:c r="AB1655" s="54" t="n">
        <x:f>IF('Deal_Master_Wide'!$AF$239="","",'Deal_Master_Wide'!$AF$239)</x:f>
        <x:v>650</x:v>
      </x:c>
      <x:c r="AC1655" s="52" t="str">
        <x:f>IF(COUNT($P1655,$Q1655,$R1655,$S1655,$T1655,$U1655,$V1655,$W1655,$X1655)=9,"Yes","No")</x:f>
        <x:v>No</x:v>
      </x:c>
      <x:c r="AD1655" s="52" t="str">
        <x:f>IF(COUNT($Y1655,$Z1655)=2,"Yes","No")</x:f>
        <x:v>No</x:v>
      </x:c>
      <x:c r="AE1655" s="50" t="str"/>
      <x:c r="AF1655" t="str"/>
    </x:row>
    <x:row r="1656" ht="20" customHeight="1">
      <x:c r="A1656" s="50" t="str">
        <x:v>CTL-0237</x:v>
      </x:c>
      <x:c r="B1656" s="50" t="str">
        <x:v>Candidate alternative-rationale group</x:v>
      </x:c>
      <x:c r="C1656" s="52" t="str">
        <x:f>IF('Deal_Master_Wide'!$AU$239="","",'Deal_Master_Wide'!$AU$239)</x:f>
        <x:v>Not reviewed</x:v>
      </x:c>
      <x:c r="D1656" s="52" t="str">
        <x:f>IF('Deal_Master_Wide'!$AV$239="","",'Deal_Master_Wide'!$AV$239)</x:f>
        <x:v>Not assessed</x:v>
      </x:c>
      <x:c r="E1656" s="50" t="n">
        <x:v>0</x:v>
      </x:c>
      <x:c r="F1656" s="52" t="str">
        <x:f>IF(OR($C1656="High-confidence innovation-driven",$C1656="Medium-confidence innovation-driven"),1,IF($C1656="Clear alternative-rationale",0,""))</x:f>
      </x:c>
      <x:c r="G1656" s="52" t="str">
        <x:f>IF('Deal_Master_Wide'!$M$239="","",'Deal_Master_Wide'!$M$239)</x:f>
        <x:v>Review</x:v>
      </x:c>
      <x:c r="H1656" s="50" t="str">
        <x:v>Biogen Inc</x:v>
      </x:c>
      <x:c r="I1656" s="50" t="str">
        <x:v>Convergence Pharmaceuticals Ltd</x:v>
      </x:c>
      <x:c r="J1656" s="50" t="n">
        <x:v>2015</x:v>
      </x:c>
      <x:c r="K1656" s="50" t="n">
        <x:v>-1</x:v>
      </x:c>
      <x:c r="L1656" s="50" t="n">
        <x:v>2014</x:v>
      </x:c>
      <x:c r="M1656" s="50" t="n">
        <x:v>0</x:v>
      </x:c>
      <x:c r="N1656" s="50" t="n">
        <x:v>0</x:v>
      </x:c>
      <x:c r="O1656" s="52" t="str">
        <x:f>IF($F1656="","",$F1656*$M1656)</x:f>
      </x:c>
      <x:c r="P1656" s="54" t="str">
        <x:f>IF('Deal_Master_Wide'!$BR$239="","",'Deal_Master_Wide'!$BR$239)</x:f>
      </x:c>
      <x:c r="Q1656" s="54" t="str">
        <x:f>IF('Deal_Master_Wide'!$BY$239="","",'Deal_Master_Wide'!$BY$239)</x:f>
      </x:c>
      <x:c r="R1656" s="54" t="str">
        <x:f>IF('Deal_Master_Wide'!$CF$239="","",'Deal_Master_Wide'!$CF$239)</x:f>
      </x:c>
      <x:c r="S1656" s="54" t="str">
        <x:f>IF('Deal_Master_Wide'!$CM$239="","",'Deal_Master_Wide'!$CM$239)</x:f>
      </x:c>
      <x:c r="T1656" s="54" t="str">
        <x:f>IF('Deal_Master_Wide'!$CT$239="","",'Deal_Master_Wide'!$CT$239)</x:f>
      </x:c>
      <x:c r="U1656" s="54" t="str">
        <x:f>IF('Deal_Master_Wide'!$DA$239="","",'Deal_Master_Wide'!$DA$239)</x:f>
      </x:c>
      <x:c r="V1656" s="56" t="str">
        <x:f>IF('Deal_Master_Wide'!$DH$239="","",'Deal_Master_Wide'!$DH$239)</x:f>
      </x:c>
      <x:c r="W1656" s="56" t="str">
        <x:f>IF('Deal_Master_Wide'!$DO$239="","",'Deal_Master_Wide'!$DO$239)</x:f>
      </x:c>
      <x:c r="X1656" s="56" t="str">
        <x:f>IF('Deal_Master_Wide'!$DV$239="","",'Deal_Master_Wide'!$DV$239)</x:f>
      </x:c>
      <x:c r="Y1656" s="118" t="str">
        <x:f>IF('Deal_Master_Wide'!$EC$239="","",'Deal_Master_Wide'!$EC$239)</x:f>
      </x:c>
      <x:c r="Z1656" s="118" t="str">
        <x:f>IF('Deal_Master_Wide'!$EJ$239="","",'Deal_Master_Wide'!$EJ$239)</x:f>
      </x:c>
      <x:c r="AA1656" s="52" t="str">
        <x:f>IF('Deal_Master_Wide'!$AL$239="","",'Deal_Master_Wide'!$AL$239)</x:f>
        <x:v>Unknown</x:v>
      </x:c>
      <x:c r="AB1656" s="54" t="n">
        <x:f>IF('Deal_Master_Wide'!$AF$239="","",'Deal_Master_Wide'!$AF$239)</x:f>
        <x:v>650</x:v>
      </x:c>
      <x:c r="AC1656" s="52" t="str">
        <x:f>IF(COUNT($P1656,$Q1656,$R1656,$S1656,$T1656,$U1656,$V1656,$W1656,$X1656)=9,"Yes","No")</x:f>
        <x:v>No</x:v>
      </x:c>
      <x:c r="AD1656" s="52" t="str">
        <x:f>IF(COUNT($Y1656,$Z1656)=2,"Yes","No")</x:f>
        <x:v>No</x:v>
      </x:c>
      <x:c r="AE1656" s="50" t="str"/>
      <x:c r="AF1656" t="str"/>
    </x:row>
    <x:row r="1657" ht="20" customHeight="1">
      <x:c r="A1657" s="50" t="str">
        <x:v>CTL-0237</x:v>
      </x:c>
      <x:c r="B1657" s="50" t="str">
        <x:v>Candidate alternative-rationale group</x:v>
      </x:c>
      <x:c r="C1657" s="52" t="str">
        <x:f>IF('Deal_Master_Wide'!$AU$239="","",'Deal_Master_Wide'!$AU$239)</x:f>
        <x:v>Not reviewed</x:v>
      </x:c>
      <x:c r="D1657" s="52" t="str">
        <x:f>IF('Deal_Master_Wide'!$AV$239="","",'Deal_Master_Wide'!$AV$239)</x:f>
        <x:v>Not assessed</x:v>
      </x:c>
      <x:c r="E1657" s="50" t="n">
        <x:v>0</x:v>
      </x:c>
      <x:c r="F1657" s="52" t="str">
        <x:f>IF(OR($C1657="High-confidence innovation-driven",$C1657="Medium-confidence innovation-driven"),1,IF($C1657="Clear alternative-rationale",0,""))</x:f>
      </x:c>
      <x:c r="G1657" s="52" t="str">
        <x:f>IF('Deal_Master_Wide'!$M$239="","",'Deal_Master_Wide'!$M$239)</x:f>
        <x:v>Review</x:v>
      </x:c>
      <x:c r="H1657" s="50" t="str">
        <x:v>Biogen Inc</x:v>
      </x:c>
      <x:c r="I1657" s="50" t="str">
        <x:v>Convergence Pharmaceuticals Ltd</x:v>
      </x:c>
      <x:c r="J1657" s="50" t="n">
        <x:v>2015</x:v>
      </x:c>
      <x:c r="K1657" s="50" t="n">
        <x:v>0</x:v>
      </x:c>
      <x:c r="L1657" s="50" t="n">
        <x:v>2015</x:v>
      </x:c>
      <x:c r="M1657" s="50" t="n">
        <x:v>0</x:v>
      </x:c>
      <x:c r="N1657" s="50" t="n">
        <x:v>1</x:v>
      </x:c>
      <x:c r="O1657" s="52" t="str">
        <x:f>IF($F1657="","",$F1657*$M1657)</x:f>
      </x:c>
      <x:c r="P1657" s="54" t="str">
        <x:f>IF('Deal_Master_Wide'!$BS$239="","",'Deal_Master_Wide'!$BS$239)</x:f>
      </x:c>
      <x:c r="Q1657" s="54" t="str">
        <x:f>IF('Deal_Master_Wide'!$BZ$239="","",'Deal_Master_Wide'!$BZ$239)</x:f>
      </x:c>
      <x:c r="R1657" s="54" t="str">
        <x:f>IF('Deal_Master_Wide'!$CG$239="","",'Deal_Master_Wide'!$CG$239)</x:f>
      </x:c>
      <x:c r="S1657" s="54" t="str">
        <x:f>IF('Deal_Master_Wide'!$CN$239="","",'Deal_Master_Wide'!$CN$239)</x:f>
      </x:c>
      <x:c r="T1657" s="54" t="str">
        <x:f>IF('Deal_Master_Wide'!$CU$239="","",'Deal_Master_Wide'!$CU$239)</x:f>
      </x:c>
      <x:c r="U1657" s="54" t="str">
        <x:f>IF('Deal_Master_Wide'!$DB$239="","",'Deal_Master_Wide'!$DB$239)</x:f>
      </x:c>
      <x:c r="V1657" s="56" t="str">
        <x:f>IF('Deal_Master_Wide'!$DI$239="","",'Deal_Master_Wide'!$DI$239)</x:f>
      </x:c>
      <x:c r="W1657" s="56" t="str">
        <x:f>IF('Deal_Master_Wide'!$DP$239="","",'Deal_Master_Wide'!$DP$239)</x:f>
      </x:c>
      <x:c r="X1657" s="56" t="str">
        <x:f>IF('Deal_Master_Wide'!$DW$239="","",'Deal_Master_Wide'!$DW$239)</x:f>
      </x:c>
      <x:c r="Y1657" s="118" t="str">
        <x:f>IF('Deal_Master_Wide'!$ED$239="","",'Deal_Master_Wide'!$ED$239)</x:f>
      </x:c>
      <x:c r="Z1657" s="118" t="str">
        <x:f>IF('Deal_Master_Wide'!$EK$239="","",'Deal_Master_Wide'!$EK$239)</x:f>
      </x:c>
      <x:c r="AA1657" s="52" t="str">
        <x:f>IF('Deal_Master_Wide'!$AL$239="","",'Deal_Master_Wide'!$AL$239)</x:f>
        <x:v>Unknown</x:v>
      </x:c>
      <x:c r="AB1657" s="54" t="n">
        <x:f>IF('Deal_Master_Wide'!$AF$239="","",'Deal_Master_Wide'!$AF$239)</x:f>
        <x:v>650</x:v>
      </x:c>
      <x:c r="AC1657" s="52" t="str">
        <x:f>IF(COUNT($P1657,$Q1657,$R1657,$S1657,$T1657,$U1657,$V1657,$W1657,$X1657)=9,"Yes","No")</x:f>
        <x:v>No</x:v>
      </x:c>
      <x:c r="AD1657" s="52" t="str">
        <x:f>IF(COUNT($Y1657,$Z1657)=2,"Yes","No")</x:f>
        <x:v>No</x:v>
      </x:c>
      <x:c r="AE1657" s="50" t="str"/>
      <x:c r="AF1657" t="str"/>
    </x:row>
    <x:row r="1658" ht="20" customHeight="1">
      <x:c r="A1658" s="50" t="str">
        <x:v>CTL-0237</x:v>
      </x:c>
      <x:c r="B1658" s="50" t="str">
        <x:v>Candidate alternative-rationale group</x:v>
      </x:c>
      <x:c r="C1658" s="52" t="str">
        <x:f>IF('Deal_Master_Wide'!$AU$239="","",'Deal_Master_Wide'!$AU$239)</x:f>
        <x:v>Not reviewed</x:v>
      </x:c>
      <x:c r="D1658" s="52" t="str">
        <x:f>IF('Deal_Master_Wide'!$AV$239="","",'Deal_Master_Wide'!$AV$239)</x:f>
        <x:v>Not assessed</x:v>
      </x:c>
      <x:c r="E1658" s="50" t="n">
        <x:v>0</x:v>
      </x:c>
      <x:c r="F1658" s="52" t="str">
        <x:f>IF(OR($C1658="High-confidence innovation-driven",$C1658="Medium-confidence innovation-driven"),1,IF($C1658="Clear alternative-rationale",0,""))</x:f>
      </x:c>
      <x:c r="G1658" s="52" t="str">
        <x:f>IF('Deal_Master_Wide'!$M$239="","",'Deal_Master_Wide'!$M$239)</x:f>
        <x:v>Review</x:v>
      </x:c>
      <x:c r="H1658" s="50" t="str">
        <x:v>Biogen Inc</x:v>
      </x:c>
      <x:c r="I1658" s="50" t="str">
        <x:v>Convergence Pharmaceuticals Ltd</x:v>
      </x:c>
      <x:c r="J1658" s="50" t="n">
        <x:v>2015</x:v>
      </x:c>
      <x:c r="K1658" s="50" t="n">
        <x:v>1</x:v>
      </x:c>
      <x:c r="L1658" s="50" t="n">
        <x:v>2016</x:v>
      </x:c>
      <x:c r="M1658" s="50" t="n">
        <x:v>1</x:v>
      </x:c>
      <x:c r="N1658" s="50" t="n">
        <x:v>1</x:v>
      </x:c>
      <x:c r="O1658" s="52" t="str">
        <x:f>IF($F1658="","",$F1658*$M1658)</x:f>
      </x:c>
      <x:c r="P1658" s="54" t="str">
        <x:f>IF('Deal_Master_Wide'!$BT$239="","",'Deal_Master_Wide'!$BT$239)</x:f>
      </x:c>
      <x:c r="Q1658" s="54" t="str">
        <x:f>IF('Deal_Master_Wide'!$CA$239="","",'Deal_Master_Wide'!$CA$239)</x:f>
      </x:c>
      <x:c r="R1658" s="54" t="str">
        <x:f>IF('Deal_Master_Wide'!$CH$239="","",'Deal_Master_Wide'!$CH$239)</x:f>
      </x:c>
      <x:c r="S1658" s="54" t="str">
        <x:f>IF('Deal_Master_Wide'!$CO$239="","",'Deal_Master_Wide'!$CO$239)</x:f>
      </x:c>
      <x:c r="T1658" s="54" t="str">
        <x:f>IF('Deal_Master_Wide'!$CV$239="","",'Deal_Master_Wide'!$CV$239)</x:f>
      </x:c>
      <x:c r="U1658" s="54" t="str">
        <x:f>IF('Deal_Master_Wide'!$DC$239="","",'Deal_Master_Wide'!$DC$239)</x:f>
      </x:c>
      <x:c r="V1658" s="56" t="str">
        <x:f>IF('Deal_Master_Wide'!$DJ$239="","",'Deal_Master_Wide'!$DJ$239)</x:f>
      </x:c>
      <x:c r="W1658" s="56" t="str">
        <x:f>IF('Deal_Master_Wide'!$DQ$239="","",'Deal_Master_Wide'!$DQ$239)</x:f>
      </x:c>
      <x:c r="X1658" s="56" t="str">
        <x:f>IF('Deal_Master_Wide'!$DX$239="","",'Deal_Master_Wide'!$DX$239)</x:f>
      </x:c>
      <x:c r="Y1658" s="118" t="str">
        <x:f>IF('Deal_Master_Wide'!$EE$239="","",'Deal_Master_Wide'!$EE$239)</x:f>
      </x:c>
      <x:c r="Z1658" s="118" t="str">
        <x:f>IF('Deal_Master_Wide'!$EL$239="","",'Deal_Master_Wide'!$EL$239)</x:f>
      </x:c>
      <x:c r="AA1658" s="52" t="str">
        <x:f>IF('Deal_Master_Wide'!$AL$239="","",'Deal_Master_Wide'!$AL$239)</x:f>
        <x:v>Unknown</x:v>
      </x:c>
      <x:c r="AB1658" s="54" t="n">
        <x:f>IF('Deal_Master_Wide'!$AF$239="","",'Deal_Master_Wide'!$AF$239)</x:f>
        <x:v>650</x:v>
      </x:c>
      <x:c r="AC1658" s="52" t="str">
        <x:f>IF(COUNT($P1658,$Q1658,$R1658,$S1658,$T1658,$U1658,$V1658,$W1658,$X1658)=9,"Yes","No")</x:f>
        <x:v>No</x:v>
      </x:c>
      <x:c r="AD1658" s="52" t="str">
        <x:f>IF(COUNT($Y1658,$Z1658)=2,"Yes","No")</x:f>
        <x:v>No</x:v>
      </x:c>
      <x:c r="AE1658" s="50" t="str"/>
      <x:c r="AF1658" t="str"/>
    </x:row>
    <x:row r="1659" ht="20" customHeight="1">
      <x:c r="A1659" s="50" t="str">
        <x:v>CTL-0237</x:v>
      </x:c>
      <x:c r="B1659" s="50" t="str">
        <x:v>Candidate alternative-rationale group</x:v>
      </x:c>
      <x:c r="C1659" s="52" t="str">
        <x:f>IF('Deal_Master_Wide'!$AU$239="","",'Deal_Master_Wide'!$AU$239)</x:f>
        <x:v>Not reviewed</x:v>
      </x:c>
      <x:c r="D1659" s="52" t="str">
        <x:f>IF('Deal_Master_Wide'!$AV$239="","",'Deal_Master_Wide'!$AV$239)</x:f>
        <x:v>Not assessed</x:v>
      </x:c>
      <x:c r="E1659" s="50" t="n">
        <x:v>0</x:v>
      </x:c>
      <x:c r="F1659" s="52" t="str">
        <x:f>IF(OR($C1659="High-confidence innovation-driven",$C1659="Medium-confidence innovation-driven"),1,IF($C1659="Clear alternative-rationale",0,""))</x:f>
      </x:c>
      <x:c r="G1659" s="52" t="str">
        <x:f>IF('Deal_Master_Wide'!$M$239="","",'Deal_Master_Wide'!$M$239)</x:f>
        <x:v>Review</x:v>
      </x:c>
      <x:c r="H1659" s="50" t="str">
        <x:v>Biogen Inc</x:v>
      </x:c>
      <x:c r="I1659" s="50" t="str">
        <x:v>Convergence Pharmaceuticals Ltd</x:v>
      </x:c>
      <x:c r="J1659" s="50" t="n">
        <x:v>2015</x:v>
      </x:c>
      <x:c r="K1659" s="50" t="n">
        <x:v>2</x:v>
      </x:c>
      <x:c r="L1659" s="50" t="n">
        <x:v>2017</x:v>
      </x:c>
      <x:c r="M1659" s="50" t="n">
        <x:v>1</x:v>
      </x:c>
      <x:c r="N1659" s="50" t="n">
        <x:v>1</x:v>
      </x:c>
      <x:c r="O1659" s="52" t="str">
        <x:f>IF($F1659="","",$F1659*$M1659)</x:f>
      </x:c>
      <x:c r="P1659" s="54" t="str">
        <x:f>IF('Deal_Master_Wide'!$BU$239="","",'Deal_Master_Wide'!$BU$239)</x:f>
      </x:c>
      <x:c r="Q1659" s="54" t="str">
        <x:f>IF('Deal_Master_Wide'!$CB$239="","",'Deal_Master_Wide'!$CB$239)</x:f>
      </x:c>
      <x:c r="R1659" s="54" t="str">
        <x:f>IF('Deal_Master_Wide'!$CI$239="","",'Deal_Master_Wide'!$CI$239)</x:f>
      </x:c>
      <x:c r="S1659" s="54" t="str">
        <x:f>IF('Deal_Master_Wide'!$CP$239="","",'Deal_Master_Wide'!$CP$239)</x:f>
      </x:c>
      <x:c r="T1659" s="54" t="str">
        <x:f>IF('Deal_Master_Wide'!$CW$239="","",'Deal_Master_Wide'!$CW$239)</x:f>
      </x:c>
      <x:c r="U1659" s="54" t="str">
        <x:f>IF('Deal_Master_Wide'!$DD$239="","",'Deal_Master_Wide'!$DD$239)</x:f>
      </x:c>
      <x:c r="V1659" s="56" t="str">
        <x:f>IF('Deal_Master_Wide'!$DK$239="","",'Deal_Master_Wide'!$DK$239)</x:f>
      </x:c>
      <x:c r="W1659" s="56" t="str">
        <x:f>IF('Deal_Master_Wide'!$DR$239="","",'Deal_Master_Wide'!$DR$239)</x:f>
      </x:c>
      <x:c r="X1659" s="56" t="str">
        <x:f>IF('Deal_Master_Wide'!$DY$239="","",'Deal_Master_Wide'!$DY$239)</x:f>
      </x:c>
      <x:c r="Y1659" s="118" t="str">
        <x:f>IF('Deal_Master_Wide'!$EF$239="","",'Deal_Master_Wide'!$EF$239)</x:f>
      </x:c>
      <x:c r="Z1659" s="118" t="str">
        <x:f>IF('Deal_Master_Wide'!$EM$239="","",'Deal_Master_Wide'!$EM$239)</x:f>
      </x:c>
      <x:c r="AA1659" s="52" t="str">
        <x:f>IF('Deal_Master_Wide'!$AL$239="","",'Deal_Master_Wide'!$AL$239)</x:f>
        <x:v>Unknown</x:v>
      </x:c>
      <x:c r="AB1659" s="54" t="n">
        <x:f>IF('Deal_Master_Wide'!$AF$239="","",'Deal_Master_Wide'!$AF$239)</x:f>
        <x:v>650</x:v>
      </x:c>
      <x:c r="AC1659" s="52" t="str">
        <x:f>IF(COUNT($P1659,$Q1659,$R1659,$S1659,$T1659,$U1659,$V1659,$W1659,$X1659)=9,"Yes","No")</x:f>
        <x:v>No</x:v>
      </x:c>
      <x:c r="AD1659" s="52" t="str">
        <x:f>IF(COUNT($Y1659,$Z1659)=2,"Yes","No")</x:f>
        <x:v>No</x:v>
      </x:c>
      <x:c r="AE1659" s="50" t="str"/>
      <x:c r="AF1659" t="str"/>
    </x:row>
    <x:row r="1660" ht="20" customHeight="1">
      <x:c r="A1660" s="50" t="str">
        <x:v>CTL-0237</x:v>
      </x:c>
      <x:c r="B1660" s="50" t="str">
        <x:v>Candidate alternative-rationale group</x:v>
      </x:c>
      <x:c r="C1660" s="52" t="str">
        <x:f>IF('Deal_Master_Wide'!$AU$239="","",'Deal_Master_Wide'!$AU$239)</x:f>
        <x:v>Not reviewed</x:v>
      </x:c>
      <x:c r="D1660" s="52" t="str">
        <x:f>IF('Deal_Master_Wide'!$AV$239="","",'Deal_Master_Wide'!$AV$239)</x:f>
        <x:v>Not assessed</x:v>
      </x:c>
      <x:c r="E1660" s="50" t="n">
        <x:v>0</x:v>
      </x:c>
      <x:c r="F1660" s="52" t="str">
        <x:f>IF(OR($C1660="High-confidence innovation-driven",$C1660="Medium-confidence innovation-driven"),1,IF($C1660="Clear alternative-rationale",0,""))</x:f>
      </x:c>
      <x:c r="G1660" s="52" t="str">
        <x:f>IF('Deal_Master_Wide'!$M$239="","",'Deal_Master_Wide'!$M$239)</x:f>
        <x:v>Review</x:v>
      </x:c>
      <x:c r="H1660" s="50" t="str">
        <x:v>Biogen Inc</x:v>
      </x:c>
      <x:c r="I1660" s="50" t="str">
        <x:v>Convergence Pharmaceuticals Ltd</x:v>
      </x:c>
      <x:c r="J1660" s="50" t="n">
        <x:v>2015</x:v>
      </x:c>
      <x:c r="K1660" s="50" t="n">
        <x:v>3</x:v>
      </x:c>
      <x:c r="L1660" s="50" t="n">
        <x:v>2018</x:v>
      </x:c>
      <x:c r="M1660" s="50" t="n">
        <x:v>1</x:v>
      </x:c>
      <x:c r="N1660" s="50" t="n">
        <x:v>1</x:v>
      </x:c>
      <x:c r="O1660" s="52" t="str">
        <x:f>IF($F1660="","",$F1660*$M1660)</x:f>
      </x:c>
      <x:c r="P1660" s="54" t="str">
        <x:f>IF('Deal_Master_Wide'!$BV$239="","",'Deal_Master_Wide'!$BV$239)</x:f>
      </x:c>
      <x:c r="Q1660" s="54" t="str">
        <x:f>IF('Deal_Master_Wide'!$CC$239="","",'Deal_Master_Wide'!$CC$239)</x:f>
      </x:c>
      <x:c r="R1660" s="54" t="str">
        <x:f>IF('Deal_Master_Wide'!$CJ$239="","",'Deal_Master_Wide'!$CJ$239)</x:f>
      </x:c>
      <x:c r="S1660" s="54" t="str">
        <x:f>IF('Deal_Master_Wide'!$CQ$239="","",'Deal_Master_Wide'!$CQ$239)</x:f>
      </x:c>
      <x:c r="T1660" s="54" t="str">
        <x:f>IF('Deal_Master_Wide'!$CX$239="","",'Deal_Master_Wide'!$CX$239)</x:f>
      </x:c>
      <x:c r="U1660" s="54" t="str">
        <x:f>IF('Deal_Master_Wide'!$DE$239="","",'Deal_Master_Wide'!$DE$239)</x:f>
      </x:c>
      <x:c r="V1660" s="56" t="str">
        <x:f>IF('Deal_Master_Wide'!$DL$239="","",'Deal_Master_Wide'!$DL$239)</x:f>
      </x:c>
      <x:c r="W1660" s="56" t="str">
        <x:f>IF('Deal_Master_Wide'!$DS$239="","",'Deal_Master_Wide'!$DS$239)</x:f>
      </x:c>
      <x:c r="X1660" s="56" t="str">
        <x:f>IF('Deal_Master_Wide'!$DZ$239="","",'Deal_Master_Wide'!$DZ$239)</x:f>
      </x:c>
      <x:c r="Y1660" s="118" t="str">
        <x:f>IF('Deal_Master_Wide'!$EG$239="","",'Deal_Master_Wide'!$EG$239)</x:f>
      </x:c>
      <x:c r="Z1660" s="118" t="str">
        <x:f>IF('Deal_Master_Wide'!$EN$239="","",'Deal_Master_Wide'!$EN$239)</x:f>
      </x:c>
      <x:c r="AA1660" s="52" t="str">
        <x:f>IF('Deal_Master_Wide'!$AL$239="","",'Deal_Master_Wide'!$AL$239)</x:f>
        <x:v>Unknown</x:v>
      </x:c>
      <x:c r="AB1660" s="54" t="n">
        <x:f>IF('Deal_Master_Wide'!$AF$239="","",'Deal_Master_Wide'!$AF$239)</x:f>
        <x:v>650</x:v>
      </x:c>
      <x:c r="AC1660" s="52" t="str">
        <x:f>IF(COUNT($P1660,$Q1660,$R1660,$S1660,$T1660,$U1660,$V1660,$W1660,$X1660)=9,"Yes","No")</x:f>
        <x:v>No</x:v>
      </x:c>
      <x:c r="AD1660" s="52" t="str">
        <x:f>IF(COUNT($Y1660,$Z1660)=2,"Yes","No")</x:f>
        <x:v>No</x:v>
      </x:c>
      <x:c r="AE1660" s="50" t="str"/>
      <x:c r="AF1660" t="str"/>
    </x:row>
    <x:row r="1661" ht="20" customHeight="1">
      <x:c r="A1661" s="50" t="str">
        <x:v>CTL-0238</x:v>
      </x:c>
      <x:c r="B1661" s="50" t="str">
        <x:v>Candidate alternative-rationale group</x:v>
      </x:c>
      <x:c r="C1661" s="52" t="str">
        <x:f>IF('Deal_Master_Wide'!$AU$240="","",'Deal_Master_Wide'!$AU$240)</x:f>
        <x:v>Not reviewed</x:v>
      </x:c>
      <x:c r="D1661" s="52" t="str">
        <x:f>IF('Deal_Master_Wide'!$AV$240="","",'Deal_Master_Wide'!$AV$240)</x:f>
        <x:v>Not assessed</x:v>
      </x:c>
      <x:c r="E1661" s="50" t="n">
        <x:v>0</x:v>
      </x:c>
      <x:c r="F1661" s="52" t="str">
        <x:f>IF(OR($C1661="High-confidence innovation-driven",$C1661="Medium-confidence innovation-driven"),1,IF($C1661="Clear alternative-rationale",0,""))</x:f>
      </x:c>
      <x:c r="G1661" s="52" t="str">
        <x:f>IF('Deal_Master_Wide'!$M$240="","",'Deal_Master_Wide'!$M$240)</x:f>
        <x:v>Review</x:v>
      </x:c>
      <x:c r="H1661" s="50" t="str">
        <x:v>Biogen, Inc.</x:v>
      </x:c>
      <x:c r="I1661" s="50" t="str">
        <x:v>Convergence Pharmaceuticals Holdings Limited</x:v>
      </x:c>
      <x:c r="J1661" s="50" t="n">
        <x:v>2015</x:v>
      </x:c>
      <x:c r="K1661" s="50" t="n">
        <x:v>-3</x:v>
      </x:c>
      <x:c r="L1661" s="50" t="n">
        <x:v>2012</x:v>
      </x:c>
      <x:c r="M1661" s="50" t="n">
        <x:v>0</x:v>
      </x:c>
      <x:c r="N1661" s="50" t="n">
        <x:v>0</x:v>
      </x:c>
      <x:c r="O1661" s="52" t="str">
        <x:f>IF($F1661="","",$F1661*$M1661)</x:f>
      </x:c>
      <x:c r="P1661" s="54" t="str">
        <x:f>IF('Deal_Master_Wide'!$BP$240="","",'Deal_Master_Wide'!$BP$240)</x:f>
      </x:c>
      <x:c r="Q1661" s="54" t="str">
        <x:f>IF('Deal_Master_Wide'!$BW$240="","",'Deal_Master_Wide'!$BW$240)</x:f>
      </x:c>
      <x:c r="R1661" s="54" t="str">
        <x:f>IF('Deal_Master_Wide'!$CD$240="","",'Deal_Master_Wide'!$CD$240)</x:f>
      </x:c>
      <x:c r="S1661" s="54" t="str">
        <x:f>IF('Deal_Master_Wide'!$CK$240="","",'Deal_Master_Wide'!$CK$240)</x:f>
      </x:c>
      <x:c r="T1661" s="54" t="str">
        <x:f>IF('Deal_Master_Wide'!$CR$240="","",'Deal_Master_Wide'!$CR$240)</x:f>
      </x:c>
      <x:c r="U1661" s="54" t="str">
        <x:f>IF('Deal_Master_Wide'!$CY$240="","",'Deal_Master_Wide'!$CY$240)</x:f>
      </x:c>
      <x:c r="V1661" s="56" t="str">
        <x:f>IF('Deal_Master_Wide'!$DF$240="","",'Deal_Master_Wide'!$DF$240)</x:f>
      </x:c>
      <x:c r="W1661" s="56" t="str">
        <x:f>IF('Deal_Master_Wide'!$DM$240="","",'Deal_Master_Wide'!$DM$240)</x:f>
      </x:c>
      <x:c r="X1661" s="56" t="str">
        <x:f>IF('Deal_Master_Wide'!$DT$240="","",'Deal_Master_Wide'!$DT$240)</x:f>
      </x:c>
      <x:c r="Y1661" s="118" t="str">
        <x:f>IF('Deal_Master_Wide'!$EA$240="","",'Deal_Master_Wide'!$EA$240)</x:f>
      </x:c>
      <x:c r="Z1661" s="118" t="str">
        <x:f>IF('Deal_Master_Wide'!$EH$240="","",'Deal_Master_Wide'!$EH$240)</x:f>
      </x:c>
      <x:c r="AA1661" s="52" t="str">
        <x:f>IF('Deal_Master_Wide'!$AL$240="","",'Deal_Master_Wide'!$AL$240)</x:f>
        <x:v>Unknown</x:v>
      </x:c>
      <x:c r="AB1661" s="54" t="n">
        <x:f>IF('Deal_Master_Wide'!$AF$240="","",'Deal_Master_Wide'!$AF$240)</x:f>
        <x:v>675</x:v>
      </x:c>
      <x:c r="AC1661" s="52" t="str">
        <x:f>IF(COUNT($P1661,$Q1661,$R1661,$S1661,$T1661,$U1661,$V1661,$W1661,$X1661)=9,"Yes","No")</x:f>
        <x:v>No</x:v>
      </x:c>
      <x:c r="AD1661" s="52" t="str">
        <x:f>IF(COUNT($Y1661,$Z1661)=2,"Yes","No")</x:f>
        <x:v>No</x:v>
      </x:c>
      <x:c r="AE1661" s="50" t="str"/>
      <x:c r="AF1661" t="str"/>
    </x:row>
    <x:row r="1662" ht="20" customHeight="1">
      <x:c r="A1662" s="50" t="str">
        <x:v>CTL-0238</x:v>
      </x:c>
      <x:c r="B1662" s="50" t="str">
        <x:v>Candidate alternative-rationale group</x:v>
      </x:c>
      <x:c r="C1662" s="52" t="str">
        <x:f>IF('Deal_Master_Wide'!$AU$240="","",'Deal_Master_Wide'!$AU$240)</x:f>
        <x:v>Not reviewed</x:v>
      </x:c>
      <x:c r="D1662" s="52" t="str">
        <x:f>IF('Deal_Master_Wide'!$AV$240="","",'Deal_Master_Wide'!$AV$240)</x:f>
        <x:v>Not assessed</x:v>
      </x:c>
      <x:c r="E1662" s="50" t="n">
        <x:v>0</x:v>
      </x:c>
      <x:c r="F1662" s="52" t="str">
        <x:f>IF(OR($C1662="High-confidence innovation-driven",$C1662="Medium-confidence innovation-driven"),1,IF($C1662="Clear alternative-rationale",0,""))</x:f>
      </x:c>
      <x:c r="G1662" s="52" t="str">
        <x:f>IF('Deal_Master_Wide'!$M$240="","",'Deal_Master_Wide'!$M$240)</x:f>
        <x:v>Review</x:v>
      </x:c>
      <x:c r="H1662" s="50" t="str">
        <x:v>Biogen, Inc.</x:v>
      </x:c>
      <x:c r="I1662" s="50" t="str">
        <x:v>Convergence Pharmaceuticals Holdings Limited</x:v>
      </x:c>
      <x:c r="J1662" s="50" t="n">
        <x:v>2015</x:v>
      </x:c>
      <x:c r="K1662" s="50" t="n">
        <x:v>-2</x:v>
      </x:c>
      <x:c r="L1662" s="50" t="n">
        <x:v>2013</x:v>
      </x:c>
      <x:c r="M1662" s="50" t="n">
        <x:v>0</x:v>
      </x:c>
      <x:c r="N1662" s="50" t="n">
        <x:v>0</x:v>
      </x:c>
      <x:c r="O1662" s="52" t="str">
        <x:f>IF($F1662="","",$F1662*$M1662)</x:f>
      </x:c>
      <x:c r="P1662" s="54" t="str">
        <x:f>IF('Deal_Master_Wide'!$BQ$240="","",'Deal_Master_Wide'!$BQ$240)</x:f>
      </x:c>
      <x:c r="Q1662" s="54" t="str">
        <x:f>IF('Deal_Master_Wide'!$BX$240="","",'Deal_Master_Wide'!$BX$240)</x:f>
      </x:c>
      <x:c r="R1662" s="54" t="str">
        <x:f>IF('Deal_Master_Wide'!$CE$240="","",'Deal_Master_Wide'!$CE$240)</x:f>
      </x:c>
      <x:c r="S1662" s="54" t="str">
        <x:f>IF('Deal_Master_Wide'!$CL$240="","",'Deal_Master_Wide'!$CL$240)</x:f>
      </x:c>
      <x:c r="T1662" s="54" t="str">
        <x:f>IF('Deal_Master_Wide'!$CS$240="","",'Deal_Master_Wide'!$CS$240)</x:f>
      </x:c>
      <x:c r="U1662" s="54" t="str">
        <x:f>IF('Deal_Master_Wide'!$CZ$240="","",'Deal_Master_Wide'!$CZ$240)</x:f>
      </x:c>
      <x:c r="V1662" s="56" t="str">
        <x:f>IF('Deal_Master_Wide'!$DG$240="","",'Deal_Master_Wide'!$DG$240)</x:f>
      </x:c>
      <x:c r="W1662" s="56" t="str">
        <x:f>IF('Deal_Master_Wide'!$DN$240="","",'Deal_Master_Wide'!$DN$240)</x:f>
      </x:c>
      <x:c r="X1662" s="56" t="str">
        <x:f>IF('Deal_Master_Wide'!$DU$240="","",'Deal_Master_Wide'!$DU$240)</x:f>
      </x:c>
      <x:c r="Y1662" s="118" t="str">
        <x:f>IF('Deal_Master_Wide'!$EB$240="","",'Deal_Master_Wide'!$EB$240)</x:f>
      </x:c>
      <x:c r="Z1662" s="118" t="str">
        <x:f>IF('Deal_Master_Wide'!$EI$240="","",'Deal_Master_Wide'!$EI$240)</x:f>
      </x:c>
      <x:c r="AA1662" s="52" t="str">
        <x:f>IF('Deal_Master_Wide'!$AL$240="","",'Deal_Master_Wide'!$AL$240)</x:f>
        <x:v>Unknown</x:v>
      </x:c>
      <x:c r="AB1662" s="54" t="n">
        <x:f>IF('Deal_Master_Wide'!$AF$240="","",'Deal_Master_Wide'!$AF$240)</x:f>
        <x:v>675</x:v>
      </x:c>
      <x:c r="AC1662" s="52" t="str">
        <x:f>IF(COUNT($P1662,$Q1662,$R1662,$S1662,$T1662,$U1662,$V1662,$W1662,$X1662)=9,"Yes","No")</x:f>
        <x:v>No</x:v>
      </x:c>
      <x:c r="AD1662" s="52" t="str">
        <x:f>IF(COUNT($Y1662,$Z1662)=2,"Yes","No")</x:f>
        <x:v>No</x:v>
      </x:c>
      <x:c r="AE1662" s="50" t="str"/>
      <x:c r="AF1662" t="str"/>
    </x:row>
    <x:row r="1663" ht="20" customHeight="1">
      <x:c r="A1663" s="50" t="str">
        <x:v>CTL-0238</x:v>
      </x:c>
      <x:c r="B1663" s="50" t="str">
        <x:v>Candidate alternative-rationale group</x:v>
      </x:c>
      <x:c r="C1663" s="52" t="str">
        <x:f>IF('Deal_Master_Wide'!$AU$240="","",'Deal_Master_Wide'!$AU$240)</x:f>
        <x:v>Not reviewed</x:v>
      </x:c>
      <x:c r="D1663" s="52" t="str">
        <x:f>IF('Deal_Master_Wide'!$AV$240="","",'Deal_Master_Wide'!$AV$240)</x:f>
        <x:v>Not assessed</x:v>
      </x:c>
      <x:c r="E1663" s="50" t="n">
        <x:v>0</x:v>
      </x:c>
      <x:c r="F1663" s="52" t="str">
        <x:f>IF(OR($C1663="High-confidence innovation-driven",$C1663="Medium-confidence innovation-driven"),1,IF($C1663="Clear alternative-rationale",0,""))</x:f>
      </x:c>
      <x:c r="G1663" s="52" t="str">
        <x:f>IF('Deal_Master_Wide'!$M$240="","",'Deal_Master_Wide'!$M$240)</x:f>
        <x:v>Review</x:v>
      </x:c>
      <x:c r="H1663" s="50" t="str">
        <x:v>Biogen, Inc.</x:v>
      </x:c>
      <x:c r="I1663" s="50" t="str">
        <x:v>Convergence Pharmaceuticals Holdings Limited</x:v>
      </x:c>
      <x:c r="J1663" s="50" t="n">
        <x:v>2015</x:v>
      </x:c>
      <x:c r="K1663" s="50" t="n">
        <x:v>-1</x:v>
      </x:c>
      <x:c r="L1663" s="50" t="n">
        <x:v>2014</x:v>
      </x:c>
      <x:c r="M1663" s="50" t="n">
        <x:v>0</x:v>
      </x:c>
      <x:c r="N1663" s="50" t="n">
        <x:v>0</x:v>
      </x:c>
      <x:c r="O1663" s="52" t="str">
        <x:f>IF($F1663="","",$F1663*$M1663)</x:f>
      </x:c>
      <x:c r="P1663" s="54" t="str">
        <x:f>IF('Deal_Master_Wide'!$BR$240="","",'Deal_Master_Wide'!$BR$240)</x:f>
      </x:c>
      <x:c r="Q1663" s="54" t="str">
        <x:f>IF('Deal_Master_Wide'!$BY$240="","",'Deal_Master_Wide'!$BY$240)</x:f>
      </x:c>
      <x:c r="R1663" s="54" t="str">
        <x:f>IF('Deal_Master_Wide'!$CF$240="","",'Deal_Master_Wide'!$CF$240)</x:f>
      </x:c>
      <x:c r="S1663" s="54" t="str">
        <x:f>IF('Deal_Master_Wide'!$CM$240="","",'Deal_Master_Wide'!$CM$240)</x:f>
      </x:c>
      <x:c r="T1663" s="54" t="str">
        <x:f>IF('Deal_Master_Wide'!$CT$240="","",'Deal_Master_Wide'!$CT$240)</x:f>
      </x:c>
      <x:c r="U1663" s="54" t="str">
        <x:f>IF('Deal_Master_Wide'!$DA$240="","",'Deal_Master_Wide'!$DA$240)</x:f>
      </x:c>
      <x:c r="V1663" s="56" t="str">
        <x:f>IF('Deal_Master_Wide'!$DH$240="","",'Deal_Master_Wide'!$DH$240)</x:f>
      </x:c>
      <x:c r="W1663" s="56" t="str">
        <x:f>IF('Deal_Master_Wide'!$DO$240="","",'Deal_Master_Wide'!$DO$240)</x:f>
      </x:c>
      <x:c r="X1663" s="56" t="str">
        <x:f>IF('Deal_Master_Wide'!$DV$240="","",'Deal_Master_Wide'!$DV$240)</x:f>
      </x:c>
      <x:c r="Y1663" s="118" t="str">
        <x:f>IF('Deal_Master_Wide'!$EC$240="","",'Deal_Master_Wide'!$EC$240)</x:f>
      </x:c>
      <x:c r="Z1663" s="118" t="str">
        <x:f>IF('Deal_Master_Wide'!$EJ$240="","",'Deal_Master_Wide'!$EJ$240)</x:f>
      </x:c>
      <x:c r="AA1663" s="52" t="str">
        <x:f>IF('Deal_Master_Wide'!$AL$240="","",'Deal_Master_Wide'!$AL$240)</x:f>
        <x:v>Unknown</x:v>
      </x:c>
      <x:c r="AB1663" s="54" t="n">
        <x:f>IF('Deal_Master_Wide'!$AF$240="","",'Deal_Master_Wide'!$AF$240)</x:f>
        <x:v>675</x:v>
      </x:c>
      <x:c r="AC1663" s="52" t="str">
        <x:f>IF(COUNT($P1663,$Q1663,$R1663,$S1663,$T1663,$U1663,$V1663,$W1663,$X1663)=9,"Yes","No")</x:f>
        <x:v>No</x:v>
      </x:c>
      <x:c r="AD1663" s="52" t="str">
        <x:f>IF(COUNT($Y1663,$Z1663)=2,"Yes","No")</x:f>
        <x:v>No</x:v>
      </x:c>
      <x:c r="AE1663" s="50" t="str"/>
      <x:c r="AF1663" t="str"/>
    </x:row>
    <x:row r="1664" ht="20" customHeight="1">
      <x:c r="A1664" s="50" t="str">
        <x:v>CTL-0238</x:v>
      </x:c>
      <x:c r="B1664" s="50" t="str">
        <x:v>Candidate alternative-rationale group</x:v>
      </x:c>
      <x:c r="C1664" s="52" t="str">
        <x:f>IF('Deal_Master_Wide'!$AU$240="","",'Deal_Master_Wide'!$AU$240)</x:f>
        <x:v>Not reviewed</x:v>
      </x:c>
      <x:c r="D1664" s="52" t="str">
        <x:f>IF('Deal_Master_Wide'!$AV$240="","",'Deal_Master_Wide'!$AV$240)</x:f>
        <x:v>Not assessed</x:v>
      </x:c>
      <x:c r="E1664" s="50" t="n">
        <x:v>0</x:v>
      </x:c>
      <x:c r="F1664" s="52" t="str">
        <x:f>IF(OR($C1664="High-confidence innovation-driven",$C1664="Medium-confidence innovation-driven"),1,IF($C1664="Clear alternative-rationale",0,""))</x:f>
      </x:c>
      <x:c r="G1664" s="52" t="str">
        <x:f>IF('Deal_Master_Wide'!$M$240="","",'Deal_Master_Wide'!$M$240)</x:f>
        <x:v>Review</x:v>
      </x:c>
      <x:c r="H1664" s="50" t="str">
        <x:v>Biogen, Inc.</x:v>
      </x:c>
      <x:c r="I1664" s="50" t="str">
        <x:v>Convergence Pharmaceuticals Holdings Limited</x:v>
      </x:c>
      <x:c r="J1664" s="50" t="n">
        <x:v>2015</x:v>
      </x:c>
      <x:c r="K1664" s="50" t="n">
        <x:v>0</x:v>
      </x:c>
      <x:c r="L1664" s="50" t="n">
        <x:v>2015</x:v>
      </x:c>
      <x:c r="M1664" s="50" t="n">
        <x:v>0</x:v>
      </x:c>
      <x:c r="N1664" s="50" t="n">
        <x:v>1</x:v>
      </x:c>
      <x:c r="O1664" s="52" t="str">
        <x:f>IF($F1664="","",$F1664*$M1664)</x:f>
      </x:c>
      <x:c r="P1664" s="54" t="str">
        <x:f>IF('Deal_Master_Wide'!$BS$240="","",'Deal_Master_Wide'!$BS$240)</x:f>
      </x:c>
      <x:c r="Q1664" s="54" t="str">
        <x:f>IF('Deal_Master_Wide'!$BZ$240="","",'Deal_Master_Wide'!$BZ$240)</x:f>
      </x:c>
      <x:c r="R1664" s="54" t="str">
        <x:f>IF('Deal_Master_Wide'!$CG$240="","",'Deal_Master_Wide'!$CG$240)</x:f>
      </x:c>
      <x:c r="S1664" s="54" t="str">
        <x:f>IF('Deal_Master_Wide'!$CN$240="","",'Deal_Master_Wide'!$CN$240)</x:f>
      </x:c>
      <x:c r="T1664" s="54" t="str">
        <x:f>IF('Deal_Master_Wide'!$CU$240="","",'Deal_Master_Wide'!$CU$240)</x:f>
      </x:c>
      <x:c r="U1664" s="54" t="str">
        <x:f>IF('Deal_Master_Wide'!$DB$240="","",'Deal_Master_Wide'!$DB$240)</x:f>
      </x:c>
      <x:c r="V1664" s="56" t="str">
        <x:f>IF('Deal_Master_Wide'!$DI$240="","",'Deal_Master_Wide'!$DI$240)</x:f>
      </x:c>
      <x:c r="W1664" s="56" t="str">
        <x:f>IF('Deal_Master_Wide'!$DP$240="","",'Deal_Master_Wide'!$DP$240)</x:f>
      </x:c>
      <x:c r="X1664" s="56" t="str">
        <x:f>IF('Deal_Master_Wide'!$DW$240="","",'Deal_Master_Wide'!$DW$240)</x:f>
      </x:c>
      <x:c r="Y1664" s="118" t="str">
        <x:f>IF('Deal_Master_Wide'!$ED$240="","",'Deal_Master_Wide'!$ED$240)</x:f>
      </x:c>
      <x:c r="Z1664" s="118" t="str">
        <x:f>IF('Deal_Master_Wide'!$EK$240="","",'Deal_Master_Wide'!$EK$240)</x:f>
      </x:c>
      <x:c r="AA1664" s="52" t="str">
        <x:f>IF('Deal_Master_Wide'!$AL$240="","",'Deal_Master_Wide'!$AL$240)</x:f>
        <x:v>Unknown</x:v>
      </x:c>
      <x:c r="AB1664" s="54" t="n">
        <x:f>IF('Deal_Master_Wide'!$AF$240="","",'Deal_Master_Wide'!$AF$240)</x:f>
        <x:v>675</x:v>
      </x:c>
      <x:c r="AC1664" s="52" t="str">
        <x:f>IF(COUNT($P1664,$Q1664,$R1664,$S1664,$T1664,$U1664,$V1664,$W1664,$X1664)=9,"Yes","No")</x:f>
        <x:v>No</x:v>
      </x:c>
      <x:c r="AD1664" s="52" t="str">
        <x:f>IF(COUNT($Y1664,$Z1664)=2,"Yes","No")</x:f>
        <x:v>No</x:v>
      </x:c>
      <x:c r="AE1664" s="50" t="str"/>
      <x:c r="AF1664" t="str"/>
    </x:row>
    <x:row r="1665" ht="20" customHeight="1">
      <x:c r="A1665" s="50" t="str">
        <x:v>CTL-0238</x:v>
      </x:c>
      <x:c r="B1665" s="50" t="str">
        <x:v>Candidate alternative-rationale group</x:v>
      </x:c>
      <x:c r="C1665" s="52" t="str">
        <x:f>IF('Deal_Master_Wide'!$AU$240="","",'Deal_Master_Wide'!$AU$240)</x:f>
        <x:v>Not reviewed</x:v>
      </x:c>
      <x:c r="D1665" s="52" t="str">
        <x:f>IF('Deal_Master_Wide'!$AV$240="","",'Deal_Master_Wide'!$AV$240)</x:f>
        <x:v>Not assessed</x:v>
      </x:c>
      <x:c r="E1665" s="50" t="n">
        <x:v>0</x:v>
      </x:c>
      <x:c r="F1665" s="52" t="str">
        <x:f>IF(OR($C1665="High-confidence innovation-driven",$C1665="Medium-confidence innovation-driven"),1,IF($C1665="Clear alternative-rationale",0,""))</x:f>
      </x:c>
      <x:c r="G1665" s="52" t="str">
        <x:f>IF('Deal_Master_Wide'!$M$240="","",'Deal_Master_Wide'!$M$240)</x:f>
        <x:v>Review</x:v>
      </x:c>
      <x:c r="H1665" s="50" t="str">
        <x:v>Biogen, Inc.</x:v>
      </x:c>
      <x:c r="I1665" s="50" t="str">
        <x:v>Convergence Pharmaceuticals Holdings Limited</x:v>
      </x:c>
      <x:c r="J1665" s="50" t="n">
        <x:v>2015</x:v>
      </x:c>
      <x:c r="K1665" s="50" t="n">
        <x:v>1</x:v>
      </x:c>
      <x:c r="L1665" s="50" t="n">
        <x:v>2016</x:v>
      </x:c>
      <x:c r="M1665" s="50" t="n">
        <x:v>1</x:v>
      </x:c>
      <x:c r="N1665" s="50" t="n">
        <x:v>1</x:v>
      </x:c>
      <x:c r="O1665" s="52" t="str">
        <x:f>IF($F1665="","",$F1665*$M1665)</x:f>
      </x:c>
      <x:c r="P1665" s="54" t="str">
        <x:f>IF('Deal_Master_Wide'!$BT$240="","",'Deal_Master_Wide'!$BT$240)</x:f>
      </x:c>
      <x:c r="Q1665" s="54" t="str">
        <x:f>IF('Deal_Master_Wide'!$CA$240="","",'Deal_Master_Wide'!$CA$240)</x:f>
      </x:c>
      <x:c r="R1665" s="54" t="str">
        <x:f>IF('Deal_Master_Wide'!$CH$240="","",'Deal_Master_Wide'!$CH$240)</x:f>
      </x:c>
      <x:c r="S1665" s="54" t="str">
        <x:f>IF('Deal_Master_Wide'!$CO$240="","",'Deal_Master_Wide'!$CO$240)</x:f>
      </x:c>
      <x:c r="T1665" s="54" t="str">
        <x:f>IF('Deal_Master_Wide'!$CV$240="","",'Deal_Master_Wide'!$CV$240)</x:f>
      </x:c>
      <x:c r="U1665" s="54" t="str">
        <x:f>IF('Deal_Master_Wide'!$DC$240="","",'Deal_Master_Wide'!$DC$240)</x:f>
      </x:c>
      <x:c r="V1665" s="56" t="str">
        <x:f>IF('Deal_Master_Wide'!$DJ$240="","",'Deal_Master_Wide'!$DJ$240)</x:f>
      </x:c>
      <x:c r="W1665" s="56" t="str">
        <x:f>IF('Deal_Master_Wide'!$DQ$240="","",'Deal_Master_Wide'!$DQ$240)</x:f>
      </x:c>
      <x:c r="X1665" s="56" t="str">
        <x:f>IF('Deal_Master_Wide'!$DX$240="","",'Deal_Master_Wide'!$DX$240)</x:f>
      </x:c>
      <x:c r="Y1665" s="118" t="str">
        <x:f>IF('Deal_Master_Wide'!$EE$240="","",'Deal_Master_Wide'!$EE$240)</x:f>
      </x:c>
      <x:c r="Z1665" s="118" t="str">
        <x:f>IF('Deal_Master_Wide'!$EL$240="","",'Deal_Master_Wide'!$EL$240)</x:f>
      </x:c>
      <x:c r="AA1665" s="52" t="str">
        <x:f>IF('Deal_Master_Wide'!$AL$240="","",'Deal_Master_Wide'!$AL$240)</x:f>
        <x:v>Unknown</x:v>
      </x:c>
      <x:c r="AB1665" s="54" t="n">
        <x:f>IF('Deal_Master_Wide'!$AF$240="","",'Deal_Master_Wide'!$AF$240)</x:f>
        <x:v>675</x:v>
      </x:c>
      <x:c r="AC1665" s="52" t="str">
        <x:f>IF(COUNT($P1665,$Q1665,$R1665,$S1665,$T1665,$U1665,$V1665,$W1665,$X1665)=9,"Yes","No")</x:f>
        <x:v>No</x:v>
      </x:c>
      <x:c r="AD1665" s="52" t="str">
        <x:f>IF(COUNT($Y1665,$Z1665)=2,"Yes","No")</x:f>
        <x:v>No</x:v>
      </x:c>
      <x:c r="AE1665" s="50" t="str"/>
      <x:c r="AF1665" t="str"/>
    </x:row>
    <x:row r="1666" ht="20" customHeight="1">
      <x:c r="A1666" s="50" t="str">
        <x:v>CTL-0238</x:v>
      </x:c>
      <x:c r="B1666" s="50" t="str">
        <x:v>Candidate alternative-rationale group</x:v>
      </x:c>
      <x:c r="C1666" s="52" t="str">
        <x:f>IF('Deal_Master_Wide'!$AU$240="","",'Deal_Master_Wide'!$AU$240)</x:f>
        <x:v>Not reviewed</x:v>
      </x:c>
      <x:c r="D1666" s="52" t="str">
        <x:f>IF('Deal_Master_Wide'!$AV$240="","",'Deal_Master_Wide'!$AV$240)</x:f>
        <x:v>Not assessed</x:v>
      </x:c>
      <x:c r="E1666" s="50" t="n">
        <x:v>0</x:v>
      </x:c>
      <x:c r="F1666" s="52" t="str">
        <x:f>IF(OR($C1666="High-confidence innovation-driven",$C1666="Medium-confidence innovation-driven"),1,IF($C1666="Clear alternative-rationale",0,""))</x:f>
      </x:c>
      <x:c r="G1666" s="52" t="str">
        <x:f>IF('Deal_Master_Wide'!$M$240="","",'Deal_Master_Wide'!$M$240)</x:f>
        <x:v>Review</x:v>
      </x:c>
      <x:c r="H1666" s="50" t="str">
        <x:v>Biogen, Inc.</x:v>
      </x:c>
      <x:c r="I1666" s="50" t="str">
        <x:v>Convergence Pharmaceuticals Holdings Limited</x:v>
      </x:c>
      <x:c r="J1666" s="50" t="n">
        <x:v>2015</x:v>
      </x:c>
      <x:c r="K1666" s="50" t="n">
        <x:v>2</x:v>
      </x:c>
      <x:c r="L1666" s="50" t="n">
        <x:v>2017</x:v>
      </x:c>
      <x:c r="M1666" s="50" t="n">
        <x:v>1</x:v>
      </x:c>
      <x:c r="N1666" s="50" t="n">
        <x:v>1</x:v>
      </x:c>
      <x:c r="O1666" s="52" t="str">
        <x:f>IF($F1666="","",$F1666*$M1666)</x:f>
      </x:c>
      <x:c r="P1666" s="54" t="str">
        <x:f>IF('Deal_Master_Wide'!$BU$240="","",'Deal_Master_Wide'!$BU$240)</x:f>
      </x:c>
      <x:c r="Q1666" s="54" t="str">
        <x:f>IF('Deal_Master_Wide'!$CB$240="","",'Deal_Master_Wide'!$CB$240)</x:f>
      </x:c>
      <x:c r="R1666" s="54" t="str">
        <x:f>IF('Deal_Master_Wide'!$CI$240="","",'Deal_Master_Wide'!$CI$240)</x:f>
      </x:c>
      <x:c r="S1666" s="54" t="str">
        <x:f>IF('Deal_Master_Wide'!$CP$240="","",'Deal_Master_Wide'!$CP$240)</x:f>
      </x:c>
      <x:c r="T1666" s="54" t="str">
        <x:f>IF('Deal_Master_Wide'!$CW$240="","",'Deal_Master_Wide'!$CW$240)</x:f>
      </x:c>
      <x:c r="U1666" s="54" t="str">
        <x:f>IF('Deal_Master_Wide'!$DD$240="","",'Deal_Master_Wide'!$DD$240)</x:f>
      </x:c>
      <x:c r="V1666" s="56" t="str">
        <x:f>IF('Deal_Master_Wide'!$DK$240="","",'Deal_Master_Wide'!$DK$240)</x:f>
      </x:c>
      <x:c r="W1666" s="56" t="str">
        <x:f>IF('Deal_Master_Wide'!$DR$240="","",'Deal_Master_Wide'!$DR$240)</x:f>
      </x:c>
      <x:c r="X1666" s="56" t="str">
        <x:f>IF('Deal_Master_Wide'!$DY$240="","",'Deal_Master_Wide'!$DY$240)</x:f>
      </x:c>
      <x:c r="Y1666" s="118" t="str">
        <x:f>IF('Deal_Master_Wide'!$EF$240="","",'Deal_Master_Wide'!$EF$240)</x:f>
      </x:c>
      <x:c r="Z1666" s="118" t="str">
        <x:f>IF('Deal_Master_Wide'!$EM$240="","",'Deal_Master_Wide'!$EM$240)</x:f>
      </x:c>
      <x:c r="AA1666" s="52" t="str">
        <x:f>IF('Deal_Master_Wide'!$AL$240="","",'Deal_Master_Wide'!$AL$240)</x:f>
        <x:v>Unknown</x:v>
      </x:c>
      <x:c r="AB1666" s="54" t="n">
        <x:f>IF('Deal_Master_Wide'!$AF$240="","",'Deal_Master_Wide'!$AF$240)</x:f>
        <x:v>675</x:v>
      </x:c>
      <x:c r="AC1666" s="52" t="str">
        <x:f>IF(COUNT($P1666,$Q1666,$R1666,$S1666,$T1666,$U1666,$V1666,$W1666,$X1666)=9,"Yes","No")</x:f>
        <x:v>No</x:v>
      </x:c>
      <x:c r="AD1666" s="52" t="str">
        <x:f>IF(COUNT($Y1666,$Z1666)=2,"Yes","No")</x:f>
        <x:v>No</x:v>
      </x:c>
      <x:c r="AE1666" s="50" t="str"/>
      <x:c r="AF1666" t="str"/>
    </x:row>
    <x:row r="1667" ht="20" customHeight="1">
      <x:c r="A1667" s="50" t="str">
        <x:v>CTL-0238</x:v>
      </x:c>
      <x:c r="B1667" s="50" t="str">
        <x:v>Candidate alternative-rationale group</x:v>
      </x:c>
      <x:c r="C1667" s="52" t="str">
        <x:f>IF('Deal_Master_Wide'!$AU$240="","",'Deal_Master_Wide'!$AU$240)</x:f>
        <x:v>Not reviewed</x:v>
      </x:c>
      <x:c r="D1667" s="52" t="str">
        <x:f>IF('Deal_Master_Wide'!$AV$240="","",'Deal_Master_Wide'!$AV$240)</x:f>
        <x:v>Not assessed</x:v>
      </x:c>
      <x:c r="E1667" s="50" t="n">
        <x:v>0</x:v>
      </x:c>
      <x:c r="F1667" s="52" t="str">
        <x:f>IF(OR($C1667="High-confidence innovation-driven",$C1667="Medium-confidence innovation-driven"),1,IF($C1667="Clear alternative-rationale",0,""))</x:f>
      </x:c>
      <x:c r="G1667" s="52" t="str">
        <x:f>IF('Deal_Master_Wide'!$M$240="","",'Deal_Master_Wide'!$M$240)</x:f>
        <x:v>Review</x:v>
      </x:c>
      <x:c r="H1667" s="50" t="str">
        <x:v>Biogen, Inc.</x:v>
      </x:c>
      <x:c r="I1667" s="50" t="str">
        <x:v>Convergence Pharmaceuticals Holdings Limited</x:v>
      </x:c>
      <x:c r="J1667" s="50" t="n">
        <x:v>2015</x:v>
      </x:c>
      <x:c r="K1667" s="50" t="n">
        <x:v>3</x:v>
      </x:c>
      <x:c r="L1667" s="50" t="n">
        <x:v>2018</x:v>
      </x:c>
      <x:c r="M1667" s="50" t="n">
        <x:v>1</x:v>
      </x:c>
      <x:c r="N1667" s="50" t="n">
        <x:v>1</x:v>
      </x:c>
      <x:c r="O1667" s="52" t="str">
        <x:f>IF($F1667="","",$F1667*$M1667)</x:f>
      </x:c>
      <x:c r="P1667" s="54" t="str">
        <x:f>IF('Deal_Master_Wide'!$BV$240="","",'Deal_Master_Wide'!$BV$240)</x:f>
      </x:c>
      <x:c r="Q1667" s="54" t="str">
        <x:f>IF('Deal_Master_Wide'!$CC$240="","",'Deal_Master_Wide'!$CC$240)</x:f>
      </x:c>
      <x:c r="R1667" s="54" t="str">
        <x:f>IF('Deal_Master_Wide'!$CJ$240="","",'Deal_Master_Wide'!$CJ$240)</x:f>
      </x:c>
      <x:c r="S1667" s="54" t="str">
        <x:f>IF('Deal_Master_Wide'!$CQ$240="","",'Deal_Master_Wide'!$CQ$240)</x:f>
      </x:c>
      <x:c r="T1667" s="54" t="str">
        <x:f>IF('Deal_Master_Wide'!$CX$240="","",'Deal_Master_Wide'!$CX$240)</x:f>
      </x:c>
      <x:c r="U1667" s="54" t="str">
        <x:f>IF('Deal_Master_Wide'!$DE$240="","",'Deal_Master_Wide'!$DE$240)</x:f>
      </x:c>
      <x:c r="V1667" s="56" t="str">
        <x:f>IF('Deal_Master_Wide'!$DL$240="","",'Deal_Master_Wide'!$DL$240)</x:f>
      </x:c>
      <x:c r="W1667" s="56" t="str">
        <x:f>IF('Deal_Master_Wide'!$DS$240="","",'Deal_Master_Wide'!$DS$240)</x:f>
      </x:c>
      <x:c r="X1667" s="56" t="str">
        <x:f>IF('Deal_Master_Wide'!$DZ$240="","",'Deal_Master_Wide'!$DZ$240)</x:f>
      </x:c>
      <x:c r="Y1667" s="118" t="str">
        <x:f>IF('Deal_Master_Wide'!$EG$240="","",'Deal_Master_Wide'!$EG$240)</x:f>
      </x:c>
      <x:c r="Z1667" s="118" t="str">
        <x:f>IF('Deal_Master_Wide'!$EN$240="","",'Deal_Master_Wide'!$EN$240)</x:f>
      </x:c>
      <x:c r="AA1667" s="52" t="str">
        <x:f>IF('Deal_Master_Wide'!$AL$240="","",'Deal_Master_Wide'!$AL$240)</x:f>
        <x:v>Unknown</x:v>
      </x:c>
      <x:c r="AB1667" s="54" t="n">
        <x:f>IF('Deal_Master_Wide'!$AF$240="","",'Deal_Master_Wide'!$AF$240)</x:f>
        <x:v>675</x:v>
      </x:c>
      <x:c r="AC1667" s="52" t="str">
        <x:f>IF(COUNT($P1667,$Q1667,$R1667,$S1667,$T1667,$U1667,$V1667,$W1667,$X1667)=9,"Yes","No")</x:f>
        <x:v>No</x:v>
      </x:c>
      <x:c r="AD1667" s="52" t="str">
        <x:f>IF(COUNT($Y1667,$Z1667)=2,"Yes","No")</x:f>
        <x:v>No</x:v>
      </x:c>
      <x:c r="AE1667" s="50" t="str"/>
      <x:c r="AF1667" t="str"/>
    </x:row>
    <x:row r="1668" ht="20" customHeight="1">
      <x:c r="A1668" s="50" t="str">
        <x:v>CTL-0239</x:v>
      </x:c>
      <x:c r="B1668" s="50" t="str">
        <x:v>Candidate alternative-rationale group</x:v>
      </x:c>
      <x:c r="C1668" s="52" t="str">
        <x:f>IF('Deal_Master_Wide'!$AU$241="","",'Deal_Master_Wide'!$AU$241)</x:f>
        <x:v>Not reviewed</x:v>
      </x:c>
      <x:c r="D1668" s="52" t="str">
        <x:f>IF('Deal_Master_Wide'!$AV$241="","",'Deal_Master_Wide'!$AV$241)</x:f>
        <x:v>Not assessed</x:v>
      </x:c>
      <x:c r="E1668" s="50" t="n">
        <x:v>0</x:v>
      </x:c>
      <x:c r="F1668" s="52" t="str">
        <x:f>IF(OR($C1668="High-confidence innovation-driven",$C1668="Medium-confidence innovation-driven"),1,IF($C1668="Clear alternative-rationale",0,""))</x:f>
      </x:c>
      <x:c r="G1668" s="52" t="str">
        <x:f>IF('Deal_Master_Wide'!$M$241="","",'Deal_Master_Wide'!$M$241)</x:f>
        <x:v>Review</x:v>
      </x:c>
      <x:c r="H1668" s="50" t="str">
        <x:v>Auspex Pharmaceuticals Inc</x:v>
      </x:c>
      <x:c r="I1668" s="50" t="str">
        <x:v>imphar AG</x:v>
      </x:c>
      <x:c r="J1668" s="50" t="n">
        <x:v>2015</x:v>
      </x:c>
      <x:c r="K1668" s="50" t="n">
        <x:v>-3</x:v>
      </x:c>
      <x:c r="L1668" s="50" t="n">
        <x:v>2012</x:v>
      </x:c>
      <x:c r="M1668" s="50" t="n">
        <x:v>0</x:v>
      </x:c>
      <x:c r="N1668" s="50" t="n">
        <x:v>0</x:v>
      </x:c>
      <x:c r="O1668" s="52" t="str">
        <x:f>IF($F1668="","",$F1668*$M1668)</x:f>
      </x:c>
      <x:c r="P1668" s="54" t="str">
        <x:f>IF('Deal_Master_Wide'!$BP$241="","",'Deal_Master_Wide'!$BP$241)</x:f>
      </x:c>
      <x:c r="Q1668" s="54" t="str">
        <x:f>IF('Deal_Master_Wide'!$BW$241="","",'Deal_Master_Wide'!$BW$241)</x:f>
      </x:c>
      <x:c r="R1668" s="54" t="str">
        <x:f>IF('Deal_Master_Wide'!$CD$241="","",'Deal_Master_Wide'!$CD$241)</x:f>
      </x:c>
      <x:c r="S1668" s="54" t="str">
        <x:f>IF('Deal_Master_Wide'!$CK$241="","",'Deal_Master_Wide'!$CK$241)</x:f>
      </x:c>
      <x:c r="T1668" s="54" t="str">
        <x:f>IF('Deal_Master_Wide'!$CR$241="","",'Deal_Master_Wide'!$CR$241)</x:f>
      </x:c>
      <x:c r="U1668" s="54" t="str">
        <x:f>IF('Deal_Master_Wide'!$CY$241="","",'Deal_Master_Wide'!$CY$241)</x:f>
      </x:c>
      <x:c r="V1668" s="56" t="str">
        <x:f>IF('Deal_Master_Wide'!$DF$241="","",'Deal_Master_Wide'!$DF$241)</x:f>
      </x:c>
      <x:c r="W1668" s="56" t="str">
        <x:f>IF('Deal_Master_Wide'!$DM$241="","",'Deal_Master_Wide'!$DM$241)</x:f>
      </x:c>
      <x:c r="X1668" s="56" t="str">
        <x:f>IF('Deal_Master_Wide'!$DT$241="","",'Deal_Master_Wide'!$DT$241)</x:f>
      </x:c>
      <x:c r="Y1668" s="118" t="str">
        <x:f>IF('Deal_Master_Wide'!$EA$241="","",'Deal_Master_Wide'!$EA$241)</x:f>
      </x:c>
      <x:c r="Z1668" s="118" t="str">
        <x:f>IF('Deal_Master_Wide'!$EH$241="","",'Deal_Master_Wide'!$EH$241)</x:f>
      </x:c>
      <x:c r="AA1668" s="52" t="str">
        <x:f>IF('Deal_Master_Wide'!$AL$241="","",'Deal_Master_Wide'!$AL$241)</x:f>
        <x:v>Unknown</x:v>
      </x:c>
      <x:c r="AB1668" s="54" t="str">
        <x:f>IF('Deal_Master_Wide'!$AF$241="","",'Deal_Master_Wide'!$AF$241)</x:f>
      </x:c>
      <x:c r="AC1668" s="52" t="str">
        <x:f>IF(COUNT($P1668,$Q1668,$R1668,$S1668,$T1668,$U1668,$V1668,$W1668,$X1668)=9,"Yes","No")</x:f>
        <x:v>No</x:v>
      </x:c>
      <x:c r="AD1668" s="52" t="str">
        <x:f>IF(COUNT($Y1668,$Z1668)=2,"Yes","No")</x:f>
        <x:v>No</x:v>
      </x:c>
      <x:c r="AE1668" s="50" t="str"/>
      <x:c r="AF1668" t="str"/>
    </x:row>
    <x:row r="1669" ht="20" customHeight="1">
      <x:c r="A1669" s="50" t="str">
        <x:v>CTL-0239</x:v>
      </x:c>
      <x:c r="B1669" s="50" t="str">
        <x:v>Candidate alternative-rationale group</x:v>
      </x:c>
      <x:c r="C1669" s="52" t="str">
        <x:f>IF('Deal_Master_Wide'!$AU$241="","",'Deal_Master_Wide'!$AU$241)</x:f>
        <x:v>Not reviewed</x:v>
      </x:c>
      <x:c r="D1669" s="52" t="str">
        <x:f>IF('Deal_Master_Wide'!$AV$241="","",'Deal_Master_Wide'!$AV$241)</x:f>
        <x:v>Not assessed</x:v>
      </x:c>
      <x:c r="E1669" s="50" t="n">
        <x:v>0</x:v>
      </x:c>
      <x:c r="F1669" s="52" t="str">
        <x:f>IF(OR($C1669="High-confidence innovation-driven",$C1669="Medium-confidence innovation-driven"),1,IF($C1669="Clear alternative-rationale",0,""))</x:f>
      </x:c>
      <x:c r="G1669" s="52" t="str">
        <x:f>IF('Deal_Master_Wide'!$M$241="","",'Deal_Master_Wide'!$M$241)</x:f>
        <x:v>Review</x:v>
      </x:c>
      <x:c r="H1669" s="50" t="str">
        <x:v>Auspex Pharmaceuticals Inc</x:v>
      </x:c>
      <x:c r="I1669" s="50" t="str">
        <x:v>imphar AG</x:v>
      </x:c>
      <x:c r="J1669" s="50" t="n">
        <x:v>2015</x:v>
      </x:c>
      <x:c r="K1669" s="50" t="n">
        <x:v>-2</x:v>
      </x:c>
      <x:c r="L1669" s="50" t="n">
        <x:v>2013</x:v>
      </x:c>
      <x:c r="M1669" s="50" t="n">
        <x:v>0</x:v>
      </x:c>
      <x:c r="N1669" s="50" t="n">
        <x:v>0</x:v>
      </x:c>
      <x:c r="O1669" s="52" t="str">
        <x:f>IF($F1669="","",$F1669*$M1669)</x:f>
      </x:c>
      <x:c r="P1669" s="54" t="str">
        <x:f>IF('Deal_Master_Wide'!$BQ$241="","",'Deal_Master_Wide'!$BQ$241)</x:f>
      </x:c>
      <x:c r="Q1669" s="54" t="str">
        <x:f>IF('Deal_Master_Wide'!$BX$241="","",'Deal_Master_Wide'!$BX$241)</x:f>
      </x:c>
      <x:c r="R1669" s="54" t="str">
        <x:f>IF('Deal_Master_Wide'!$CE$241="","",'Deal_Master_Wide'!$CE$241)</x:f>
      </x:c>
      <x:c r="S1669" s="54" t="str">
        <x:f>IF('Deal_Master_Wide'!$CL$241="","",'Deal_Master_Wide'!$CL$241)</x:f>
      </x:c>
      <x:c r="T1669" s="54" t="str">
        <x:f>IF('Deal_Master_Wide'!$CS$241="","",'Deal_Master_Wide'!$CS$241)</x:f>
      </x:c>
      <x:c r="U1669" s="54" t="str">
        <x:f>IF('Deal_Master_Wide'!$CZ$241="","",'Deal_Master_Wide'!$CZ$241)</x:f>
      </x:c>
      <x:c r="V1669" s="56" t="str">
        <x:f>IF('Deal_Master_Wide'!$DG$241="","",'Deal_Master_Wide'!$DG$241)</x:f>
      </x:c>
      <x:c r="W1669" s="56" t="str">
        <x:f>IF('Deal_Master_Wide'!$DN$241="","",'Deal_Master_Wide'!$DN$241)</x:f>
      </x:c>
      <x:c r="X1669" s="56" t="str">
        <x:f>IF('Deal_Master_Wide'!$DU$241="","",'Deal_Master_Wide'!$DU$241)</x:f>
      </x:c>
      <x:c r="Y1669" s="118" t="str">
        <x:f>IF('Deal_Master_Wide'!$EB$241="","",'Deal_Master_Wide'!$EB$241)</x:f>
      </x:c>
      <x:c r="Z1669" s="118" t="str">
        <x:f>IF('Deal_Master_Wide'!$EI$241="","",'Deal_Master_Wide'!$EI$241)</x:f>
      </x:c>
      <x:c r="AA1669" s="52" t="str">
        <x:f>IF('Deal_Master_Wide'!$AL$241="","",'Deal_Master_Wide'!$AL$241)</x:f>
        <x:v>Unknown</x:v>
      </x:c>
      <x:c r="AB1669" s="54" t="str">
        <x:f>IF('Deal_Master_Wide'!$AF$241="","",'Deal_Master_Wide'!$AF$241)</x:f>
      </x:c>
      <x:c r="AC1669" s="52" t="str">
        <x:f>IF(COUNT($P1669,$Q1669,$R1669,$S1669,$T1669,$U1669,$V1669,$W1669,$X1669)=9,"Yes","No")</x:f>
        <x:v>No</x:v>
      </x:c>
      <x:c r="AD1669" s="52" t="str">
        <x:f>IF(COUNT($Y1669,$Z1669)=2,"Yes","No")</x:f>
        <x:v>No</x:v>
      </x:c>
      <x:c r="AE1669" s="50" t="str"/>
      <x:c r="AF1669" t="str"/>
    </x:row>
    <x:row r="1670" ht="20" customHeight="1">
      <x:c r="A1670" s="50" t="str">
        <x:v>CTL-0239</x:v>
      </x:c>
      <x:c r="B1670" s="50" t="str">
        <x:v>Candidate alternative-rationale group</x:v>
      </x:c>
      <x:c r="C1670" s="52" t="str">
        <x:f>IF('Deal_Master_Wide'!$AU$241="","",'Deal_Master_Wide'!$AU$241)</x:f>
        <x:v>Not reviewed</x:v>
      </x:c>
      <x:c r="D1670" s="52" t="str">
        <x:f>IF('Deal_Master_Wide'!$AV$241="","",'Deal_Master_Wide'!$AV$241)</x:f>
        <x:v>Not assessed</x:v>
      </x:c>
      <x:c r="E1670" s="50" t="n">
        <x:v>0</x:v>
      </x:c>
      <x:c r="F1670" s="52" t="str">
        <x:f>IF(OR($C1670="High-confidence innovation-driven",$C1670="Medium-confidence innovation-driven"),1,IF($C1670="Clear alternative-rationale",0,""))</x:f>
      </x:c>
      <x:c r="G1670" s="52" t="str">
        <x:f>IF('Deal_Master_Wide'!$M$241="","",'Deal_Master_Wide'!$M$241)</x:f>
        <x:v>Review</x:v>
      </x:c>
      <x:c r="H1670" s="50" t="str">
        <x:v>Auspex Pharmaceuticals Inc</x:v>
      </x:c>
      <x:c r="I1670" s="50" t="str">
        <x:v>imphar AG</x:v>
      </x:c>
      <x:c r="J1670" s="50" t="n">
        <x:v>2015</x:v>
      </x:c>
      <x:c r="K1670" s="50" t="n">
        <x:v>-1</x:v>
      </x:c>
      <x:c r="L1670" s="50" t="n">
        <x:v>2014</x:v>
      </x:c>
      <x:c r="M1670" s="50" t="n">
        <x:v>0</x:v>
      </x:c>
      <x:c r="N1670" s="50" t="n">
        <x:v>0</x:v>
      </x:c>
      <x:c r="O1670" s="52" t="str">
        <x:f>IF($F1670="","",$F1670*$M1670)</x:f>
      </x:c>
      <x:c r="P1670" s="54" t="str">
        <x:f>IF('Deal_Master_Wide'!$BR$241="","",'Deal_Master_Wide'!$BR$241)</x:f>
      </x:c>
      <x:c r="Q1670" s="54" t="str">
        <x:f>IF('Deal_Master_Wide'!$BY$241="","",'Deal_Master_Wide'!$BY$241)</x:f>
      </x:c>
      <x:c r="R1670" s="54" t="str">
        <x:f>IF('Deal_Master_Wide'!$CF$241="","",'Deal_Master_Wide'!$CF$241)</x:f>
      </x:c>
      <x:c r="S1670" s="54" t="str">
        <x:f>IF('Deal_Master_Wide'!$CM$241="","",'Deal_Master_Wide'!$CM$241)</x:f>
      </x:c>
      <x:c r="T1670" s="54" t="str">
        <x:f>IF('Deal_Master_Wide'!$CT$241="","",'Deal_Master_Wide'!$CT$241)</x:f>
      </x:c>
      <x:c r="U1670" s="54" t="str">
        <x:f>IF('Deal_Master_Wide'!$DA$241="","",'Deal_Master_Wide'!$DA$241)</x:f>
      </x:c>
      <x:c r="V1670" s="56" t="str">
        <x:f>IF('Deal_Master_Wide'!$DH$241="","",'Deal_Master_Wide'!$DH$241)</x:f>
      </x:c>
      <x:c r="W1670" s="56" t="str">
        <x:f>IF('Deal_Master_Wide'!$DO$241="","",'Deal_Master_Wide'!$DO$241)</x:f>
      </x:c>
      <x:c r="X1670" s="56" t="str">
        <x:f>IF('Deal_Master_Wide'!$DV$241="","",'Deal_Master_Wide'!$DV$241)</x:f>
      </x:c>
      <x:c r="Y1670" s="118" t="str">
        <x:f>IF('Deal_Master_Wide'!$EC$241="","",'Deal_Master_Wide'!$EC$241)</x:f>
      </x:c>
      <x:c r="Z1670" s="118" t="str">
        <x:f>IF('Deal_Master_Wide'!$EJ$241="","",'Deal_Master_Wide'!$EJ$241)</x:f>
      </x:c>
      <x:c r="AA1670" s="52" t="str">
        <x:f>IF('Deal_Master_Wide'!$AL$241="","",'Deal_Master_Wide'!$AL$241)</x:f>
        <x:v>Unknown</x:v>
      </x:c>
      <x:c r="AB1670" s="54" t="str">
        <x:f>IF('Deal_Master_Wide'!$AF$241="","",'Deal_Master_Wide'!$AF$241)</x:f>
      </x:c>
      <x:c r="AC1670" s="52" t="str">
        <x:f>IF(COUNT($P1670,$Q1670,$R1670,$S1670,$T1670,$U1670,$V1670,$W1670,$X1670)=9,"Yes","No")</x:f>
        <x:v>No</x:v>
      </x:c>
      <x:c r="AD1670" s="52" t="str">
        <x:f>IF(COUNT($Y1670,$Z1670)=2,"Yes","No")</x:f>
        <x:v>No</x:v>
      </x:c>
      <x:c r="AE1670" s="50" t="str"/>
      <x:c r="AF1670" t="str"/>
    </x:row>
    <x:row r="1671" ht="20" customHeight="1">
      <x:c r="A1671" s="50" t="str">
        <x:v>CTL-0239</x:v>
      </x:c>
      <x:c r="B1671" s="50" t="str">
        <x:v>Candidate alternative-rationale group</x:v>
      </x:c>
      <x:c r="C1671" s="52" t="str">
        <x:f>IF('Deal_Master_Wide'!$AU$241="","",'Deal_Master_Wide'!$AU$241)</x:f>
        <x:v>Not reviewed</x:v>
      </x:c>
      <x:c r="D1671" s="52" t="str">
        <x:f>IF('Deal_Master_Wide'!$AV$241="","",'Deal_Master_Wide'!$AV$241)</x:f>
        <x:v>Not assessed</x:v>
      </x:c>
      <x:c r="E1671" s="50" t="n">
        <x:v>0</x:v>
      </x:c>
      <x:c r="F1671" s="52" t="str">
        <x:f>IF(OR($C1671="High-confidence innovation-driven",$C1671="Medium-confidence innovation-driven"),1,IF($C1671="Clear alternative-rationale",0,""))</x:f>
      </x:c>
      <x:c r="G1671" s="52" t="str">
        <x:f>IF('Deal_Master_Wide'!$M$241="","",'Deal_Master_Wide'!$M$241)</x:f>
        <x:v>Review</x:v>
      </x:c>
      <x:c r="H1671" s="50" t="str">
        <x:v>Auspex Pharmaceuticals Inc</x:v>
      </x:c>
      <x:c r="I1671" s="50" t="str">
        <x:v>imphar AG</x:v>
      </x:c>
      <x:c r="J1671" s="50" t="n">
        <x:v>2015</x:v>
      </x:c>
      <x:c r="K1671" s="50" t="n">
        <x:v>0</x:v>
      </x:c>
      <x:c r="L1671" s="50" t="n">
        <x:v>2015</x:v>
      </x:c>
      <x:c r="M1671" s="50" t="n">
        <x:v>0</x:v>
      </x:c>
      <x:c r="N1671" s="50" t="n">
        <x:v>1</x:v>
      </x:c>
      <x:c r="O1671" s="52" t="str">
        <x:f>IF($F1671="","",$F1671*$M1671)</x:f>
      </x:c>
      <x:c r="P1671" s="54" t="str">
        <x:f>IF('Deal_Master_Wide'!$BS$241="","",'Deal_Master_Wide'!$BS$241)</x:f>
      </x:c>
      <x:c r="Q1671" s="54" t="str">
        <x:f>IF('Deal_Master_Wide'!$BZ$241="","",'Deal_Master_Wide'!$BZ$241)</x:f>
      </x:c>
      <x:c r="R1671" s="54" t="str">
        <x:f>IF('Deal_Master_Wide'!$CG$241="","",'Deal_Master_Wide'!$CG$241)</x:f>
      </x:c>
      <x:c r="S1671" s="54" t="str">
        <x:f>IF('Deal_Master_Wide'!$CN$241="","",'Deal_Master_Wide'!$CN$241)</x:f>
      </x:c>
      <x:c r="T1671" s="54" t="str">
        <x:f>IF('Deal_Master_Wide'!$CU$241="","",'Deal_Master_Wide'!$CU$241)</x:f>
      </x:c>
      <x:c r="U1671" s="54" t="str">
        <x:f>IF('Deal_Master_Wide'!$DB$241="","",'Deal_Master_Wide'!$DB$241)</x:f>
      </x:c>
      <x:c r="V1671" s="56" t="str">
        <x:f>IF('Deal_Master_Wide'!$DI$241="","",'Deal_Master_Wide'!$DI$241)</x:f>
      </x:c>
      <x:c r="W1671" s="56" t="str">
        <x:f>IF('Deal_Master_Wide'!$DP$241="","",'Deal_Master_Wide'!$DP$241)</x:f>
      </x:c>
      <x:c r="X1671" s="56" t="str">
        <x:f>IF('Deal_Master_Wide'!$DW$241="","",'Deal_Master_Wide'!$DW$241)</x:f>
      </x:c>
      <x:c r="Y1671" s="118" t="str">
        <x:f>IF('Deal_Master_Wide'!$ED$241="","",'Deal_Master_Wide'!$ED$241)</x:f>
      </x:c>
      <x:c r="Z1671" s="118" t="str">
        <x:f>IF('Deal_Master_Wide'!$EK$241="","",'Deal_Master_Wide'!$EK$241)</x:f>
      </x:c>
      <x:c r="AA1671" s="52" t="str">
        <x:f>IF('Deal_Master_Wide'!$AL$241="","",'Deal_Master_Wide'!$AL$241)</x:f>
        <x:v>Unknown</x:v>
      </x:c>
      <x:c r="AB1671" s="54" t="str">
        <x:f>IF('Deal_Master_Wide'!$AF$241="","",'Deal_Master_Wide'!$AF$241)</x:f>
      </x:c>
      <x:c r="AC1671" s="52" t="str">
        <x:f>IF(COUNT($P1671,$Q1671,$R1671,$S1671,$T1671,$U1671,$V1671,$W1671,$X1671)=9,"Yes","No")</x:f>
        <x:v>No</x:v>
      </x:c>
      <x:c r="AD1671" s="52" t="str">
        <x:f>IF(COUNT($Y1671,$Z1671)=2,"Yes","No")</x:f>
        <x:v>No</x:v>
      </x:c>
      <x:c r="AE1671" s="50" t="str"/>
      <x:c r="AF1671" t="str"/>
    </x:row>
    <x:row r="1672" ht="20" customHeight="1">
      <x:c r="A1672" s="50" t="str">
        <x:v>CTL-0239</x:v>
      </x:c>
      <x:c r="B1672" s="50" t="str">
        <x:v>Candidate alternative-rationale group</x:v>
      </x:c>
      <x:c r="C1672" s="52" t="str">
        <x:f>IF('Deal_Master_Wide'!$AU$241="","",'Deal_Master_Wide'!$AU$241)</x:f>
        <x:v>Not reviewed</x:v>
      </x:c>
      <x:c r="D1672" s="52" t="str">
        <x:f>IF('Deal_Master_Wide'!$AV$241="","",'Deal_Master_Wide'!$AV$241)</x:f>
        <x:v>Not assessed</x:v>
      </x:c>
      <x:c r="E1672" s="50" t="n">
        <x:v>0</x:v>
      </x:c>
      <x:c r="F1672" s="52" t="str">
        <x:f>IF(OR($C1672="High-confidence innovation-driven",$C1672="Medium-confidence innovation-driven"),1,IF($C1672="Clear alternative-rationale",0,""))</x:f>
      </x:c>
      <x:c r="G1672" s="52" t="str">
        <x:f>IF('Deal_Master_Wide'!$M$241="","",'Deal_Master_Wide'!$M$241)</x:f>
        <x:v>Review</x:v>
      </x:c>
      <x:c r="H1672" s="50" t="str">
        <x:v>Auspex Pharmaceuticals Inc</x:v>
      </x:c>
      <x:c r="I1672" s="50" t="str">
        <x:v>imphar AG</x:v>
      </x:c>
      <x:c r="J1672" s="50" t="n">
        <x:v>2015</x:v>
      </x:c>
      <x:c r="K1672" s="50" t="n">
        <x:v>1</x:v>
      </x:c>
      <x:c r="L1672" s="50" t="n">
        <x:v>2016</x:v>
      </x:c>
      <x:c r="M1672" s="50" t="n">
        <x:v>1</x:v>
      </x:c>
      <x:c r="N1672" s="50" t="n">
        <x:v>1</x:v>
      </x:c>
      <x:c r="O1672" s="52" t="str">
        <x:f>IF($F1672="","",$F1672*$M1672)</x:f>
      </x:c>
      <x:c r="P1672" s="54" t="str">
        <x:f>IF('Deal_Master_Wide'!$BT$241="","",'Deal_Master_Wide'!$BT$241)</x:f>
      </x:c>
      <x:c r="Q1672" s="54" t="str">
        <x:f>IF('Deal_Master_Wide'!$CA$241="","",'Deal_Master_Wide'!$CA$241)</x:f>
      </x:c>
      <x:c r="R1672" s="54" t="str">
        <x:f>IF('Deal_Master_Wide'!$CH$241="","",'Deal_Master_Wide'!$CH$241)</x:f>
      </x:c>
      <x:c r="S1672" s="54" t="str">
        <x:f>IF('Deal_Master_Wide'!$CO$241="","",'Deal_Master_Wide'!$CO$241)</x:f>
      </x:c>
      <x:c r="T1672" s="54" t="str">
        <x:f>IF('Deal_Master_Wide'!$CV$241="","",'Deal_Master_Wide'!$CV$241)</x:f>
      </x:c>
      <x:c r="U1672" s="54" t="str">
        <x:f>IF('Deal_Master_Wide'!$DC$241="","",'Deal_Master_Wide'!$DC$241)</x:f>
      </x:c>
      <x:c r="V1672" s="56" t="str">
        <x:f>IF('Deal_Master_Wide'!$DJ$241="","",'Deal_Master_Wide'!$DJ$241)</x:f>
      </x:c>
      <x:c r="W1672" s="56" t="str">
        <x:f>IF('Deal_Master_Wide'!$DQ$241="","",'Deal_Master_Wide'!$DQ$241)</x:f>
      </x:c>
      <x:c r="X1672" s="56" t="str">
        <x:f>IF('Deal_Master_Wide'!$DX$241="","",'Deal_Master_Wide'!$DX$241)</x:f>
      </x:c>
      <x:c r="Y1672" s="118" t="str">
        <x:f>IF('Deal_Master_Wide'!$EE$241="","",'Deal_Master_Wide'!$EE$241)</x:f>
      </x:c>
      <x:c r="Z1672" s="118" t="str">
        <x:f>IF('Deal_Master_Wide'!$EL$241="","",'Deal_Master_Wide'!$EL$241)</x:f>
      </x:c>
      <x:c r="AA1672" s="52" t="str">
        <x:f>IF('Deal_Master_Wide'!$AL$241="","",'Deal_Master_Wide'!$AL$241)</x:f>
        <x:v>Unknown</x:v>
      </x:c>
      <x:c r="AB1672" s="54" t="str">
        <x:f>IF('Deal_Master_Wide'!$AF$241="","",'Deal_Master_Wide'!$AF$241)</x:f>
      </x:c>
      <x:c r="AC1672" s="52" t="str">
        <x:f>IF(COUNT($P1672,$Q1672,$R1672,$S1672,$T1672,$U1672,$V1672,$W1672,$X1672)=9,"Yes","No")</x:f>
        <x:v>No</x:v>
      </x:c>
      <x:c r="AD1672" s="52" t="str">
        <x:f>IF(COUNT($Y1672,$Z1672)=2,"Yes","No")</x:f>
        <x:v>No</x:v>
      </x:c>
      <x:c r="AE1672" s="50" t="str"/>
      <x:c r="AF1672" t="str"/>
    </x:row>
    <x:row r="1673" ht="20" customHeight="1">
      <x:c r="A1673" s="50" t="str">
        <x:v>CTL-0239</x:v>
      </x:c>
      <x:c r="B1673" s="50" t="str">
        <x:v>Candidate alternative-rationale group</x:v>
      </x:c>
      <x:c r="C1673" s="52" t="str">
        <x:f>IF('Deal_Master_Wide'!$AU$241="","",'Deal_Master_Wide'!$AU$241)</x:f>
        <x:v>Not reviewed</x:v>
      </x:c>
      <x:c r="D1673" s="52" t="str">
        <x:f>IF('Deal_Master_Wide'!$AV$241="","",'Deal_Master_Wide'!$AV$241)</x:f>
        <x:v>Not assessed</x:v>
      </x:c>
      <x:c r="E1673" s="50" t="n">
        <x:v>0</x:v>
      </x:c>
      <x:c r="F1673" s="52" t="str">
        <x:f>IF(OR($C1673="High-confidence innovation-driven",$C1673="Medium-confidence innovation-driven"),1,IF($C1673="Clear alternative-rationale",0,""))</x:f>
      </x:c>
      <x:c r="G1673" s="52" t="str">
        <x:f>IF('Deal_Master_Wide'!$M$241="","",'Deal_Master_Wide'!$M$241)</x:f>
        <x:v>Review</x:v>
      </x:c>
      <x:c r="H1673" s="50" t="str">
        <x:v>Auspex Pharmaceuticals Inc</x:v>
      </x:c>
      <x:c r="I1673" s="50" t="str">
        <x:v>imphar AG</x:v>
      </x:c>
      <x:c r="J1673" s="50" t="n">
        <x:v>2015</x:v>
      </x:c>
      <x:c r="K1673" s="50" t="n">
        <x:v>2</x:v>
      </x:c>
      <x:c r="L1673" s="50" t="n">
        <x:v>2017</x:v>
      </x:c>
      <x:c r="M1673" s="50" t="n">
        <x:v>1</x:v>
      </x:c>
      <x:c r="N1673" s="50" t="n">
        <x:v>1</x:v>
      </x:c>
      <x:c r="O1673" s="52" t="str">
        <x:f>IF($F1673="","",$F1673*$M1673)</x:f>
      </x:c>
      <x:c r="P1673" s="54" t="str">
        <x:f>IF('Deal_Master_Wide'!$BU$241="","",'Deal_Master_Wide'!$BU$241)</x:f>
      </x:c>
      <x:c r="Q1673" s="54" t="str">
        <x:f>IF('Deal_Master_Wide'!$CB$241="","",'Deal_Master_Wide'!$CB$241)</x:f>
      </x:c>
      <x:c r="R1673" s="54" t="str">
        <x:f>IF('Deal_Master_Wide'!$CI$241="","",'Deal_Master_Wide'!$CI$241)</x:f>
      </x:c>
      <x:c r="S1673" s="54" t="str">
        <x:f>IF('Deal_Master_Wide'!$CP$241="","",'Deal_Master_Wide'!$CP$241)</x:f>
      </x:c>
      <x:c r="T1673" s="54" t="str">
        <x:f>IF('Deal_Master_Wide'!$CW$241="","",'Deal_Master_Wide'!$CW$241)</x:f>
      </x:c>
      <x:c r="U1673" s="54" t="str">
        <x:f>IF('Deal_Master_Wide'!$DD$241="","",'Deal_Master_Wide'!$DD$241)</x:f>
      </x:c>
      <x:c r="V1673" s="56" t="str">
        <x:f>IF('Deal_Master_Wide'!$DK$241="","",'Deal_Master_Wide'!$DK$241)</x:f>
      </x:c>
      <x:c r="W1673" s="56" t="str">
        <x:f>IF('Deal_Master_Wide'!$DR$241="","",'Deal_Master_Wide'!$DR$241)</x:f>
      </x:c>
      <x:c r="X1673" s="56" t="str">
        <x:f>IF('Deal_Master_Wide'!$DY$241="","",'Deal_Master_Wide'!$DY$241)</x:f>
      </x:c>
      <x:c r="Y1673" s="118" t="str">
        <x:f>IF('Deal_Master_Wide'!$EF$241="","",'Deal_Master_Wide'!$EF$241)</x:f>
      </x:c>
      <x:c r="Z1673" s="118" t="str">
        <x:f>IF('Deal_Master_Wide'!$EM$241="","",'Deal_Master_Wide'!$EM$241)</x:f>
      </x:c>
      <x:c r="AA1673" s="52" t="str">
        <x:f>IF('Deal_Master_Wide'!$AL$241="","",'Deal_Master_Wide'!$AL$241)</x:f>
        <x:v>Unknown</x:v>
      </x:c>
      <x:c r="AB1673" s="54" t="str">
        <x:f>IF('Deal_Master_Wide'!$AF$241="","",'Deal_Master_Wide'!$AF$241)</x:f>
      </x:c>
      <x:c r="AC1673" s="52" t="str">
        <x:f>IF(COUNT($P1673,$Q1673,$R1673,$S1673,$T1673,$U1673,$V1673,$W1673,$X1673)=9,"Yes","No")</x:f>
        <x:v>No</x:v>
      </x:c>
      <x:c r="AD1673" s="52" t="str">
        <x:f>IF(COUNT($Y1673,$Z1673)=2,"Yes","No")</x:f>
        <x:v>No</x:v>
      </x:c>
      <x:c r="AE1673" s="50" t="str"/>
      <x:c r="AF1673" t="str"/>
    </x:row>
    <x:row r="1674" ht="20" customHeight="1">
      <x:c r="A1674" s="50" t="str">
        <x:v>CTL-0239</x:v>
      </x:c>
      <x:c r="B1674" s="50" t="str">
        <x:v>Candidate alternative-rationale group</x:v>
      </x:c>
      <x:c r="C1674" s="52" t="str">
        <x:f>IF('Deal_Master_Wide'!$AU$241="","",'Deal_Master_Wide'!$AU$241)</x:f>
        <x:v>Not reviewed</x:v>
      </x:c>
      <x:c r="D1674" s="52" t="str">
        <x:f>IF('Deal_Master_Wide'!$AV$241="","",'Deal_Master_Wide'!$AV$241)</x:f>
        <x:v>Not assessed</x:v>
      </x:c>
      <x:c r="E1674" s="50" t="n">
        <x:v>0</x:v>
      </x:c>
      <x:c r="F1674" s="52" t="str">
        <x:f>IF(OR($C1674="High-confidence innovation-driven",$C1674="Medium-confidence innovation-driven"),1,IF($C1674="Clear alternative-rationale",0,""))</x:f>
      </x:c>
      <x:c r="G1674" s="52" t="str">
        <x:f>IF('Deal_Master_Wide'!$M$241="","",'Deal_Master_Wide'!$M$241)</x:f>
        <x:v>Review</x:v>
      </x:c>
      <x:c r="H1674" s="50" t="str">
        <x:v>Auspex Pharmaceuticals Inc</x:v>
      </x:c>
      <x:c r="I1674" s="50" t="str">
        <x:v>imphar AG</x:v>
      </x:c>
      <x:c r="J1674" s="50" t="n">
        <x:v>2015</x:v>
      </x:c>
      <x:c r="K1674" s="50" t="n">
        <x:v>3</x:v>
      </x:c>
      <x:c r="L1674" s="50" t="n">
        <x:v>2018</x:v>
      </x:c>
      <x:c r="M1674" s="50" t="n">
        <x:v>1</x:v>
      </x:c>
      <x:c r="N1674" s="50" t="n">
        <x:v>1</x:v>
      </x:c>
      <x:c r="O1674" s="52" t="str">
        <x:f>IF($F1674="","",$F1674*$M1674)</x:f>
      </x:c>
      <x:c r="P1674" s="54" t="str">
        <x:f>IF('Deal_Master_Wide'!$BV$241="","",'Deal_Master_Wide'!$BV$241)</x:f>
      </x:c>
      <x:c r="Q1674" s="54" t="str">
        <x:f>IF('Deal_Master_Wide'!$CC$241="","",'Deal_Master_Wide'!$CC$241)</x:f>
      </x:c>
      <x:c r="R1674" s="54" t="str">
        <x:f>IF('Deal_Master_Wide'!$CJ$241="","",'Deal_Master_Wide'!$CJ$241)</x:f>
      </x:c>
      <x:c r="S1674" s="54" t="str">
        <x:f>IF('Deal_Master_Wide'!$CQ$241="","",'Deal_Master_Wide'!$CQ$241)</x:f>
      </x:c>
      <x:c r="T1674" s="54" t="str">
        <x:f>IF('Deal_Master_Wide'!$CX$241="","",'Deal_Master_Wide'!$CX$241)</x:f>
      </x:c>
      <x:c r="U1674" s="54" t="str">
        <x:f>IF('Deal_Master_Wide'!$DE$241="","",'Deal_Master_Wide'!$DE$241)</x:f>
      </x:c>
      <x:c r="V1674" s="56" t="str">
        <x:f>IF('Deal_Master_Wide'!$DL$241="","",'Deal_Master_Wide'!$DL$241)</x:f>
      </x:c>
      <x:c r="W1674" s="56" t="str">
        <x:f>IF('Deal_Master_Wide'!$DS$241="","",'Deal_Master_Wide'!$DS$241)</x:f>
      </x:c>
      <x:c r="X1674" s="56" t="str">
        <x:f>IF('Deal_Master_Wide'!$DZ$241="","",'Deal_Master_Wide'!$DZ$241)</x:f>
      </x:c>
      <x:c r="Y1674" s="118" t="str">
        <x:f>IF('Deal_Master_Wide'!$EG$241="","",'Deal_Master_Wide'!$EG$241)</x:f>
      </x:c>
      <x:c r="Z1674" s="118" t="str">
        <x:f>IF('Deal_Master_Wide'!$EN$241="","",'Deal_Master_Wide'!$EN$241)</x:f>
      </x:c>
      <x:c r="AA1674" s="52" t="str">
        <x:f>IF('Deal_Master_Wide'!$AL$241="","",'Deal_Master_Wide'!$AL$241)</x:f>
        <x:v>Unknown</x:v>
      </x:c>
      <x:c r="AB1674" s="54" t="str">
        <x:f>IF('Deal_Master_Wide'!$AF$241="","",'Deal_Master_Wide'!$AF$241)</x:f>
      </x:c>
      <x:c r="AC1674" s="52" t="str">
        <x:f>IF(COUNT($P1674,$Q1674,$R1674,$S1674,$T1674,$U1674,$V1674,$W1674,$X1674)=9,"Yes","No")</x:f>
        <x:v>No</x:v>
      </x:c>
      <x:c r="AD1674" s="52" t="str">
        <x:f>IF(COUNT($Y1674,$Z1674)=2,"Yes","No")</x:f>
        <x:v>No</x:v>
      </x:c>
      <x:c r="AE1674" s="50" t="str"/>
      <x:c r="AF1674" t="str"/>
    </x:row>
    <x:row r="1675" ht="20" customHeight="1">
      <x:c r="A1675" s="50" t="str">
        <x:v>CTL-0240</x:v>
      </x:c>
      <x:c r="B1675" s="50" t="str">
        <x:v>Candidate alternative-rationale group</x:v>
      </x:c>
      <x:c r="C1675" s="52" t="str">
        <x:f>IF('Deal_Master_Wide'!$AU$242="","",'Deal_Master_Wide'!$AU$242)</x:f>
        <x:v>Not reviewed</x:v>
      </x:c>
      <x:c r="D1675" s="52" t="str">
        <x:f>IF('Deal_Master_Wide'!$AV$242="","",'Deal_Master_Wide'!$AV$242)</x:f>
        <x:v>Not assessed</x:v>
      </x:c>
      <x:c r="E1675" s="50" t="n">
        <x:v>0</x:v>
      </x:c>
      <x:c r="F1675" s="52" t="str">
        <x:f>IF(OR($C1675="High-confidence innovation-driven",$C1675="Medium-confidence innovation-driven"),1,IF($C1675="Clear alternative-rationale",0,""))</x:f>
      </x:c>
      <x:c r="G1675" s="52" t="str">
        <x:f>IF('Deal_Master_Wide'!$M$242="","",'Deal_Master_Wide'!$M$242)</x:f>
        <x:v>Review</x:v>
      </x:c>
      <x:c r="H1675" s="50" t="str">
        <x:v>Horizon Discovery Group Ltd</x:v>
      </x:c>
      <x:c r="I1675" s="50" t="str">
        <x:v>Haplogen GmbH</x:v>
      </x:c>
      <x:c r="J1675" s="50" t="n">
        <x:v>2015</x:v>
      </x:c>
      <x:c r="K1675" s="50" t="n">
        <x:v>-3</x:v>
      </x:c>
      <x:c r="L1675" s="50" t="n">
        <x:v>2012</x:v>
      </x:c>
      <x:c r="M1675" s="50" t="n">
        <x:v>0</x:v>
      </x:c>
      <x:c r="N1675" s="50" t="n">
        <x:v>0</x:v>
      </x:c>
      <x:c r="O1675" s="52" t="str">
        <x:f>IF($F1675="","",$F1675*$M1675)</x:f>
      </x:c>
      <x:c r="P1675" s="54" t="str">
        <x:f>IF('Deal_Master_Wide'!$BP$242="","",'Deal_Master_Wide'!$BP$242)</x:f>
      </x:c>
      <x:c r="Q1675" s="54" t="str">
        <x:f>IF('Deal_Master_Wide'!$BW$242="","",'Deal_Master_Wide'!$BW$242)</x:f>
      </x:c>
      <x:c r="R1675" s="54" t="str">
        <x:f>IF('Deal_Master_Wide'!$CD$242="","",'Deal_Master_Wide'!$CD$242)</x:f>
      </x:c>
      <x:c r="S1675" s="54" t="str">
        <x:f>IF('Deal_Master_Wide'!$CK$242="","",'Deal_Master_Wide'!$CK$242)</x:f>
      </x:c>
      <x:c r="T1675" s="54" t="str">
        <x:f>IF('Deal_Master_Wide'!$CR$242="","",'Deal_Master_Wide'!$CR$242)</x:f>
      </x:c>
      <x:c r="U1675" s="54" t="str">
        <x:f>IF('Deal_Master_Wide'!$CY$242="","",'Deal_Master_Wide'!$CY$242)</x:f>
      </x:c>
      <x:c r="V1675" s="56" t="str">
        <x:f>IF('Deal_Master_Wide'!$DF$242="","",'Deal_Master_Wide'!$DF$242)</x:f>
      </x:c>
      <x:c r="W1675" s="56" t="str">
        <x:f>IF('Deal_Master_Wide'!$DM$242="","",'Deal_Master_Wide'!$DM$242)</x:f>
      </x:c>
      <x:c r="X1675" s="56" t="str">
        <x:f>IF('Deal_Master_Wide'!$DT$242="","",'Deal_Master_Wide'!$DT$242)</x:f>
      </x:c>
      <x:c r="Y1675" s="118" t="str">
        <x:f>IF('Deal_Master_Wide'!$EA$242="","",'Deal_Master_Wide'!$EA$242)</x:f>
      </x:c>
      <x:c r="Z1675" s="118" t="str">
        <x:f>IF('Deal_Master_Wide'!$EH$242="","",'Deal_Master_Wide'!$EH$242)</x:f>
      </x:c>
      <x:c r="AA1675" s="52" t="str">
        <x:f>IF('Deal_Master_Wide'!$AL$242="","",'Deal_Master_Wide'!$AL$242)</x:f>
        <x:v>Unknown</x:v>
      </x:c>
      <x:c r="AB1675" s="54" t="n">
        <x:f>IF('Deal_Master_Wide'!$AF$242="","",'Deal_Master_Wide'!$AF$242)</x:f>
        <x:v>10</x:v>
      </x:c>
      <x:c r="AC1675" s="52" t="str">
        <x:f>IF(COUNT($P1675,$Q1675,$R1675,$S1675,$T1675,$U1675,$V1675,$W1675,$X1675)=9,"Yes","No")</x:f>
        <x:v>No</x:v>
      </x:c>
      <x:c r="AD1675" s="52" t="str">
        <x:f>IF(COUNT($Y1675,$Z1675)=2,"Yes","No")</x:f>
        <x:v>No</x:v>
      </x:c>
      <x:c r="AE1675" s="50" t="str"/>
      <x:c r="AF1675" t="str"/>
    </x:row>
    <x:row r="1676" ht="20" customHeight="1">
      <x:c r="A1676" s="50" t="str">
        <x:v>CTL-0240</x:v>
      </x:c>
      <x:c r="B1676" s="50" t="str">
        <x:v>Candidate alternative-rationale group</x:v>
      </x:c>
      <x:c r="C1676" s="52" t="str">
        <x:f>IF('Deal_Master_Wide'!$AU$242="","",'Deal_Master_Wide'!$AU$242)</x:f>
        <x:v>Not reviewed</x:v>
      </x:c>
      <x:c r="D1676" s="52" t="str">
        <x:f>IF('Deal_Master_Wide'!$AV$242="","",'Deal_Master_Wide'!$AV$242)</x:f>
        <x:v>Not assessed</x:v>
      </x:c>
      <x:c r="E1676" s="50" t="n">
        <x:v>0</x:v>
      </x:c>
      <x:c r="F1676" s="52" t="str">
        <x:f>IF(OR($C1676="High-confidence innovation-driven",$C1676="Medium-confidence innovation-driven"),1,IF($C1676="Clear alternative-rationale",0,""))</x:f>
      </x:c>
      <x:c r="G1676" s="52" t="str">
        <x:f>IF('Deal_Master_Wide'!$M$242="","",'Deal_Master_Wide'!$M$242)</x:f>
        <x:v>Review</x:v>
      </x:c>
      <x:c r="H1676" s="50" t="str">
        <x:v>Horizon Discovery Group Ltd</x:v>
      </x:c>
      <x:c r="I1676" s="50" t="str">
        <x:v>Haplogen GmbH</x:v>
      </x:c>
      <x:c r="J1676" s="50" t="n">
        <x:v>2015</x:v>
      </x:c>
      <x:c r="K1676" s="50" t="n">
        <x:v>-2</x:v>
      </x:c>
      <x:c r="L1676" s="50" t="n">
        <x:v>2013</x:v>
      </x:c>
      <x:c r="M1676" s="50" t="n">
        <x:v>0</x:v>
      </x:c>
      <x:c r="N1676" s="50" t="n">
        <x:v>0</x:v>
      </x:c>
      <x:c r="O1676" s="52" t="str">
        <x:f>IF($F1676="","",$F1676*$M1676)</x:f>
      </x:c>
      <x:c r="P1676" s="54" t="str">
        <x:f>IF('Deal_Master_Wide'!$BQ$242="","",'Deal_Master_Wide'!$BQ$242)</x:f>
      </x:c>
      <x:c r="Q1676" s="54" t="str">
        <x:f>IF('Deal_Master_Wide'!$BX$242="","",'Deal_Master_Wide'!$BX$242)</x:f>
      </x:c>
      <x:c r="R1676" s="54" t="str">
        <x:f>IF('Deal_Master_Wide'!$CE$242="","",'Deal_Master_Wide'!$CE$242)</x:f>
      </x:c>
      <x:c r="S1676" s="54" t="str">
        <x:f>IF('Deal_Master_Wide'!$CL$242="","",'Deal_Master_Wide'!$CL$242)</x:f>
      </x:c>
      <x:c r="T1676" s="54" t="str">
        <x:f>IF('Deal_Master_Wide'!$CS$242="","",'Deal_Master_Wide'!$CS$242)</x:f>
      </x:c>
      <x:c r="U1676" s="54" t="str">
        <x:f>IF('Deal_Master_Wide'!$CZ$242="","",'Deal_Master_Wide'!$CZ$242)</x:f>
      </x:c>
      <x:c r="V1676" s="56" t="str">
        <x:f>IF('Deal_Master_Wide'!$DG$242="","",'Deal_Master_Wide'!$DG$242)</x:f>
      </x:c>
      <x:c r="W1676" s="56" t="str">
        <x:f>IF('Deal_Master_Wide'!$DN$242="","",'Deal_Master_Wide'!$DN$242)</x:f>
      </x:c>
      <x:c r="X1676" s="56" t="str">
        <x:f>IF('Deal_Master_Wide'!$DU$242="","",'Deal_Master_Wide'!$DU$242)</x:f>
      </x:c>
      <x:c r="Y1676" s="118" t="str">
        <x:f>IF('Deal_Master_Wide'!$EB$242="","",'Deal_Master_Wide'!$EB$242)</x:f>
      </x:c>
      <x:c r="Z1676" s="118" t="str">
        <x:f>IF('Deal_Master_Wide'!$EI$242="","",'Deal_Master_Wide'!$EI$242)</x:f>
      </x:c>
      <x:c r="AA1676" s="52" t="str">
        <x:f>IF('Deal_Master_Wide'!$AL$242="","",'Deal_Master_Wide'!$AL$242)</x:f>
        <x:v>Unknown</x:v>
      </x:c>
      <x:c r="AB1676" s="54" t="n">
        <x:f>IF('Deal_Master_Wide'!$AF$242="","",'Deal_Master_Wide'!$AF$242)</x:f>
        <x:v>10</x:v>
      </x:c>
      <x:c r="AC1676" s="52" t="str">
        <x:f>IF(COUNT($P1676,$Q1676,$R1676,$S1676,$T1676,$U1676,$V1676,$W1676,$X1676)=9,"Yes","No")</x:f>
        <x:v>No</x:v>
      </x:c>
      <x:c r="AD1676" s="52" t="str">
        <x:f>IF(COUNT($Y1676,$Z1676)=2,"Yes","No")</x:f>
        <x:v>No</x:v>
      </x:c>
      <x:c r="AE1676" s="50" t="str"/>
      <x:c r="AF1676" t="str"/>
    </x:row>
    <x:row r="1677" ht="20" customHeight="1">
      <x:c r="A1677" s="50" t="str">
        <x:v>CTL-0240</x:v>
      </x:c>
      <x:c r="B1677" s="50" t="str">
        <x:v>Candidate alternative-rationale group</x:v>
      </x:c>
      <x:c r="C1677" s="52" t="str">
        <x:f>IF('Deal_Master_Wide'!$AU$242="","",'Deal_Master_Wide'!$AU$242)</x:f>
        <x:v>Not reviewed</x:v>
      </x:c>
      <x:c r="D1677" s="52" t="str">
        <x:f>IF('Deal_Master_Wide'!$AV$242="","",'Deal_Master_Wide'!$AV$242)</x:f>
        <x:v>Not assessed</x:v>
      </x:c>
      <x:c r="E1677" s="50" t="n">
        <x:v>0</x:v>
      </x:c>
      <x:c r="F1677" s="52" t="str">
        <x:f>IF(OR($C1677="High-confidence innovation-driven",$C1677="Medium-confidence innovation-driven"),1,IF($C1677="Clear alternative-rationale",0,""))</x:f>
      </x:c>
      <x:c r="G1677" s="52" t="str">
        <x:f>IF('Deal_Master_Wide'!$M$242="","",'Deal_Master_Wide'!$M$242)</x:f>
        <x:v>Review</x:v>
      </x:c>
      <x:c r="H1677" s="50" t="str">
        <x:v>Horizon Discovery Group Ltd</x:v>
      </x:c>
      <x:c r="I1677" s="50" t="str">
        <x:v>Haplogen GmbH</x:v>
      </x:c>
      <x:c r="J1677" s="50" t="n">
        <x:v>2015</x:v>
      </x:c>
      <x:c r="K1677" s="50" t="n">
        <x:v>-1</x:v>
      </x:c>
      <x:c r="L1677" s="50" t="n">
        <x:v>2014</x:v>
      </x:c>
      <x:c r="M1677" s="50" t="n">
        <x:v>0</x:v>
      </x:c>
      <x:c r="N1677" s="50" t="n">
        <x:v>0</x:v>
      </x:c>
      <x:c r="O1677" s="52" t="str">
        <x:f>IF($F1677="","",$F1677*$M1677)</x:f>
      </x:c>
      <x:c r="P1677" s="54" t="str">
        <x:f>IF('Deal_Master_Wide'!$BR$242="","",'Deal_Master_Wide'!$BR$242)</x:f>
      </x:c>
      <x:c r="Q1677" s="54" t="str">
        <x:f>IF('Deal_Master_Wide'!$BY$242="","",'Deal_Master_Wide'!$BY$242)</x:f>
      </x:c>
      <x:c r="R1677" s="54" t="str">
        <x:f>IF('Deal_Master_Wide'!$CF$242="","",'Deal_Master_Wide'!$CF$242)</x:f>
      </x:c>
      <x:c r="S1677" s="54" t="str">
        <x:f>IF('Deal_Master_Wide'!$CM$242="","",'Deal_Master_Wide'!$CM$242)</x:f>
      </x:c>
      <x:c r="T1677" s="54" t="str">
        <x:f>IF('Deal_Master_Wide'!$CT$242="","",'Deal_Master_Wide'!$CT$242)</x:f>
      </x:c>
      <x:c r="U1677" s="54" t="str">
        <x:f>IF('Deal_Master_Wide'!$DA$242="","",'Deal_Master_Wide'!$DA$242)</x:f>
      </x:c>
      <x:c r="V1677" s="56" t="str">
        <x:f>IF('Deal_Master_Wide'!$DH$242="","",'Deal_Master_Wide'!$DH$242)</x:f>
      </x:c>
      <x:c r="W1677" s="56" t="str">
        <x:f>IF('Deal_Master_Wide'!$DO$242="","",'Deal_Master_Wide'!$DO$242)</x:f>
      </x:c>
      <x:c r="X1677" s="56" t="str">
        <x:f>IF('Deal_Master_Wide'!$DV$242="","",'Deal_Master_Wide'!$DV$242)</x:f>
      </x:c>
      <x:c r="Y1677" s="118" t="str">
        <x:f>IF('Deal_Master_Wide'!$EC$242="","",'Deal_Master_Wide'!$EC$242)</x:f>
      </x:c>
      <x:c r="Z1677" s="118" t="str">
        <x:f>IF('Deal_Master_Wide'!$EJ$242="","",'Deal_Master_Wide'!$EJ$242)</x:f>
      </x:c>
      <x:c r="AA1677" s="52" t="str">
        <x:f>IF('Deal_Master_Wide'!$AL$242="","",'Deal_Master_Wide'!$AL$242)</x:f>
        <x:v>Unknown</x:v>
      </x:c>
      <x:c r="AB1677" s="54" t="n">
        <x:f>IF('Deal_Master_Wide'!$AF$242="","",'Deal_Master_Wide'!$AF$242)</x:f>
        <x:v>10</x:v>
      </x:c>
      <x:c r="AC1677" s="52" t="str">
        <x:f>IF(COUNT($P1677,$Q1677,$R1677,$S1677,$T1677,$U1677,$V1677,$W1677,$X1677)=9,"Yes","No")</x:f>
        <x:v>No</x:v>
      </x:c>
      <x:c r="AD1677" s="52" t="str">
        <x:f>IF(COUNT($Y1677,$Z1677)=2,"Yes","No")</x:f>
        <x:v>No</x:v>
      </x:c>
      <x:c r="AE1677" s="50" t="str"/>
      <x:c r="AF1677" t="str"/>
    </x:row>
    <x:row r="1678" ht="20" customHeight="1">
      <x:c r="A1678" s="50" t="str">
        <x:v>CTL-0240</x:v>
      </x:c>
      <x:c r="B1678" s="50" t="str">
        <x:v>Candidate alternative-rationale group</x:v>
      </x:c>
      <x:c r="C1678" s="52" t="str">
        <x:f>IF('Deal_Master_Wide'!$AU$242="","",'Deal_Master_Wide'!$AU$242)</x:f>
        <x:v>Not reviewed</x:v>
      </x:c>
      <x:c r="D1678" s="52" t="str">
        <x:f>IF('Deal_Master_Wide'!$AV$242="","",'Deal_Master_Wide'!$AV$242)</x:f>
        <x:v>Not assessed</x:v>
      </x:c>
      <x:c r="E1678" s="50" t="n">
        <x:v>0</x:v>
      </x:c>
      <x:c r="F1678" s="52" t="str">
        <x:f>IF(OR($C1678="High-confidence innovation-driven",$C1678="Medium-confidence innovation-driven"),1,IF($C1678="Clear alternative-rationale",0,""))</x:f>
      </x:c>
      <x:c r="G1678" s="52" t="str">
        <x:f>IF('Deal_Master_Wide'!$M$242="","",'Deal_Master_Wide'!$M$242)</x:f>
        <x:v>Review</x:v>
      </x:c>
      <x:c r="H1678" s="50" t="str">
        <x:v>Horizon Discovery Group Ltd</x:v>
      </x:c>
      <x:c r="I1678" s="50" t="str">
        <x:v>Haplogen GmbH</x:v>
      </x:c>
      <x:c r="J1678" s="50" t="n">
        <x:v>2015</x:v>
      </x:c>
      <x:c r="K1678" s="50" t="n">
        <x:v>0</x:v>
      </x:c>
      <x:c r="L1678" s="50" t="n">
        <x:v>2015</x:v>
      </x:c>
      <x:c r="M1678" s="50" t="n">
        <x:v>0</x:v>
      </x:c>
      <x:c r="N1678" s="50" t="n">
        <x:v>1</x:v>
      </x:c>
      <x:c r="O1678" s="52" t="str">
        <x:f>IF($F1678="","",$F1678*$M1678)</x:f>
      </x:c>
      <x:c r="P1678" s="54" t="str">
        <x:f>IF('Deal_Master_Wide'!$BS$242="","",'Deal_Master_Wide'!$BS$242)</x:f>
      </x:c>
      <x:c r="Q1678" s="54" t="str">
        <x:f>IF('Deal_Master_Wide'!$BZ$242="","",'Deal_Master_Wide'!$BZ$242)</x:f>
      </x:c>
      <x:c r="R1678" s="54" t="str">
        <x:f>IF('Deal_Master_Wide'!$CG$242="","",'Deal_Master_Wide'!$CG$242)</x:f>
      </x:c>
      <x:c r="S1678" s="54" t="str">
        <x:f>IF('Deal_Master_Wide'!$CN$242="","",'Deal_Master_Wide'!$CN$242)</x:f>
      </x:c>
      <x:c r="T1678" s="54" t="str">
        <x:f>IF('Deal_Master_Wide'!$CU$242="","",'Deal_Master_Wide'!$CU$242)</x:f>
      </x:c>
      <x:c r="U1678" s="54" t="str">
        <x:f>IF('Deal_Master_Wide'!$DB$242="","",'Deal_Master_Wide'!$DB$242)</x:f>
      </x:c>
      <x:c r="V1678" s="56" t="str">
        <x:f>IF('Deal_Master_Wide'!$DI$242="","",'Deal_Master_Wide'!$DI$242)</x:f>
      </x:c>
      <x:c r="W1678" s="56" t="str">
        <x:f>IF('Deal_Master_Wide'!$DP$242="","",'Deal_Master_Wide'!$DP$242)</x:f>
      </x:c>
      <x:c r="X1678" s="56" t="str">
        <x:f>IF('Deal_Master_Wide'!$DW$242="","",'Deal_Master_Wide'!$DW$242)</x:f>
      </x:c>
      <x:c r="Y1678" s="118" t="str">
        <x:f>IF('Deal_Master_Wide'!$ED$242="","",'Deal_Master_Wide'!$ED$242)</x:f>
      </x:c>
      <x:c r="Z1678" s="118" t="str">
        <x:f>IF('Deal_Master_Wide'!$EK$242="","",'Deal_Master_Wide'!$EK$242)</x:f>
      </x:c>
      <x:c r="AA1678" s="52" t="str">
        <x:f>IF('Deal_Master_Wide'!$AL$242="","",'Deal_Master_Wide'!$AL$242)</x:f>
        <x:v>Unknown</x:v>
      </x:c>
      <x:c r="AB1678" s="54" t="n">
        <x:f>IF('Deal_Master_Wide'!$AF$242="","",'Deal_Master_Wide'!$AF$242)</x:f>
        <x:v>10</x:v>
      </x:c>
      <x:c r="AC1678" s="52" t="str">
        <x:f>IF(COUNT($P1678,$Q1678,$R1678,$S1678,$T1678,$U1678,$V1678,$W1678,$X1678)=9,"Yes","No")</x:f>
        <x:v>No</x:v>
      </x:c>
      <x:c r="AD1678" s="52" t="str">
        <x:f>IF(COUNT($Y1678,$Z1678)=2,"Yes","No")</x:f>
        <x:v>No</x:v>
      </x:c>
      <x:c r="AE1678" s="50" t="str"/>
      <x:c r="AF1678" t="str"/>
    </x:row>
    <x:row r="1679" ht="20" customHeight="1">
      <x:c r="A1679" s="50" t="str">
        <x:v>CTL-0240</x:v>
      </x:c>
      <x:c r="B1679" s="50" t="str">
        <x:v>Candidate alternative-rationale group</x:v>
      </x:c>
      <x:c r="C1679" s="52" t="str">
        <x:f>IF('Deal_Master_Wide'!$AU$242="","",'Deal_Master_Wide'!$AU$242)</x:f>
        <x:v>Not reviewed</x:v>
      </x:c>
      <x:c r="D1679" s="52" t="str">
        <x:f>IF('Deal_Master_Wide'!$AV$242="","",'Deal_Master_Wide'!$AV$242)</x:f>
        <x:v>Not assessed</x:v>
      </x:c>
      <x:c r="E1679" s="50" t="n">
        <x:v>0</x:v>
      </x:c>
      <x:c r="F1679" s="52" t="str">
        <x:f>IF(OR($C1679="High-confidence innovation-driven",$C1679="Medium-confidence innovation-driven"),1,IF($C1679="Clear alternative-rationale",0,""))</x:f>
      </x:c>
      <x:c r="G1679" s="52" t="str">
        <x:f>IF('Deal_Master_Wide'!$M$242="","",'Deal_Master_Wide'!$M$242)</x:f>
        <x:v>Review</x:v>
      </x:c>
      <x:c r="H1679" s="50" t="str">
        <x:v>Horizon Discovery Group Ltd</x:v>
      </x:c>
      <x:c r="I1679" s="50" t="str">
        <x:v>Haplogen GmbH</x:v>
      </x:c>
      <x:c r="J1679" s="50" t="n">
        <x:v>2015</x:v>
      </x:c>
      <x:c r="K1679" s="50" t="n">
        <x:v>1</x:v>
      </x:c>
      <x:c r="L1679" s="50" t="n">
        <x:v>2016</x:v>
      </x:c>
      <x:c r="M1679" s="50" t="n">
        <x:v>1</x:v>
      </x:c>
      <x:c r="N1679" s="50" t="n">
        <x:v>1</x:v>
      </x:c>
      <x:c r="O1679" s="52" t="str">
        <x:f>IF($F1679="","",$F1679*$M1679)</x:f>
      </x:c>
      <x:c r="P1679" s="54" t="str">
        <x:f>IF('Deal_Master_Wide'!$BT$242="","",'Deal_Master_Wide'!$BT$242)</x:f>
      </x:c>
      <x:c r="Q1679" s="54" t="str">
        <x:f>IF('Deal_Master_Wide'!$CA$242="","",'Deal_Master_Wide'!$CA$242)</x:f>
      </x:c>
      <x:c r="R1679" s="54" t="str">
        <x:f>IF('Deal_Master_Wide'!$CH$242="","",'Deal_Master_Wide'!$CH$242)</x:f>
      </x:c>
      <x:c r="S1679" s="54" t="str">
        <x:f>IF('Deal_Master_Wide'!$CO$242="","",'Deal_Master_Wide'!$CO$242)</x:f>
      </x:c>
      <x:c r="T1679" s="54" t="str">
        <x:f>IF('Deal_Master_Wide'!$CV$242="","",'Deal_Master_Wide'!$CV$242)</x:f>
      </x:c>
      <x:c r="U1679" s="54" t="str">
        <x:f>IF('Deal_Master_Wide'!$DC$242="","",'Deal_Master_Wide'!$DC$242)</x:f>
      </x:c>
      <x:c r="V1679" s="56" t="str">
        <x:f>IF('Deal_Master_Wide'!$DJ$242="","",'Deal_Master_Wide'!$DJ$242)</x:f>
      </x:c>
      <x:c r="W1679" s="56" t="str">
        <x:f>IF('Deal_Master_Wide'!$DQ$242="","",'Deal_Master_Wide'!$DQ$242)</x:f>
      </x:c>
      <x:c r="X1679" s="56" t="str">
        <x:f>IF('Deal_Master_Wide'!$DX$242="","",'Deal_Master_Wide'!$DX$242)</x:f>
      </x:c>
      <x:c r="Y1679" s="118" t="str">
        <x:f>IF('Deal_Master_Wide'!$EE$242="","",'Deal_Master_Wide'!$EE$242)</x:f>
      </x:c>
      <x:c r="Z1679" s="118" t="str">
        <x:f>IF('Deal_Master_Wide'!$EL$242="","",'Deal_Master_Wide'!$EL$242)</x:f>
      </x:c>
      <x:c r="AA1679" s="52" t="str">
        <x:f>IF('Deal_Master_Wide'!$AL$242="","",'Deal_Master_Wide'!$AL$242)</x:f>
        <x:v>Unknown</x:v>
      </x:c>
      <x:c r="AB1679" s="54" t="n">
        <x:f>IF('Deal_Master_Wide'!$AF$242="","",'Deal_Master_Wide'!$AF$242)</x:f>
        <x:v>10</x:v>
      </x:c>
      <x:c r="AC1679" s="52" t="str">
        <x:f>IF(COUNT($P1679,$Q1679,$R1679,$S1679,$T1679,$U1679,$V1679,$W1679,$X1679)=9,"Yes","No")</x:f>
        <x:v>No</x:v>
      </x:c>
      <x:c r="AD1679" s="52" t="str">
        <x:f>IF(COUNT($Y1679,$Z1679)=2,"Yes","No")</x:f>
        <x:v>No</x:v>
      </x:c>
      <x:c r="AE1679" s="50" t="str"/>
      <x:c r="AF1679" t="str"/>
    </x:row>
    <x:row r="1680" ht="20" customHeight="1">
      <x:c r="A1680" s="50" t="str">
        <x:v>CTL-0240</x:v>
      </x:c>
      <x:c r="B1680" s="50" t="str">
        <x:v>Candidate alternative-rationale group</x:v>
      </x:c>
      <x:c r="C1680" s="52" t="str">
        <x:f>IF('Deal_Master_Wide'!$AU$242="","",'Deal_Master_Wide'!$AU$242)</x:f>
        <x:v>Not reviewed</x:v>
      </x:c>
      <x:c r="D1680" s="52" t="str">
        <x:f>IF('Deal_Master_Wide'!$AV$242="","",'Deal_Master_Wide'!$AV$242)</x:f>
        <x:v>Not assessed</x:v>
      </x:c>
      <x:c r="E1680" s="50" t="n">
        <x:v>0</x:v>
      </x:c>
      <x:c r="F1680" s="52" t="str">
        <x:f>IF(OR($C1680="High-confidence innovation-driven",$C1680="Medium-confidence innovation-driven"),1,IF($C1680="Clear alternative-rationale",0,""))</x:f>
      </x:c>
      <x:c r="G1680" s="52" t="str">
        <x:f>IF('Deal_Master_Wide'!$M$242="","",'Deal_Master_Wide'!$M$242)</x:f>
        <x:v>Review</x:v>
      </x:c>
      <x:c r="H1680" s="50" t="str">
        <x:v>Horizon Discovery Group Ltd</x:v>
      </x:c>
      <x:c r="I1680" s="50" t="str">
        <x:v>Haplogen GmbH</x:v>
      </x:c>
      <x:c r="J1680" s="50" t="n">
        <x:v>2015</x:v>
      </x:c>
      <x:c r="K1680" s="50" t="n">
        <x:v>2</x:v>
      </x:c>
      <x:c r="L1680" s="50" t="n">
        <x:v>2017</x:v>
      </x:c>
      <x:c r="M1680" s="50" t="n">
        <x:v>1</x:v>
      </x:c>
      <x:c r="N1680" s="50" t="n">
        <x:v>1</x:v>
      </x:c>
      <x:c r="O1680" s="52" t="str">
        <x:f>IF($F1680="","",$F1680*$M1680)</x:f>
      </x:c>
      <x:c r="P1680" s="54" t="str">
        <x:f>IF('Deal_Master_Wide'!$BU$242="","",'Deal_Master_Wide'!$BU$242)</x:f>
      </x:c>
      <x:c r="Q1680" s="54" t="str">
        <x:f>IF('Deal_Master_Wide'!$CB$242="","",'Deal_Master_Wide'!$CB$242)</x:f>
      </x:c>
      <x:c r="R1680" s="54" t="str">
        <x:f>IF('Deal_Master_Wide'!$CI$242="","",'Deal_Master_Wide'!$CI$242)</x:f>
      </x:c>
      <x:c r="S1680" s="54" t="str">
        <x:f>IF('Deal_Master_Wide'!$CP$242="","",'Deal_Master_Wide'!$CP$242)</x:f>
      </x:c>
      <x:c r="T1680" s="54" t="str">
        <x:f>IF('Deal_Master_Wide'!$CW$242="","",'Deal_Master_Wide'!$CW$242)</x:f>
      </x:c>
      <x:c r="U1680" s="54" t="str">
        <x:f>IF('Deal_Master_Wide'!$DD$242="","",'Deal_Master_Wide'!$DD$242)</x:f>
      </x:c>
      <x:c r="V1680" s="56" t="str">
        <x:f>IF('Deal_Master_Wide'!$DK$242="","",'Deal_Master_Wide'!$DK$242)</x:f>
      </x:c>
      <x:c r="W1680" s="56" t="str">
        <x:f>IF('Deal_Master_Wide'!$DR$242="","",'Deal_Master_Wide'!$DR$242)</x:f>
      </x:c>
      <x:c r="X1680" s="56" t="str">
        <x:f>IF('Deal_Master_Wide'!$DY$242="","",'Deal_Master_Wide'!$DY$242)</x:f>
      </x:c>
      <x:c r="Y1680" s="118" t="str">
        <x:f>IF('Deal_Master_Wide'!$EF$242="","",'Deal_Master_Wide'!$EF$242)</x:f>
      </x:c>
      <x:c r="Z1680" s="118" t="str">
        <x:f>IF('Deal_Master_Wide'!$EM$242="","",'Deal_Master_Wide'!$EM$242)</x:f>
      </x:c>
      <x:c r="AA1680" s="52" t="str">
        <x:f>IF('Deal_Master_Wide'!$AL$242="","",'Deal_Master_Wide'!$AL$242)</x:f>
        <x:v>Unknown</x:v>
      </x:c>
      <x:c r="AB1680" s="54" t="n">
        <x:f>IF('Deal_Master_Wide'!$AF$242="","",'Deal_Master_Wide'!$AF$242)</x:f>
        <x:v>10</x:v>
      </x:c>
      <x:c r="AC1680" s="52" t="str">
        <x:f>IF(COUNT($P1680,$Q1680,$R1680,$S1680,$T1680,$U1680,$V1680,$W1680,$X1680)=9,"Yes","No")</x:f>
        <x:v>No</x:v>
      </x:c>
      <x:c r="AD1680" s="52" t="str">
        <x:f>IF(COUNT($Y1680,$Z1680)=2,"Yes","No")</x:f>
        <x:v>No</x:v>
      </x:c>
      <x:c r="AE1680" s="50" t="str"/>
      <x:c r="AF1680" t="str"/>
    </x:row>
    <x:row r="1681" ht="20" customHeight="1">
      <x:c r="A1681" s="50" t="str">
        <x:v>CTL-0240</x:v>
      </x:c>
      <x:c r="B1681" s="50" t="str">
        <x:v>Candidate alternative-rationale group</x:v>
      </x:c>
      <x:c r="C1681" s="52" t="str">
        <x:f>IF('Deal_Master_Wide'!$AU$242="","",'Deal_Master_Wide'!$AU$242)</x:f>
        <x:v>Not reviewed</x:v>
      </x:c>
      <x:c r="D1681" s="52" t="str">
        <x:f>IF('Deal_Master_Wide'!$AV$242="","",'Deal_Master_Wide'!$AV$242)</x:f>
        <x:v>Not assessed</x:v>
      </x:c>
      <x:c r="E1681" s="50" t="n">
        <x:v>0</x:v>
      </x:c>
      <x:c r="F1681" s="52" t="str">
        <x:f>IF(OR($C1681="High-confidence innovation-driven",$C1681="Medium-confidence innovation-driven"),1,IF($C1681="Clear alternative-rationale",0,""))</x:f>
      </x:c>
      <x:c r="G1681" s="52" t="str">
        <x:f>IF('Deal_Master_Wide'!$M$242="","",'Deal_Master_Wide'!$M$242)</x:f>
        <x:v>Review</x:v>
      </x:c>
      <x:c r="H1681" s="50" t="str">
        <x:v>Horizon Discovery Group Ltd</x:v>
      </x:c>
      <x:c r="I1681" s="50" t="str">
        <x:v>Haplogen GmbH</x:v>
      </x:c>
      <x:c r="J1681" s="50" t="n">
        <x:v>2015</x:v>
      </x:c>
      <x:c r="K1681" s="50" t="n">
        <x:v>3</x:v>
      </x:c>
      <x:c r="L1681" s="50" t="n">
        <x:v>2018</x:v>
      </x:c>
      <x:c r="M1681" s="50" t="n">
        <x:v>1</x:v>
      </x:c>
      <x:c r="N1681" s="50" t="n">
        <x:v>1</x:v>
      </x:c>
      <x:c r="O1681" s="52" t="str">
        <x:f>IF($F1681="","",$F1681*$M1681)</x:f>
      </x:c>
      <x:c r="P1681" s="54" t="str">
        <x:f>IF('Deal_Master_Wide'!$BV$242="","",'Deal_Master_Wide'!$BV$242)</x:f>
      </x:c>
      <x:c r="Q1681" s="54" t="str">
        <x:f>IF('Deal_Master_Wide'!$CC$242="","",'Deal_Master_Wide'!$CC$242)</x:f>
      </x:c>
      <x:c r="R1681" s="54" t="str">
        <x:f>IF('Deal_Master_Wide'!$CJ$242="","",'Deal_Master_Wide'!$CJ$242)</x:f>
      </x:c>
      <x:c r="S1681" s="54" t="str">
        <x:f>IF('Deal_Master_Wide'!$CQ$242="","",'Deal_Master_Wide'!$CQ$242)</x:f>
      </x:c>
      <x:c r="T1681" s="54" t="str">
        <x:f>IF('Deal_Master_Wide'!$CX$242="","",'Deal_Master_Wide'!$CX$242)</x:f>
      </x:c>
      <x:c r="U1681" s="54" t="str">
        <x:f>IF('Deal_Master_Wide'!$DE$242="","",'Deal_Master_Wide'!$DE$242)</x:f>
      </x:c>
      <x:c r="V1681" s="56" t="str">
        <x:f>IF('Deal_Master_Wide'!$DL$242="","",'Deal_Master_Wide'!$DL$242)</x:f>
      </x:c>
      <x:c r="W1681" s="56" t="str">
        <x:f>IF('Deal_Master_Wide'!$DS$242="","",'Deal_Master_Wide'!$DS$242)</x:f>
      </x:c>
      <x:c r="X1681" s="56" t="str">
        <x:f>IF('Deal_Master_Wide'!$DZ$242="","",'Deal_Master_Wide'!$DZ$242)</x:f>
      </x:c>
      <x:c r="Y1681" s="118" t="str">
        <x:f>IF('Deal_Master_Wide'!$EG$242="","",'Deal_Master_Wide'!$EG$242)</x:f>
      </x:c>
      <x:c r="Z1681" s="118" t="str">
        <x:f>IF('Deal_Master_Wide'!$EN$242="","",'Deal_Master_Wide'!$EN$242)</x:f>
      </x:c>
      <x:c r="AA1681" s="52" t="str">
        <x:f>IF('Deal_Master_Wide'!$AL$242="","",'Deal_Master_Wide'!$AL$242)</x:f>
        <x:v>Unknown</x:v>
      </x:c>
      <x:c r="AB1681" s="54" t="n">
        <x:f>IF('Deal_Master_Wide'!$AF$242="","",'Deal_Master_Wide'!$AF$242)</x:f>
        <x:v>10</x:v>
      </x:c>
      <x:c r="AC1681" s="52" t="str">
        <x:f>IF(COUNT($P1681,$Q1681,$R1681,$S1681,$T1681,$U1681,$V1681,$W1681,$X1681)=9,"Yes","No")</x:f>
        <x:v>No</x:v>
      </x:c>
      <x:c r="AD1681" s="52" t="str">
        <x:f>IF(COUNT($Y1681,$Z1681)=2,"Yes","No")</x:f>
        <x:v>No</x:v>
      </x:c>
      <x:c r="AE1681" s="50" t="str"/>
      <x:c r="AF1681" t="str"/>
    </x:row>
    <x:row r="1682" ht="20" customHeight="1">
      <x:c r="A1682" s="50" t="str">
        <x:v>CTL-0241</x:v>
      </x:c>
      <x:c r="B1682" s="50" t="str">
        <x:v>Candidate alternative-rationale group</x:v>
      </x:c>
      <x:c r="C1682" s="52" t="str">
        <x:f>IF('Deal_Master_Wide'!$AU$243="","",'Deal_Master_Wide'!$AU$243)</x:f>
        <x:v>Not reviewed</x:v>
      </x:c>
      <x:c r="D1682" s="52" t="str">
        <x:f>IF('Deal_Master_Wide'!$AV$243="","",'Deal_Master_Wide'!$AV$243)</x:f>
        <x:v>Not assessed</x:v>
      </x:c>
      <x:c r="E1682" s="50" t="n">
        <x:v>0</x:v>
      </x:c>
      <x:c r="F1682" s="52" t="str">
        <x:f>IF(OR($C1682="High-confidence innovation-driven",$C1682="Medium-confidence innovation-driven"),1,IF($C1682="Clear alternative-rationale",0,""))</x:f>
      </x:c>
      <x:c r="G1682" s="52" t="str">
        <x:f>IF('Deal_Master_Wide'!$M$243="","",'Deal_Master_Wide'!$M$243)</x:f>
        <x:v>Review</x:v>
      </x:c>
      <x:c r="H1682" s="50" t="str">
        <x:v>Schering-Plough Corp</x:v>
      </x:c>
      <x:c r="I1682" s="50" t="str">
        <x:v>Oncoethix GmbH (Inactive)</x:v>
      </x:c>
      <x:c r="J1682" s="50" t="n">
        <x:v>2014</x:v>
      </x:c>
      <x:c r="K1682" s="50" t="n">
        <x:v>-3</x:v>
      </x:c>
      <x:c r="L1682" s="50" t="n">
        <x:v>2011</x:v>
      </x:c>
      <x:c r="M1682" s="50" t="n">
        <x:v>0</x:v>
      </x:c>
      <x:c r="N1682" s="50" t="n">
        <x:v>0</x:v>
      </x:c>
      <x:c r="O1682" s="52" t="str">
        <x:f>IF($F1682="","",$F1682*$M1682)</x:f>
      </x:c>
      <x:c r="P1682" s="54" t="str">
        <x:f>IF('Deal_Master_Wide'!$BP$243="","",'Deal_Master_Wide'!$BP$243)</x:f>
      </x:c>
      <x:c r="Q1682" s="54" t="str">
        <x:f>IF('Deal_Master_Wide'!$BW$243="","",'Deal_Master_Wide'!$BW$243)</x:f>
      </x:c>
      <x:c r="R1682" s="54" t="str">
        <x:f>IF('Deal_Master_Wide'!$CD$243="","",'Deal_Master_Wide'!$CD$243)</x:f>
      </x:c>
      <x:c r="S1682" s="54" t="str">
        <x:f>IF('Deal_Master_Wide'!$CK$243="","",'Deal_Master_Wide'!$CK$243)</x:f>
      </x:c>
      <x:c r="T1682" s="54" t="str">
        <x:f>IF('Deal_Master_Wide'!$CR$243="","",'Deal_Master_Wide'!$CR$243)</x:f>
      </x:c>
      <x:c r="U1682" s="54" t="str">
        <x:f>IF('Deal_Master_Wide'!$CY$243="","",'Deal_Master_Wide'!$CY$243)</x:f>
      </x:c>
      <x:c r="V1682" s="56" t="str">
        <x:f>IF('Deal_Master_Wide'!$DF$243="","",'Deal_Master_Wide'!$DF$243)</x:f>
      </x:c>
      <x:c r="W1682" s="56" t="str">
        <x:f>IF('Deal_Master_Wide'!$DM$243="","",'Deal_Master_Wide'!$DM$243)</x:f>
      </x:c>
      <x:c r="X1682" s="56" t="str">
        <x:f>IF('Deal_Master_Wide'!$DT$243="","",'Deal_Master_Wide'!$DT$243)</x:f>
      </x:c>
      <x:c r="Y1682" s="118" t="str">
        <x:f>IF('Deal_Master_Wide'!$EA$243="","",'Deal_Master_Wide'!$EA$243)</x:f>
      </x:c>
      <x:c r="Z1682" s="118" t="str">
        <x:f>IF('Deal_Master_Wide'!$EH$243="","",'Deal_Master_Wide'!$EH$243)</x:f>
      </x:c>
      <x:c r="AA1682" s="52" t="str">
        <x:f>IF('Deal_Master_Wide'!$AL$243="","",'Deal_Master_Wide'!$AL$243)</x:f>
        <x:v>Unknown</x:v>
      </x:c>
      <x:c r="AB1682" s="54" t="n">
        <x:f>IF('Deal_Master_Wide'!$AF$243="","",'Deal_Master_Wide'!$AF$243)</x:f>
        <x:v>375</x:v>
      </x:c>
      <x:c r="AC1682" s="52" t="str">
        <x:f>IF(COUNT($P1682,$Q1682,$R1682,$S1682,$T1682,$U1682,$V1682,$W1682,$X1682)=9,"Yes","No")</x:f>
        <x:v>No</x:v>
      </x:c>
      <x:c r="AD1682" s="52" t="str">
        <x:f>IF(COUNT($Y1682,$Z1682)=2,"Yes","No")</x:f>
        <x:v>No</x:v>
      </x:c>
      <x:c r="AE1682" s="50" t="str"/>
      <x:c r="AF1682" t="str"/>
    </x:row>
    <x:row r="1683" ht="20" customHeight="1">
      <x:c r="A1683" s="50" t="str">
        <x:v>CTL-0241</x:v>
      </x:c>
      <x:c r="B1683" s="50" t="str">
        <x:v>Candidate alternative-rationale group</x:v>
      </x:c>
      <x:c r="C1683" s="52" t="str">
        <x:f>IF('Deal_Master_Wide'!$AU$243="","",'Deal_Master_Wide'!$AU$243)</x:f>
        <x:v>Not reviewed</x:v>
      </x:c>
      <x:c r="D1683" s="52" t="str">
        <x:f>IF('Deal_Master_Wide'!$AV$243="","",'Deal_Master_Wide'!$AV$243)</x:f>
        <x:v>Not assessed</x:v>
      </x:c>
      <x:c r="E1683" s="50" t="n">
        <x:v>0</x:v>
      </x:c>
      <x:c r="F1683" s="52" t="str">
        <x:f>IF(OR($C1683="High-confidence innovation-driven",$C1683="Medium-confidence innovation-driven"),1,IF($C1683="Clear alternative-rationale",0,""))</x:f>
      </x:c>
      <x:c r="G1683" s="52" t="str">
        <x:f>IF('Deal_Master_Wide'!$M$243="","",'Deal_Master_Wide'!$M$243)</x:f>
        <x:v>Review</x:v>
      </x:c>
      <x:c r="H1683" s="50" t="str">
        <x:v>Schering-Plough Corp</x:v>
      </x:c>
      <x:c r="I1683" s="50" t="str">
        <x:v>Oncoethix GmbH (Inactive)</x:v>
      </x:c>
      <x:c r="J1683" s="50" t="n">
        <x:v>2014</x:v>
      </x:c>
      <x:c r="K1683" s="50" t="n">
        <x:v>-2</x:v>
      </x:c>
      <x:c r="L1683" s="50" t="n">
        <x:v>2012</x:v>
      </x:c>
      <x:c r="M1683" s="50" t="n">
        <x:v>0</x:v>
      </x:c>
      <x:c r="N1683" s="50" t="n">
        <x:v>0</x:v>
      </x:c>
      <x:c r="O1683" s="52" t="str">
        <x:f>IF($F1683="","",$F1683*$M1683)</x:f>
      </x:c>
      <x:c r="P1683" s="54" t="str">
        <x:f>IF('Deal_Master_Wide'!$BQ$243="","",'Deal_Master_Wide'!$BQ$243)</x:f>
      </x:c>
      <x:c r="Q1683" s="54" t="str">
        <x:f>IF('Deal_Master_Wide'!$BX$243="","",'Deal_Master_Wide'!$BX$243)</x:f>
      </x:c>
      <x:c r="R1683" s="54" t="str">
        <x:f>IF('Deal_Master_Wide'!$CE$243="","",'Deal_Master_Wide'!$CE$243)</x:f>
      </x:c>
      <x:c r="S1683" s="54" t="str">
        <x:f>IF('Deal_Master_Wide'!$CL$243="","",'Deal_Master_Wide'!$CL$243)</x:f>
      </x:c>
      <x:c r="T1683" s="54" t="str">
        <x:f>IF('Deal_Master_Wide'!$CS$243="","",'Deal_Master_Wide'!$CS$243)</x:f>
      </x:c>
      <x:c r="U1683" s="54" t="str">
        <x:f>IF('Deal_Master_Wide'!$CZ$243="","",'Deal_Master_Wide'!$CZ$243)</x:f>
      </x:c>
      <x:c r="V1683" s="56" t="str">
        <x:f>IF('Deal_Master_Wide'!$DG$243="","",'Deal_Master_Wide'!$DG$243)</x:f>
      </x:c>
      <x:c r="W1683" s="56" t="str">
        <x:f>IF('Deal_Master_Wide'!$DN$243="","",'Deal_Master_Wide'!$DN$243)</x:f>
      </x:c>
      <x:c r="X1683" s="56" t="str">
        <x:f>IF('Deal_Master_Wide'!$DU$243="","",'Deal_Master_Wide'!$DU$243)</x:f>
      </x:c>
      <x:c r="Y1683" s="118" t="str">
        <x:f>IF('Deal_Master_Wide'!$EB$243="","",'Deal_Master_Wide'!$EB$243)</x:f>
      </x:c>
      <x:c r="Z1683" s="118" t="str">
        <x:f>IF('Deal_Master_Wide'!$EI$243="","",'Deal_Master_Wide'!$EI$243)</x:f>
      </x:c>
      <x:c r="AA1683" s="52" t="str">
        <x:f>IF('Deal_Master_Wide'!$AL$243="","",'Deal_Master_Wide'!$AL$243)</x:f>
        <x:v>Unknown</x:v>
      </x:c>
      <x:c r="AB1683" s="54" t="n">
        <x:f>IF('Deal_Master_Wide'!$AF$243="","",'Deal_Master_Wide'!$AF$243)</x:f>
        <x:v>375</x:v>
      </x:c>
      <x:c r="AC1683" s="52" t="str">
        <x:f>IF(COUNT($P1683,$Q1683,$R1683,$S1683,$T1683,$U1683,$V1683,$W1683,$X1683)=9,"Yes","No")</x:f>
        <x:v>No</x:v>
      </x:c>
      <x:c r="AD1683" s="52" t="str">
        <x:f>IF(COUNT($Y1683,$Z1683)=2,"Yes","No")</x:f>
        <x:v>No</x:v>
      </x:c>
      <x:c r="AE1683" s="50" t="str"/>
      <x:c r="AF1683" t="str"/>
    </x:row>
    <x:row r="1684" ht="20" customHeight="1">
      <x:c r="A1684" s="50" t="str">
        <x:v>CTL-0241</x:v>
      </x:c>
      <x:c r="B1684" s="50" t="str">
        <x:v>Candidate alternative-rationale group</x:v>
      </x:c>
      <x:c r="C1684" s="52" t="str">
        <x:f>IF('Deal_Master_Wide'!$AU$243="","",'Deal_Master_Wide'!$AU$243)</x:f>
        <x:v>Not reviewed</x:v>
      </x:c>
      <x:c r="D1684" s="52" t="str">
        <x:f>IF('Deal_Master_Wide'!$AV$243="","",'Deal_Master_Wide'!$AV$243)</x:f>
        <x:v>Not assessed</x:v>
      </x:c>
      <x:c r="E1684" s="50" t="n">
        <x:v>0</x:v>
      </x:c>
      <x:c r="F1684" s="52" t="str">
        <x:f>IF(OR($C1684="High-confidence innovation-driven",$C1684="Medium-confidence innovation-driven"),1,IF($C1684="Clear alternative-rationale",0,""))</x:f>
      </x:c>
      <x:c r="G1684" s="52" t="str">
        <x:f>IF('Deal_Master_Wide'!$M$243="","",'Deal_Master_Wide'!$M$243)</x:f>
        <x:v>Review</x:v>
      </x:c>
      <x:c r="H1684" s="50" t="str">
        <x:v>Schering-Plough Corp</x:v>
      </x:c>
      <x:c r="I1684" s="50" t="str">
        <x:v>Oncoethix GmbH (Inactive)</x:v>
      </x:c>
      <x:c r="J1684" s="50" t="n">
        <x:v>2014</x:v>
      </x:c>
      <x:c r="K1684" s="50" t="n">
        <x:v>-1</x:v>
      </x:c>
      <x:c r="L1684" s="50" t="n">
        <x:v>2013</x:v>
      </x:c>
      <x:c r="M1684" s="50" t="n">
        <x:v>0</x:v>
      </x:c>
      <x:c r="N1684" s="50" t="n">
        <x:v>0</x:v>
      </x:c>
      <x:c r="O1684" s="52" t="str">
        <x:f>IF($F1684="","",$F1684*$M1684)</x:f>
      </x:c>
      <x:c r="P1684" s="54" t="str">
        <x:f>IF('Deal_Master_Wide'!$BR$243="","",'Deal_Master_Wide'!$BR$243)</x:f>
      </x:c>
      <x:c r="Q1684" s="54" t="str">
        <x:f>IF('Deal_Master_Wide'!$BY$243="","",'Deal_Master_Wide'!$BY$243)</x:f>
      </x:c>
      <x:c r="R1684" s="54" t="str">
        <x:f>IF('Deal_Master_Wide'!$CF$243="","",'Deal_Master_Wide'!$CF$243)</x:f>
      </x:c>
      <x:c r="S1684" s="54" t="str">
        <x:f>IF('Deal_Master_Wide'!$CM$243="","",'Deal_Master_Wide'!$CM$243)</x:f>
      </x:c>
      <x:c r="T1684" s="54" t="str">
        <x:f>IF('Deal_Master_Wide'!$CT$243="","",'Deal_Master_Wide'!$CT$243)</x:f>
      </x:c>
      <x:c r="U1684" s="54" t="str">
        <x:f>IF('Deal_Master_Wide'!$DA$243="","",'Deal_Master_Wide'!$DA$243)</x:f>
      </x:c>
      <x:c r="V1684" s="56" t="str">
        <x:f>IF('Deal_Master_Wide'!$DH$243="","",'Deal_Master_Wide'!$DH$243)</x:f>
      </x:c>
      <x:c r="W1684" s="56" t="str">
        <x:f>IF('Deal_Master_Wide'!$DO$243="","",'Deal_Master_Wide'!$DO$243)</x:f>
      </x:c>
      <x:c r="X1684" s="56" t="str">
        <x:f>IF('Deal_Master_Wide'!$DV$243="","",'Deal_Master_Wide'!$DV$243)</x:f>
      </x:c>
      <x:c r="Y1684" s="118" t="str">
        <x:f>IF('Deal_Master_Wide'!$EC$243="","",'Deal_Master_Wide'!$EC$243)</x:f>
      </x:c>
      <x:c r="Z1684" s="118" t="str">
        <x:f>IF('Deal_Master_Wide'!$EJ$243="","",'Deal_Master_Wide'!$EJ$243)</x:f>
      </x:c>
      <x:c r="AA1684" s="52" t="str">
        <x:f>IF('Deal_Master_Wide'!$AL$243="","",'Deal_Master_Wide'!$AL$243)</x:f>
        <x:v>Unknown</x:v>
      </x:c>
      <x:c r="AB1684" s="54" t="n">
        <x:f>IF('Deal_Master_Wide'!$AF$243="","",'Deal_Master_Wide'!$AF$243)</x:f>
        <x:v>375</x:v>
      </x:c>
      <x:c r="AC1684" s="52" t="str">
        <x:f>IF(COUNT($P1684,$Q1684,$R1684,$S1684,$T1684,$U1684,$V1684,$W1684,$X1684)=9,"Yes","No")</x:f>
        <x:v>No</x:v>
      </x:c>
      <x:c r="AD1684" s="52" t="str">
        <x:f>IF(COUNT($Y1684,$Z1684)=2,"Yes","No")</x:f>
        <x:v>No</x:v>
      </x:c>
      <x:c r="AE1684" s="50" t="str"/>
      <x:c r="AF1684" t="str"/>
    </x:row>
    <x:row r="1685" ht="20" customHeight="1">
      <x:c r="A1685" s="50" t="str">
        <x:v>CTL-0241</x:v>
      </x:c>
      <x:c r="B1685" s="50" t="str">
        <x:v>Candidate alternative-rationale group</x:v>
      </x:c>
      <x:c r="C1685" s="52" t="str">
        <x:f>IF('Deal_Master_Wide'!$AU$243="","",'Deal_Master_Wide'!$AU$243)</x:f>
        <x:v>Not reviewed</x:v>
      </x:c>
      <x:c r="D1685" s="52" t="str">
        <x:f>IF('Deal_Master_Wide'!$AV$243="","",'Deal_Master_Wide'!$AV$243)</x:f>
        <x:v>Not assessed</x:v>
      </x:c>
      <x:c r="E1685" s="50" t="n">
        <x:v>0</x:v>
      </x:c>
      <x:c r="F1685" s="52" t="str">
        <x:f>IF(OR($C1685="High-confidence innovation-driven",$C1685="Medium-confidence innovation-driven"),1,IF($C1685="Clear alternative-rationale",0,""))</x:f>
      </x:c>
      <x:c r="G1685" s="52" t="str">
        <x:f>IF('Deal_Master_Wide'!$M$243="","",'Deal_Master_Wide'!$M$243)</x:f>
        <x:v>Review</x:v>
      </x:c>
      <x:c r="H1685" s="50" t="str">
        <x:v>Schering-Plough Corp</x:v>
      </x:c>
      <x:c r="I1685" s="50" t="str">
        <x:v>Oncoethix GmbH (Inactive)</x:v>
      </x:c>
      <x:c r="J1685" s="50" t="n">
        <x:v>2014</x:v>
      </x:c>
      <x:c r="K1685" s="50" t="n">
        <x:v>0</x:v>
      </x:c>
      <x:c r="L1685" s="50" t="n">
        <x:v>2014</x:v>
      </x:c>
      <x:c r="M1685" s="50" t="n">
        <x:v>0</x:v>
      </x:c>
      <x:c r="N1685" s="50" t="n">
        <x:v>1</x:v>
      </x:c>
      <x:c r="O1685" s="52" t="str">
        <x:f>IF($F1685="","",$F1685*$M1685)</x:f>
      </x:c>
      <x:c r="P1685" s="54" t="str">
        <x:f>IF('Deal_Master_Wide'!$BS$243="","",'Deal_Master_Wide'!$BS$243)</x:f>
      </x:c>
      <x:c r="Q1685" s="54" t="str">
        <x:f>IF('Deal_Master_Wide'!$BZ$243="","",'Deal_Master_Wide'!$BZ$243)</x:f>
      </x:c>
      <x:c r="R1685" s="54" t="str">
        <x:f>IF('Deal_Master_Wide'!$CG$243="","",'Deal_Master_Wide'!$CG$243)</x:f>
      </x:c>
      <x:c r="S1685" s="54" t="str">
        <x:f>IF('Deal_Master_Wide'!$CN$243="","",'Deal_Master_Wide'!$CN$243)</x:f>
      </x:c>
      <x:c r="T1685" s="54" t="str">
        <x:f>IF('Deal_Master_Wide'!$CU$243="","",'Deal_Master_Wide'!$CU$243)</x:f>
      </x:c>
      <x:c r="U1685" s="54" t="str">
        <x:f>IF('Deal_Master_Wide'!$DB$243="","",'Deal_Master_Wide'!$DB$243)</x:f>
      </x:c>
      <x:c r="V1685" s="56" t="str">
        <x:f>IF('Deal_Master_Wide'!$DI$243="","",'Deal_Master_Wide'!$DI$243)</x:f>
      </x:c>
      <x:c r="W1685" s="56" t="str">
        <x:f>IF('Deal_Master_Wide'!$DP$243="","",'Deal_Master_Wide'!$DP$243)</x:f>
      </x:c>
      <x:c r="X1685" s="56" t="str">
        <x:f>IF('Deal_Master_Wide'!$DW$243="","",'Deal_Master_Wide'!$DW$243)</x:f>
      </x:c>
      <x:c r="Y1685" s="118" t="str">
        <x:f>IF('Deal_Master_Wide'!$ED$243="","",'Deal_Master_Wide'!$ED$243)</x:f>
      </x:c>
      <x:c r="Z1685" s="118" t="str">
        <x:f>IF('Deal_Master_Wide'!$EK$243="","",'Deal_Master_Wide'!$EK$243)</x:f>
      </x:c>
      <x:c r="AA1685" s="52" t="str">
        <x:f>IF('Deal_Master_Wide'!$AL$243="","",'Deal_Master_Wide'!$AL$243)</x:f>
        <x:v>Unknown</x:v>
      </x:c>
      <x:c r="AB1685" s="54" t="n">
        <x:f>IF('Deal_Master_Wide'!$AF$243="","",'Deal_Master_Wide'!$AF$243)</x:f>
        <x:v>375</x:v>
      </x:c>
      <x:c r="AC1685" s="52" t="str">
        <x:f>IF(COUNT($P1685,$Q1685,$R1685,$S1685,$T1685,$U1685,$V1685,$W1685,$X1685)=9,"Yes","No")</x:f>
        <x:v>No</x:v>
      </x:c>
      <x:c r="AD1685" s="52" t="str">
        <x:f>IF(COUNT($Y1685,$Z1685)=2,"Yes","No")</x:f>
        <x:v>No</x:v>
      </x:c>
      <x:c r="AE1685" s="50" t="str"/>
      <x:c r="AF1685" t="str"/>
    </x:row>
    <x:row r="1686" ht="20" customHeight="1">
      <x:c r="A1686" s="50" t="str">
        <x:v>CTL-0241</x:v>
      </x:c>
      <x:c r="B1686" s="50" t="str">
        <x:v>Candidate alternative-rationale group</x:v>
      </x:c>
      <x:c r="C1686" s="52" t="str">
        <x:f>IF('Deal_Master_Wide'!$AU$243="","",'Deal_Master_Wide'!$AU$243)</x:f>
        <x:v>Not reviewed</x:v>
      </x:c>
      <x:c r="D1686" s="52" t="str">
        <x:f>IF('Deal_Master_Wide'!$AV$243="","",'Deal_Master_Wide'!$AV$243)</x:f>
        <x:v>Not assessed</x:v>
      </x:c>
      <x:c r="E1686" s="50" t="n">
        <x:v>0</x:v>
      </x:c>
      <x:c r="F1686" s="52" t="str">
        <x:f>IF(OR($C1686="High-confidence innovation-driven",$C1686="Medium-confidence innovation-driven"),1,IF($C1686="Clear alternative-rationale",0,""))</x:f>
      </x:c>
      <x:c r="G1686" s="52" t="str">
        <x:f>IF('Deal_Master_Wide'!$M$243="","",'Deal_Master_Wide'!$M$243)</x:f>
        <x:v>Review</x:v>
      </x:c>
      <x:c r="H1686" s="50" t="str">
        <x:v>Schering-Plough Corp</x:v>
      </x:c>
      <x:c r="I1686" s="50" t="str">
        <x:v>Oncoethix GmbH (Inactive)</x:v>
      </x:c>
      <x:c r="J1686" s="50" t="n">
        <x:v>2014</x:v>
      </x:c>
      <x:c r="K1686" s="50" t="n">
        <x:v>1</x:v>
      </x:c>
      <x:c r="L1686" s="50" t="n">
        <x:v>2015</x:v>
      </x:c>
      <x:c r="M1686" s="50" t="n">
        <x:v>1</x:v>
      </x:c>
      <x:c r="N1686" s="50" t="n">
        <x:v>1</x:v>
      </x:c>
      <x:c r="O1686" s="52" t="str">
        <x:f>IF($F1686="","",$F1686*$M1686)</x:f>
      </x:c>
      <x:c r="P1686" s="54" t="str">
        <x:f>IF('Deal_Master_Wide'!$BT$243="","",'Deal_Master_Wide'!$BT$243)</x:f>
      </x:c>
      <x:c r="Q1686" s="54" t="str">
        <x:f>IF('Deal_Master_Wide'!$CA$243="","",'Deal_Master_Wide'!$CA$243)</x:f>
      </x:c>
      <x:c r="R1686" s="54" t="str">
        <x:f>IF('Deal_Master_Wide'!$CH$243="","",'Deal_Master_Wide'!$CH$243)</x:f>
      </x:c>
      <x:c r="S1686" s="54" t="str">
        <x:f>IF('Deal_Master_Wide'!$CO$243="","",'Deal_Master_Wide'!$CO$243)</x:f>
      </x:c>
      <x:c r="T1686" s="54" t="str">
        <x:f>IF('Deal_Master_Wide'!$CV$243="","",'Deal_Master_Wide'!$CV$243)</x:f>
      </x:c>
      <x:c r="U1686" s="54" t="str">
        <x:f>IF('Deal_Master_Wide'!$DC$243="","",'Deal_Master_Wide'!$DC$243)</x:f>
      </x:c>
      <x:c r="V1686" s="56" t="str">
        <x:f>IF('Deal_Master_Wide'!$DJ$243="","",'Deal_Master_Wide'!$DJ$243)</x:f>
      </x:c>
      <x:c r="W1686" s="56" t="str">
        <x:f>IF('Deal_Master_Wide'!$DQ$243="","",'Deal_Master_Wide'!$DQ$243)</x:f>
      </x:c>
      <x:c r="X1686" s="56" t="str">
        <x:f>IF('Deal_Master_Wide'!$DX$243="","",'Deal_Master_Wide'!$DX$243)</x:f>
      </x:c>
      <x:c r="Y1686" s="118" t="str">
        <x:f>IF('Deal_Master_Wide'!$EE$243="","",'Deal_Master_Wide'!$EE$243)</x:f>
      </x:c>
      <x:c r="Z1686" s="118" t="str">
        <x:f>IF('Deal_Master_Wide'!$EL$243="","",'Deal_Master_Wide'!$EL$243)</x:f>
      </x:c>
      <x:c r="AA1686" s="52" t="str">
        <x:f>IF('Deal_Master_Wide'!$AL$243="","",'Deal_Master_Wide'!$AL$243)</x:f>
        <x:v>Unknown</x:v>
      </x:c>
      <x:c r="AB1686" s="54" t="n">
        <x:f>IF('Deal_Master_Wide'!$AF$243="","",'Deal_Master_Wide'!$AF$243)</x:f>
        <x:v>375</x:v>
      </x:c>
      <x:c r="AC1686" s="52" t="str">
        <x:f>IF(COUNT($P1686,$Q1686,$R1686,$S1686,$T1686,$U1686,$V1686,$W1686,$X1686)=9,"Yes","No")</x:f>
        <x:v>No</x:v>
      </x:c>
      <x:c r="AD1686" s="52" t="str">
        <x:f>IF(COUNT($Y1686,$Z1686)=2,"Yes","No")</x:f>
        <x:v>No</x:v>
      </x:c>
      <x:c r="AE1686" s="50" t="str"/>
      <x:c r="AF1686" t="str"/>
    </x:row>
    <x:row r="1687" ht="20" customHeight="1">
      <x:c r="A1687" s="50" t="str">
        <x:v>CTL-0241</x:v>
      </x:c>
      <x:c r="B1687" s="50" t="str">
        <x:v>Candidate alternative-rationale group</x:v>
      </x:c>
      <x:c r="C1687" s="52" t="str">
        <x:f>IF('Deal_Master_Wide'!$AU$243="","",'Deal_Master_Wide'!$AU$243)</x:f>
        <x:v>Not reviewed</x:v>
      </x:c>
      <x:c r="D1687" s="52" t="str">
        <x:f>IF('Deal_Master_Wide'!$AV$243="","",'Deal_Master_Wide'!$AV$243)</x:f>
        <x:v>Not assessed</x:v>
      </x:c>
      <x:c r="E1687" s="50" t="n">
        <x:v>0</x:v>
      </x:c>
      <x:c r="F1687" s="52" t="str">
        <x:f>IF(OR($C1687="High-confidence innovation-driven",$C1687="Medium-confidence innovation-driven"),1,IF($C1687="Clear alternative-rationale",0,""))</x:f>
      </x:c>
      <x:c r="G1687" s="52" t="str">
        <x:f>IF('Deal_Master_Wide'!$M$243="","",'Deal_Master_Wide'!$M$243)</x:f>
        <x:v>Review</x:v>
      </x:c>
      <x:c r="H1687" s="50" t="str">
        <x:v>Schering-Plough Corp</x:v>
      </x:c>
      <x:c r="I1687" s="50" t="str">
        <x:v>Oncoethix GmbH (Inactive)</x:v>
      </x:c>
      <x:c r="J1687" s="50" t="n">
        <x:v>2014</x:v>
      </x:c>
      <x:c r="K1687" s="50" t="n">
        <x:v>2</x:v>
      </x:c>
      <x:c r="L1687" s="50" t="n">
        <x:v>2016</x:v>
      </x:c>
      <x:c r="M1687" s="50" t="n">
        <x:v>1</x:v>
      </x:c>
      <x:c r="N1687" s="50" t="n">
        <x:v>1</x:v>
      </x:c>
      <x:c r="O1687" s="52" t="str">
        <x:f>IF($F1687="","",$F1687*$M1687)</x:f>
      </x:c>
      <x:c r="P1687" s="54" t="str">
        <x:f>IF('Deal_Master_Wide'!$BU$243="","",'Deal_Master_Wide'!$BU$243)</x:f>
      </x:c>
      <x:c r="Q1687" s="54" t="str">
        <x:f>IF('Deal_Master_Wide'!$CB$243="","",'Deal_Master_Wide'!$CB$243)</x:f>
      </x:c>
      <x:c r="R1687" s="54" t="str">
        <x:f>IF('Deal_Master_Wide'!$CI$243="","",'Deal_Master_Wide'!$CI$243)</x:f>
      </x:c>
      <x:c r="S1687" s="54" t="str">
        <x:f>IF('Deal_Master_Wide'!$CP$243="","",'Deal_Master_Wide'!$CP$243)</x:f>
      </x:c>
      <x:c r="T1687" s="54" t="str">
        <x:f>IF('Deal_Master_Wide'!$CW$243="","",'Deal_Master_Wide'!$CW$243)</x:f>
      </x:c>
      <x:c r="U1687" s="54" t="str">
        <x:f>IF('Deal_Master_Wide'!$DD$243="","",'Deal_Master_Wide'!$DD$243)</x:f>
      </x:c>
      <x:c r="V1687" s="56" t="str">
        <x:f>IF('Deal_Master_Wide'!$DK$243="","",'Deal_Master_Wide'!$DK$243)</x:f>
      </x:c>
      <x:c r="W1687" s="56" t="str">
        <x:f>IF('Deal_Master_Wide'!$DR$243="","",'Deal_Master_Wide'!$DR$243)</x:f>
      </x:c>
      <x:c r="X1687" s="56" t="str">
        <x:f>IF('Deal_Master_Wide'!$DY$243="","",'Deal_Master_Wide'!$DY$243)</x:f>
      </x:c>
      <x:c r="Y1687" s="118" t="str">
        <x:f>IF('Deal_Master_Wide'!$EF$243="","",'Deal_Master_Wide'!$EF$243)</x:f>
      </x:c>
      <x:c r="Z1687" s="118" t="str">
        <x:f>IF('Deal_Master_Wide'!$EM$243="","",'Deal_Master_Wide'!$EM$243)</x:f>
      </x:c>
      <x:c r="AA1687" s="52" t="str">
        <x:f>IF('Deal_Master_Wide'!$AL$243="","",'Deal_Master_Wide'!$AL$243)</x:f>
        <x:v>Unknown</x:v>
      </x:c>
      <x:c r="AB1687" s="54" t="n">
        <x:f>IF('Deal_Master_Wide'!$AF$243="","",'Deal_Master_Wide'!$AF$243)</x:f>
        <x:v>375</x:v>
      </x:c>
      <x:c r="AC1687" s="52" t="str">
        <x:f>IF(COUNT($P1687,$Q1687,$R1687,$S1687,$T1687,$U1687,$V1687,$W1687,$X1687)=9,"Yes","No")</x:f>
        <x:v>No</x:v>
      </x:c>
      <x:c r="AD1687" s="52" t="str">
        <x:f>IF(COUNT($Y1687,$Z1687)=2,"Yes","No")</x:f>
        <x:v>No</x:v>
      </x:c>
      <x:c r="AE1687" s="50" t="str"/>
      <x:c r="AF1687" t="str"/>
    </x:row>
    <x:row r="1688" ht="20" customHeight="1">
      <x:c r="A1688" s="50" t="str">
        <x:v>CTL-0241</x:v>
      </x:c>
      <x:c r="B1688" s="50" t="str">
        <x:v>Candidate alternative-rationale group</x:v>
      </x:c>
      <x:c r="C1688" s="52" t="str">
        <x:f>IF('Deal_Master_Wide'!$AU$243="","",'Deal_Master_Wide'!$AU$243)</x:f>
        <x:v>Not reviewed</x:v>
      </x:c>
      <x:c r="D1688" s="52" t="str">
        <x:f>IF('Deal_Master_Wide'!$AV$243="","",'Deal_Master_Wide'!$AV$243)</x:f>
        <x:v>Not assessed</x:v>
      </x:c>
      <x:c r="E1688" s="50" t="n">
        <x:v>0</x:v>
      </x:c>
      <x:c r="F1688" s="52" t="str">
        <x:f>IF(OR($C1688="High-confidence innovation-driven",$C1688="Medium-confidence innovation-driven"),1,IF($C1688="Clear alternative-rationale",0,""))</x:f>
      </x:c>
      <x:c r="G1688" s="52" t="str">
        <x:f>IF('Deal_Master_Wide'!$M$243="","",'Deal_Master_Wide'!$M$243)</x:f>
        <x:v>Review</x:v>
      </x:c>
      <x:c r="H1688" s="50" t="str">
        <x:v>Schering-Plough Corp</x:v>
      </x:c>
      <x:c r="I1688" s="50" t="str">
        <x:v>Oncoethix GmbH (Inactive)</x:v>
      </x:c>
      <x:c r="J1688" s="50" t="n">
        <x:v>2014</x:v>
      </x:c>
      <x:c r="K1688" s="50" t="n">
        <x:v>3</x:v>
      </x:c>
      <x:c r="L1688" s="50" t="n">
        <x:v>2017</x:v>
      </x:c>
      <x:c r="M1688" s="50" t="n">
        <x:v>1</x:v>
      </x:c>
      <x:c r="N1688" s="50" t="n">
        <x:v>1</x:v>
      </x:c>
      <x:c r="O1688" s="52" t="str">
        <x:f>IF($F1688="","",$F1688*$M1688)</x:f>
      </x:c>
      <x:c r="P1688" s="54" t="str">
        <x:f>IF('Deal_Master_Wide'!$BV$243="","",'Deal_Master_Wide'!$BV$243)</x:f>
      </x:c>
      <x:c r="Q1688" s="54" t="str">
        <x:f>IF('Deal_Master_Wide'!$CC$243="","",'Deal_Master_Wide'!$CC$243)</x:f>
      </x:c>
      <x:c r="R1688" s="54" t="str">
        <x:f>IF('Deal_Master_Wide'!$CJ$243="","",'Deal_Master_Wide'!$CJ$243)</x:f>
      </x:c>
      <x:c r="S1688" s="54" t="str">
        <x:f>IF('Deal_Master_Wide'!$CQ$243="","",'Deal_Master_Wide'!$CQ$243)</x:f>
      </x:c>
      <x:c r="T1688" s="54" t="str">
        <x:f>IF('Deal_Master_Wide'!$CX$243="","",'Deal_Master_Wide'!$CX$243)</x:f>
      </x:c>
      <x:c r="U1688" s="54" t="str">
        <x:f>IF('Deal_Master_Wide'!$DE$243="","",'Deal_Master_Wide'!$DE$243)</x:f>
      </x:c>
      <x:c r="V1688" s="56" t="str">
        <x:f>IF('Deal_Master_Wide'!$DL$243="","",'Deal_Master_Wide'!$DL$243)</x:f>
      </x:c>
      <x:c r="W1688" s="56" t="str">
        <x:f>IF('Deal_Master_Wide'!$DS$243="","",'Deal_Master_Wide'!$DS$243)</x:f>
      </x:c>
      <x:c r="X1688" s="56" t="str">
        <x:f>IF('Deal_Master_Wide'!$DZ$243="","",'Deal_Master_Wide'!$DZ$243)</x:f>
      </x:c>
      <x:c r="Y1688" s="118" t="str">
        <x:f>IF('Deal_Master_Wide'!$EG$243="","",'Deal_Master_Wide'!$EG$243)</x:f>
      </x:c>
      <x:c r="Z1688" s="118" t="str">
        <x:f>IF('Deal_Master_Wide'!$EN$243="","",'Deal_Master_Wide'!$EN$243)</x:f>
      </x:c>
      <x:c r="AA1688" s="52" t="str">
        <x:f>IF('Deal_Master_Wide'!$AL$243="","",'Deal_Master_Wide'!$AL$243)</x:f>
        <x:v>Unknown</x:v>
      </x:c>
      <x:c r="AB1688" s="54" t="n">
        <x:f>IF('Deal_Master_Wide'!$AF$243="","",'Deal_Master_Wide'!$AF$243)</x:f>
        <x:v>375</x:v>
      </x:c>
      <x:c r="AC1688" s="52" t="str">
        <x:f>IF(COUNT($P1688,$Q1688,$R1688,$S1688,$T1688,$U1688,$V1688,$W1688,$X1688)=9,"Yes","No")</x:f>
        <x:v>No</x:v>
      </x:c>
      <x:c r="AD1688" s="52" t="str">
        <x:f>IF(COUNT($Y1688,$Z1688)=2,"Yes","No")</x:f>
        <x:v>No</x:v>
      </x:c>
      <x:c r="AE1688" s="50" t="str"/>
      <x:c r="AF1688" t="str"/>
    </x:row>
    <x:row r="1689" ht="20" customHeight="1">
      <x:c r="A1689" s="50" t="str">
        <x:v>CTL-0242</x:v>
      </x:c>
      <x:c r="B1689" s="50" t="str">
        <x:v>Candidate alternative-rationale group</x:v>
      </x:c>
      <x:c r="C1689" s="52" t="str">
        <x:f>IF('Deal_Master_Wide'!$AU$244="","",'Deal_Master_Wide'!$AU$244)</x:f>
        <x:v>Not reviewed</x:v>
      </x:c>
      <x:c r="D1689" s="52" t="str">
        <x:f>IF('Deal_Master_Wide'!$AV$244="","",'Deal_Master_Wide'!$AV$244)</x:f>
        <x:v>Not assessed</x:v>
      </x:c>
      <x:c r="E1689" s="50" t="n">
        <x:v>0</x:v>
      </x:c>
      <x:c r="F1689" s="52" t="str">
        <x:f>IF(OR($C1689="High-confidence innovation-driven",$C1689="Medium-confidence innovation-driven"),1,IF($C1689="Clear alternative-rationale",0,""))</x:f>
      </x:c>
      <x:c r="G1689" s="52" t="str">
        <x:f>IF('Deal_Master_Wide'!$M$244="","",'Deal_Master_Wide'!$M$244)</x:f>
        <x:v>Review</x:v>
      </x:c>
      <x:c r="H1689" s="50" t="str">
        <x:v>Biodexa Ltd</x:v>
      </x:c>
      <x:c r="I1689" s="50" t="str">
        <x:v>Q Chip, Ltd.</x:v>
      </x:c>
      <x:c r="J1689" s="50" t="n">
        <x:v>2014</x:v>
      </x:c>
      <x:c r="K1689" s="50" t="n">
        <x:v>-3</x:v>
      </x:c>
      <x:c r="L1689" s="50" t="n">
        <x:v>2011</x:v>
      </x:c>
      <x:c r="M1689" s="50" t="n">
        <x:v>0</x:v>
      </x:c>
      <x:c r="N1689" s="50" t="n">
        <x:v>0</x:v>
      </x:c>
      <x:c r="O1689" s="52" t="str">
        <x:f>IF($F1689="","",$F1689*$M1689)</x:f>
      </x:c>
      <x:c r="P1689" s="54" t="str">
        <x:f>IF('Deal_Master_Wide'!$BP$244="","",'Deal_Master_Wide'!$BP$244)</x:f>
      </x:c>
      <x:c r="Q1689" s="54" t="str">
        <x:f>IF('Deal_Master_Wide'!$BW$244="","",'Deal_Master_Wide'!$BW$244)</x:f>
      </x:c>
      <x:c r="R1689" s="54" t="str">
        <x:f>IF('Deal_Master_Wide'!$CD$244="","",'Deal_Master_Wide'!$CD$244)</x:f>
      </x:c>
      <x:c r="S1689" s="54" t="str">
        <x:f>IF('Deal_Master_Wide'!$CK$244="","",'Deal_Master_Wide'!$CK$244)</x:f>
      </x:c>
      <x:c r="T1689" s="54" t="str">
        <x:f>IF('Deal_Master_Wide'!$CR$244="","",'Deal_Master_Wide'!$CR$244)</x:f>
      </x:c>
      <x:c r="U1689" s="54" t="str">
        <x:f>IF('Deal_Master_Wide'!$CY$244="","",'Deal_Master_Wide'!$CY$244)</x:f>
      </x:c>
      <x:c r="V1689" s="56" t="str">
        <x:f>IF('Deal_Master_Wide'!$DF$244="","",'Deal_Master_Wide'!$DF$244)</x:f>
      </x:c>
      <x:c r="W1689" s="56" t="str">
        <x:f>IF('Deal_Master_Wide'!$DM$244="","",'Deal_Master_Wide'!$DM$244)</x:f>
      </x:c>
      <x:c r="X1689" s="56" t="str">
        <x:f>IF('Deal_Master_Wide'!$DT$244="","",'Deal_Master_Wide'!$DT$244)</x:f>
      </x:c>
      <x:c r="Y1689" s="118" t="str">
        <x:f>IF('Deal_Master_Wide'!$EA$244="","",'Deal_Master_Wide'!$EA$244)</x:f>
      </x:c>
      <x:c r="Z1689" s="118" t="str">
        <x:f>IF('Deal_Master_Wide'!$EH$244="","",'Deal_Master_Wide'!$EH$244)</x:f>
      </x:c>
      <x:c r="AA1689" s="52" t="str">
        <x:f>IF('Deal_Master_Wide'!$AL$244="","",'Deal_Master_Wide'!$AL$244)</x:f>
        <x:v>Unknown</x:v>
      </x:c>
      <x:c r="AB1689" s="54" t="str">
        <x:f>IF('Deal_Master_Wide'!$AF$244="","",'Deal_Master_Wide'!$AF$244)</x:f>
      </x:c>
      <x:c r="AC1689" s="52" t="str">
        <x:f>IF(COUNT($P1689,$Q1689,$R1689,$S1689,$T1689,$U1689,$V1689,$W1689,$X1689)=9,"Yes","No")</x:f>
        <x:v>No</x:v>
      </x:c>
      <x:c r="AD1689" s="52" t="str">
        <x:f>IF(COUNT($Y1689,$Z1689)=2,"Yes","No")</x:f>
        <x:v>No</x:v>
      </x:c>
      <x:c r="AE1689" s="50" t="str"/>
      <x:c r="AF1689" t="str"/>
    </x:row>
    <x:row r="1690" ht="20" customHeight="1">
      <x:c r="A1690" s="50" t="str">
        <x:v>CTL-0242</x:v>
      </x:c>
      <x:c r="B1690" s="50" t="str">
        <x:v>Candidate alternative-rationale group</x:v>
      </x:c>
      <x:c r="C1690" s="52" t="str">
        <x:f>IF('Deal_Master_Wide'!$AU$244="","",'Deal_Master_Wide'!$AU$244)</x:f>
        <x:v>Not reviewed</x:v>
      </x:c>
      <x:c r="D1690" s="52" t="str">
        <x:f>IF('Deal_Master_Wide'!$AV$244="","",'Deal_Master_Wide'!$AV$244)</x:f>
        <x:v>Not assessed</x:v>
      </x:c>
      <x:c r="E1690" s="50" t="n">
        <x:v>0</x:v>
      </x:c>
      <x:c r="F1690" s="52" t="str">
        <x:f>IF(OR($C1690="High-confidence innovation-driven",$C1690="Medium-confidence innovation-driven"),1,IF($C1690="Clear alternative-rationale",0,""))</x:f>
      </x:c>
      <x:c r="G1690" s="52" t="str">
        <x:f>IF('Deal_Master_Wide'!$M$244="","",'Deal_Master_Wide'!$M$244)</x:f>
        <x:v>Review</x:v>
      </x:c>
      <x:c r="H1690" s="50" t="str">
        <x:v>Biodexa Ltd</x:v>
      </x:c>
      <x:c r="I1690" s="50" t="str">
        <x:v>Q Chip, Ltd.</x:v>
      </x:c>
      <x:c r="J1690" s="50" t="n">
        <x:v>2014</x:v>
      </x:c>
      <x:c r="K1690" s="50" t="n">
        <x:v>-2</x:v>
      </x:c>
      <x:c r="L1690" s="50" t="n">
        <x:v>2012</x:v>
      </x:c>
      <x:c r="M1690" s="50" t="n">
        <x:v>0</x:v>
      </x:c>
      <x:c r="N1690" s="50" t="n">
        <x:v>0</x:v>
      </x:c>
      <x:c r="O1690" s="52" t="str">
        <x:f>IF($F1690="","",$F1690*$M1690)</x:f>
      </x:c>
      <x:c r="P1690" s="54" t="str">
        <x:f>IF('Deal_Master_Wide'!$BQ$244="","",'Deal_Master_Wide'!$BQ$244)</x:f>
      </x:c>
      <x:c r="Q1690" s="54" t="str">
        <x:f>IF('Deal_Master_Wide'!$BX$244="","",'Deal_Master_Wide'!$BX$244)</x:f>
      </x:c>
      <x:c r="R1690" s="54" t="str">
        <x:f>IF('Deal_Master_Wide'!$CE$244="","",'Deal_Master_Wide'!$CE$244)</x:f>
      </x:c>
      <x:c r="S1690" s="54" t="str">
        <x:f>IF('Deal_Master_Wide'!$CL$244="","",'Deal_Master_Wide'!$CL$244)</x:f>
      </x:c>
      <x:c r="T1690" s="54" t="str">
        <x:f>IF('Deal_Master_Wide'!$CS$244="","",'Deal_Master_Wide'!$CS$244)</x:f>
      </x:c>
      <x:c r="U1690" s="54" t="str">
        <x:f>IF('Deal_Master_Wide'!$CZ$244="","",'Deal_Master_Wide'!$CZ$244)</x:f>
      </x:c>
      <x:c r="V1690" s="56" t="str">
        <x:f>IF('Deal_Master_Wide'!$DG$244="","",'Deal_Master_Wide'!$DG$244)</x:f>
      </x:c>
      <x:c r="W1690" s="56" t="str">
        <x:f>IF('Deal_Master_Wide'!$DN$244="","",'Deal_Master_Wide'!$DN$244)</x:f>
      </x:c>
      <x:c r="X1690" s="56" t="str">
        <x:f>IF('Deal_Master_Wide'!$DU$244="","",'Deal_Master_Wide'!$DU$244)</x:f>
      </x:c>
      <x:c r="Y1690" s="118" t="str">
        <x:f>IF('Deal_Master_Wide'!$EB$244="","",'Deal_Master_Wide'!$EB$244)</x:f>
      </x:c>
      <x:c r="Z1690" s="118" t="str">
        <x:f>IF('Deal_Master_Wide'!$EI$244="","",'Deal_Master_Wide'!$EI$244)</x:f>
      </x:c>
      <x:c r="AA1690" s="52" t="str">
        <x:f>IF('Deal_Master_Wide'!$AL$244="","",'Deal_Master_Wide'!$AL$244)</x:f>
        <x:v>Unknown</x:v>
      </x:c>
      <x:c r="AB1690" s="54" t="str">
        <x:f>IF('Deal_Master_Wide'!$AF$244="","",'Deal_Master_Wide'!$AF$244)</x:f>
      </x:c>
      <x:c r="AC1690" s="52" t="str">
        <x:f>IF(COUNT($P1690,$Q1690,$R1690,$S1690,$T1690,$U1690,$V1690,$W1690,$X1690)=9,"Yes","No")</x:f>
        <x:v>No</x:v>
      </x:c>
      <x:c r="AD1690" s="52" t="str">
        <x:f>IF(COUNT($Y1690,$Z1690)=2,"Yes","No")</x:f>
        <x:v>No</x:v>
      </x:c>
      <x:c r="AE1690" s="50" t="str"/>
      <x:c r="AF1690" t="str"/>
    </x:row>
    <x:row r="1691" ht="20" customHeight="1">
      <x:c r="A1691" s="50" t="str">
        <x:v>CTL-0242</x:v>
      </x:c>
      <x:c r="B1691" s="50" t="str">
        <x:v>Candidate alternative-rationale group</x:v>
      </x:c>
      <x:c r="C1691" s="52" t="str">
        <x:f>IF('Deal_Master_Wide'!$AU$244="","",'Deal_Master_Wide'!$AU$244)</x:f>
        <x:v>Not reviewed</x:v>
      </x:c>
      <x:c r="D1691" s="52" t="str">
        <x:f>IF('Deal_Master_Wide'!$AV$244="","",'Deal_Master_Wide'!$AV$244)</x:f>
        <x:v>Not assessed</x:v>
      </x:c>
      <x:c r="E1691" s="50" t="n">
        <x:v>0</x:v>
      </x:c>
      <x:c r="F1691" s="52" t="str">
        <x:f>IF(OR($C1691="High-confidence innovation-driven",$C1691="Medium-confidence innovation-driven"),1,IF($C1691="Clear alternative-rationale",0,""))</x:f>
      </x:c>
      <x:c r="G1691" s="52" t="str">
        <x:f>IF('Deal_Master_Wide'!$M$244="","",'Deal_Master_Wide'!$M$244)</x:f>
        <x:v>Review</x:v>
      </x:c>
      <x:c r="H1691" s="50" t="str">
        <x:v>Biodexa Ltd</x:v>
      </x:c>
      <x:c r="I1691" s="50" t="str">
        <x:v>Q Chip, Ltd.</x:v>
      </x:c>
      <x:c r="J1691" s="50" t="n">
        <x:v>2014</x:v>
      </x:c>
      <x:c r="K1691" s="50" t="n">
        <x:v>-1</x:v>
      </x:c>
      <x:c r="L1691" s="50" t="n">
        <x:v>2013</x:v>
      </x:c>
      <x:c r="M1691" s="50" t="n">
        <x:v>0</x:v>
      </x:c>
      <x:c r="N1691" s="50" t="n">
        <x:v>0</x:v>
      </x:c>
      <x:c r="O1691" s="52" t="str">
        <x:f>IF($F1691="","",$F1691*$M1691)</x:f>
      </x:c>
      <x:c r="P1691" s="54" t="str">
        <x:f>IF('Deal_Master_Wide'!$BR$244="","",'Deal_Master_Wide'!$BR$244)</x:f>
      </x:c>
      <x:c r="Q1691" s="54" t="str">
        <x:f>IF('Deal_Master_Wide'!$BY$244="","",'Deal_Master_Wide'!$BY$244)</x:f>
      </x:c>
      <x:c r="R1691" s="54" t="str">
        <x:f>IF('Deal_Master_Wide'!$CF$244="","",'Deal_Master_Wide'!$CF$244)</x:f>
      </x:c>
      <x:c r="S1691" s="54" t="str">
        <x:f>IF('Deal_Master_Wide'!$CM$244="","",'Deal_Master_Wide'!$CM$244)</x:f>
      </x:c>
      <x:c r="T1691" s="54" t="str">
        <x:f>IF('Deal_Master_Wide'!$CT$244="","",'Deal_Master_Wide'!$CT$244)</x:f>
      </x:c>
      <x:c r="U1691" s="54" t="str">
        <x:f>IF('Deal_Master_Wide'!$DA$244="","",'Deal_Master_Wide'!$DA$244)</x:f>
      </x:c>
      <x:c r="V1691" s="56" t="str">
        <x:f>IF('Deal_Master_Wide'!$DH$244="","",'Deal_Master_Wide'!$DH$244)</x:f>
      </x:c>
      <x:c r="W1691" s="56" t="str">
        <x:f>IF('Deal_Master_Wide'!$DO$244="","",'Deal_Master_Wide'!$DO$244)</x:f>
      </x:c>
      <x:c r="X1691" s="56" t="str">
        <x:f>IF('Deal_Master_Wide'!$DV$244="","",'Deal_Master_Wide'!$DV$244)</x:f>
      </x:c>
      <x:c r="Y1691" s="118" t="str">
        <x:f>IF('Deal_Master_Wide'!$EC$244="","",'Deal_Master_Wide'!$EC$244)</x:f>
      </x:c>
      <x:c r="Z1691" s="118" t="str">
        <x:f>IF('Deal_Master_Wide'!$EJ$244="","",'Deal_Master_Wide'!$EJ$244)</x:f>
      </x:c>
      <x:c r="AA1691" s="52" t="str">
        <x:f>IF('Deal_Master_Wide'!$AL$244="","",'Deal_Master_Wide'!$AL$244)</x:f>
        <x:v>Unknown</x:v>
      </x:c>
      <x:c r="AB1691" s="54" t="str">
        <x:f>IF('Deal_Master_Wide'!$AF$244="","",'Deal_Master_Wide'!$AF$244)</x:f>
      </x:c>
      <x:c r="AC1691" s="52" t="str">
        <x:f>IF(COUNT($P1691,$Q1691,$R1691,$S1691,$T1691,$U1691,$V1691,$W1691,$X1691)=9,"Yes","No")</x:f>
        <x:v>No</x:v>
      </x:c>
      <x:c r="AD1691" s="52" t="str">
        <x:f>IF(COUNT($Y1691,$Z1691)=2,"Yes","No")</x:f>
        <x:v>No</x:v>
      </x:c>
      <x:c r="AE1691" s="50" t="str"/>
      <x:c r="AF1691" t="str"/>
    </x:row>
    <x:row r="1692" ht="20" customHeight="1">
      <x:c r="A1692" s="50" t="str">
        <x:v>CTL-0242</x:v>
      </x:c>
      <x:c r="B1692" s="50" t="str">
        <x:v>Candidate alternative-rationale group</x:v>
      </x:c>
      <x:c r="C1692" s="52" t="str">
        <x:f>IF('Deal_Master_Wide'!$AU$244="","",'Deal_Master_Wide'!$AU$244)</x:f>
        <x:v>Not reviewed</x:v>
      </x:c>
      <x:c r="D1692" s="52" t="str">
        <x:f>IF('Deal_Master_Wide'!$AV$244="","",'Deal_Master_Wide'!$AV$244)</x:f>
        <x:v>Not assessed</x:v>
      </x:c>
      <x:c r="E1692" s="50" t="n">
        <x:v>0</x:v>
      </x:c>
      <x:c r="F1692" s="52" t="str">
        <x:f>IF(OR($C1692="High-confidence innovation-driven",$C1692="Medium-confidence innovation-driven"),1,IF($C1692="Clear alternative-rationale",0,""))</x:f>
      </x:c>
      <x:c r="G1692" s="52" t="str">
        <x:f>IF('Deal_Master_Wide'!$M$244="","",'Deal_Master_Wide'!$M$244)</x:f>
        <x:v>Review</x:v>
      </x:c>
      <x:c r="H1692" s="50" t="str">
        <x:v>Biodexa Ltd</x:v>
      </x:c>
      <x:c r="I1692" s="50" t="str">
        <x:v>Q Chip, Ltd.</x:v>
      </x:c>
      <x:c r="J1692" s="50" t="n">
        <x:v>2014</x:v>
      </x:c>
      <x:c r="K1692" s="50" t="n">
        <x:v>0</x:v>
      </x:c>
      <x:c r="L1692" s="50" t="n">
        <x:v>2014</x:v>
      </x:c>
      <x:c r="M1692" s="50" t="n">
        <x:v>0</x:v>
      </x:c>
      <x:c r="N1692" s="50" t="n">
        <x:v>1</x:v>
      </x:c>
      <x:c r="O1692" s="52" t="str">
        <x:f>IF($F1692="","",$F1692*$M1692)</x:f>
      </x:c>
      <x:c r="P1692" s="54" t="str">
        <x:f>IF('Deal_Master_Wide'!$BS$244="","",'Deal_Master_Wide'!$BS$244)</x:f>
      </x:c>
      <x:c r="Q1692" s="54" t="str">
        <x:f>IF('Deal_Master_Wide'!$BZ$244="","",'Deal_Master_Wide'!$BZ$244)</x:f>
      </x:c>
      <x:c r="R1692" s="54" t="str">
        <x:f>IF('Deal_Master_Wide'!$CG$244="","",'Deal_Master_Wide'!$CG$244)</x:f>
      </x:c>
      <x:c r="S1692" s="54" t="str">
        <x:f>IF('Deal_Master_Wide'!$CN$244="","",'Deal_Master_Wide'!$CN$244)</x:f>
      </x:c>
      <x:c r="T1692" s="54" t="str">
        <x:f>IF('Deal_Master_Wide'!$CU$244="","",'Deal_Master_Wide'!$CU$244)</x:f>
      </x:c>
      <x:c r="U1692" s="54" t="str">
        <x:f>IF('Deal_Master_Wide'!$DB$244="","",'Deal_Master_Wide'!$DB$244)</x:f>
      </x:c>
      <x:c r="V1692" s="56" t="str">
        <x:f>IF('Deal_Master_Wide'!$DI$244="","",'Deal_Master_Wide'!$DI$244)</x:f>
      </x:c>
      <x:c r="W1692" s="56" t="str">
        <x:f>IF('Deal_Master_Wide'!$DP$244="","",'Deal_Master_Wide'!$DP$244)</x:f>
      </x:c>
      <x:c r="X1692" s="56" t="str">
        <x:f>IF('Deal_Master_Wide'!$DW$244="","",'Deal_Master_Wide'!$DW$244)</x:f>
      </x:c>
      <x:c r="Y1692" s="118" t="str">
        <x:f>IF('Deal_Master_Wide'!$ED$244="","",'Deal_Master_Wide'!$ED$244)</x:f>
      </x:c>
      <x:c r="Z1692" s="118" t="str">
        <x:f>IF('Deal_Master_Wide'!$EK$244="","",'Deal_Master_Wide'!$EK$244)</x:f>
      </x:c>
      <x:c r="AA1692" s="52" t="str">
        <x:f>IF('Deal_Master_Wide'!$AL$244="","",'Deal_Master_Wide'!$AL$244)</x:f>
        <x:v>Unknown</x:v>
      </x:c>
      <x:c r="AB1692" s="54" t="str">
        <x:f>IF('Deal_Master_Wide'!$AF$244="","",'Deal_Master_Wide'!$AF$244)</x:f>
      </x:c>
      <x:c r="AC1692" s="52" t="str">
        <x:f>IF(COUNT($P1692,$Q1692,$R1692,$S1692,$T1692,$U1692,$V1692,$W1692,$X1692)=9,"Yes","No")</x:f>
        <x:v>No</x:v>
      </x:c>
      <x:c r="AD1692" s="52" t="str">
        <x:f>IF(COUNT($Y1692,$Z1692)=2,"Yes","No")</x:f>
        <x:v>No</x:v>
      </x:c>
      <x:c r="AE1692" s="50" t="str"/>
      <x:c r="AF1692" t="str"/>
    </x:row>
    <x:row r="1693" ht="20" customHeight="1">
      <x:c r="A1693" s="50" t="str">
        <x:v>CTL-0242</x:v>
      </x:c>
      <x:c r="B1693" s="50" t="str">
        <x:v>Candidate alternative-rationale group</x:v>
      </x:c>
      <x:c r="C1693" s="52" t="str">
        <x:f>IF('Deal_Master_Wide'!$AU$244="","",'Deal_Master_Wide'!$AU$244)</x:f>
        <x:v>Not reviewed</x:v>
      </x:c>
      <x:c r="D1693" s="52" t="str">
        <x:f>IF('Deal_Master_Wide'!$AV$244="","",'Deal_Master_Wide'!$AV$244)</x:f>
        <x:v>Not assessed</x:v>
      </x:c>
      <x:c r="E1693" s="50" t="n">
        <x:v>0</x:v>
      </x:c>
      <x:c r="F1693" s="52" t="str">
        <x:f>IF(OR($C1693="High-confidence innovation-driven",$C1693="Medium-confidence innovation-driven"),1,IF($C1693="Clear alternative-rationale",0,""))</x:f>
      </x:c>
      <x:c r="G1693" s="52" t="str">
        <x:f>IF('Deal_Master_Wide'!$M$244="","",'Deal_Master_Wide'!$M$244)</x:f>
        <x:v>Review</x:v>
      </x:c>
      <x:c r="H1693" s="50" t="str">
        <x:v>Biodexa Ltd</x:v>
      </x:c>
      <x:c r="I1693" s="50" t="str">
        <x:v>Q Chip, Ltd.</x:v>
      </x:c>
      <x:c r="J1693" s="50" t="n">
        <x:v>2014</x:v>
      </x:c>
      <x:c r="K1693" s="50" t="n">
        <x:v>1</x:v>
      </x:c>
      <x:c r="L1693" s="50" t="n">
        <x:v>2015</x:v>
      </x:c>
      <x:c r="M1693" s="50" t="n">
        <x:v>1</x:v>
      </x:c>
      <x:c r="N1693" s="50" t="n">
        <x:v>1</x:v>
      </x:c>
      <x:c r="O1693" s="52" t="str">
        <x:f>IF($F1693="","",$F1693*$M1693)</x:f>
      </x:c>
      <x:c r="P1693" s="54" t="str">
        <x:f>IF('Deal_Master_Wide'!$BT$244="","",'Deal_Master_Wide'!$BT$244)</x:f>
      </x:c>
      <x:c r="Q1693" s="54" t="str">
        <x:f>IF('Deal_Master_Wide'!$CA$244="","",'Deal_Master_Wide'!$CA$244)</x:f>
      </x:c>
      <x:c r="R1693" s="54" t="str">
        <x:f>IF('Deal_Master_Wide'!$CH$244="","",'Deal_Master_Wide'!$CH$244)</x:f>
      </x:c>
      <x:c r="S1693" s="54" t="str">
        <x:f>IF('Deal_Master_Wide'!$CO$244="","",'Deal_Master_Wide'!$CO$244)</x:f>
      </x:c>
      <x:c r="T1693" s="54" t="str">
        <x:f>IF('Deal_Master_Wide'!$CV$244="","",'Deal_Master_Wide'!$CV$244)</x:f>
      </x:c>
      <x:c r="U1693" s="54" t="str">
        <x:f>IF('Deal_Master_Wide'!$DC$244="","",'Deal_Master_Wide'!$DC$244)</x:f>
      </x:c>
      <x:c r="V1693" s="56" t="str">
        <x:f>IF('Deal_Master_Wide'!$DJ$244="","",'Deal_Master_Wide'!$DJ$244)</x:f>
      </x:c>
      <x:c r="W1693" s="56" t="str">
        <x:f>IF('Deal_Master_Wide'!$DQ$244="","",'Deal_Master_Wide'!$DQ$244)</x:f>
      </x:c>
      <x:c r="X1693" s="56" t="str">
        <x:f>IF('Deal_Master_Wide'!$DX$244="","",'Deal_Master_Wide'!$DX$244)</x:f>
      </x:c>
      <x:c r="Y1693" s="118" t="str">
        <x:f>IF('Deal_Master_Wide'!$EE$244="","",'Deal_Master_Wide'!$EE$244)</x:f>
      </x:c>
      <x:c r="Z1693" s="118" t="str">
        <x:f>IF('Deal_Master_Wide'!$EL$244="","",'Deal_Master_Wide'!$EL$244)</x:f>
      </x:c>
      <x:c r="AA1693" s="52" t="str">
        <x:f>IF('Deal_Master_Wide'!$AL$244="","",'Deal_Master_Wide'!$AL$244)</x:f>
        <x:v>Unknown</x:v>
      </x:c>
      <x:c r="AB1693" s="54" t="str">
        <x:f>IF('Deal_Master_Wide'!$AF$244="","",'Deal_Master_Wide'!$AF$244)</x:f>
      </x:c>
      <x:c r="AC1693" s="52" t="str">
        <x:f>IF(COUNT($P1693,$Q1693,$R1693,$S1693,$T1693,$U1693,$V1693,$W1693,$X1693)=9,"Yes","No")</x:f>
        <x:v>No</x:v>
      </x:c>
      <x:c r="AD1693" s="52" t="str">
        <x:f>IF(COUNT($Y1693,$Z1693)=2,"Yes","No")</x:f>
        <x:v>No</x:v>
      </x:c>
      <x:c r="AE1693" s="50" t="str"/>
      <x:c r="AF1693" t="str"/>
    </x:row>
    <x:row r="1694" ht="20" customHeight="1">
      <x:c r="A1694" s="50" t="str">
        <x:v>CTL-0242</x:v>
      </x:c>
      <x:c r="B1694" s="50" t="str">
        <x:v>Candidate alternative-rationale group</x:v>
      </x:c>
      <x:c r="C1694" s="52" t="str">
        <x:f>IF('Deal_Master_Wide'!$AU$244="","",'Deal_Master_Wide'!$AU$244)</x:f>
        <x:v>Not reviewed</x:v>
      </x:c>
      <x:c r="D1694" s="52" t="str">
        <x:f>IF('Deal_Master_Wide'!$AV$244="","",'Deal_Master_Wide'!$AV$244)</x:f>
        <x:v>Not assessed</x:v>
      </x:c>
      <x:c r="E1694" s="50" t="n">
        <x:v>0</x:v>
      </x:c>
      <x:c r="F1694" s="52" t="str">
        <x:f>IF(OR($C1694="High-confidence innovation-driven",$C1694="Medium-confidence innovation-driven"),1,IF($C1694="Clear alternative-rationale",0,""))</x:f>
      </x:c>
      <x:c r="G1694" s="52" t="str">
        <x:f>IF('Deal_Master_Wide'!$M$244="","",'Deal_Master_Wide'!$M$244)</x:f>
        <x:v>Review</x:v>
      </x:c>
      <x:c r="H1694" s="50" t="str">
        <x:v>Biodexa Ltd</x:v>
      </x:c>
      <x:c r="I1694" s="50" t="str">
        <x:v>Q Chip, Ltd.</x:v>
      </x:c>
      <x:c r="J1694" s="50" t="n">
        <x:v>2014</x:v>
      </x:c>
      <x:c r="K1694" s="50" t="n">
        <x:v>2</x:v>
      </x:c>
      <x:c r="L1694" s="50" t="n">
        <x:v>2016</x:v>
      </x:c>
      <x:c r="M1694" s="50" t="n">
        <x:v>1</x:v>
      </x:c>
      <x:c r="N1694" s="50" t="n">
        <x:v>1</x:v>
      </x:c>
      <x:c r="O1694" s="52" t="str">
        <x:f>IF($F1694="","",$F1694*$M1694)</x:f>
      </x:c>
      <x:c r="P1694" s="54" t="str">
        <x:f>IF('Deal_Master_Wide'!$BU$244="","",'Deal_Master_Wide'!$BU$244)</x:f>
      </x:c>
      <x:c r="Q1694" s="54" t="str">
        <x:f>IF('Deal_Master_Wide'!$CB$244="","",'Deal_Master_Wide'!$CB$244)</x:f>
      </x:c>
      <x:c r="R1694" s="54" t="str">
        <x:f>IF('Deal_Master_Wide'!$CI$244="","",'Deal_Master_Wide'!$CI$244)</x:f>
      </x:c>
      <x:c r="S1694" s="54" t="str">
        <x:f>IF('Deal_Master_Wide'!$CP$244="","",'Deal_Master_Wide'!$CP$244)</x:f>
      </x:c>
      <x:c r="T1694" s="54" t="str">
        <x:f>IF('Deal_Master_Wide'!$CW$244="","",'Deal_Master_Wide'!$CW$244)</x:f>
      </x:c>
      <x:c r="U1694" s="54" t="str">
        <x:f>IF('Deal_Master_Wide'!$DD$244="","",'Deal_Master_Wide'!$DD$244)</x:f>
      </x:c>
      <x:c r="V1694" s="56" t="str">
        <x:f>IF('Deal_Master_Wide'!$DK$244="","",'Deal_Master_Wide'!$DK$244)</x:f>
      </x:c>
      <x:c r="W1694" s="56" t="str">
        <x:f>IF('Deal_Master_Wide'!$DR$244="","",'Deal_Master_Wide'!$DR$244)</x:f>
      </x:c>
      <x:c r="X1694" s="56" t="str">
        <x:f>IF('Deal_Master_Wide'!$DY$244="","",'Deal_Master_Wide'!$DY$244)</x:f>
      </x:c>
      <x:c r="Y1694" s="118" t="str">
        <x:f>IF('Deal_Master_Wide'!$EF$244="","",'Deal_Master_Wide'!$EF$244)</x:f>
      </x:c>
      <x:c r="Z1694" s="118" t="str">
        <x:f>IF('Deal_Master_Wide'!$EM$244="","",'Deal_Master_Wide'!$EM$244)</x:f>
      </x:c>
      <x:c r="AA1694" s="52" t="str">
        <x:f>IF('Deal_Master_Wide'!$AL$244="","",'Deal_Master_Wide'!$AL$244)</x:f>
        <x:v>Unknown</x:v>
      </x:c>
      <x:c r="AB1694" s="54" t="str">
        <x:f>IF('Deal_Master_Wide'!$AF$244="","",'Deal_Master_Wide'!$AF$244)</x:f>
      </x:c>
      <x:c r="AC1694" s="52" t="str">
        <x:f>IF(COUNT($P1694,$Q1694,$R1694,$S1694,$T1694,$U1694,$V1694,$W1694,$X1694)=9,"Yes","No")</x:f>
        <x:v>No</x:v>
      </x:c>
      <x:c r="AD1694" s="52" t="str">
        <x:f>IF(COUNT($Y1694,$Z1694)=2,"Yes","No")</x:f>
        <x:v>No</x:v>
      </x:c>
      <x:c r="AE1694" s="50" t="str"/>
      <x:c r="AF1694" t="str"/>
    </x:row>
    <x:row r="1695" ht="20" customHeight="1">
      <x:c r="A1695" s="50" t="str">
        <x:v>CTL-0242</x:v>
      </x:c>
      <x:c r="B1695" s="50" t="str">
        <x:v>Candidate alternative-rationale group</x:v>
      </x:c>
      <x:c r="C1695" s="52" t="str">
        <x:f>IF('Deal_Master_Wide'!$AU$244="","",'Deal_Master_Wide'!$AU$244)</x:f>
        <x:v>Not reviewed</x:v>
      </x:c>
      <x:c r="D1695" s="52" t="str">
        <x:f>IF('Deal_Master_Wide'!$AV$244="","",'Deal_Master_Wide'!$AV$244)</x:f>
        <x:v>Not assessed</x:v>
      </x:c>
      <x:c r="E1695" s="50" t="n">
        <x:v>0</x:v>
      </x:c>
      <x:c r="F1695" s="52" t="str">
        <x:f>IF(OR($C1695="High-confidence innovation-driven",$C1695="Medium-confidence innovation-driven"),1,IF($C1695="Clear alternative-rationale",0,""))</x:f>
      </x:c>
      <x:c r="G1695" s="52" t="str">
        <x:f>IF('Deal_Master_Wide'!$M$244="","",'Deal_Master_Wide'!$M$244)</x:f>
        <x:v>Review</x:v>
      </x:c>
      <x:c r="H1695" s="50" t="str">
        <x:v>Biodexa Ltd</x:v>
      </x:c>
      <x:c r="I1695" s="50" t="str">
        <x:v>Q Chip, Ltd.</x:v>
      </x:c>
      <x:c r="J1695" s="50" t="n">
        <x:v>2014</x:v>
      </x:c>
      <x:c r="K1695" s="50" t="n">
        <x:v>3</x:v>
      </x:c>
      <x:c r="L1695" s="50" t="n">
        <x:v>2017</x:v>
      </x:c>
      <x:c r="M1695" s="50" t="n">
        <x:v>1</x:v>
      </x:c>
      <x:c r="N1695" s="50" t="n">
        <x:v>1</x:v>
      </x:c>
      <x:c r="O1695" s="52" t="str">
        <x:f>IF($F1695="","",$F1695*$M1695)</x:f>
      </x:c>
      <x:c r="P1695" s="54" t="str">
        <x:f>IF('Deal_Master_Wide'!$BV$244="","",'Deal_Master_Wide'!$BV$244)</x:f>
      </x:c>
      <x:c r="Q1695" s="54" t="str">
        <x:f>IF('Deal_Master_Wide'!$CC$244="","",'Deal_Master_Wide'!$CC$244)</x:f>
      </x:c>
      <x:c r="R1695" s="54" t="str">
        <x:f>IF('Deal_Master_Wide'!$CJ$244="","",'Deal_Master_Wide'!$CJ$244)</x:f>
      </x:c>
      <x:c r="S1695" s="54" t="str">
        <x:f>IF('Deal_Master_Wide'!$CQ$244="","",'Deal_Master_Wide'!$CQ$244)</x:f>
      </x:c>
      <x:c r="T1695" s="54" t="str">
        <x:f>IF('Deal_Master_Wide'!$CX$244="","",'Deal_Master_Wide'!$CX$244)</x:f>
      </x:c>
      <x:c r="U1695" s="54" t="str">
        <x:f>IF('Deal_Master_Wide'!$DE$244="","",'Deal_Master_Wide'!$DE$244)</x:f>
      </x:c>
      <x:c r="V1695" s="56" t="str">
        <x:f>IF('Deal_Master_Wide'!$DL$244="","",'Deal_Master_Wide'!$DL$244)</x:f>
      </x:c>
      <x:c r="W1695" s="56" t="str">
        <x:f>IF('Deal_Master_Wide'!$DS$244="","",'Deal_Master_Wide'!$DS$244)</x:f>
      </x:c>
      <x:c r="X1695" s="56" t="str">
        <x:f>IF('Deal_Master_Wide'!$DZ$244="","",'Deal_Master_Wide'!$DZ$244)</x:f>
      </x:c>
      <x:c r="Y1695" s="118" t="str">
        <x:f>IF('Deal_Master_Wide'!$EG$244="","",'Deal_Master_Wide'!$EG$244)</x:f>
      </x:c>
      <x:c r="Z1695" s="118" t="str">
        <x:f>IF('Deal_Master_Wide'!$EN$244="","",'Deal_Master_Wide'!$EN$244)</x:f>
      </x:c>
      <x:c r="AA1695" s="52" t="str">
        <x:f>IF('Deal_Master_Wide'!$AL$244="","",'Deal_Master_Wide'!$AL$244)</x:f>
        <x:v>Unknown</x:v>
      </x:c>
      <x:c r="AB1695" s="54" t="str">
        <x:f>IF('Deal_Master_Wide'!$AF$244="","",'Deal_Master_Wide'!$AF$244)</x:f>
      </x:c>
      <x:c r="AC1695" s="52" t="str">
        <x:f>IF(COUNT($P1695,$Q1695,$R1695,$S1695,$T1695,$U1695,$V1695,$W1695,$X1695)=9,"Yes","No")</x:f>
        <x:v>No</x:v>
      </x:c>
      <x:c r="AD1695" s="52" t="str">
        <x:f>IF(COUNT($Y1695,$Z1695)=2,"Yes","No")</x:f>
        <x:v>No</x:v>
      </x:c>
      <x:c r="AE1695" s="50" t="str"/>
      <x:c r="AF1695" t="str"/>
    </x:row>
    <x:row r="1696" ht="20" customHeight="1">
      <x:c r="A1696" s="50" t="str">
        <x:v>CTL-0243</x:v>
      </x:c>
      <x:c r="B1696" s="50" t="str">
        <x:v>Candidate alternative-rationale group</x:v>
      </x:c>
      <x:c r="C1696" s="52" t="str">
        <x:f>IF('Deal_Master_Wide'!$AU$245="","",'Deal_Master_Wide'!$AU$245)</x:f>
        <x:v>Not reviewed</x:v>
      </x:c>
      <x:c r="D1696" s="52" t="str">
        <x:f>IF('Deal_Master_Wide'!$AV$245="","",'Deal_Master_Wide'!$AV$245)</x:f>
        <x:v>Not assessed</x:v>
      </x:c>
      <x:c r="E1696" s="50" t="n">
        <x:v>0</x:v>
      </x:c>
      <x:c r="F1696" s="52" t="str">
        <x:f>IF(OR($C1696="High-confidence innovation-driven",$C1696="Medium-confidence innovation-driven"),1,IF($C1696="Clear alternative-rationale",0,""))</x:f>
      </x:c>
      <x:c r="G1696" s="52" t="str">
        <x:f>IF('Deal_Master_Wide'!$M$245="","",'Deal_Master_Wide'!$M$245)</x:f>
        <x:v>Review</x:v>
      </x:c>
      <x:c r="H1696" s="50" t="str">
        <x:v>Perrigo Company plc</x:v>
      </x:c>
      <x:c r="I1696" s="50" t="str">
        <x:v>Omega Pharma NV</x:v>
      </x:c>
      <x:c r="J1696" s="50" t="n">
        <x:v>2015</x:v>
      </x:c>
      <x:c r="K1696" s="50" t="n">
        <x:v>-3</x:v>
      </x:c>
      <x:c r="L1696" s="50" t="n">
        <x:v>2012</x:v>
      </x:c>
      <x:c r="M1696" s="50" t="n">
        <x:v>0</x:v>
      </x:c>
      <x:c r="N1696" s="50" t="n">
        <x:v>0</x:v>
      </x:c>
      <x:c r="O1696" s="52" t="str">
        <x:f>IF($F1696="","",$F1696*$M1696)</x:f>
      </x:c>
      <x:c r="P1696" s="54" t="str">
        <x:f>IF('Deal_Master_Wide'!$BP$245="","",'Deal_Master_Wide'!$BP$245)</x:f>
      </x:c>
      <x:c r="Q1696" s="54" t="str">
        <x:f>IF('Deal_Master_Wide'!$BW$245="","",'Deal_Master_Wide'!$BW$245)</x:f>
      </x:c>
      <x:c r="R1696" s="54" t="str">
        <x:f>IF('Deal_Master_Wide'!$CD$245="","",'Deal_Master_Wide'!$CD$245)</x:f>
      </x:c>
      <x:c r="S1696" s="54" t="str">
        <x:f>IF('Deal_Master_Wide'!$CK$245="","",'Deal_Master_Wide'!$CK$245)</x:f>
      </x:c>
      <x:c r="T1696" s="54" t="str">
        <x:f>IF('Deal_Master_Wide'!$CR$245="","",'Deal_Master_Wide'!$CR$245)</x:f>
      </x:c>
      <x:c r="U1696" s="54" t="str">
        <x:f>IF('Deal_Master_Wide'!$CY$245="","",'Deal_Master_Wide'!$CY$245)</x:f>
      </x:c>
      <x:c r="V1696" s="56" t="str">
        <x:f>IF('Deal_Master_Wide'!$DF$245="","",'Deal_Master_Wide'!$DF$245)</x:f>
      </x:c>
      <x:c r="W1696" s="56" t="str">
        <x:f>IF('Deal_Master_Wide'!$DM$245="","",'Deal_Master_Wide'!$DM$245)</x:f>
      </x:c>
      <x:c r="X1696" s="56" t="str">
        <x:f>IF('Deal_Master_Wide'!$DT$245="","",'Deal_Master_Wide'!$DT$245)</x:f>
      </x:c>
      <x:c r="Y1696" s="118" t="str">
        <x:f>IF('Deal_Master_Wide'!$EA$245="","",'Deal_Master_Wide'!$EA$245)</x:f>
      </x:c>
      <x:c r="Z1696" s="118" t="str">
        <x:f>IF('Deal_Master_Wide'!$EH$245="","",'Deal_Master_Wide'!$EH$245)</x:f>
      </x:c>
      <x:c r="AA1696" s="52" t="str">
        <x:f>IF('Deal_Master_Wide'!$AL$245="","",'Deal_Master_Wide'!$AL$245)</x:f>
        <x:v>Unknown</x:v>
      </x:c>
      <x:c r="AB1696" s="54" t="n">
        <x:f>IF('Deal_Master_Wide'!$AF$245="","",'Deal_Master_Wide'!$AF$245)</x:f>
        <x:v>4506</x:v>
      </x:c>
      <x:c r="AC1696" s="52" t="str">
        <x:f>IF(COUNT($P1696,$Q1696,$R1696,$S1696,$T1696,$U1696,$V1696,$W1696,$X1696)=9,"Yes","No")</x:f>
        <x:v>No</x:v>
      </x:c>
      <x:c r="AD1696" s="52" t="str">
        <x:f>IF(COUNT($Y1696,$Z1696)=2,"Yes","No")</x:f>
        <x:v>No</x:v>
      </x:c>
      <x:c r="AE1696" s="50" t="str"/>
      <x:c r="AF1696" t="str"/>
    </x:row>
    <x:row r="1697" ht="20" customHeight="1">
      <x:c r="A1697" s="50" t="str">
        <x:v>CTL-0243</x:v>
      </x:c>
      <x:c r="B1697" s="50" t="str">
        <x:v>Candidate alternative-rationale group</x:v>
      </x:c>
      <x:c r="C1697" s="52" t="str">
        <x:f>IF('Deal_Master_Wide'!$AU$245="","",'Deal_Master_Wide'!$AU$245)</x:f>
        <x:v>Not reviewed</x:v>
      </x:c>
      <x:c r="D1697" s="52" t="str">
        <x:f>IF('Deal_Master_Wide'!$AV$245="","",'Deal_Master_Wide'!$AV$245)</x:f>
        <x:v>Not assessed</x:v>
      </x:c>
      <x:c r="E1697" s="50" t="n">
        <x:v>0</x:v>
      </x:c>
      <x:c r="F1697" s="52" t="str">
        <x:f>IF(OR($C1697="High-confidence innovation-driven",$C1697="Medium-confidence innovation-driven"),1,IF($C1697="Clear alternative-rationale",0,""))</x:f>
      </x:c>
      <x:c r="G1697" s="52" t="str">
        <x:f>IF('Deal_Master_Wide'!$M$245="","",'Deal_Master_Wide'!$M$245)</x:f>
        <x:v>Review</x:v>
      </x:c>
      <x:c r="H1697" s="50" t="str">
        <x:v>Perrigo Company plc</x:v>
      </x:c>
      <x:c r="I1697" s="50" t="str">
        <x:v>Omega Pharma NV</x:v>
      </x:c>
      <x:c r="J1697" s="50" t="n">
        <x:v>2015</x:v>
      </x:c>
      <x:c r="K1697" s="50" t="n">
        <x:v>-2</x:v>
      </x:c>
      <x:c r="L1697" s="50" t="n">
        <x:v>2013</x:v>
      </x:c>
      <x:c r="M1697" s="50" t="n">
        <x:v>0</x:v>
      </x:c>
      <x:c r="N1697" s="50" t="n">
        <x:v>0</x:v>
      </x:c>
      <x:c r="O1697" s="52" t="str">
        <x:f>IF($F1697="","",$F1697*$M1697)</x:f>
      </x:c>
      <x:c r="P1697" s="54" t="str">
        <x:f>IF('Deal_Master_Wide'!$BQ$245="","",'Deal_Master_Wide'!$BQ$245)</x:f>
      </x:c>
      <x:c r="Q1697" s="54" t="str">
        <x:f>IF('Deal_Master_Wide'!$BX$245="","",'Deal_Master_Wide'!$BX$245)</x:f>
      </x:c>
      <x:c r="R1697" s="54" t="str">
        <x:f>IF('Deal_Master_Wide'!$CE$245="","",'Deal_Master_Wide'!$CE$245)</x:f>
      </x:c>
      <x:c r="S1697" s="54" t="str">
        <x:f>IF('Deal_Master_Wide'!$CL$245="","",'Deal_Master_Wide'!$CL$245)</x:f>
      </x:c>
      <x:c r="T1697" s="54" t="str">
        <x:f>IF('Deal_Master_Wide'!$CS$245="","",'Deal_Master_Wide'!$CS$245)</x:f>
      </x:c>
      <x:c r="U1697" s="54" t="str">
        <x:f>IF('Deal_Master_Wide'!$CZ$245="","",'Deal_Master_Wide'!$CZ$245)</x:f>
      </x:c>
      <x:c r="V1697" s="56" t="str">
        <x:f>IF('Deal_Master_Wide'!$DG$245="","",'Deal_Master_Wide'!$DG$245)</x:f>
      </x:c>
      <x:c r="W1697" s="56" t="str">
        <x:f>IF('Deal_Master_Wide'!$DN$245="","",'Deal_Master_Wide'!$DN$245)</x:f>
      </x:c>
      <x:c r="X1697" s="56" t="str">
        <x:f>IF('Deal_Master_Wide'!$DU$245="","",'Deal_Master_Wide'!$DU$245)</x:f>
      </x:c>
      <x:c r="Y1697" s="118" t="str">
        <x:f>IF('Deal_Master_Wide'!$EB$245="","",'Deal_Master_Wide'!$EB$245)</x:f>
      </x:c>
      <x:c r="Z1697" s="118" t="str">
        <x:f>IF('Deal_Master_Wide'!$EI$245="","",'Deal_Master_Wide'!$EI$245)</x:f>
      </x:c>
      <x:c r="AA1697" s="52" t="str">
        <x:f>IF('Deal_Master_Wide'!$AL$245="","",'Deal_Master_Wide'!$AL$245)</x:f>
        <x:v>Unknown</x:v>
      </x:c>
      <x:c r="AB1697" s="54" t="n">
        <x:f>IF('Deal_Master_Wide'!$AF$245="","",'Deal_Master_Wide'!$AF$245)</x:f>
        <x:v>4506</x:v>
      </x:c>
      <x:c r="AC1697" s="52" t="str">
        <x:f>IF(COUNT($P1697,$Q1697,$R1697,$S1697,$T1697,$U1697,$V1697,$W1697,$X1697)=9,"Yes","No")</x:f>
        <x:v>No</x:v>
      </x:c>
      <x:c r="AD1697" s="52" t="str">
        <x:f>IF(COUNT($Y1697,$Z1697)=2,"Yes","No")</x:f>
        <x:v>No</x:v>
      </x:c>
      <x:c r="AE1697" s="50" t="str"/>
      <x:c r="AF1697" t="str"/>
    </x:row>
    <x:row r="1698" ht="20" customHeight="1">
      <x:c r="A1698" s="50" t="str">
        <x:v>CTL-0243</x:v>
      </x:c>
      <x:c r="B1698" s="50" t="str">
        <x:v>Candidate alternative-rationale group</x:v>
      </x:c>
      <x:c r="C1698" s="52" t="str">
        <x:f>IF('Deal_Master_Wide'!$AU$245="","",'Deal_Master_Wide'!$AU$245)</x:f>
        <x:v>Not reviewed</x:v>
      </x:c>
      <x:c r="D1698" s="52" t="str">
        <x:f>IF('Deal_Master_Wide'!$AV$245="","",'Deal_Master_Wide'!$AV$245)</x:f>
        <x:v>Not assessed</x:v>
      </x:c>
      <x:c r="E1698" s="50" t="n">
        <x:v>0</x:v>
      </x:c>
      <x:c r="F1698" s="52" t="str">
        <x:f>IF(OR($C1698="High-confidence innovation-driven",$C1698="Medium-confidence innovation-driven"),1,IF($C1698="Clear alternative-rationale",0,""))</x:f>
      </x:c>
      <x:c r="G1698" s="52" t="str">
        <x:f>IF('Deal_Master_Wide'!$M$245="","",'Deal_Master_Wide'!$M$245)</x:f>
        <x:v>Review</x:v>
      </x:c>
      <x:c r="H1698" s="50" t="str">
        <x:v>Perrigo Company plc</x:v>
      </x:c>
      <x:c r="I1698" s="50" t="str">
        <x:v>Omega Pharma NV</x:v>
      </x:c>
      <x:c r="J1698" s="50" t="n">
        <x:v>2015</x:v>
      </x:c>
      <x:c r="K1698" s="50" t="n">
        <x:v>-1</x:v>
      </x:c>
      <x:c r="L1698" s="50" t="n">
        <x:v>2014</x:v>
      </x:c>
      <x:c r="M1698" s="50" t="n">
        <x:v>0</x:v>
      </x:c>
      <x:c r="N1698" s="50" t="n">
        <x:v>0</x:v>
      </x:c>
      <x:c r="O1698" s="52" t="str">
        <x:f>IF($F1698="","",$F1698*$M1698)</x:f>
      </x:c>
      <x:c r="P1698" s="54" t="str">
        <x:f>IF('Deal_Master_Wide'!$BR$245="","",'Deal_Master_Wide'!$BR$245)</x:f>
      </x:c>
      <x:c r="Q1698" s="54" t="str">
        <x:f>IF('Deal_Master_Wide'!$BY$245="","",'Deal_Master_Wide'!$BY$245)</x:f>
      </x:c>
      <x:c r="R1698" s="54" t="str">
        <x:f>IF('Deal_Master_Wide'!$CF$245="","",'Deal_Master_Wide'!$CF$245)</x:f>
      </x:c>
      <x:c r="S1698" s="54" t="str">
        <x:f>IF('Deal_Master_Wide'!$CM$245="","",'Deal_Master_Wide'!$CM$245)</x:f>
      </x:c>
      <x:c r="T1698" s="54" t="str">
        <x:f>IF('Deal_Master_Wide'!$CT$245="","",'Deal_Master_Wide'!$CT$245)</x:f>
      </x:c>
      <x:c r="U1698" s="54" t="str">
        <x:f>IF('Deal_Master_Wide'!$DA$245="","",'Deal_Master_Wide'!$DA$245)</x:f>
      </x:c>
      <x:c r="V1698" s="56" t="str">
        <x:f>IF('Deal_Master_Wide'!$DH$245="","",'Deal_Master_Wide'!$DH$245)</x:f>
      </x:c>
      <x:c r="W1698" s="56" t="str">
        <x:f>IF('Deal_Master_Wide'!$DO$245="","",'Deal_Master_Wide'!$DO$245)</x:f>
      </x:c>
      <x:c r="X1698" s="56" t="str">
        <x:f>IF('Deal_Master_Wide'!$DV$245="","",'Deal_Master_Wide'!$DV$245)</x:f>
      </x:c>
      <x:c r="Y1698" s="118" t="str">
        <x:f>IF('Deal_Master_Wide'!$EC$245="","",'Deal_Master_Wide'!$EC$245)</x:f>
      </x:c>
      <x:c r="Z1698" s="118" t="str">
        <x:f>IF('Deal_Master_Wide'!$EJ$245="","",'Deal_Master_Wide'!$EJ$245)</x:f>
      </x:c>
      <x:c r="AA1698" s="52" t="str">
        <x:f>IF('Deal_Master_Wide'!$AL$245="","",'Deal_Master_Wide'!$AL$245)</x:f>
        <x:v>Unknown</x:v>
      </x:c>
      <x:c r="AB1698" s="54" t="n">
        <x:f>IF('Deal_Master_Wide'!$AF$245="","",'Deal_Master_Wide'!$AF$245)</x:f>
        <x:v>4506</x:v>
      </x:c>
      <x:c r="AC1698" s="52" t="str">
        <x:f>IF(COUNT($P1698,$Q1698,$R1698,$S1698,$T1698,$U1698,$V1698,$W1698,$X1698)=9,"Yes","No")</x:f>
        <x:v>No</x:v>
      </x:c>
      <x:c r="AD1698" s="52" t="str">
        <x:f>IF(COUNT($Y1698,$Z1698)=2,"Yes","No")</x:f>
        <x:v>No</x:v>
      </x:c>
      <x:c r="AE1698" s="50" t="str"/>
      <x:c r="AF1698" t="str"/>
    </x:row>
    <x:row r="1699" ht="20" customHeight="1">
      <x:c r="A1699" s="50" t="str">
        <x:v>CTL-0243</x:v>
      </x:c>
      <x:c r="B1699" s="50" t="str">
        <x:v>Candidate alternative-rationale group</x:v>
      </x:c>
      <x:c r="C1699" s="52" t="str">
        <x:f>IF('Deal_Master_Wide'!$AU$245="","",'Deal_Master_Wide'!$AU$245)</x:f>
        <x:v>Not reviewed</x:v>
      </x:c>
      <x:c r="D1699" s="52" t="str">
        <x:f>IF('Deal_Master_Wide'!$AV$245="","",'Deal_Master_Wide'!$AV$245)</x:f>
        <x:v>Not assessed</x:v>
      </x:c>
      <x:c r="E1699" s="50" t="n">
        <x:v>0</x:v>
      </x:c>
      <x:c r="F1699" s="52" t="str">
        <x:f>IF(OR($C1699="High-confidence innovation-driven",$C1699="Medium-confidence innovation-driven"),1,IF($C1699="Clear alternative-rationale",0,""))</x:f>
      </x:c>
      <x:c r="G1699" s="52" t="str">
        <x:f>IF('Deal_Master_Wide'!$M$245="","",'Deal_Master_Wide'!$M$245)</x:f>
        <x:v>Review</x:v>
      </x:c>
      <x:c r="H1699" s="50" t="str">
        <x:v>Perrigo Company plc</x:v>
      </x:c>
      <x:c r="I1699" s="50" t="str">
        <x:v>Omega Pharma NV</x:v>
      </x:c>
      <x:c r="J1699" s="50" t="n">
        <x:v>2015</x:v>
      </x:c>
      <x:c r="K1699" s="50" t="n">
        <x:v>0</x:v>
      </x:c>
      <x:c r="L1699" s="50" t="n">
        <x:v>2015</x:v>
      </x:c>
      <x:c r="M1699" s="50" t="n">
        <x:v>0</x:v>
      </x:c>
      <x:c r="N1699" s="50" t="n">
        <x:v>1</x:v>
      </x:c>
      <x:c r="O1699" s="52" t="str">
        <x:f>IF($F1699="","",$F1699*$M1699)</x:f>
      </x:c>
      <x:c r="P1699" s="54" t="str">
        <x:f>IF('Deal_Master_Wide'!$BS$245="","",'Deal_Master_Wide'!$BS$245)</x:f>
      </x:c>
      <x:c r="Q1699" s="54" t="str">
        <x:f>IF('Deal_Master_Wide'!$BZ$245="","",'Deal_Master_Wide'!$BZ$245)</x:f>
      </x:c>
      <x:c r="R1699" s="54" t="str">
        <x:f>IF('Deal_Master_Wide'!$CG$245="","",'Deal_Master_Wide'!$CG$245)</x:f>
      </x:c>
      <x:c r="S1699" s="54" t="str">
        <x:f>IF('Deal_Master_Wide'!$CN$245="","",'Deal_Master_Wide'!$CN$245)</x:f>
      </x:c>
      <x:c r="T1699" s="54" t="str">
        <x:f>IF('Deal_Master_Wide'!$CU$245="","",'Deal_Master_Wide'!$CU$245)</x:f>
      </x:c>
      <x:c r="U1699" s="54" t="str">
        <x:f>IF('Deal_Master_Wide'!$DB$245="","",'Deal_Master_Wide'!$DB$245)</x:f>
      </x:c>
      <x:c r="V1699" s="56" t="str">
        <x:f>IF('Deal_Master_Wide'!$DI$245="","",'Deal_Master_Wide'!$DI$245)</x:f>
      </x:c>
      <x:c r="W1699" s="56" t="str">
        <x:f>IF('Deal_Master_Wide'!$DP$245="","",'Deal_Master_Wide'!$DP$245)</x:f>
      </x:c>
      <x:c r="X1699" s="56" t="str">
        <x:f>IF('Deal_Master_Wide'!$DW$245="","",'Deal_Master_Wide'!$DW$245)</x:f>
      </x:c>
      <x:c r="Y1699" s="118" t="str">
        <x:f>IF('Deal_Master_Wide'!$ED$245="","",'Deal_Master_Wide'!$ED$245)</x:f>
      </x:c>
      <x:c r="Z1699" s="118" t="str">
        <x:f>IF('Deal_Master_Wide'!$EK$245="","",'Deal_Master_Wide'!$EK$245)</x:f>
      </x:c>
      <x:c r="AA1699" s="52" t="str">
        <x:f>IF('Deal_Master_Wide'!$AL$245="","",'Deal_Master_Wide'!$AL$245)</x:f>
        <x:v>Unknown</x:v>
      </x:c>
      <x:c r="AB1699" s="54" t="n">
        <x:f>IF('Deal_Master_Wide'!$AF$245="","",'Deal_Master_Wide'!$AF$245)</x:f>
        <x:v>4506</x:v>
      </x:c>
      <x:c r="AC1699" s="52" t="str">
        <x:f>IF(COUNT($P1699,$Q1699,$R1699,$S1699,$T1699,$U1699,$V1699,$W1699,$X1699)=9,"Yes","No")</x:f>
        <x:v>No</x:v>
      </x:c>
      <x:c r="AD1699" s="52" t="str">
        <x:f>IF(COUNT($Y1699,$Z1699)=2,"Yes","No")</x:f>
        <x:v>No</x:v>
      </x:c>
      <x:c r="AE1699" s="50" t="str"/>
      <x:c r="AF1699" t="str"/>
    </x:row>
    <x:row r="1700" ht="20" customHeight="1">
      <x:c r="A1700" s="50" t="str">
        <x:v>CTL-0243</x:v>
      </x:c>
      <x:c r="B1700" s="50" t="str">
        <x:v>Candidate alternative-rationale group</x:v>
      </x:c>
      <x:c r="C1700" s="52" t="str">
        <x:f>IF('Deal_Master_Wide'!$AU$245="","",'Deal_Master_Wide'!$AU$245)</x:f>
        <x:v>Not reviewed</x:v>
      </x:c>
      <x:c r="D1700" s="52" t="str">
        <x:f>IF('Deal_Master_Wide'!$AV$245="","",'Deal_Master_Wide'!$AV$245)</x:f>
        <x:v>Not assessed</x:v>
      </x:c>
      <x:c r="E1700" s="50" t="n">
        <x:v>0</x:v>
      </x:c>
      <x:c r="F1700" s="52" t="str">
        <x:f>IF(OR($C1700="High-confidence innovation-driven",$C1700="Medium-confidence innovation-driven"),1,IF($C1700="Clear alternative-rationale",0,""))</x:f>
      </x:c>
      <x:c r="G1700" s="52" t="str">
        <x:f>IF('Deal_Master_Wide'!$M$245="","",'Deal_Master_Wide'!$M$245)</x:f>
        <x:v>Review</x:v>
      </x:c>
      <x:c r="H1700" s="50" t="str">
        <x:v>Perrigo Company plc</x:v>
      </x:c>
      <x:c r="I1700" s="50" t="str">
        <x:v>Omega Pharma NV</x:v>
      </x:c>
      <x:c r="J1700" s="50" t="n">
        <x:v>2015</x:v>
      </x:c>
      <x:c r="K1700" s="50" t="n">
        <x:v>1</x:v>
      </x:c>
      <x:c r="L1700" s="50" t="n">
        <x:v>2016</x:v>
      </x:c>
      <x:c r="M1700" s="50" t="n">
        <x:v>1</x:v>
      </x:c>
      <x:c r="N1700" s="50" t="n">
        <x:v>1</x:v>
      </x:c>
      <x:c r="O1700" s="52" t="str">
        <x:f>IF($F1700="","",$F1700*$M1700)</x:f>
      </x:c>
      <x:c r="P1700" s="54" t="str">
        <x:f>IF('Deal_Master_Wide'!$BT$245="","",'Deal_Master_Wide'!$BT$245)</x:f>
      </x:c>
      <x:c r="Q1700" s="54" t="str">
        <x:f>IF('Deal_Master_Wide'!$CA$245="","",'Deal_Master_Wide'!$CA$245)</x:f>
      </x:c>
      <x:c r="R1700" s="54" t="str">
        <x:f>IF('Deal_Master_Wide'!$CH$245="","",'Deal_Master_Wide'!$CH$245)</x:f>
      </x:c>
      <x:c r="S1700" s="54" t="str">
        <x:f>IF('Deal_Master_Wide'!$CO$245="","",'Deal_Master_Wide'!$CO$245)</x:f>
      </x:c>
      <x:c r="T1700" s="54" t="str">
        <x:f>IF('Deal_Master_Wide'!$CV$245="","",'Deal_Master_Wide'!$CV$245)</x:f>
      </x:c>
      <x:c r="U1700" s="54" t="str">
        <x:f>IF('Deal_Master_Wide'!$DC$245="","",'Deal_Master_Wide'!$DC$245)</x:f>
      </x:c>
      <x:c r="V1700" s="56" t="str">
        <x:f>IF('Deal_Master_Wide'!$DJ$245="","",'Deal_Master_Wide'!$DJ$245)</x:f>
      </x:c>
      <x:c r="W1700" s="56" t="str">
        <x:f>IF('Deal_Master_Wide'!$DQ$245="","",'Deal_Master_Wide'!$DQ$245)</x:f>
      </x:c>
      <x:c r="X1700" s="56" t="str">
        <x:f>IF('Deal_Master_Wide'!$DX$245="","",'Deal_Master_Wide'!$DX$245)</x:f>
      </x:c>
      <x:c r="Y1700" s="118" t="str">
        <x:f>IF('Deal_Master_Wide'!$EE$245="","",'Deal_Master_Wide'!$EE$245)</x:f>
      </x:c>
      <x:c r="Z1700" s="118" t="str">
        <x:f>IF('Deal_Master_Wide'!$EL$245="","",'Deal_Master_Wide'!$EL$245)</x:f>
      </x:c>
      <x:c r="AA1700" s="52" t="str">
        <x:f>IF('Deal_Master_Wide'!$AL$245="","",'Deal_Master_Wide'!$AL$245)</x:f>
        <x:v>Unknown</x:v>
      </x:c>
      <x:c r="AB1700" s="54" t="n">
        <x:f>IF('Deal_Master_Wide'!$AF$245="","",'Deal_Master_Wide'!$AF$245)</x:f>
        <x:v>4506</x:v>
      </x:c>
      <x:c r="AC1700" s="52" t="str">
        <x:f>IF(COUNT($P1700,$Q1700,$R1700,$S1700,$T1700,$U1700,$V1700,$W1700,$X1700)=9,"Yes","No")</x:f>
        <x:v>No</x:v>
      </x:c>
      <x:c r="AD1700" s="52" t="str">
        <x:f>IF(COUNT($Y1700,$Z1700)=2,"Yes","No")</x:f>
        <x:v>No</x:v>
      </x:c>
      <x:c r="AE1700" s="50" t="str"/>
      <x:c r="AF1700" t="str"/>
    </x:row>
    <x:row r="1701" ht="20" customHeight="1">
      <x:c r="A1701" s="50" t="str">
        <x:v>CTL-0243</x:v>
      </x:c>
      <x:c r="B1701" s="50" t="str">
        <x:v>Candidate alternative-rationale group</x:v>
      </x:c>
      <x:c r="C1701" s="52" t="str">
        <x:f>IF('Deal_Master_Wide'!$AU$245="","",'Deal_Master_Wide'!$AU$245)</x:f>
        <x:v>Not reviewed</x:v>
      </x:c>
      <x:c r="D1701" s="52" t="str">
        <x:f>IF('Deal_Master_Wide'!$AV$245="","",'Deal_Master_Wide'!$AV$245)</x:f>
        <x:v>Not assessed</x:v>
      </x:c>
      <x:c r="E1701" s="50" t="n">
        <x:v>0</x:v>
      </x:c>
      <x:c r="F1701" s="52" t="str">
        <x:f>IF(OR($C1701="High-confidence innovation-driven",$C1701="Medium-confidence innovation-driven"),1,IF($C1701="Clear alternative-rationale",0,""))</x:f>
      </x:c>
      <x:c r="G1701" s="52" t="str">
        <x:f>IF('Deal_Master_Wide'!$M$245="","",'Deal_Master_Wide'!$M$245)</x:f>
        <x:v>Review</x:v>
      </x:c>
      <x:c r="H1701" s="50" t="str">
        <x:v>Perrigo Company plc</x:v>
      </x:c>
      <x:c r="I1701" s="50" t="str">
        <x:v>Omega Pharma NV</x:v>
      </x:c>
      <x:c r="J1701" s="50" t="n">
        <x:v>2015</x:v>
      </x:c>
      <x:c r="K1701" s="50" t="n">
        <x:v>2</x:v>
      </x:c>
      <x:c r="L1701" s="50" t="n">
        <x:v>2017</x:v>
      </x:c>
      <x:c r="M1701" s="50" t="n">
        <x:v>1</x:v>
      </x:c>
      <x:c r="N1701" s="50" t="n">
        <x:v>1</x:v>
      </x:c>
      <x:c r="O1701" s="52" t="str">
        <x:f>IF($F1701="","",$F1701*$M1701)</x:f>
      </x:c>
      <x:c r="P1701" s="54" t="str">
        <x:f>IF('Deal_Master_Wide'!$BU$245="","",'Deal_Master_Wide'!$BU$245)</x:f>
      </x:c>
      <x:c r="Q1701" s="54" t="str">
        <x:f>IF('Deal_Master_Wide'!$CB$245="","",'Deal_Master_Wide'!$CB$245)</x:f>
      </x:c>
      <x:c r="R1701" s="54" t="str">
        <x:f>IF('Deal_Master_Wide'!$CI$245="","",'Deal_Master_Wide'!$CI$245)</x:f>
      </x:c>
      <x:c r="S1701" s="54" t="str">
        <x:f>IF('Deal_Master_Wide'!$CP$245="","",'Deal_Master_Wide'!$CP$245)</x:f>
      </x:c>
      <x:c r="T1701" s="54" t="str">
        <x:f>IF('Deal_Master_Wide'!$CW$245="","",'Deal_Master_Wide'!$CW$245)</x:f>
      </x:c>
      <x:c r="U1701" s="54" t="str">
        <x:f>IF('Deal_Master_Wide'!$DD$245="","",'Deal_Master_Wide'!$DD$245)</x:f>
      </x:c>
      <x:c r="V1701" s="56" t="str">
        <x:f>IF('Deal_Master_Wide'!$DK$245="","",'Deal_Master_Wide'!$DK$245)</x:f>
      </x:c>
      <x:c r="W1701" s="56" t="str">
        <x:f>IF('Deal_Master_Wide'!$DR$245="","",'Deal_Master_Wide'!$DR$245)</x:f>
      </x:c>
      <x:c r="X1701" s="56" t="str">
        <x:f>IF('Deal_Master_Wide'!$DY$245="","",'Deal_Master_Wide'!$DY$245)</x:f>
      </x:c>
      <x:c r="Y1701" s="118" t="str">
        <x:f>IF('Deal_Master_Wide'!$EF$245="","",'Deal_Master_Wide'!$EF$245)</x:f>
      </x:c>
      <x:c r="Z1701" s="118" t="str">
        <x:f>IF('Deal_Master_Wide'!$EM$245="","",'Deal_Master_Wide'!$EM$245)</x:f>
      </x:c>
      <x:c r="AA1701" s="52" t="str">
        <x:f>IF('Deal_Master_Wide'!$AL$245="","",'Deal_Master_Wide'!$AL$245)</x:f>
        <x:v>Unknown</x:v>
      </x:c>
      <x:c r="AB1701" s="54" t="n">
        <x:f>IF('Deal_Master_Wide'!$AF$245="","",'Deal_Master_Wide'!$AF$245)</x:f>
        <x:v>4506</x:v>
      </x:c>
      <x:c r="AC1701" s="52" t="str">
        <x:f>IF(COUNT($P1701,$Q1701,$R1701,$S1701,$T1701,$U1701,$V1701,$W1701,$X1701)=9,"Yes","No")</x:f>
        <x:v>No</x:v>
      </x:c>
      <x:c r="AD1701" s="52" t="str">
        <x:f>IF(COUNT($Y1701,$Z1701)=2,"Yes","No")</x:f>
        <x:v>No</x:v>
      </x:c>
      <x:c r="AE1701" s="50" t="str"/>
      <x:c r="AF1701" t="str"/>
    </x:row>
    <x:row r="1702" ht="20" customHeight="1">
      <x:c r="A1702" s="50" t="str">
        <x:v>CTL-0243</x:v>
      </x:c>
      <x:c r="B1702" s="50" t="str">
        <x:v>Candidate alternative-rationale group</x:v>
      </x:c>
      <x:c r="C1702" s="52" t="str">
        <x:f>IF('Deal_Master_Wide'!$AU$245="","",'Deal_Master_Wide'!$AU$245)</x:f>
        <x:v>Not reviewed</x:v>
      </x:c>
      <x:c r="D1702" s="52" t="str">
        <x:f>IF('Deal_Master_Wide'!$AV$245="","",'Deal_Master_Wide'!$AV$245)</x:f>
        <x:v>Not assessed</x:v>
      </x:c>
      <x:c r="E1702" s="50" t="n">
        <x:v>0</x:v>
      </x:c>
      <x:c r="F1702" s="52" t="str">
        <x:f>IF(OR($C1702="High-confidence innovation-driven",$C1702="Medium-confidence innovation-driven"),1,IF($C1702="Clear alternative-rationale",0,""))</x:f>
      </x:c>
      <x:c r="G1702" s="52" t="str">
        <x:f>IF('Deal_Master_Wide'!$M$245="","",'Deal_Master_Wide'!$M$245)</x:f>
        <x:v>Review</x:v>
      </x:c>
      <x:c r="H1702" s="50" t="str">
        <x:v>Perrigo Company plc</x:v>
      </x:c>
      <x:c r="I1702" s="50" t="str">
        <x:v>Omega Pharma NV</x:v>
      </x:c>
      <x:c r="J1702" s="50" t="n">
        <x:v>2015</x:v>
      </x:c>
      <x:c r="K1702" s="50" t="n">
        <x:v>3</x:v>
      </x:c>
      <x:c r="L1702" s="50" t="n">
        <x:v>2018</x:v>
      </x:c>
      <x:c r="M1702" s="50" t="n">
        <x:v>1</x:v>
      </x:c>
      <x:c r="N1702" s="50" t="n">
        <x:v>1</x:v>
      </x:c>
      <x:c r="O1702" s="52" t="str">
        <x:f>IF($F1702="","",$F1702*$M1702)</x:f>
      </x:c>
      <x:c r="P1702" s="54" t="str">
        <x:f>IF('Deal_Master_Wide'!$BV$245="","",'Deal_Master_Wide'!$BV$245)</x:f>
      </x:c>
      <x:c r="Q1702" s="54" t="str">
        <x:f>IF('Deal_Master_Wide'!$CC$245="","",'Deal_Master_Wide'!$CC$245)</x:f>
      </x:c>
      <x:c r="R1702" s="54" t="str">
        <x:f>IF('Deal_Master_Wide'!$CJ$245="","",'Deal_Master_Wide'!$CJ$245)</x:f>
      </x:c>
      <x:c r="S1702" s="54" t="str">
        <x:f>IF('Deal_Master_Wide'!$CQ$245="","",'Deal_Master_Wide'!$CQ$245)</x:f>
      </x:c>
      <x:c r="T1702" s="54" t="str">
        <x:f>IF('Deal_Master_Wide'!$CX$245="","",'Deal_Master_Wide'!$CX$245)</x:f>
      </x:c>
      <x:c r="U1702" s="54" t="str">
        <x:f>IF('Deal_Master_Wide'!$DE$245="","",'Deal_Master_Wide'!$DE$245)</x:f>
      </x:c>
      <x:c r="V1702" s="56" t="str">
        <x:f>IF('Deal_Master_Wide'!$DL$245="","",'Deal_Master_Wide'!$DL$245)</x:f>
      </x:c>
      <x:c r="W1702" s="56" t="str">
        <x:f>IF('Deal_Master_Wide'!$DS$245="","",'Deal_Master_Wide'!$DS$245)</x:f>
      </x:c>
      <x:c r="X1702" s="56" t="str">
        <x:f>IF('Deal_Master_Wide'!$DZ$245="","",'Deal_Master_Wide'!$DZ$245)</x:f>
      </x:c>
      <x:c r="Y1702" s="118" t="str">
        <x:f>IF('Deal_Master_Wide'!$EG$245="","",'Deal_Master_Wide'!$EG$245)</x:f>
      </x:c>
      <x:c r="Z1702" s="118" t="str">
        <x:f>IF('Deal_Master_Wide'!$EN$245="","",'Deal_Master_Wide'!$EN$245)</x:f>
      </x:c>
      <x:c r="AA1702" s="52" t="str">
        <x:f>IF('Deal_Master_Wide'!$AL$245="","",'Deal_Master_Wide'!$AL$245)</x:f>
        <x:v>Unknown</x:v>
      </x:c>
      <x:c r="AB1702" s="54" t="n">
        <x:f>IF('Deal_Master_Wide'!$AF$245="","",'Deal_Master_Wide'!$AF$245)</x:f>
        <x:v>4506</x:v>
      </x:c>
      <x:c r="AC1702" s="52" t="str">
        <x:f>IF(COUNT($P1702,$Q1702,$R1702,$S1702,$T1702,$U1702,$V1702,$W1702,$X1702)=9,"Yes","No")</x:f>
        <x:v>No</x:v>
      </x:c>
      <x:c r="AD1702" s="52" t="str">
        <x:f>IF(COUNT($Y1702,$Z1702)=2,"Yes","No")</x:f>
        <x:v>No</x:v>
      </x:c>
      <x:c r="AE1702" s="50" t="str"/>
      <x:c r="AF1702" t="str"/>
    </x:row>
    <x:row r="1703" ht="20" customHeight="1">
      <x:c r="A1703" s="50" t="str">
        <x:v>CTL-0244</x:v>
      </x:c>
      <x:c r="B1703" s="50" t="str">
        <x:v>Candidate alternative-rationale group</x:v>
      </x:c>
      <x:c r="C1703" s="52" t="str">
        <x:f>IF('Deal_Master_Wide'!$AU$246="","",'Deal_Master_Wide'!$AU$246)</x:f>
        <x:v>Not reviewed</x:v>
      </x:c>
      <x:c r="D1703" s="52" t="str">
        <x:f>IF('Deal_Master_Wide'!$AV$246="","",'Deal_Master_Wide'!$AV$246)</x:f>
        <x:v>Not assessed</x:v>
      </x:c>
      <x:c r="E1703" s="50" t="n">
        <x:v>0</x:v>
      </x:c>
      <x:c r="F1703" s="52" t="str">
        <x:f>IF(OR($C1703="High-confidence innovation-driven",$C1703="Medium-confidence innovation-driven"),1,IF($C1703="Clear alternative-rationale",0,""))</x:f>
      </x:c>
      <x:c r="G1703" s="52" t="str">
        <x:f>IF('Deal_Master_Wide'!$M$246="","",'Deal_Master_Wide'!$M$246)</x:f>
        <x:v>Review</x:v>
      </x:c>
      <x:c r="H1703" s="50" t="str">
        <x:v>Zogenix Inc (Inactive)</x:v>
      </x:c>
      <x:c r="I1703" s="50" t="str">
        <x:v>Zogenix International Ltd</x:v>
      </x:c>
      <x:c r="J1703" s="50" t="n">
        <x:v>2014</x:v>
      </x:c>
      <x:c r="K1703" s="50" t="n">
        <x:v>-3</x:v>
      </x:c>
      <x:c r="L1703" s="50" t="n">
        <x:v>2011</x:v>
      </x:c>
      <x:c r="M1703" s="50" t="n">
        <x:v>0</x:v>
      </x:c>
      <x:c r="N1703" s="50" t="n">
        <x:v>0</x:v>
      </x:c>
      <x:c r="O1703" s="52" t="str">
        <x:f>IF($F1703="","",$F1703*$M1703)</x:f>
      </x:c>
      <x:c r="P1703" s="54" t="str">
        <x:f>IF('Deal_Master_Wide'!$BP$246="","",'Deal_Master_Wide'!$BP$246)</x:f>
      </x:c>
      <x:c r="Q1703" s="54" t="str">
        <x:f>IF('Deal_Master_Wide'!$BW$246="","",'Deal_Master_Wide'!$BW$246)</x:f>
      </x:c>
      <x:c r="R1703" s="54" t="str">
        <x:f>IF('Deal_Master_Wide'!$CD$246="","",'Deal_Master_Wide'!$CD$246)</x:f>
      </x:c>
      <x:c r="S1703" s="54" t="str">
        <x:f>IF('Deal_Master_Wide'!$CK$246="","",'Deal_Master_Wide'!$CK$246)</x:f>
      </x:c>
      <x:c r="T1703" s="54" t="str">
        <x:f>IF('Deal_Master_Wide'!$CR$246="","",'Deal_Master_Wide'!$CR$246)</x:f>
      </x:c>
      <x:c r="U1703" s="54" t="str">
        <x:f>IF('Deal_Master_Wide'!$CY$246="","",'Deal_Master_Wide'!$CY$246)</x:f>
      </x:c>
      <x:c r="V1703" s="56" t="str">
        <x:f>IF('Deal_Master_Wide'!$DF$246="","",'Deal_Master_Wide'!$DF$246)</x:f>
      </x:c>
      <x:c r="W1703" s="56" t="str">
        <x:f>IF('Deal_Master_Wide'!$DM$246="","",'Deal_Master_Wide'!$DM$246)</x:f>
      </x:c>
      <x:c r="X1703" s="56" t="str">
        <x:f>IF('Deal_Master_Wide'!$DT$246="","",'Deal_Master_Wide'!$DT$246)</x:f>
      </x:c>
      <x:c r="Y1703" s="118" t="str">
        <x:f>IF('Deal_Master_Wide'!$EA$246="","",'Deal_Master_Wide'!$EA$246)</x:f>
      </x:c>
      <x:c r="Z1703" s="118" t="str">
        <x:f>IF('Deal_Master_Wide'!$EH$246="","",'Deal_Master_Wide'!$EH$246)</x:f>
      </x:c>
      <x:c r="AA1703" s="52" t="str">
        <x:f>IF('Deal_Master_Wide'!$AL$246="","",'Deal_Master_Wide'!$AL$246)</x:f>
        <x:v>Unknown</x:v>
      </x:c>
      <x:c r="AB1703" s="54" t="n">
        <x:f>IF('Deal_Master_Wide'!$AF$246="","",'Deal_Master_Wide'!$AF$246)</x:f>
        <x:v>130</x:v>
      </x:c>
      <x:c r="AC1703" s="52" t="str">
        <x:f>IF(COUNT($P1703,$Q1703,$R1703,$S1703,$T1703,$U1703,$V1703,$W1703,$X1703)=9,"Yes","No")</x:f>
        <x:v>No</x:v>
      </x:c>
      <x:c r="AD1703" s="52" t="str">
        <x:f>IF(COUNT($Y1703,$Z1703)=2,"Yes","No")</x:f>
        <x:v>No</x:v>
      </x:c>
      <x:c r="AE1703" s="50" t="str"/>
      <x:c r="AF1703" t="str"/>
    </x:row>
    <x:row r="1704" ht="20" customHeight="1">
      <x:c r="A1704" s="50" t="str">
        <x:v>CTL-0244</x:v>
      </x:c>
      <x:c r="B1704" s="50" t="str">
        <x:v>Candidate alternative-rationale group</x:v>
      </x:c>
      <x:c r="C1704" s="52" t="str">
        <x:f>IF('Deal_Master_Wide'!$AU$246="","",'Deal_Master_Wide'!$AU$246)</x:f>
        <x:v>Not reviewed</x:v>
      </x:c>
      <x:c r="D1704" s="52" t="str">
        <x:f>IF('Deal_Master_Wide'!$AV$246="","",'Deal_Master_Wide'!$AV$246)</x:f>
        <x:v>Not assessed</x:v>
      </x:c>
      <x:c r="E1704" s="50" t="n">
        <x:v>0</x:v>
      </x:c>
      <x:c r="F1704" s="52" t="str">
        <x:f>IF(OR($C1704="High-confidence innovation-driven",$C1704="Medium-confidence innovation-driven"),1,IF($C1704="Clear alternative-rationale",0,""))</x:f>
      </x:c>
      <x:c r="G1704" s="52" t="str">
        <x:f>IF('Deal_Master_Wide'!$M$246="","",'Deal_Master_Wide'!$M$246)</x:f>
        <x:v>Review</x:v>
      </x:c>
      <x:c r="H1704" s="50" t="str">
        <x:v>Zogenix Inc (Inactive)</x:v>
      </x:c>
      <x:c r="I1704" s="50" t="str">
        <x:v>Zogenix International Ltd</x:v>
      </x:c>
      <x:c r="J1704" s="50" t="n">
        <x:v>2014</x:v>
      </x:c>
      <x:c r="K1704" s="50" t="n">
        <x:v>-2</x:v>
      </x:c>
      <x:c r="L1704" s="50" t="n">
        <x:v>2012</x:v>
      </x:c>
      <x:c r="M1704" s="50" t="n">
        <x:v>0</x:v>
      </x:c>
      <x:c r="N1704" s="50" t="n">
        <x:v>0</x:v>
      </x:c>
      <x:c r="O1704" s="52" t="str">
        <x:f>IF($F1704="","",$F1704*$M1704)</x:f>
      </x:c>
      <x:c r="P1704" s="54" t="str">
        <x:f>IF('Deal_Master_Wide'!$BQ$246="","",'Deal_Master_Wide'!$BQ$246)</x:f>
      </x:c>
      <x:c r="Q1704" s="54" t="str">
        <x:f>IF('Deal_Master_Wide'!$BX$246="","",'Deal_Master_Wide'!$BX$246)</x:f>
      </x:c>
      <x:c r="R1704" s="54" t="str">
        <x:f>IF('Deal_Master_Wide'!$CE$246="","",'Deal_Master_Wide'!$CE$246)</x:f>
      </x:c>
      <x:c r="S1704" s="54" t="str">
        <x:f>IF('Deal_Master_Wide'!$CL$246="","",'Deal_Master_Wide'!$CL$246)</x:f>
      </x:c>
      <x:c r="T1704" s="54" t="str">
        <x:f>IF('Deal_Master_Wide'!$CS$246="","",'Deal_Master_Wide'!$CS$246)</x:f>
      </x:c>
      <x:c r="U1704" s="54" t="str">
        <x:f>IF('Deal_Master_Wide'!$CZ$246="","",'Deal_Master_Wide'!$CZ$246)</x:f>
      </x:c>
      <x:c r="V1704" s="56" t="str">
        <x:f>IF('Deal_Master_Wide'!$DG$246="","",'Deal_Master_Wide'!$DG$246)</x:f>
      </x:c>
      <x:c r="W1704" s="56" t="str">
        <x:f>IF('Deal_Master_Wide'!$DN$246="","",'Deal_Master_Wide'!$DN$246)</x:f>
      </x:c>
      <x:c r="X1704" s="56" t="str">
        <x:f>IF('Deal_Master_Wide'!$DU$246="","",'Deal_Master_Wide'!$DU$246)</x:f>
      </x:c>
      <x:c r="Y1704" s="118" t="str">
        <x:f>IF('Deal_Master_Wide'!$EB$246="","",'Deal_Master_Wide'!$EB$246)</x:f>
      </x:c>
      <x:c r="Z1704" s="118" t="str">
        <x:f>IF('Deal_Master_Wide'!$EI$246="","",'Deal_Master_Wide'!$EI$246)</x:f>
      </x:c>
      <x:c r="AA1704" s="52" t="str">
        <x:f>IF('Deal_Master_Wide'!$AL$246="","",'Deal_Master_Wide'!$AL$246)</x:f>
        <x:v>Unknown</x:v>
      </x:c>
      <x:c r="AB1704" s="54" t="n">
        <x:f>IF('Deal_Master_Wide'!$AF$246="","",'Deal_Master_Wide'!$AF$246)</x:f>
        <x:v>130</x:v>
      </x:c>
      <x:c r="AC1704" s="52" t="str">
        <x:f>IF(COUNT($P1704,$Q1704,$R1704,$S1704,$T1704,$U1704,$V1704,$W1704,$X1704)=9,"Yes","No")</x:f>
        <x:v>No</x:v>
      </x:c>
      <x:c r="AD1704" s="52" t="str">
        <x:f>IF(COUNT($Y1704,$Z1704)=2,"Yes","No")</x:f>
        <x:v>No</x:v>
      </x:c>
      <x:c r="AE1704" s="50" t="str"/>
      <x:c r="AF1704" t="str"/>
    </x:row>
    <x:row r="1705" ht="20" customHeight="1">
      <x:c r="A1705" s="50" t="str">
        <x:v>CTL-0244</x:v>
      </x:c>
      <x:c r="B1705" s="50" t="str">
        <x:v>Candidate alternative-rationale group</x:v>
      </x:c>
      <x:c r="C1705" s="52" t="str">
        <x:f>IF('Deal_Master_Wide'!$AU$246="","",'Deal_Master_Wide'!$AU$246)</x:f>
        <x:v>Not reviewed</x:v>
      </x:c>
      <x:c r="D1705" s="52" t="str">
        <x:f>IF('Deal_Master_Wide'!$AV$246="","",'Deal_Master_Wide'!$AV$246)</x:f>
        <x:v>Not assessed</x:v>
      </x:c>
      <x:c r="E1705" s="50" t="n">
        <x:v>0</x:v>
      </x:c>
      <x:c r="F1705" s="52" t="str">
        <x:f>IF(OR($C1705="High-confidence innovation-driven",$C1705="Medium-confidence innovation-driven"),1,IF($C1705="Clear alternative-rationale",0,""))</x:f>
      </x:c>
      <x:c r="G1705" s="52" t="str">
        <x:f>IF('Deal_Master_Wide'!$M$246="","",'Deal_Master_Wide'!$M$246)</x:f>
        <x:v>Review</x:v>
      </x:c>
      <x:c r="H1705" s="50" t="str">
        <x:v>Zogenix Inc (Inactive)</x:v>
      </x:c>
      <x:c r="I1705" s="50" t="str">
        <x:v>Zogenix International Ltd</x:v>
      </x:c>
      <x:c r="J1705" s="50" t="n">
        <x:v>2014</x:v>
      </x:c>
      <x:c r="K1705" s="50" t="n">
        <x:v>-1</x:v>
      </x:c>
      <x:c r="L1705" s="50" t="n">
        <x:v>2013</x:v>
      </x:c>
      <x:c r="M1705" s="50" t="n">
        <x:v>0</x:v>
      </x:c>
      <x:c r="N1705" s="50" t="n">
        <x:v>0</x:v>
      </x:c>
      <x:c r="O1705" s="52" t="str">
        <x:f>IF($F1705="","",$F1705*$M1705)</x:f>
      </x:c>
      <x:c r="P1705" s="54" t="str">
        <x:f>IF('Deal_Master_Wide'!$BR$246="","",'Deal_Master_Wide'!$BR$246)</x:f>
      </x:c>
      <x:c r="Q1705" s="54" t="str">
        <x:f>IF('Deal_Master_Wide'!$BY$246="","",'Deal_Master_Wide'!$BY$246)</x:f>
      </x:c>
      <x:c r="R1705" s="54" t="str">
        <x:f>IF('Deal_Master_Wide'!$CF$246="","",'Deal_Master_Wide'!$CF$246)</x:f>
      </x:c>
      <x:c r="S1705" s="54" t="str">
        <x:f>IF('Deal_Master_Wide'!$CM$246="","",'Deal_Master_Wide'!$CM$246)</x:f>
      </x:c>
      <x:c r="T1705" s="54" t="str">
        <x:f>IF('Deal_Master_Wide'!$CT$246="","",'Deal_Master_Wide'!$CT$246)</x:f>
      </x:c>
      <x:c r="U1705" s="54" t="str">
        <x:f>IF('Deal_Master_Wide'!$DA$246="","",'Deal_Master_Wide'!$DA$246)</x:f>
      </x:c>
      <x:c r="V1705" s="56" t="str">
        <x:f>IF('Deal_Master_Wide'!$DH$246="","",'Deal_Master_Wide'!$DH$246)</x:f>
      </x:c>
      <x:c r="W1705" s="56" t="str">
        <x:f>IF('Deal_Master_Wide'!$DO$246="","",'Deal_Master_Wide'!$DO$246)</x:f>
      </x:c>
      <x:c r="X1705" s="56" t="str">
        <x:f>IF('Deal_Master_Wide'!$DV$246="","",'Deal_Master_Wide'!$DV$246)</x:f>
      </x:c>
      <x:c r="Y1705" s="118" t="str">
        <x:f>IF('Deal_Master_Wide'!$EC$246="","",'Deal_Master_Wide'!$EC$246)</x:f>
      </x:c>
      <x:c r="Z1705" s="118" t="str">
        <x:f>IF('Deal_Master_Wide'!$EJ$246="","",'Deal_Master_Wide'!$EJ$246)</x:f>
      </x:c>
      <x:c r="AA1705" s="52" t="str">
        <x:f>IF('Deal_Master_Wide'!$AL$246="","",'Deal_Master_Wide'!$AL$246)</x:f>
        <x:v>Unknown</x:v>
      </x:c>
      <x:c r="AB1705" s="54" t="n">
        <x:f>IF('Deal_Master_Wide'!$AF$246="","",'Deal_Master_Wide'!$AF$246)</x:f>
        <x:v>130</x:v>
      </x:c>
      <x:c r="AC1705" s="52" t="str">
        <x:f>IF(COUNT($P1705,$Q1705,$R1705,$S1705,$T1705,$U1705,$V1705,$W1705,$X1705)=9,"Yes","No")</x:f>
        <x:v>No</x:v>
      </x:c>
      <x:c r="AD1705" s="52" t="str">
        <x:f>IF(COUNT($Y1705,$Z1705)=2,"Yes","No")</x:f>
        <x:v>No</x:v>
      </x:c>
      <x:c r="AE1705" s="50" t="str"/>
      <x:c r="AF1705" t="str"/>
    </x:row>
    <x:row r="1706" ht="20" customHeight="1">
      <x:c r="A1706" s="50" t="str">
        <x:v>CTL-0244</x:v>
      </x:c>
      <x:c r="B1706" s="50" t="str">
        <x:v>Candidate alternative-rationale group</x:v>
      </x:c>
      <x:c r="C1706" s="52" t="str">
        <x:f>IF('Deal_Master_Wide'!$AU$246="","",'Deal_Master_Wide'!$AU$246)</x:f>
        <x:v>Not reviewed</x:v>
      </x:c>
      <x:c r="D1706" s="52" t="str">
        <x:f>IF('Deal_Master_Wide'!$AV$246="","",'Deal_Master_Wide'!$AV$246)</x:f>
        <x:v>Not assessed</x:v>
      </x:c>
      <x:c r="E1706" s="50" t="n">
        <x:v>0</x:v>
      </x:c>
      <x:c r="F1706" s="52" t="str">
        <x:f>IF(OR($C1706="High-confidence innovation-driven",$C1706="Medium-confidence innovation-driven"),1,IF($C1706="Clear alternative-rationale",0,""))</x:f>
      </x:c>
      <x:c r="G1706" s="52" t="str">
        <x:f>IF('Deal_Master_Wide'!$M$246="","",'Deal_Master_Wide'!$M$246)</x:f>
        <x:v>Review</x:v>
      </x:c>
      <x:c r="H1706" s="50" t="str">
        <x:v>Zogenix Inc (Inactive)</x:v>
      </x:c>
      <x:c r="I1706" s="50" t="str">
        <x:v>Zogenix International Ltd</x:v>
      </x:c>
      <x:c r="J1706" s="50" t="n">
        <x:v>2014</x:v>
      </x:c>
      <x:c r="K1706" s="50" t="n">
        <x:v>0</x:v>
      </x:c>
      <x:c r="L1706" s="50" t="n">
        <x:v>2014</x:v>
      </x:c>
      <x:c r="M1706" s="50" t="n">
        <x:v>0</x:v>
      </x:c>
      <x:c r="N1706" s="50" t="n">
        <x:v>1</x:v>
      </x:c>
      <x:c r="O1706" s="52" t="str">
        <x:f>IF($F1706="","",$F1706*$M1706)</x:f>
      </x:c>
      <x:c r="P1706" s="54" t="str">
        <x:f>IF('Deal_Master_Wide'!$BS$246="","",'Deal_Master_Wide'!$BS$246)</x:f>
      </x:c>
      <x:c r="Q1706" s="54" t="str">
        <x:f>IF('Deal_Master_Wide'!$BZ$246="","",'Deal_Master_Wide'!$BZ$246)</x:f>
      </x:c>
      <x:c r="R1706" s="54" t="str">
        <x:f>IF('Deal_Master_Wide'!$CG$246="","",'Deal_Master_Wide'!$CG$246)</x:f>
      </x:c>
      <x:c r="S1706" s="54" t="str">
        <x:f>IF('Deal_Master_Wide'!$CN$246="","",'Deal_Master_Wide'!$CN$246)</x:f>
      </x:c>
      <x:c r="T1706" s="54" t="str">
        <x:f>IF('Deal_Master_Wide'!$CU$246="","",'Deal_Master_Wide'!$CU$246)</x:f>
      </x:c>
      <x:c r="U1706" s="54" t="str">
        <x:f>IF('Deal_Master_Wide'!$DB$246="","",'Deal_Master_Wide'!$DB$246)</x:f>
      </x:c>
      <x:c r="V1706" s="56" t="str">
        <x:f>IF('Deal_Master_Wide'!$DI$246="","",'Deal_Master_Wide'!$DI$246)</x:f>
      </x:c>
      <x:c r="W1706" s="56" t="str">
        <x:f>IF('Deal_Master_Wide'!$DP$246="","",'Deal_Master_Wide'!$DP$246)</x:f>
      </x:c>
      <x:c r="X1706" s="56" t="str">
        <x:f>IF('Deal_Master_Wide'!$DW$246="","",'Deal_Master_Wide'!$DW$246)</x:f>
      </x:c>
      <x:c r="Y1706" s="118" t="str">
        <x:f>IF('Deal_Master_Wide'!$ED$246="","",'Deal_Master_Wide'!$ED$246)</x:f>
      </x:c>
      <x:c r="Z1706" s="118" t="str">
        <x:f>IF('Deal_Master_Wide'!$EK$246="","",'Deal_Master_Wide'!$EK$246)</x:f>
      </x:c>
      <x:c r="AA1706" s="52" t="str">
        <x:f>IF('Deal_Master_Wide'!$AL$246="","",'Deal_Master_Wide'!$AL$246)</x:f>
        <x:v>Unknown</x:v>
      </x:c>
      <x:c r="AB1706" s="54" t="n">
        <x:f>IF('Deal_Master_Wide'!$AF$246="","",'Deal_Master_Wide'!$AF$246)</x:f>
        <x:v>130</x:v>
      </x:c>
      <x:c r="AC1706" s="52" t="str">
        <x:f>IF(COUNT($P1706,$Q1706,$R1706,$S1706,$T1706,$U1706,$V1706,$W1706,$X1706)=9,"Yes","No")</x:f>
        <x:v>No</x:v>
      </x:c>
      <x:c r="AD1706" s="52" t="str">
        <x:f>IF(COUNT($Y1706,$Z1706)=2,"Yes","No")</x:f>
        <x:v>No</x:v>
      </x:c>
      <x:c r="AE1706" s="50" t="str"/>
      <x:c r="AF1706" t="str"/>
    </x:row>
    <x:row r="1707" ht="20" customHeight="1">
      <x:c r="A1707" s="50" t="str">
        <x:v>CTL-0244</x:v>
      </x:c>
      <x:c r="B1707" s="50" t="str">
        <x:v>Candidate alternative-rationale group</x:v>
      </x:c>
      <x:c r="C1707" s="52" t="str">
        <x:f>IF('Deal_Master_Wide'!$AU$246="","",'Deal_Master_Wide'!$AU$246)</x:f>
        <x:v>Not reviewed</x:v>
      </x:c>
      <x:c r="D1707" s="52" t="str">
        <x:f>IF('Deal_Master_Wide'!$AV$246="","",'Deal_Master_Wide'!$AV$246)</x:f>
        <x:v>Not assessed</x:v>
      </x:c>
      <x:c r="E1707" s="50" t="n">
        <x:v>0</x:v>
      </x:c>
      <x:c r="F1707" s="52" t="str">
        <x:f>IF(OR($C1707="High-confidence innovation-driven",$C1707="Medium-confidence innovation-driven"),1,IF($C1707="Clear alternative-rationale",0,""))</x:f>
      </x:c>
      <x:c r="G1707" s="52" t="str">
        <x:f>IF('Deal_Master_Wide'!$M$246="","",'Deal_Master_Wide'!$M$246)</x:f>
        <x:v>Review</x:v>
      </x:c>
      <x:c r="H1707" s="50" t="str">
        <x:v>Zogenix Inc (Inactive)</x:v>
      </x:c>
      <x:c r="I1707" s="50" t="str">
        <x:v>Zogenix International Ltd</x:v>
      </x:c>
      <x:c r="J1707" s="50" t="n">
        <x:v>2014</x:v>
      </x:c>
      <x:c r="K1707" s="50" t="n">
        <x:v>1</x:v>
      </x:c>
      <x:c r="L1707" s="50" t="n">
        <x:v>2015</x:v>
      </x:c>
      <x:c r="M1707" s="50" t="n">
        <x:v>1</x:v>
      </x:c>
      <x:c r="N1707" s="50" t="n">
        <x:v>1</x:v>
      </x:c>
      <x:c r="O1707" s="52" t="str">
        <x:f>IF($F1707="","",$F1707*$M1707)</x:f>
      </x:c>
      <x:c r="P1707" s="54" t="str">
        <x:f>IF('Deal_Master_Wide'!$BT$246="","",'Deal_Master_Wide'!$BT$246)</x:f>
      </x:c>
      <x:c r="Q1707" s="54" t="str">
        <x:f>IF('Deal_Master_Wide'!$CA$246="","",'Deal_Master_Wide'!$CA$246)</x:f>
      </x:c>
      <x:c r="R1707" s="54" t="str">
        <x:f>IF('Deal_Master_Wide'!$CH$246="","",'Deal_Master_Wide'!$CH$246)</x:f>
      </x:c>
      <x:c r="S1707" s="54" t="str">
        <x:f>IF('Deal_Master_Wide'!$CO$246="","",'Deal_Master_Wide'!$CO$246)</x:f>
      </x:c>
      <x:c r="T1707" s="54" t="str">
        <x:f>IF('Deal_Master_Wide'!$CV$246="","",'Deal_Master_Wide'!$CV$246)</x:f>
      </x:c>
      <x:c r="U1707" s="54" t="str">
        <x:f>IF('Deal_Master_Wide'!$DC$246="","",'Deal_Master_Wide'!$DC$246)</x:f>
      </x:c>
      <x:c r="V1707" s="56" t="str">
        <x:f>IF('Deal_Master_Wide'!$DJ$246="","",'Deal_Master_Wide'!$DJ$246)</x:f>
      </x:c>
      <x:c r="W1707" s="56" t="str">
        <x:f>IF('Deal_Master_Wide'!$DQ$246="","",'Deal_Master_Wide'!$DQ$246)</x:f>
      </x:c>
      <x:c r="X1707" s="56" t="str">
        <x:f>IF('Deal_Master_Wide'!$DX$246="","",'Deal_Master_Wide'!$DX$246)</x:f>
      </x:c>
      <x:c r="Y1707" s="118" t="str">
        <x:f>IF('Deal_Master_Wide'!$EE$246="","",'Deal_Master_Wide'!$EE$246)</x:f>
      </x:c>
      <x:c r="Z1707" s="118" t="str">
        <x:f>IF('Deal_Master_Wide'!$EL$246="","",'Deal_Master_Wide'!$EL$246)</x:f>
      </x:c>
      <x:c r="AA1707" s="52" t="str">
        <x:f>IF('Deal_Master_Wide'!$AL$246="","",'Deal_Master_Wide'!$AL$246)</x:f>
        <x:v>Unknown</x:v>
      </x:c>
      <x:c r="AB1707" s="54" t="n">
        <x:f>IF('Deal_Master_Wide'!$AF$246="","",'Deal_Master_Wide'!$AF$246)</x:f>
        <x:v>130</x:v>
      </x:c>
      <x:c r="AC1707" s="52" t="str">
        <x:f>IF(COUNT($P1707,$Q1707,$R1707,$S1707,$T1707,$U1707,$V1707,$W1707,$X1707)=9,"Yes","No")</x:f>
        <x:v>No</x:v>
      </x:c>
      <x:c r="AD1707" s="52" t="str">
        <x:f>IF(COUNT($Y1707,$Z1707)=2,"Yes","No")</x:f>
        <x:v>No</x:v>
      </x:c>
      <x:c r="AE1707" s="50" t="str"/>
      <x:c r="AF1707" t="str"/>
    </x:row>
    <x:row r="1708" ht="20" customHeight="1">
      <x:c r="A1708" s="50" t="str">
        <x:v>CTL-0244</x:v>
      </x:c>
      <x:c r="B1708" s="50" t="str">
        <x:v>Candidate alternative-rationale group</x:v>
      </x:c>
      <x:c r="C1708" s="52" t="str">
        <x:f>IF('Deal_Master_Wide'!$AU$246="","",'Deal_Master_Wide'!$AU$246)</x:f>
        <x:v>Not reviewed</x:v>
      </x:c>
      <x:c r="D1708" s="52" t="str">
        <x:f>IF('Deal_Master_Wide'!$AV$246="","",'Deal_Master_Wide'!$AV$246)</x:f>
        <x:v>Not assessed</x:v>
      </x:c>
      <x:c r="E1708" s="50" t="n">
        <x:v>0</x:v>
      </x:c>
      <x:c r="F1708" s="52" t="str">
        <x:f>IF(OR($C1708="High-confidence innovation-driven",$C1708="Medium-confidence innovation-driven"),1,IF($C1708="Clear alternative-rationale",0,""))</x:f>
      </x:c>
      <x:c r="G1708" s="52" t="str">
        <x:f>IF('Deal_Master_Wide'!$M$246="","",'Deal_Master_Wide'!$M$246)</x:f>
        <x:v>Review</x:v>
      </x:c>
      <x:c r="H1708" s="50" t="str">
        <x:v>Zogenix Inc (Inactive)</x:v>
      </x:c>
      <x:c r="I1708" s="50" t="str">
        <x:v>Zogenix International Ltd</x:v>
      </x:c>
      <x:c r="J1708" s="50" t="n">
        <x:v>2014</x:v>
      </x:c>
      <x:c r="K1708" s="50" t="n">
        <x:v>2</x:v>
      </x:c>
      <x:c r="L1708" s="50" t="n">
        <x:v>2016</x:v>
      </x:c>
      <x:c r="M1708" s="50" t="n">
        <x:v>1</x:v>
      </x:c>
      <x:c r="N1708" s="50" t="n">
        <x:v>1</x:v>
      </x:c>
      <x:c r="O1708" s="52" t="str">
        <x:f>IF($F1708="","",$F1708*$M1708)</x:f>
      </x:c>
      <x:c r="P1708" s="54" t="str">
        <x:f>IF('Deal_Master_Wide'!$BU$246="","",'Deal_Master_Wide'!$BU$246)</x:f>
      </x:c>
      <x:c r="Q1708" s="54" t="str">
        <x:f>IF('Deal_Master_Wide'!$CB$246="","",'Deal_Master_Wide'!$CB$246)</x:f>
      </x:c>
      <x:c r="R1708" s="54" t="str">
        <x:f>IF('Deal_Master_Wide'!$CI$246="","",'Deal_Master_Wide'!$CI$246)</x:f>
      </x:c>
      <x:c r="S1708" s="54" t="str">
        <x:f>IF('Deal_Master_Wide'!$CP$246="","",'Deal_Master_Wide'!$CP$246)</x:f>
      </x:c>
      <x:c r="T1708" s="54" t="str">
        <x:f>IF('Deal_Master_Wide'!$CW$246="","",'Deal_Master_Wide'!$CW$246)</x:f>
      </x:c>
      <x:c r="U1708" s="54" t="str">
        <x:f>IF('Deal_Master_Wide'!$DD$246="","",'Deal_Master_Wide'!$DD$246)</x:f>
      </x:c>
      <x:c r="V1708" s="56" t="str">
        <x:f>IF('Deal_Master_Wide'!$DK$246="","",'Deal_Master_Wide'!$DK$246)</x:f>
      </x:c>
      <x:c r="W1708" s="56" t="str">
        <x:f>IF('Deal_Master_Wide'!$DR$246="","",'Deal_Master_Wide'!$DR$246)</x:f>
      </x:c>
      <x:c r="X1708" s="56" t="str">
        <x:f>IF('Deal_Master_Wide'!$DY$246="","",'Deal_Master_Wide'!$DY$246)</x:f>
      </x:c>
      <x:c r="Y1708" s="118" t="str">
        <x:f>IF('Deal_Master_Wide'!$EF$246="","",'Deal_Master_Wide'!$EF$246)</x:f>
      </x:c>
      <x:c r="Z1708" s="118" t="str">
        <x:f>IF('Deal_Master_Wide'!$EM$246="","",'Deal_Master_Wide'!$EM$246)</x:f>
      </x:c>
      <x:c r="AA1708" s="52" t="str">
        <x:f>IF('Deal_Master_Wide'!$AL$246="","",'Deal_Master_Wide'!$AL$246)</x:f>
        <x:v>Unknown</x:v>
      </x:c>
      <x:c r="AB1708" s="54" t="n">
        <x:f>IF('Deal_Master_Wide'!$AF$246="","",'Deal_Master_Wide'!$AF$246)</x:f>
        <x:v>130</x:v>
      </x:c>
      <x:c r="AC1708" s="52" t="str">
        <x:f>IF(COUNT($P1708,$Q1708,$R1708,$S1708,$T1708,$U1708,$V1708,$W1708,$X1708)=9,"Yes","No")</x:f>
        <x:v>No</x:v>
      </x:c>
      <x:c r="AD1708" s="52" t="str">
        <x:f>IF(COUNT($Y1708,$Z1708)=2,"Yes","No")</x:f>
        <x:v>No</x:v>
      </x:c>
      <x:c r="AE1708" s="50" t="str"/>
      <x:c r="AF1708" t="str"/>
    </x:row>
    <x:row r="1709" ht="20" customHeight="1">
      <x:c r="A1709" s="50" t="str">
        <x:v>CTL-0244</x:v>
      </x:c>
      <x:c r="B1709" s="50" t="str">
        <x:v>Candidate alternative-rationale group</x:v>
      </x:c>
      <x:c r="C1709" s="52" t="str">
        <x:f>IF('Deal_Master_Wide'!$AU$246="","",'Deal_Master_Wide'!$AU$246)</x:f>
        <x:v>Not reviewed</x:v>
      </x:c>
      <x:c r="D1709" s="52" t="str">
        <x:f>IF('Deal_Master_Wide'!$AV$246="","",'Deal_Master_Wide'!$AV$246)</x:f>
        <x:v>Not assessed</x:v>
      </x:c>
      <x:c r="E1709" s="50" t="n">
        <x:v>0</x:v>
      </x:c>
      <x:c r="F1709" s="52" t="str">
        <x:f>IF(OR($C1709="High-confidence innovation-driven",$C1709="Medium-confidence innovation-driven"),1,IF($C1709="Clear alternative-rationale",0,""))</x:f>
      </x:c>
      <x:c r="G1709" s="52" t="str">
        <x:f>IF('Deal_Master_Wide'!$M$246="","",'Deal_Master_Wide'!$M$246)</x:f>
        <x:v>Review</x:v>
      </x:c>
      <x:c r="H1709" s="50" t="str">
        <x:v>Zogenix Inc (Inactive)</x:v>
      </x:c>
      <x:c r="I1709" s="50" t="str">
        <x:v>Zogenix International Ltd</x:v>
      </x:c>
      <x:c r="J1709" s="50" t="n">
        <x:v>2014</x:v>
      </x:c>
      <x:c r="K1709" s="50" t="n">
        <x:v>3</x:v>
      </x:c>
      <x:c r="L1709" s="50" t="n">
        <x:v>2017</x:v>
      </x:c>
      <x:c r="M1709" s="50" t="n">
        <x:v>1</x:v>
      </x:c>
      <x:c r="N1709" s="50" t="n">
        <x:v>1</x:v>
      </x:c>
      <x:c r="O1709" s="52" t="str">
        <x:f>IF($F1709="","",$F1709*$M1709)</x:f>
      </x:c>
      <x:c r="P1709" s="54" t="str">
        <x:f>IF('Deal_Master_Wide'!$BV$246="","",'Deal_Master_Wide'!$BV$246)</x:f>
      </x:c>
      <x:c r="Q1709" s="54" t="str">
        <x:f>IF('Deal_Master_Wide'!$CC$246="","",'Deal_Master_Wide'!$CC$246)</x:f>
      </x:c>
      <x:c r="R1709" s="54" t="str">
        <x:f>IF('Deal_Master_Wide'!$CJ$246="","",'Deal_Master_Wide'!$CJ$246)</x:f>
      </x:c>
      <x:c r="S1709" s="54" t="str">
        <x:f>IF('Deal_Master_Wide'!$CQ$246="","",'Deal_Master_Wide'!$CQ$246)</x:f>
      </x:c>
      <x:c r="T1709" s="54" t="str">
        <x:f>IF('Deal_Master_Wide'!$CX$246="","",'Deal_Master_Wide'!$CX$246)</x:f>
      </x:c>
      <x:c r="U1709" s="54" t="str">
        <x:f>IF('Deal_Master_Wide'!$DE$246="","",'Deal_Master_Wide'!$DE$246)</x:f>
      </x:c>
      <x:c r="V1709" s="56" t="str">
        <x:f>IF('Deal_Master_Wide'!$DL$246="","",'Deal_Master_Wide'!$DL$246)</x:f>
      </x:c>
      <x:c r="W1709" s="56" t="str">
        <x:f>IF('Deal_Master_Wide'!$DS$246="","",'Deal_Master_Wide'!$DS$246)</x:f>
      </x:c>
      <x:c r="X1709" s="56" t="str">
        <x:f>IF('Deal_Master_Wide'!$DZ$246="","",'Deal_Master_Wide'!$DZ$246)</x:f>
      </x:c>
      <x:c r="Y1709" s="118" t="str">
        <x:f>IF('Deal_Master_Wide'!$EG$246="","",'Deal_Master_Wide'!$EG$246)</x:f>
      </x:c>
      <x:c r="Z1709" s="118" t="str">
        <x:f>IF('Deal_Master_Wide'!$EN$246="","",'Deal_Master_Wide'!$EN$246)</x:f>
      </x:c>
      <x:c r="AA1709" s="52" t="str">
        <x:f>IF('Deal_Master_Wide'!$AL$246="","",'Deal_Master_Wide'!$AL$246)</x:f>
        <x:v>Unknown</x:v>
      </x:c>
      <x:c r="AB1709" s="54" t="n">
        <x:f>IF('Deal_Master_Wide'!$AF$246="","",'Deal_Master_Wide'!$AF$246)</x:f>
        <x:v>130</x:v>
      </x:c>
      <x:c r="AC1709" s="52" t="str">
        <x:f>IF(COUNT($P1709,$Q1709,$R1709,$S1709,$T1709,$U1709,$V1709,$W1709,$X1709)=9,"Yes","No")</x:f>
        <x:v>No</x:v>
      </x:c>
      <x:c r="AD1709" s="52" t="str">
        <x:f>IF(COUNT($Y1709,$Z1709)=2,"Yes","No")</x:f>
        <x:v>No</x:v>
      </x:c>
      <x:c r="AE1709" s="50" t="str"/>
      <x:c r="AF1709" t="str"/>
    </x:row>
    <x:row r="1710" ht="20" customHeight="1">
      <x:c r="A1710" s="50" t="str">
        <x:v>CTL-0245</x:v>
      </x:c>
      <x:c r="B1710" s="50" t="str">
        <x:v>Candidate alternative-rationale group</x:v>
      </x:c>
      <x:c r="C1710" s="52" t="str">
        <x:f>IF('Deal_Master_Wide'!$AU$247="","",'Deal_Master_Wide'!$AU$247)</x:f>
        <x:v>Not reviewed</x:v>
      </x:c>
      <x:c r="D1710" s="52" t="str">
        <x:f>IF('Deal_Master_Wide'!$AV$247="","",'Deal_Master_Wide'!$AV$247)</x:f>
        <x:v>Not assessed</x:v>
      </x:c>
      <x:c r="E1710" s="50" t="n">
        <x:v>0</x:v>
      </x:c>
      <x:c r="F1710" s="52" t="str">
        <x:f>IF(OR($C1710="High-confidence innovation-driven",$C1710="Medium-confidence innovation-driven"),1,IF($C1710="Clear alternative-rationale",0,""))</x:f>
      </x:c>
      <x:c r="G1710" s="52" t="str">
        <x:f>IF('Deal_Master_Wide'!$M$247="","",'Deal_Master_Wide'!$M$247)</x:f>
        <x:v>Review</x:v>
      </x:c>
      <x:c r="H1710" s="50" t="str">
        <x:v>Abingdon Health PLC</x:v>
      </x:c>
      <x:c r="I1710" s="50" t="str">
        <x:v>Serascience Limited</x:v>
      </x:c>
      <x:c r="J1710" s="50" t="n">
        <x:v>2014</x:v>
      </x:c>
      <x:c r="K1710" s="50" t="n">
        <x:v>-3</x:v>
      </x:c>
      <x:c r="L1710" s="50" t="n">
        <x:v>2011</x:v>
      </x:c>
      <x:c r="M1710" s="50" t="n">
        <x:v>0</x:v>
      </x:c>
      <x:c r="N1710" s="50" t="n">
        <x:v>0</x:v>
      </x:c>
      <x:c r="O1710" s="52" t="str">
        <x:f>IF($F1710="","",$F1710*$M1710)</x:f>
      </x:c>
      <x:c r="P1710" s="54" t="str">
        <x:f>IF('Deal_Master_Wide'!$BP$247="","",'Deal_Master_Wide'!$BP$247)</x:f>
      </x:c>
      <x:c r="Q1710" s="54" t="str">
        <x:f>IF('Deal_Master_Wide'!$BW$247="","",'Deal_Master_Wide'!$BW$247)</x:f>
      </x:c>
      <x:c r="R1710" s="54" t="str">
        <x:f>IF('Deal_Master_Wide'!$CD$247="","",'Deal_Master_Wide'!$CD$247)</x:f>
      </x:c>
      <x:c r="S1710" s="54" t="str">
        <x:f>IF('Deal_Master_Wide'!$CK$247="","",'Deal_Master_Wide'!$CK$247)</x:f>
      </x:c>
      <x:c r="T1710" s="54" t="str">
        <x:f>IF('Deal_Master_Wide'!$CR$247="","",'Deal_Master_Wide'!$CR$247)</x:f>
      </x:c>
      <x:c r="U1710" s="54" t="str">
        <x:f>IF('Deal_Master_Wide'!$CY$247="","",'Deal_Master_Wide'!$CY$247)</x:f>
      </x:c>
      <x:c r="V1710" s="56" t="str">
        <x:f>IF('Deal_Master_Wide'!$DF$247="","",'Deal_Master_Wide'!$DF$247)</x:f>
      </x:c>
      <x:c r="W1710" s="56" t="str">
        <x:f>IF('Deal_Master_Wide'!$DM$247="","",'Deal_Master_Wide'!$DM$247)</x:f>
      </x:c>
      <x:c r="X1710" s="56" t="str">
        <x:f>IF('Deal_Master_Wide'!$DT$247="","",'Deal_Master_Wide'!$DT$247)</x:f>
      </x:c>
      <x:c r="Y1710" s="118" t="str">
        <x:f>IF('Deal_Master_Wide'!$EA$247="","",'Deal_Master_Wide'!$EA$247)</x:f>
      </x:c>
      <x:c r="Z1710" s="118" t="str">
        <x:f>IF('Deal_Master_Wide'!$EH$247="","",'Deal_Master_Wide'!$EH$247)</x:f>
      </x:c>
      <x:c r="AA1710" s="52" t="str">
        <x:f>IF('Deal_Master_Wide'!$AL$247="","",'Deal_Master_Wide'!$AL$247)</x:f>
        <x:v>Unknown</x:v>
      </x:c>
      <x:c r="AB1710" s="54" t="str">
        <x:f>IF('Deal_Master_Wide'!$AF$247="","",'Deal_Master_Wide'!$AF$247)</x:f>
      </x:c>
      <x:c r="AC1710" s="52" t="str">
        <x:f>IF(COUNT($P1710,$Q1710,$R1710,$S1710,$T1710,$U1710,$V1710,$W1710,$X1710)=9,"Yes","No")</x:f>
        <x:v>No</x:v>
      </x:c>
      <x:c r="AD1710" s="52" t="str">
        <x:f>IF(COUNT($Y1710,$Z1710)=2,"Yes","No")</x:f>
        <x:v>No</x:v>
      </x:c>
      <x:c r="AE1710" s="50" t="str"/>
      <x:c r="AF1710" t="str"/>
    </x:row>
    <x:row r="1711" ht="20" customHeight="1">
      <x:c r="A1711" s="50" t="str">
        <x:v>CTL-0245</x:v>
      </x:c>
      <x:c r="B1711" s="50" t="str">
        <x:v>Candidate alternative-rationale group</x:v>
      </x:c>
      <x:c r="C1711" s="52" t="str">
        <x:f>IF('Deal_Master_Wide'!$AU$247="","",'Deal_Master_Wide'!$AU$247)</x:f>
        <x:v>Not reviewed</x:v>
      </x:c>
      <x:c r="D1711" s="52" t="str">
        <x:f>IF('Deal_Master_Wide'!$AV$247="","",'Deal_Master_Wide'!$AV$247)</x:f>
        <x:v>Not assessed</x:v>
      </x:c>
      <x:c r="E1711" s="50" t="n">
        <x:v>0</x:v>
      </x:c>
      <x:c r="F1711" s="52" t="str">
        <x:f>IF(OR($C1711="High-confidence innovation-driven",$C1711="Medium-confidence innovation-driven"),1,IF($C1711="Clear alternative-rationale",0,""))</x:f>
      </x:c>
      <x:c r="G1711" s="52" t="str">
        <x:f>IF('Deal_Master_Wide'!$M$247="","",'Deal_Master_Wide'!$M$247)</x:f>
        <x:v>Review</x:v>
      </x:c>
      <x:c r="H1711" s="50" t="str">
        <x:v>Abingdon Health PLC</x:v>
      </x:c>
      <x:c r="I1711" s="50" t="str">
        <x:v>Serascience Limited</x:v>
      </x:c>
      <x:c r="J1711" s="50" t="n">
        <x:v>2014</x:v>
      </x:c>
      <x:c r="K1711" s="50" t="n">
        <x:v>-2</x:v>
      </x:c>
      <x:c r="L1711" s="50" t="n">
        <x:v>2012</x:v>
      </x:c>
      <x:c r="M1711" s="50" t="n">
        <x:v>0</x:v>
      </x:c>
      <x:c r="N1711" s="50" t="n">
        <x:v>0</x:v>
      </x:c>
      <x:c r="O1711" s="52" t="str">
        <x:f>IF($F1711="","",$F1711*$M1711)</x:f>
      </x:c>
      <x:c r="P1711" s="54" t="str">
        <x:f>IF('Deal_Master_Wide'!$BQ$247="","",'Deal_Master_Wide'!$BQ$247)</x:f>
      </x:c>
      <x:c r="Q1711" s="54" t="str">
        <x:f>IF('Deal_Master_Wide'!$BX$247="","",'Deal_Master_Wide'!$BX$247)</x:f>
      </x:c>
      <x:c r="R1711" s="54" t="str">
        <x:f>IF('Deal_Master_Wide'!$CE$247="","",'Deal_Master_Wide'!$CE$247)</x:f>
      </x:c>
      <x:c r="S1711" s="54" t="str">
        <x:f>IF('Deal_Master_Wide'!$CL$247="","",'Deal_Master_Wide'!$CL$247)</x:f>
      </x:c>
      <x:c r="T1711" s="54" t="str">
        <x:f>IF('Deal_Master_Wide'!$CS$247="","",'Deal_Master_Wide'!$CS$247)</x:f>
      </x:c>
      <x:c r="U1711" s="54" t="str">
        <x:f>IF('Deal_Master_Wide'!$CZ$247="","",'Deal_Master_Wide'!$CZ$247)</x:f>
      </x:c>
      <x:c r="V1711" s="56" t="str">
        <x:f>IF('Deal_Master_Wide'!$DG$247="","",'Deal_Master_Wide'!$DG$247)</x:f>
      </x:c>
      <x:c r="W1711" s="56" t="str">
        <x:f>IF('Deal_Master_Wide'!$DN$247="","",'Deal_Master_Wide'!$DN$247)</x:f>
      </x:c>
      <x:c r="X1711" s="56" t="str">
        <x:f>IF('Deal_Master_Wide'!$DU$247="","",'Deal_Master_Wide'!$DU$247)</x:f>
      </x:c>
      <x:c r="Y1711" s="118" t="str">
        <x:f>IF('Deal_Master_Wide'!$EB$247="","",'Deal_Master_Wide'!$EB$247)</x:f>
      </x:c>
      <x:c r="Z1711" s="118" t="str">
        <x:f>IF('Deal_Master_Wide'!$EI$247="","",'Deal_Master_Wide'!$EI$247)</x:f>
      </x:c>
      <x:c r="AA1711" s="52" t="str">
        <x:f>IF('Deal_Master_Wide'!$AL$247="","",'Deal_Master_Wide'!$AL$247)</x:f>
        <x:v>Unknown</x:v>
      </x:c>
      <x:c r="AB1711" s="54" t="str">
        <x:f>IF('Deal_Master_Wide'!$AF$247="","",'Deal_Master_Wide'!$AF$247)</x:f>
      </x:c>
      <x:c r="AC1711" s="52" t="str">
        <x:f>IF(COUNT($P1711,$Q1711,$R1711,$S1711,$T1711,$U1711,$V1711,$W1711,$X1711)=9,"Yes","No")</x:f>
        <x:v>No</x:v>
      </x:c>
      <x:c r="AD1711" s="52" t="str">
        <x:f>IF(COUNT($Y1711,$Z1711)=2,"Yes","No")</x:f>
        <x:v>No</x:v>
      </x:c>
      <x:c r="AE1711" s="50" t="str"/>
      <x:c r="AF1711" t="str"/>
    </x:row>
    <x:row r="1712" ht="20" customHeight="1">
      <x:c r="A1712" s="50" t="str">
        <x:v>CTL-0245</x:v>
      </x:c>
      <x:c r="B1712" s="50" t="str">
        <x:v>Candidate alternative-rationale group</x:v>
      </x:c>
      <x:c r="C1712" s="52" t="str">
        <x:f>IF('Deal_Master_Wide'!$AU$247="","",'Deal_Master_Wide'!$AU$247)</x:f>
        <x:v>Not reviewed</x:v>
      </x:c>
      <x:c r="D1712" s="52" t="str">
        <x:f>IF('Deal_Master_Wide'!$AV$247="","",'Deal_Master_Wide'!$AV$247)</x:f>
        <x:v>Not assessed</x:v>
      </x:c>
      <x:c r="E1712" s="50" t="n">
        <x:v>0</x:v>
      </x:c>
      <x:c r="F1712" s="52" t="str">
        <x:f>IF(OR($C1712="High-confidence innovation-driven",$C1712="Medium-confidence innovation-driven"),1,IF($C1712="Clear alternative-rationale",0,""))</x:f>
      </x:c>
      <x:c r="G1712" s="52" t="str">
        <x:f>IF('Deal_Master_Wide'!$M$247="","",'Deal_Master_Wide'!$M$247)</x:f>
        <x:v>Review</x:v>
      </x:c>
      <x:c r="H1712" s="50" t="str">
        <x:v>Abingdon Health PLC</x:v>
      </x:c>
      <x:c r="I1712" s="50" t="str">
        <x:v>Serascience Limited</x:v>
      </x:c>
      <x:c r="J1712" s="50" t="n">
        <x:v>2014</x:v>
      </x:c>
      <x:c r="K1712" s="50" t="n">
        <x:v>-1</x:v>
      </x:c>
      <x:c r="L1712" s="50" t="n">
        <x:v>2013</x:v>
      </x:c>
      <x:c r="M1712" s="50" t="n">
        <x:v>0</x:v>
      </x:c>
      <x:c r="N1712" s="50" t="n">
        <x:v>0</x:v>
      </x:c>
      <x:c r="O1712" s="52" t="str">
        <x:f>IF($F1712="","",$F1712*$M1712)</x:f>
      </x:c>
      <x:c r="P1712" s="54" t="str">
        <x:f>IF('Deal_Master_Wide'!$BR$247="","",'Deal_Master_Wide'!$BR$247)</x:f>
      </x:c>
      <x:c r="Q1712" s="54" t="str">
        <x:f>IF('Deal_Master_Wide'!$BY$247="","",'Deal_Master_Wide'!$BY$247)</x:f>
      </x:c>
      <x:c r="R1712" s="54" t="str">
        <x:f>IF('Deal_Master_Wide'!$CF$247="","",'Deal_Master_Wide'!$CF$247)</x:f>
      </x:c>
      <x:c r="S1712" s="54" t="str">
        <x:f>IF('Deal_Master_Wide'!$CM$247="","",'Deal_Master_Wide'!$CM$247)</x:f>
      </x:c>
      <x:c r="T1712" s="54" t="str">
        <x:f>IF('Deal_Master_Wide'!$CT$247="","",'Deal_Master_Wide'!$CT$247)</x:f>
      </x:c>
      <x:c r="U1712" s="54" t="str">
        <x:f>IF('Deal_Master_Wide'!$DA$247="","",'Deal_Master_Wide'!$DA$247)</x:f>
      </x:c>
      <x:c r="V1712" s="56" t="str">
        <x:f>IF('Deal_Master_Wide'!$DH$247="","",'Deal_Master_Wide'!$DH$247)</x:f>
      </x:c>
      <x:c r="W1712" s="56" t="str">
        <x:f>IF('Deal_Master_Wide'!$DO$247="","",'Deal_Master_Wide'!$DO$247)</x:f>
      </x:c>
      <x:c r="X1712" s="56" t="str">
        <x:f>IF('Deal_Master_Wide'!$DV$247="","",'Deal_Master_Wide'!$DV$247)</x:f>
      </x:c>
      <x:c r="Y1712" s="118" t="str">
        <x:f>IF('Deal_Master_Wide'!$EC$247="","",'Deal_Master_Wide'!$EC$247)</x:f>
      </x:c>
      <x:c r="Z1712" s="118" t="str">
        <x:f>IF('Deal_Master_Wide'!$EJ$247="","",'Deal_Master_Wide'!$EJ$247)</x:f>
      </x:c>
      <x:c r="AA1712" s="52" t="str">
        <x:f>IF('Deal_Master_Wide'!$AL$247="","",'Deal_Master_Wide'!$AL$247)</x:f>
        <x:v>Unknown</x:v>
      </x:c>
      <x:c r="AB1712" s="54" t="str">
        <x:f>IF('Deal_Master_Wide'!$AF$247="","",'Deal_Master_Wide'!$AF$247)</x:f>
      </x:c>
      <x:c r="AC1712" s="52" t="str">
        <x:f>IF(COUNT($P1712,$Q1712,$R1712,$S1712,$T1712,$U1712,$V1712,$W1712,$X1712)=9,"Yes","No")</x:f>
        <x:v>No</x:v>
      </x:c>
      <x:c r="AD1712" s="52" t="str">
        <x:f>IF(COUNT($Y1712,$Z1712)=2,"Yes","No")</x:f>
        <x:v>No</x:v>
      </x:c>
      <x:c r="AE1712" s="50" t="str"/>
      <x:c r="AF1712" t="str"/>
    </x:row>
    <x:row r="1713" ht="20" customHeight="1">
      <x:c r="A1713" s="50" t="str">
        <x:v>CTL-0245</x:v>
      </x:c>
      <x:c r="B1713" s="50" t="str">
        <x:v>Candidate alternative-rationale group</x:v>
      </x:c>
      <x:c r="C1713" s="52" t="str">
        <x:f>IF('Deal_Master_Wide'!$AU$247="","",'Deal_Master_Wide'!$AU$247)</x:f>
        <x:v>Not reviewed</x:v>
      </x:c>
      <x:c r="D1713" s="52" t="str">
        <x:f>IF('Deal_Master_Wide'!$AV$247="","",'Deal_Master_Wide'!$AV$247)</x:f>
        <x:v>Not assessed</x:v>
      </x:c>
      <x:c r="E1713" s="50" t="n">
        <x:v>0</x:v>
      </x:c>
      <x:c r="F1713" s="52" t="str">
        <x:f>IF(OR($C1713="High-confidence innovation-driven",$C1713="Medium-confidence innovation-driven"),1,IF($C1713="Clear alternative-rationale",0,""))</x:f>
      </x:c>
      <x:c r="G1713" s="52" t="str">
        <x:f>IF('Deal_Master_Wide'!$M$247="","",'Deal_Master_Wide'!$M$247)</x:f>
        <x:v>Review</x:v>
      </x:c>
      <x:c r="H1713" s="50" t="str">
        <x:v>Abingdon Health PLC</x:v>
      </x:c>
      <x:c r="I1713" s="50" t="str">
        <x:v>Serascience Limited</x:v>
      </x:c>
      <x:c r="J1713" s="50" t="n">
        <x:v>2014</x:v>
      </x:c>
      <x:c r="K1713" s="50" t="n">
        <x:v>0</x:v>
      </x:c>
      <x:c r="L1713" s="50" t="n">
        <x:v>2014</x:v>
      </x:c>
      <x:c r="M1713" s="50" t="n">
        <x:v>0</x:v>
      </x:c>
      <x:c r="N1713" s="50" t="n">
        <x:v>1</x:v>
      </x:c>
      <x:c r="O1713" s="52" t="str">
        <x:f>IF($F1713="","",$F1713*$M1713)</x:f>
      </x:c>
      <x:c r="P1713" s="54" t="str">
        <x:f>IF('Deal_Master_Wide'!$BS$247="","",'Deal_Master_Wide'!$BS$247)</x:f>
      </x:c>
      <x:c r="Q1713" s="54" t="str">
        <x:f>IF('Deal_Master_Wide'!$BZ$247="","",'Deal_Master_Wide'!$BZ$247)</x:f>
      </x:c>
      <x:c r="R1713" s="54" t="str">
        <x:f>IF('Deal_Master_Wide'!$CG$247="","",'Deal_Master_Wide'!$CG$247)</x:f>
      </x:c>
      <x:c r="S1713" s="54" t="str">
        <x:f>IF('Deal_Master_Wide'!$CN$247="","",'Deal_Master_Wide'!$CN$247)</x:f>
      </x:c>
      <x:c r="T1713" s="54" t="str">
        <x:f>IF('Deal_Master_Wide'!$CU$247="","",'Deal_Master_Wide'!$CU$247)</x:f>
      </x:c>
      <x:c r="U1713" s="54" t="str">
        <x:f>IF('Deal_Master_Wide'!$DB$247="","",'Deal_Master_Wide'!$DB$247)</x:f>
      </x:c>
      <x:c r="V1713" s="56" t="str">
        <x:f>IF('Deal_Master_Wide'!$DI$247="","",'Deal_Master_Wide'!$DI$247)</x:f>
      </x:c>
      <x:c r="W1713" s="56" t="str">
        <x:f>IF('Deal_Master_Wide'!$DP$247="","",'Deal_Master_Wide'!$DP$247)</x:f>
      </x:c>
      <x:c r="X1713" s="56" t="str">
        <x:f>IF('Deal_Master_Wide'!$DW$247="","",'Deal_Master_Wide'!$DW$247)</x:f>
      </x:c>
      <x:c r="Y1713" s="118" t="str">
        <x:f>IF('Deal_Master_Wide'!$ED$247="","",'Deal_Master_Wide'!$ED$247)</x:f>
      </x:c>
      <x:c r="Z1713" s="118" t="str">
        <x:f>IF('Deal_Master_Wide'!$EK$247="","",'Deal_Master_Wide'!$EK$247)</x:f>
      </x:c>
      <x:c r="AA1713" s="52" t="str">
        <x:f>IF('Deal_Master_Wide'!$AL$247="","",'Deal_Master_Wide'!$AL$247)</x:f>
        <x:v>Unknown</x:v>
      </x:c>
      <x:c r="AB1713" s="54" t="str">
        <x:f>IF('Deal_Master_Wide'!$AF$247="","",'Deal_Master_Wide'!$AF$247)</x:f>
      </x:c>
      <x:c r="AC1713" s="52" t="str">
        <x:f>IF(COUNT($P1713,$Q1713,$R1713,$S1713,$T1713,$U1713,$V1713,$W1713,$X1713)=9,"Yes","No")</x:f>
        <x:v>No</x:v>
      </x:c>
      <x:c r="AD1713" s="52" t="str">
        <x:f>IF(COUNT($Y1713,$Z1713)=2,"Yes","No")</x:f>
        <x:v>No</x:v>
      </x:c>
      <x:c r="AE1713" s="50" t="str"/>
      <x:c r="AF1713" t="str"/>
    </x:row>
    <x:row r="1714" ht="20" customHeight="1">
      <x:c r="A1714" s="50" t="str">
        <x:v>CTL-0245</x:v>
      </x:c>
      <x:c r="B1714" s="50" t="str">
        <x:v>Candidate alternative-rationale group</x:v>
      </x:c>
      <x:c r="C1714" s="52" t="str">
        <x:f>IF('Deal_Master_Wide'!$AU$247="","",'Deal_Master_Wide'!$AU$247)</x:f>
        <x:v>Not reviewed</x:v>
      </x:c>
      <x:c r="D1714" s="52" t="str">
        <x:f>IF('Deal_Master_Wide'!$AV$247="","",'Deal_Master_Wide'!$AV$247)</x:f>
        <x:v>Not assessed</x:v>
      </x:c>
      <x:c r="E1714" s="50" t="n">
        <x:v>0</x:v>
      </x:c>
      <x:c r="F1714" s="52" t="str">
        <x:f>IF(OR($C1714="High-confidence innovation-driven",$C1714="Medium-confidence innovation-driven"),1,IF($C1714="Clear alternative-rationale",0,""))</x:f>
      </x:c>
      <x:c r="G1714" s="52" t="str">
        <x:f>IF('Deal_Master_Wide'!$M$247="","",'Deal_Master_Wide'!$M$247)</x:f>
        <x:v>Review</x:v>
      </x:c>
      <x:c r="H1714" s="50" t="str">
        <x:v>Abingdon Health PLC</x:v>
      </x:c>
      <x:c r="I1714" s="50" t="str">
        <x:v>Serascience Limited</x:v>
      </x:c>
      <x:c r="J1714" s="50" t="n">
        <x:v>2014</x:v>
      </x:c>
      <x:c r="K1714" s="50" t="n">
        <x:v>1</x:v>
      </x:c>
      <x:c r="L1714" s="50" t="n">
        <x:v>2015</x:v>
      </x:c>
      <x:c r="M1714" s="50" t="n">
        <x:v>1</x:v>
      </x:c>
      <x:c r="N1714" s="50" t="n">
        <x:v>1</x:v>
      </x:c>
      <x:c r="O1714" s="52" t="str">
        <x:f>IF($F1714="","",$F1714*$M1714)</x:f>
      </x:c>
      <x:c r="P1714" s="54" t="str">
        <x:f>IF('Deal_Master_Wide'!$BT$247="","",'Deal_Master_Wide'!$BT$247)</x:f>
      </x:c>
      <x:c r="Q1714" s="54" t="str">
        <x:f>IF('Deal_Master_Wide'!$CA$247="","",'Deal_Master_Wide'!$CA$247)</x:f>
      </x:c>
      <x:c r="R1714" s="54" t="str">
        <x:f>IF('Deal_Master_Wide'!$CH$247="","",'Deal_Master_Wide'!$CH$247)</x:f>
      </x:c>
      <x:c r="S1714" s="54" t="str">
        <x:f>IF('Deal_Master_Wide'!$CO$247="","",'Deal_Master_Wide'!$CO$247)</x:f>
      </x:c>
      <x:c r="T1714" s="54" t="str">
        <x:f>IF('Deal_Master_Wide'!$CV$247="","",'Deal_Master_Wide'!$CV$247)</x:f>
      </x:c>
      <x:c r="U1714" s="54" t="str">
        <x:f>IF('Deal_Master_Wide'!$DC$247="","",'Deal_Master_Wide'!$DC$247)</x:f>
      </x:c>
      <x:c r="V1714" s="56" t="str">
        <x:f>IF('Deal_Master_Wide'!$DJ$247="","",'Deal_Master_Wide'!$DJ$247)</x:f>
      </x:c>
      <x:c r="W1714" s="56" t="str">
        <x:f>IF('Deal_Master_Wide'!$DQ$247="","",'Deal_Master_Wide'!$DQ$247)</x:f>
      </x:c>
      <x:c r="X1714" s="56" t="str">
        <x:f>IF('Deal_Master_Wide'!$DX$247="","",'Deal_Master_Wide'!$DX$247)</x:f>
      </x:c>
      <x:c r="Y1714" s="118" t="str">
        <x:f>IF('Deal_Master_Wide'!$EE$247="","",'Deal_Master_Wide'!$EE$247)</x:f>
      </x:c>
      <x:c r="Z1714" s="118" t="str">
        <x:f>IF('Deal_Master_Wide'!$EL$247="","",'Deal_Master_Wide'!$EL$247)</x:f>
      </x:c>
      <x:c r="AA1714" s="52" t="str">
        <x:f>IF('Deal_Master_Wide'!$AL$247="","",'Deal_Master_Wide'!$AL$247)</x:f>
        <x:v>Unknown</x:v>
      </x:c>
      <x:c r="AB1714" s="54" t="str">
        <x:f>IF('Deal_Master_Wide'!$AF$247="","",'Deal_Master_Wide'!$AF$247)</x:f>
      </x:c>
      <x:c r="AC1714" s="52" t="str">
        <x:f>IF(COUNT($P1714,$Q1714,$R1714,$S1714,$T1714,$U1714,$V1714,$W1714,$X1714)=9,"Yes","No")</x:f>
        <x:v>No</x:v>
      </x:c>
      <x:c r="AD1714" s="52" t="str">
        <x:f>IF(COUNT($Y1714,$Z1714)=2,"Yes","No")</x:f>
        <x:v>No</x:v>
      </x:c>
      <x:c r="AE1714" s="50" t="str"/>
      <x:c r="AF1714" t="str"/>
    </x:row>
    <x:row r="1715" ht="20" customHeight="1">
      <x:c r="A1715" s="50" t="str">
        <x:v>CTL-0245</x:v>
      </x:c>
      <x:c r="B1715" s="50" t="str">
        <x:v>Candidate alternative-rationale group</x:v>
      </x:c>
      <x:c r="C1715" s="52" t="str">
        <x:f>IF('Deal_Master_Wide'!$AU$247="","",'Deal_Master_Wide'!$AU$247)</x:f>
        <x:v>Not reviewed</x:v>
      </x:c>
      <x:c r="D1715" s="52" t="str">
        <x:f>IF('Deal_Master_Wide'!$AV$247="","",'Deal_Master_Wide'!$AV$247)</x:f>
        <x:v>Not assessed</x:v>
      </x:c>
      <x:c r="E1715" s="50" t="n">
        <x:v>0</x:v>
      </x:c>
      <x:c r="F1715" s="52" t="str">
        <x:f>IF(OR($C1715="High-confidence innovation-driven",$C1715="Medium-confidence innovation-driven"),1,IF($C1715="Clear alternative-rationale",0,""))</x:f>
      </x:c>
      <x:c r="G1715" s="52" t="str">
        <x:f>IF('Deal_Master_Wide'!$M$247="","",'Deal_Master_Wide'!$M$247)</x:f>
        <x:v>Review</x:v>
      </x:c>
      <x:c r="H1715" s="50" t="str">
        <x:v>Abingdon Health PLC</x:v>
      </x:c>
      <x:c r="I1715" s="50" t="str">
        <x:v>Serascience Limited</x:v>
      </x:c>
      <x:c r="J1715" s="50" t="n">
        <x:v>2014</x:v>
      </x:c>
      <x:c r="K1715" s="50" t="n">
        <x:v>2</x:v>
      </x:c>
      <x:c r="L1715" s="50" t="n">
        <x:v>2016</x:v>
      </x:c>
      <x:c r="M1715" s="50" t="n">
        <x:v>1</x:v>
      </x:c>
      <x:c r="N1715" s="50" t="n">
        <x:v>1</x:v>
      </x:c>
      <x:c r="O1715" s="52" t="str">
        <x:f>IF($F1715="","",$F1715*$M1715)</x:f>
      </x:c>
      <x:c r="P1715" s="54" t="str">
        <x:f>IF('Deal_Master_Wide'!$BU$247="","",'Deal_Master_Wide'!$BU$247)</x:f>
      </x:c>
      <x:c r="Q1715" s="54" t="str">
        <x:f>IF('Deal_Master_Wide'!$CB$247="","",'Deal_Master_Wide'!$CB$247)</x:f>
      </x:c>
      <x:c r="R1715" s="54" t="str">
        <x:f>IF('Deal_Master_Wide'!$CI$247="","",'Deal_Master_Wide'!$CI$247)</x:f>
      </x:c>
      <x:c r="S1715" s="54" t="str">
        <x:f>IF('Deal_Master_Wide'!$CP$247="","",'Deal_Master_Wide'!$CP$247)</x:f>
      </x:c>
      <x:c r="T1715" s="54" t="str">
        <x:f>IF('Deal_Master_Wide'!$CW$247="","",'Deal_Master_Wide'!$CW$247)</x:f>
      </x:c>
      <x:c r="U1715" s="54" t="str">
        <x:f>IF('Deal_Master_Wide'!$DD$247="","",'Deal_Master_Wide'!$DD$247)</x:f>
      </x:c>
      <x:c r="V1715" s="56" t="str">
        <x:f>IF('Deal_Master_Wide'!$DK$247="","",'Deal_Master_Wide'!$DK$247)</x:f>
      </x:c>
      <x:c r="W1715" s="56" t="str">
        <x:f>IF('Deal_Master_Wide'!$DR$247="","",'Deal_Master_Wide'!$DR$247)</x:f>
      </x:c>
      <x:c r="X1715" s="56" t="str">
        <x:f>IF('Deal_Master_Wide'!$DY$247="","",'Deal_Master_Wide'!$DY$247)</x:f>
      </x:c>
      <x:c r="Y1715" s="118" t="str">
        <x:f>IF('Deal_Master_Wide'!$EF$247="","",'Deal_Master_Wide'!$EF$247)</x:f>
      </x:c>
      <x:c r="Z1715" s="118" t="str">
        <x:f>IF('Deal_Master_Wide'!$EM$247="","",'Deal_Master_Wide'!$EM$247)</x:f>
      </x:c>
      <x:c r="AA1715" s="52" t="str">
        <x:f>IF('Deal_Master_Wide'!$AL$247="","",'Deal_Master_Wide'!$AL$247)</x:f>
        <x:v>Unknown</x:v>
      </x:c>
      <x:c r="AB1715" s="54" t="str">
        <x:f>IF('Deal_Master_Wide'!$AF$247="","",'Deal_Master_Wide'!$AF$247)</x:f>
      </x:c>
      <x:c r="AC1715" s="52" t="str">
        <x:f>IF(COUNT($P1715,$Q1715,$R1715,$S1715,$T1715,$U1715,$V1715,$W1715,$X1715)=9,"Yes","No")</x:f>
        <x:v>No</x:v>
      </x:c>
      <x:c r="AD1715" s="52" t="str">
        <x:f>IF(COUNT($Y1715,$Z1715)=2,"Yes","No")</x:f>
        <x:v>No</x:v>
      </x:c>
      <x:c r="AE1715" s="50" t="str"/>
      <x:c r="AF1715" t="str"/>
    </x:row>
    <x:row r="1716" ht="20" customHeight="1">
      <x:c r="A1716" s="50" t="str">
        <x:v>CTL-0245</x:v>
      </x:c>
      <x:c r="B1716" s="50" t="str">
        <x:v>Candidate alternative-rationale group</x:v>
      </x:c>
      <x:c r="C1716" s="52" t="str">
        <x:f>IF('Deal_Master_Wide'!$AU$247="","",'Deal_Master_Wide'!$AU$247)</x:f>
        <x:v>Not reviewed</x:v>
      </x:c>
      <x:c r="D1716" s="52" t="str">
        <x:f>IF('Deal_Master_Wide'!$AV$247="","",'Deal_Master_Wide'!$AV$247)</x:f>
        <x:v>Not assessed</x:v>
      </x:c>
      <x:c r="E1716" s="50" t="n">
        <x:v>0</x:v>
      </x:c>
      <x:c r="F1716" s="52" t="str">
        <x:f>IF(OR($C1716="High-confidence innovation-driven",$C1716="Medium-confidence innovation-driven"),1,IF($C1716="Clear alternative-rationale",0,""))</x:f>
      </x:c>
      <x:c r="G1716" s="52" t="str">
        <x:f>IF('Deal_Master_Wide'!$M$247="","",'Deal_Master_Wide'!$M$247)</x:f>
        <x:v>Review</x:v>
      </x:c>
      <x:c r="H1716" s="50" t="str">
        <x:v>Abingdon Health PLC</x:v>
      </x:c>
      <x:c r="I1716" s="50" t="str">
        <x:v>Serascience Limited</x:v>
      </x:c>
      <x:c r="J1716" s="50" t="n">
        <x:v>2014</x:v>
      </x:c>
      <x:c r="K1716" s="50" t="n">
        <x:v>3</x:v>
      </x:c>
      <x:c r="L1716" s="50" t="n">
        <x:v>2017</x:v>
      </x:c>
      <x:c r="M1716" s="50" t="n">
        <x:v>1</x:v>
      </x:c>
      <x:c r="N1716" s="50" t="n">
        <x:v>1</x:v>
      </x:c>
      <x:c r="O1716" s="52" t="str">
        <x:f>IF($F1716="","",$F1716*$M1716)</x:f>
      </x:c>
      <x:c r="P1716" s="54" t="str">
        <x:f>IF('Deal_Master_Wide'!$BV$247="","",'Deal_Master_Wide'!$BV$247)</x:f>
      </x:c>
      <x:c r="Q1716" s="54" t="str">
        <x:f>IF('Deal_Master_Wide'!$CC$247="","",'Deal_Master_Wide'!$CC$247)</x:f>
      </x:c>
      <x:c r="R1716" s="54" t="str">
        <x:f>IF('Deal_Master_Wide'!$CJ$247="","",'Deal_Master_Wide'!$CJ$247)</x:f>
      </x:c>
      <x:c r="S1716" s="54" t="str">
        <x:f>IF('Deal_Master_Wide'!$CQ$247="","",'Deal_Master_Wide'!$CQ$247)</x:f>
      </x:c>
      <x:c r="T1716" s="54" t="str">
        <x:f>IF('Deal_Master_Wide'!$CX$247="","",'Deal_Master_Wide'!$CX$247)</x:f>
      </x:c>
      <x:c r="U1716" s="54" t="str">
        <x:f>IF('Deal_Master_Wide'!$DE$247="","",'Deal_Master_Wide'!$DE$247)</x:f>
      </x:c>
      <x:c r="V1716" s="56" t="str">
        <x:f>IF('Deal_Master_Wide'!$DL$247="","",'Deal_Master_Wide'!$DL$247)</x:f>
      </x:c>
      <x:c r="W1716" s="56" t="str">
        <x:f>IF('Deal_Master_Wide'!$DS$247="","",'Deal_Master_Wide'!$DS$247)</x:f>
      </x:c>
      <x:c r="X1716" s="56" t="str">
        <x:f>IF('Deal_Master_Wide'!$DZ$247="","",'Deal_Master_Wide'!$DZ$247)</x:f>
      </x:c>
      <x:c r="Y1716" s="118" t="str">
        <x:f>IF('Deal_Master_Wide'!$EG$247="","",'Deal_Master_Wide'!$EG$247)</x:f>
      </x:c>
      <x:c r="Z1716" s="118" t="str">
        <x:f>IF('Deal_Master_Wide'!$EN$247="","",'Deal_Master_Wide'!$EN$247)</x:f>
      </x:c>
      <x:c r="AA1716" s="52" t="str">
        <x:f>IF('Deal_Master_Wide'!$AL$247="","",'Deal_Master_Wide'!$AL$247)</x:f>
        <x:v>Unknown</x:v>
      </x:c>
      <x:c r="AB1716" s="54" t="str">
        <x:f>IF('Deal_Master_Wide'!$AF$247="","",'Deal_Master_Wide'!$AF$247)</x:f>
      </x:c>
      <x:c r="AC1716" s="52" t="str">
        <x:f>IF(COUNT($P1716,$Q1716,$R1716,$S1716,$T1716,$U1716,$V1716,$W1716,$X1716)=9,"Yes","No")</x:f>
        <x:v>No</x:v>
      </x:c>
      <x:c r="AD1716" s="52" t="str">
        <x:f>IF(COUNT($Y1716,$Z1716)=2,"Yes","No")</x:f>
        <x:v>No</x:v>
      </x:c>
      <x:c r="AE1716" s="50" t="str"/>
      <x:c r="AF1716" t="str"/>
    </x:row>
    <x:row r="1717" ht="20" customHeight="1">
      <x:c r="A1717" s="50" t="str">
        <x:v>CTL-0246</x:v>
      </x:c>
      <x:c r="B1717" s="50" t="str">
        <x:v>Candidate alternative-rationale group</x:v>
      </x:c>
      <x:c r="C1717" s="52" t="str">
        <x:f>IF('Deal_Master_Wide'!$AU$248="","",'Deal_Master_Wide'!$AU$248)</x:f>
        <x:v>Not reviewed</x:v>
      </x:c>
      <x:c r="D1717" s="52" t="str">
        <x:f>IF('Deal_Master_Wide'!$AV$248="","",'Deal_Master_Wide'!$AV$248)</x:f>
        <x:v>Not assessed</x:v>
      </x:c>
      <x:c r="E1717" s="50" t="n">
        <x:v>0</x:v>
      </x:c>
      <x:c r="F1717" s="52" t="str">
        <x:f>IF(OR($C1717="High-confidence innovation-driven",$C1717="Medium-confidence innovation-driven"),1,IF($C1717="Clear alternative-rationale",0,""))</x:f>
      </x:c>
      <x:c r="G1717" s="52" t="str">
        <x:f>IF('Deal_Master_Wide'!$M$248="","",'Deal_Master_Wide'!$M$248)</x:f>
        <x:v>Review</x:v>
      </x:c>
      <x:c r="H1717" s="50" t="str">
        <x:v>Cadila Pharmaceuticals Sweden AB</x:v>
      </x:c>
      <x:c r="I1717" s="50" t="str">
        <x:v>BioChromix NewCo AB</x:v>
      </x:c>
      <x:c r="J1717" s="50" t="n">
        <x:v>2014</x:v>
      </x:c>
      <x:c r="K1717" s="50" t="n">
        <x:v>-3</x:v>
      </x:c>
      <x:c r="L1717" s="50" t="n">
        <x:v>2011</x:v>
      </x:c>
      <x:c r="M1717" s="50" t="n">
        <x:v>0</x:v>
      </x:c>
      <x:c r="N1717" s="50" t="n">
        <x:v>0</x:v>
      </x:c>
      <x:c r="O1717" s="52" t="str">
        <x:f>IF($F1717="","",$F1717*$M1717)</x:f>
      </x:c>
      <x:c r="P1717" s="54" t="str">
        <x:f>IF('Deal_Master_Wide'!$BP$248="","",'Deal_Master_Wide'!$BP$248)</x:f>
      </x:c>
      <x:c r="Q1717" s="54" t="str">
        <x:f>IF('Deal_Master_Wide'!$BW$248="","",'Deal_Master_Wide'!$BW$248)</x:f>
      </x:c>
      <x:c r="R1717" s="54" t="str">
        <x:f>IF('Deal_Master_Wide'!$CD$248="","",'Deal_Master_Wide'!$CD$248)</x:f>
      </x:c>
      <x:c r="S1717" s="54" t="str">
        <x:f>IF('Deal_Master_Wide'!$CK$248="","",'Deal_Master_Wide'!$CK$248)</x:f>
      </x:c>
      <x:c r="T1717" s="54" t="str">
        <x:f>IF('Deal_Master_Wide'!$CR$248="","",'Deal_Master_Wide'!$CR$248)</x:f>
      </x:c>
      <x:c r="U1717" s="54" t="str">
        <x:f>IF('Deal_Master_Wide'!$CY$248="","",'Deal_Master_Wide'!$CY$248)</x:f>
      </x:c>
      <x:c r="V1717" s="56" t="str">
        <x:f>IF('Deal_Master_Wide'!$DF$248="","",'Deal_Master_Wide'!$DF$248)</x:f>
      </x:c>
      <x:c r="W1717" s="56" t="str">
        <x:f>IF('Deal_Master_Wide'!$DM$248="","",'Deal_Master_Wide'!$DM$248)</x:f>
      </x:c>
      <x:c r="X1717" s="56" t="str">
        <x:f>IF('Deal_Master_Wide'!$DT$248="","",'Deal_Master_Wide'!$DT$248)</x:f>
      </x:c>
      <x:c r="Y1717" s="118" t="str">
        <x:f>IF('Deal_Master_Wide'!$EA$248="","",'Deal_Master_Wide'!$EA$248)</x:f>
      </x:c>
      <x:c r="Z1717" s="118" t="str">
        <x:f>IF('Deal_Master_Wide'!$EH$248="","",'Deal_Master_Wide'!$EH$248)</x:f>
      </x:c>
      <x:c r="AA1717" s="52" t="str">
        <x:f>IF('Deal_Master_Wide'!$AL$248="","",'Deal_Master_Wide'!$AL$248)</x:f>
        <x:v>Unknown</x:v>
      </x:c>
      <x:c r="AB1717" s="54" t="str">
        <x:f>IF('Deal_Master_Wide'!$AF$248="","",'Deal_Master_Wide'!$AF$248)</x:f>
      </x:c>
      <x:c r="AC1717" s="52" t="str">
        <x:f>IF(COUNT($P1717,$Q1717,$R1717,$S1717,$T1717,$U1717,$V1717,$W1717,$X1717)=9,"Yes","No")</x:f>
        <x:v>No</x:v>
      </x:c>
      <x:c r="AD1717" s="52" t="str">
        <x:f>IF(COUNT($Y1717,$Z1717)=2,"Yes","No")</x:f>
        <x:v>No</x:v>
      </x:c>
      <x:c r="AE1717" s="50" t="str"/>
      <x:c r="AF1717" t="str"/>
    </x:row>
    <x:row r="1718" ht="20" customHeight="1">
      <x:c r="A1718" s="50" t="str">
        <x:v>CTL-0246</x:v>
      </x:c>
      <x:c r="B1718" s="50" t="str">
        <x:v>Candidate alternative-rationale group</x:v>
      </x:c>
      <x:c r="C1718" s="52" t="str">
        <x:f>IF('Deal_Master_Wide'!$AU$248="","",'Deal_Master_Wide'!$AU$248)</x:f>
        <x:v>Not reviewed</x:v>
      </x:c>
      <x:c r="D1718" s="52" t="str">
        <x:f>IF('Deal_Master_Wide'!$AV$248="","",'Deal_Master_Wide'!$AV$248)</x:f>
        <x:v>Not assessed</x:v>
      </x:c>
      <x:c r="E1718" s="50" t="n">
        <x:v>0</x:v>
      </x:c>
      <x:c r="F1718" s="52" t="str">
        <x:f>IF(OR($C1718="High-confidence innovation-driven",$C1718="Medium-confidence innovation-driven"),1,IF($C1718="Clear alternative-rationale",0,""))</x:f>
      </x:c>
      <x:c r="G1718" s="52" t="str">
        <x:f>IF('Deal_Master_Wide'!$M$248="","",'Deal_Master_Wide'!$M$248)</x:f>
        <x:v>Review</x:v>
      </x:c>
      <x:c r="H1718" s="50" t="str">
        <x:v>Cadila Pharmaceuticals Sweden AB</x:v>
      </x:c>
      <x:c r="I1718" s="50" t="str">
        <x:v>BioChromix NewCo AB</x:v>
      </x:c>
      <x:c r="J1718" s="50" t="n">
        <x:v>2014</x:v>
      </x:c>
      <x:c r="K1718" s="50" t="n">
        <x:v>-2</x:v>
      </x:c>
      <x:c r="L1718" s="50" t="n">
        <x:v>2012</x:v>
      </x:c>
      <x:c r="M1718" s="50" t="n">
        <x:v>0</x:v>
      </x:c>
      <x:c r="N1718" s="50" t="n">
        <x:v>0</x:v>
      </x:c>
      <x:c r="O1718" s="52" t="str">
        <x:f>IF($F1718="","",$F1718*$M1718)</x:f>
      </x:c>
      <x:c r="P1718" s="54" t="str">
        <x:f>IF('Deal_Master_Wide'!$BQ$248="","",'Deal_Master_Wide'!$BQ$248)</x:f>
      </x:c>
      <x:c r="Q1718" s="54" t="str">
        <x:f>IF('Deal_Master_Wide'!$BX$248="","",'Deal_Master_Wide'!$BX$248)</x:f>
      </x:c>
      <x:c r="R1718" s="54" t="str">
        <x:f>IF('Deal_Master_Wide'!$CE$248="","",'Deal_Master_Wide'!$CE$248)</x:f>
      </x:c>
      <x:c r="S1718" s="54" t="str">
        <x:f>IF('Deal_Master_Wide'!$CL$248="","",'Deal_Master_Wide'!$CL$248)</x:f>
      </x:c>
      <x:c r="T1718" s="54" t="str">
        <x:f>IF('Deal_Master_Wide'!$CS$248="","",'Deal_Master_Wide'!$CS$248)</x:f>
      </x:c>
      <x:c r="U1718" s="54" t="str">
        <x:f>IF('Deal_Master_Wide'!$CZ$248="","",'Deal_Master_Wide'!$CZ$248)</x:f>
      </x:c>
      <x:c r="V1718" s="56" t="str">
        <x:f>IF('Deal_Master_Wide'!$DG$248="","",'Deal_Master_Wide'!$DG$248)</x:f>
      </x:c>
      <x:c r="W1718" s="56" t="str">
        <x:f>IF('Deal_Master_Wide'!$DN$248="","",'Deal_Master_Wide'!$DN$248)</x:f>
      </x:c>
      <x:c r="X1718" s="56" t="str">
        <x:f>IF('Deal_Master_Wide'!$DU$248="","",'Deal_Master_Wide'!$DU$248)</x:f>
      </x:c>
      <x:c r="Y1718" s="118" t="str">
        <x:f>IF('Deal_Master_Wide'!$EB$248="","",'Deal_Master_Wide'!$EB$248)</x:f>
      </x:c>
      <x:c r="Z1718" s="118" t="str">
        <x:f>IF('Deal_Master_Wide'!$EI$248="","",'Deal_Master_Wide'!$EI$248)</x:f>
      </x:c>
      <x:c r="AA1718" s="52" t="str">
        <x:f>IF('Deal_Master_Wide'!$AL$248="","",'Deal_Master_Wide'!$AL$248)</x:f>
        <x:v>Unknown</x:v>
      </x:c>
      <x:c r="AB1718" s="54" t="str">
        <x:f>IF('Deal_Master_Wide'!$AF$248="","",'Deal_Master_Wide'!$AF$248)</x:f>
      </x:c>
      <x:c r="AC1718" s="52" t="str">
        <x:f>IF(COUNT($P1718,$Q1718,$R1718,$S1718,$T1718,$U1718,$V1718,$W1718,$X1718)=9,"Yes","No")</x:f>
        <x:v>No</x:v>
      </x:c>
      <x:c r="AD1718" s="52" t="str">
        <x:f>IF(COUNT($Y1718,$Z1718)=2,"Yes","No")</x:f>
        <x:v>No</x:v>
      </x:c>
      <x:c r="AE1718" s="50" t="str"/>
      <x:c r="AF1718" t="str"/>
    </x:row>
    <x:row r="1719" ht="20" customHeight="1">
      <x:c r="A1719" s="50" t="str">
        <x:v>CTL-0246</x:v>
      </x:c>
      <x:c r="B1719" s="50" t="str">
        <x:v>Candidate alternative-rationale group</x:v>
      </x:c>
      <x:c r="C1719" s="52" t="str">
        <x:f>IF('Deal_Master_Wide'!$AU$248="","",'Deal_Master_Wide'!$AU$248)</x:f>
        <x:v>Not reviewed</x:v>
      </x:c>
      <x:c r="D1719" s="52" t="str">
        <x:f>IF('Deal_Master_Wide'!$AV$248="","",'Deal_Master_Wide'!$AV$248)</x:f>
        <x:v>Not assessed</x:v>
      </x:c>
      <x:c r="E1719" s="50" t="n">
        <x:v>0</x:v>
      </x:c>
      <x:c r="F1719" s="52" t="str">
        <x:f>IF(OR($C1719="High-confidence innovation-driven",$C1719="Medium-confidence innovation-driven"),1,IF($C1719="Clear alternative-rationale",0,""))</x:f>
      </x:c>
      <x:c r="G1719" s="52" t="str">
        <x:f>IF('Deal_Master_Wide'!$M$248="","",'Deal_Master_Wide'!$M$248)</x:f>
        <x:v>Review</x:v>
      </x:c>
      <x:c r="H1719" s="50" t="str">
        <x:v>Cadila Pharmaceuticals Sweden AB</x:v>
      </x:c>
      <x:c r="I1719" s="50" t="str">
        <x:v>BioChromix NewCo AB</x:v>
      </x:c>
      <x:c r="J1719" s="50" t="n">
        <x:v>2014</x:v>
      </x:c>
      <x:c r="K1719" s="50" t="n">
        <x:v>-1</x:v>
      </x:c>
      <x:c r="L1719" s="50" t="n">
        <x:v>2013</x:v>
      </x:c>
      <x:c r="M1719" s="50" t="n">
        <x:v>0</x:v>
      </x:c>
      <x:c r="N1719" s="50" t="n">
        <x:v>0</x:v>
      </x:c>
      <x:c r="O1719" s="52" t="str">
        <x:f>IF($F1719="","",$F1719*$M1719)</x:f>
      </x:c>
      <x:c r="P1719" s="54" t="str">
        <x:f>IF('Deal_Master_Wide'!$BR$248="","",'Deal_Master_Wide'!$BR$248)</x:f>
      </x:c>
      <x:c r="Q1719" s="54" t="str">
        <x:f>IF('Deal_Master_Wide'!$BY$248="","",'Deal_Master_Wide'!$BY$248)</x:f>
      </x:c>
      <x:c r="R1719" s="54" t="str">
        <x:f>IF('Deal_Master_Wide'!$CF$248="","",'Deal_Master_Wide'!$CF$248)</x:f>
      </x:c>
      <x:c r="S1719" s="54" t="str">
        <x:f>IF('Deal_Master_Wide'!$CM$248="","",'Deal_Master_Wide'!$CM$248)</x:f>
      </x:c>
      <x:c r="T1719" s="54" t="str">
        <x:f>IF('Deal_Master_Wide'!$CT$248="","",'Deal_Master_Wide'!$CT$248)</x:f>
      </x:c>
      <x:c r="U1719" s="54" t="str">
        <x:f>IF('Deal_Master_Wide'!$DA$248="","",'Deal_Master_Wide'!$DA$248)</x:f>
      </x:c>
      <x:c r="V1719" s="56" t="str">
        <x:f>IF('Deal_Master_Wide'!$DH$248="","",'Deal_Master_Wide'!$DH$248)</x:f>
      </x:c>
      <x:c r="W1719" s="56" t="str">
        <x:f>IF('Deal_Master_Wide'!$DO$248="","",'Deal_Master_Wide'!$DO$248)</x:f>
      </x:c>
      <x:c r="X1719" s="56" t="str">
        <x:f>IF('Deal_Master_Wide'!$DV$248="","",'Deal_Master_Wide'!$DV$248)</x:f>
      </x:c>
      <x:c r="Y1719" s="118" t="str">
        <x:f>IF('Deal_Master_Wide'!$EC$248="","",'Deal_Master_Wide'!$EC$248)</x:f>
      </x:c>
      <x:c r="Z1719" s="118" t="str">
        <x:f>IF('Deal_Master_Wide'!$EJ$248="","",'Deal_Master_Wide'!$EJ$248)</x:f>
      </x:c>
      <x:c r="AA1719" s="52" t="str">
        <x:f>IF('Deal_Master_Wide'!$AL$248="","",'Deal_Master_Wide'!$AL$248)</x:f>
        <x:v>Unknown</x:v>
      </x:c>
      <x:c r="AB1719" s="54" t="str">
        <x:f>IF('Deal_Master_Wide'!$AF$248="","",'Deal_Master_Wide'!$AF$248)</x:f>
      </x:c>
      <x:c r="AC1719" s="52" t="str">
        <x:f>IF(COUNT($P1719,$Q1719,$R1719,$S1719,$T1719,$U1719,$V1719,$W1719,$X1719)=9,"Yes","No")</x:f>
        <x:v>No</x:v>
      </x:c>
      <x:c r="AD1719" s="52" t="str">
        <x:f>IF(COUNT($Y1719,$Z1719)=2,"Yes","No")</x:f>
        <x:v>No</x:v>
      </x:c>
      <x:c r="AE1719" s="50" t="str"/>
      <x:c r="AF1719" t="str"/>
    </x:row>
    <x:row r="1720" ht="20" customHeight="1">
      <x:c r="A1720" s="50" t="str">
        <x:v>CTL-0246</x:v>
      </x:c>
      <x:c r="B1720" s="50" t="str">
        <x:v>Candidate alternative-rationale group</x:v>
      </x:c>
      <x:c r="C1720" s="52" t="str">
        <x:f>IF('Deal_Master_Wide'!$AU$248="","",'Deal_Master_Wide'!$AU$248)</x:f>
        <x:v>Not reviewed</x:v>
      </x:c>
      <x:c r="D1720" s="52" t="str">
        <x:f>IF('Deal_Master_Wide'!$AV$248="","",'Deal_Master_Wide'!$AV$248)</x:f>
        <x:v>Not assessed</x:v>
      </x:c>
      <x:c r="E1720" s="50" t="n">
        <x:v>0</x:v>
      </x:c>
      <x:c r="F1720" s="52" t="str">
        <x:f>IF(OR($C1720="High-confidence innovation-driven",$C1720="Medium-confidence innovation-driven"),1,IF($C1720="Clear alternative-rationale",0,""))</x:f>
      </x:c>
      <x:c r="G1720" s="52" t="str">
        <x:f>IF('Deal_Master_Wide'!$M$248="","",'Deal_Master_Wide'!$M$248)</x:f>
        <x:v>Review</x:v>
      </x:c>
      <x:c r="H1720" s="50" t="str">
        <x:v>Cadila Pharmaceuticals Sweden AB</x:v>
      </x:c>
      <x:c r="I1720" s="50" t="str">
        <x:v>BioChromix NewCo AB</x:v>
      </x:c>
      <x:c r="J1720" s="50" t="n">
        <x:v>2014</x:v>
      </x:c>
      <x:c r="K1720" s="50" t="n">
        <x:v>0</x:v>
      </x:c>
      <x:c r="L1720" s="50" t="n">
        <x:v>2014</x:v>
      </x:c>
      <x:c r="M1720" s="50" t="n">
        <x:v>0</x:v>
      </x:c>
      <x:c r="N1720" s="50" t="n">
        <x:v>1</x:v>
      </x:c>
      <x:c r="O1720" s="52" t="str">
        <x:f>IF($F1720="","",$F1720*$M1720)</x:f>
      </x:c>
      <x:c r="P1720" s="54" t="str">
        <x:f>IF('Deal_Master_Wide'!$BS$248="","",'Deal_Master_Wide'!$BS$248)</x:f>
      </x:c>
      <x:c r="Q1720" s="54" t="str">
        <x:f>IF('Deal_Master_Wide'!$BZ$248="","",'Deal_Master_Wide'!$BZ$248)</x:f>
      </x:c>
      <x:c r="R1720" s="54" t="str">
        <x:f>IF('Deal_Master_Wide'!$CG$248="","",'Deal_Master_Wide'!$CG$248)</x:f>
      </x:c>
      <x:c r="S1720" s="54" t="str">
        <x:f>IF('Deal_Master_Wide'!$CN$248="","",'Deal_Master_Wide'!$CN$248)</x:f>
      </x:c>
      <x:c r="T1720" s="54" t="str">
        <x:f>IF('Deal_Master_Wide'!$CU$248="","",'Deal_Master_Wide'!$CU$248)</x:f>
      </x:c>
      <x:c r="U1720" s="54" t="str">
        <x:f>IF('Deal_Master_Wide'!$DB$248="","",'Deal_Master_Wide'!$DB$248)</x:f>
      </x:c>
      <x:c r="V1720" s="56" t="str">
        <x:f>IF('Deal_Master_Wide'!$DI$248="","",'Deal_Master_Wide'!$DI$248)</x:f>
      </x:c>
      <x:c r="W1720" s="56" t="str">
        <x:f>IF('Deal_Master_Wide'!$DP$248="","",'Deal_Master_Wide'!$DP$248)</x:f>
      </x:c>
      <x:c r="X1720" s="56" t="str">
        <x:f>IF('Deal_Master_Wide'!$DW$248="","",'Deal_Master_Wide'!$DW$248)</x:f>
      </x:c>
      <x:c r="Y1720" s="118" t="str">
        <x:f>IF('Deal_Master_Wide'!$ED$248="","",'Deal_Master_Wide'!$ED$248)</x:f>
      </x:c>
      <x:c r="Z1720" s="118" t="str">
        <x:f>IF('Deal_Master_Wide'!$EK$248="","",'Deal_Master_Wide'!$EK$248)</x:f>
      </x:c>
      <x:c r="AA1720" s="52" t="str">
        <x:f>IF('Deal_Master_Wide'!$AL$248="","",'Deal_Master_Wide'!$AL$248)</x:f>
        <x:v>Unknown</x:v>
      </x:c>
      <x:c r="AB1720" s="54" t="str">
        <x:f>IF('Deal_Master_Wide'!$AF$248="","",'Deal_Master_Wide'!$AF$248)</x:f>
      </x:c>
      <x:c r="AC1720" s="52" t="str">
        <x:f>IF(COUNT($P1720,$Q1720,$R1720,$S1720,$T1720,$U1720,$V1720,$W1720,$X1720)=9,"Yes","No")</x:f>
        <x:v>No</x:v>
      </x:c>
      <x:c r="AD1720" s="52" t="str">
        <x:f>IF(COUNT($Y1720,$Z1720)=2,"Yes","No")</x:f>
        <x:v>No</x:v>
      </x:c>
      <x:c r="AE1720" s="50" t="str"/>
      <x:c r="AF1720" t="str"/>
    </x:row>
    <x:row r="1721" ht="20" customHeight="1">
      <x:c r="A1721" s="50" t="str">
        <x:v>CTL-0246</x:v>
      </x:c>
      <x:c r="B1721" s="50" t="str">
        <x:v>Candidate alternative-rationale group</x:v>
      </x:c>
      <x:c r="C1721" s="52" t="str">
        <x:f>IF('Deal_Master_Wide'!$AU$248="","",'Deal_Master_Wide'!$AU$248)</x:f>
        <x:v>Not reviewed</x:v>
      </x:c>
      <x:c r="D1721" s="52" t="str">
        <x:f>IF('Deal_Master_Wide'!$AV$248="","",'Deal_Master_Wide'!$AV$248)</x:f>
        <x:v>Not assessed</x:v>
      </x:c>
      <x:c r="E1721" s="50" t="n">
        <x:v>0</x:v>
      </x:c>
      <x:c r="F1721" s="52" t="str">
        <x:f>IF(OR($C1721="High-confidence innovation-driven",$C1721="Medium-confidence innovation-driven"),1,IF($C1721="Clear alternative-rationale",0,""))</x:f>
      </x:c>
      <x:c r="G1721" s="52" t="str">
        <x:f>IF('Deal_Master_Wide'!$M$248="","",'Deal_Master_Wide'!$M$248)</x:f>
        <x:v>Review</x:v>
      </x:c>
      <x:c r="H1721" s="50" t="str">
        <x:v>Cadila Pharmaceuticals Sweden AB</x:v>
      </x:c>
      <x:c r="I1721" s="50" t="str">
        <x:v>BioChromix NewCo AB</x:v>
      </x:c>
      <x:c r="J1721" s="50" t="n">
        <x:v>2014</x:v>
      </x:c>
      <x:c r="K1721" s="50" t="n">
        <x:v>1</x:v>
      </x:c>
      <x:c r="L1721" s="50" t="n">
        <x:v>2015</x:v>
      </x:c>
      <x:c r="M1721" s="50" t="n">
        <x:v>1</x:v>
      </x:c>
      <x:c r="N1721" s="50" t="n">
        <x:v>1</x:v>
      </x:c>
      <x:c r="O1721" s="52" t="str">
        <x:f>IF($F1721="","",$F1721*$M1721)</x:f>
      </x:c>
      <x:c r="P1721" s="54" t="str">
        <x:f>IF('Deal_Master_Wide'!$BT$248="","",'Deal_Master_Wide'!$BT$248)</x:f>
      </x:c>
      <x:c r="Q1721" s="54" t="str">
        <x:f>IF('Deal_Master_Wide'!$CA$248="","",'Deal_Master_Wide'!$CA$248)</x:f>
      </x:c>
      <x:c r="R1721" s="54" t="str">
        <x:f>IF('Deal_Master_Wide'!$CH$248="","",'Deal_Master_Wide'!$CH$248)</x:f>
      </x:c>
      <x:c r="S1721" s="54" t="str">
        <x:f>IF('Deal_Master_Wide'!$CO$248="","",'Deal_Master_Wide'!$CO$248)</x:f>
      </x:c>
      <x:c r="T1721" s="54" t="str">
        <x:f>IF('Deal_Master_Wide'!$CV$248="","",'Deal_Master_Wide'!$CV$248)</x:f>
      </x:c>
      <x:c r="U1721" s="54" t="str">
        <x:f>IF('Deal_Master_Wide'!$DC$248="","",'Deal_Master_Wide'!$DC$248)</x:f>
      </x:c>
      <x:c r="V1721" s="56" t="str">
        <x:f>IF('Deal_Master_Wide'!$DJ$248="","",'Deal_Master_Wide'!$DJ$248)</x:f>
      </x:c>
      <x:c r="W1721" s="56" t="str">
        <x:f>IF('Deal_Master_Wide'!$DQ$248="","",'Deal_Master_Wide'!$DQ$248)</x:f>
      </x:c>
      <x:c r="X1721" s="56" t="str">
        <x:f>IF('Deal_Master_Wide'!$DX$248="","",'Deal_Master_Wide'!$DX$248)</x:f>
      </x:c>
      <x:c r="Y1721" s="118" t="str">
        <x:f>IF('Deal_Master_Wide'!$EE$248="","",'Deal_Master_Wide'!$EE$248)</x:f>
      </x:c>
      <x:c r="Z1721" s="118" t="str">
        <x:f>IF('Deal_Master_Wide'!$EL$248="","",'Deal_Master_Wide'!$EL$248)</x:f>
      </x:c>
      <x:c r="AA1721" s="52" t="str">
        <x:f>IF('Deal_Master_Wide'!$AL$248="","",'Deal_Master_Wide'!$AL$248)</x:f>
        <x:v>Unknown</x:v>
      </x:c>
      <x:c r="AB1721" s="54" t="str">
        <x:f>IF('Deal_Master_Wide'!$AF$248="","",'Deal_Master_Wide'!$AF$248)</x:f>
      </x:c>
      <x:c r="AC1721" s="52" t="str">
        <x:f>IF(COUNT($P1721,$Q1721,$R1721,$S1721,$T1721,$U1721,$V1721,$W1721,$X1721)=9,"Yes","No")</x:f>
        <x:v>No</x:v>
      </x:c>
      <x:c r="AD1721" s="52" t="str">
        <x:f>IF(COUNT($Y1721,$Z1721)=2,"Yes","No")</x:f>
        <x:v>No</x:v>
      </x:c>
      <x:c r="AE1721" s="50" t="str"/>
      <x:c r="AF1721" t="str"/>
    </x:row>
    <x:row r="1722" ht="20" customHeight="1">
      <x:c r="A1722" s="50" t="str">
        <x:v>CTL-0246</x:v>
      </x:c>
      <x:c r="B1722" s="50" t="str">
        <x:v>Candidate alternative-rationale group</x:v>
      </x:c>
      <x:c r="C1722" s="52" t="str">
        <x:f>IF('Deal_Master_Wide'!$AU$248="","",'Deal_Master_Wide'!$AU$248)</x:f>
        <x:v>Not reviewed</x:v>
      </x:c>
      <x:c r="D1722" s="52" t="str">
        <x:f>IF('Deal_Master_Wide'!$AV$248="","",'Deal_Master_Wide'!$AV$248)</x:f>
        <x:v>Not assessed</x:v>
      </x:c>
      <x:c r="E1722" s="50" t="n">
        <x:v>0</x:v>
      </x:c>
      <x:c r="F1722" s="52" t="str">
        <x:f>IF(OR($C1722="High-confidence innovation-driven",$C1722="Medium-confidence innovation-driven"),1,IF($C1722="Clear alternative-rationale",0,""))</x:f>
      </x:c>
      <x:c r="G1722" s="52" t="str">
        <x:f>IF('Deal_Master_Wide'!$M$248="","",'Deal_Master_Wide'!$M$248)</x:f>
        <x:v>Review</x:v>
      </x:c>
      <x:c r="H1722" s="50" t="str">
        <x:v>Cadila Pharmaceuticals Sweden AB</x:v>
      </x:c>
      <x:c r="I1722" s="50" t="str">
        <x:v>BioChromix NewCo AB</x:v>
      </x:c>
      <x:c r="J1722" s="50" t="n">
        <x:v>2014</x:v>
      </x:c>
      <x:c r="K1722" s="50" t="n">
        <x:v>2</x:v>
      </x:c>
      <x:c r="L1722" s="50" t="n">
        <x:v>2016</x:v>
      </x:c>
      <x:c r="M1722" s="50" t="n">
        <x:v>1</x:v>
      </x:c>
      <x:c r="N1722" s="50" t="n">
        <x:v>1</x:v>
      </x:c>
      <x:c r="O1722" s="52" t="str">
        <x:f>IF($F1722="","",$F1722*$M1722)</x:f>
      </x:c>
      <x:c r="P1722" s="54" t="str">
        <x:f>IF('Deal_Master_Wide'!$BU$248="","",'Deal_Master_Wide'!$BU$248)</x:f>
      </x:c>
      <x:c r="Q1722" s="54" t="str">
        <x:f>IF('Deal_Master_Wide'!$CB$248="","",'Deal_Master_Wide'!$CB$248)</x:f>
      </x:c>
      <x:c r="R1722" s="54" t="str">
        <x:f>IF('Deal_Master_Wide'!$CI$248="","",'Deal_Master_Wide'!$CI$248)</x:f>
      </x:c>
      <x:c r="S1722" s="54" t="str">
        <x:f>IF('Deal_Master_Wide'!$CP$248="","",'Deal_Master_Wide'!$CP$248)</x:f>
      </x:c>
      <x:c r="T1722" s="54" t="str">
        <x:f>IF('Deal_Master_Wide'!$CW$248="","",'Deal_Master_Wide'!$CW$248)</x:f>
      </x:c>
      <x:c r="U1722" s="54" t="str">
        <x:f>IF('Deal_Master_Wide'!$DD$248="","",'Deal_Master_Wide'!$DD$248)</x:f>
      </x:c>
      <x:c r="V1722" s="56" t="str">
        <x:f>IF('Deal_Master_Wide'!$DK$248="","",'Deal_Master_Wide'!$DK$248)</x:f>
      </x:c>
      <x:c r="W1722" s="56" t="str">
        <x:f>IF('Deal_Master_Wide'!$DR$248="","",'Deal_Master_Wide'!$DR$248)</x:f>
      </x:c>
      <x:c r="X1722" s="56" t="str">
        <x:f>IF('Deal_Master_Wide'!$DY$248="","",'Deal_Master_Wide'!$DY$248)</x:f>
      </x:c>
      <x:c r="Y1722" s="118" t="str">
        <x:f>IF('Deal_Master_Wide'!$EF$248="","",'Deal_Master_Wide'!$EF$248)</x:f>
      </x:c>
      <x:c r="Z1722" s="118" t="str">
        <x:f>IF('Deal_Master_Wide'!$EM$248="","",'Deal_Master_Wide'!$EM$248)</x:f>
      </x:c>
      <x:c r="AA1722" s="52" t="str">
        <x:f>IF('Deal_Master_Wide'!$AL$248="","",'Deal_Master_Wide'!$AL$248)</x:f>
        <x:v>Unknown</x:v>
      </x:c>
      <x:c r="AB1722" s="54" t="str">
        <x:f>IF('Deal_Master_Wide'!$AF$248="","",'Deal_Master_Wide'!$AF$248)</x:f>
      </x:c>
      <x:c r="AC1722" s="52" t="str">
        <x:f>IF(COUNT($P1722,$Q1722,$R1722,$S1722,$T1722,$U1722,$V1722,$W1722,$X1722)=9,"Yes","No")</x:f>
        <x:v>No</x:v>
      </x:c>
      <x:c r="AD1722" s="52" t="str">
        <x:f>IF(COUNT($Y1722,$Z1722)=2,"Yes","No")</x:f>
        <x:v>No</x:v>
      </x:c>
      <x:c r="AE1722" s="50" t="str"/>
      <x:c r="AF1722" t="str"/>
    </x:row>
    <x:row r="1723" ht="20" customHeight="1">
      <x:c r="A1723" s="50" t="str">
        <x:v>CTL-0246</x:v>
      </x:c>
      <x:c r="B1723" s="50" t="str">
        <x:v>Candidate alternative-rationale group</x:v>
      </x:c>
      <x:c r="C1723" s="52" t="str">
        <x:f>IF('Deal_Master_Wide'!$AU$248="","",'Deal_Master_Wide'!$AU$248)</x:f>
        <x:v>Not reviewed</x:v>
      </x:c>
      <x:c r="D1723" s="52" t="str">
        <x:f>IF('Deal_Master_Wide'!$AV$248="","",'Deal_Master_Wide'!$AV$248)</x:f>
        <x:v>Not assessed</x:v>
      </x:c>
      <x:c r="E1723" s="50" t="n">
        <x:v>0</x:v>
      </x:c>
      <x:c r="F1723" s="52" t="str">
        <x:f>IF(OR($C1723="High-confidence innovation-driven",$C1723="Medium-confidence innovation-driven"),1,IF($C1723="Clear alternative-rationale",0,""))</x:f>
      </x:c>
      <x:c r="G1723" s="52" t="str">
        <x:f>IF('Deal_Master_Wide'!$M$248="","",'Deal_Master_Wide'!$M$248)</x:f>
        <x:v>Review</x:v>
      </x:c>
      <x:c r="H1723" s="50" t="str">
        <x:v>Cadila Pharmaceuticals Sweden AB</x:v>
      </x:c>
      <x:c r="I1723" s="50" t="str">
        <x:v>BioChromix NewCo AB</x:v>
      </x:c>
      <x:c r="J1723" s="50" t="n">
        <x:v>2014</x:v>
      </x:c>
      <x:c r="K1723" s="50" t="n">
        <x:v>3</x:v>
      </x:c>
      <x:c r="L1723" s="50" t="n">
        <x:v>2017</x:v>
      </x:c>
      <x:c r="M1723" s="50" t="n">
        <x:v>1</x:v>
      </x:c>
      <x:c r="N1723" s="50" t="n">
        <x:v>1</x:v>
      </x:c>
      <x:c r="O1723" s="52" t="str">
        <x:f>IF($F1723="","",$F1723*$M1723)</x:f>
      </x:c>
      <x:c r="P1723" s="54" t="str">
        <x:f>IF('Deal_Master_Wide'!$BV$248="","",'Deal_Master_Wide'!$BV$248)</x:f>
      </x:c>
      <x:c r="Q1723" s="54" t="str">
        <x:f>IF('Deal_Master_Wide'!$CC$248="","",'Deal_Master_Wide'!$CC$248)</x:f>
      </x:c>
      <x:c r="R1723" s="54" t="str">
        <x:f>IF('Deal_Master_Wide'!$CJ$248="","",'Deal_Master_Wide'!$CJ$248)</x:f>
      </x:c>
      <x:c r="S1723" s="54" t="str">
        <x:f>IF('Deal_Master_Wide'!$CQ$248="","",'Deal_Master_Wide'!$CQ$248)</x:f>
      </x:c>
      <x:c r="T1723" s="54" t="str">
        <x:f>IF('Deal_Master_Wide'!$CX$248="","",'Deal_Master_Wide'!$CX$248)</x:f>
      </x:c>
      <x:c r="U1723" s="54" t="str">
        <x:f>IF('Deal_Master_Wide'!$DE$248="","",'Deal_Master_Wide'!$DE$248)</x:f>
      </x:c>
      <x:c r="V1723" s="56" t="str">
        <x:f>IF('Deal_Master_Wide'!$DL$248="","",'Deal_Master_Wide'!$DL$248)</x:f>
      </x:c>
      <x:c r="W1723" s="56" t="str">
        <x:f>IF('Deal_Master_Wide'!$DS$248="","",'Deal_Master_Wide'!$DS$248)</x:f>
      </x:c>
      <x:c r="X1723" s="56" t="str">
        <x:f>IF('Deal_Master_Wide'!$DZ$248="","",'Deal_Master_Wide'!$DZ$248)</x:f>
      </x:c>
      <x:c r="Y1723" s="118" t="str">
        <x:f>IF('Deal_Master_Wide'!$EG$248="","",'Deal_Master_Wide'!$EG$248)</x:f>
      </x:c>
      <x:c r="Z1723" s="118" t="str">
        <x:f>IF('Deal_Master_Wide'!$EN$248="","",'Deal_Master_Wide'!$EN$248)</x:f>
      </x:c>
      <x:c r="AA1723" s="52" t="str">
        <x:f>IF('Deal_Master_Wide'!$AL$248="","",'Deal_Master_Wide'!$AL$248)</x:f>
        <x:v>Unknown</x:v>
      </x:c>
      <x:c r="AB1723" s="54" t="str">
        <x:f>IF('Deal_Master_Wide'!$AF$248="","",'Deal_Master_Wide'!$AF$248)</x:f>
      </x:c>
      <x:c r="AC1723" s="52" t="str">
        <x:f>IF(COUNT($P1723,$Q1723,$R1723,$S1723,$T1723,$U1723,$V1723,$W1723,$X1723)=9,"Yes","No")</x:f>
        <x:v>No</x:v>
      </x:c>
      <x:c r="AD1723" s="52" t="str">
        <x:f>IF(COUNT($Y1723,$Z1723)=2,"Yes","No")</x:f>
        <x:v>No</x:v>
      </x:c>
      <x:c r="AE1723" s="50" t="str"/>
      <x:c r="AF1723" t="str"/>
    </x:row>
    <x:row r="1724" ht="20" customHeight="1">
      <x:c r="A1724" s="50" t="str">
        <x:v>CTL-0247</x:v>
      </x:c>
      <x:c r="B1724" s="50" t="str">
        <x:v>Candidate alternative-rationale group</x:v>
      </x:c>
      <x:c r="C1724" s="52" t="str">
        <x:f>IF('Deal_Master_Wide'!$AU$249="","",'Deal_Master_Wide'!$AU$249)</x:f>
        <x:v>Not reviewed</x:v>
      </x:c>
      <x:c r="D1724" s="52" t="str">
        <x:f>IF('Deal_Master_Wide'!$AV$249="","",'Deal_Master_Wide'!$AV$249)</x:f>
        <x:v>Not assessed</x:v>
      </x:c>
      <x:c r="E1724" s="50" t="n">
        <x:v>0</x:v>
      </x:c>
      <x:c r="F1724" s="52" t="str">
        <x:f>IF(OR($C1724="High-confidence innovation-driven",$C1724="Medium-confidence innovation-driven"),1,IF($C1724="Clear alternative-rationale",0,""))</x:f>
      </x:c>
      <x:c r="G1724" s="52" t="str">
        <x:f>IF('Deal_Master_Wide'!$M$249="","",'Deal_Master_Wide'!$M$249)</x:f>
        <x:v>Review</x:v>
      </x:c>
      <x:c r="H1724" s="50" t="str">
        <x:v>Immutep Limited</x:v>
      </x:c>
      <x:c r="I1724" s="50" t="str">
        <x:v>Immutep SA</x:v>
      </x:c>
      <x:c r="J1724" s="50" t="n">
        <x:v>2014</x:v>
      </x:c>
      <x:c r="K1724" s="50" t="n">
        <x:v>-3</x:v>
      </x:c>
      <x:c r="L1724" s="50" t="n">
        <x:v>2011</x:v>
      </x:c>
      <x:c r="M1724" s="50" t="n">
        <x:v>0</x:v>
      </x:c>
      <x:c r="N1724" s="50" t="n">
        <x:v>0</x:v>
      </x:c>
      <x:c r="O1724" s="52" t="str">
        <x:f>IF($F1724="","",$F1724*$M1724)</x:f>
      </x:c>
      <x:c r="P1724" s="54" t="str">
        <x:f>IF('Deal_Master_Wide'!$BP$249="","",'Deal_Master_Wide'!$BP$249)</x:f>
      </x:c>
      <x:c r="Q1724" s="54" t="str">
        <x:f>IF('Deal_Master_Wide'!$BW$249="","",'Deal_Master_Wide'!$BW$249)</x:f>
      </x:c>
      <x:c r="R1724" s="54" t="str">
        <x:f>IF('Deal_Master_Wide'!$CD$249="","",'Deal_Master_Wide'!$CD$249)</x:f>
      </x:c>
      <x:c r="S1724" s="54" t="str">
        <x:f>IF('Deal_Master_Wide'!$CK$249="","",'Deal_Master_Wide'!$CK$249)</x:f>
      </x:c>
      <x:c r="T1724" s="54" t="str">
        <x:f>IF('Deal_Master_Wide'!$CR$249="","",'Deal_Master_Wide'!$CR$249)</x:f>
      </x:c>
      <x:c r="U1724" s="54" t="str">
        <x:f>IF('Deal_Master_Wide'!$CY$249="","",'Deal_Master_Wide'!$CY$249)</x:f>
      </x:c>
      <x:c r="V1724" s="56" t="str">
        <x:f>IF('Deal_Master_Wide'!$DF$249="","",'Deal_Master_Wide'!$DF$249)</x:f>
      </x:c>
      <x:c r="W1724" s="56" t="str">
        <x:f>IF('Deal_Master_Wide'!$DM$249="","",'Deal_Master_Wide'!$DM$249)</x:f>
      </x:c>
      <x:c r="X1724" s="56" t="str">
        <x:f>IF('Deal_Master_Wide'!$DT$249="","",'Deal_Master_Wide'!$DT$249)</x:f>
      </x:c>
      <x:c r="Y1724" s="118" t="str">
        <x:f>IF('Deal_Master_Wide'!$EA$249="","",'Deal_Master_Wide'!$EA$249)</x:f>
      </x:c>
      <x:c r="Z1724" s="118" t="str">
        <x:f>IF('Deal_Master_Wide'!$EH$249="","",'Deal_Master_Wide'!$EH$249)</x:f>
      </x:c>
      <x:c r="AA1724" s="52" t="str">
        <x:f>IF('Deal_Master_Wide'!$AL$249="","",'Deal_Master_Wide'!$AL$249)</x:f>
        <x:v>Unknown</x:v>
      </x:c>
      <x:c r="AB1724" s="54" t="n">
        <x:f>IF('Deal_Master_Wide'!$AF$249="","",'Deal_Master_Wide'!$AF$249)</x:f>
        <x:v>25</x:v>
      </x:c>
      <x:c r="AC1724" s="52" t="str">
        <x:f>IF(COUNT($P1724,$Q1724,$R1724,$S1724,$T1724,$U1724,$V1724,$W1724,$X1724)=9,"Yes","No")</x:f>
        <x:v>No</x:v>
      </x:c>
      <x:c r="AD1724" s="52" t="str">
        <x:f>IF(COUNT($Y1724,$Z1724)=2,"Yes","No")</x:f>
        <x:v>No</x:v>
      </x:c>
      <x:c r="AE1724" s="50" t="str"/>
      <x:c r="AF1724" t="str"/>
    </x:row>
    <x:row r="1725" ht="20" customHeight="1">
      <x:c r="A1725" s="50" t="str">
        <x:v>CTL-0247</x:v>
      </x:c>
      <x:c r="B1725" s="50" t="str">
        <x:v>Candidate alternative-rationale group</x:v>
      </x:c>
      <x:c r="C1725" s="52" t="str">
        <x:f>IF('Deal_Master_Wide'!$AU$249="","",'Deal_Master_Wide'!$AU$249)</x:f>
        <x:v>Not reviewed</x:v>
      </x:c>
      <x:c r="D1725" s="52" t="str">
        <x:f>IF('Deal_Master_Wide'!$AV$249="","",'Deal_Master_Wide'!$AV$249)</x:f>
        <x:v>Not assessed</x:v>
      </x:c>
      <x:c r="E1725" s="50" t="n">
        <x:v>0</x:v>
      </x:c>
      <x:c r="F1725" s="52" t="str">
        <x:f>IF(OR($C1725="High-confidence innovation-driven",$C1725="Medium-confidence innovation-driven"),1,IF($C1725="Clear alternative-rationale",0,""))</x:f>
      </x:c>
      <x:c r="G1725" s="52" t="str">
        <x:f>IF('Deal_Master_Wide'!$M$249="","",'Deal_Master_Wide'!$M$249)</x:f>
        <x:v>Review</x:v>
      </x:c>
      <x:c r="H1725" s="50" t="str">
        <x:v>Immutep Limited</x:v>
      </x:c>
      <x:c r="I1725" s="50" t="str">
        <x:v>Immutep SA</x:v>
      </x:c>
      <x:c r="J1725" s="50" t="n">
        <x:v>2014</x:v>
      </x:c>
      <x:c r="K1725" s="50" t="n">
        <x:v>-2</x:v>
      </x:c>
      <x:c r="L1725" s="50" t="n">
        <x:v>2012</x:v>
      </x:c>
      <x:c r="M1725" s="50" t="n">
        <x:v>0</x:v>
      </x:c>
      <x:c r="N1725" s="50" t="n">
        <x:v>0</x:v>
      </x:c>
      <x:c r="O1725" s="52" t="str">
        <x:f>IF($F1725="","",$F1725*$M1725)</x:f>
      </x:c>
      <x:c r="P1725" s="54" t="str">
        <x:f>IF('Deal_Master_Wide'!$BQ$249="","",'Deal_Master_Wide'!$BQ$249)</x:f>
      </x:c>
      <x:c r="Q1725" s="54" t="str">
        <x:f>IF('Deal_Master_Wide'!$BX$249="","",'Deal_Master_Wide'!$BX$249)</x:f>
      </x:c>
      <x:c r="R1725" s="54" t="str">
        <x:f>IF('Deal_Master_Wide'!$CE$249="","",'Deal_Master_Wide'!$CE$249)</x:f>
      </x:c>
      <x:c r="S1725" s="54" t="str">
        <x:f>IF('Deal_Master_Wide'!$CL$249="","",'Deal_Master_Wide'!$CL$249)</x:f>
      </x:c>
      <x:c r="T1725" s="54" t="str">
        <x:f>IF('Deal_Master_Wide'!$CS$249="","",'Deal_Master_Wide'!$CS$249)</x:f>
      </x:c>
      <x:c r="U1725" s="54" t="str">
        <x:f>IF('Deal_Master_Wide'!$CZ$249="","",'Deal_Master_Wide'!$CZ$249)</x:f>
      </x:c>
      <x:c r="V1725" s="56" t="str">
        <x:f>IF('Deal_Master_Wide'!$DG$249="","",'Deal_Master_Wide'!$DG$249)</x:f>
      </x:c>
      <x:c r="W1725" s="56" t="str">
        <x:f>IF('Deal_Master_Wide'!$DN$249="","",'Deal_Master_Wide'!$DN$249)</x:f>
      </x:c>
      <x:c r="X1725" s="56" t="str">
        <x:f>IF('Deal_Master_Wide'!$DU$249="","",'Deal_Master_Wide'!$DU$249)</x:f>
      </x:c>
      <x:c r="Y1725" s="118" t="str">
        <x:f>IF('Deal_Master_Wide'!$EB$249="","",'Deal_Master_Wide'!$EB$249)</x:f>
      </x:c>
      <x:c r="Z1725" s="118" t="str">
        <x:f>IF('Deal_Master_Wide'!$EI$249="","",'Deal_Master_Wide'!$EI$249)</x:f>
      </x:c>
      <x:c r="AA1725" s="52" t="str">
        <x:f>IF('Deal_Master_Wide'!$AL$249="","",'Deal_Master_Wide'!$AL$249)</x:f>
        <x:v>Unknown</x:v>
      </x:c>
      <x:c r="AB1725" s="54" t="n">
        <x:f>IF('Deal_Master_Wide'!$AF$249="","",'Deal_Master_Wide'!$AF$249)</x:f>
        <x:v>25</x:v>
      </x:c>
      <x:c r="AC1725" s="52" t="str">
        <x:f>IF(COUNT($P1725,$Q1725,$R1725,$S1725,$T1725,$U1725,$V1725,$W1725,$X1725)=9,"Yes","No")</x:f>
        <x:v>No</x:v>
      </x:c>
      <x:c r="AD1725" s="52" t="str">
        <x:f>IF(COUNT($Y1725,$Z1725)=2,"Yes","No")</x:f>
        <x:v>No</x:v>
      </x:c>
      <x:c r="AE1725" s="50" t="str"/>
      <x:c r="AF1725" t="str"/>
    </x:row>
    <x:row r="1726" ht="20" customHeight="1">
      <x:c r="A1726" s="50" t="str">
        <x:v>CTL-0247</x:v>
      </x:c>
      <x:c r="B1726" s="50" t="str">
        <x:v>Candidate alternative-rationale group</x:v>
      </x:c>
      <x:c r="C1726" s="52" t="str">
        <x:f>IF('Deal_Master_Wide'!$AU$249="","",'Deal_Master_Wide'!$AU$249)</x:f>
        <x:v>Not reviewed</x:v>
      </x:c>
      <x:c r="D1726" s="52" t="str">
        <x:f>IF('Deal_Master_Wide'!$AV$249="","",'Deal_Master_Wide'!$AV$249)</x:f>
        <x:v>Not assessed</x:v>
      </x:c>
      <x:c r="E1726" s="50" t="n">
        <x:v>0</x:v>
      </x:c>
      <x:c r="F1726" s="52" t="str">
        <x:f>IF(OR($C1726="High-confidence innovation-driven",$C1726="Medium-confidence innovation-driven"),1,IF($C1726="Clear alternative-rationale",0,""))</x:f>
      </x:c>
      <x:c r="G1726" s="52" t="str">
        <x:f>IF('Deal_Master_Wide'!$M$249="","",'Deal_Master_Wide'!$M$249)</x:f>
        <x:v>Review</x:v>
      </x:c>
      <x:c r="H1726" s="50" t="str">
        <x:v>Immutep Limited</x:v>
      </x:c>
      <x:c r="I1726" s="50" t="str">
        <x:v>Immutep SA</x:v>
      </x:c>
      <x:c r="J1726" s="50" t="n">
        <x:v>2014</x:v>
      </x:c>
      <x:c r="K1726" s="50" t="n">
        <x:v>-1</x:v>
      </x:c>
      <x:c r="L1726" s="50" t="n">
        <x:v>2013</x:v>
      </x:c>
      <x:c r="M1726" s="50" t="n">
        <x:v>0</x:v>
      </x:c>
      <x:c r="N1726" s="50" t="n">
        <x:v>0</x:v>
      </x:c>
      <x:c r="O1726" s="52" t="str">
        <x:f>IF($F1726="","",$F1726*$M1726)</x:f>
      </x:c>
      <x:c r="P1726" s="54" t="str">
        <x:f>IF('Deal_Master_Wide'!$BR$249="","",'Deal_Master_Wide'!$BR$249)</x:f>
      </x:c>
      <x:c r="Q1726" s="54" t="str">
        <x:f>IF('Deal_Master_Wide'!$BY$249="","",'Deal_Master_Wide'!$BY$249)</x:f>
      </x:c>
      <x:c r="R1726" s="54" t="str">
        <x:f>IF('Deal_Master_Wide'!$CF$249="","",'Deal_Master_Wide'!$CF$249)</x:f>
      </x:c>
      <x:c r="S1726" s="54" t="str">
        <x:f>IF('Deal_Master_Wide'!$CM$249="","",'Deal_Master_Wide'!$CM$249)</x:f>
      </x:c>
      <x:c r="T1726" s="54" t="str">
        <x:f>IF('Deal_Master_Wide'!$CT$249="","",'Deal_Master_Wide'!$CT$249)</x:f>
      </x:c>
      <x:c r="U1726" s="54" t="str">
        <x:f>IF('Deal_Master_Wide'!$DA$249="","",'Deal_Master_Wide'!$DA$249)</x:f>
      </x:c>
      <x:c r="V1726" s="56" t="str">
        <x:f>IF('Deal_Master_Wide'!$DH$249="","",'Deal_Master_Wide'!$DH$249)</x:f>
      </x:c>
      <x:c r="W1726" s="56" t="str">
        <x:f>IF('Deal_Master_Wide'!$DO$249="","",'Deal_Master_Wide'!$DO$249)</x:f>
      </x:c>
      <x:c r="X1726" s="56" t="str">
        <x:f>IF('Deal_Master_Wide'!$DV$249="","",'Deal_Master_Wide'!$DV$249)</x:f>
      </x:c>
      <x:c r="Y1726" s="118" t="str">
        <x:f>IF('Deal_Master_Wide'!$EC$249="","",'Deal_Master_Wide'!$EC$249)</x:f>
      </x:c>
      <x:c r="Z1726" s="118" t="str">
        <x:f>IF('Deal_Master_Wide'!$EJ$249="","",'Deal_Master_Wide'!$EJ$249)</x:f>
      </x:c>
      <x:c r="AA1726" s="52" t="str">
        <x:f>IF('Deal_Master_Wide'!$AL$249="","",'Deal_Master_Wide'!$AL$249)</x:f>
        <x:v>Unknown</x:v>
      </x:c>
      <x:c r="AB1726" s="54" t="n">
        <x:f>IF('Deal_Master_Wide'!$AF$249="","",'Deal_Master_Wide'!$AF$249)</x:f>
        <x:v>25</x:v>
      </x:c>
      <x:c r="AC1726" s="52" t="str">
        <x:f>IF(COUNT($P1726,$Q1726,$R1726,$S1726,$T1726,$U1726,$V1726,$W1726,$X1726)=9,"Yes","No")</x:f>
        <x:v>No</x:v>
      </x:c>
      <x:c r="AD1726" s="52" t="str">
        <x:f>IF(COUNT($Y1726,$Z1726)=2,"Yes","No")</x:f>
        <x:v>No</x:v>
      </x:c>
      <x:c r="AE1726" s="50" t="str"/>
      <x:c r="AF1726" t="str"/>
    </x:row>
    <x:row r="1727" ht="20" customHeight="1">
      <x:c r="A1727" s="50" t="str">
        <x:v>CTL-0247</x:v>
      </x:c>
      <x:c r="B1727" s="50" t="str">
        <x:v>Candidate alternative-rationale group</x:v>
      </x:c>
      <x:c r="C1727" s="52" t="str">
        <x:f>IF('Deal_Master_Wide'!$AU$249="","",'Deal_Master_Wide'!$AU$249)</x:f>
        <x:v>Not reviewed</x:v>
      </x:c>
      <x:c r="D1727" s="52" t="str">
        <x:f>IF('Deal_Master_Wide'!$AV$249="","",'Deal_Master_Wide'!$AV$249)</x:f>
        <x:v>Not assessed</x:v>
      </x:c>
      <x:c r="E1727" s="50" t="n">
        <x:v>0</x:v>
      </x:c>
      <x:c r="F1727" s="52" t="str">
        <x:f>IF(OR($C1727="High-confidence innovation-driven",$C1727="Medium-confidence innovation-driven"),1,IF($C1727="Clear alternative-rationale",0,""))</x:f>
      </x:c>
      <x:c r="G1727" s="52" t="str">
        <x:f>IF('Deal_Master_Wide'!$M$249="","",'Deal_Master_Wide'!$M$249)</x:f>
        <x:v>Review</x:v>
      </x:c>
      <x:c r="H1727" s="50" t="str">
        <x:v>Immutep Limited</x:v>
      </x:c>
      <x:c r="I1727" s="50" t="str">
        <x:v>Immutep SA</x:v>
      </x:c>
      <x:c r="J1727" s="50" t="n">
        <x:v>2014</x:v>
      </x:c>
      <x:c r="K1727" s="50" t="n">
        <x:v>0</x:v>
      </x:c>
      <x:c r="L1727" s="50" t="n">
        <x:v>2014</x:v>
      </x:c>
      <x:c r="M1727" s="50" t="n">
        <x:v>0</x:v>
      </x:c>
      <x:c r="N1727" s="50" t="n">
        <x:v>1</x:v>
      </x:c>
      <x:c r="O1727" s="52" t="str">
        <x:f>IF($F1727="","",$F1727*$M1727)</x:f>
      </x:c>
      <x:c r="P1727" s="54" t="str">
        <x:f>IF('Deal_Master_Wide'!$BS$249="","",'Deal_Master_Wide'!$BS$249)</x:f>
      </x:c>
      <x:c r="Q1727" s="54" t="str">
        <x:f>IF('Deal_Master_Wide'!$BZ$249="","",'Deal_Master_Wide'!$BZ$249)</x:f>
      </x:c>
      <x:c r="R1727" s="54" t="str">
        <x:f>IF('Deal_Master_Wide'!$CG$249="","",'Deal_Master_Wide'!$CG$249)</x:f>
      </x:c>
      <x:c r="S1727" s="54" t="str">
        <x:f>IF('Deal_Master_Wide'!$CN$249="","",'Deal_Master_Wide'!$CN$249)</x:f>
      </x:c>
      <x:c r="T1727" s="54" t="str">
        <x:f>IF('Deal_Master_Wide'!$CU$249="","",'Deal_Master_Wide'!$CU$249)</x:f>
      </x:c>
      <x:c r="U1727" s="54" t="str">
        <x:f>IF('Deal_Master_Wide'!$DB$249="","",'Deal_Master_Wide'!$DB$249)</x:f>
      </x:c>
      <x:c r="V1727" s="56" t="str">
        <x:f>IF('Deal_Master_Wide'!$DI$249="","",'Deal_Master_Wide'!$DI$249)</x:f>
      </x:c>
      <x:c r="W1727" s="56" t="str">
        <x:f>IF('Deal_Master_Wide'!$DP$249="","",'Deal_Master_Wide'!$DP$249)</x:f>
      </x:c>
      <x:c r="X1727" s="56" t="str">
        <x:f>IF('Deal_Master_Wide'!$DW$249="","",'Deal_Master_Wide'!$DW$249)</x:f>
      </x:c>
      <x:c r="Y1727" s="118" t="str">
        <x:f>IF('Deal_Master_Wide'!$ED$249="","",'Deal_Master_Wide'!$ED$249)</x:f>
      </x:c>
      <x:c r="Z1727" s="118" t="str">
        <x:f>IF('Deal_Master_Wide'!$EK$249="","",'Deal_Master_Wide'!$EK$249)</x:f>
      </x:c>
      <x:c r="AA1727" s="52" t="str">
        <x:f>IF('Deal_Master_Wide'!$AL$249="","",'Deal_Master_Wide'!$AL$249)</x:f>
        <x:v>Unknown</x:v>
      </x:c>
      <x:c r="AB1727" s="54" t="n">
        <x:f>IF('Deal_Master_Wide'!$AF$249="","",'Deal_Master_Wide'!$AF$249)</x:f>
        <x:v>25</x:v>
      </x:c>
      <x:c r="AC1727" s="52" t="str">
        <x:f>IF(COUNT($P1727,$Q1727,$R1727,$S1727,$T1727,$U1727,$V1727,$W1727,$X1727)=9,"Yes","No")</x:f>
        <x:v>No</x:v>
      </x:c>
      <x:c r="AD1727" s="52" t="str">
        <x:f>IF(COUNT($Y1727,$Z1727)=2,"Yes","No")</x:f>
        <x:v>No</x:v>
      </x:c>
      <x:c r="AE1727" s="50" t="str"/>
      <x:c r="AF1727" t="str"/>
    </x:row>
    <x:row r="1728" ht="20" customHeight="1">
      <x:c r="A1728" s="50" t="str">
        <x:v>CTL-0247</x:v>
      </x:c>
      <x:c r="B1728" s="50" t="str">
        <x:v>Candidate alternative-rationale group</x:v>
      </x:c>
      <x:c r="C1728" s="52" t="str">
        <x:f>IF('Deal_Master_Wide'!$AU$249="","",'Deal_Master_Wide'!$AU$249)</x:f>
        <x:v>Not reviewed</x:v>
      </x:c>
      <x:c r="D1728" s="52" t="str">
        <x:f>IF('Deal_Master_Wide'!$AV$249="","",'Deal_Master_Wide'!$AV$249)</x:f>
        <x:v>Not assessed</x:v>
      </x:c>
      <x:c r="E1728" s="50" t="n">
        <x:v>0</x:v>
      </x:c>
      <x:c r="F1728" s="52" t="str">
        <x:f>IF(OR($C1728="High-confidence innovation-driven",$C1728="Medium-confidence innovation-driven"),1,IF($C1728="Clear alternative-rationale",0,""))</x:f>
      </x:c>
      <x:c r="G1728" s="52" t="str">
        <x:f>IF('Deal_Master_Wide'!$M$249="","",'Deal_Master_Wide'!$M$249)</x:f>
        <x:v>Review</x:v>
      </x:c>
      <x:c r="H1728" s="50" t="str">
        <x:v>Immutep Limited</x:v>
      </x:c>
      <x:c r="I1728" s="50" t="str">
        <x:v>Immutep SA</x:v>
      </x:c>
      <x:c r="J1728" s="50" t="n">
        <x:v>2014</x:v>
      </x:c>
      <x:c r="K1728" s="50" t="n">
        <x:v>1</x:v>
      </x:c>
      <x:c r="L1728" s="50" t="n">
        <x:v>2015</x:v>
      </x:c>
      <x:c r="M1728" s="50" t="n">
        <x:v>1</x:v>
      </x:c>
      <x:c r="N1728" s="50" t="n">
        <x:v>1</x:v>
      </x:c>
      <x:c r="O1728" s="52" t="str">
        <x:f>IF($F1728="","",$F1728*$M1728)</x:f>
      </x:c>
      <x:c r="P1728" s="54" t="str">
        <x:f>IF('Deal_Master_Wide'!$BT$249="","",'Deal_Master_Wide'!$BT$249)</x:f>
      </x:c>
      <x:c r="Q1728" s="54" t="str">
        <x:f>IF('Deal_Master_Wide'!$CA$249="","",'Deal_Master_Wide'!$CA$249)</x:f>
      </x:c>
      <x:c r="R1728" s="54" t="str">
        <x:f>IF('Deal_Master_Wide'!$CH$249="","",'Deal_Master_Wide'!$CH$249)</x:f>
      </x:c>
      <x:c r="S1728" s="54" t="str">
        <x:f>IF('Deal_Master_Wide'!$CO$249="","",'Deal_Master_Wide'!$CO$249)</x:f>
      </x:c>
      <x:c r="T1728" s="54" t="str">
        <x:f>IF('Deal_Master_Wide'!$CV$249="","",'Deal_Master_Wide'!$CV$249)</x:f>
      </x:c>
      <x:c r="U1728" s="54" t="str">
        <x:f>IF('Deal_Master_Wide'!$DC$249="","",'Deal_Master_Wide'!$DC$249)</x:f>
      </x:c>
      <x:c r="V1728" s="56" t="str">
        <x:f>IF('Deal_Master_Wide'!$DJ$249="","",'Deal_Master_Wide'!$DJ$249)</x:f>
      </x:c>
      <x:c r="W1728" s="56" t="str">
        <x:f>IF('Deal_Master_Wide'!$DQ$249="","",'Deal_Master_Wide'!$DQ$249)</x:f>
      </x:c>
      <x:c r="X1728" s="56" t="str">
        <x:f>IF('Deal_Master_Wide'!$DX$249="","",'Deal_Master_Wide'!$DX$249)</x:f>
      </x:c>
      <x:c r="Y1728" s="118" t="str">
        <x:f>IF('Deal_Master_Wide'!$EE$249="","",'Deal_Master_Wide'!$EE$249)</x:f>
      </x:c>
      <x:c r="Z1728" s="118" t="str">
        <x:f>IF('Deal_Master_Wide'!$EL$249="","",'Deal_Master_Wide'!$EL$249)</x:f>
      </x:c>
      <x:c r="AA1728" s="52" t="str">
        <x:f>IF('Deal_Master_Wide'!$AL$249="","",'Deal_Master_Wide'!$AL$249)</x:f>
        <x:v>Unknown</x:v>
      </x:c>
      <x:c r="AB1728" s="54" t="n">
        <x:f>IF('Deal_Master_Wide'!$AF$249="","",'Deal_Master_Wide'!$AF$249)</x:f>
        <x:v>25</x:v>
      </x:c>
      <x:c r="AC1728" s="52" t="str">
        <x:f>IF(COUNT($P1728,$Q1728,$R1728,$S1728,$T1728,$U1728,$V1728,$W1728,$X1728)=9,"Yes","No")</x:f>
        <x:v>No</x:v>
      </x:c>
      <x:c r="AD1728" s="52" t="str">
        <x:f>IF(COUNT($Y1728,$Z1728)=2,"Yes","No")</x:f>
        <x:v>No</x:v>
      </x:c>
      <x:c r="AE1728" s="50" t="str"/>
      <x:c r="AF1728" t="str"/>
    </x:row>
    <x:row r="1729" ht="20" customHeight="1">
      <x:c r="A1729" s="50" t="str">
        <x:v>CTL-0247</x:v>
      </x:c>
      <x:c r="B1729" s="50" t="str">
        <x:v>Candidate alternative-rationale group</x:v>
      </x:c>
      <x:c r="C1729" s="52" t="str">
        <x:f>IF('Deal_Master_Wide'!$AU$249="","",'Deal_Master_Wide'!$AU$249)</x:f>
        <x:v>Not reviewed</x:v>
      </x:c>
      <x:c r="D1729" s="52" t="str">
        <x:f>IF('Deal_Master_Wide'!$AV$249="","",'Deal_Master_Wide'!$AV$249)</x:f>
        <x:v>Not assessed</x:v>
      </x:c>
      <x:c r="E1729" s="50" t="n">
        <x:v>0</x:v>
      </x:c>
      <x:c r="F1729" s="52" t="str">
        <x:f>IF(OR($C1729="High-confidence innovation-driven",$C1729="Medium-confidence innovation-driven"),1,IF($C1729="Clear alternative-rationale",0,""))</x:f>
      </x:c>
      <x:c r="G1729" s="52" t="str">
        <x:f>IF('Deal_Master_Wide'!$M$249="","",'Deal_Master_Wide'!$M$249)</x:f>
        <x:v>Review</x:v>
      </x:c>
      <x:c r="H1729" s="50" t="str">
        <x:v>Immutep Limited</x:v>
      </x:c>
      <x:c r="I1729" s="50" t="str">
        <x:v>Immutep SA</x:v>
      </x:c>
      <x:c r="J1729" s="50" t="n">
        <x:v>2014</x:v>
      </x:c>
      <x:c r="K1729" s="50" t="n">
        <x:v>2</x:v>
      </x:c>
      <x:c r="L1729" s="50" t="n">
        <x:v>2016</x:v>
      </x:c>
      <x:c r="M1729" s="50" t="n">
        <x:v>1</x:v>
      </x:c>
      <x:c r="N1729" s="50" t="n">
        <x:v>1</x:v>
      </x:c>
      <x:c r="O1729" s="52" t="str">
        <x:f>IF($F1729="","",$F1729*$M1729)</x:f>
      </x:c>
      <x:c r="P1729" s="54" t="str">
        <x:f>IF('Deal_Master_Wide'!$BU$249="","",'Deal_Master_Wide'!$BU$249)</x:f>
      </x:c>
      <x:c r="Q1729" s="54" t="str">
        <x:f>IF('Deal_Master_Wide'!$CB$249="","",'Deal_Master_Wide'!$CB$249)</x:f>
      </x:c>
      <x:c r="R1729" s="54" t="str">
        <x:f>IF('Deal_Master_Wide'!$CI$249="","",'Deal_Master_Wide'!$CI$249)</x:f>
      </x:c>
      <x:c r="S1729" s="54" t="str">
        <x:f>IF('Deal_Master_Wide'!$CP$249="","",'Deal_Master_Wide'!$CP$249)</x:f>
      </x:c>
      <x:c r="T1729" s="54" t="str">
        <x:f>IF('Deal_Master_Wide'!$CW$249="","",'Deal_Master_Wide'!$CW$249)</x:f>
      </x:c>
      <x:c r="U1729" s="54" t="str">
        <x:f>IF('Deal_Master_Wide'!$DD$249="","",'Deal_Master_Wide'!$DD$249)</x:f>
      </x:c>
      <x:c r="V1729" s="56" t="str">
        <x:f>IF('Deal_Master_Wide'!$DK$249="","",'Deal_Master_Wide'!$DK$249)</x:f>
      </x:c>
      <x:c r="W1729" s="56" t="str">
        <x:f>IF('Deal_Master_Wide'!$DR$249="","",'Deal_Master_Wide'!$DR$249)</x:f>
      </x:c>
      <x:c r="X1729" s="56" t="str">
        <x:f>IF('Deal_Master_Wide'!$DY$249="","",'Deal_Master_Wide'!$DY$249)</x:f>
      </x:c>
      <x:c r="Y1729" s="118" t="str">
        <x:f>IF('Deal_Master_Wide'!$EF$249="","",'Deal_Master_Wide'!$EF$249)</x:f>
      </x:c>
      <x:c r="Z1729" s="118" t="str">
        <x:f>IF('Deal_Master_Wide'!$EM$249="","",'Deal_Master_Wide'!$EM$249)</x:f>
      </x:c>
      <x:c r="AA1729" s="52" t="str">
        <x:f>IF('Deal_Master_Wide'!$AL$249="","",'Deal_Master_Wide'!$AL$249)</x:f>
        <x:v>Unknown</x:v>
      </x:c>
      <x:c r="AB1729" s="54" t="n">
        <x:f>IF('Deal_Master_Wide'!$AF$249="","",'Deal_Master_Wide'!$AF$249)</x:f>
        <x:v>25</x:v>
      </x:c>
      <x:c r="AC1729" s="52" t="str">
        <x:f>IF(COUNT($P1729,$Q1729,$R1729,$S1729,$T1729,$U1729,$V1729,$W1729,$X1729)=9,"Yes","No")</x:f>
        <x:v>No</x:v>
      </x:c>
      <x:c r="AD1729" s="52" t="str">
        <x:f>IF(COUNT($Y1729,$Z1729)=2,"Yes","No")</x:f>
        <x:v>No</x:v>
      </x:c>
      <x:c r="AE1729" s="50" t="str"/>
      <x:c r="AF1729" t="str"/>
    </x:row>
    <x:row r="1730" ht="20" customHeight="1">
      <x:c r="A1730" s="50" t="str">
        <x:v>CTL-0247</x:v>
      </x:c>
      <x:c r="B1730" s="50" t="str">
        <x:v>Candidate alternative-rationale group</x:v>
      </x:c>
      <x:c r="C1730" s="52" t="str">
        <x:f>IF('Deal_Master_Wide'!$AU$249="","",'Deal_Master_Wide'!$AU$249)</x:f>
        <x:v>Not reviewed</x:v>
      </x:c>
      <x:c r="D1730" s="52" t="str">
        <x:f>IF('Deal_Master_Wide'!$AV$249="","",'Deal_Master_Wide'!$AV$249)</x:f>
        <x:v>Not assessed</x:v>
      </x:c>
      <x:c r="E1730" s="50" t="n">
        <x:v>0</x:v>
      </x:c>
      <x:c r="F1730" s="52" t="str">
        <x:f>IF(OR($C1730="High-confidence innovation-driven",$C1730="Medium-confidence innovation-driven"),1,IF($C1730="Clear alternative-rationale",0,""))</x:f>
      </x:c>
      <x:c r="G1730" s="52" t="str">
        <x:f>IF('Deal_Master_Wide'!$M$249="","",'Deal_Master_Wide'!$M$249)</x:f>
        <x:v>Review</x:v>
      </x:c>
      <x:c r="H1730" s="50" t="str">
        <x:v>Immutep Limited</x:v>
      </x:c>
      <x:c r="I1730" s="50" t="str">
        <x:v>Immutep SA</x:v>
      </x:c>
      <x:c r="J1730" s="50" t="n">
        <x:v>2014</x:v>
      </x:c>
      <x:c r="K1730" s="50" t="n">
        <x:v>3</x:v>
      </x:c>
      <x:c r="L1730" s="50" t="n">
        <x:v>2017</x:v>
      </x:c>
      <x:c r="M1730" s="50" t="n">
        <x:v>1</x:v>
      </x:c>
      <x:c r="N1730" s="50" t="n">
        <x:v>1</x:v>
      </x:c>
      <x:c r="O1730" s="52" t="str">
        <x:f>IF($F1730="","",$F1730*$M1730)</x:f>
      </x:c>
      <x:c r="P1730" s="54" t="str">
        <x:f>IF('Deal_Master_Wide'!$BV$249="","",'Deal_Master_Wide'!$BV$249)</x:f>
      </x:c>
      <x:c r="Q1730" s="54" t="str">
        <x:f>IF('Deal_Master_Wide'!$CC$249="","",'Deal_Master_Wide'!$CC$249)</x:f>
      </x:c>
      <x:c r="R1730" s="54" t="str">
        <x:f>IF('Deal_Master_Wide'!$CJ$249="","",'Deal_Master_Wide'!$CJ$249)</x:f>
      </x:c>
      <x:c r="S1730" s="54" t="str">
        <x:f>IF('Deal_Master_Wide'!$CQ$249="","",'Deal_Master_Wide'!$CQ$249)</x:f>
      </x:c>
      <x:c r="T1730" s="54" t="str">
        <x:f>IF('Deal_Master_Wide'!$CX$249="","",'Deal_Master_Wide'!$CX$249)</x:f>
      </x:c>
      <x:c r="U1730" s="54" t="str">
        <x:f>IF('Deal_Master_Wide'!$DE$249="","",'Deal_Master_Wide'!$DE$249)</x:f>
      </x:c>
      <x:c r="V1730" s="56" t="str">
        <x:f>IF('Deal_Master_Wide'!$DL$249="","",'Deal_Master_Wide'!$DL$249)</x:f>
      </x:c>
      <x:c r="W1730" s="56" t="str">
        <x:f>IF('Deal_Master_Wide'!$DS$249="","",'Deal_Master_Wide'!$DS$249)</x:f>
      </x:c>
      <x:c r="X1730" s="56" t="str">
        <x:f>IF('Deal_Master_Wide'!$DZ$249="","",'Deal_Master_Wide'!$DZ$249)</x:f>
      </x:c>
      <x:c r="Y1730" s="118" t="str">
        <x:f>IF('Deal_Master_Wide'!$EG$249="","",'Deal_Master_Wide'!$EG$249)</x:f>
      </x:c>
      <x:c r="Z1730" s="118" t="str">
        <x:f>IF('Deal_Master_Wide'!$EN$249="","",'Deal_Master_Wide'!$EN$249)</x:f>
      </x:c>
      <x:c r="AA1730" s="52" t="str">
        <x:f>IF('Deal_Master_Wide'!$AL$249="","",'Deal_Master_Wide'!$AL$249)</x:f>
        <x:v>Unknown</x:v>
      </x:c>
      <x:c r="AB1730" s="54" t="n">
        <x:f>IF('Deal_Master_Wide'!$AF$249="","",'Deal_Master_Wide'!$AF$249)</x:f>
        <x:v>25</x:v>
      </x:c>
      <x:c r="AC1730" s="52" t="str">
        <x:f>IF(COUNT($P1730,$Q1730,$R1730,$S1730,$T1730,$U1730,$V1730,$W1730,$X1730)=9,"Yes","No")</x:f>
        <x:v>No</x:v>
      </x:c>
      <x:c r="AD1730" s="52" t="str">
        <x:f>IF(COUNT($Y1730,$Z1730)=2,"Yes","No")</x:f>
        <x:v>No</x:v>
      </x:c>
      <x:c r="AE1730" s="50" t="str"/>
      <x:c r="AF1730" t="str"/>
    </x:row>
    <x:row r="1731" ht="20" customHeight="1">
      <x:c r="A1731" s="50" t="str">
        <x:v>CTL-0248</x:v>
      </x:c>
      <x:c r="B1731" s="50" t="str">
        <x:v>Candidate alternative-rationale group</x:v>
      </x:c>
      <x:c r="C1731" s="52" t="str">
        <x:f>IF('Deal_Master_Wide'!$AU$250="","",'Deal_Master_Wide'!$AU$250)</x:f>
        <x:v>Not reviewed</x:v>
      </x:c>
      <x:c r="D1731" s="52" t="str">
        <x:f>IF('Deal_Master_Wide'!$AV$250="","",'Deal_Master_Wide'!$AV$250)</x:f>
        <x:v>Not assessed</x:v>
      </x:c>
      <x:c r="E1731" s="50" t="n">
        <x:v>0</x:v>
      </x:c>
      <x:c r="F1731" s="52" t="str">
        <x:f>IF(OR($C1731="High-confidence innovation-driven",$C1731="Medium-confidence innovation-driven"),1,IF($C1731="Clear alternative-rationale",0,""))</x:f>
      </x:c>
      <x:c r="G1731" s="52" t="str">
        <x:f>IF('Deal_Master_Wide'!$M$250="","",'Deal_Master_Wide'!$M$250)</x:f>
        <x:v>Review</x:v>
      </x:c>
      <x:c r="H1731" s="50" t="str">
        <x:v>Assistances Medicales Specialisees</x:v>
      </x:c>
      <x:c r="I1731" s="50" t="str">
        <x:v>ASDIA</x:v>
      </x:c>
      <x:c r="J1731" s="50" t="n">
        <x:v>2014</x:v>
      </x:c>
      <x:c r="K1731" s="50" t="n">
        <x:v>-3</x:v>
      </x:c>
      <x:c r="L1731" s="50" t="n">
        <x:v>2011</x:v>
      </x:c>
      <x:c r="M1731" s="50" t="n">
        <x:v>0</x:v>
      </x:c>
      <x:c r="N1731" s="50" t="n">
        <x:v>0</x:v>
      </x:c>
      <x:c r="O1731" s="52" t="str">
        <x:f>IF($F1731="","",$F1731*$M1731)</x:f>
      </x:c>
      <x:c r="P1731" s="54" t="str">
        <x:f>IF('Deal_Master_Wide'!$BP$250="","",'Deal_Master_Wide'!$BP$250)</x:f>
      </x:c>
      <x:c r="Q1731" s="54" t="str">
        <x:f>IF('Deal_Master_Wide'!$BW$250="","",'Deal_Master_Wide'!$BW$250)</x:f>
      </x:c>
      <x:c r="R1731" s="54" t="str">
        <x:f>IF('Deal_Master_Wide'!$CD$250="","",'Deal_Master_Wide'!$CD$250)</x:f>
      </x:c>
      <x:c r="S1731" s="54" t="str">
        <x:f>IF('Deal_Master_Wide'!$CK$250="","",'Deal_Master_Wide'!$CK$250)</x:f>
      </x:c>
      <x:c r="T1731" s="54" t="str">
        <x:f>IF('Deal_Master_Wide'!$CR$250="","",'Deal_Master_Wide'!$CR$250)</x:f>
      </x:c>
      <x:c r="U1731" s="54" t="str">
        <x:f>IF('Deal_Master_Wide'!$CY$250="","",'Deal_Master_Wide'!$CY$250)</x:f>
      </x:c>
      <x:c r="V1731" s="56" t="str">
        <x:f>IF('Deal_Master_Wide'!$DF$250="","",'Deal_Master_Wide'!$DF$250)</x:f>
      </x:c>
      <x:c r="W1731" s="56" t="str">
        <x:f>IF('Deal_Master_Wide'!$DM$250="","",'Deal_Master_Wide'!$DM$250)</x:f>
      </x:c>
      <x:c r="X1731" s="56" t="str">
        <x:f>IF('Deal_Master_Wide'!$DT$250="","",'Deal_Master_Wide'!$DT$250)</x:f>
      </x:c>
      <x:c r="Y1731" s="118" t="str">
        <x:f>IF('Deal_Master_Wide'!$EA$250="","",'Deal_Master_Wide'!$EA$250)</x:f>
      </x:c>
      <x:c r="Z1731" s="118" t="str">
        <x:f>IF('Deal_Master_Wide'!$EH$250="","",'Deal_Master_Wide'!$EH$250)</x:f>
      </x:c>
      <x:c r="AA1731" s="52" t="str">
        <x:f>IF('Deal_Master_Wide'!$AL$250="","",'Deal_Master_Wide'!$AL$250)</x:f>
        <x:v>Unknown</x:v>
      </x:c>
      <x:c r="AB1731" s="54" t="str">
        <x:f>IF('Deal_Master_Wide'!$AF$250="","",'Deal_Master_Wide'!$AF$250)</x:f>
      </x:c>
      <x:c r="AC1731" s="52" t="str">
        <x:f>IF(COUNT($P1731,$Q1731,$R1731,$S1731,$T1731,$U1731,$V1731,$W1731,$X1731)=9,"Yes","No")</x:f>
        <x:v>No</x:v>
      </x:c>
      <x:c r="AD1731" s="52" t="str">
        <x:f>IF(COUNT($Y1731,$Z1731)=2,"Yes","No")</x:f>
        <x:v>No</x:v>
      </x:c>
      <x:c r="AE1731" s="50" t="str"/>
      <x:c r="AF1731" t="str"/>
    </x:row>
    <x:row r="1732" ht="20" customHeight="1">
      <x:c r="A1732" s="50" t="str">
        <x:v>CTL-0248</x:v>
      </x:c>
      <x:c r="B1732" s="50" t="str">
        <x:v>Candidate alternative-rationale group</x:v>
      </x:c>
      <x:c r="C1732" s="52" t="str">
        <x:f>IF('Deal_Master_Wide'!$AU$250="","",'Deal_Master_Wide'!$AU$250)</x:f>
        <x:v>Not reviewed</x:v>
      </x:c>
      <x:c r="D1732" s="52" t="str">
        <x:f>IF('Deal_Master_Wide'!$AV$250="","",'Deal_Master_Wide'!$AV$250)</x:f>
        <x:v>Not assessed</x:v>
      </x:c>
      <x:c r="E1732" s="50" t="n">
        <x:v>0</x:v>
      </x:c>
      <x:c r="F1732" s="52" t="str">
        <x:f>IF(OR($C1732="High-confidence innovation-driven",$C1732="Medium-confidence innovation-driven"),1,IF($C1732="Clear alternative-rationale",0,""))</x:f>
      </x:c>
      <x:c r="G1732" s="52" t="str">
        <x:f>IF('Deal_Master_Wide'!$M$250="","",'Deal_Master_Wide'!$M$250)</x:f>
        <x:v>Review</x:v>
      </x:c>
      <x:c r="H1732" s="50" t="str">
        <x:v>Assistances Medicales Specialisees</x:v>
      </x:c>
      <x:c r="I1732" s="50" t="str">
        <x:v>ASDIA</x:v>
      </x:c>
      <x:c r="J1732" s="50" t="n">
        <x:v>2014</x:v>
      </x:c>
      <x:c r="K1732" s="50" t="n">
        <x:v>-2</x:v>
      </x:c>
      <x:c r="L1732" s="50" t="n">
        <x:v>2012</x:v>
      </x:c>
      <x:c r="M1732" s="50" t="n">
        <x:v>0</x:v>
      </x:c>
      <x:c r="N1732" s="50" t="n">
        <x:v>0</x:v>
      </x:c>
      <x:c r="O1732" s="52" t="str">
        <x:f>IF($F1732="","",$F1732*$M1732)</x:f>
      </x:c>
      <x:c r="P1732" s="54" t="str">
        <x:f>IF('Deal_Master_Wide'!$BQ$250="","",'Deal_Master_Wide'!$BQ$250)</x:f>
      </x:c>
      <x:c r="Q1732" s="54" t="str">
        <x:f>IF('Deal_Master_Wide'!$BX$250="","",'Deal_Master_Wide'!$BX$250)</x:f>
      </x:c>
      <x:c r="R1732" s="54" t="str">
        <x:f>IF('Deal_Master_Wide'!$CE$250="","",'Deal_Master_Wide'!$CE$250)</x:f>
      </x:c>
      <x:c r="S1732" s="54" t="str">
        <x:f>IF('Deal_Master_Wide'!$CL$250="","",'Deal_Master_Wide'!$CL$250)</x:f>
      </x:c>
      <x:c r="T1732" s="54" t="str">
        <x:f>IF('Deal_Master_Wide'!$CS$250="","",'Deal_Master_Wide'!$CS$250)</x:f>
      </x:c>
      <x:c r="U1732" s="54" t="str">
        <x:f>IF('Deal_Master_Wide'!$CZ$250="","",'Deal_Master_Wide'!$CZ$250)</x:f>
      </x:c>
      <x:c r="V1732" s="56" t="str">
        <x:f>IF('Deal_Master_Wide'!$DG$250="","",'Deal_Master_Wide'!$DG$250)</x:f>
      </x:c>
      <x:c r="W1732" s="56" t="str">
        <x:f>IF('Deal_Master_Wide'!$DN$250="","",'Deal_Master_Wide'!$DN$250)</x:f>
      </x:c>
      <x:c r="X1732" s="56" t="str">
        <x:f>IF('Deal_Master_Wide'!$DU$250="","",'Deal_Master_Wide'!$DU$250)</x:f>
      </x:c>
      <x:c r="Y1732" s="118" t="str">
        <x:f>IF('Deal_Master_Wide'!$EB$250="","",'Deal_Master_Wide'!$EB$250)</x:f>
      </x:c>
      <x:c r="Z1732" s="118" t="str">
        <x:f>IF('Deal_Master_Wide'!$EI$250="","",'Deal_Master_Wide'!$EI$250)</x:f>
      </x:c>
      <x:c r="AA1732" s="52" t="str">
        <x:f>IF('Deal_Master_Wide'!$AL$250="","",'Deal_Master_Wide'!$AL$250)</x:f>
        <x:v>Unknown</x:v>
      </x:c>
      <x:c r="AB1732" s="54" t="str">
        <x:f>IF('Deal_Master_Wide'!$AF$250="","",'Deal_Master_Wide'!$AF$250)</x:f>
      </x:c>
      <x:c r="AC1732" s="52" t="str">
        <x:f>IF(COUNT($P1732,$Q1732,$R1732,$S1732,$T1732,$U1732,$V1732,$W1732,$X1732)=9,"Yes","No")</x:f>
        <x:v>No</x:v>
      </x:c>
      <x:c r="AD1732" s="52" t="str">
        <x:f>IF(COUNT($Y1732,$Z1732)=2,"Yes","No")</x:f>
        <x:v>No</x:v>
      </x:c>
      <x:c r="AE1732" s="50" t="str"/>
      <x:c r="AF1732" t="str"/>
    </x:row>
    <x:row r="1733" ht="20" customHeight="1">
      <x:c r="A1733" s="50" t="str">
        <x:v>CTL-0248</x:v>
      </x:c>
      <x:c r="B1733" s="50" t="str">
        <x:v>Candidate alternative-rationale group</x:v>
      </x:c>
      <x:c r="C1733" s="52" t="str">
        <x:f>IF('Deal_Master_Wide'!$AU$250="","",'Deal_Master_Wide'!$AU$250)</x:f>
        <x:v>Not reviewed</x:v>
      </x:c>
      <x:c r="D1733" s="52" t="str">
        <x:f>IF('Deal_Master_Wide'!$AV$250="","",'Deal_Master_Wide'!$AV$250)</x:f>
        <x:v>Not assessed</x:v>
      </x:c>
      <x:c r="E1733" s="50" t="n">
        <x:v>0</x:v>
      </x:c>
      <x:c r="F1733" s="52" t="str">
        <x:f>IF(OR($C1733="High-confidence innovation-driven",$C1733="Medium-confidence innovation-driven"),1,IF($C1733="Clear alternative-rationale",0,""))</x:f>
      </x:c>
      <x:c r="G1733" s="52" t="str">
        <x:f>IF('Deal_Master_Wide'!$M$250="","",'Deal_Master_Wide'!$M$250)</x:f>
        <x:v>Review</x:v>
      </x:c>
      <x:c r="H1733" s="50" t="str">
        <x:v>Assistances Medicales Specialisees</x:v>
      </x:c>
      <x:c r="I1733" s="50" t="str">
        <x:v>ASDIA</x:v>
      </x:c>
      <x:c r="J1733" s="50" t="n">
        <x:v>2014</x:v>
      </x:c>
      <x:c r="K1733" s="50" t="n">
        <x:v>-1</x:v>
      </x:c>
      <x:c r="L1733" s="50" t="n">
        <x:v>2013</x:v>
      </x:c>
      <x:c r="M1733" s="50" t="n">
        <x:v>0</x:v>
      </x:c>
      <x:c r="N1733" s="50" t="n">
        <x:v>0</x:v>
      </x:c>
      <x:c r="O1733" s="52" t="str">
        <x:f>IF($F1733="","",$F1733*$M1733)</x:f>
      </x:c>
      <x:c r="P1733" s="54" t="str">
        <x:f>IF('Deal_Master_Wide'!$BR$250="","",'Deal_Master_Wide'!$BR$250)</x:f>
      </x:c>
      <x:c r="Q1733" s="54" t="str">
        <x:f>IF('Deal_Master_Wide'!$BY$250="","",'Deal_Master_Wide'!$BY$250)</x:f>
      </x:c>
      <x:c r="R1733" s="54" t="str">
        <x:f>IF('Deal_Master_Wide'!$CF$250="","",'Deal_Master_Wide'!$CF$250)</x:f>
      </x:c>
      <x:c r="S1733" s="54" t="str">
        <x:f>IF('Deal_Master_Wide'!$CM$250="","",'Deal_Master_Wide'!$CM$250)</x:f>
      </x:c>
      <x:c r="T1733" s="54" t="str">
        <x:f>IF('Deal_Master_Wide'!$CT$250="","",'Deal_Master_Wide'!$CT$250)</x:f>
      </x:c>
      <x:c r="U1733" s="54" t="str">
        <x:f>IF('Deal_Master_Wide'!$DA$250="","",'Deal_Master_Wide'!$DA$250)</x:f>
      </x:c>
      <x:c r="V1733" s="56" t="str">
        <x:f>IF('Deal_Master_Wide'!$DH$250="","",'Deal_Master_Wide'!$DH$250)</x:f>
      </x:c>
      <x:c r="W1733" s="56" t="str">
        <x:f>IF('Deal_Master_Wide'!$DO$250="","",'Deal_Master_Wide'!$DO$250)</x:f>
      </x:c>
      <x:c r="X1733" s="56" t="str">
        <x:f>IF('Deal_Master_Wide'!$DV$250="","",'Deal_Master_Wide'!$DV$250)</x:f>
      </x:c>
      <x:c r="Y1733" s="118" t="str">
        <x:f>IF('Deal_Master_Wide'!$EC$250="","",'Deal_Master_Wide'!$EC$250)</x:f>
      </x:c>
      <x:c r="Z1733" s="118" t="str">
        <x:f>IF('Deal_Master_Wide'!$EJ$250="","",'Deal_Master_Wide'!$EJ$250)</x:f>
      </x:c>
      <x:c r="AA1733" s="52" t="str">
        <x:f>IF('Deal_Master_Wide'!$AL$250="","",'Deal_Master_Wide'!$AL$250)</x:f>
        <x:v>Unknown</x:v>
      </x:c>
      <x:c r="AB1733" s="54" t="str">
        <x:f>IF('Deal_Master_Wide'!$AF$250="","",'Deal_Master_Wide'!$AF$250)</x:f>
      </x:c>
      <x:c r="AC1733" s="52" t="str">
        <x:f>IF(COUNT($P1733,$Q1733,$R1733,$S1733,$T1733,$U1733,$V1733,$W1733,$X1733)=9,"Yes","No")</x:f>
        <x:v>No</x:v>
      </x:c>
      <x:c r="AD1733" s="52" t="str">
        <x:f>IF(COUNT($Y1733,$Z1733)=2,"Yes","No")</x:f>
        <x:v>No</x:v>
      </x:c>
      <x:c r="AE1733" s="50" t="str"/>
      <x:c r="AF1733" t="str"/>
    </x:row>
    <x:row r="1734" ht="20" customHeight="1">
      <x:c r="A1734" s="50" t="str">
        <x:v>CTL-0248</x:v>
      </x:c>
      <x:c r="B1734" s="50" t="str">
        <x:v>Candidate alternative-rationale group</x:v>
      </x:c>
      <x:c r="C1734" s="52" t="str">
        <x:f>IF('Deal_Master_Wide'!$AU$250="","",'Deal_Master_Wide'!$AU$250)</x:f>
        <x:v>Not reviewed</x:v>
      </x:c>
      <x:c r="D1734" s="52" t="str">
        <x:f>IF('Deal_Master_Wide'!$AV$250="","",'Deal_Master_Wide'!$AV$250)</x:f>
        <x:v>Not assessed</x:v>
      </x:c>
      <x:c r="E1734" s="50" t="n">
        <x:v>0</x:v>
      </x:c>
      <x:c r="F1734" s="52" t="str">
        <x:f>IF(OR($C1734="High-confidence innovation-driven",$C1734="Medium-confidence innovation-driven"),1,IF($C1734="Clear alternative-rationale",0,""))</x:f>
      </x:c>
      <x:c r="G1734" s="52" t="str">
        <x:f>IF('Deal_Master_Wide'!$M$250="","",'Deal_Master_Wide'!$M$250)</x:f>
        <x:v>Review</x:v>
      </x:c>
      <x:c r="H1734" s="50" t="str">
        <x:v>Assistances Medicales Specialisees</x:v>
      </x:c>
      <x:c r="I1734" s="50" t="str">
        <x:v>ASDIA</x:v>
      </x:c>
      <x:c r="J1734" s="50" t="n">
        <x:v>2014</x:v>
      </x:c>
      <x:c r="K1734" s="50" t="n">
        <x:v>0</x:v>
      </x:c>
      <x:c r="L1734" s="50" t="n">
        <x:v>2014</x:v>
      </x:c>
      <x:c r="M1734" s="50" t="n">
        <x:v>0</x:v>
      </x:c>
      <x:c r="N1734" s="50" t="n">
        <x:v>1</x:v>
      </x:c>
      <x:c r="O1734" s="52" t="str">
        <x:f>IF($F1734="","",$F1734*$M1734)</x:f>
      </x:c>
      <x:c r="P1734" s="54" t="str">
        <x:f>IF('Deal_Master_Wide'!$BS$250="","",'Deal_Master_Wide'!$BS$250)</x:f>
      </x:c>
      <x:c r="Q1734" s="54" t="str">
        <x:f>IF('Deal_Master_Wide'!$BZ$250="","",'Deal_Master_Wide'!$BZ$250)</x:f>
      </x:c>
      <x:c r="R1734" s="54" t="str">
        <x:f>IF('Deal_Master_Wide'!$CG$250="","",'Deal_Master_Wide'!$CG$250)</x:f>
      </x:c>
      <x:c r="S1734" s="54" t="str">
        <x:f>IF('Deal_Master_Wide'!$CN$250="","",'Deal_Master_Wide'!$CN$250)</x:f>
      </x:c>
      <x:c r="T1734" s="54" t="str">
        <x:f>IF('Deal_Master_Wide'!$CU$250="","",'Deal_Master_Wide'!$CU$250)</x:f>
      </x:c>
      <x:c r="U1734" s="54" t="str">
        <x:f>IF('Deal_Master_Wide'!$DB$250="","",'Deal_Master_Wide'!$DB$250)</x:f>
      </x:c>
      <x:c r="V1734" s="56" t="str">
        <x:f>IF('Deal_Master_Wide'!$DI$250="","",'Deal_Master_Wide'!$DI$250)</x:f>
      </x:c>
      <x:c r="W1734" s="56" t="str">
        <x:f>IF('Deal_Master_Wide'!$DP$250="","",'Deal_Master_Wide'!$DP$250)</x:f>
      </x:c>
      <x:c r="X1734" s="56" t="str">
        <x:f>IF('Deal_Master_Wide'!$DW$250="","",'Deal_Master_Wide'!$DW$250)</x:f>
      </x:c>
      <x:c r="Y1734" s="118" t="str">
        <x:f>IF('Deal_Master_Wide'!$ED$250="","",'Deal_Master_Wide'!$ED$250)</x:f>
      </x:c>
      <x:c r="Z1734" s="118" t="str">
        <x:f>IF('Deal_Master_Wide'!$EK$250="","",'Deal_Master_Wide'!$EK$250)</x:f>
      </x:c>
      <x:c r="AA1734" s="52" t="str">
        <x:f>IF('Deal_Master_Wide'!$AL$250="","",'Deal_Master_Wide'!$AL$250)</x:f>
        <x:v>Unknown</x:v>
      </x:c>
      <x:c r="AB1734" s="54" t="str">
        <x:f>IF('Deal_Master_Wide'!$AF$250="","",'Deal_Master_Wide'!$AF$250)</x:f>
      </x:c>
      <x:c r="AC1734" s="52" t="str">
        <x:f>IF(COUNT($P1734,$Q1734,$R1734,$S1734,$T1734,$U1734,$V1734,$W1734,$X1734)=9,"Yes","No")</x:f>
        <x:v>No</x:v>
      </x:c>
      <x:c r="AD1734" s="52" t="str">
        <x:f>IF(COUNT($Y1734,$Z1734)=2,"Yes","No")</x:f>
        <x:v>No</x:v>
      </x:c>
      <x:c r="AE1734" s="50" t="str"/>
      <x:c r="AF1734" t="str"/>
    </x:row>
    <x:row r="1735" ht="20" customHeight="1">
      <x:c r="A1735" s="50" t="str">
        <x:v>CTL-0248</x:v>
      </x:c>
      <x:c r="B1735" s="50" t="str">
        <x:v>Candidate alternative-rationale group</x:v>
      </x:c>
      <x:c r="C1735" s="52" t="str">
        <x:f>IF('Deal_Master_Wide'!$AU$250="","",'Deal_Master_Wide'!$AU$250)</x:f>
        <x:v>Not reviewed</x:v>
      </x:c>
      <x:c r="D1735" s="52" t="str">
        <x:f>IF('Deal_Master_Wide'!$AV$250="","",'Deal_Master_Wide'!$AV$250)</x:f>
        <x:v>Not assessed</x:v>
      </x:c>
      <x:c r="E1735" s="50" t="n">
        <x:v>0</x:v>
      </x:c>
      <x:c r="F1735" s="52" t="str">
        <x:f>IF(OR($C1735="High-confidence innovation-driven",$C1735="Medium-confidence innovation-driven"),1,IF($C1735="Clear alternative-rationale",0,""))</x:f>
      </x:c>
      <x:c r="G1735" s="52" t="str">
        <x:f>IF('Deal_Master_Wide'!$M$250="","",'Deal_Master_Wide'!$M$250)</x:f>
        <x:v>Review</x:v>
      </x:c>
      <x:c r="H1735" s="50" t="str">
        <x:v>Assistances Medicales Specialisees</x:v>
      </x:c>
      <x:c r="I1735" s="50" t="str">
        <x:v>ASDIA</x:v>
      </x:c>
      <x:c r="J1735" s="50" t="n">
        <x:v>2014</x:v>
      </x:c>
      <x:c r="K1735" s="50" t="n">
        <x:v>1</x:v>
      </x:c>
      <x:c r="L1735" s="50" t="n">
        <x:v>2015</x:v>
      </x:c>
      <x:c r="M1735" s="50" t="n">
        <x:v>1</x:v>
      </x:c>
      <x:c r="N1735" s="50" t="n">
        <x:v>1</x:v>
      </x:c>
      <x:c r="O1735" s="52" t="str">
        <x:f>IF($F1735="","",$F1735*$M1735)</x:f>
      </x:c>
      <x:c r="P1735" s="54" t="str">
        <x:f>IF('Deal_Master_Wide'!$BT$250="","",'Deal_Master_Wide'!$BT$250)</x:f>
      </x:c>
      <x:c r="Q1735" s="54" t="str">
        <x:f>IF('Deal_Master_Wide'!$CA$250="","",'Deal_Master_Wide'!$CA$250)</x:f>
      </x:c>
      <x:c r="R1735" s="54" t="str">
        <x:f>IF('Deal_Master_Wide'!$CH$250="","",'Deal_Master_Wide'!$CH$250)</x:f>
      </x:c>
      <x:c r="S1735" s="54" t="str">
        <x:f>IF('Deal_Master_Wide'!$CO$250="","",'Deal_Master_Wide'!$CO$250)</x:f>
      </x:c>
      <x:c r="T1735" s="54" t="str">
        <x:f>IF('Deal_Master_Wide'!$CV$250="","",'Deal_Master_Wide'!$CV$250)</x:f>
      </x:c>
      <x:c r="U1735" s="54" t="str">
        <x:f>IF('Deal_Master_Wide'!$DC$250="","",'Deal_Master_Wide'!$DC$250)</x:f>
      </x:c>
      <x:c r="V1735" s="56" t="str">
        <x:f>IF('Deal_Master_Wide'!$DJ$250="","",'Deal_Master_Wide'!$DJ$250)</x:f>
      </x:c>
      <x:c r="W1735" s="56" t="str">
        <x:f>IF('Deal_Master_Wide'!$DQ$250="","",'Deal_Master_Wide'!$DQ$250)</x:f>
      </x:c>
      <x:c r="X1735" s="56" t="str">
        <x:f>IF('Deal_Master_Wide'!$DX$250="","",'Deal_Master_Wide'!$DX$250)</x:f>
      </x:c>
      <x:c r="Y1735" s="118" t="str">
        <x:f>IF('Deal_Master_Wide'!$EE$250="","",'Deal_Master_Wide'!$EE$250)</x:f>
      </x:c>
      <x:c r="Z1735" s="118" t="str">
        <x:f>IF('Deal_Master_Wide'!$EL$250="","",'Deal_Master_Wide'!$EL$250)</x:f>
      </x:c>
      <x:c r="AA1735" s="52" t="str">
        <x:f>IF('Deal_Master_Wide'!$AL$250="","",'Deal_Master_Wide'!$AL$250)</x:f>
        <x:v>Unknown</x:v>
      </x:c>
      <x:c r="AB1735" s="54" t="str">
        <x:f>IF('Deal_Master_Wide'!$AF$250="","",'Deal_Master_Wide'!$AF$250)</x:f>
      </x:c>
      <x:c r="AC1735" s="52" t="str">
        <x:f>IF(COUNT($P1735,$Q1735,$R1735,$S1735,$T1735,$U1735,$V1735,$W1735,$X1735)=9,"Yes","No")</x:f>
        <x:v>No</x:v>
      </x:c>
      <x:c r="AD1735" s="52" t="str">
        <x:f>IF(COUNT($Y1735,$Z1735)=2,"Yes","No")</x:f>
        <x:v>No</x:v>
      </x:c>
      <x:c r="AE1735" s="50" t="str"/>
      <x:c r="AF1735" t="str"/>
    </x:row>
    <x:row r="1736" ht="20" customHeight="1">
      <x:c r="A1736" s="50" t="str">
        <x:v>CTL-0248</x:v>
      </x:c>
      <x:c r="B1736" s="50" t="str">
        <x:v>Candidate alternative-rationale group</x:v>
      </x:c>
      <x:c r="C1736" s="52" t="str">
        <x:f>IF('Deal_Master_Wide'!$AU$250="","",'Deal_Master_Wide'!$AU$250)</x:f>
        <x:v>Not reviewed</x:v>
      </x:c>
      <x:c r="D1736" s="52" t="str">
        <x:f>IF('Deal_Master_Wide'!$AV$250="","",'Deal_Master_Wide'!$AV$250)</x:f>
        <x:v>Not assessed</x:v>
      </x:c>
      <x:c r="E1736" s="50" t="n">
        <x:v>0</x:v>
      </x:c>
      <x:c r="F1736" s="52" t="str">
        <x:f>IF(OR($C1736="High-confidence innovation-driven",$C1736="Medium-confidence innovation-driven"),1,IF($C1736="Clear alternative-rationale",0,""))</x:f>
      </x:c>
      <x:c r="G1736" s="52" t="str">
        <x:f>IF('Deal_Master_Wide'!$M$250="","",'Deal_Master_Wide'!$M$250)</x:f>
        <x:v>Review</x:v>
      </x:c>
      <x:c r="H1736" s="50" t="str">
        <x:v>Assistances Medicales Specialisees</x:v>
      </x:c>
      <x:c r="I1736" s="50" t="str">
        <x:v>ASDIA</x:v>
      </x:c>
      <x:c r="J1736" s="50" t="n">
        <x:v>2014</x:v>
      </x:c>
      <x:c r="K1736" s="50" t="n">
        <x:v>2</x:v>
      </x:c>
      <x:c r="L1736" s="50" t="n">
        <x:v>2016</x:v>
      </x:c>
      <x:c r="M1736" s="50" t="n">
        <x:v>1</x:v>
      </x:c>
      <x:c r="N1736" s="50" t="n">
        <x:v>1</x:v>
      </x:c>
      <x:c r="O1736" s="52" t="str">
        <x:f>IF($F1736="","",$F1736*$M1736)</x:f>
      </x:c>
      <x:c r="P1736" s="54" t="str">
        <x:f>IF('Deal_Master_Wide'!$BU$250="","",'Deal_Master_Wide'!$BU$250)</x:f>
      </x:c>
      <x:c r="Q1736" s="54" t="str">
        <x:f>IF('Deal_Master_Wide'!$CB$250="","",'Deal_Master_Wide'!$CB$250)</x:f>
      </x:c>
      <x:c r="R1736" s="54" t="str">
        <x:f>IF('Deal_Master_Wide'!$CI$250="","",'Deal_Master_Wide'!$CI$250)</x:f>
      </x:c>
      <x:c r="S1736" s="54" t="str">
        <x:f>IF('Deal_Master_Wide'!$CP$250="","",'Deal_Master_Wide'!$CP$250)</x:f>
      </x:c>
      <x:c r="T1736" s="54" t="str">
        <x:f>IF('Deal_Master_Wide'!$CW$250="","",'Deal_Master_Wide'!$CW$250)</x:f>
      </x:c>
      <x:c r="U1736" s="54" t="str">
        <x:f>IF('Deal_Master_Wide'!$DD$250="","",'Deal_Master_Wide'!$DD$250)</x:f>
      </x:c>
      <x:c r="V1736" s="56" t="str">
        <x:f>IF('Deal_Master_Wide'!$DK$250="","",'Deal_Master_Wide'!$DK$250)</x:f>
      </x:c>
      <x:c r="W1736" s="56" t="str">
        <x:f>IF('Deal_Master_Wide'!$DR$250="","",'Deal_Master_Wide'!$DR$250)</x:f>
      </x:c>
      <x:c r="X1736" s="56" t="str">
        <x:f>IF('Deal_Master_Wide'!$DY$250="","",'Deal_Master_Wide'!$DY$250)</x:f>
      </x:c>
      <x:c r="Y1736" s="118" t="str">
        <x:f>IF('Deal_Master_Wide'!$EF$250="","",'Deal_Master_Wide'!$EF$250)</x:f>
      </x:c>
      <x:c r="Z1736" s="118" t="str">
        <x:f>IF('Deal_Master_Wide'!$EM$250="","",'Deal_Master_Wide'!$EM$250)</x:f>
      </x:c>
      <x:c r="AA1736" s="52" t="str">
        <x:f>IF('Deal_Master_Wide'!$AL$250="","",'Deal_Master_Wide'!$AL$250)</x:f>
        <x:v>Unknown</x:v>
      </x:c>
      <x:c r="AB1736" s="54" t="str">
        <x:f>IF('Deal_Master_Wide'!$AF$250="","",'Deal_Master_Wide'!$AF$250)</x:f>
      </x:c>
      <x:c r="AC1736" s="52" t="str">
        <x:f>IF(COUNT($P1736,$Q1736,$R1736,$S1736,$T1736,$U1736,$V1736,$W1736,$X1736)=9,"Yes","No")</x:f>
        <x:v>No</x:v>
      </x:c>
      <x:c r="AD1736" s="52" t="str">
        <x:f>IF(COUNT($Y1736,$Z1736)=2,"Yes","No")</x:f>
        <x:v>No</x:v>
      </x:c>
      <x:c r="AE1736" s="50" t="str"/>
      <x:c r="AF1736" t="str"/>
    </x:row>
    <x:row r="1737" ht="20" customHeight="1">
      <x:c r="A1737" s="50" t="str">
        <x:v>CTL-0248</x:v>
      </x:c>
      <x:c r="B1737" s="50" t="str">
        <x:v>Candidate alternative-rationale group</x:v>
      </x:c>
      <x:c r="C1737" s="52" t="str">
        <x:f>IF('Deal_Master_Wide'!$AU$250="","",'Deal_Master_Wide'!$AU$250)</x:f>
        <x:v>Not reviewed</x:v>
      </x:c>
      <x:c r="D1737" s="52" t="str">
        <x:f>IF('Deal_Master_Wide'!$AV$250="","",'Deal_Master_Wide'!$AV$250)</x:f>
        <x:v>Not assessed</x:v>
      </x:c>
      <x:c r="E1737" s="50" t="n">
        <x:v>0</x:v>
      </x:c>
      <x:c r="F1737" s="52" t="str">
        <x:f>IF(OR($C1737="High-confidence innovation-driven",$C1737="Medium-confidence innovation-driven"),1,IF($C1737="Clear alternative-rationale",0,""))</x:f>
      </x:c>
      <x:c r="G1737" s="52" t="str">
        <x:f>IF('Deal_Master_Wide'!$M$250="","",'Deal_Master_Wide'!$M$250)</x:f>
        <x:v>Review</x:v>
      </x:c>
      <x:c r="H1737" s="50" t="str">
        <x:v>Assistances Medicales Specialisees</x:v>
      </x:c>
      <x:c r="I1737" s="50" t="str">
        <x:v>ASDIA</x:v>
      </x:c>
      <x:c r="J1737" s="50" t="n">
        <x:v>2014</x:v>
      </x:c>
      <x:c r="K1737" s="50" t="n">
        <x:v>3</x:v>
      </x:c>
      <x:c r="L1737" s="50" t="n">
        <x:v>2017</x:v>
      </x:c>
      <x:c r="M1737" s="50" t="n">
        <x:v>1</x:v>
      </x:c>
      <x:c r="N1737" s="50" t="n">
        <x:v>1</x:v>
      </x:c>
      <x:c r="O1737" s="52" t="str">
        <x:f>IF($F1737="","",$F1737*$M1737)</x:f>
      </x:c>
      <x:c r="P1737" s="54" t="str">
        <x:f>IF('Deal_Master_Wide'!$BV$250="","",'Deal_Master_Wide'!$BV$250)</x:f>
      </x:c>
      <x:c r="Q1737" s="54" t="str">
        <x:f>IF('Deal_Master_Wide'!$CC$250="","",'Deal_Master_Wide'!$CC$250)</x:f>
      </x:c>
      <x:c r="R1737" s="54" t="str">
        <x:f>IF('Deal_Master_Wide'!$CJ$250="","",'Deal_Master_Wide'!$CJ$250)</x:f>
      </x:c>
      <x:c r="S1737" s="54" t="str">
        <x:f>IF('Deal_Master_Wide'!$CQ$250="","",'Deal_Master_Wide'!$CQ$250)</x:f>
      </x:c>
      <x:c r="T1737" s="54" t="str">
        <x:f>IF('Deal_Master_Wide'!$CX$250="","",'Deal_Master_Wide'!$CX$250)</x:f>
      </x:c>
      <x:c r="U1737" s="54" t="str">
        <x:f>IF('Deal_Master_Wide'!$DE$250="","",'Deal_Master_Wide'!$DE$250)</x:f>
      </x:c>
      <x:c r="V1737" s="56" t="str">
        <x:f>IF('Deal_Master_Wide'!$DL$250="","",'Deal_Master_Wide'!$DL$250)</x:f>
      </x:c>
      <x:c r="W1737" s="56" t="str">
        <x:f>IF('Deal_Master_Wide'!$DS$250="","",'Deal_Master_Wide'!$DS$250)</x:f>
      </x:c>
      <x:c r="X1737" s="56" t="str">
        <x:f>IF('Deal_Master_Wide'!$DZ$250="","",'Deal_Master_Wide'!$DZ$250)</x:f>
      </x:c>
      <x:c r="Y1737" s="118" t="str">
        <x:f>IF('Deal_Master_Wide'!$EG$250="","",'Deal_Master_Wide'!$EG$250)</x:f>
      </x:c>
      <x:c r="Z1737" s="118" t="str">
        <x:f>IF('Deal_Master_Wide'!$EN$250="","",'Deal_Master_Wide'!$EN$250)</x:f>
      </x:c>
      <x:c r="AA1737" s="52" t="str">
        <x:f>IF('Deal_Master_Wide'!$AL$250="","",'Deal_Master_Wide'!$AL$250)</x:f>
        <x:v>Unknown</x:v>
      </x:c>
      <x:c r="AB1737" s="54" t="str">
        <x:f>IF('Deal_Master_Wide'!$AF$250="","",'Deal_Master_Wide'!$AF$250)</x:f>
      </x:c>
      <x:c r="AC1737" s="52" t="str">
        <x:f>IF(COUNT($P1737,$Q1737,$R1737,$S1737,$T1737,$U1737,$V1737,$W1737,$X1737)=9,"Yes","No")</x:f>
        <x:v>No</x:v>
      </x:c>
      <x:c r="AD1737" s="52" t="str">
        <x:f>IF(COUNT($Y1737,$Z1737)=2,"Yes","No")</x:f>
        <x:v>No</x:v>
      </x:c>
      <x:c r="AE1737" s="50" t="str"/>
      <x:c r="AF1737" t="str"/>
    </x:row>
    <x:row r="1738" ht="20" customHeight="1">
      <x:c r="A1738" s="50" t="str">
        <x:v>CTL-0249</x:v>
      </x:c>
      <x:c r="B1738" s="50" t="str">
        <x:v>Candidate alternative-rationale group</x:v>
      </x:c>
      <x:c r="C1738" s="52" t="str">
        <x:f>IF('Deal_Master_Wide'!$AU$251="","",'Deal_Master_Wide'!$AU$251)</x:f>
        <x:v>Not reviewed</x:v>
      </x:c>
      <x:c r="D1738" s="52" t="str">
        <x:f>IF('Deal_Master_Wide'!$AV$251="","",'Deal_Master_Wide'!$AV$251)</x:f>
        <x:v>Not assessed</x:v>
      </x:c>
      <x:c r="E1738" s="50" t="n">
        <x:v>0</x:v>
      </x:c>
      <x:c r="F1738" s="52" t="str">
        <x:f>IF(OR($C1738="High-confidence innovation-driven",$C1738="Medium-confidence innovation-driven"),1,IF($C1738="Clear alternative-rationale",0,""))</x:f>
      </x:c>
      <x:c r="G1738" s="52" t="str">
        <x:f>IF('Deal_Master_Wide'!$M$251="","",'Deal_Master_Wide'!$M$251)</x:f>
        <x:v>Review</x:v>
      </x:c>
      <x:c r="H1738" s="50" t="str">
        <x:v>Nicox SA</x:v>
      </x:c>
      <x:c r="I1738" s="50" t="str">
        <x:v>Doliage</x:v>
      </x:c>
      <x:c r="J1738" s="50" t="n">
        <x:v>2014</x:v>
      </x:c>
      <x:c r="K1738" s="50" t="n">
        <x:v>-3</x:v>
      </x:c>
      <x:c r="L1738" s="50" t="n">
        <x:v>2011</x:v>
      </x:c>
      <x:c r="M1738" s="50" t="n">
        <x:v>0</x:v>
      </x:c>
      <x:c r="N1738" s="50" t="n">
        <x:v>0</x:v>
      </x:c>
      <x:c r="O1738" s="52" t="str">
        <x:f>IF($F1738="","",$F1738*$M1738)</x:f>
      </x:c>
      <x:c r="P1738" s="54" t="str">
        <x:f>IF('Deal_Master_Wide'!$BP$251="","",'Deal_Master_Wide'!$BP$251)</x:f>
      </x:c>
      <x:c r="Q1738" s="54" t="str">
        <x:f>IF('Deal_Master_Wide'!$BW$251="","",'Deal_Master_Wide'!$BW$251)</x:f>
      </x:c>
      <x:c r="R1738" s="54" t="str">
        <x:f>IF('Deal_Master_Wide'!$CD$251="","",'Deal_Master_Wide'!$CD$251)</x:f>
      </x:c>
      <x:c r="S1738" s="54" t="str">
        <x:f>IF('Deal_Master_Wide'!$CK$251="","",'Deal_Master_Wide'!$CK$251)</x:f>
      </x:c>
      <x:c r="T1738" s="54" t="str">
        <x:f>IF('Deal_Master_Wide'!$CR$251="","",'Deal_Master_Wide'!$CR$251)</x:f>
      </x:c>
      <x:c r="U1738" s="54" t="str">
        <x:f>IF('Deal_Master_Wide'!$CY$251="","",'Deal_Master_Wide'!$CY$251)</x:f>
      </x:c>
      <x:c r="V1738" s="56" t="str">
        <x:f>IF('Deal_Master_Wide'!$DF$251="","",'Deal_Master_Wide'!$DF$251)</x:f>
      </x:c>
      <x:c r="W1738" s="56" t="str">
        <x:f>IF('Deal_Master_Wide'!$DM$251="","",'Deal_Master_Wide'!$DM$251)</x:f>
      </x:c>
      <x:c r="X1738" s="56" t="str">
        <x:f>IF('Deal_Master_Wide'!$DT$251="","",'Deal_Master_Wide'!$DT$251)</x:f>
      </x:c>
      <x:c r="Y1738" s="118" t="str">
        <x:f>IF('Deal_Master_Wide'!$EA$251="","",'Deal_Master_Wide'!$EA$251)</x:f>
      </x:c>
      <x:c r="Z1738" s="118" t="str">
        <x:f>IF('Deal_Master_Wide'!$EH$251="","",'Deal_Master_Wide'!$EH$251)</x:f>
      </x:c>
      <x:c r="AA1738" s="52" t="str">
        <x:f>IF('Deal_Master_Wide'!$AL$251="","",'Deal_Master_Wide'!$AL$251)</x:f>
        <x:v>Unknown</x:v>
      </x:c>
      <x:c r="AB1738" s="54" t="n">
        <x:f>IF('Deal_Master_Wide'!$AF$251="","",'Deal_Master_Wide'!$AF$251)</x:f>
        <x:v>6</x:v>
      </x:c>
      <x:c r="AC1738" s="52" t="str">
        <x:f>IF(COUNT($P1738,$Q1738,$R1738,$S1738,$T1738,$U1738,$V1738,$W1738,$X1738)=9,"Yes","No")</x:f>
        <x:v>No</x:v>
      </x:c>
      <x:c r="AD1738" s="52" t="str">
        <x:f>IF(COUNT($Y1738,$Z1738)=2,"Yes","No")</x:f>
        <x:v>No</x:v>
      </x:c>
      <x:c r="AE1738" s="50" t="str"/>
      <x:c r="AF1738" t="str"/>
    </x:row>
    <x:row r="1739" ht="20" customHeight="1">
      <x:c r="A1739" s="50" t="str">
        <x:v>CTL-0249</x:v>
      </x:c>
      <x:c r="B1739" s="50" t="str">
        <x:v>Candidate alternative-rationale group</x:v>
      </x:c>
      <x:c r="C1739" s="52" t="str">
        <x:f>IF('Deal_Master_Wide'!$AU$251="","",'Deal_Master_Wide'!$AU$251)</x:f>
        <x:v>Not reviewed</x:v>
      </x:c>
      <x:c r="D1739" s="52" t="str">
        <x:f>IF('Deal_Master_Wide'!$AV$251="","",'Deal_Master_Wide'!$AV$251)</x:f>
        <x:v>Not assessed</x:v>
      </x:c>
      <x:c r="E1739" s="50" t="n">
        <x:v>0</x:v>
      </x:c>
      <x:c r="F1739" s="52" t="str">
        <x:f>IF(OR($C1739="High-confidence innovation-driven",$C1739="Medium-confidence innovation-driven"),1,IF($C1739="Clear alternative-rationale",0,""))</x:f>
      </x:c>
      <x:c r="G1739" s="52" t="str">
        <x:f>IF('Deal_Master_Wide'!$M$251="","",'Deal_Master_Wide'!$M$251)</x:f>
        <x:v>Review</x:v>
      </x:c>
      <x:c r="H1739" s="50" t="str">
        <x:v>Nicox SA</x:v>
      </x:c>
      <x:c r="I1739" s="50" t="str">
        <x:v>Doliage</x:v>
      </x:c>
      <x:c r="J1739" s="50" t="n">
        <x:v>2014</x:v>
      </x:c>
      <x:c r="K1739" s="50" t="n">
        <x:v>-2</x:v>
      </x:c>
      <x:c r="L1739" s="50" t="n">
        <x:v>2012</x:v>
      </x:c>
      <x:c r="M1739" s="50" t="n">
        <x:v>0</x:v>
      </x:c>
      <x:c r="N1739" s="50" t="n">
        <x:v>0</x:v>
      </x:c>
      <x:c r="O1739" s="52" t="str">
        <x:f>IF($F1739="","",$F1739*$M1739)</x:f>
      </x:c>
      <x:c r="P1739" s="54" t="str">
        <x:f>IF('Deal_Master_Wide'!$BQ$251="","",'Deal_Master_Wide'!$BQ$251)</x:f>
      </x:c>
      <x:c r="Q1739" s="54" t="str">
        <x:f>IF('Deal_Master_Wide'!$BX$251="","",'Deal_Master_Wide'!$BX$251)</x:f>
      </x:c>
      <x:c r="R1739" s="54" t="str">
        <x:f>IF('Deal_Master_Wide'!$CE$251="","",'Deal_Master_Wide'!$CE$251)</x:f>
      </x:c>
      <x:c r="S1739" s="54" t="str">
        <x:f>IF('Deal_Master_Wide'!$CL$251="","",'Deal_Master_Wide'!$CL$251)</x:f>
      </x:c>
      <x:c r="T1739" s="54" t="str">
        <x:f>IF('Deal_Master_Wide'!$CS$251="","",'Deal_Master_Wide'!$CS$251)</x:f>
      </x:c>
      <x:c r="U1739" s="54" t="str">
        <x:f>IF('Deal_Master_Wide'!$CZ$251="","",'Deal_Master_Wide'!$CZ$251)</x:f>
      </x:c>
      <x:c r="V1739" s="56" t="str">
        <x:f>IF('Deal_Master_Wide'!$DG$251="","",'Deal_Master_Wide'!$DG$251)</x:f>
      </x:c>
      <x:c r="W1739" s="56" t="str">
        <x:f>IF('Deal_Master_Wide'!$DN$251="","",'Deal_Master_Wide'!$DN$251)</x:f>
      </x:c>
      <x:c r="X1739" s="56" t="str">
        <x:f>IF('Deal_Master_Wide'!$DU$251="","",'Deal_Master_Wide'!$DU$251)</x:f>
      </x:c>
      <x:c r="Y1739" s="118" t="str">
        <x:f>IF('Deal_Master_Wide'!$EB$251="","",'Deal_Master_Wide'!$EB$251)</x:f>
      </x:c>
      <x:c r="Z1739" s="118" t="str">
        <x:f>IF('Deal_Master_Wide'!$EI$251="","",'Deal_Master_Wide'!$EI$251)</x:f>
      </x:c>
      <x:c r="AA1739" s="52" t="str">
        <x:f>IF('Deal_Master_Wide'!$AL$251="","",'Deal_Master_Wide'!$AL$251)</x:f>
        <x:v>Unknown</x:v>
      </x:c>
      <x:c r="AB1739" s="54" t="n">
        <x:f>IF('Deal_Master_Wide'!$AF$251="","",'Deal_Master_Wide'!$AF$251)</x:f>
        <x:v>6</x:v>
      </x:c>
      <x:c r="AC1739" s="52" t="str">
        <x:f>IF(COUNT($P1739,$Q1739,$R1739,$S1739,$T1739,$U1739,$V1739,$W1739,$X1739)=9,"Yes","No")</x:f>
        <x:v>No</x:v>
      </x:c>
      <x:c r="AD1739" s="52" t="str">
        <x:f>IF(COUNT($Y1739,$Z1739)=2,"Yes","No")</x:f>
        <x:v>No</x:v>
      </x:c>
      <x:c r="AE1739" s="50" t="str"/>
      <x:c r="AF1739" t="str"/>
    </x:row>
    <x:row r="1740" ht="20" customHeight="1">
      <x:c r="A1740" s="50" t="str">
        <x:v>CTL-0249</x:v>
      </x:c>
      <x:c r="B1740" s="50" t="str">
        <x:v>Candidate alternative-rationale group</x:v>
      </x:c>
      <x:c r="C1740" s="52" t="str">
        <x:f>IF('Deal_Master_Wide'!$AU$251="","",'Deal_Master_Wide'!$AU$251)</x:f>
        <x:v>Not reviewed</x:v>
      </x:c>
      <x:c r="D1740" s="52" t="str">
        <x:f>IF('Deal_Master_Wide'!$AV$251="","",'Deal_Master_Wide'!$AV$251)</x:f>
        <x:v>Not assessed</x:v>
      </x:c>
      <x:c r="E1740" s="50" t="n">
        <x:v>0</x:v>
      </x:c>
      <x:c r="F1740" s="52" t="str">
        <x:f>IF(OR($C1740="High-confidence innovation-driven",$C1740="Medium-confidence innovation-driven"),1,IF($C1740="Clear alternative-rationale",0,""))</x:f>
      </x:c>
      <x:c r="G1740" s="52" t="str">
        <x:f>IF('Deal_Master_Wide'!$M$251="","",'Deal_Master_Wide'!$M$251)</x:f>
        <x:v>Review</x:v>
      </x:c>
      <x:c r="H1740" s="50" t="str">
        <x:v>Nicox SA</x:v>
      </x:c>
      <x:c r="I1740" s="50" t="str">
        <x:v>Doliage</x:v>
      </x:c>
      <x:c r="J1740" s="50" t="n">
        <x:v>2014</x:v>
      </x:c>
      <x:c r="K1740" s="50" t="n">
        <x:v>-1</x:v>
      </x:c>
      <x:c r="L1740" s="50" t="n">
        <x:v>2013</x:v>
      </x:c>
      <x:c r="M1740" s="50" t="n">
        <x:v>0</x:v>
      </x:c>
      <x:c r="N1740" s="50" t="n">
        <x:v>0</x:v>
      </x:c>
      <x:c r="O1740" s="52" t="str">
        <x:f>IF($F1740="","",$F1740*$M1740)</x:f>
      </x:c>
      <x:c r="P1740" s="54" t="str">
        <x:f>IF('Deal_Master_Wide'!$BR$251="","",'Deal_Master_Wide'!$BR$251)</x:f>
      </x:c>
      <x:c r="Q1740" s="54" t="str">
        <x:f>IF('Deal_Master_Wide'!$BY$251="","",'Deal_Master_Wide'!$BY$251)</x:f>
      </x:c>
      <x:c r="R1740" s="54" t="str">
        <x:f>IF('Deal_Master_Wide'!$CF$251="","",'Deal_Master_Wide'!$CF$251)</x:f>
      </x:c>
      <x:c r="S1740" s="54" t="str">
        <x:f>IF('Deal_Master_Wide'!$CM$251="","",'Deal_Master_Wide'!$CM$251)</x:f>
      </x:c>
      <x:c r="T1740" s="54" t="str">
        <x:f>IF('Deal_Master_Wide'!$CT$251="","",'Deal_Master_Wide'!$CT$251)</x:f>
      </x:c>
      <x:c r="U1740" s="54" t="str">
        <x:f>IF('Deal_Master_Wide'!$DA$251="","",'Deal_Master_Wide'!$DA$251)</x:f>
      </x:c>
      <x:c r="V1740" s="56" t="str">
        <x:f>IF('Deal_Master_Wide'!$DH$251="","",'Deal_Master_Wide'!$DH$251)</x:f>
      </x:c>
      <x:c r="W1740" s="56" t="str">
        <x:f>IF('Deal_Master_Wide'!$DO$251="","",'Deal_Master_Wide'!$DO$251)</x:f>
      </x:c>
      <x:c r="X1740" s="56" t="str">
        <x:f>IF('Deal_Master_Wide'!$DV$251="","",'Deal_Master_Wide'!$DV$251)</x:f>
      </x:c>
      <x:c r="Y1740" s="118" t="str">
        <x:f>IF('Deal_Master_Wide'!$EC$251="","",'Deal_Master_Wide'!$EC$251)</x:f>
      </x:c>
      <x:c r="Z1740" s="118" t="str">
        <x:f>IF('Deal_Master_Wide'!$EJ$251="","",'Deal_Master_Wide'!$EJ$251)</x:f>
      </x:c>
      <x:c r="AA1740" s="52" t="str">
        <x:f>IF('Deal_Master_Wide'!$AL$251="","",'Deal_Master_Wide'!$AL$251)</x:f>
        <x:v>Unknown</x:v>
      </x:c>
      <x:c r="AB1740" s="54" t="n">
        <x:f>IF('Deal_Master_Wide'!$AF$251="","",'Deal_Master_Wide'!$AF$251)</x:f>
        <x:v>6</x:v>
      </x:c>
      <x:c r="AC1740" s="52" t="str">
        <x:f>IF(COUNT($P1740,$Q1740,$R1740,$S1740,$T1740,$U1740,$V1740,$W1740,$X1740)=9,"Yes","No")</x:f>
        <x:v>No</x:v>
      </x:c>
      <x:c r="AD1740" s="52" t="str">
        <x:f>IF(COUNT($Y1740,$Z1740)=2,"Yes","No")</x:f>
        <x:v>No</x:v>
      </x:c>
      <x:c r="AE1740" s="50" t="str"/>
      <x:c r="AF1740" t="str"/>
    </x:row>
    <x:row r="1741" ht="20" customHeight="1">
      <x:c r="A1741" s="50" t="str">
        <x:v>CTL-0249</x:v>
      </x:c>
      <x:c r="B1741" s="50" t="str">
        <x:v>Candidate alternative-rationale group</x:v>
      </x:c>
      <x:c r="C1741" s="52" t="str">
        <x:f>IF('Deal_Master_Wide'!$AU$251="","",'Deal_Master_Wide'!$AU$251)</x:f>
        <x:v>Not reviewed</x:v>
      </x:c>
      <x:c r="D1741" s="52" t="str">
        <x:f>IF('Deal_Master_Wide'!$AV$251="","",'Deal_Master_Wide'!$AV$251)</x:f>
        <x:v>Not assessed</x:v>
      </x:c>
      <x:c r="E1741" s="50" t="n">
        <x:v>0</x:v>
      </x:c>
      <x:c r="F1741" s="52" t="str">
        <x:f>IF(OR($C1741="High-confidence innovation-driven",$C1741="Medium-confidence innovation-driven"),1,IF($C1741="Clear alternative-rationale",0,""))</x:f>
      </x:c>
      <x:c r="G1741" s="52" t="str">
        <x:f>IF('Deal_Master_Wide'!$M$251="","",'Deal_Master_Wide'!$M$251)</x:f>
        <x:v>Review</x:v>
      </x:c>
      <x:c r="H1741" s="50" t="str">
        <x:v>Nicox SA</x:v>
      </x:c>
      <x:c r="I1741" s="50" t="str">
        <x:v>Doliage</x:v>
      </x:c>
      <x:c r="J1741" s="50" t="n">
        <x:v>2014</x:v>
      </x:c>
      <x:c r="K1741" s="50" t="n">
        <x:v>0</x:v>
      </x:c>
      <x:c r="L1741" s="50" t="n">
        <x:v>2014</x:v>
      </x:c>
      <x:c r="M1741" s="50" t="n">
        <x:v>0</x:v>
      </x:c>
      <x:c r="N1741" s="50" t="n">
        <x:v>1</x:v>
      </x:c>
      <x:c r="O1741" s="52" t="str">
        <x:f>IF($F1741="","",$F1741*$M1741)</x:f>
      </x:c>
      <x:c r="P1741" s="54" t="str">
        <x:f>IF('Deal_Master_Wide'!$BS$251="","",'Deal_Master_Wide'!$BS$251)</x:f>
      </x:c>
      <x:c r="Q1741" s="54" t="str">
        <x:f>IF('Deal_Master_Wide'!$BZ$251="","",'Deal_Master_Wide'!$BZ$251)</x:f>
      </x:c>
      <x:c r="R1741" s="54" t="str">
        <x:f>IF('Deal_Master_Wide'!$CG$251="","",'Deal_Master_Wide'!$CG$251)</x:f>
      </x:c>
      <x:c r="S1741" s="54" t="str">
        <x:f>IF('Deal_Master_Wide'!$CN$251="","",'Deal_Master_Wide'!$CN$251)</x:f>
      </x:c>
      <x:c r="T1741" s="54" t="str">
        <x:f>IF('Deal_Master_Wide'!$CU$251="","",'Deal_Master_Wide'!$CU$251)</x:f>
      </x:c>
      <x:c r="U1741" s="54" t="str">
        <x:f>IF('Deal_Master_Wide'!$DB$251="","",'Deal_Master_Wide'!$DB$251)</x:f>
      </x:c>
      <x:c r="V1741" s="56" t="str">
        <x:f>IF('Deal_Master_Wide'!$DI$251="","",'Deal_Master_Wide'!$DI$251)</x:f>
      </x:c>
      <x:c r="W1741" s="56" t="str">
        <x:f>IF('Deal_Master_Wide'!$DP$251="","",'Deal_Master_Wide'!$DP$251)</x:f>
      </x:c>
      <x:c r="X1741" s="56" t="str">
        <x:f>IF('Deal_Master_Wide'!$DW$251="","",'Deal_Master_Wide'!$DW$251)</x:f>
      </x:c>
      <x:c r="Y1741" s="118" t="str">
        <x:f>IF('Deal_Master_Wide'!$ED$251="","",'Deal_Master_Wide'!$ED$251)</x:f>
      </x:c>
      <x:c r="Z1741" s="118" t="str">
        <x:f>IF('Deal_Master_Wide'!$EK$251="","",'Deal_Master_Wide'!$EK$251)</x:f>
      </x:c>
      <x:c r="AA1741" s="52" t="str">
        <x:f>IF('Deal_Master_Wide'!$AL$251="","",'Deal_Master_Wide'!$AL$251)</x:f>
        <x:v>Unknown</x:v>
      </x:c>
      <x:c r="AB1741" s="54" t="n">
        <x:f>IF('Deal_Master_Wide'!$AF$251="","",'Deal_Master_Wide'!$AF$251)</x:f>
        <x:v>6</x:v>
      </x:c>
      <x:c r="AC1741" s="52" t="str">
        <x:f>IF(COUNT($P1741,$Q1741,$R1741,$S1741,$T1741,$U1741,$V1741,$W1741,$X1741)=9,"Yes","No")</x:f>
        <x:v>No</x:v>
      </x:c>
      <x:c r="AD1741" s="52" t="str">
        <x:f>IF(COUNT($Y1741,$Z1741)=2,"Yes","No")</x:f>
        <x:v>No</x:v>
      </x:c>
      <x:c r="AE1741" s="50" t="str"/>
      <x:c r="AF1741" t="str"/>
    </x:row>
    <x:row r="1742" ht="20" customHeight="1">
      <x:c r="A1742" s="50" t="str">
        <x:v>CTL-0249</x:v>
      </x:c>
      <x:c r="B1742" s="50" t="str">
        <x:v>Candidate alternative-rationale group</x:v>
      </x:c>
      <x:c r="C1742" s="52" t="str">
        <x:f>IF('Deal_Master_Wide'!$AU$251="","",'Deal_Master_Wide'!$AU$251)</x:f>
        <x:v>Not reviewed</x:v>
      </x:c>
      <x:c r="D1742" s="52" t="str">
        <x:f>IF('Deal_Master_Wide'!$AV$251="","",'Deal_Master_Wide'!$AV$251)</x:f>
        <x:v>Not assessed</x:v>
      </x:c>
      <x:c r="E1742" s="50" t="n">
        <x:v>0</x:v>
      </x:c>
      <x:c r="F1742" s="52" t="str">
        <x:f>IF(OR($C1742="High-confidence innovation-driven",$C1742="Medium-confidence innovation-driven"),1,IF($C1742="Clear alternative-rationale",0,""))</x:f>
      </x:c>
      <x:c r="G1742" s="52" t="str">
        <x:f>IF('Deal_Master_Wide'!$M$251="","",'Deal_Master_Wide'!$M$251)</x:f>
        <x:v>Review</x:v>
      </x:c>
      <x:c r="H1742" s="50" t="str">
        <x:v>Nicox SA</x:v>
      </x:c>
      <x:c r="I1742" s="50" t="str">
        <x:v>Doliage</x:v>
      </x:c>
      <x:c r="J1742" s="50" t="n">
        <x:v>2014</x:v>
      </x:c>
      <x:c r="K1742" s="50" t="n">
        <x:v>1</x:v>
      </x:c>
      <x:c r="L1742" s="50" t="n">
        <x:v>2015</x:v>
      </x:c>
      <x:c r="M1742" s="50" t="n">
        <x:v>1</x:v>
      </x:c>
      <x:c r="N1742" s="50" t="n">
        <x:v>1</x:v>
      </x:c>
      <x:c r="O1742" s="52" t="str">
        <x:f>IF($F1742="","",$F1742*$M1742)</x:f>
      </x:c>
      <x:c r="P1742" s="54" t="str">
        <x:f>IF('Deal_Master_Wide'!$BT$251="","",'Deal_Master_Wide'!$BT$251)</x:f>
      </x:c>
      <x:c r="Q1742" s="54" t="str">
        <x:f>IF('Deal_Master_Wide'!$CA$251="","",'Deal_Master_Wide'!$CA$251)</x:f>
      </x:c>
      <x:c r="R1742" s="54" t="str">
        <x:f>IF('Deal_Master_Wide'!$CH$251="","",'Deal_Master_Wide'!$CH$251)</x:f>
      </x:c>
      <x:c r="S1742" s="54" t="str">
        <x:f>IF('Deal_Master_Wide'!$CO$251="","",'Deal_Master_Wide'!$CO$251)</x:f>
      </x:c>
      <x:c r="T1742" s="54" t="str">
        <x:f>IF('Deal_Master_Wide'!$CV$251="","",'Deal_Master_Wide'!$CV$251)</x:f>
      </x:c>
      <x:c r="U1742" s="54" t="str">
        <x:f>IF('Deal_Master_Wide'!$DC$251="","",'Deal_Master_Wide'!$DC$251)</x:f>
      </x:c>
      <x:c r="V1742" s="56" t="str">
        <x:f>IF('Deal_Master_Wide'!$DJ$251="","",'Deal_Master_Wide'!$DJ$251)</x:f>
      </x:c>
      <x:c r="W1742" s="56" t="str">
        <x:f>IF('Deal_Master_Wide'!$DQ$251="","",'Deal_Master_Wide'!$DQ$251)</x:f>
      </x:c>
      <x:c r="X1742" s="56" t="str">
        <x:f>IF('Deal_Master_Wide'!$DX$251="","",'Deal_Master_Wide'!$DX$251)</x:f>
      </x:c>
      <x:c r="Y1742" s="118" t="str">
        <x:f>IF('Deal_Master_Wide'!$EE$251="","",'Deal_Master_Wide'!$EE$251)</x:f>
      </x:c>
      <x:c r="Z1742" s="118" t="str">
        <x:f>IF('Deal_Master_Wide'!$EL$251="","",'Deal_Master_Wide'!$EL$251)</x:f>
      </x:c>
      <x:c r="AA1742" s="52" t="str">
        <x:f>IF('Deal_Master_Wide'!$AL$251="","",'Deal_Master_Wide'!$AL$251)</x:f>
        <x:v>Unknown</x:v>
      </x:c>
      <x:c r="AB1742" s="54" t="n">
        <x:f>IF('Deal_Master_Wide'!$AF$251="","",'Deal_Master_Wide'!$AF$251)</x:f>
        <x:v>6</x:v>
      </x:c>
      <x:c r="AC1742" s="52" t="str">
        <x:f>IF(COUNT($P1742,$Q1742,$R1742,$S1742,$T1742,$U1742,$V1742,$W1742,$X1742)=9,"Yes","No")</x:f>
        <x:v>No</x:v>
      </x:c>
      <x:c r="AD1742" s="52" t="str">
        <x:f>IF(COUNT($Y1742,$Z1742)=2,"Yes","No")</x:f>
        <x:v>No</x:v>
      </x:c>
      <x:c r="AE1742" s="50" t="str"/>
      <x:c r="AF1742" t="str"/>
    </x:row>
    <x:row r="1743" ht="20" customHeight="1">
      <x:c r="A1743" s="50" t="str">
        <x:v>CTL-0249</x:v>
      </x:c>
      <x:c r="B1743" s="50" t="str">
        <x:v>Candidate alternative-rationale group</x:v>
      </x:c>
      <x:c r="C1743" s="52" t="str">
        <x:f>IF('Deal_Master_Wide'!$AU$251="","",'Deal_Master_Wide'!$AU$251)</x:f>
        <x:v>Not reviewed</x:v>
      </x:c>
      <x:c r="D1743" s="52" t="str">
        <x:f>IF('Deal_Master_Wide'!$AV$251="","",'Deal_Master_Wide'!$AV$251)</x:f>
        <x:v>Not assessed</x:v>
      </x:c>
      <x:c r="E1743" s="50" t="n">
        <x:v>0</x:v>
      </x:c>
      <x:c r="F1743" s="52" t="str">
        <x:f>IF(OR($C1743="High-confidence innovation-driven",$C1743="Medium-confidence innovation-driven"),1,IF($C1743="Clear alternative-rationale",0,""))</x:f>
      </x:c>
      <x:c r="G1743" s="52" t="str">
        <x:f>IF('Deal_Master_Wide'!$M$251="","",'Deal_Master_Wide'!$M$251)</x:f>
        <x:v>Review</x:v>
      </x:c>
      <x:c r="H1743" s="50" t="str">
        <x:v>Nicox SA</x:v>
      </x:c>
      <x:c r="I1743" s="50" t="str">
        <x:v>Doliage</x:v>
      </x:c>
      <x:c r="J1743" s="50" t="n">
        <x:v>2014</x:v>
      </x:c>
      <x:c r="K1743" s="50" t="n">
        <x:v>2</x:v>
      </x:c>
      <x:c r="L1743" s="50" t="n">
        <x:v>2016</x:v>
      </x:c>
      <x:c r="M1743" s="50" t="n">
        <x:v>1</x:v>
      </x:c>
      <x:c r="N1743" s="50" t="n">
        <x:v>1</x:v>
      </x:c>
      <x:c r="O1743" s="52" t="str">
        <x:f>IF($F1743="","",$F1743*$M1743)</x:f>
      </x:c>
      <x:c r="P1743" s="54" t="str">
        <x:f>IF('Deal_Master_Wide'!$BU$251="","",'Deal_Master_Wide'!$BU$251)</x:f>
      </x:c>
      <x:c r="Q1743" s="54" t="str">
        <x:f>IF('Deal_Master_Wide'!$CB$251="","",'Deal_Master_Wide'!$CB$251)</x:f>
      </x:c>
      <x:c r="R1743" s="54" t="str">
        <x:f>IF('Deal_Master_Wide'!$CI$251="","",'Deal_Master_Wide'!$CI$251)</x:f>
      </x:c>
      <x:c r="S1743" s="54" t="str">
        <x:f>IF('Deal_Master_Wide'!$CP$251="","",'Deal_Master_Wide'!$CP$251)</x:f>
      </x:c>
      <x:c r="T1743" s="54" t="str">
        <x:f>IF('Deal_Master_Wide'!$CW$251="","",'Deal_Master_Wide'!$CW$251)</x:f>
      </x:c>
      <x:c r="U1743" s="54" t="str">
        <x:f>IF('Deal_Master_Wide'!$DD$251="","",'Deal_Master_Wide'!$DD$251)</x:f>
      </x:c>
      <x:c r="V1743" s="56" t="str">
        <x:f>IF('Deal_Master_Wide'!$DK$251="","",'Deal_Master_Wide'!$DK$251)</x:f>
      </x:c>
      <x:c r="W1743" s="56" t="str">
        <x:f>IF('Deal_Master_Wide'!$DR$251="","",'Deal_Master_Wide'!$DR$251)</x:f>
      </x:c>
      <x:c r="X1743" s="56" t="str">
        <x:f>IF('Deal_Master_Wide'!$DY$251="","",'Deal_Master_Wide'!$DY$251)</x:f>
      </x:c>
      <x:c r="Y1743" s="118" t="str">
        <x:f>IF('Deal_Master_Wide'!$EF$251="","",'Deal_Master_Wide'!$EF$251)</x:f>
      </x:c>
      <x:c r="Z1743" s="118" t="str">
        <x:f>IF('Deal_Master_Wide'!$EM$251="","",'Deal_Master_Wide'!$EM$251)</x:f>
      </x:c>
      <x:c r="AA1743" s="52" t="str">
        <x:f>IF('Deal_Master_Wide'!$AL$251="","",'Deal_Master_Wide'!$AL$251)</x:f>
        <x:v>Unknown</x:v>
      </x:c>
      <x:c r="AB1743" s="54" t="n">
        <x:f>IF('Deal_Master_Wide'!$AF$251="","",'Deal_Master_Wide'!$AF$251)</x:f>
        <x:v>6</x:v>
      </x:c>
      <x:c r="AC1743" s="52" t="str">
        <x:f>IF(COUNT($P1743,$Q1743,$R1743,$S1743,$T1743,$U1743,$V1743,$W1743,$X1743)=9,"Yes","No")</x:f>
        <x:v>No</x:v>
      </x:c>
      <x:c r="AD1743" s="52" t="str">
        <x:f>IF(COUNT($Y1743,$Z1743)=2,"Yes","No")</x:f>
        <x:v>No</x:v>
      </x:c>
      <x:c r="AE1743" s="50" t="str"/>
      <x:c r="AF1743" t="str"/>
    </x:row>
    <x:row r="1744" ht="20" customHeight="1">
      <x:c r="A1744" s="50" t="str">
        <x:v>CTL-0249</x:v>
      </x:c>
      <x:c r="B1744" s="50" t="str">
        <x:v>Candidate alternative-rationale group</x:v>
      </x:c>
      <x:c r="C1744" s="52" t="str">
        <x:f>IF('Deal_Master_Wide'!$AU$251="","",'Deal_Master_Wide'!$AU$251)</x:f>
        <x:v>Not reviewed</x:v>
      </x:c>
      <x:c r="D1744" s="52" t="str">
        <x:f>IF('Deal_Master_Wide'!$AV$251="","",'Deal_Master_Wide'!$AV$251)</x:f>
        <x:v>Not assessed</x:v>
      </x:c>
      <x:c r="E1744" s="50" t="n">
        <x:v>0</x:v>
      </x:c>
      <x:c r="F1744" s="52" t="str">
        <x:f>IF(OR($C1744="High-confidence innovation-driven",$C1744="Medium-confidence innovation-driven"),1,IF($C1744="Clear alternative-rationale",0,""))</x:f>
      </x:c>
      <x:c r="G1744" s="52" t="str">
        <x:f>IF('Deal_Master_Wide'!$M$251="","",'Deal_Master_Wide'!$M$251)</x:f>
        <x:v>Review</x:v>
      </x:c>
      <x:c r="H1744" s="50" t="str">
        <x:v>Nicox SA</x:v>
      </x:c>
      <x:c r="I1744" s="50" t="str">
        <x:v>Doliage</x:v>
      </x:c>
      <x:c r="J1744" s="50" t="n">
        <x:v>2014</x:v>
      </x:c>
      <x:c r="K1744" s="50" t="n">
        <x:v>3</x:v>
      </x:c>
      <x:c r="L1744" s="50" t="n">
        <x:v>2017</x:v>
      </x:c>
      <x:c r="M1744" s="50" t="n">
        <x:v>1</x:v>
      </x:c>
      <x:c r="N1744" s="50" t="n">
        <x:v>1</x:v>
      </x:c>
      <x:c r="O1744" s="52" t="str">
        <x:f>IF($F1744="","",$F1744*$M1744)</x:f>
      </x:c>
      <x:c r="P1744" s="54" t="str">
        <x:f>IF('Deal_Master_Wide'!$BV$251="","",'Deal_Master_Wide'!$BV$251)</x:f>
      </x:c>
      <x:c r="Q1744" s="54" t="str">
        <x:f>IF('Deal_Master_Wide'!$CC$251="","",'Deal_Master_Wide'!$CC$251)</x:f>
      </x:c>
      <x:c r="R1744" s="54" t="str">
        <x:f>IF('Deal_Master_Wide'!$CJ$251="","",'Deal_Master_Wide'!$CJ$251)</x:f>
      </x:c>
      <x:c r="S1744" s="54" t="str">
        <x:f>IF('Deal_Master_Wide'!$CQ$251="","",'Deal_Master_Wide'!$CQ$251)</x:f>
      </x:c>
      <x:c r="T1744" s="54" t="str">
        <x:f>IF('Deal_Master_Wide'!$CX$251="","",'Deal_Master_Wide'!$CX$251)</x:f>
      </x:c>
      <x:c r="U1744" s="54" t="str">
        <x:f>IF('Deal_Master_Wide'!$DE$251="","",'Deal_Master_Wide'!$DE$251)</x:f>
      </x:c>
      <x:c r="V1744" s="56" t="str">
        <x:f>IF('Deal_Master_Wide'!$DL$251="","",'Deal_Master_Wide'!$DL$251)</x:f>
      </x:c>
      <x:c r="W1744" s="56" t="str">
        <x:f>IF('Deal_Master_Wide'!$DS$251="","",'Deal_Master_Wide'!$DS$251)</x:f>
      </x:c>
      <x:c r="X1744" s="56" t="str">
        <x:f>IF('Deal_Master_Wide'!$DZ$251="","",'Deal_Master_Wide'!$DZ$251)</x:f>
      </x:c>
      <x:c r="Y1744" s="118" t="str">
        <x:f>IF('Deal_Master_Wide'!$EG$251="","",'Deal_Master_Wide'!$EG$251)</x:f>
      </x:c>
      <x:c r="Z1744" s="118" t="str">
        <x:f>IF('Deal_Master_Wide'!$EN$251="","",'Deal_Master_Wide'!$EN$251)</x:f>
      </x:c>
      <x:c r="AA1744" s="52" t="str">
        <x:f>IF('Deal_Master_Wide'!$AL$251="","",'Deal_Master_Wide'!$AL$251)</x:f>
        <x:v>Unknown</x:v>
      </x:c>
      <x:c r="AB1744" s="54" t="n">
        <x:f>IF('Deal_Master_Wide'!$AF$251="","",'Deal_Master_Wide'!$AF$251)</x:f>
        <x:v>6</x:v>
      </x:c>
      <x:c r="AC1744" s="52" t="str">
        <x:f>IF(COUNT($P1744,$Q1744,$R1744,$S1744,$T1744,$U1744,$V1744,$W1744,$X1744)=9,"Yes","No")</x:f>
        <x:v>No</x:v>
      </x:c>
      <x:c r="AD1744" s="52" t="str">
        <x:f>IF(COUNT($Y1744,$Z1744)=2,"Yes","No")</x:f>
        <x:v>No</x:v>
      </x:c>
      <x:c r="AE1744" s="50" t="str"/>
      <x:c r="AF1744" t="str"/>
    </x:row>
    <x:row r="1745" ht="20" customHeight="1">
      <x:c r="A1745" s="50" t="str">
        <x:v>CTL-0250</x:v>
      </x:c>
      <x:c r="B1745" s="50" t="str">
        <x:v>Candidate alternative-rationale group</x:v>
      </x:c>
      <x:c r="C1745" s="52" t="str">
        <x:f>IF('Deal_Master_Wide'!$AU$252="","",'Deal_Master_Wide'!$AU$252)</x:f>
        <x:v>Not reviewed</x:v>
      </x:c>
      <x:c r="D1745" s="52" t="str">
        <x:f>IF('Deal_Master_Wide'!$AV$252="","",'Deal_Master_Wide'!$AV$252)</x:f>
        <x:v>Not assessed</x:v>
      </x:c>
      <x:c r="E1745" s="50" t="n">
        <x:v>0</x:v>
      </x:c>
      <x:c r="F1745" s="52" t="str">
        <x:f>IF(OR($C1745="High-confidence innovation-driven",$C1745="Medium-confidence innovation-driven"),1,IF($C1745="Clear alternative-rationale",0,""))</x:f>
      </x:c>
      <x:c r="G1745" s="52" t="str">
        <x:f>IF('Deal_Master_Wide'!$M$252="","",'Deal_Master_Wide'!$M$252)</x:f>
        <x:v>Review</x:v>
      </x:c>
      <x:c r="H1745" s="50" t="str">
        <x:v>Actinogen Medical Limited</x:v>
      </x:c>
      <x:c r="I1745" s="50" t="str">
        <x:v>Corticrine Ltd</x:v>
      </x:c>
      <x:c r="J1745" s="50" t="n">
        <x:v>2014</x:v>
      </x:c>
      <x:c r="K1745" s="50" t="n">
        <x:v>-3</x:v>
      </x:c>
      <x:c r="L1745" s="50" t="n">
        <x:v>2011</x:v>
      </x:c>
      <x:c r="M1745" s="50" t="n">
        <x:v>0</x:v>
      </x:c>
      <x:c r="N1745" s="50" t="n">
        <x:v>0</x:v>
      </x:c>
      <x:c r="O1745" s="52" t="str">
        <x:f>IF($F1745="","",$F1745*$M1745)</x:f>
      </x:c>
      <x:c r="P1745" s="54" t="str">
        <x:f>IF('Deal_Master_Wide'!$BP$252="","",'Deal_Master_Wide'!$BP$252)</x:f>
      </x:c>
      <x:c r="Q1745" s="54" t="str">
        <x:f>IF('Deal_Master_Wide'!$BW$252="","",'Deal_Master_Wide'!$BW$252)</x:f>
      </x:c>
      <x:c r="R1745" s="54" t="str">
        <x:f>IF('Deal_Master_Wide'!$CD$252="","",'Deal_Master_Wide'!$CD$252)</x:f>
      </x:c>
      <x:c r="S1745" s="54" t="str">
        <x:f>IF('Deal_Master_Wide'!$CK$252="","",'Deal_Master_Wide'!$CK$252)</x:f>
      </x:c>
      <x:c r="T1745" s="54" t="str">
        <x:f>IF('Deal_Master_Wide'!$CR$252="","",'Deal_Master_Wide'!$CR$252)</x:f>
      </x:c>
      <x:c r="U1745" s="54" t="str">
        <x:f>IF('Deal_Master_Wide'!$CY$252="","",'Deal_Master_Wide'!$CY$252)</x:f>
      </x:c>
      <x:c r="V1745" s="56" t="str">
        <x:f>IF('Deal_Master_Wide'!$DF$252="","",'Deal_Master_Wide'!$DF$252)</x:f>
      </x:c>
      <x:c r="W1745" s="56" t="str">
        <x:f>IF('Deal_Master_Wide'!$DM$252="","",'Deal_Master_Wide'!$DM$252)</x:f>
      </x:c>
      <x:c r="X1745" s="56" t="str">
        <x:f>IF('Deal_Master_Wide'!$DT$252="","",'Deal_Master_Wide'!$DT$252)</x:f>
      </x:c>
      <x:c r="Y1745" s="118" t="str">
        <x:f>IF('Deal_Master_Wide'!$EA$252="","",'Deal_Master_Wide'!$EA$252)</x:f>
      </x:c>
      <x:c r="Z1745" s="118" t="str">
        <x:f>IF('Deal_Master_Wide'!$EH$252="","",'Deal_Master_Wide'!$EH$252)</x:f>
      </x:c>
      <x:c r="AA1745" s="52" t="str">
        <x:f>IF('Deal_Master_Wide'!$AL$252="","",'Deal_Master_Wide'!$AL$252)</x:f>
        <x:v>Unknown</x:v>
      </x:c>
      <x:c r="AB1745" s="54" t="str">
        <x:f>IF('Deal_Master_Wide'!$AF$252="","",'Deal_Master_Wide'!$AF$252)</x:f>
      </x:c>
      <x:c r="AC1745" s="52" t="str">
        <x:f>IF(COUNT($P1745,$Q1745,$R1745,$S1745,$T1745,$U1745,$V1745,$W1745,$X1745)=9,"Yes","No")</x:f>
        <x:v>No</x:v>
      </x:c>
      <x:c r="AD1745" s="52" t="str">
        <x:f>IF(COUNT($Y1745,$Z1745)=2,"Yes","No")</x:f>
        <x:v>No</x:v>
      </x:c>
      <x:c r="AE1745" s="50" t="str"/>
      <x:c r="AF1745" t="str"/>
    </x:row>
    <x:row r="1746" ht="20" customHeight="1">
      <x:c r="A1746" s="50" t="str">
        <x:v>CTL-0250</x:v>
      </x:c>
      <x:c r="B1746" s="50" t="str">
        <x:v>Candidate alternative-rationale group</x:v>
      </x:c>
      <x:c r="C1746" s="52" t="str">
        <x:f>IF('Deal_Master_Wide'!$AU$252="","",'Deal_Master_Wide'!$AU$252)</x:f>
        <x:v>Not reviewed</x:v>
      </x:c>
      <x:c r="D1746" s="52" t="str">
        <x:f>IF('Deal_Master_Wide'!$AV$252="","",'Deal_Master_Wide'!$AV$252)</x:f>
        <x:v>Not assessed</x:v>
      </x:c>
      <x:c r="E1746" s="50" t="n">
        <x:v>0</x:v>
      </x:c>
      <x:c r="F1746" s="52" t="str">
        <x:f>IF(OR($C1746="High-confidence innovation-driven",$C1746="Medium-confidence innovation-driven"),1,IF($C1746="Clear alternative-rationale",0,""))</x:f>
      </x:c>
      <x:c r="G1746" s="52" t="str">
        <x:f>IF('Deal_Master_Wide'!$M$252="","",'Deal_Master_Wide'!$M$252)</x:f>
        <x:v>Review</x:v>
      </x:c>
      <x:c r="H1746" s="50" t="str">
        <x:v>Actinogen Medical Limited</x:v>
      </x:c>
      <x:c r="I1746" s="50" t="str">
        <x:v>Corticrine Ltd</x:v>
      </x:c>
      <x:c r="J1746" s="50" t="n">
        <x:v>2014</x:v>
      </x:c>
      <x:c r="K1746" s="50" t="n">
        <x:v>-2</x:v>
      </x:c>
      <x:c r="L1746" s="50" t="n">
        <x:v>2012</x:v>
      </x:c>
      <x:c r="M1746" s="50" t="n">
        <x:v>0</x:v>
      </x:c>
      <x:c r="N1746" s="50" t="n">
        <x:v>0</x:v>
      </x:c>
      <x:c r="O1746" s="52" t="str">
        <x:f>IF($F1746="","",$F1746*$M1746)</x:f>
      </x:c>
      <x:c r="P1746" s="54" t="str">
        <x:f>IF('Deal_Master_Wide'!$BQ$252="","",'Deal_Master_Wide'!$BQ$252)</x:f>
      </x:c>
      <x:c r="Q1746" s="54" t="str">
        <x:f>IF('Deal_Master_Wide'!$BX$252="","",'Deal_Master_Wide'!$BX$252)</x:f>
      </x:c>
      <x:c r="R1746" s="54" t="str">
        <x:f>IF('Deal_Master_Wide'!$CE$252="","",'Deal_Master_Wide'!$CE$252)</x:f>
      </x:c>
      <x:c r="S1746" s="54" t="str">
        <x:f>IF('Deal_Master_Wide'!$CL$252="","",'Deal_Master_Wide'!$CL$252)</x:f>
      </x:c>
      <x:c r="T1746" s="54" t="str">
        <x:f>IF('Deal_Master_Wide'!$CS$252="","",'Deal_Master_Wide'!$CS$252)</x:f>
      </x:c>
      <x:c r="U1746" s="54" t="str">
        <x:f>IF('Deal_Master_Wide'!$CZ$252="","",'Deal_Master_Wide'!$CZ$252)</x:f>
      </x:c>
      <x:c r="V1746" s="56" t="str">
        <x:f>IF('Deal_Master_Wide'!$DG$252="","",'Deal_Master_Wide'!$DG$252)</x:f>
      </x:c>
      <x:c r="W1746" s="56" t="str">
        <x:f>IF('Deal_Master_Wide'!$DN$252="","",'Deal_Master_Wide'!$DN$252)</x:f>
      </x:c>
      <x:c r="X1746" s="56" t="str">
        <x:f>IF('Deal_Master_Wide'!$DU$252="","",'Deal_Master_Wide'!$DU$252)</x:f>
      </x:c>
      <x:c r="Y1746" s="118" t="str">
        <x:f>IF('Deal_Master_Wide'!$EB$252="","",'Deal_Master_Wide'!$EB$252)</x:f>
      </x:c>
      <x:c r="Z1746" s="118" t="str">
        <x:f>IF('Deal_Master_Wide'!$EI$252="","",'Deal_Master_Wide'!$EI$252)</x:f>
      </x:c>
      <x:c r="AA1746" s="52" t="str">
        <x:f>IF('Deal_Master_Wide'!$AL$252="","",'Deal_Master_Wide'!$AL$252)</x:f>
        <x:v>Unknown</x:v>
      </x:c>
      <x:c r="AB1746" s="54" t="str">
        <x:f>IF('Deal_Master_Wide'!$AF$252="","",'Deal_Master_Wide'!$AF$252)</x:f>
      </x:c>
      <x:c r="AC1746" s="52" t="str">
        <x:f>IF(COUNT($P1746,$Q1746,$R1746,$S1746,$T1746,$U1746,$V1746,$W1746,$X1746)=9,"Yes","No")</x:f>
        <x:v>No</x:v>
      </x:c>
      <x:c r="AD1746" s="52" t="str">
        <x:f>IF(COUNT($Y1746,$Z1746)=2,"Yes","No")</x:f>
        <x:v>No</x:v>
      </x:c>
      <x:c r="AE1746" s="50" t="str"/>
      <x:c r="AF1746" t="str"/>
    </x:row>
    <x:row r="1747" ht="20" customHeight="1">
      <x:c r="A1747" s="50" t="str">
        <x:v>CTL-0250</x:v>
      </x:c>
      <x:c r="B1747" s="50" t="str">
        <x:v>Candidate alternative-rationale group</x:v>
      </x:c>
      <x:c r="C1747" s="52" t="str">
        <x:f>IF('Deal_Master_Wide'!$AU$252="","",'Deal_Master_Wide'!$AU$252)</x:f>
        <x:v>Not reviewed</x:v>
      </x:c>
      <x:c r="D1747" s="52" t="str">
        <x:f>IF('Deal_Master_Wide'!$AV$252="","",'Deal_Master_Wide'!$AV$252)</x:f>
        <x:v>Not assessed</x:v>
      </x:c>
      <x:c r="E1747" s="50" t="n">
        <x:v>0</x:v>
      </x:c>
      <x:c r="F1747" s="52" t="str">
        <x:f>IF(OR($C1747="High-confidence innovation-driven",$C1747="Medium-confidence innovation-driven"),1,IF($C1747="Clear alternative-rationale",0,""))</x:f>
      </x:c>
      <x:c r="G1747" s="52" t="str">
        <x:f>IF('Deal_Master_Wide'!$M$252="","",'Deal_Master_Wide'!$M$252)</x:f>
        <x:v>Review</x:v>
      </x:c>
      <x:c r="H1747" s="50" t="str">
        <x:v>Actinogen Medical Limited</x:v>
      </x:c>
      <x:c r="I1747" s="50" t="str">
        <x:v>Corticrine Ltd</x:v>
      </x:c>
      <x:c r="J1747" s="50" t="n">
        <x:v>2014</x:v>
      </x:c>
      <x:c r="K1747" s="50" t="n">
        <x:v>-1</x:v>
      </x:c>
      <x:c r="L1747" s="50" t="n">
        <x:v>2013</x:v>
      </x:c>
      <x:c r="M1747" s="50" t="n">
        <x:v>0</x:v>
      </x:c>
      <x:c r="N1747" s="50" t="n">
        <x:v>0</x:v>
      </x:c>
      <x:c r="O1747" s="52" t="str">
        <x:f>IF($F1747="","",$F1747*$M1747)</x:f>
      </x:c>
      <x:c r="P1747" s="54" t="str">
        <x:f>IF('Deal_Master_Wide'!$BR$252="","",'Deal_Master_Wide'!$BR$252)</x:f>
      </x:c>
      <x:c r="Q1747" s="54" t="str">
        <x:f>IF('Deal_Master_Wide'!$BY$252="","",'Deal_Master_Wide'!$BY$252)</x:f>
      </x:c>
      <x:c r="R1747" s="54" t="str">
        <x:f>IF('Deal_Master_Wide'!$CF$252="","",'Deal_Master_Wide'!$CF$252)</x:f>
      </x:c>
      <x:c r="S1747" s="54" t="str">
        <x:f>IF('Deal_Master_Wide'!$CM$252="","",'Deal_Master_Wide'!$CM$252)</x:f>
      </x:c>
      <x:c r="T1747" s="54" t="str">
        <x:f>IF('Deal_Master_Wide'!$CT$252="","",'Deal_Master_Wide'!$CT$252)</x:f>
      </x:c>
      <x:c r="U1747" s="54" t="str">
        <x:f>IF('Deal_Master_Wide'!$DA$252="","",'Deal_Master_Wide'!$DA$252)</x:f>
      </x:c>
      <x:c r="V1747" s="56" t="str">
        <x:f>IF('Deal_Master_Wide'!$DH$252="","",'Deal_Master_Wide'!$DH$252)</x:f>
      </x:c>
      <x:c r="W1747" s="56" t="str">
        <x:f>IF('Deal_Master_Wide'!$DO$252="","",'Deal_Master_Wide'!$DO$252)</x:f>
      </x:c>
      <x:c r="X1747" s="56" t="str">
        <x:f>IF('Deal_Master_Wide'!$DV$252="","",'Deal_Master_Wide'!$DV$252)</x:f>
      </x:c>
      <x:c r="Y1747" s="118" t="str">
        <x:f>IF('Deal_Master_Wide'!$EC$252="","",'Deal_Master_Wide'!$EC$252)</x:f>
      </x:c>
      <x:c r="Z1747" s="118" t="str">
        <x:f>IF('Deal_Master_Wide'!$EJ$252="","",'Deal_Master_Wide'!$EJ$252)</x:f>
      </x:c>
      <x:c r="AA1747" s="52" t="str">
        <x:f>IF('Deal_Master_Wide'!$AL$252="","",'Deal_Master_Wide'!$AL$252)</x:f>
        <x:v>Unknown</x:v>
      </x:c>
      <x:c r="AB1747" s="54" t="str">
        <x:f>IF('Deal_Master_Wide'!$AF$252="","",'Deal_Master_Wide'!$AF$252)</x:f>
      </x:c>
      <x:c r="AC1747" s="52" t="str">
        <x:f>IF(COUNT($P1747,$Q1747,$R1747,$S1747,$T1747,$U1747,$V1747,$W1747,$X1747)=9,"Yes","No")</x:f>
        <x:v>No</x:v>
      </x:c>
      <x:c r="AD1747" s="52" t="str">
        <x:f>IF(COUNT($Y1747,$Z1747)=2,"Yes","No")</x:f>
        <x:v>No</x:v>
      </x:c>
      <x:c r="AE1747" s="50" t="str"/>
      <x:c r="AF1747" t="str"/>
    </x:row>
    <x:row r="1748" ht="20" customHeight="1">
      <x:c r="A1748" s="50" t="str">
        <x:v>CTL-0250</x:v>
      </x:c>
      <x:c r="B1748" s="50" t="str">
        <x:v>Candidate alternative-rationale group</x:v>
      </x:c>
      <x:c r="C1748" s="52" t="str">
        <x:f>IF('Deal_Master_Wide'!$AU$252="","",'Deal_Master_Wide'!$AU$252)</x:f>
        <x:v>Not reviewed</x:v>
      </x:c>
      <x:c r="D1748" s="52" t="str">
        <x:f>IF('Deal_Master_Wide'!$AV$252="","",'Deal_Master_Wide'!$AV$252)</x:f>
        <x:v>Not assessed</x:v>
      </x:c>
      <x:c r="E1748" s="50" t="n">
        <x:v>0</x:v>
      </x:c>
      <x:c r="F1748" s="52" t="str">
        <x:f>IF(OR($C1748="High-confidence innovation-driven",$C1748="Medium-confidence innovation-driven"),1,IF($C1748="Clear alternative-rationale",0,""))</x:f>
      </x:c>
      <x:c r="G1748" s="52" t="str">
        <x:f>IF('Deal_Master_Wide'!$M$252="","",'Deal_Master_Wide'!$M$252)</x:f>
        <x:v>Review</x:v>
      </x:c>
      <x:c r="H1748" s="50" t="str">
        <x:v>Actinogen Medical Limited</x:v>
      </x:c>
      <x:c r="I1748" s="50" t="str">
        <x:v>Corticrine Ltd</x:v>
      </x:c>
      <x:c r="J1748" s="50" t="n">
        <x:v>2014</x:v>
      </x:c>
      <x:c r="K1748" s="50" t="n">
        <x:v>0</x:v>
      </x:c>
      <x:c r="L1748" s="50" t="n">
        <x:v>2014</x:v>
      </x:c>
      <x:c r="M1748" s="50" t="n">
        <x:v>0</x:v>
      </x:c>
      <x:c r="N1748" s="50" t="n">
        <x:v>1</x:v>
      </x:c>
      <x:c r="O1748" s="52" t="str">
        <x:f>IF($F1748="","",$F1748*$M1748)</x:f>
      </x:c>
      <x:c r="P1748" s="54" t="str">
        <x:f>IF('Deal_Master_Wide'!$BS$252="","",'Deal_Master_Wide'!$BS$252)</x:f>
      </x:c>
      <x:c r="Q1748" s="54" t="str">
        <x:f>IF('Deal_Master_Wide'!$BZ$252="","",'Deal_Master_Wide'!$BZ$252)</x:f>
      </x:c>
      <x:c r="R1748" s="54" t="str">
        <x:f>IF('Deal_Master_Wide'!$CG$252="","",'Deal_Master_Wide'!$CG$252)</x:f>
      </x:c>
      <x:c r="S1748" s="54" t="str">
        <x:f>IF('Deal_Master_Wide'!$CN$252="","",'Deal_Master_Wide'!$CN$252)</x:f>
      </x:c>
      <x:c r="T1748" s="54" t="str">
        <x:f>IF('Deal_Master_Wide'!$CU$252="","",'Deal_Master_Wide'!$CU$252)</x:f>
      </x:c>
      <x:c r="U1748" s="54" t="str">
        <x:f>IF('Deal_Master_Wide'!$DB$252="","",'Deal_Master_Wide'!$DB$252)</x:f>
      </x:c>
      <x:c r="V1748" s="56" t="str">
        <x:f>IF('Deal_Master_Wide'!$DI$252="","",'Deal_Master_Wide'!$DI$252)</x:f>
      </x:c>
      <x:c r="W1748" s="56" t="str">
        <x:f>IF('Deal_Master_Wide'!$DP$252="","",'Deal_Master_Wide'!$DP$252)</x:f>
      </x:c>
      <x:c r="X1748" s="56" t="str">
        <x:f>IF('Deal_Master_Wide'!$DW$252="","",'Deal_Master_Wide'!$DW$252)</x:f>
      </x:c>
      <x:c r="Y1748" s="118" t="str">
        <x:f>IF('Deal_Master_Wide'!$ED$252="","",'Deal_Master_Wide'!$ED$252)</x:f>
      </x:c>
      <x:c r="Z1748" s="118" t="str">
        <x:f>IF('Deal_Master_Wide'!$EK$252="","",'Deal_Master_Wide'!$EK$252)</x:f>
      </x:c>
      <x:c r="AA1748" s="52" t="str">
        <x:f>IF('Deal_Master_Wide'!$AL$252="","",'Deal_Master_Wide'!$AL$252)</x:f>
        <x:v>Unknown</x:v>
      </x:c>
      <x:c r="AB1748" s="54" t="str">
        <x:f>IF('Deal_Master_Wide'!$AF$252="","",'Deal_Master_Wide'!$AF$252)</x:f>
      </x:c>
      <x:c r="AC1748" s="52" t="str">
        <x:f>IF(COUNT($P1748,$Q1748,$R1748,$S1748,$T1748,$U1748,$V1748,$W1748,$X1748)=9,"Yes","No")</x:f>
        <x:v>No</x:v>
      </x:c>
      <x:c r="AD1748" s="52" t="str">
        <x:f>IF(COUNT($Y1748,$Z1748)=2,"Yes","No")</x:f>
        <x:v>No</x:v>
      </x:c>
      <x:c r="AE1748" s="50" t="str"/>
      <x:c r="AF1748" t="str"/>
    </x:row>
    <x:row r="1749" ht="20" customHeight="1">
      <x:c r="A1749" s="50" t="str">
        <x:v>CTL-0250</x:v>
      </x:c>
      <x:c r="B1749" s="50" t="str">
        <x:v>Candidate alternative-rationale group</x:v>
      </x:c>
      <x:c r="C1749" s="52" t="str">
        <x:f>IF('Deal_Master_Wide'!$AU$252="","",'Deal_Master_Wide'!$AU$252)</x:f>
        <x:v>Not reviewed</x:v>
      </x:c>
      <x:c r="D1749" s="52" t="str">
        <x:f>IF('Deal_Master_Wide'!$AV$252="","",'Deal_Master_Wide'!$AV$252)</x:f>
        <x:v>Not assessed</x:v>
      </x:c>
      <x:c r="E1749" s="50" t="n">
        <x:v>0</x:v>
      </x:c>
      <x:c r="F1749" s="52" t="str">
        <x:f>IF(OR($C1749="High-confidence innovation-driven",$C1749="Medium-confidence innovation-driven"),1,IF($C1749="Clear alternative-rationale",0,""))</x:f>
      </x:c>
      <x:c r="G1749" s="52" t="str">
        <x:f>IF('Deal_Master_Wide'!$M$252="","",'Deal_Master_Wide'!$M$252)</x:f>
        <x:v>Review</x:v>
      </x:c>
      <x:c r="H1749" s="50" t="str">
        <x:v>Actinogen Medical Limited</x:v>
      </x:c>
      <x:c r="I1749" s="50" t="str">
        <x:v>Corticrine Ltd</x:v>
      </x:c>
      <x:c r="J1749" s="50" t="n">
        <x:v>2014</x:v>
      </x:c>
      <x:c r="K1749" s="50" t="n">
        <x:v>1</x:v>
      </x:c>
      <x:c r="L1749" s="50" t="n">
        <x:v>2015</x:v>
      </x:c>
      <x:c r="M1749" s="50" t="n">
        <x:v>1</x:v>
      </x:c>
      <x:c r="N1749" s="50" t="n">
        <x:v>1</x:v>
      </x:c>
      <x:c r="O1749" s="52" t="str">
        <x:f>IF($F1749="","",$F1749*$M1749)</x:f>
      </x:c>
      <x:c r="P1749" s="54" t="str">
        <x:f>IF('Deal_Master_Wide'!$BT$252="","",'Deal_Master_Wide'!$BT$252)</x:f>
      </x:c>
      <x:c r="Q1749" s="54" t="str">
        <x:f>IF('Deal_Master_Wide'!$CA$252="","",'Deal_Master_Wide'!$CA$252)</x:f>
      </x:c>
      <x:c r="R1749" s="54" t="str">
        <x:f>IF('Deal_Master_Wide'!$CH$252="","",'Deal_Master_Wide'!$CH$252)</x:f>
      </x:c>
      <x:c r="S1749" s="54" t="str">
        <x:f>IF('Deal_Master_Wide'!$CO$252="","",'Deal_Master_Wide'!$CO$252)</x:f>
      </x:c>
      <x:c r="T1749" s="54" t="str">
        <x:f>IF('Deal_Master_Wide'!$CV$252="","",'Deal_Master_Wide'!$CV$252)</x:f>
      </x:c>
      <x:c r="U1749" s="54" t="str">
        <x:f>IF('Deal_Master_Wide'!$DC$252="","",'Deal_Master_Wide'!$DC$252)</x:f>
      </x:c>
      <x:c r="V1749" s="56" t="str">
        <x:f>IF('Deal_Master_Wide'!$DJ$252="","",'Deal_Master_Wide'!$DJ$252)</x:f>
      </x:c>
      <x:c r="W1749" s="56" t="str">
        <x:f>IF('Deal_Master_Wide'!$DQ$252="","",'Deal_Master_Wide'!$DQ$252)</x:f>
      </x:c>
      <x:c r="X1749" s="56" t="str">
        <x:f>IF('Deal_Master_Wide'!$DX$252="","",'Deal_Master_Wide'!$DX$252)</x:f>
      </x:c>
      <x:c r="Y1749" s="118" t="str">
        <x:f>IF('Deal_Master_Wide'!$EE$252="","",'Deal_Master_Wide'!$EE$252)</x:f>
      </x:c>
      <x:c r="Z1749" s="118" t="str">
        <x:f>IF('Deal_Master_Wide'!$EL$252="","",'Deal_Master_Wide'!$EL$252)</x:f>
      </x:c>
      <x:c r="AA1749" s="52" t="str">
        <x:f>IF('Deal_Master_Wide'!$AL$252="","",'Deal_Master_Wide'!$AL$252)</x:f>
        <x:v>Unknown</x:v>
      </x:c>
      <x:c r="AB1749" s="54" t="str">
        <x:f>IF('Deal_Master_Wide'!$AF$252="","",'Deal_Master_Wide'!$AF$252)</x:f>
      </x:c>
      <x:c r="AC1749" s="52" t="str">
        <x:f>IF(COUNT($P1749,$Q1749,$R1749,$S1749,$T1749,$U1749,$V1749,$W1749,$X1749)=9,"Yes","No")</x:f>
        <x:v>No</x:v>
      </x:c>
      <x:c r="AD1749" s="52" t="str">
        <x:f>IF(COUNT($Y1749,$Z1749)=2,"Yes","No")</x:f>
        <x:v>No</x:v>
      </x:c>
      <x:c r="AE1749" s="50" t="str"/>
      <x:c r="AF1749" t="str"/>
    </x:row>
    <x:row r="1750" ht="20" customHeight="1">
      <x:c r="A1750" s="50" t="str">
        <x:v>CTL-0250</x:v>
      </x:c>
      <x:c r="B1750" s="50" t="str">
        <x:v>Candidate alternative-rationale group</x:v>
      </x:c>
      <x:c r="C1750" s="52" t="str">
        <x:f>IF('Deal_Master_Wide'!$AU$252="","",'Deal_Master_Wide'!$AU$252)</x:f>
        <x:v>Not reviewed</x:v>
      </x:c>
      <x:c r="D1750" s="52" t="str">
        <x:f>IF('Deal_Master_Wide'!$AV$252="","",'Deal_Master_Wide'!$AV$252)</x:f>
        <x:v>Not assessed</x:v>
      </x:c>
      <x:c r="E1750" s="50" t="n">
        <x:v>0</x:v>
      </x:c>
      <x:c r="F1750" s="52" t="str">
        <x:f>IF(OR($C1750="High-confidence innovation-driven",$C1750="Medium-confidence innovation-driven"),1,IF($C1750="Clear alternative-rationale",0,""))</x:f>
      </x:c>
      <x:c r="G1750" s="52" t="str">
        <x:f>IF('Deal_Master_Wide'!$M$252="","",'Deal_Master_Wide'!$M$252)</x:f>
        <x:v>Review</x:v>
      </x:c>
      <x:c r="H1750" s="50" t="str">
        <x:v>Actinogen Medical Limited</x:v>
      </x:c>
      <x:c r="I1750" s="50" t="str">
        <x:v>Corticrine Ltd</x:v>
      </x:c>
      <x:c r="J1750" s="50" t="n">
        <x:v>2014</x:v>
      </x:c>
      <x:c r="K1750" s="50" t="n">
        <x:v>2</x:v>
      </x:c>
      <x:c r="L1750" s="50" t="n">
        <x:v>2016</x:v>
      </x:c>
      <x:c r="M1750" s="50" t="n">
        <x:v>1</x:v>
      </x:c>
      <x:c r="N1750" s="50" t="n">
        <x:v>1</x:v>
      </x:c>
      <x:c r="O1750" s="52" t="str">
        <x:f>IF($F1750="","",$F1750*$M1750)</x:f>
      </x:c>
      <x:c r="P1750" s="54" t="str">
        <x:f>IF('Deal_Master_Wide'!$BU$252="","",'Deal_Master_Wide'!$BU$252)</x:f>
      </x:c>
      <x:c r="Q1750" s="54" t="str">
        <x:f>IF('Deal_Master_Wide'!$CB$252="","",'Deal_Master_Wide'!$CB$252)</x:f>
      </x:c>
      <x:c r="R1750" s="54" t="str">
        <x:f>IF('Deal_Master_Wide'!$CI$252="","",'Deal_Master_Wide'!$CI$252)</x:f>
      </x:c>
      <x:c r="S1750" s="54" t="str">
        <x:f>IF('Deal_Master_Wide'!$CP$252="","",'Deal_Master_Wide'!$CP$252)</x:f>
      </x:c>
      <x:c r="T1750" s="54" t="str">
        <x:f>IF('Deal_Master_Wide'!$CW$252="","",'Deal_Master_Wide'!$CW$252)</x:f>
      </x:c>
      <x:c r="U1750" s="54" t="str">
        <x:f>IF('Deal_Master_Wide'!$DD$252="","",'Deal_Master_Wide'!$DD$252)</x:f>
      </x:c>
      <x:c r="V1750" s="56" t="str">
        <x:f>IF('Deal_Master_Wide'!$DK$252="","",'Deal_Master_Wide'!$DK$252)</x:f>
      </x:c>
      <x:c r="W1750" s="56" t="str">
        <x:f>IF('Deal_Master_Wide'!$DR$252="","",'Deal_Master_Wide'!$DR$252)</x:f>
      </x:c>
      <x:c r="X1750" s="56" t="str">
        <x:f>IF('Deal_Master_Wide'!$DY$252="","",'Deal_Master_Wide'!$DY$252)</x:f>
      </x:c>
      <x:c r="Y1750" s="118" t="str">
        <x:f>IF('Deal_Master_Wide'!$EF$252="","",'Deal_Master_Wide'!$EF$252)</x:f>
      </x:c>
      <x:c r="Z1750" s="118" t="str">
        <x:f>IF('Deal_Master_Wide'!$EM$252="","",'Deal_Master_Wide'!$EM$252)</x:f>
      </x:c>
      <x:c r="AA1750" s="52" t="str">
        <x:f>IF('Deal_Master_Wide'!$AL$252="","",'Deal_Master_Wide'!$AL$252)</x:f>
        <x:v>Unknown</x:v>
      </x:c>
      <x:c r="AB1750" s="54" t="str">
        <x:f>IF('Deal_Master_Wide'!$AF$252="","",'Deal_Master_Wide'!$AF$252)</x:f>
      </x:c>
      <x:c r="AC1750" s="52" t="str">
        <x:f>IF(COUNT($P1750,$Q1750,$R1750,$S1750,$T1750,$U1750,$V1750,$W1750,$X1750)=9,"Yes","No")</x:f>
        <x:v>No</x:v>
      </x:c>
      <x:c r="AD1750" s="52" t="str">
        <x:f>IF(COUNT($Y1750,$Z1750)=2,"Yes","No")</x:f>
        <x:v>No</x:v>
      </x:c>
      <x:c r="AE1750" s="50" t="str"/>
      <x:c r="AF1750" t="str"/>
    </x:row>
    <x:row r="1751" ht="20" customHeight="1">
      <x:c r="A1751" s="50" t="str">
        <x:v>CTL-0250</x:v>
      </x:c>
      <x:c r="B1751" s="50" t="str">
        <x:v>Candidate alternative-rationale group</x:v>
      </x:c>
      <x:c r="C1751" s="52" t="str">
        <x:f>IF('Deal_Master_Wide'!$AU$252="","",'Deal_Master_Wide'!$AU$252)</x:f>
        <x:v>Not reviewed</x:v>
      </x:c>
      <x:c r="D1751" s="52" t="str">
        <x:f>IF('Deal_Master_Wide'!$AV$252="","",'Deal_Master_Wide'!$AV$252)</x:f>
        <x:v>Not assessed</x:v>
      </x:c>
      <x:c r="E1751" s="50" t="n">
        <x:v>0</x:v>
      </x:c>
      <x:c r="F1751" s="52" t="str">
        <x:f>IF(OR($C1751="High-confidence innovation-driven",$C1751="Medium-confidence innovation-driven"),1,IF($C1751="Clear alternative-rationale",0,""))</x:f>
      </x:c>
      <x:c r="G1751" s="52" t="str">
        <x:f>IF('Deal_Master_Wide'!$M$252="","",'Deal_Master_Wide'!$M$252)</x:f>
        <x:v>Review</x:v>
      </x:c>
      <x:c r="H1751" s="50" t="str">
        <x:v>Actinogen Medical Limited</x:v>
      </x:c>
      <x:c r="I1751" s="50" t="str">
        <x:v>Corticrine Ltd</x:v>
      </x:c>
      <x:c r="J1751" s="50" t="n">
        <x:v>2014</x:v>
      </x:c>
      <x:c r="K1751" s="50" t="n">
        <x:v>3</x:v>
      </x:c>
      <x:c r="L1751" s="50" t="n">
        <x:v>2017</x:v>
      </x:c>
      <x:c r="M1751" s="50" t="n">
        <x:v>1</x:v>
      </x:c>
      <x:c r="N1751" s="50" t="n">
        <x:v>1</x:v>
      </x:c>
      <x:c r="O1751" s="52" t="str">
        <x:f>IF($F1751="","",$F1751*$M1751)</x:f>
      </x:c>
      <x:c r="P1751" s="54" t="str">
        <x:f>IF('Deal_Master_Wide'!$BV$252="","",'Deal_Master_Wide'!$BV$252)</x:f>
      </x:c>
      <x:c r="Q1751" s="54" t="str">
        <x:f>IF('Deal_Master_Wide'!$CC$252="","",'Deal_Master_Wide'!$CC$252)</x:f>
      </x:c>
      <x:c r="R1751" s="54" t="str">
        <x:f>IF('Deal_Master_Wide'!$CJ$252="","",'Deal_Master_Wide'!$CJ$252)</x:f>
      </x:c>
      <x:c r="S1751" s="54" t="str">
        <x:f>IF('Deal_Master_Wide'!$CQ$252="","",'Deal_Master_Wide'!$CQ$252)</x:f>
      </x:c>
      <x:c r="T1751" s="54" t="str">
        <x:f>IF('Deal_Master_Wide'!$CX$252="","",'Deal_Master_Wide'!$CX$252)</x:f>
      </x:c>
      <x:c r="U1751" s="54" t="str">
        <x:f>IF('Deal_Master_Wide'!$DE$252="","",'Deal_Master_Wide'!$DE$252)</x:f>
      </x:c>
      <x:c r="V1751" s="56" t="str">
        <x:f>IF('Deal_Master_Wide'!$DL$252="","",'Deal_Master_Wide'!$DL$252)</x:f>
      </x:c>
      <x:c r="W1751" s="56" t="str">
        <x:f>IF('Deal_Master_Wide'!$DS$252="","",'Deal_Master_Wide'!$DS$252)</x:f>
      </x:c>
      <x:c r="X1751" s="56" t="str">
        <x:f>IF('Deal_Master_Wide'!$DZ$252="","",'Deal_Master_Wide'!$DZ$252)</x:f>
      </x:c>
      <x:c r="Y1751" s="118" t="str">
        <x:f>IF('Deal_Master_Wide'!$EG$252="","",'Deal_Master_Wide'!$EG$252)</x:f>
      </x:c>
      <x:c r="Z1751" s="118" t="str">
        <x:f>IF('Deal_Master_Wide'!$EN$252="","",'Deal_Master_Wide'!$EN$252)</x:f>
      </x:c>
      <x:c r="AA1751" s="52" t="str">
        <x:f>IF('Deal_Master_Wide'!$AL$252="","",'Deal_Master_Wide'!$AL$252)</x:f>
        <x:v>Unknown</x:v>
      </x:c>
      <x:c r="AB1751" s="54" t="str">
        <x:f>IF('Deal_Master_Wide'!$AF$252="","",'Deal_Master_Wide'!$AF$252)</x:f>
      </x:c>
      <x:c r="AC1751" s="52" t="str">
        <x:f>IF(COUNT($P1751,$Q1751,$R1751,$S1751,$T1751,$U1751,$V1751,$W1751,$X1751)=9,"Yes","No")</x:f>
        <x:v>No</x:v>
      </x:c>
      <x:c r="AD1751" s="52" t="str">
        <x:f>IF(COUNT($Y1751,$Z1751)=2,"Yes","No")</x:f>
        <x:v>No</x:v>
      </x:c>
      <x:c r="AE1751" s="50" t="str"/>
      <x:c r="AF1751" t="str"/>
    </x:row>
    <x:row r="1752" ht="20" customHeight="1">
      <x:c r="A1752" s="50" t="str">
        <x:v>CTL-0251</x:v>
      </x:c>
      <x:c r="B1752" s="50" t="str">
        <x:v>Candidate alternative-rationale group</x:v>
      </x:c>
      <x:c r="C1752" s="52" t="str">
        <x:f>IF('Deal_Master_Wide'!$AU$253="","",'Deal_Master_Wide'!$AU$253)</x:f>
        <x:v>Not reviewed</x:v>
      </x:c>
      <x:c r="D1752" s="52" t="str">
        <x:f>IF('Deal_Master_Wide'!$AV$253="","",'Deal_Master_Wide'!$AV$253)</x:f>
        <x:v>Not assessed</x:v>
      </x:c>
      <x:c r="E1752" s="50" t="n">
        <x:v>0</x:v>
      </x:c>
      <x:c r="F1752" s="52" t="str">
        <x:f>IF(OR($C1752="High-confidence innovation-driven",$C1752="Medium-confidence innovation-driven"),1,IF($C1752="Clear alternative-rationale",0,""))</x:f>
      </x:c>
      <x:c r="G1752" s="52" t="str">
        <x:f>IF('Deal_Master_Wide'!$M$253="","",'Deal_Master_Wide'!$M$253)</x:f>
        <x:v>Review</x:v>
      </x:c>
      <x:c r="H1752" s="50" t="str">
        <x:v>Cilag GmbH International</x:v>
      </x:c>
      <x:c r="I1752" s="50" t="str">
        <x:v>Covagen AG (Inactive)</x:v>
      </x:c>
      <x:c r="J1752" s="50" t="n">
        <x:v>2014</x:v>
      </x:c>
      <x:c r="K1752" s="50" t="n">
        <x:v>-3</x:v>
      </x:c>
      <x:c r="L1752" s="50" t="n">
        <x:v>2011</x:v>
      </x:c>
      <x:c r="M1752" s="50" t="n">
        <x:v>0</x:v>
      </x:c>
      <x:c r="N1752" s="50" t="n">
        <x:v>0</x:v>
      </x:c>
      <x:c r="O1752" s="52" t="str">
        <x:f>IF($F1752="","",$F1752*$M1752)</x:f>
      </x:c>
      <x:c r="P1752" s="54" t="str">
        <x:f>IF('Deal_Master_Wide'!$BP$253="","",'Deal_Master_Wide'!$BP$253)</x:f>
      </x:c>
      <x:c r="Q1752" s="54" t="str">
        <x:f>IF('Deal_Master_Wide'!$BW$253="","",'Deal_Master_Wide'!$BW$253)</x:f>
      </x:c>
      <x:c r="R1752" s="54" t="str">
        <x:f>IF('Deal_Master_Wide'!$CD$253="","",'Deal_Master_Wide'!$CD$253)</x:f>
      </x:c>
      <x:c r="S1752" s="54" t="str">
        <x:f>IF('Deal_Master_Wide'!$CK$253="","",'Deal_Master_Wide'!$CK$253)</x:f>
      </x:c>
      <x:c r="T1752" s="54" t="str">
        <x:f>IF('Deal_Master_Wide'!$CR$253="","",'Deal_Master_Wide'!$CR$253)</x:f>
      </x:c>
      <x:c r="U1752" s="54" t="str">
        <x:f>IF('Deal_Master_Wide'!$CY$253="","",'Deal_Master_Wide'!$CY$253)</x:f>
      </x:c>
      <x:c r="V1752" s="56" t="str">
        <x:f>IF('Deal_Master_Wide'!$DF$253="","",'Deal_Master_Wide'!$DF$253)</x:f>
      </x:c>
      <x:c r="W1752" s="56" t="str">
        <x:f>IF('Deal_Master_Wide'!$DM$253="","",'Deal_Master_Wide'!$DM$253)</x:f>
      </x:c>
      <x:c r="X1752" s="56" t="str">
        <x:f>IF('Deal_Master_Wide'!$DT$253="","",'Deal_Master_Wide'!$DT$253)</x:f>
      </x:c>
      <x:c r="Y1752" s="118" t="str">
        <x:f>IF('Deal_Master_Wide'!$EA$253="","",'Deal_Master_Wide'!$EA$253)</x:f>
      </x:c>
      <x:c r="Z1752" s="118" t="str">
        <x:f>IF('Deal_Master_Wide'!$EH$253="","",'Deal_Master_Wide'!$EH$253)</x:f>
      </x:c>
      <x:c r="AA1752" s="52" t="str">
        <x:f>IF('Deal_Master_Wide'!$AL$253="","",'Deal_Master_Wide'!$AL$253)</x:f>
        <x:v>Unknown</x:v>
      </x:c>
      <x:c r="AB1752" s="54" t="str">
        <x:f>IF('Deal_Master_Wide'!$AF$253="","",'Deal_Master_Wide'!$AF$253)</x:f>
      </x:c>
      <x:c r="AC1752" s="52" t="str">
        <x:f>IF(COUNT($P1752,$Q1752,$R1752,$S1752,$T1752,$U1752,$V1752,$W1752,$X1752)=9,"Yes","No")</x:f>
        <x:v>No</x:v>
      </x:c>
      <x:c r="AD1752" s="52" t="str">
        <x:f>IF(COUNT($Y1752,$Z1752)=2,"Yes","No")</x:f>
        <x:v>No</x:v>
      </x:c>
      <x:c r="AE1752" s="50" t="str"/>
      <x:c r="AF1752" t="str"/>
    </x:row>
    <x:row r="1753" ht="20" customHeight="1">
      <x:c r="A1753" s="50" t="str">
        <x:v>CTL-0251</x:v>
      </x:c>
      <x:c r="B1753" s="50" t="str">
        <x:v>Candidate alternative-rationale group</x:v>
      </x:c>
      <x:c r="C1753" s="52" t="str">
        <x:f>IF('Deal_Master_Wide'!$AU$253="","",'Deal_Master_Wide'!$AU$253)</x:f>
        <x:v>Not reviewed</x:v>
      </x:c>
      <x:c r="D1753" s="52" t="str">
        <x:f>IF('Deal_Master_Wide'!$AV$253="","",'Deal_Master_Wide'!$AV$253)</x:f>
        <x:v>Not assessed</x:v>
      </x:c>
      <x:c r="E1753" s="50" t="n">
        <x:v>0</x:v>
      </x:c>
      <x:c r="F1753" s="52" t="str">
        <x:f>IF(OR($C1753="High-confidence innovation-driven",$C1753="Medium-confidence innovation-driven"),1,IF($C1753="Clear alternative-rationale",0,""))</x:f>
      </x:c>
      <x:c r="G1753" s="52" t="str">
        <x:f>IF('Deal_Master_Wide'!$M$253="","",'Deal_Master_Wide'!$M$253)</x:f>
        <x:v>Review</x:v>
      </x:c>
      <x:c r="H1753" s="50" t="str">
        <x:v>Cilag GmbH International</x:v>
      </x:c>
      <x:c r="I1753" s="50" t="str">
        <x:v>Covagen AG (Inactive)</x:v>
      </x:c>
      <x:c r="J1753" s="50" t="n">
        <x:v>2014</x:v>
      </x:c>
      <x:c r="K1753" s="50" t="n">
        <x:v>-2</x:v>
      </x:c>
      <x:c r="L1753" s="50" t="n">
        <x:v>2012</x:v>
      </x:c>
      <x:c r="M1753" s="50" t="n">
        <x:v>0</x:v>
      </x:c>
      <x:c r="N1753" s="50" t="n">
        <x:v>0</x:v>
      </x:c>
      <x:c r="O1753" s="52" t="str">
        <x:f>IF($F1753="","",$F1753*$M1753)</x:f>
      </x:c>
      <x:c r="P1753" s="54" t="str">
        <x:f>IF('Deal_Master_Wide'!$BQ$253="","",'Deal_Master_Wide'!$BQ$253)</x:f>
      </x:c>
      <x:c r="Q1753" s="54" t="str">
        <x:f>IF('Deal_Master_Wide'!$BX$253="","",'Deal_Master_Wide'!$BX$253)</x:f>
      </x:c>
      <x:c r="R1753" s="54" t="str">
        <x:f>IF('Deal_Master_Wide'!$CE$253="","",'Deal_Master_Wide'!$CE$253)</x:f>
      </x:c>
      <x:c r="S1753" s="54" t="str">
        <x:f>IF('Deal_Master_Wide'!$CL$253="","",'Deal_Master_Wide'!$CL$253)</x:f>
      </x:c>
      <x:c r="T1753" s="54" t="str">
        <x:f>IF('Deal_Master_Wide'!$CS$253="","",'Deal_Master_Wide'!$CS$253)</x:f>
      </x:c>
      <x:c r="U1753" s="54" t="str">
        <x:f>IF('Deal_Master_Wide'!$CZ$253="","",'Deal_Master_Wide'!$CZ$253)</x:f>
      </x:c>
      <x:c r="V1753" s="56" t="str">
        <x:f>IF('Deal_Master_Wide'!$DG$253="","",'Deal_Master_Wide'!$DG$253)</x:f>
      </x:c>
      <x:c r="W1753" s="56" t="str">
        <x:f>IF('Deal_Master_Wide'!$DN$253="","",'Deal_Master_Wide'!$DN$253)</x:f>
      </x:c>
      <x:c r="X1753" s="56" t="str">
        <x:f>IF('Deal_Master_Wide'!$DU$253="","",'Deal_Master_Wide'!$DU$253)</x:f>
      </x:c>
      <x:c r="Y1753" s="118" t="str">
        <x:f>IF('Deal_Master_Wide'!$EB$253="","",'Deal_Master_Wide'!$EB$253)</x:f>
      </x:c>
      <x:c r="Z1753" s="118" t="str">
        <x:f>IF('Deal_Master_Wide'!$EI$253="","",'Deal_Master_Wide'!$EI$253)</x:f>
      </x:c>
      <x:c r="AA1753" s="52" t="str">
        <x:f>IF('Deal_Master_Wide'!$AL$253="","",'Deal_Master_Wide'!$AL$253)</x:f>
        <x:v>Unknown</x:v>
      </x:c>
      <x:c r="AB1753" s="54" t="str">
        <x:f>IF('Deal_Master_Wide'!$AF$253="","",'Deal_Master_Wide'!$AF$253)</x:f>
      </x:c>
      <x:c r="AC1753" s="52" t="str">
        <x:f>IF(COUNT($P1753,$Q1753,$R1753,$S1753,$T1753,$U1753,$V1753,$W1753,$X1753)=9,"Yes","No")</x:f>
        <x:v>No</x:v>
      </x:c>
      <x:c r="AD1753" s="52" t="str">
        <x:f>IF(COUNT($Y1753,$Z1753)=2,"Yes","No")</x:f>
        <x:v>No</x:v>
      </x:c>
      <x:c r="AE1753" s="50" t="str"/>
      <x:c r="AF1753" t="str"/>
    </x:row>
    <x:row r="1754" ht="20" customHeight="1">
      <x:c r="A1754" s="50" t="str">
        <x:v>CTL-0251</x:v>
      </x:c>
      <x:c r="B1754" s="50" t="str">
        <x:v>Candidate alternative-rationale group</x:v>
      </x:c>
      <x:c r="C1754" s="52" t="str">
        <x:f>IF('Deal_Master_Wide'!$AU$253="","",'Deal_Master_Wide'!$AU$253)</x:f>
        <x:v>Not reviewed</x:v>
      </x:c>
      <x:c r="D1754" s="52" t="str">
        <x:f>IF('Deal_Master_Wide'!$AV$253="","",'Deal_Master_Wide'!$AV$253)</x:f>
        <x:v>Not assessed</x:v>
      </x:c>
      <x:c r="E1754" s="50" t="n">
        <x:v>0</x:v>
      </x:c>
      <x:c r="F1754" s="52" t="str">
        <x:f>IF(OR($C1754="High-confidence innovation-driven",$C1754="Medium-confidence innovation-driven"),1,IF($C1754="Clear alternative-rationale",0,""))</x:f>
      </x:c>
      <x:c r="G1754" s="52" t="str">
        <x:f>IF('Deal_Master_Wide'!$M$253="","",'Deal_Master_Wide'!$M$253)</x:f>
        <x:v>Review</x:v>
      </x:c>
      <x:c r="H1754" s="50" t="str">
        <x:v>Cilag GmbH International</x:v>
      </x:c>
      <x:c r="I1754" s="50" t="str">
        <x:v>Covagen AG (Inactive)</x:v>
      </x:c>
      <x:c r="J1754" s="50" t="n">
        <x:v>2014</x:v>
      </x:c>
      <x:c r="K1754" s="50" t="n">
        <x:v>-1</x:v>
      </x:c>
      <x:c r="L1754" s="50" t="n">
        <x:v>2013</x:v>
      </x:c>
      <x:c r="M1754" s="50" t="n">
        <x:v>0</x:v>
      </x:c>
      <x:c r="N1754" s="50" t="n">
        <x:v>0</x:v>
      </x:c>
      <x:c r="O1754" s="52" t="str">
        <x:f>IF($F1754="","",$F1754*$M1754)</x:f>
      </x:c>
      <x:c r="P1754" s="54" t="str">
        <x:f>IF('Deal_Master_Wide'!$BR$253="","",'Deal_Master_Wide'!$BR$253)</x:f>
      </x:c>
      <x:c r="Q1754" s="54" t="str">
        <x:f>IF('Deal_Master_Wide'!$BY$253="","",'Deal_Master_Wide'!$BY$253)</x:f>
      </x:c>
      <x:c r="R1754" s="54" t="str">
        <x:f>IF('Deal_Master_Wide'!$CF$253="","",'Deal_Master_Wide'!$CF$253)</x:f>
      </x:c>
      <x:c r="S1754" s="54" t="str">
        <x:f>IF('Deal_Master_Wide'!$CM$253="","",'Deal_Master_Wide'!$CM$253)</x:f>
      </x:c>
      <x:c r="T1754" s="54" t="str">
        <x:f>IF('Deal_Master_Wide'!$CT$253="","",'Deal_Master_Wide'!$CT$253)</x:f>
      </x:c>
      <x:c r="U1754" s="54" t="str">
        <x:f>IF('Deal_Master_Wide'!$DA$253="","",'Deal_Master_Wide'!$DA$253)</x:f>
      </x:c>
      <x:c r="V1754" s="56" t="str">
        <x:f>IF('Deal_Master_Wide'!$DH$253="","",'Deal_Master_Wide'!$DH$253)</x:f>
      </x:c>
      <x:c r="W1754" s="56" t="str">
        <x:f>IF('Deal_Master_Wide'!$DO$253="","",'Deal_Master_Wide'!$DO$253)</x:f>
      </x:c>
      <x:c r="X1754" s="56" t="str">
        <x:f>IF('Deal_Master_Wide'!$DV$253="","",'Deal_Master_Wide'!$DV$253)</x:f>
      </x:c>
      <x:c r="Y1754" s="118" t="str">
        <x:f>IF('Deal_Master_Wide'!$EC$253="","",'Deal_Master_Wide'!$EC$253)</x:f>
      </x:c>
      <x:c r="Z1754" s="118" t="str">
        <x:f>IF('Deal_Master_Wide'!$EJ$253="","",'Deal_Master_Wide'!$EJ$253)</x:f>
      </x:c>
      <x:c r="AA1754" s="52" t="str">
        <x:f>IF('Deal_Master_Wide'!$AL$253="","",'Deal_Master_Wide'!$AL$253)</x:f>
        <x:v>Unknown</x:v>
      </x:c>
      <x:c r="AB1754" s="54" t="str">
        <x:f>IF('Deal_Master_Wide'!$AF$253="","",'Deal_Master_Wide'!$AF$253)</x:f>
      </x:c>
      <x:c r="AC1754" s="52" t="str">
        <x:f>IF(COUNT($P1754,$Q1754,$R1754,$S1754,$T1754,$U1754,$V1754,$W1754,$X1754)=9,"Yes","No")</x:f>
        <x:v>No</x:v>
      </x:c>
      <x:c r="AD1754" s="52" t="str">
        <x:f>IF(COUNT($Y1754,$Z1754)=2,"Yes","No")</x:f>
        <x:v>No</x:v>
      </x:c>
      <x:c r="AE1754" s="50" t="str"/>
      <x:c r="AF1754" t="str"/>
    </x:row>
    <x:row r="1755" ht="20" customHeight="1">
      <x:c r="A1755" s="50" t="str">
        <x:v>CTL-0251</x:v>
      </x:c>
      <x:c r="B1755" s="50" t="str">
        <x:v>Candidate alternative-rationale group</x:v>
      </x:c>
      <x:c r="C1755" s="52" t="str">
        <x:f>IF('Deal_Master_Wide'!$AU$253="","",'Deal_Master_Wide'!$AU$253)</x:f>
        <x:v>Not reviewed</x:v>
      </x:c>
      <x:c r="D1755" s="52" t="str">
        <x:f>IF('Deal_Master_Wide'!$AV$253="","",'Deal_Master_Wide'!$AV$253)</x:f>
        <x:v>Not assessed</x:v>
      </x:c>
      <x:c r="E1755" s="50" t="n">
        <x:v>0</x:v>
      </x:c>
      <x:c r="F1755" s="52" t="str">
        <x:f>IF(OR($C1755="High-confidence innovation-driven",$C1755="Medium-confidence innovation-driven"),1,IF($C1755="Clear alternative-rationale",0,""))</x:f>
      </x:c>
      <x:c r="G1755" s="52" t="str">
        <x:f>IF('Deal_Master_Wide'!$M$253="","",'Deal_Master_Wide'!$M$253)</x:f>
        <x:v>Review</x:v>
      </x:c>
      <x:c r="H1755" s="50" t="str">
        <x:v>Cilag GmbH International</x:v>
      </x:c>
      <x:c r="I1755" s="50" t="str">
        <x:v>Covagen AG (Inactive)</x:v>
      </x:c>
      <x:c r="J1755" s="50" t="n">
        <x:v>2014</x:v>
      </x:c>
      <x:c r="K1755" s="50" t="n">
        <x:v>0</x:v>
      </x:c>
      <x:c r="L1755" s="50" t="n">
        <x:v>2014</x:v>
      </x:c>
      <x:c r="M1755" s="50" t="n">
        <x:v>0</x:v>
      </x:c>
      <x:c r="N1755" s="50" t="n">
        <x:v>1</x:v>
      </x:c>
      <x:c r="O1755" s="52" t="str">
        <x:f>IF($F1755="","",$F1755*$M1755)</x:f>
      </x:c>
      <x:c r="P1755" s="54" t="str">
        <x:f>IF('Deal_Master_Wide'!$BS$253="","",'Deal_Master_Wide'!$BS$253)</x:f>
      </x:c>
      <x:c r="Q1755" s="54" t="str">
        <x:f>IF('Deal_Master_Wide'!$BZ$253="","",'Deal_Master_Wide'!$BZ$253)</x:f>
      </x:c>
      <x:c r="R1755" s="54" t="str">
        <x:f>IF('Deal_Master_Wide'!$CG$253="","",'Deal_Master_Wide'!$CG$253)</x:f>
      </x:c>
      <x:c r="S1755" s="54" t="str">
        <x:f>IF('Deal_Master_Wide'!$CN$253="","",'Deal_Master_Wide'!$CN$253)</x:f>
      </x:c>
      <x:c r="T1755" s="54" t="str">
        <x:f>IF('Deal_Master_Wide'!$CU$253="","",'Deal_Master_Wide'!$CU$253)</x:f>
      </x:c>
      <x:c r="U1755" s="54" t="str">
        <x:f>IF('Deal_Master_Wide'!$DB$253="","",'Deal_Master_Wide'!$DB$253)</x:f>
      </x:c>
      <x:c r="V1755" s="56" t="str">
        <x:f>IF('Deal_Master_Wide'!$DI$253="","",'Deal_Master_Wide'!$DI$253)</x:f>
      </x:c>
      <x:c r="W1755" s="56" t="str">
        <x:f>IF('Deal_Master_Wide'!$DP$253="","",'Deal_Master_Wide'!$DP$253)</x:f>
      </x:c>
      <x:c r="X1755" s="56" t="str">
        <x:f>IF('Deal_Master_Wide'!$DW$253="","",'Deal_Master_Wide'!$DW$253)</x:f>
      </x:c>
      <x:c r="Y1755" s="118" t="str">
        <x:f>IF('Deal_Master_Wide'!$ED$253="","",'Deal_Master_Wide'!$ED$253)</x:f>
      </x:c>
      <x:c r="Z1755" s="118" t="str">
        <x:f>IF('Deal_Master_Wide'!$EK$253="","",'Deal_Master_Wide'!$EK$253)</x:f>
      </x:c>
      <x:c r="AA1755" s="52" t="str">
        <x:f>IF('Deal_Master_Wide'!$AL$253="","",'Deal_Master_Wide'!$AL$253)</x:f>
        <x:v>Unknown</x:v>
      </x:c>
      <x:c r="AB1755" s="54" t="str">
        <x:f>IF('Deal_Master_Wide'!$AF$253="","",'Deal_Master_Wide'!$AF$253)</x:f>
      </x:c>
      <x:c r="AC1755" s="52" t="str">
        <x:f>IF(COUNT($P1755,$Q1755,$R1755,$S1755,$T1755,$U1755,$V1755,$W1755,$X1755)=9,"Yes","No")</x:f>
        <x:v>No</x:v>
      </x:c>
      <x:c r="AD1755" s="52" t="str">
        <x:f>IF(COUNT($Y1755,$Z1755)=2,"Yes","No")</x:f>
        <x:v>No</x:v>
      </x:c>
      <x:c r="AE1755" s="50" t="str"/>
      <x:c r="AF1755" t="str"/>
    </x:row>
    <x:row r="1756" ht="20" customHeight="1">
      <x:c r="A1756" s="50" t="str">
        <x:v>CTL-0251</x:v>
      </x:c>
      <x:c r="B1756" s="50" t="str">
        <x:v>Candidate alternative-rationale group</x:v>
      </x:c>
      <x:c r="C1756" s="52" t="str">
        <x:f>IF('Deal_Master_Wide'!$AU$253="","",'Deal_Master_Wide'!$AU$253)</x:f>
        <x:v>Not reviewed</x:v>
      </x:c>
      <x:c r="D1756" s="52" t="str">
        <x:f>IF('Deal_Master_Wide'!$AV$253="","",'Deal_Master_Wide'!$AV$253)</x:f>
        <x:v>Not assessed</x:v>
      </x:c>
      <x:c r="E1756" s="50" t="n">
        <x:v>0</x:v>
      </x:c>
      <x:c r="F1756" s="52" t="str">
        <x:f>IF(OR($C1756="High-confidence innovation-driven",$C1756="Medium-confidence innovation-driven"),1,IF($C1756="Clear alternative-rationale",0,""))</x:f>
      </x:c>
      <x:c r="G1756" s="52" t="str">
        <x:f>IF('Deal_Master_Wide'!$M$253="","",'Deal_Master_Wide'!$M$253)</x:f>
        <x:v>Review</x:v>
      </x:c>
      <x:c r="H1756" s="50" t="str">
        <x:v>Cilag GmbH International</x:v>
      </x:c>
      <x:c r="I1756" s="50" t="str">
        <x:v>Covagen AG (Inactive)</x:v>
      </x:c>
      <x:c r="J1756" s="50" t="n">
        <x:v>2014</x:v>
      </x:c>
      <x:c r="K1756" s="50" t="n">
        <x:v>1</x:v>
      </x:c>
      <x:c r="L1756" s="50" t="n">
        <x:v>2015</x:v>
      </x:c>
      <x:c r="M1756" s="50" t="n">
        <x:v>1</x:v>
      </x:c>
      <x:c r="N1756" s="50" t="n">
        <x:v>1</x:v>
      </x:c>
      <x:c r="O1756" s="52" t="str">
        <x:f>IF($F1756="","",$F1756*$M1756)</x:f>
      </x:c>
      <x:c r="P1756" s="54" t="str">
        <x:f>IF('Deal_Master_Wide'!$BT$253="","",'Deal_Master_Wide'!$BT$253)</x:f>
      </x:c>
      <x:c r="Q1756" s="54" t="str">
        <x:f>IF('Deal_Master_Wide'!$CA$253="","",'Deal_Master_Wide'!$CA$253)</x:f>
      </x:c>
      <x:c r="R1756" s="54" t="str">
        <x:f>IF('Deal_Master_Wide'!$CH$253="","",'Deal_Master_Wide'!$CH$253)</x:f>
      </x:c>
      <x:c r="S1756" s="54" t="str">
        <x:f>IF('Deal_Master_Wide'!$CO$253="","",'Deal_Master_Wide'!$CO$253)</x:f>
      </x:c>
      <x:c r="T1756" s="54" t="str">
        <x:f>IF('Deal_Master_Wide'!$CV$253="","",'Deal_Master_Wide'!$CV$253)</x:f>
      </x:c>
      <x:c r="U1756" s="54" t="str">
        <x:f>IF('Deal_Master_Wide'!$DC$253="","",'Deal_Master_Wide'!$DC$253)</x:f>
      </x:c>
      <x:c r="V1756" s="56" t="str">
        <x:f>IF('Deal_Master_Wide'!$DJ$253="","",'Deal_Master_Wide'!$DJ$253)</x:f>
      </x:c>
      <x:c r="W1756" s="56" t="str">
        <x:f>IF('Deal_Master_Wide'!$DQ$253="","",'Deal_Master_Wide'!$DQ$253)</x:f>
      </x:c>
      <x:c r="X1756" s="56" t="str">
        <x:f>IF('Deal_Master_Wide'!$DX$253="","",'Deal_Master_Wide'!$DX$253)</x:f>
      </x:c>
      <x:c r="Y1756" s="118" t="str">
        <x:f>IF('Deal_Master_Wide'!$EE$253="","",'Deal_Master_Wide'!$EE$253)</x:f>
      </x:c>
      <x:c r="Z1756" s="118" t="str">
        <x:f>IF('Deal_Master_Wide'!$EL$253="","",'Deal_Master_Wide'!$EL$253)</x:f>
      </x:c>
      <x:c r="AA1756" s="52" t="str">
        <x:f>IF('Deal_Master_Wide'!$AL$253="","",'Deal_Master_Wide'!$AL$253)</x:f>
        <x:v>Unknown</x:v>
      </x:c>
      <x:c r="AB1756" s="54" t="str">
        <x:f>IF('Deal_Master_Wide'!$AF$253="","",'Deal_Master_Wide'!$AF$253)</x:f>
      </x:c>
      <x:c r="AC1756" s="52" t="str">
        <x:f>IF(COUNT($P1756,$Q1756,$R1756,$S1756,$T1756,$U1756,$V1756,$W1756,$X1756)=9,"Yes","No")</x:f>
        <x:v>No</x:v>
      </x:c>
      <x:c r="AD1756" s="52" t="str">
        <x:f>IF(COUNT($Y1756,$Z1756)=2,"Yes","No")</x:f>
        <x:v>No</x:v>
      </x:c>
      <x:c r="AE1756" s="50" t="str"/>
      <x:c r="AF1756" t="str"/>
    </x:row>
    <x:row r="1757" ht="20" customHeight="1">
      <x:c r="A1757" s="50" t="str">
        <x:v>CTL-0251</x:v>
      </x:c>
      <x:c r="B1757" s="50" t="str">
        <x:v>Candidate alternative-rationale group</x:v>
      </x:c>
      <x:c r="C1757" s="52" t="str">
        <x:f>IF('Deal_Master_Wide'!$AU$253="","",'Deal_Master_Wide'!$AU$253)</x:f>
        <x:v>Not reviewed</x:v>
      </x:c>
      <x:c r="D1757" s="52" t="str">
        <x:f>IF('Deal_Master_Wide'!$AV$253="","",'Deal_Master_Wide'!$AV$253)</x:f>
        <x:v>Not assessed</x:v>
      </x:c>
      <x:c r="E1757" s="50" t="n">
        <x:v>0</x:v>
      </x:c>
      <x:c r="F1757" s="52" t="str">
        <x:f>IF(OR($C1757="High-confidence innovation-driven",$C1757="Medium-confidence innovation-driven"),1,IF($C1757="Clear alternative-rationale",0,""))</x:f>
      </x:c>
      <x:c r="G1757" s="52" t="str">
        <x:f>IF('Deal_Master_Wide'!$M$253="","",'Deal_Master_Wide'!$M$253)</x:f>
        <x:v>Review</x:v>
      </x:c>
      <x:c r="H1757" s="50" t="str">
        <x:v>Cilag GmbH International</x:v>
      </x:c>
      <x:c r="I1757" s="50" t="str">
        <x:v>Covagen AG (Inactive)</x:v>
      </x:c>
      <x:c r="J1757" s="50" t="n">
        <x:v>2014</x:v>
      </x:c>
      <x:c r="K1757" s="50" t="n">
        <x:v>2</x:v>
      </x:c>
      <x:c r="L1757" s="50" t="n">
        <x:v>2016</x:v>
      </x:c>
      <x:c r="M1757" s="50" t="n">
        <x:v>1</x:v>
      </x:c>
      <x:c r="N1757" s="50" t="n">
        <x:v>1</x:v>
      </x:c>
      <x:c r="O1757" s="52" t="str">
        <x:f>IF($F1757="","",$F1757*$M1757)</x:f>
      </x:c>
      <x:c r="P1757" s="54" t="str">
        <x:f>IF('Deal_Master_Wide'!$BU$253="","",'Deal_Master_Wide'!$BU$253)</x:f>
      </x:c>
      <x:c r="Q1757" s="54" t="str">
        <x:f>IF('Deal_Master_Wide'!$CB$253="","",'Deal_Master_Wide'!$CB$253)</x:f>
      </x:c>
      <x:c r="R1757" s="54" t="str">
        <x:f>IF('Deal_Master_Wide'!$CI$253="","",'Deal_Master_Wide'!$CI$253)</x:f>
      </x:c>
      <x:c r="S1757" s="54" t="str">
        <x:f>IF('Deal_Master_Wide'!$CP$253="","",'Deal_Master_Wide'!$CP$253)</x:f>
      </x:c>
      <x:c r="T1757" s="54" t="str">
        <x:f>IF('Deal_Master_Wide'!$CW$253="","",'Deal_Master_Wide'!$CW$253)</x:f>
      </x:c>
      <x:c r="U1757" s="54" t="str">
        <x:f>IF('Deal_Master_Wide'!$DD$253="","",'Deal_Master_Wide'!$DD$253)</x:f>
      </x:c>
      <x:c r="V1757" s="56" t="str">
        <x:f>IF('Deal_Master_Wide'!$DK$253="","",'Deal_Master_Wide'!$DK$253)</x:f>
      </x:c>
      <x:c r="W1757" s="56" t="str">
        <x:f>IF('Deal_Master_Wide'!$DR$253="","",'Deal_Master_Wide'!$DR$253)</x:f>
      </x:c>
      <x:c r="X1757" s="56" t="str">
        <x:f>IF('Deal_Master_Wide'!$DY$253="","",'Deal_Master_Wide'!$DY$253)</x:f>
      </x:c>
      <x:c r="Y1757" s="118" t="str">
        <x:f>IF('Deal_Master_Wide'!$EF$253="","",'Deal_Master_Wide'!$EF$253)</x:f>
      </x:c>
      <x:c r="Z1757" s="118" t="str">
        <x:f>IF('Deal_Master_Wide'!$EM$253="","",'Deal_Master_Wide'!$EM$253)</x:f>
      </x:c>
      <x:c r="AA1757" s="52" t="str">
        <x:f>IF('Deal_Master_Wide'!$AL$253="","",'Deal_Master_Wide'!$AL$253)</x:f>
        <x:v>Unknown</x:v>
      </x:c>
      <x:c r="AB1757" s="54" t="str">
        <x:f>IF('Deal_Master_Wide'!$AF$253="","",'Deal_Master_Wide'!$AF$253)</x:f>
      </x:c>
      <x:c r="AC1757" s="52" t="str">
        <x:f>IF(COUNT($P1757,$Q1757,$R1757,$S1757,$T1757,$U1757,$V1757,$W1757,$X1757)=9,"Yes","No")</x:f>
        <x:v>No</x:v>
      </x:c>
      <x:c r="AD1757" s="52" t="str">
        <x:f>IF(COUNT($Y1757,$Z1757)=2,"Yes","No")</x:f>
        <x:v>No</x:v>
      </x:c>
      <x:c r="AE1757" s="50" t="str"/>
      <x:c r="AF1757" t="str"/>
    </x:row>
    <x:row r="1758" ht="20" customHeight="1">
      <x:c r="A1758" s="50" t="str">
        <x:v>CTL-0251</x:v>
      </x:c>
      <x:c r="B1758" s="50" t="str">
        <x:v>Candidate alternative-rationale group</x:v>
      </x:c>
      <x:c r="C1758" s="52" t="str">
        <x:f>IF('Deal_Master_Wide'!$AU$253="","",'Deal_Master_Wide'!$AU$253)</x:f>
        <x:v>Not reviewed</x:v>
      </x:c>
      <x:c r="D1758" s="52" t="str">
        <x:f>IF('Deal_Master_Wide'!$AV$253="","",'Deal_Master_Wide'!$AV$253)</x:f>
        <x:v>Not assessed</x:v>
      </x:c>
      <x:c r="E1758" s="50" t="n">
        <x:v>0</x:v>
      </x:c>
      <x:c r="F1758" s="52" t="str">
        <x:f>IF(OR($C1758="High-confidence innovation-driven",$C1758="Medium-confidence innovation-driven"),1,IF($C1758="Clear alternative-rationale",0,""))</x:f>
      </x:c>
      <x:c r="G1758" s="52" t="str">
        <x:f>IF('Deal_Master_Wide'!$M$253="","",'Deal_Master_Wide'!$M$253)</x:f>
        <x:v>Review</x:v>
      </x:c>
      <x:c r="H1758" s="50" t="str">
        <x:v>Cilag GmbH International</x:v>
      </x:c>
      <x:c r="I1758" s="50" t="str">
        <x:v>Covagen AG (Inactive)</x:v>
      </x:c>
      <x:c r="J1758" s="50" t="n">
        <x:v>2014</x:v>
      </x:c>
      <x:c r="K1758" s="50" t="n">
        <x:v>3</x:v>
      </x:c>
      <x:c r="L1758" s="50" t="n">
        <x:v>2017</x:v>
      </x:c>
      <x:c r="M1758" s="50" t="n">
        <x:v>1</x:v>
      </x:c>
      <x:c r="N1758" s="50" t="n">
        <x:v>1</x:v>
      </x:c>
      <x:c r="O1758" s="52" t="str">
        <x:f>IF($F1758="","",$F1758*$M1758)</x:f>
      </x:c>
      <x:c r="P1758" s="54" t="str">
        <x:f>IF('Deal_Master_Wide'!$BV$253="","",'Deal_Master_Wide'!$BV$253)</x:f>
      </x:c>
      <x:c r="Q1758" s="54" t="str">
        <x:f>IF('Deal_Master_Wide'!$CC$253="","",'Deal_Master_Wide'!$CC$253)</x:f>
      </x:c>
      <x:c r="R1758" s="54" t="str">
        <x:f>IF('Deal_Master_Wide'!$CJ$253="","",'Deal_Master_Wide'!$CJ$253)</x:f>
      </x:c>
      <x:c r="S1758" s="54" t="str">
        <x:f>IF('Deal_Master_Wide'!$CQ$253="","",'Deal_Master_Wide'!$CQ$253)</x:f>
      </x:c>
      <x:c r="T1758" s="54" t="str">
        <x:f>IF('Deal_Master_Wide'!$CX$253="","",'Deal_Master_Wide'!$CX$253)</x:f>
      </x:c>
      <x:c r="U1758" s="54" t="str">
        <x:f>IF('Deal_Master_Wide'!$DE$253="","",'Deal_Master_Wide'!$DE$253)</x:f>
      </x:c>
      <x:c r="V1758" s="56" t="str">
        <x:f>IF('Deal_Master_Wide'!$DL$253="","",'Deal_Master_Wide'!$DL$253)</x:f>
      </x:c>
      <x:c r="W1758" s="56" t="str">
        <x:f>IF('Deal_Master_Wide'!$DS$253="","",'Deal_Master_Wide'!$DS$253)</x:f>
      </x:c>
      <x:c r="X1758" s="56" t="str">
        <x:f>IF('Deal_Master_Wide'!$DZ$253="","",'Deal_Master_Wide'!$DZ$253)</x:f>
      </x:c>
      <x:c r="Y1758" s="118" t="str">
        <x:f>IF('Deal_Master_Wide'!$EG$253="","",'Deal_Master_Wide'!$EG$253)</x:f>
      </x:c>
      <x:c r="Z1758" s="118" t="str">
        <x:f>IF('Deal_Master_Wide'!$EN$253="","",'Deal_Master_Wide'!$EN$253)</x:f>
      </x:c>
      <x:c r="AA1758" s="52" t="str">
        <x:f>IF('Deal_Master_Wide'!$AL$253="","",'Deal_Master_Wide'!$AL$253)</x:f>
        <x:v>Unknown</x:v>
      </x:c>
      <x:c r="AB1758" s="54" t="str">
        <x:f>IF('Deal_Master_Wide'!$AF$253="","",'Deal_Master_Wide'!$AF$253)</x:f>
      </x:c>
      <x:c r="AC1758" s="52" t="str">
        <x:f>IF(COUNT($P1758,$Q1758,$R1758,$S1758,$T1758,$U1758,$V1758,$W1758,$X1758)=9,"Yes","No")</x:f>
        <x:v>No</x:v>
      </x:c>
      <x:c r="AD1758" s="52" t="str">
        <x:f>IF(COUNT($Y1758,$Z1758)=2,"Yes","No")</x:f>
        <x:v>No</x:v>
      </x:c>
      <x:c r="AE1758" s="50" t="str"/>
      <x:c r="AF1758" t="str"/>
    </x:row>
    <x:row r="1759" ht="20" customHeight="1">
      <x:c r="A1759" s="50" t="str">
        <x:v>CTL-0252</x:v>
      </x:c>
      <x:c r="B1759" s="50" t="str">
        <x:v>Candidate alternative-rationale group</x:v>
      </x:c>
      <x:c r="C1759" s="52" t="str">
        <x:f>IF('Deal_Master_Wide'!$AU$254="","",'Deal_Master_Wide'!$AU$254)</x:f>
        <x:v>Not reviewed</x:v>
      </x:c>
      <x:c r="D1759" s="52" t="str">
        <x:f>IF('Deal_Master_Wide'!$AV$254="","",'Deal_Master_Wide'!$AV$254)</x:f>
        <x:v>Not assessed</x:v>
      </x:c>
      <x:c r="E1759" s="50" t="n">
        <x:v>0</x:v>
      </x:c>
      <x:c r="F1759" s="52" t="str">
        <x:f>IF(OR($C1759="High-confidence innovation-driven",$C1759="Medium-confidence innovation-driven"),1,IF($C1759="Clear alternative-rationale",0,""))</x:f>
      </x:c>
      <x:c r="G1759" s="52" t="str">
        <x:f>IF('Deal_Master_Wide'!$M$254="","",'Deal_Master_Wide'!$M$254)</x:f>
        <x:v>Review</x:v>
      </x:c>
      <x:c r="H1759" s="50" t="str">
        <x:v>Abbey Pharma (trading as Intrapharm Laboratories, Ltd.)</x:v>
      </x:c>
      <x:c r="I1759" s="50" t="str">
        <x:v>Peckforton Pharmaceuticals Ltd (Inactive)</x:v>
      </x:c>
      <x:c r="J1759" s="50" t="n">
        <x:v>2014</x:v>
      </x:c>
      <x:c r="K1759" s="50" t="n">
        <x:v>-3</x:v>
      </x:c>
      <x:c r="L1759" s="50" t="n">
        <x:v>2011</x:v>
      </x:c>
      <x:c r="M1759" s="50" t="n">
        <x:v>0</x:v>
      </x:c>
      <x:c r="N1759" s="50" t="n">
        <x:v>0</x:v>
      </x:c>
      <x:c r="O1759" s="52" t="str">
        <x:f>IF($F1759="","",$F1759*$M1759)</x:f>
      </x:c>
      <x:c r="P1759" s="54" t="str">
        <x:f>IF('Deal_Master_Wide'!$BP$254="","",'Deal_Master_Wide'!$BP$254)</x:f>
      </x:c>
      <x:c r="Q1759" s="54" t="str">
        <x:f>IF('Deal_Master_Wide'!$BW$254="","",'Deal_Master_Wide'!$BW$254)</x:f>
      </x:c>
      <x:c r="R1759" s="54" t="str">
        <x:f>IF('Deal_Master_Wide'!$CD$254="","",'Deal_Master_Wide'!$CD$254)</x:f>
      </x:c>
      <x:c r="S1759" s="54" t="str">
        <x:f>IF('Deal_Master_Wide'!$CK$254="","",'Deal_Master_Wide'!$CK$254)</x:f>
      </x:c>
      <x:c r="T1759" s="54" t="str">
        <x:f>IF('Deal_Master_Wide'!$CR$254="","",'Deal_Master_Wide'!$CR$254)</x:f>
      </x:c>
      <x:c r="U1759" s="54" t="str">
        <x:f>IF('Deal_Master_Wide'!$CY$254="","",'Deal_Master_Wide'!$CY$254)</x:f>
      </x:c>
      <x:c r="V1759" s="56" t="str">
        <x:f>IF('Deal_Master_Wide'!$DF$254="","",'Deal_Master_Wide'!$DF$254)</x:f>
      </x:c>
      <x:c r="W1759" s="56" t="str">
        <x:f>IF('Deal_Master_Wide'!$DM$254="","",'Deal_Master_Wide'!$DM$254)</x:f>
      </x:c>
      <x:c r="X1759" s="56" t="str">
        <x:f>IF('Deal_Master_Wide'!$DT$254="","",'Deal_Master_Wide'!$DT$254)</x:f>
      </x:c>
      <x:c r="Y1759" s="118" t="str">
        <x:f>IF('Deal_Master_Wide'!$EA$254="","",'Deal_Master_Wide'!$EA$254)</x:f>
      </x:c>
      <x:c r="Z1759" s="118" t="str">
        <x:f>IF('Deal_Master_Wide'!$EH$254="","",'Deal_Master_Wide'!$EH$254)</x:f>
      </x:c>
      <x:c r="AA1759" s="52" t="str">
        <x:f>IF('Deal_Master_Wide'!$AL$254="","",'Deal_Master_Wide'!$AL$254)</x:f>
        <x:v>Unknown</x:v>
      </x:c>
      <x:c r="AB1759" s="54" t="str">
        <x:f>IF('Deal_Master_Wide'!$AF$254="","",'Deal_Master_Wide'!$AF$254)</x:f>
      </x:c>
      <x:c r="AC1759" s="52" t="str">
        <x:f>IF(COUNT($P1759,$Q1759,$R1759,$S1759,$T1759,$U1759,$V1759,$W1759,$X1759)=9,"Yes","No")</x:f>
        <x:v>No</x:v>
      </x:c>
      <x:c r="AD1759" s="52" t="str">
        <x:f>IF(COUNT($Y1759,$Z1759)=2,"Yes","No")</x:f>
        <x:v>No</x:v>
      </x:c>
      <x:c r="AE1759" s="50" t="str"/>
      <x:c r="AF1759" t="str"/>
    </x:row>
    <x:row r="1760" ht="20" customHeight="1">
      <x:c r="A1760" s="50" t="str">
        <x:v>CTL-0252</x:v>
      </x:c>
      <x:c r="B1760" s="50" t="str">
        <x:v>Candidate alternative-rationale group</x:v>
      </x:c>
      <x:c r="C1760" s="52" t="str">
        <x:f>IF('Deal_Master_Wide'!$AU$254="","",'Deal_Master_Wide'!$AU$254)</x:f>
        <x:v>Not reviewed</x:v>
      </x:c>
      <x:c r="D1760" s="52" t="str">
        <x:f>IF('Deal_Master_Wide'!$AV$254="","",'Deal_Master_Wide'!$AV$254)</x:f>
        <x:v>Not assessed</x:v>
      </x:c>
      <x:c r="E1760" s="50" t="n">
        <x:v>0</x:v>
      </x:c>
      <x:c r="F1760" s="52" t="str">
        <x:f>IF(OR($C1760="High-confidence innovation-driven",$C1760="Medium-confidence innovation-driven"),1,IF($C1760="Clear alternative-rationale",0,""))</x:f>
      </x:c>
      <x:c r="G1760" s="52" t="str">
        <x:f>IF('Deal_Master_Wide'!$M$254="","",'Deal_Master_Wide'!$M$254)</x:f>
        <x:v>Review</x:v>
      </x:c>
      <x:c r="H1760" s="50" t="str">
        <x:v>Abbey Pharma (trading as Intrapharm Laboratories, Ltd.)</x:v>
      </x:c>
      <x:c r="I1760" s="50" t="str">
        <x:v>Peckforton Pharmaceuticals Ltd (Inactive)</x:v>
      </x:c>
      <x:c r="J1760" s="50" t="n">
        <x:v>2014</x:v>
      </x:c>
      <x:c r="K1760" s="50" t="n">
        <x:v>-2</x:v>
      </x:c>
      <x:c r="L1760" s="50" t="n">
        <x:v>2012</x:v>
      </x:c>
      <x:c r="M1760" s="50" t="n">
        <x:v>0</x:v>
      </x:c>
      <x:c r="N1760" s="50" t="n">
        <x:v>0</x:v>
      </x:c>
      <x:c r="O1760" s="52" t="str">
        <x:f>IF($F1760="","",$F1760*$M1760)</x:f>
      </x:c>
      <x:c r="P1760" s="54" t="str">
        <x:f>IF('Deal_Master_Wide'!$BQ$254="","",'Deal_Master_Wide'!$BQ$254)</x:f>
      </x:c>
      <x:c r="Q1760" s="54" t="str">
        <x:f>IF('Deal_Master_Wide'!$BX$254="","",'Deal_Master_Wide'!$BX$254)</x:f>
      </x:c>
      <x:c r="R1760" s="54" t="str">
        <x:f>IF('Deal_Master_Wide'!$CE$254="","",'Deal_Master_Wide'!$CE$254)</x:f>
      </x:c>
      <x:c r="S1760" s="54" t="str">
        <x:f>IF('Deal_Master_Wide'!$CL$254="","",'Deal_Master_Wide'!$CL$254)</x:f>
      </x:c>
      <x:c r="T1760" s="54" t="str">
        <x:f>IF('Deal_Master_Wide'!$CS$254="","",'Deal_Master_Wide'!$CS$254)</x:f>
      </x:c>
      <x:c r="U1760" s="54" t="str">
        <x:f>IF('Deal_Master_Wide'!$CZ$254="","",'Deal_Master_Wide'!$CZ$254)</x:f>
      </x:c>
      <x:c r="V1760" s="56" t="str">
        <x:f>IF('Deal_Master_Wide'!$DG$254="","",'Deal_Master_Wide'!$DG$254)</x:f>
      </x:c>
      <x:c r="W1760" s="56" t="str">
        <x:f>IF('Deal_Master_Wide'!$DN$254="","",'Deal_Master_Wide'!$DN$254)</x:f>
      </x:c>
      <x:c r="X1760" s="56" t="str">
        <x:f>IF('Deal_Master_Wide'!$DU$254="","",'Deal_Master_Wide'!$DU$254)</x:f>
      </x:c>
      <x:c r="Y1760" s="118" t="str">
        <x:f>IF('Deal_Master_Wide'!$EB$254="","",'Deal_Master_Wide'!$EB$254)</x:f>
      </x:c>
      <x:c r="Z1760" s="118" t="str">
        <x:f>IF('Deal_Master_Wide'!$EI$254="","",'Deal_Master_Wide'!$EI$254)</x:f>
      </x:c>
      <x:c r="AA1760" s="52" t="str">
        <x:f>IF('Deal_Master_Wide'!$AL$254="","",'Deal_Master_Wide'!$AL$254)</x:f>
        <x:v>Unknown</x:v>
      </x:c>
      <x:c r="AB1760" s="54" t="str">
        <x:f>IF('Deal_Master_Wide'!$AF$254="","",'Deal_Master_Wide'!$AF$254)</x:f>
      </x:c>
      <x:c r="AC1760" s="52" t="str">
        <x:f>IF(COUNT($P1760,$Q1760,$R1760,$S1760,$T1760,$U1760,$V1760,$W1760,$X1760)=9,"Yes","No")</x:f>
        <x:v>No</x:v>
      </x:c>
      <x:c r="AD1760" s="52" t="str">
        <x:f>IF(COUNT($Y1760,$Z1760)=2,"Yes","No")</x:f>
        <x:v>No</x:v>
      </x:c>
      <x:c r="AE1760" s="50" t="str"/>
      <x:c r="AF1760" t="str"/>
    </x:row>
    <x:row r="1761" ht="20" customHeight="1">
      <x:c r="A1761" s="50" t="str">
        <x:v>CTL-0252</x:v>
      </x:c>
      <x:c r="B1761" s="50" t="str">
        <x:v>Candidate alternative-rationale group</x:v>
      </x:c>
      <x:c r="C1761" s="52" t="str">
        <x:f>IF('Deal_Master_Wide'!$AU$254="","",'Deal_Master_Wide'!$AU$254)</x:f>
        <x:v>Not reviewed</x:v>
      </x:c>
      <x:c r="D1761" s="52" t="str">
        <x:f>IF('Deal_Master_Wide'!$AV$254="","",'Deal_Master_Wide'!$AV$254)</x:f>
        <x:v>Not assessed</x:v>
      </x:c>
      <x:c r="E1761" s="50" t="n">
        <x:v>0</x:v>
      </x:c>
      <x:c r="F1761" s="52" t="str">
        <x:f>IF(OR($C1761="High-confidence innovation-driven",$C1761="Medium-confidence innovation-driven"),1,IF($C1761="Clear alternative-rationale",0,""))</x:f>
      </x:c>
      <x:c r="G1761" s="52" t="str">
        <x:f>IF('Deal_Master_Wide'!$M$254="","",'Deal_Master_Wide'!$M$254)</x:f>
        <x:v>Review</x:v>
      </x:c>
      <x:c r="H1761" s="50" t="str">
        <x:v>Abbey Pharma (trading as Intrapharm Laboratories, Ltd.)</x:v>
      </x:c>
      <x:c r="I1761" s="50" t="str">
        <x:v>Peckforton Pharmaceuticals Ltd (Inactive)</x:v>
      </x:c>
      <x:c r="J1761" s="50" t="n">
        <x:v>2014</x:v>
      </x:c>
      <x:c r="K1761" s="50" t="n">
        <x:v>-1</x:v>
      </x:c>
      <x:c r="L1761" s="50" t="n">
        <x:v>2013</x:v>
      </x:c>
      <x:c r="M1761" s="50" t="n">
        <x:v>0</x:v>
      </x:c>
      <x:c r="N1761" s="50" t="n">
        <x:v>0</x:v>
      </x:c>
      <x:c r="O1761" s="52" t="str">
        <x:f>IF($F1761="","",$F1761*$M1761)</x:f>
      </x:c>
      <x:c r="P1761" s="54" t="str">
        <x:f>IF('Deal_Master_Wide'!$BR$254="","",'Deal_Master_Wide'!$BR$254)</x:f>
      </x:c>
      <x:c r="Q1761" s="54" t="str">
        <x:f>IF('Deal_Master_Wide'!$BY$254="","",'Deal_Master_Wide'!$BY$254)</x:f>
      </x:c>
      <x:c r="R1761" s="54" t="str">
        <x:f>IF('Deal_Master_Wide'!$CF$254="","",'Deal_Master_Wide'!$CF$254)</x:f>
      </x:c>
      <x:c r="S1761" s="54" t="str">
        <x:f>IF('Deal_Master_Wide'!$CM$254="","",'Deal_Master_Wide'!$CM$254)</x:f>
      </x:c>
      <x:c r="T1761" s="54" t="str">
        <x:f>IF('Deal_Master_Wide'!$CT$254="","",'Deal_Master_Wide'!$CT$254)</x:f>
      </x:c>
      <x:c r="U1761" s="54" t="str">
        <x:f>IF('Deal_Master_Wide'!$DA$254="","",'Deal_Master_Wide'!$DA$254)</x:f>
      </x:c>
      <x:c r="V1761" s="56" t="str">
        <x:f>IF('Deal_Master_Wide'!$DH$254="","",'Deal_Master_Wide'!$DH$254)</x:f>
      </x:c>
      <x:c r="W1761" s="56" t="str">
        <x:f>IF('Deal_Master_Wide'!$DO$254="","",'Deal_Master_Wide'!$DO$254)</x:f>
      </x:c>
      <x:c r="X1761" s="56" t="str">
        <x:f>IF('Deal_Master_Wide'!$DV$254="","",'Deal_Master_Wide'!$DV$254)</x:f>
      </x:c>
      <x:c r="Y1761" s="118" t="str">
        <x:f>IF('Deal_Master_Wide'!$EC$254="","",'Deal_Master_Wide'!$EC$254)</x:f>
      </x:c>
      <x:c r="Z1761" s="118" t="str">
        <x:f>IF('Deal_Master_Wide'!$EJ$254="","",'Deal_Master_Wide'!$EJ$254)</x:f>
      </x:c>
      <x:c r="AA1761" s="52" t="str">
        <x:f>IF('Deal_Master_Wide'!$AL$254="","",'Deal_Master_Wide'!$AL$254)</x:f>
        <x:v>Unknown</x:v>
      </x:c>
      <x:c r="AB1761" s="54" t="str">
        <x:f>IF('Deal_Master_Wide'!$AF$254="","",'Deal_Master_Wide'!$AF$254)</x:f>
      </x:c>
      <x:c r="AC1761" s="52" t="str">
        <x:f>IF(COUNT($P1761,$Q1761,$R1761,$S1761,$T1761,$U1761,$V1761,$W1761,$X1761)=9,"Yes","No")</x:f>
        <x:v>No</x:v>
      </x:c>
      <x:c r="AD1761" s="52" t="str">
        <x:f>IF(COUNT($Y1761,$Z1761)=2,"Yes","No")</x:f>
        <x:v>No</x:v>
      </x:c>
      <x:c r="AE1761" s="50" t="str"/>
      <x:c r="AF1761" t="str"/>
    </x:row>
    <x:row r="1762" ht="20" customHeight="1">
      <x:c r="A1762" s="50" t="str">
        <x:v>CTL-0252</x:v>
      </x:c>
      <x:c r="B1762" s="50" t="str">
        <x:v>Candidate alternative-rationale group</x:v>
      </x:c>
      <x:c r="C1762" s="52" t="str">
        <x:f>IF('Deal_Master_Wide'!$AU$254="","",'Deal_Master_Wide'!$AU$254)</x:f>
        <x:v>Not reviewed</x:v>
      </x:c>
      <x:c r="D1762" s="52" t="str">
        <x:f>IF('Deal_Master_Wide'!$AV$254="","",'Deal_Master_Wide'!$AV$254)</x:f>
        <x:v>Not assessed</x:v>
      </x:c>
      <x:c r="E1762" s="50" t="n">
        <x:v>0</x:v>
      </x:c>
      <x:c r="F1762" s="52" t="str">
        <x:f>IF(OR($C1762="High-confidence innovation-driven",$C1762="Medium-confidence innovation-driven"),1,IF($C1762="Clear alternative-rationale",0,""))</x:f>
      </x:c>
      <x:c r="G1762" s="52" t="str">
        <x:f>IF('Deal_Master_Wide'!$M$254="","",'Deal_Master_Wide'!$M$254)</x:f>
        <x:v>Review</x:v>
      </x:c>
      <x:c r="H1762" s="50" t="str">
        <x:v>Abbey Pharma (trading as Intrapharm Laboratories, Ltd.)</x:v>
      </x:c>
      <x:c r="I1762" s="50" t="str">
        <x:v>Peckforton Pharmaceuticals Ltd (Inactive)</x:v>
      </x:c>
      <x:c r="J1762" s="50" t="n">
        <x:v>2014</x:v>
      </x:c>
      <x:c r="K1762" s="50" t="n">
        <x:v>0</x:v>
      </x:c>
      <x:c r="L1762" s="50" t="n">
        <x:v>2014</x:v>
      </x:c>
      <x:c r="M1762" s="50" t="n">
        <x:v>0</x:v>
      </x:c>
      <x:c r="N1762" s="50" t="n">
        <x:v>1</x:v>
      </x:c>
      <x:c r="O1762" s="52" t="str">
        <x:f>IF($F1762="","",$F1762*$M1762)</x:f>
      </x:c>
      <x:c r="P1762" s="54" t="str">
        <x:f>IF('Deal_Master_Wide'!$BS$254="","",'Deal_Master_Wide'!$BS$254)</x:f>
      </x:c>
      <x:c r="Q1762" s="54" t="str">
        <x:f>IF('Deal_Master_Wide'!$BZ$254="","",'Deal_Master_Wide'!$BZ$254)</x:f>
      </x:c>
      <x:c r="R1762" s="54" t="str">
        <x:f>IF('Deal_Master_Wide'!$CG$254="","",'Deal_Master_Wide'!$CG$254)</x:f>
      </x:c>
      <x:c r="S1762" s="54" t="str">
        <x:f>IF('Deal_Master_Wide'!$CN$254="","",'Deal_Master_Wide'!$CN$254)</x:f>
      </x:c>
      <x:c r="T1762" s="54" t="str">
        <x:f>IF('Deal_Master_Wide'!$CU$254="","",'Deal_Master_Wide'!$CU$254)</x:f>
      </x:c>
      <x:c r="U1762" s="54" t="str">
        <x:f>IF('Deal_Master_Wide'!$DB$254="","",'Deal_Master_Wide'!$DB$254)</x:f>
      </x:c>
      <x:c r="V1762" s="56" t="str">
        <x:f>IF('Deal_Master_Wide'!$DI$254="","",'Deal_Master_Wide'!$DI$254)</x:f>
      </x:c>
      <x:c r="W1762" s="56" t="str">
        <x:f>IF('Deal_Master_Wide'!$DP$254="","",'Deal_Master_Wide'!$DP$254)</x:f>
      </x:c>
      <x:c r="X1762" s="56" t="str">
        <x:f>IF('Deal_Master_Wide'!$DW$254="","",'Deal_Master_Wide'!$DW$254)</x:f>
      </x:c>
      <x:c r="Y1762" s="118" t="str">
        <x:f>IF('Deal_Master_Wide'!$ED$254="","",'Deal_Master_Wide'!$ED$254)</x:f>
      </x:c>
      <x:c r="Z1762" s="118" t="str">
        <x:f>IF('Deal_Master_Wide'!$EK$254="","",'Deal_Master_Wide'!$EK$254)</x:f>
      </x:c>
      <x:c r="AA1762" s="52" t="str">
        <x:f>IF('Deal_Master_Wide'!$AL$254="","",'Deal_Master_Wide'!$AL$254)</x:f>
        <x:v>Unknown</x:v>
      </x:c>
      <x:c r="AB1762" s="54" t="str">
        <x:f>IF('Deal_Master_Wide'!$AF$254="","",'Deal_Master_Wide'!$AF$254)</x:f>
      </x:c>
      <x:c r="AC1762" s="52" t="str">
        <x:f>IF(COUNT($P1762,$Q1762,$R1762,$S1762,$T1762,$U1762,$V1762,$W1762,$X1762)=9,"Yes","No")</x:f>
        <x:v>No</x:v>
      </x:c>
      <x:c r="AD1762" s="52" t="str">
        <x:f>IF(COUNT($Y1762,$Z1762)=2,"Yes","No")</x:f>
        <x:v>No</x:v>
      </x:c>
      <x:c r="AE1762" s="50" t="str"/>
      <x:c r="AF1762" t="str"/>
    </x:row>
    <x:row r="1763" ht="20" customHeight="1">
      <x:c r="A1763" s="50" t="str">
        <x:v>CTL-0252</x:v>
      </x:c>
      <x:c r="B1763" s="50" t="str">
        <x:v>Candidate alternative-rationale group</x:v>
      </x:c>
      <x:c r="C1763" s="52" t="str">
        <x:f>IF('Deal_Master_Wide'!$AU$254="","",'Deal_Master_Wide'!$AU$254)</x:f>
        <x:v>Not reviewed</x:v>
      </x:c>
      <x:c r="D1763" s="52" t="str">
        <x:f>IF('Deal_Master_Wide'!$AV$254="","",'Deal_Master_Wide'!$AV$254)</x:f>
        <x:v>Not assessed</x:v>
      </x:c>
      <x:c r="E1763" s="50" t="n">
        <x:v>0</x:v>
      </x:c>
      <x:c r="F1763" s="52" t="str">
        <x:f>IF(OR($C1763="High-confidence innovation-driven",$C1763="Medium-confidence innovation-driven"),1,IF($C1763="Clear alternative-rationale",0,""))</x:f>
      </x:c>
      <x:c r="G1763" s="52" t="str">
        <x:f>IF('Deal_Master_Wide'!$M$254="","",'Deal_Master_Wide'!$M$254)</x:f>
        <x:v>Review</x:v>
      </x:c>
      <x:c r="H1763" s="50" t="str">
        <x:v>Abbey Pharma (trading as Intrapharm Laboratories, Ltd.)</x:v>
      </x:c>
      <x:c r="I1763" s="50" t="str">
        <x:v>Peckforton Pharmaceuticals Ltd (Inactive)</x:v>
      </x:c>
      <x:c r="J1763" s="50" t="n">
        <x:v>2014</x:v>
      </x:c>
      <x:c r="K1763" s="50" t="n">
        <x:v>1</x:v>
      </x:c>
      <x:c r="L1763" s="50" t="n">
        <x:v>2015</x:v>
      </x:c>
      <x:c r="M1763" s="50" t="n">
        <x:v>1</x:v>
      </x:c>
      <x:c r="N1763" s="50" t="n">
        <x:v>1</x:v>
      </x:c>
      <x:c r="O1763" s="52" t="str">
        <x:f>IF($F1763="","",$F1763*$M1763)</x:f>
      </x:c>
      <x:c r="P1763" s="54" t="str">
        <x:f>IF('Deal_Master_Wide'!$BT$254="","",'Deal_Master_Wide'!$BT$254)</x:f>
      </x:c>
      <x:c r="Q1763" s="54" t="str">
        <x:f>IF('Deal_Master_Wide'!$CA$254="","",'Deal_Master_Wide'!$CA$254)</x:f>
      </x:c>
      <x:c r="R1763" s="54" t="str">
        <x:f>IF('Deal_Master_Wide'!$CH$254="","",'Deal_Master_Wide'!$CH$254)</x:f>
      </x:c>
      <x:c r="S1763" s="54" t="str">
        <x:f>IF('Deal_Master_Wide'!$CO$254="","",'Deal_Master_Wide'!$CO$254)</x:f>
      </x:c>
      <x:c r="T1763" s="54" t="str">
        <x:f>IF('Deal_Master_Wide'!$CV$254="","",'Deal_Master_Wide'!$CV$254)</x:f>
      </x:c>
      <x:c r="U1763" s="54" t="str">
        <x:f>IF('Deal_Master_Wide'!$DC$254="","",'Deal_Master_Wide'!$DC$254)</x:f>
      </x:c>
      <x:c r="V1763" s="56" t="str">
        <x:f>IF('Deal_Master_Wide'!$DJ$254="","",'Deal_Master_Wide'!$DJ$254)</x:f>
      </x:c>
      <x:c r="W1763" s="56" t="str">
        <x:f>IF('Deal_Master_Wide'!$DQ$254="","",'Deal_Master_Wide'!$DQ$254)</x:f>
      </x:c>
      <x:c r="X1763" s="56" t="str">
        <x:f>IF('Deal_Master_Wide'!$DX$254="","",'Deal_Master_Wide'!$DX$254)</x:f>
      </x:c>
      <x:c r="Y1763" s="118" t="str">
        <x:f>IF('Deal_Master_Wide'!$EE$254="","",'Deal_Master_Wide'!$EE$254)</x:f>
      </x:c>
      <x:c r="Z1763" s="118" t="str">
        <x:f>IF('Deal_Master_Wide'!$EL$254="","",'Deal_Master_Wide'!$EL$254)</x:f>
      </x:c>
      <x:c r="AA1763" s="52" t="str">
        <x:f>IF('Deal_Master_Wide'!$AL$254="","",'Deal_Master_Wide'!$AL$254)</x:f>
        <x:v>Unknown</x:v>
      </x:c>
      <x:c r="AB1763" s="54" t="str">
        <x:f>IF('Deal_Master_Wide'!$AF$254="","",'Deal_Master_Wide'!$AF$254)</x:f>
      </x:c>
      <x:c r="AC1763" s="52" t="str">
        <x:f>IF(COUNT($P1763,$Q1763,$R1763,$S1763,$T1763,$U1763,$V1763,$W1763,$X1763)=9,"Yes","No")</x:f>
        <x:v>No</x:v>
      </x:c>
      <x:c r="AD1763" s="52" t="str">
        <x:f>IF(COUNT($Y1763,$Z1763)=2,"Yes","No")</x:f>
        <x:v>No</x:v>
      </x:c>
      <x:c r="AE1763" s="50" t="str"/>
      <x:c r="AF1763" t="str"/>
    </x:row>
    <x:row r="1764" ht="20" customHeight="1">
      <x:c r="A1764" s="50" t="str">
        <x:v>CTL-0252</x:v>
      </x:c>
      <x:c r="B1764" s="50" t="str">
        <x:v>Candidate alternative-rationale group</x:v>
      </x:c>
      <x:c r="C1764" s="52" t="str">
        <x:f>IF('Deal_Master_Wide'!$AU$254="","",'Deal_Master_Wide'!$AU$254)</x:f>
        <x:v>Not reviewed</x:v>
      </x:c>
      <x:c r="D1764" s="52" t="str">
        <x:f>IF('Deal_Master_Wide'!$AV$254="","",'Deal_Master_Wide'!$AV$254)</x:f>
        <x:v>Not assessed</x:v>
      </x:c>
      <x:c r="E1764" s="50" t="n">
        <x:v>0</x:v>
      </x:c>
      <x:c r="F1764" s="52" t="str">
        <x:f>IF(OR($C1764="High-confidence innovation-driven",$C1764="Medium-confidence innovation-driven"),1,IF($C1764="Clear alternative-rationale",0,""))</x:f>
      </x:c>
      <x:c r="G1764" s="52" t="str">
        <x:f>IF('Deal_Master_Wide'!$M$254="","",'Deal_Master_Wide'!$M$254)</x:f>
        <x:v>Review</x:v>
      </x:c>
      <x:c r="H1764" s="50" t="str">
        <x:v>Abbey Pharma (trading as Intrapharm Laboratories, Ltd.)</x:v>
      </x:c>
      <x:c r="I1764" s="50" t="str">
        <x:v>Peckforton Pharmaceuticals Ltd (Inactive)</x:v>
      </x:c>
      <x:c r="J1764" s="50" t="n">
        <x:v>2014</x:v>
      </x:c>
      <x:c r="K1764" s="50" t="n">
        <x:v>2</x:v>
      </x:c>
      <x:c r="L1764" s="50" t="n">
        <x:v>2016</x:v>
      </x:c>
      <x:c r="M1764" s="50" t="n">
        <x:v>1</x:v>
      </x:c>
      <x:c r="N1764" s="50" t="n">
        <x:v>1</x:v>
      </x:c>
      <x:c r="O1764" s="52" t="str">
        <x:f>IF($F1764="","",$F1764*$M1764)</x:f>
      </x:c>
      <x:c r="P1764" s="54" t="str">
        <x:f>IF('Deal_Master_Wide'!$BU$254="","",'Deal_Master_Wide'!$BU$254)</x:f>
      </x:c>
      <x:c r="Q1764" s="54" t="str">
        <x:f>IF('Deal_Master_Wide'!$CB$254="","",'Deal_Master_Wide'!$CB$254)</x:f>
      </x:c>
      <x:c r="R1764" s="54" t="str">
        <x:f>IF('Deal_Master_Wide'!$CI$254="","",'Deal_Master_Wide'!$CI$254)</x:f>
      </x:c>
      <x:c r="S1764" s="54" t="str">
        <x:f>IF('Deal_Master_Wide'!$CP$254="","",'Deal_Master_Wide'!$CP$254)</x:f>
      </x:c>
      <x:c r="T1764" s="54" t="str">
        <x:f>IF('Deal_Master_Wide'!$CW$254="","",'Deal_Master_Wide'!$CW$254)</x:f>
      </x:c>
      <x:c r="U1764" s="54" t="str">
        <x:f>IF('Deal_Master_Wide'!$DD$254="","",'Deal_Master_Wide'!$DD$254)</x:f>
      </x:c>
      <x:c r="V1764" s="56" t="str">
        <x:f>IF('Deal_Master_Wide'!$DK$254="","",'Deal_Master_Wide'!$DK$254)</x:f>
      </x:c>
      <x:c r="W1764" s="56" t="str">
        <x:f>IF('Deal_Master_Wide'!$DR$254="","",'Deal_Master_Wide'!$DR$254)</x:f>
      </x:c>
      <x:c r="X1764" s="56" t="str">
        <x:f>IF('Deal_Master_Wide'!$DY$254="","",'Deal_Master_Wide'!$DY$254)</x:f>
      </x:c>
      <x:c r="Y1764" s="118" t="str">
        <x:f>IF('Deal_Master_Wide'!$EF$254="","",'Deal_Master_Wide'!$EF$254)</x:f>
      </x:c>
      <x:c r="Z1764" s="118" t="str">
        <x:f>IF('Deal_Master_Wide'!$EM$254="","",'Deal_Master_Wide'!$EM$254)</x:f>
      </x:c>
      <x:c r="AA1764" s="52" t="str">
        <x:f>IF('Deal_Master_Wide'!$AL$254="","",'Deal_Master_Wide'!$AL$254)</x:f>
        <x:v>Unknown</x:v>
      </x:c>
      <x:c r="AB1764" s="54" t="str">
        <x:f>IF('Deal_Master_Wide'!$AF$254="","",'Deal_Master_Wide'!$AF$254)</x:f>
      </x:c>
      <x:c r="AC1764" s="52" t="str">
        <x:f>IF(COUNT($P1764,$Q1764,$R1764,$S1764,$T1764,$U1764,$V1764,$W1764,$X1764)=9,"Yes","No")</x:f>
        <x:v>No</x:v>
      </x:c>
      <x:c r="AD1764" s="52" t="str">
        <x:f>IF(COUNT($Y1764,$Z1764)=2,"Yes","No")</x:f>
        <x:v>No</x:v>
      </x:c>
      <x:c r="AE1764" s="50" t="str"/>
      <x:c r="AF1764" t="str"/>
    </x:row>
    <x:row r="1765" ht="20" customHeight="1">
      <x:c r="A1765" s="50" t="str">
        <x:v>CTL-0252</x:v>
      </x:c>
      <x:c r="B1765" s="50" t="str">
        <x:v>Candidate alternative-rationale group</x:v>
      </x:c>
      <x:c r="C1765" s="52" t="str">
        <x:f>IF('Deal_Master_Wide'!$AU$254="","",'Deal_Master_Wide'!$AU$254)</x:f>
        <x:v>Not reviewed</x:v>
      </x:c>
      <x:c r="D1765" s="52" t="str">
        <x:f>IF('Deal_Master_Wide'!$AV$254="","",'Deal_Master_Wide'!$AV$254)</x:f>
        <x:v>Not assessed</x:v>
      </x:c>
      <x:c r="E1765" s="50" t="n">
        <x:v>0</x:v>
      </x:c>
      <x:c r="F1765" s="52" t="str">
        <x:f>IF(OR($C1765="High-confidence innovation-driven",$C1765="Medium-confidence innovation-driven"),1,IF($C1765="Clear alternative-rationale",0,""))</x:f>
      </x:c>
      <x:c r="G1765" s="52" t="str">
        <x:f>IF('Deal_Master_Wide'!$M$254="","",'Deal_Master_Wide'!$M$254)</x:f>
        <x:v>Review</x:v>
      </x:c>
      <x:c r="H1765" s="50" t="str">
        <x:v>Abbey Pharma (trading as Intrapharm Laboratories, Ltd.)</x:v>
      </x:c>
      <x:c r="I1765" s="50" t="str">
        <x:v>Peckforton Pharmaceuticals Ltd (Inactive)</x:v>
      </x:c>
      <x:c r="J1765" s="50" t="n">
        <x:v>2014</x:v>
      </x:c>
      <x:c r="K1765" s="50" t="n">
        <x:v>3</x:v>
      </x:c>
      <x:c r="L1765" s="50" t="n">
        <x:v>2017</x:v>
      </x:c>
      <x:c r="M1765" s="50" t="n">
        <x:v>1</x:v>
      </x:c>
      <x:c r="N1765" s="50" t="n">
        <x:v>1</x:v>
      </x:c>
      <x:c r="O1765" s="52" t="str">
        <x:f>IF($F1765="","",$F1765*$M1765)</x:f>
      </x:c>
      <x:c r="P1765" s="54" t="str">
        <x:f>IF('Deal_Master_Wide'!$BV$254="","",'Deal_Master_Wide'!$BV$254)</x:f>
      </x:c>
      <x:c r="Q1765" s="54" t="str">
        <x:f>IF('Deal_Master_Wide'!$CC$254="","",'Deal_Master_Wide'!$CC$254)</x:f>
      </x:c>
      <x:c r="R1765" s="54" t="str">
        <x:f>IF('Deal_Master_Wide'!$CJ$254="","",'Deal_Master_Wide'!$CJ$254)</x:f>
      </x:c>
      <x:c r="S1765" s="54" t="str">
        <x:f>IF('Deal_Master_Wide'!$CQ$254="","",'Deal_Master_Wide'!$CQ$254)</x:f>
      </x:c>
      <x:c r="T1765" s="54" t="str">
        <x:f>IF('Deal_Master_Wide'!$CX$254="","",'Deal_Master_Wide'!$CX$254)</x:f>
      </x:c>
      <x:c r="U1765" s="54" t="str">
        <x:f>IF('Deal_Master_Wide'!$DE$254="","",'Deal_Master_Wide'!$DE$254)</x:f>
      </x:c>
      <x:c r="V1765" s="56" t="str">
        <x:f>IF('Deal_Master_Wide'!$DL$254="","",'Deal_Master_Wide'!$DL$254)</x:f>
      </x:c>
      <x:c r="W1765" s="56" t="str">
        <x:f>IF('Deal_Master_Wide'!$DS$254="","",'Deal_Master_Wide'!$DS$254)</x:f>
      </x:c>
      <x:c r="X1765" s="56" t="str">
        <x:f>IF('Deal_Master_Wide'!$DZ$254="","",'Deal_Master_Wide'!$DZ$254)</x:f>
      </x:c>
      <x:c r="Y1765" s="118" t="str">
        <x:f>IF('Deal_Master_Wide'!$EG$254="","",'Deal_Master_Wide'!$EG$254)</x:f>
      </x:c>
      <x:c r="Z1765" s="118" t="str">
        <x:f>IF('Deal_Master_Wide'!$EN$254="","",'Deal_Master_Wide'!$EN$254)</x:f>
      </x:c>
      <x:c r="AA1765" s="52" t="str">
        <x:f>IF('Deal_Master_Wide'!$AL$254="","",'Deal_Master_Wide'!$AL$254)</x:f>
        <x:v>Unknown</x:v>
      </x:c>
      <x:c r="AB1765" s="54" t="str">
        <x:f>IF('Deal_Master_Wide'!$AF$254="","",'Deal_Master_Wide'!$AF$254)</x:f>
      </x:c>
      <x:c r="AC1765" s="52" t="str">
        <x:f>IF(COUNT($P1765,$Q1765,$R1765,$S1765,$T1765,$U1765,$V1765,$W1765,$X1765)=9,"Yes","No")</x:f>
        <x:v>No</x:v>
      </x:c>
      <x:c r="AD1765" s="52" t="str">
        <x:f>IF(COUNT($Y1765,$Z1765)=2,"Yes","No")</x:f>
        <x:v>No</x:v>
      </x:c>
      <x:c r="AE1765" s="50" t="str"/>
      <x:c r="AF1765" t="str"/>
    </x:row>
    <x:row r="1766" ht="20" customHeight="1">
      <x:c r="A1766" s="50" t="str">
        <x:v>CTL-0253</x:v>
      </x:c>
      <x:c r="B1766" s="50" t="str">
        <x:v>Candidate alternative-rationale group</x:v>
      </x:c>
      <x:c r="C1766" s="52" t="str">
        <x:f>IF('Deal_Master_Wide'!$AU$255="","",'Deal_Master_Wide'!$AU$255)</x:f>
        <x:v>Not reviewed</x:v>
      </x:c>
      <x:c r="D1766" s="52" t="str">
        <x:f>IF('Deal_Master_Wide'!$AV$255="","",'Deal_Master_Wide'!$AV$255)</x:f>
        <x:v>Not assessed</x:v>
      </x:c>
      <x:c r="E1766" s="50" t="n">
        <x:v>0</x:v>
      </x:c>
      <x:c r="F1766" s="52" t="str">
        <x:f>IF(OR($C1766="High-confidence innovation-driven",$C1766="Medium-confidence innovation-driven"),1,IF($C1766="Clear alternative-rationale",0,""))</x:f>
      </x:c>
      <x:c r="G1766" s="52" t="str">
        <x:f>IF('Deal_Master_Wide'!$M$255="","",'Deal_Master_Wide'!$M$255)</x:f>
        <x:v>Review</x:v>
      </x:c>
      <x:c r="H1766" s="50" t="str">
        <x:v>Simbec-Orion Group Ltd</x:v>
      </x:c>
      <x:c r="I1766" s="50" t="str">
        <x:v>Simbec Research Ltd; ORION Clinical Services Inc</x:v>
      </x:c>
      <x:c r="J1766" s="50" t="n">
        <x:v>2014</x:v>
      </x:c>
      <x:c r="K1766" s="50" t="n">
        <x:v>-3</x:v>
      </x:c>
      <x:c r="L1766" s="50" t="n">
        <x:v>2011</x:v>
      </x:c>
      <x:c r="M1766" s="50" t="n">
        <x:v>0</x:v>
      </x:c>
      <x:c r="N1766" s="50" t="n">
        <x:v>0</x:v>
      </x:c>
      <x:c r="O1766" s="52" t="str">
        <x:f>IF($F1766="","",$F1766*$M1766)</x:f>
      </x:c>
      <x:c r="P1766" s="54" t="str">
        <x:f>IF('Deal_Master_Wide'!$BP$255="","",'Deal_Master_Wide'!$BP$255)</x:f>
      </x:c>
      <x:c r="Q1766" s="54" t="str">
        <x:f>IF('Deal_Master_Wide'!$BW$255="","",'Deal_Master_Wide'!$BW$255)</x:f>
      </x:c>
      <x:c r="R1766" s="54" t="str">
        <x:f>IF('Deal_Master_Wide'!$CD$255="","",'Deal_Master_Wide'!$CD$255)</x:f>
      </x:c>
      <x:c r="S1766" s="54" t="str">
        <x:f>IF('Deal_Master_Wide'!$CK$255="","",'Deal_Master_Wide'!$CK$255)</x:f>
      </x:c>
      <x:c r="T1766" s="54" t="str">
        <x:f>IF('Deal_Master_Wide'!$CR$255="","",'Deal_Master_Wide'!$CR$255)</x:f>
      </x:c>
      <x:c r="U1766" s="54" t="str">
        <x:f>IF('Deal_Master_Wide'!$CY$255="","",'Deal_Master_Wide'!$CY$255)</x:f>
      </x:c>
      <x:c r="V1766" s="56" t="str">
        <x:f>IF('Deal_Master_Wide'!$DF$255="","",'Deal_Master_Wide'!$DF$255)</x:f>
      </x:c>
      <x:c r="W1766" s="56" t="str">
        <x:f>IF('Deal_Master_Wide'!$DM$255="","",'Deal_Master_Wide'!$DM$255)</x:f>
      </x:c>
      <x:c r="X1766" s="56" t="str">
        <x:f>IF('Deal_Master_Wide'!$DT$255="","",'Deal_Master_Wide'!$DT$255)</x:f>
      </x:c>
      <x:c r="Y1766" s="118" t="str">
        <x:f>IF('Deal_Master_Wide'!$EA$255="","",'Deal_Master_Wide'!$EA$255)</x:f>
      </x:c>
      <x:c r="Z1766" s="118" t="str">
        <x:f>IF('Deal_Master_Wide'!$EH$255="","",'Deal_Master_Wide'!$EH$255)</x:f>
      </x:c>
      <x:c r="AA1766" s="52" t="str">
        <x:f>IF('Deal_Master_Wide'!$AL$255="","",'Deal_Master_Wide'!$AL$255)</x:f>
        <x:v>Unknown</x:v>
      </x:c>
      <x:c r="AB1766" s="54" t="str">
        <x:f>IF('Deal_Master_Wide'!$AF$255="","",'Deal_Master_Wide'!$AF$255)</x:f>
      </x:c>
      <x:c r="AC1766" s="52" t="str">
        <x:f>IF(COUNT($P1766,$Q1766,$R1766,$S1766,$T1766,$U1766,$V1766,$W1766,$X1766)=9,"Yes","No")</x:f>
        <x:v>No</x:v>
      </x:c>
      <x:c r="AD1766" s="52" t="str">
        <x:f>IF(COUNT($Y1766,$Z1766)=2,"Yes","No")</x:f>
        <x:v>No</x:v>
      </x:c>
      <x:c r="AE1766" s="50" t="str"/>
      <x:c r="AF1766" t="str"/>
    </x:row>
    <x:row r="1767" ht="20" customHeight="1">
      <x:c r="A1767" s="50" t="str">
        <x:v>CTL-0253</x:v>
      </x:c>
      <x:c r="B1767" s="50" t="str">
        <x:v>Candidate alternative-rationale group</x:v>
      </x:c>
      <x:c r="C1767" s="52" t="str">
        <x:f>IF('Deal_Master_Wide'!$AU$255="","",'Deal_Master_Wide'!$AU$255)</x:f>
        <x:v>Not reviewed</x:v>
      </x:c>
      <x:c r="D1767" s="52" t="str">
        <x:f>IF('Deal_Master_Wide'!$AV$255="","",'Deal_Master_Wide'!$AV$255)</x:f>
        <x:v>Not assessed</x:v>
      </x:c>
      <x:c r="E1767" s="50" t="n">
        <x:v>0</x:v>
      </x:c>
      <x:c r="F1767" s="52" t="str">
        <x:f>IF(OR($C1767="High-confidence innovation-driven",$C1767="Medium-confidence innovation-driven"),1,IF($C1767="Clear alternative-rationale",0,""))</x:f>
      </x:c>
      <x:c r="G1767" s="52" t="str">
        <x:f>IF('Deal_Master_Wide'!$M$255="","",'Deal_Master_Wide'!$M$255)</x:f>
        <x:v>Review</x:v>
      </x:c>
      <x:c r="H1767" s="50" t="str">
        <x:v>Simbec-Orion Group Ltd</x:v>
      </x:c>
      <x:c r="I1767" s="50" t="str">
        <x:v>Simbec Research Ltd; ORION Clinical Services Inc</x:v>
      </x:c>
      <x:c r="J1767" s="50" t="n">
        <x:v>2014</x:v>
      </x:c>
      <x:c r="K1767" s="50" t="n">
        <x:v>-2</x:v>
      </x:c>
      <x:c r="L1767" s="50" t="n">
        <x:v>2012</x:v>
      </x:c>
      <x:c r="M1767" s="50" t="n">
        <x:v>0</x:v>
      </x:c>
      <x:c r="N1767" s="50" t="n">
        <x:v>0</x:v>
      </x:c>
      <x:c r="O1767" s="52" t="str">
        <x:f>IF($F1767="","",$F1767*$M1767)</x:f>
      </x:c>
      <x:c r="P1767" s="54" t="str">
        <x:f>IF('Deal_Master_Wide'!$BQ$255="","",'Deal_Master_Wide'!$BQ$255)</x:f>
      </x:c>
      <x:c r="Q1767" s="54" t="str">
        <x:f>IF('Deal_Master_Wide'!$BX$255="","",'Deal_Master_Wide'!$BX$255)</x:f>
      </x:c>
      <x:c r="R1767" s="54" t="str">
        <x:f>IF('Deal_Master_Wide'!$CE$255="","",'Deal_Master_Wide'!$CE$255)</x:f>
      </x:c>
      <x:c r="S1767" s="54" t="str">
        <x:f>IF('Deal_Master_Wide'!$CL$255="","",'Deal_Master_Wide'!$CL$255)</x:f>
      </x:c>
      <x:c r="T1767" s="54" t="str">
        <x:f>IF('Deal_Master_Wide'!$CS$255="","",'Deal_Master_Wide'!$CS$255)</x:f>
      </x:c>
      <x:c r="U1767" s="54" t="str">
        <x:f>IF('Deal_Master_Wide'!$CZ$255="","",'Deal_Master_Wide'!$CZ$255)</x:f>
      </x:c>
      <x:c r="V1767" s="56" t="str">
        <x:f>IF('Deal_Master_Wide'!$DG$255="","",'Deal_Master_Wide'!$DG$255)</x:f>
      </x:c>
      <x:c r="W1767" s="56" t="str">
        <x:f>IF('Deal_Master_Wide'!$DN$255="","",'Deal_Master_Wide'!$DN$255)</x:f>
      </x:c>
      <x:c r="X1767" s="56" t="str">
        <x:f>IF('Deal_Master_Wide'!$DU$255="","",'Deal_Master_Wide'!$DU$255)</x:f>
      </x:c>
      <x:c r="Y1767" s="118" t="str">
        <x:f>IF('Deal_Master_Wide'!$EB$255="","",'Deal_Master_Wide'!$EB$255)</x:f>
      </x:c>
      <x:c r="Z1767" s="118" t="str">
        <x:f>IF('Deal_Master_Wide'!$EI$255="","",'Deal_Master_Wide'!$EI$255)</x:f>
      </x:c>
      <x:c r="AA1767" s="52" t="str">
        <x:f>IF('Deal_Master_Wide'!$AL$255="","",'Deal_Master_Wide'!$AL$255)</x:f>
        <x:v>Unknown</x:v>
      </x:c>
      <x:c r="AB1767" s="54" t="str">
        <x:f>IF('Deal_Master_Wide'!$AF$255="","",'Deal_Master_Wide'!$AF$255)</x:f>
      </x:c>
      <x:c r="AC1767" s="52" t="str">
        <x:f>IF(COUNT($P1767,$Q1767,$R1767,$S1767,$T1767,$U1767,$V1767,$W1767,$X1767)=9,"Yes","No")</x:f>
        <x:v>No</x:v>
      </x:c>
      <x:c r="AD1767" s="52" t="str">
        <x:f>IF(COUNT($Y1767,$Z1767)=2,"Yes","No")</x:f>
        <x:v>No</x:v>
      </x:c>
      <x:c r="AE1767" s="50" t="str"/>
      <x:c r="AF1767" t="str"/>
    </x:row>
    <x:row r="1768" ht="20" customHeight="1">
      <x:c r="A1768" s="50" t="str">
        <x:v>CTL-0253</x:v>
      </x:c>
      <x:c r="B1768" s="50" t="str">
        <x:v>Candidate alternative-rationale group</x:v>
      </x:c>
      <x:c r="C1768" s="52" t="str">
        <x:f>IF('Deal_Master_Wide'!$AU$255="","",'Deal_Master_Wide'!$AU$255)</x:f>
        <x:v>Not reviewed</x:v>
      </x:c>
      <x:c r="D1768" s="52" t="str">
        <x:f>IF('Deal_Master_Wide'!$AV$255="","",'Deal_Master_Wide'!$AV$255)</x:f>
        <x:v>Not assessed</x:v>
      </x:c>
      <x:c r="E1768" s="50" t="n">
        <x:v>0</x:v>
      </x:c>
      <x:c r="F1768" s="52" t="str">
        <x:f>IF(OR($C1768="High-confidence innovation-driven",$C1768="Medium-confidence innovation-driven"),1,IF($C1768="Clear alternative-rationale",0,""))</x:f>
      </x:c>
      <x:c r="G1768" s="52" t="str">
        <x:f>IF('Deal_Master_Wide'!$M$255="","",'Deal_Master_Wide'!$M$255)</x:f>
        <x:v>Review</x:v>
      </x:c>
      <x:c r="H1768" s="50" t="str">
        <x:v>Simbec-Orion Group Ltd</x:v>
      </x:c>
      <x:c r="I1768" s="50" t="str">
        <x:v>Simbec Research Ltd; ORION Clinical Services Inc</x:v>
      </x:c>
      <x:c r="J1768" s="50" t="n">
        <x:v>2014</x:v>
      </x:c>
      <x:c r="K1768" s="50" t="n">
        <x:v>-1</x:v>
      </x:c>
      <x:c r="L1768" s="50" t="n">
        <x:v>2013</x:v>
      </x:c>
      <x:c r="M1768" s="50" t="n">
        <x:v>0</x:v>
      </x:c>
      <x:c r="N1768" s="50" t="n">
        <x:v>0</x:v>
      </x:c>
      <x:c r="O1768" s="52" t="str">
        <x:f>IF($F1768="","",$F1768*$M1768)</x:f>
      </x:c>
      <x:c r="P1768" s="54" t="str">
        <x:f>IF('Deal_Master_Wide'!$BR$255="","",'Deal_Master_Wide'!$BR$255)</x:f>
      </x:c>
      <x:c r="Q1768" s="54" t="str">
        <x:f>IF('Deal_Master_Wide'!$BY$255="","",'Deal_Master_Wide'!$BY$255)</x:f>
      </x:c>
      <x:c r="R1768" s="54" t="str">
        <x:f>IF('Deal_Master_Wide'!$CF$255="","",'Deal_Master_Wide'!$CF$255)</x:f>
      </x:c>
      <x:c r="S1768" s="54" t="str">
        <x:f>IF('Deal_Master_Wide'!$CM$255="","",'Deal_Master_Wide'!$CM$255)</x:f>
      </x:c>
      <x:c r="T1768" s="54" t="str">
        <x:f>IF('Deal_Master_Wide'!$CT$255="","",'Deal_Master_Wide'!$CT$255)</x:f>
      </x:c>
      <x:c r="U1768" s="54" t="str">
        <x:f>IF('Deal_Master_Wide'!$DA$255="","",'Deal_Master_Wide'!$DA$255)</x:f>
      </x:c>
      <x:c r="V1768" s="56" t="str">
        <x:f>IF('Deal_Master_Wide'!$DH$255="","",'Deal_Master_Wide'!$DH$255)</x:f>
      </x:c>
      <x:c r="W1768" s="56" t="str">
        <x:f>IF('Deal_Master_Wide'!$DO$255="","",'Deal_Master_Wide'!$DO$255)</x:f>
      </x:c>
      <x:c r="X1768" s="56" t="str">
        <x:f>IF('Deal_Master_Wide'!$DV$255="","",'Deal_Master_Wide'!$DV$255)</x:f>
      </x:c>
      <x:c r="Y1768" s="118" t="str">
        <x:f>IF('Deal_Master_Wide'!$EC$255="","",'Deal_Master_Wide'!$EC$255)</x:f>
      </x:c>
      <x:c r="Z1768" s="118" t="str">
        <x:f>IF('Deal_Master_Wide'!$EJ$255="","",'Deal_Master_Wide'!$EJ$255)</x:f>
      </x:c>
      <x:c r="AA1768" s="52" t="str">
        <x:f>IF('Deal_Master_Wide'!$AL$255="","",'Deal_Master_Wide'!$AL$255)</x:f>
        <x:v>Unknown</x:v>
      </x:c>
      <x:c r="AB1768" s="54" t="str">
        <x:f>IF('Deal_Master_Wide'!$AF$255="","",'Deal_Master_Wide'!$AF$255)</x:f>
      </x:c>
      <x:c r="AC1768" s="52" t="str">
        <x:f>IF(COUNT($P1768,$Q1768,$R1768,$S1768,$T1768,$U1768,$V1768,$W1768,$X1768)=9,"Yes","No")</x:f>
        <x:v>No</x:v>
      </x:c>
      <x:c r="AD1768" s="52" t="str">
        <x:f>IF(COUNT($Y1768,$Z1768)=2,"Yes","No")</x:f>
        <x:v>No</x:v>
      </x:c>
      <x:c r="AE1768" s="50" t="str"/>
      <x:c r="AF1768" t="str"/>
    </x:row>
    <x:row r="1769" ht="20" customHeight="1">
      <x:c r="A1769" s="50" t="str">
        <x:v>CTL-0253</x:v>
      </x:c>
      <x:c r="B1769" s="50" t="str">
        <x:v>Candidate alternative-rationale group</x:v>
      </x:c>
      <x:c r="C1769" s="52" t="str">
        <x:f>IF('Deal_Master_Wide'!$AU$255="","",'Deal_Master_Wide'!$AU$255)</x:f>
        <x:v>Not reviewed</x:v>
      </x:c>
      <x:c r="D1769" s="52" t="str">
        <x:f>IF('Deal_Master_Wide'!$AV$255="","",'Deal_Master_Wide'!$AV$255)</x:f>
        <x:v>Not assessed</x:v>
      </x:c>
      <x:c r="E1769" s="50" t="n">
        <x:v>0</x:v>
      </x:c>
      <x:c r="F1769" s="52" t="str">
        <x:f>IF(OR($C1769="High-confidence innovation-driven",$C1769="Medium-confidence innovation-driven"),1,IF($C1769="Clear alternative-rationale",0,""))</x:f>
      </x:c>
      <x:c r="G1769" s="52" t="str">
        <x:f>IF('Deal_Master_Wide'!$M$255="","",'Deal_Master_Wide'!$M$255)</x:f>
        <x:v>Review</x:v>
      </x:c>
      <x:c r="H1769" s="50" t="str">
        <x:v>Simbec-Orion Group Ltd</x:v>
      </x:c>
      <x:c r="I1769" s="50" t="str">
        <x:v>Simbec Research Ltd; ORION Clinical Services Inc</x:v>
      </x:c>
      <x:c r="J1769" s="50" t="n">
        <x:v>2014</x:v>
      </x:c>
      <x:c r="K1769" s="50" t="n">
        <x:v>0</x:v>
      </x:c>
      <x:c r="L1769" s="50" t="n">
        <x:v>2014</x:v>
      </x:c>
      <x:c r="M1769" s="50" t="n">
        <x:v>0</x:v>
      </x:c>
      <x:c r="N1769" s="50" t="n">
        <x:v>1</x:v>
      </x:c>
      <x:c r="O1769" s="52" t="str">
        <x:f>IF($F1769="","",$F1769*$M1769)</x:f>
      </x:c>
      <x:c r="P1769" s="54" t="str">
        <x:f>IF('Deal_Master_Wide'!$BS$255="","",'Deal_Master_Wide'!$BS$255)</x:f>
      </x:c>
      <x:c r="Q1769" s="54" t="str">
        <x:f>IF('Deal_Master_Wide'!$BZ$255="","",'Deal_Master_Wide'!$BZ$255)</x:f>
      </x:c>
      <x:c r="R1769" s="54" t="str">
        <x:f>IF('Deal_Master_Wide'!$CG$255="","",'Deal_Master_Wide'!$CG$255)</x:f>
      </x:c>
      <x:c r="S1769" s="54" t="str">
        <x:f>IF('Deal_Master_Wide'!$CN$255="","",'Deal_Master_Wide'!$CN$255)</x:f>
      </x:c>
      <x:c r="T1769" s="54" t="str">
        <x:f>IF('Deal_Master_Wide'!$CU$255="","",'Deal_Master_Wide'!$CU$255)</x:f>
      </x:c>
      <x:c r="U1769" s="54" t="str">
        <x:f>IF('Deal_Master_Wide'!$DB$255="","",'Deal_Master_Wide'!$DB$255)</x:f>
      </x:c>
      <x:c r="V1769" s="56" t="str">
        <x:f>IF('Deal_Master_Wide'!$DI$255="","",'Deal_Master_Wide'!$DI$255)</x:f>
      </x:c>
      <x:c r="W1769" s="56" t="str">
        <x:f>IF('Deal_Master_Wide'!$DP$255="","",'Deal_Master_Wide'!$DP$255)</x:f>
      </x:c>
      <x:c r="X1769" s="56" t="str">
        <x:f>IF('Deal_Master_Wide'!$DW$255="","",'Deal_Master_Wide'!$DW$255)</x:f>
      </x:c>
      <x:c r="Y1769" s="118" t="str">
        <x:f>IF('Deal_Master_Wide'!$ED$255="","",'Deal_Master_Wide'!$ED$255)</x:f>
      </x:c>
      <x:c r="Z1769" s="118" t="str">
        <x:f>IF('Deal_Master_Wide'!$EK$255="","",'Deal_Master_Wide'!$EK$255)</x:f>
      </x:c>
      <x:c r="AA1769" s="52" t="str">
        <x:f>IF('Deal_Master_Wide'!$AL$255="","",'Deal_Master_Wide'!$AL$255)</x:f>
        <x:v>Unknown</x:v>
      </x:c>
      <x:c r="AB1769" s="54" t="str">
        <x:f>IF('Deal_Master_Wide'!$AF$255="","",'Deal_Master_Wide'!$AF$255)</x:f>
      </x:c>
      <x:c r="AC1769" s="52" t="str">
        <x:f>IF(COUNT($P1769,$Q1769,$R1769,$S1769,$T1769,$U1769,$V1769,$W1769,$X1769)=9,"Yes","No")</x:f>
        <x:v>No</x:v>
      </x:c>
      <x:c r="AD1769" s="52" t="str">
        <x:f>IF(COUNT($Y1769,$Z1769)=2,"Yes","No")</x:f>
        <x:v>No</x:v>
      </x:c>
      <x:c r="AE1769" s="50" t="str"/>
      <x:c r="AF1769" t="str"/>
    </x:row>
    <x:row r="1770" ht="20" customHeight="1">
      <x:c r="A1770" s="50" t="str">
        <x:v>CTL-0253</x:v>
      </x:c>
      <x:c r="B1770" s="50" t="str">
        <x:v>Candidate alternative-rationale group</x:v>
      </x:c>
      <x:c r="C1770" s="52" t="str">
        <x:f>IF('Deal_Master_Wide'!$AU$255="","",'Deal_Master_Wide'!$AU$255)</x:f>
        <x:v>Not reviewed</x:v>
      </x:c>
      <x:c r="D1770" s="52" t="str">
        <x:f>IF('Deal_Master_Wide'!$AV$255="","",'Deal_Master_Wide'!$AV$255)</x:f>
        <x:v>Not assessed</x:v>
      </x:c>
      <x:c r="E1770" s="50" t="n">
        <x:v>0</x:v>
      </x:c>
      <x:c r="F1770" s="52" t="str">
        <x:f>IF(OR($C1770="High-confidence innovation-driven",$C1770="Medium-confidence innovation-driven"),1,IF($C1770="Clear alternative-rationale",0,""))</x:f>
      </x:c>
      <x:c r="G1770" s="52" t="str">
        <x:f>IF('Deal_Master_Wide'!$M$255="","",'Deal_Master_Wide'!$M$255)</x:f>
        <x:v>Review</x:v>
      </x:c>
      <x:c r="H1770" s="50" t="str">
        <x:v>Simbec-Orion Group Ltd</x:v>
      </x:c>
      <x:c r="I1770" s="50" t="str">
        <x:v>Simbec Research Ltd; ORION Clinical Services Inc</x:v>
      </x:c>
      <x:c r="J1770" s="50" t="n">
        <x:v>2014</x:v>
      </x:c>
      <x:c r="K1770" s="50" t="n">
        <x:v>1</x:v>
      </x:c>
      <x:c r="L1770" s="50" t="n">
        <x:v>2015</x:v>
      </x:c>
      <x:c r="M1770" s="50" t="n">
        <x:v>1</x:v>
      </x:c>
      <x:c r="N1770" s="50" t="n">
        <x:v>1</x:v>
      </x:c>
      <x:c r="O1770" s="52" t="str">
        <x:f>IF($F1770="","",$F1770*$M1770)</x:f>
      </x:c>
      <x:c r="P1770" s="54" t="str">
        <x:f>IF('Deal_Master_Wide'!$BT$255="","",'Deal_Master_Wide'!$BT$255)</x:f>
      </x:c>
      <x:c r="Q1770" s="54" t="str">
        <x:f>IF('Deal_Master_Wide'!$CA$255="","",'Deal_Master_Wide'!$CA$255)</x:f>
      </x:c>
      <x:c r="R1770" s="54" t="str">
        <x:f>IF('Deal_Master_Wide'!$CH$255="","",'Deal_Master_Wide'!$CH$255)</x:f>
      </x:c>
      <x:c r="S1770" s="54" t="str">
        <x:f>IF('Deal_Master_Wide'!$CO$255="","",'Deal_Master_Wide'!$CO$255)</x:f>
      </x:c>
      <x:c r="T1770" s="54" t="str">
        <x:f>IF('Deal_Master_Wide'!$CV$255="","",'Deal_Master_Wide'!$CV$255)</x:f>
      </x:c>
      <x:c r="U1770" s="54" t="str">
        <x:f>IF('Deal_Master_Wide'!$DC$255="","",'Deal_Master_Wide'!$DC$255)</x:f>
      </x:c>
      <x:c r="V1770" s="56" t="str">
        <x:f>IF('Deal_Master_Wide'!$DJ$255="","",'Deal_Master_Wide'!$DJ$255)</x:f>
      </x:c>
      <x:c r="W1770" s="56" t="str">
        <x:f>IF('Deal_Master_Wide'!$DQ$255="","",'Deal_Master_Wide'!$DQ$255)</x:f>
      </x:c>
      <x:c r="X1770" s="56" t="str">
        <x:f>IF('Deal_Master_Wide'!$DX$255="","",'Deal_Master_Wide'!$DX$255)</x:f>
      </x:c>
      <x:c r="Y1770" s="118" t="str">
        <x:f>IF('Deal_Master_Wide'!$EE$255="","",'Deal_Master_Wide'!$EE$255)</x:f>
      </x:c>
      <x:c r="Z1770" s="118" t="str">
        <x:f>IF('Deal_Master_Wide'!$EL$255="","",'Deal_Master_Wide'!$EL$255)</x:f>
      </x:c>
      <x:c r="AA1770" s="52" t="str">
        <x:f>IF('Deal_Master_Wide'!$AL$255="","",'Deal_Master_Wide'!$AL$255)</x:f>
        <x:v>Unknown</x:v>
      </x:c>
      <x:c r="AB1770" s="54" t="str">
        <x:f>IF('Deal_Master_Wide'!$AF$255="","",'Deal_Master_Wide'!$AF$255)</x:f>
      </x:c>
      <x:c r="AC1770" s="52" t="str">
        <x:f>IF(COUNT($P1770,$Q1770,$R1770,$S1770,$T1770,$U1770,$V1770,$W1770,$X1770)=9,"Yes","No")</x:f>
        <x:v>No</x:v>
      </x:c>
      <x:c r="AD1770" s="52" t="str">
        <x:f>IF(COUNT($Y1770,$Z1770)=2,"Yes","No")</x:f>
        <x:v>No</x:v>
      </x:c>
      <x:c r="AE1770" s="50" t="str"/>
      <x:c r="AF1770" t="str"/>
    </x:row>
    <x:row r="1771" ht="20" customHeight="1">
      <x:c r="A1771" s="50" t="str">
        <x:v>CTL-0253</x:v>
      </x:c>
      <x:c r="B1771" s="50" t="str">
        <x:v>Candidate alternative-rationale group</x:v>
      </x:c>
      <x:c r="C1771" s="52" t="str">
        <x:f>IF('Deal_Master_Wide'!$AU$255="","",'Deal_Master_Wide'!$AU$255)</x:f>
        <x:v>Not reviewed</x:v>
      </x:c>
      <x:c r="D1771" s="52" t="str">
        <x:f>IF('Deal_Master_Wide'!$AV$255="","",'Deal_Master_Wide'!$AV$255)</x:f>
        <x:v>Not assessed</x:v>
      </x:c>
      <x:c r="E1771" s="50" t="n">
        <x:v>0</x:v>
      </x:c>
      <x:c r="F1771" s="52" t="str">
        <x:f>IF(OR($C1771="High-confidence innovation-driven",$C1771="Medium-confidence innovation-driven"),1,IF($C1771="Clear alternative-rationale",0,""))</x:f>
      </x:c>
      <x:c r="G1771" s="52" t="str">
        <x:f>IF('Deal_Master_Wide'!$M$255="","",'Deal_Master_Wide'!$M$255)</x:f>
        <x:v>Review</x:v>
      </x:c>
      <x:c r="H1771" s="50" t="str">
        <x:v>Simbec-Orion Group Ltd</x:v>
      </x:c>
      <x:c r="I1771" s="50" t="str">
        <x:v>Simbec Research Ltd; ORION Clinical Services Inc</x:v>
      </x:c>
      <x:c r="J1771" s="50" t="n">
        <x:v>2014</x:v>
      </x:c>
      <x:c r="K1771" s="50" t="n">
        <x:v>2</x:v>
      </x:c>
      <x:c r="L1771" s="50" t="n">
        <x:v>2016</x:v>
      </x:c>
      <x:c r="M1771" s="50" t="n">
        <x:v>1</x:v>
      </x:c>
      <x:c r="N1771" s="50" t="n">
        <x:v>1</x:v>
      </x:c>
      <x:c r="O1771" s="52" t="str">
        <x:f>IF($F1771="","",$F1771*$M1771)</x:f>
      </x:c>
      <x:c r="P1771" s="54" t="str">
        <x:f>IF('Deal_Master_Wide'!$BU$255="","",'Deal_Master_Wide'!$BU$255)</x:f>
      </x:c>
      <x:c r="Q1771" s="54" t="str">
        <x:f>IF('Deal_Master_Wide'!$CB$255="","",'Deal_Master_Wide'!$CB$255)</x:f>
      </x:c>
      <x:c r="R1771" s="54" t="str">
        <x:f>IF('Deal_Master_Wide'!$CI$255="","",'Deal_Master_Wide'!$CI$255)</x:f>
      </x:c>
      <x:c r="S1771" s="54" t="str">
        <x:f>IF('Deal_Master_Wide'!$CP$255="","",'Deal_Master_Wide'!$CP$255)</x:f>
      </x:c>
      <x:c r="T1771" s="54" t="str">
        <x:f>IF('Deal_Master_Wide'!$CW$255="","",'Deal_Master_Wide'!$CW$255)</x:f>
      </x:c>
      <x:c r="U1771" s="54" t="str">
        <x:f>IF('Deal_Master_Wide'!$DD$255="","",'Deal_Master_Wide'!$DD$255)</x:f>
      </x:c>
      <x:c r="V1771" s="56" t="str">
        <x:f>IF('Deal_Master_Wide'!$DK$255="","",'Deal_Master_Wide'!$DK$255)</x:f>
      </x:c>
      <x:c r="W1771" s="56" t="str">
        <x:f>IF('Deal_Master_Wide'!$DR$255="","",'Deal_Master_Wide'!$DR$255)</x:f>
      </x:c>
      <x:c r="X1771" s="56" t="str">
        <x:f>IF('Deal_Master_Wide'!$DY$255="","",'Deal_Master_Wide'!$DY$255)</x:f>
      </x:c>
      <x:c r="Y1771" s="118" t="str">
        <x:f>IF('Deal_Master_Wide'!$EF$255="","",'Deal_Master_Wide'!$EF$255)</x:f>
      </x:c>
      <x:c r="Z1771" s="118" t="str">
        <x:f>IF('Deal_Master_Wide'!$EM$255="","",'Deal_Master_Wide'!$EM$255)</x:f>
      </x:c>
      <x:c r="AA1771" s="52" t="str">
        <x:f>IF('Deal_Master_Wide'!$AL$255="","",'Deal_Master_Wide'!$AL$255)</x:f>
        <x:v>Unknown</x:v>
      </x:c>
      <x:c r="AB1771" s="54" t="str">
        <x:f>IF('Deal_Master_Wide'!$AF$255="","",'Deal_Master_Wide'!$AF$255)</x:f>
      </x:c>
      <x:c r="AC1771" s="52" t="str">
        <x:f>IF(COUNT($P1771,$Q1771,$R1771,$S1771,$T1771,$U1771,$V1771,$W1771,$X1771)=9,"Yes","No")</x:f>
        <x:v>No</x:v>
      </x:c>
      <x:c r="AD1771" s="52" t="str">
        <x:f>IF(COUNT($Y1771,$Z1771)=2,"Yes","No")</x:f>
        <x:v>No</x:v>
      </x:c>
      <x:c r="AE1771" s="50" t="str"/>
      <x:c r="AF1771" t="str"/>
    </x:row>
    <x:row r="1772" ht="20" customHeight="1">
      <x:c r="A1772" s="50" t="str">
        <x:v>CTL-0253</x:v>
      </x:c>
      <x:c r="B1772" s="50" t="str">
        <x:v>Candidate alternative-rationale group</x:v>
      </x:c>
      <x:c r="C1772" s="52" t="str">
        <x:f>IF('Deal_Master_Wide'!$AU$255="","",'Deal_Master_Wide'!$AU$255)</x:f>
        <x:v>Not reviewed</x:v>
      </x:c>
      <x:c r="D1772" s="52" t="str">
        <x:f>IF('Deal_Master_Wide'!$AV$255="","",'Deal_Master_Wide'!$AV$255)</x:f>
        <x:v>Not assessed</x:v>
      </x:c>
      <x:c r="E1772" s="50" t="n">
        <x:v>0</x:v>
      </x:c>
      <x:c r="F1772" s="52" t="str">
        <x:f>IF(OR($C1772="High-confidence innovation-driven",$C1772="Medium-confidence innovation-driven"),1,IF($C1772="Clear alternative-rationale",0,""))</x:f>
      </x:c>
      <x:c r="G1772" s="52" t="str">
        <x:f>IF('Deal_Master_Wide'!$M$255="","",'Deal_Master_Wide'!$M$255)</x:f>
        <x:v>Review</x:v>
      </x:c>
      <x:c r="H1772" s="50" t="str">
        <x:v>Simbec-Orion Group Ltd</x:v>
      </x:c>
      <x:c r="I1772" s="50" t="str">
        <x:v>Simbec Research Ltd; ORION Clinical Services Inc</x:v>
      </x:c>
      <x:c r="J1772" s="50" t="n">
        <x:v>2014</x:v>
      </x:c>
      <x:c r="K1772" s="50" t="n">
        <x:v>3</x:v>
      </x:c>
      <x:c r="L1772" s="50" t="n">
        <x:v>2017</x:v>
      </x:c>
      <x:c r="M1772" s="50" t="n">
        <x:v>1</x:v>
      </x:c>
      <x:c r="N1772" s="50" t="n">
        <x:v>1</x:v>
      </x:c>
      <x:c r="O1772" s="52" t="str">
        <x:f>IF($F1772="","",$F1772*$M1772)</x:f>
      </x:c>
      <x:c r="P1772" s="54" t="str">
        <x:f>IF('Deal_Master_Wide'!$BV$255="","",'Deal_Master_Wide'!$BV$255)</x:f>
      </x:c>
      <x:c r="Q1772" s="54" t="str">
        <x:f>IF('Deal_Master_Wide'!$CC$255="","",'Deal_Master_Wide'!$CC$255)</x:f>
      </x:c>
      <x:c r="R1772" s="54" t="str">
        <x:f>IF('Deal_Master_Wide'!$CJ$255="","",'Deal_Master_Wide'!$CJ$255)</x:f>
      </x:c>
      <x:c r="S1772" s="54" t="str">
        <x:f>IF('Deal_Master_Wide'!$CQ$255="","",'Deal_Master_Wide'!$CQ$255)</x:f>
      </x:c>
      <x:c r="T1772" s="54" t="str">
        <x:f>IF('Deal_Master_Wide'!$CX$255="","",'Deal_Master_Wide'!$CX$255)</x:f>
      </x:c>
      <x:c r="U1772" s="54" t="str">
        <x:f>IF('Deal_Master_Wide'!$DE$255="","",'Deal_Master_Wide'!$DE$255)</x:f>
      </x:c>
      <x:c r="V1772" s="56" t="str">
        <x:f>IF('Deal_Master_Wide'!$DL$255="","",'Deal_Master_Wide'!$DL$255)</x:f>
      </x:c>
      <x:c r="W1772" s="56" t="str">
        <x:f>IF('Deal_Master_Wide'!$DS$255="","",'Deal_Master_Wide'!$DS$255)</x:f>
      </x:c>
      <x:c r="X1772" s="56" t="str">
        <x:f>IF('Deal_Master_Wide'!$DZ$255="","",'Deal_Master_Wide'!$DZ$255)</x:f>
      </x:c>
      <x:c r="Y1772" s="118" t="str">
        <x:f>IF('Deal_Master_Wide'!$EG$255="","",'Deal_Master_Wide'!$EG$255)</x:f>
      </x:c>
      <x:c r="Z1772" s="118" t="str">
        <x:f>IF('Deal_Master_Wide'!$EN$255="","",'Deal_Master_Wide'!$EN$255)</x:f>
      </x:c>
      <x:c r="AA1772" s="52" t="str">
        <x:f>IF('Deal_Master_Wide'!$AL$255="","",'Deal_Master_Wide'!$AL$255)</x:f>
        <x:v>Unknown</x:v>
      </x:c>
      <x:c r="AB1772" s="54" t="str">
        <x:f>IF('Deal_Master_Wide'!$AF$255="","",'Deal_Master_Wide'!$AF$255)</x:f>
      </x:c>
      <x:c r="AC1772" s="52" t="str">
        <x:f>IF(COUNT($P1772,$Q1772,$R1772,$S1772,$T1772,$U1772,$V1772,$W1772,$X1772)=9,"Yes","No")</x:f>
        <x:v>No</x:v>
      </x:c>
      <x:c r="AD1772" s="52" t="str">
        <x:f>IF(COUNT($Y1772,$Z1772)=2,"Yes","No")</x:f>
        <x:v>No</x:v>
      </x:c>
      <x:c r="AE1772" s="50" t="str"/>
      <x:c r="AF1772" t="str"/>
    </x:row>
    <x:row r="1773" ht="20" customHeight="1">
      <x:c r="A1773" s="50" t="str">
        <x:v>CTL-0254</x:v>
      </x:c>
      <x:c r="B1773" s="50" t="str">
        <x:v>Candidate alternative-rationale group</x:v>
      </x:c>
      <x:c r="C1773" s="52" t="str">
        <x:f>IF('Deal_Master_Wide'!$AU$256="","",'Deal_Master_Wide'!$AU$256)</x:f>
        <x:v>Not reviewed</x:v>
      </x:c>
      <x:c r="D1773" s="52" t="str">
        <x:f>IF('Deal_Master_Wide'!$AV$256="","",'Deal_Master_Wide'!$AV$256)</x:f>
        <x:v>Not assessed</x:v>
      </x:c>
      <x:c r="E1773" s="50" t="n">
        <x:v>0</x:v>
      </x:c>
      <x:c r="F1773" s="52" t="str">
        <x:f>IF(OR($C1773="High-confidence innovation-driven",$C1773="Medium-confidence innovation-driven"),1,IF($C1773="Clear alternative-rationale",0,""))</x:f>
      </x:c>
      <x:c r="G1773" s="52" t="str">
        <x:f>IF('Deal_Master_Wide'!$M$256="","",'Deal_Master_Wide'!$M$256)</x:f>
        <x:v>Review</x:v>
      </x:c>
      <x:c r="H1773" s="50" t="str">
        <x:v>Evotec SE</x:v>
      </x:c>
      <x:c r="I1773" s="50" t="str">
        <x:v>Evotec (UK) Ltd</x:v>
      </x:c>
      <x:c r="J1773" s="50" t="n">
        <x:v>2014</x:v>
      </x:c>
      <x:c r="K1773" s="50" t="n">
        <x:v>-3</x:v>
      </x:c>
      <x:c r="L1773" s="50" t="n">
        <x:v>2011</x:v>
      </x:c>
      <x:c r="M1773" s="50" t="n">
        <x:v>0</x:v>
      </x:c>
      <x:c r="N1773" s="50" t="n">
        <x:v>0</x:v>
      </x:c>
      <x:c r="O1773" s="52" t="str">
        <x:f>IF($F1773="","",$F1773*$M1773)</x:f>
      </x:c>
      <x:c r="P1773" s="54" t="str">
        <x:f>IF('Deal_Master_Wide'!$BP$256="","",'Deal_Master_Wide'!$BP$256)</x:f>
      </x:c>
      <x:c r="Q1773" s="54" t="str">
        <x:f>IF('Deal_Master_Wide'!$BW$256="","",'Deal_Master_Wide'!$BW$256)</x:f>
      </x:c>
      <x:c r="R1773" s="54" t="str">
        <x:f>IF('Deal_Master_Wide'!$CD$256="","",'Deal_Master_Wide'!$CD$256)</x:f>
      </x:c>
      <x:c r="S1773" s="54" t="str">
        <x:f>IF('Deal_Master_Wide'!$CK$256="","",'Deal_Master_Wide'!$CK$256)</x:f>
      </x:c>
      <x:c r="T1773" s="54" t="str">
        <x:f>IF('Deal_Master_Wide'!$CR$256="","",'Deal_Master_Wide'!$CR$256)</x:f>
      </x:c>
      <x:c r="U1773" s="54" t="str">
        <x:f>IF('Deal_Master_Wide'!$CY$256="","",'Deal_Master_Wide'!$CY$256)</x:f>
      </x:c>
      <x:c r="V1773" s="56" t="str">
        <x:f>IF('Deal_Master_Wide'!$DF$256="","",'Deal_Master_Wide'!$DF$256)</x:f>
      </x:c>
      <x:c r="W1773" s="56" t="str">
        <x:f>IF('Deal_Master_Wide'!$DM$256="","",'Deal_Master_Wide'!$DM$256)</x:f>
      </x:c>
      <x:c r="X1773" s="56" t="str">
        <x:f>IF('Deal_Master_Wide'!$DT$256="","",'Deal_Master_Wide'!$DT$256)</x:f>
      </x:c>
      <x:c r="Y1773" s="118" t="str">
        <x:f>IF('Deal_Master_Wide'!$EA$256="","",'Deal_Master_Wide'!$EA$256)</x:f>
      </x:c>
      <x:c r="Z1773" s="118" t="str">
        <x:f>IF('Deal_Master_Wide'!$EH$256="","",'Deal_Master_Wide'!$EH$256)</x:f>
      </x:c>
      <x:c r="AA1773" s="52" t="str">
        <x:f>IF('Deal_Master_Wide'!$AL$256="","",'Deal_Master_Wide'!$AL$256)</x:f>
        <x:v>Unknown</x:v>
      </x:c>
      <x:c r="AB1773" s="54" t="n">
        <x:f>IF('Deal_Master_Wide'!$AF$256="","",'Deal_Master_Wide'!$AF$256)</x:f>
        <x:v>5</x:v>
      </x:c>
      <x:c r="AC1773" s="52" t="str">
        <x:f>IF(COUNT($P1773,$Q1773,$R1773,$S1773,$T1773,$U1773,$V1773,$W1773,$X1773)=9,"Yes","No")</x:f>
        <x:v>No</x:v>
      </x:c>
      <x:c r="AD1773" s="52" t="str">
        <x:f>IF(COUNT($Y1773,$Z1773)=2,"Yes","No")</x:f>
        <x:v>No</x:v>
      </x:c>
      <x:c r="AE1773" s="50" t="str"/>
      <x:c r="AF1773" t="str"/>
    </x:row>
    <x:row r="1774" ht="20" customHeight="1">
      <x:c r="A1774" s="50" t="str">
        <x:v>CTL-0254</x:v>
      </x:c>
      <x:c r="B1774" s="50" t="str">
        <x:v>Candidate alternative-rationale group</x:v>
      </x:c>
      <x:c r="C1774" s="52" t="str">
        <x:f>IF('Deal_Master_Wide'!$AU$256="","",'Deal_Master_Wide'!$AU$256)</x:f>
        <x:v>Not reviewed</x:v>
      </x:c>
      <x:c r="D1774" s="52" t="str">
        <x:f>IF('Deal_Master_Wide'!$AV$256="","",'Deal_Master_Wide'!$AV$256)</x:f>
        <x:v>Not assessed</x:v>
      </x:c>
      <x:c r="E1774" s="50" t="n">
        <x:v>0</x:v>
      </x:c>
      <x:c r="F1774" s="52" t="str">
        <x:f>IF(OR($C1774="High-confidence innovation-driven",$C1774="Medium-confidence innovation-driven"),1,IF($C1774="Clear alternative-rationale",0,""))</x:f>
      </x:c>
      <x:c r="G1774" s="52" t="str">
        <x:f>IF('Deal_Master_Wide'!$M$256="","",'Deal_Master_Wide'!$M$256)</x:f>
        <x:v>Review</x:v>
      </x:c>
      <x:c r="H1774" s="50" t="str">
        <x:v>Evotec SE</x:v>
      </x:c>
      <x:c r="I1774" s="50" t="str">
        <x:v>Evotec (UK) Ltd</x:v>
      </x:c>
      <x:c r="J1774" s="50" t="n">
        <x:v>2014</x:v>
      </x:c>
      <x:c r="K1774" s="50" t="n">
        <x:v>-2</x:v>
      </x:c>
      <x:c r="L1774" s="50" t="n">
        <x:v>2012</x:v>
      </x:c>
      <x:c r="M1774" s="50" t="n">
        <x:v>0</x:v>
      </x:c>
      <x:c r="N1774" s="50" t="n">
        <x:v>0</x:v>
      </x:c>
      <x:c r="O1774" s="52" t="str">
        <x:f>IF($F1774="","",$F1774*$M1774)</x:f>
      </x:c>
      <x:c r="P1774" s="54" t="str">
        <x:f>IF('Deal_Master_Wide'!$BQ$256="","",'Deal_Master_Wide'!$BQ$256)</x:f>
      </x:c>
      <x:c r="Q1774" s="54" t="str">
        <x:f>IF('Deal_Master_Wide'!$BX$256="","",'Deal_Master_Wide'!$BX$256)</x:f>
      </x:c>
      <x:c r="R1774" s="54" t="str">
        <x:f>IF('Deal_Master_Wide'!$CE$256="","",'Deal_Master_Wide'!$CE$256)</x:f>
      </x:c>
      <x:c r="S1774" s="54" t="str">
        <x:f>IF('Deal_Master_Wide'!$CL$256="","",'Deal_Master_Wide'!$CL$256)</x:f>
      </x:c>
      <x:c r="T1774" s="54" t="str">
        <x:f>IF('Deal_Master_Wide'!$CS$256="","",'Deal_Master_Wide'!$CS$256)</x:f>
      </x:c>
      <x:c r="U1774" s="54" t="str">
        <x:f>IF('Deal_Master_Wide'!$CZ$256="","",'Deal_Master_Wide'!$CZ$256)</x:f>
      </x:c>
      <x:c r="V1774" s="56" t="str">
        <x:f>IF('Deal_Master_Wide'!$DG$256="","",'Deal_Master_Wide'!$DG$256)</x:f>
      </x:c>
      <x:c r="W1774" s="56" t="str">
        <x:f>IF('Deal_Master_Wide'!$DN$256="","",'Deal_Master_Wide'!$DN$256)</x:f>
      </x:c>
      <x:c r="X1774" s="56" t="str">
        <x:f>IF('Deal_Master_Wide'!$DU$256="","",'Deal_Master_Wide'!$DU$256)</x:f>
      </x:c>
      <x:c r="Y1774" s="118" t="str">
        <x:f>IF('Deal_Master_Wide'!$EB$256="","",'Deal_Master_Wide'!$EB$256)</x:f>
      </x:c>
      <x:c r="Z1774" s="118" t="str">
        <x:f>IF('Deal_Master_Wide'!$EI$256="","",'Deal_Master_Wide'!$EI$256)</x:f>
      </x:c>
      <x:c r="AA1774" s="52" t="str">
        <x:f>IF('Deal_Master_Wide'!$AL$256="","",'Deal_Master_Wide'!$AL$256)</x:f>
        <x:v>Unknown</x:v>
      </x:c>
      <x:c r="AB1774" s="54" t="n">
        <x:f>IF('Deal_Master_Wide'!$AF$256="","",'Deal_Master_Wide'!$AF$256)</x:f>
        <x:v>5</x:v>
      </x:c>
      <x:c r="AC1774" s="52" t="str">
        <x:f>IF(COUNT($P1774,$Q1774,$R1774,$S1774,$T1774,$U1774,$V1774,$W1774,$X1774)=9,"Yes","No")</x:f>
        <x:v>No</x:v>
      </x:c>
      <x:c r="AD1774" s="52" t="str">
        <x:f>IF(COUNT($Y1774,$Z1774)=2,"Yes","No")</x:f>
        <x:v>No</x:v>
      </x:c>
      <x:c r="AE1774" s="50" t="str"/>
      <x:c r="AF1774" t="str"/>
    </x:row>
    <x:row r="1775" ht="20" customHeight="1">
      <x:c r="A1775" s="50" t="str">
        <x:v>CTL-0254</x:v>
      </x:c>
      <x:c r="B1775" s="50" t="str">
        <x:v>Candidate alternative-rationale group</x:v>
      </x:c>
      <x:c r="C1775" s="52" t="str">
        <x:f>IF('Deal_Master_Wide'!$AU$256="","",'Deal_Master_Wide'!$AU$256)</x:f>
        <x:v>Not reviewed</x:v>
      </x:c>
      <x:c r="D1775" s="52" t="str">
        <x:f>IF('Deal_Master_Wide'!$AV$256="","",'Deal_Master_Wide'!$AV$256)</x:f>
        <x:v>Not assessed</x:v>
      </x:c>
      <x:c r="E1775" s="50" t="n">
        <x:v>0</x:v>
      </x:c>
      <x:c r="F1775" s="52" t="str">
        <x:f>IF(OR($C1775="High-confidence innovation-driven",$C1775="Medium-confidence innovation-driven"),1,IF($C1775="Clear alternative-rationale",0,""))</x:f>
      </x:c>
      <x:c r="G1775" s="52" t="str">
        <x:f>IF('Deal_Master_Wide'!$M$256="","",'Deal_Master_Wide'!$M$256)</x:f>
        <x:v>Review</x:v>
      </x:c>
      <x:c r="H1775" s="50" t="str">
        <x:v>Evotec SE</x:v>
      </x:c>
      <x:c r="I1775" s="50" t="str">
        <x:v>Evotec (UK) Ltd</x:v>
      </x:c>
      <x:c r="J1775" s="50" t="n">
        <x:v>2014</x:v>
      </x:c>
      <x:c r="K1775" s="50" t="n">
        <x:v>-1</x:v>
      </x:c>
      <x:c r="L1775" s="50" t="n">
        <x:v>2013</x:v>
      </x:c>
      <x:c r="M1775" s="50" t="n">
        <x:v>0</x:v>
      </x:c>
      <x:c r="N1775" s="50" t="n">
        <x:v>0</x:v>
      </x:c>
      <x:c r="O1775" s="52" t="str">
        <x:f>IF($F1775="","",$F1775*$M1775)</x:f>
      </x:c>
      <x:c r="P1775" s="54" t="str">
        <x:f>IF('Deal_Master_Wide'!$BR$256="","",'Deal_Master_Wide'!$BR$256)</x:f>
      </x:c>
      <x:c r="Q1775" s="54" t="str">
        <x:f>IF('Deal_Master_Wide'!$BY$256="","",'Deal_Master_Wide'!$BY$256)</x:f>
      </x:c>
      <x:c r="R1775" s="54" t="str">
        <x:f>IF('Deal_Master_Wide'!$CF$256="","",'Deal_Master_Wide'!$CF$256)</x:f>
      </x:c>
      <x:c r="S1775" s="54" t="str">
        <x:f>IF('Deal_Master_Wide'!$CM$256="","",'Deal_Master_Wide'!$CM$256)</x:f>
      </x:c>
      <x:c r="T1775" s="54" t="str">
        <x:f>IF('Deal_Master_Wide'!$CT$256="","",'Deal_Master_Wide'!$CT$256)</x:f>
      </x:c>
      <x:c r="U1775" s="54" t="str">
        <x:f>IF('Deal_Master_Wide'!$DA$256="","",'Deal_Master_Wide'!$DA$256)</x:f>
      </x:c>
      <x:c r="V1775" s="56" t="str">
        <x:f>IF('Deal_Master_Wide'!$DH$256="","",'Deal_Master_Wide'!$DH$256)</x:f>
      </x:c>
      <x:c r="W1775" s="56" t="str">
        <x:f>IF('Deal_Master_Wide'!$DO$256="","",'Deal_Master_Wide'!$DO$256)</x:f>
      </x:c>
      <x:c r="X1775" s="56" t="str">
        <x:f>IF('Deal_Master_Wide'!$DV$256="","",'Deal_Master_Wide'!$DV$256)</x:f>
      </x:c>
      <x:c r="Y1775" s="118" t="str">
        <x:f>IF('Deal_Master_Wide'!$EC$256="","",'Deal_Master_Wide'!$EC$256)</x:f>
      </x:c>
      <x:c r="Z1775" s="118" t="str">
        <x:f>IF('Deal_Master_Wide'!$EJ$256="","",'Deal_Master_Wide'!$EJ$256)</x:f>
      </x:c>
      <x:c r="AA1775" s="52" t="str">
        <x:f>IF('Deal_Master_Wide'!$AL$256="","",'Deal_Master_Wide'!$AL$256)</x:f>
        <x:v>Unknown</x:v>
      </x:c>
      <x:c r="AB1775" s="54" t="n">
        <x:f>IF('Deal_Master_Wide'!$AF$256="","",'Deal_Master_Wide'!$AF$256)</x:f>
        <x:v>5</x:v>
      </x:c>
      <x:c r="AC1775" s="52" t="str">
        <x:f>IF(COUNT($P1775,$Q1775,$R1775,$S1775,$T1775,$U1775,$V1775,$W1775,$X1775)=9,"Yes","No")</x:f>
        <x:v>No</x:v>
      </x:c>
      <x:c r="AD1775" s="52" t="str">
        <x:f>IF(COUNT($Y1775,$Z1775)=2,"Yes","No")</x:f>
        <x:v>No</x:v>
      </x:c>
      <x:c r="AE1775" s="50" t="str"/>
      <x:c r="AF1775" t="str"/>
    </x:row>
    <x:row r="1776" ht="20" customHeight="1">
      <x:c r="A1776" s="50" t="str">
        <x:v>CTL-0254</x:v>
      </x:c>
      <x:c r="B1776" s="50" t="str">
        <x:v>Candidate alternative-rationale group</x:v>
      </x:c>
      <x:c r="C1776" s="52" t="str">
        <x:f>IF('Deal_Master_Wide'!$AU$256="","",'Deal_Master_Wide'!$AU$256)</x:f>
        <x:v>Not reviewed</x:v>
      </x:c>
      <x:c r="D1776" s="52" t="str">
        <x:f>IF('Deal_Master_Wide'!$AV$256="","",'Deal_Master_Wide'!$AV$256)</x:f>
        <x:v>Not assessed</x:v>
      </x:c>
      <x:c r="E1776" s="50" t="n">
        <x:v>0</x:v>
      </x:c>
      <x:c r="F1776" s="52" t="str">
        <x:f>IF(OR($C1776="High-confidence innovation-driven",$C1776="Medium-confidence innovation-driven"),1,IF($C1776="Clear alternative-rationale",0,""))</x:f>
      </x:c>
      <x:c r="G1776" s="52" t="str">
        <x:f>IF('Deal_Master_Wide'!$M$256="","",'Deal_Master_Wide'!$M$256)</x:f>
        <x:v>Review</x:v>
      </x:c>
      <x:c r="H1776" s="50" t="str">
        <x:v>Evotec SE</x:v>
      </x:c>
      <x:c r="I1776" s="50" t="str">
        <x:v>Evotec (UK) Ltd</x:v>
      </x:c>
      <x:c r="J1776" s="50" t="n">
        <x:v>2014</x:v>
      </x:c>
      <x:c r="K1776" s="50" t="n">
        <x:v>0</x:v>
      </x:c>
      <x:c r="L1776" s="50" t="n">
        <x:v>2014</x:v>
      </x:c>
      <x:c r="M1776" s="50" t="n">
        <x:v>0</x:v>
      </x:c>
      <x:c r="N1776" s="50" t="n">
        <x:v>1</x:v>
      </x:c>
      <x:c r="O1776" s="52" t="str">
        <x:f>IF($F1776="","",$F1776*$M1776)</x:f>
      </x:c>
      <x:c r="P1776" s="54" t="str">
        <x:f>IF('Deal_Master_Wide'!$BS$256="","",'Deal_Master_Wide'!$BS$256)</x:f>
      </x:c>
      <x:c r="Q1776" s="54" t="str">
        <x:f>IF('Deal_Master_Wide'!$BZ$256="","",'Deal_Master_Wide'!$BZ$256)</x:f>
      </x:c>
      <x:c r="R1776" s="54" t="str">
        <x:f>IF('Deal_Master_Wide'!$CG$256="","",'Deal_Master_Wide'!$CG$256)</x:f>
      </x:c>
      <x:c r="S1776" s="54" t="str">
        <x:f>IF('Deal_Master_Wide'!$CN$256="","",'Deal_Master_Wide'!$CN$256)</x:f>
      </x:c>
      <x:c r="T1776" s="54" t="str">
        <x:f>IF('Deal_Master_Wide'!$CU$256="","",'Deal_Master_Wide'!$CU$256)</x:f>
      </x:c>
      <x:c r="U1776" s="54" t="str">
        <x:f>IF('Deal_Master_Wide'!$DB$256="","",'Deal_Master_Wide'!$DB$256)</x:f>
      </x:c>
      <x:c r="V1776" s="56" t="str">
        <x:f>IF('Deal_Master_Wide'!$DI$256="","",'Deal_Master_Wide'!$DI$256)</x:f>
      </x:c>
      <x:c r="W1776" s="56" t="str">
        <x:f>IF('Deal_Master_Wide'!$DP$256="","",'Deal_Master_Wide'!$DP$256)</x:f>
      </x:c>
      <x:c r="X1776" s="56" t="str">
        <x:f>IF('Deal_Master_Wide'!$DW$256="","",'Deal_Master_Wide'!$DW$256)</x:f>
      </x:c>
      <x:c r="Y1776" s="118" t="str">
        <x:f>IF('Deal_Master_Wide'!$ED$256="","",'Deal_Master_Wide'!$ED$256)</x:f>
      </x:c>
      <x:c r="Z1776" s="118" t="str">
        <x:f>IF('Deal_Master_Wide'!$EK$256="","",'Deal_Master_Wide'!$EK$256)</x:f>
      </x:c>
      <x:c r="AA1776" s="52" t="str">
        <x:f>IF('Deal_Master_Wide'!$AL$256="","",'Deal_Master_Wide'!$AL$256)</x:f>
        <x:v>Unknown</x:v>
      </x:c>
      <x:c r="AB1776" s="54" t="n">
        <x:f>IF('Deal_Master_Wide'!$AF$256="","",'Deal_Master_Wide'!$AF$256)</x:f>
        <x:v>5</x:v>
      </x:c>
      <x:c r="AC1776" s="52" t="str">
        <x:f>IF(COUNT($P1776,$Q1776,$R1776,$S1776,$T1776,$U1776,$V1776,$W1776,$X1776)=9,"Yes","No")</x:f>
        <x:v>No</x:v>
      </x:c>
      <x:c r="AD1776" s="52" t="str">
        <x:f>IF(COUNT($Y1776,$Z1776)=2,"Yes","No")</x:f>
        <x:v>No</x:v>
      </x:c>
      <x:c r="AE1776" s="50" t="str"/>
      <x:c r="AF1776" t="str"/>
    </x:row>
    <x:row r="1777" ht="20" customHeight="1">
      <x:c r="A1777" s="50" t="str">
        <x:v>CTL-0254</x:v>
      </x:c>
      <x:c r="B1777" s="50" t="str">
        <x:v>Candidate alternative-rationale group</x:v>
      </x:c>
      <x:c r="C1777" s="52" t="str">
        <x:f>IF('Deal_Master_Wide'!$AU$256="","",'Deal_Master_Wide'!$AU$256)</x:f>
        <x:v>Not reviewed</x:v>
      </x:c>
      <x:c r="D1777" s="52" t="str">
        <x:f>IF('Deal_Master_Wide'!$AV$256="","",'Deal_Master_Wide'!$AV$256)</x:f>
        <x:v>Not assessed</x:v>
      </x:c>
      <x:c r="E1777" s="50" t="n">
        <x:v>0</x:v>
      </x:c>
      <x:c r="F1777" s="52" t="str">
        <x:f>IF(OR($C1777="High-confidence innovation-driven",$C1777="Medium-confidence innovation-driven"),1,IF($C1777="Clear alternative-rationale",0,""))</x:f>
      </x:c>
      <x:c r="G1777" s="52" t="str">
        <x:f>IF('Deal_Master_Wide'!$M$256="","",'Deal_Master_Wide'!$M$256)</x:f>
        <x:v>Review</x:v>
      </x:c>
      <x:c r="H1777" s="50" t="str">
        <x:v>Evotec SE</x:v>
      </x:c>
      <x:c r="I1777" s="50" t="str">
        <x:v>Evotec (UK) Ltd</x:v>
      </x:c>
      <x:c r="J1777" s="50" t="n">
        <x:v>2014</x:v>
      </x:c>
      <x:c r="K1777" s="50" t="n">
        <x:v>1</x:v>
      </x:c>
      <x:c r="L1777" s="50" t="n">
        <x:v>2015</x:v>
      </x:c>
      <x:c r="M1777" s="50" t="n">
        <x:v>1</x:v>
      </x:c>
      <x:c r="N1777" s="50" t="n">
        <x:v>1</x:v>
      </x:c>
      <x:c r="O1777" s="52" t="str">
        <x:f>IF($F1777="","",$F1777*$M1777)</x:f>
      </x:c>
      <x:c r="P1777" s="54" t="str">
        <x:f>IF('Deal_Master_Wide'!$BT$256="","",'Deal_Master_Wide'!$BT$256)</x:f>
      </x:c>
      <x:c r="Q1777" s="54" t="str">
        <x:f>IF('Deal_Master_Wide'!$CA$256="","",'Deal_Master_Wide'!$CA$256)</x:f>
      </x:c>
      <x:c r="R1777" s="54" t="str">
        <x:f>IF('Deal_Master_Wide'!$CH$256="","",'Deal_Master_Wide'!$CH$256)</x:f>
      </x:c>
      <x:c r="S1777" s="54" t="str">
        <x:f>IF('Deal_Master_Wide'!$CO$256="","",'Deal_Master_Wide'!$CO$256)</x:f>
      </x:c>
      <x:c r="T1777" s="54" t="str">
        <x:f>IF('Deal_Master_Wide'!$CV$256="","",'Deal_Master_Wide'!$CV$256)</x:f>
      </x:c>
      <x:c r="U1777" s="54" t="str">
        <x:f>IF('Deal_Master_Wide'!$DC$256="","",'Deal_Master_Wide'!$DC$256)</x:f>
      </x:c>
      <x:c r="V1777" s="56" t="str">
        <x:f>IF('Deal_Master_Wide'!$DJ$256="","",'Deal_Master_Wide'!$DJ$256)</x:f>
      </x:c>
      <x:c r="W1777" s="56" t="str">
        <x:f>IF('Deal_Master_Wide'!$DQ$256="","",'Deal_Master_Wide'!$DQ$256)</x:f>
      </x:c>
      <x:c r="X1777" s="56" t="str">
        <x:f>IF('Deal_Master_Wide'!$DX$256="","",'Deal_Master_Wide'!$DX$256)</x:f>
      </x:c>
      <x:c r="Y1777" s="118" t="str">
        <x:f>IF('Deal_Master_Wide'!$EE$256="","",'Deal_Master_Wide'!$EE$256)</x:f>
      </x:c>
      <x:c r="Z1777" s="118" t="str">
        <x:f>IF('Deal_Master_Wide'!$EL$256="","",'Deal_Master_Wide'!$EL$256)</x:f>
      </x:c>
      <x:c r="AA1777" s="52" t="str">
        <x:f>IF('Deal_Master_Wide'!$AL$256="","",'Deal_Master_Wide'!$AL$256)</x:f>
        <x:v>Unknown</x:v>
      </x:c>
      <x:c r="AB1777" s="54" t="n">
        <x:f>IF('Deal_Master_Wide'!$AF$256="","",'Deal_Master_Wide'!$AF$256)</x:f>
        <x:v>5</x:v>
      </x:c>
      <x:c r="AC1777" s="52" t="str">
        <x:f>IF(COUNT($P1777,$Q1777,$R1777,$S1777,$T1777,$U1777,$V1777,$W1777,$X1777)=9,"Yes","No")</x:f>
        <x:v>No</x:v>
      </x:c>
      <x:c r="AD1777" s="52" t="str">
        <x:f>IF(COUNT($Y1777,$Z1777)=2,"Yes","No")</x:f>
        <x:v>No</x:v>
      </x:c>
      <x:c r="AE1777" s="50" t="str"/>
      <x:c r="AF1777" t="str"/>
    </x:row>
    <x:row r="1778" ht="20" customHeight="1">
      <x:c r="A1778" s="50" t="str">
        <x:v>CTL-0254</x:v>
      </x:c>
      <x:c r="B1778" s="50" t="str">
        <x:v>Candidate alternative-rationale group</x:v>
      </x:c>
      <x:c r="C1778" s="52" t="str">
        <x:f>IF('Deal_Master_Wide'!$AU$256="","",'Deal_Master_Wide'!$AU$256)</x:f>
        <x:v>Not reviewed</x:v>
      </x:c>
      <x:c r="D1778" s="52" t="str">
        <x:f>IF('Deal_Master_Wide'!$AV$256="","",'Deal_Master_Wide'!$AV$256)</x:f>
        <x:v>Not assessed</x:v>
      </x:c>
      <x:c r="E1778" s="50" t="n">
        <x:v>0</x:v>
      </x:c>
      <x:c r="F1778" s="52" t="str">
        <x:f>IF(OR($C1778="High-confidence innovation-driven",$C1778="Medium-confidence innovation-driven"),1,IF($C1778="Clear alternative-rationale",0,""))</x:f>
      </x:c>
      <x:c r="G1778" s="52" t="str">
        <x:f>IF('Deal_Master_Wide'!$M$256="","",'Deal_Master_Wide'!$M$256)</x:f>
        <x:v>Review</x:v>
      </x:c>
      <x:c r="H1778" s="50" t="str">
        <x:v>Evotec SE</x:v>
      </x:c>
      <x:c r="I1778" s="50" t="str">
        <x:v>Evotec (UK) Ltd</x:v>
      </x:c>
      <x:c r="J1778" s="50" t="n">
        <x:v>2014</x:v>
      </x:c>
      <x:c r="K1778" s="50" t="n">
        <x:v>2</x:v>
      </x:c>
      <x:c r="L1778" s="50" t="n">
        <x:v>2016</x:v>
      </x:c>
      <x:c r="M1778" s="50" t="n">
        <x:v>1</x:v>
      </x:c>
      <x:c r="N1778" s="50" t="n">
        <x:v>1</x:v>
      </x:c>
      <x:c r="O1778" s="52" t="str">
        <x:f>IF($F1778="","",$F1778*$M1778)</x:f>
      </x:c>
      <x:c r="P1778" s="54" t="str">
        <x:f>IF('Deal_Master_Wide'!$BU$256="","",'Deal_Master_Wide'!$BU$256)</x:f>
      </x:c>
      <x:c r="Q1778" s="54" t="str">
        <x:f>IF('Deal_Master_Wide'!$CB$256="","",'Deal_Master_Wide'!$CB$256)</x:f>
      </x:c>
      <x:c r="R1778" s="54" t="str">
        <x:f>IF('Deal_Master_Wide'!$CI$256="","",'Deal_Master_Wide'!$CI$256)</x:f>
      </x:c>
      <x:c r="S1778" s="54" t="str">
        <x:f>IF('Deal_Master_Wide'!$CP$256="","",'Deal_Master_Wide'!$CP$256)</x:f>
      </x:c>
      <x:c r="T1778" s="54" t="str">
        <x:f>IF('Deal_Master_Wide'!$CW$256="","",'Deal_Master_Wide'!$CW$256)</x:f>
      </x:c>
      <x:c r="U1778" s="54" t="str">
        <x:f>IF('Deal_Master_Wide'!$DD$256="","",'Deal_Master_Wide'!$DD$256)</x:f>
      </x:c>
      <x:c r="V1778" s="56" t="str">
        <x:f>IF('Deal_Master_Wide'!$DK$256="","",'Deal_Master_Wide'!$DK$256)</x:f>
      </x:c>
      <x:c r="W1778" s="56" t="str">
        <x:f>IF('Deal_Master_Wide'!$DR$256="","",'Deal_Master_Wide'!$DR$256)</x:f>
      </x:c>
      <x:c r="X1778" s="56" t="str">
        <x:f>IF('Deal_Master_Wide'!$DY$256="","",'Deal_Master_Wide'!$DY$256)</x:f>
      </x:c>
      <x:c r="Y1778" s="118" t="str">
        <x:f>IF('Deal_Master_Wide'!$EF$256="","",'Deal_Master_Wide'!$EF$256)</x:f>
      </x:c>
      <x:c r="Z1778" s="118" t="str">
        <x:f>IF('Deal_Master_Wide'!$EM$256="","",'Deal_Master_Wide'!$EM$256)</x:f>
      </x:c>
      <x:c r="AA1778" s="52" t="str">
        <x:f>IF('Deal_Master_Wide'!$AL$256="","",'Deal_Master_Wide'!$AL$256)</x:f>
        <x:v>Unknown</x:v>
      </x:c>
      <x:c r="AB1778" s="54" t="n">
        <x:f>IF('Deal_Master_Wide'!$AF$256="","",'Deal_Master_Wide'!$AF$256)</x:f>
        <x:v>5</x:v>
      </x:c>
      <x:c r="AC1778" s="52" t="str">
        <x:f>IF(COUNT($P1778,$Q1778,$R1778,$S1778,$T1778,$U1778,$V1778,$W1778,$X1778)=9,"Yes","No")</x:f>
        <x:v>No</x:v>
      </x:c>
      <x:c r="AD1778" s="52" t="str">
        <x:f>IF(COUNT($Y1778,$Z1778)=2,"Yes","No")</x:f>
        <x:v>No</x:v>
      </x:c>
      <x:c r="AE1778" s="50" t="str"/>
      <x:c r="AF1778" t="str"/>
    </x:row>
    <x:row r="1779" ht="20" customHeight="1">
      <x:c r="A1779" s="50" t="str">
        <x:v>CTL-0254</x:v>
      </x:c>
      <x:c r="B1779" s="50" t="str">
        <x:v>Candidate alternative-rationale group</x:v>
      </x:c>
      <x:c r="C1779" s="52" t="str">
        <x:f>IF('Deal_Master_Wide'!$AU$256="","",'Deal_Master_Wide'!$AU$256)</x:f>
        <x:v>Not reviewed</x:v>
      </x:c>
      <x:c r="D1779" s="52" t="str">
        <x:f>IF('Deal_Master_Wide'!$AV$256="","",'Deal_Master_Wide'!$AV$256)</x:f>
        <x:v>Not assessed</x:v>
      </x:c>
      <x:c r="E1779" s="50" t="n">
        <x:v>0</x:v>
      </x:c>
      <x:c r="F1779" s="52" t="str">
        <x:f>IF(OR($C1779="High-confidence innovation-driven",$C1779="Medium-confidence innovation-driven"),1,IF($C1779="Clear alternative-rationale",0,""))</x:f>
      </x:c>
      <x:c r="G1779" s="52" t="str">
        <x:f>IF('Deal_Master_Wide'!$M$256="","",'Deal_Master_Wide'!$M$256)</x:f>
        <x:v>Review</x:v>
      </x:c>
      <x:c r="H1779" s="50" t="str">
        <x:v>Evotec SE</x:v>
      </x:c>
      <x:c r="I1779" s="50" t="str">
        <x:v>Evotec (UK) Ltd</x:v>
      </x:c>
      <x:c r="J1779" s="50" t="n">
        <x:v>2014</x:v>
      </x:c>
      <x:c r="K1779" s="50" t="n">
        <x:v>3</x:v>
      </x:c>
      <x:c r="L1779" s="50" t="n">
        <x:v>2017</x:v>
      </x:c>
      <x:c r="M1779" s="50" t="n">
        <x:v>1</x:v>
      </x:c>
      <x:c r="N1779" s="50" t="n">
        <x:v>1</x:v>
      </x:c>
      <x:c r="O1779" s="52" t="str">
        <x:f>IF($F1779="","",$F1779*$M1779)</x:f>
      </x:c>
      <x:c r="P1779" s="54" t="str">
        <x:f>IF('Deal_Master_Wide'!$BV$256="","",'Deal_Master_Wide'!$BV$256)</x:f>
      </x:c>
      <x:c r="Q1779" s="54" t="str">
        <x:f>IF('Deal_Master_Wide'!$CC$256="","",'Deal_Master_Wide'!$CC$256)</x:f>
      </x:c>
      <x:c r="R1779" s="54" t="str">
        <x:f>IF('Deal_Master_Wide'!$CJ$256="","",'Deal_Master_Wide'!$CJ$256)</x:f>
      </x:c>
      <x:c r="S1779" s="54" t="str">
        <x:f>IF('Deal_Master_Wide'!$CQ$256="","",'Deal_Master_Wide'!$CQ$256)</x:f>
      </x:c>
      <x:c r="T1779" s="54" t="str">
        <x:f>IF('Deal_Master_Wide'!$CX$256="","",'Deal_Master_Wide'!$CX$256)</x:f>
      </x:c>
      <x:c r="U1779" s="54" t="str">
        <x:f>IF('Deal_Master_Wide'!$DE$256="","",'Deal_Master_Wide'!$DE$256)</x:f>
      </x:c>
      <x:c r="V1779" s="56" t="str">
        <x:f>IF('Deal_Master_Wide'!$DL$256="","",'Deal_Master_Wide'!$DL$256)</x:f>
      </x:c>
      <x:c r="W1779" s="56" t="str">
        <x:f>IF('Deal_Master_Wide'!$DS$256="","",'Deal_Master_Wide'!$DS$256)</x:f>
      </x:c>
      <x:c r="X1779" s="56" t="str">
        <x:f>IF('Deal_Master_Wide'!$DZ$256="","",'Deal_Master_Wide'!$DZ$256)</x:f>
      </x:c>
      <x:c r="Y1779" s="118" t="str">
        <x:f>IF('Deal_Master_Wide'!$EG$256="","",'Deal_Master_Wide'!$EG$256)</x:f>
      </x:c>
      <x:c r="Z1779" s="118" t="str">
        <x:f>IF('Deal_Master_Wide'!$EN$256="","",'Deal_Master_Wide'!$EN$256)</x:f>
      </x:c>
      <x:c r="AA1779" s="52" t="str">
        <x:f>IF('Deal_Master_Wide'!$AL$256="","",'Deal_Master_Wide'!$AL$256)</x:f>
        <x:v>Unknown</x:v>
      </x:c>
      <x:c r="AB1779" s="54" t="n">
        <x:f>IF('Deal_Master_Wide'!$AF$256="","",'Deal_Master_Wide'!$AF$256)</x:f>
        <x:v>5</x:v>
      </x:c>
      <x:c r="AC1779" s="52" t="str">
        <x:f>IF(COUNT($P1779,$Q1779,$R1779,$S1779,$T1779,$U1779,$V1779,$W1779,$X1779)=9,"Yes","No")</x:f>
        <x:v>No</x:v>
      </x:c>
      <x:c r="AD1779" s="52" t="str">
        <x:f>IF(COUNT($Y1779,$Z1779)=2,"Yes","No")</x:f>
        <x:v>No</x:v>
      </x:c>
      <x:c r="AE1779" s="50" t="str"/>
      <x:c r="AF1779" t="str"/>
    </x:row>
    <x:row r="1780" ht="20" customHeight="1">
      <x:c r="A1780" s="50" t="str">
        <x:v>CTL-0255</x:v>
      </x:c>
      <x:c r="B1780" s="50" t="str">
        <x:v>Candidate alternative-rationale group</x:v>
      </x:c>
      <x:c r="C1780" s="52" t="str">
        <x:f>IF('Deal_Master_Wide'!$AU$257="","",'Deal_Master_Wide'!$AU$257)</x:f>
        <x:v>Not reviewed</x:v>
      </x:c>
      <x:c r="D1780" s="52" t="str">
        <x:f>IF('Deal_Master_Wide'!$AV$257="","",'Deal_Master_Wide'!$AV$257)</x:f>
        <x:v>Not assessed</x:v>
      </x:c>
      <x:c r="E1780" s="50" t="n">
        <x:v>0</x:v>
      </x:c>
      <x:c r="F1780" s="52" t="str">
        <x:f>IF(OR($C1780="High-confidence innovation-driven",$C1780="Medium-confidence innovation-driven"),1,IF($C1780="Clear alternative-rationale",0,""))</x:f>
      </x:c>
      <x:c r="G1780" s="52" t="str">
        <x:f>IF('Deal_Master_Wide'!$M$257="","",'Deal_Master_Wide'!$M$257)</x:f>
        <x:v>Review</x:v>
      </x:c>
      <x:c r="H1780" s="50" t="str">
        <x:v>FutureLife a.s</x:v>
      </x:c>
      <x:c r="I1780" s="50" t="str">
        <x:v>Gyncentrum, S.R.O.</x:v>
      </x:c>
      <x:c r="J1780" s="50" t="n">
        <x:v>2014</x:v>
      </x:c>
      <x:c r="K1780" s="50" t="n">
        <x:v>-3</x:v>
      </x:c>
      <x:c r="L1780" s="50" t="n">
        <x:v>2011</x:v>
      </x:c>
      <x:c r="M1780" s="50" t="n">
        <x:v>0</x:v>
      </x:c>
      <x:c r="N1780" s="50" t="n">
        <x:v>0</x:v>
      </x:c>
      <x:c r="O1780" s="52" t="str">
        <x:f>IF($F1780="","",$F1780*$M1780)</x:f>
      </x:c>
      <x:c r="P1780" s="54" t="str">
        <x:f>IF('Deal_Master_Wide'!$BP$257="","",'Deal_Master_Wide'!$BP$257)</x:f>
      </x:c>
      <x:c r="Q1780" s="54" t="str">
        <x:f>IF('Deal_Master_Wide'!$BW$257="","",'Deal_Master_Wide'!$BW$257)</x:f>
      </x:c>
      <x:c r="R1780" s="54" t="str">
        <x:f>IF('Deal_Master_Wide'!$CD$257="","",'Deal_Master_Wide'!$CD$257)</x:f>
      </x:c>
      <x:c r="S1780" s="54" t="str">
        <x:f>IF('Deal_Master_Wide'!$CK$257="","",'Deal_Master_Wide'!$CK$257)</x:f>
      </x:c>
      <x:c r="T1780" s="54" t="str">
        <x:f>IF('Deal_Master_Wide'!$CR$257="","",'Deal_Master_Wide'!$CR$257)</x:f>
      </x:c>
      <x:c r="U1780" s="54" t="str">
        <x:f>IF('Deal_Master_Wide'!$CY$257="","",'Deal_Master_Wide'!$CY$257)</x:f>
      </x:c>
      <x:c r="V1780" s="56" t="str">
        <x:f>IF('Deal_Master_Wide'!$DF$257="","",'Deal_Master_Wide'!$DF$257)</x:f>
      </x:c>
      <x:c r="W1780" s="56" t="str">
        <x:f>IF('Deal_Master_Wide'!$DM$257="","",'Deal_Master_Wide'!$DM$257)</x:f>
      </x:c>
      <x:c r="X1780" s="56" t="str">
        <x:f>IF('Deal_Master_Wide'!$DT$257="","",'Deal_Master_Wide'!$DT$257)</x:f>
      </x:c>
      <x:c r="Y1780" s="118" t="str">
        <x:f>IF('Deal_Master_Wide'!$EA$257="","",'Deal_Master_Wide'!$EA$257)</x:f>
      </x:c>
      <x:c r="Z1780" s="118" t="str">
        <x:f>IF('Deal_Master_Wide'!$EH$257="","",'Deal_Master_Wide'!$EH$257)</x:f>
      </x:c>
      <x:c r="AA1780" s="52" t="str">
        <x:f>IF('Deal_Master_Wide'!$AL$257="","",'Deal_Master_Wide'!$AL$257)</x:f>
        <x:v>Unknown</x:v>
      </x:c>
      <x:c r="AB1780" s="54" t="str">
        <x:f>IF('Deal_Master_Wide'!$AF$257="","",'Deal_Master_Wide'!$AF$257)</x:f>
      </x:c>
      <x:c r="AC1780" s="52" t="str">
        <x:f>IF(COUNT($P1780,$Q1780,$R1780,$S1780,$T1780,$U1780,$V1780,$W1780,$X1780)=9,"Yes","No")</x:f>
        <x:v>No</x:v>
      </x:c>
      <x:c r="AD1780" s="52" t="str">
        <x:f>IF(COUNT($Y1780,$Z1780)=2,"Yes","No")</x:f>
        <x:v>No</x:v>
      </x:c>
      <x:c r="AE1780" s="50" t="str"/>
      <x:c r="AF1780" t="str"/>
    </x:row>
    <x:row r="1781" ht="20" customHeight="1">
      <x:c r="A1781" s="50" t="str">
        <x:v>CTL-0255</x:v>
      </x:c>
      <x:c r="B1781" s="50" t="str">
        <x:v>Candidate alternative-rationale group</x:v>
      </x:c>
      <x:c r="C1781" s="52" t="str">
        <x:f>IF('Deal_Master_Wide'!$AU$257="","",'Deal_Master_Wide'!$AU$257)</x:f>
        <x:v>Not reviewed</x:v>
      </x:c>
      <x:c r="D1781" s="52" t="str">
        <x:f>IF('Deal_Master_Wide'!$AV$257="","",'Deal_Master_Wide'!$AV$257)</x:f>
        <x:v>Not assessed</x:v>
      </x:c>
      <x:c r="E1781" s="50" t="n">
        <x:v>0</x:v>
      </x:c>
      <x:c r="F1781" s="52" t="str">
        <x:f>IF(OR($C1781="High-confidence innovation-driven",$C1781="Medium-confidence innovation-driven"),1,IF($C1781="Clear alternative-rationale",0,""))</x:f>
      </x:c>
      <x:c r="G1781" s="52" t="str">
        <x:f>IF('Deal_Master_Wide'!$M$257="","",'Deal_Master_Wide'!$M$257)</x:f>
        <x:v>Review</x:v>
      </x:c>
      <x:c r="H1781" s="50" t="str">
        <x:v>FutureLife a.s</x:v>
      </x:c>
      <x:c r="I1781" s="50" t="str">
        <x:v>Gyncentrum, S.R.O.</x:v>
      </x:c>
      <x:c r="J1781" s="50" t="n">
        <x:v>2014</x:v>
      </x:c>
      <x:c r="K1781" s="50" t="n">
        <x:v>-2</x:v>
      </x:c>
      <x:c r="L1781" s="50" t="n">
        <x:v>2012</x:v>
      </x:c>
      <x:c r="M1781" s="50" t="n">
        <x:v>0</x:v>
      </x:c>
      <x:c r="N1781" s="50" t="n">
        <x:v>0</x:v>
      </x:c>
      <x:c r="O1781" s="52" t="str">
        <x:f>IF($F1781="","",$F1781*$M1781)</x:f>
      </x:c>
      <x:c r="P1781" s="54" t="str">
        <x:f>IF('Deal_Master_Wide'!$BQ$257="","",'Deal_Master_Wide'!$BQ$257)</x:f>
      </x:c>
      <x:c r="Q1781" s="54" t="str">
        <x:f>IF('Deal_Master_Wide'!$BX$257="","",'Deal_Master_Wide'!$BX$257)</x:f>
      </x:c>
      <x:c r="R1781" s="54" t="str">
        <x:f>IF('Deal_Master_Wide'!$CE$257="","",'Deal_Master_Wide'!$CE$257)</x:f>
      </x:c>
      <x:c r="S1781" s="54" t="str">
        <x:f>IF('Deal_Master_Wide'!$CL$257="","",'Deal_Master_Wide'!$CL$257)</x:f>
      </x:c>
      <x:c r="T1781" s="54" t="str">
        <x:f>IF('Deal_Master_Wide'!$CS$257="","",'Deal_Master_Wide'!$CS$257)</x:f>
      </x:c>
      <x:c r="U1781" s="54" t="str">
        <x:f>IF('Deal_Master_Wide'!$CZ$257="","",'Deal_Master_Wide'!$CZ$257)</x:f>
      </x:c>
      <x:c r="V1781" s="56" t="str">
        <x:f>IF('Deal_Master_Wide'!$DG$257="","",'Deal_Master_Wide'!$DG$257)</x:f>
      </x:c>
      <x:c r="W1781" s="56" t="str">
        <x:f>IF('Deal_Master_Wide'!$DN$257="","",'Deal_Master_Wide'!$DN$257)</x:f>
      </x:c>
      <x:c r="X1781" s="56" t="str">
        <x:f>IF('Deal_Master_Wide'!$DU$257="","",'Deal_Master_Wide'!$DU$257)</x:f>
      </x:c>
      <x:c r="Y1781" s="118" t="str">
        <x:f>IF('Deal_Master_Wide'!$EB$257="","",'Deal_Master_Wide'!$EB$257)</x:f>
      </x:c>
      <x:c r="Z1781" s="118" t="str">
        <x:f>IF('Deal_Master_Wide'!$EI$257="","",'Deal_Master_Wide'!$EI$257)</x:f>
      </x:c>
      <x:c r="AA1781" s="52" t="str">
        <x:f>IF('Deal_Master_Wide'!$AL$257="","",'Deal_Master_Wide'!$AL$257)</x:f>
        <x:v>Unknown</x:v>
      </x:c>
      <x:c r="AB1781" s="54" t="str">
        <x:f>IF('Deal_Master_Wide'!$AF$257="","",'Deal_Master_Wide'!$AF$257)</x:f>
      </x:c>
      <x:c r="AC1781" s="52" t="str">
        <x:f>IF(COUNT($P1781,$Q1781,$R1781,$S1781,$T1781,$U1781,$V1781,$W1781,$X1781)=9,"Yes","No")</x:f>
        <x:v>No</x:v>
      </x:c>
      <x:c r="AD1781" s="52" t="str">
        <x:f>IF(COUNT($Y1781,$Z1781)=2,"Yes","No")</x:f>
        <x:v>No</x:v>
      </x:c>
      <x:c r="AE1781" s="50" t="str"/>
      <x:c r="AF1781" t="str"/>
    </x:row>
    <x:row r="1782" ht="20" customHeight="1">
      <x:c r="A1782" s="50" t="str">
        <x:v>CTL-0255</x:v>
      </x:c>
      <x:c r="B1782" s="50" t="str">
        <x:v>Candidate alternative-rationale group</x:v>
      </x:c>
      <x:c r="C1782" s="52" t="str">
        <x:f>IF('Deal_Master_Wide'!$AU$257="","",'Deal_Master_Wide'!$AU$257)</x:f>
        <x:v>Not reviewed</x:v>
      </x:c>
      <x:c r="D1782" s="52" t="str">
        <x:f>IF('Deal_Master_Wide'!$AV$257="","",'Deal_Master_Wide'!$AV$257)</x:f>
        <x:v>Not assessed</x:v>
      </x:c>
      <x:c r="E1782" s="50" t="n">
        <x:v>0</x:v>
      </x:c>
      <x:c r="F1782" s="52" t="str">
        <x:f>IF(OR($C1782="High-confidence innovation-driven",$C1782="Medium-confidence innovation-driven"),1,IF($C1782="Clear alternative-rationale",0,""))</x:f>
      </x:c>
      <x:c r="G1782" s="52" t="str">
        <x:f>IF('Deal_Master_Wide'!$M$257="","",'Deal_Master_Wide'!$M$257)</x:f>
        <x:v>Review</x:v>
      </x:c>
      <x:c r="H1782" s="50" t="str">
        <x:v>FutureLife a.s</x:v>
      </x:c>
      <x:c r="I1782" s="50" t="str">
        <x:v>Gyncentrum, S.R.O.</x:v>
      </x:c>
      <x:c r="J1782" s="50" t="n">
        <x:v>2014</x:v>
      </x:c>
      <x:c r="K1782" s="50" t="n">
        <x:v>-1</x:v>
      </x:c>
      <x:c r="L1782" s="50" t="n">
        <x:v>2013</x:v>
      </x:c>
      <x:c r="M1782" s="50" t="n">
        <x:v>0</x:v>
      </x:c>
      <x:c r="N1782" s="50" t="n">
        <x:v>0</x:v>
      </x:c>
      <x:c r="O1782" s="52" t="str">
        <x:f>IF($F1782="","",$F1782*$M1782)</x:f>
      </x:c>
      <x:c r="P1782" s="54" t="str">
        <x:f>IF('Deal_Master_Wide'!$BR$257="","",'Deal_Master_Wide'!$BR$257)</x:f>
      </x:c>
      <x:c r="Q1782" s="54" t="str">
        <x:f>IF('Deal_Master_Wide'!$BY$257="","",'Deal_Master_Wide'!$BY$257)</x:f>
      </x:c>
      <x:c r="R1782" s="54" t="str">
        <x:f>IF('Deal_Master_Wide'!$CF$257="","",'Deal_Master_Wide'!$CF$257)</x:f>
      </x:c>
      <x:c r="S1782" s="54" t="str">
        <x:f>IF('Deal_Master_Wide'!$CM$257="","",'Deal_Master_Wide'!$CM$257)</x:f>
      </x:c>
      <x:c r="T1782" s="54" t="str">
        <x:f>IF('Deal_Master_Wide'!$CT$257="","",'Deal_Master_Wide'!$CT$257)</x:f>
      </x:c>
      <x:c r="U1782" s="54" t="str">
        <x:f>IF('Deal_Master_Wide'!$DA$257="","",'Deal_Master_Wide'!$DA$257)</x:f>
      </x:c>
      <x:c r="V1782" s="56" t="str">
        <x:f>IF('Deal_Master_Wide'!$DH$257="","",'Deal_Master_Wide'!$DH$257)</x:f>
      </x:c>
      <x:c r="W1782" s="56" t="str">
        <x:f>IF('Deal_Master_Wide'!$DO$257="","",'Deal_Master_Wide'!$DO$257)</x:f>
      </x:c>
      <x:c r="X1782" s="56" t="str">
        <x:f>IF('Deal_Master_Wide'!$DV$257="","",'Deal_Master_Wide'!$DV$257)</x:f>
      </x:c>
      <x:c r="Y1782" s="118" t="str">
        <x:f>IF('Deal_Master_Wide'!$EC$257="","",'Deal_Master_Wide'!$EC$257)</x:f>
      </x:c>
      <x:c r="Z1782" s="118" t="str">
        <x:f>IF('Deal_Master_Wide'!$EJ$257="","",'Deal_Master_Wide'!$EJ$257)</x:f>
      </x:c>
      <x:c r="AA1782" s="52" t="str">
        <x:f>IF('Deal_Master_Wide'!$AL$257="","",'Deal_Master_Wide'!$AL$257)</x:f>
        <x:v>Unknown</x:v>
      </x:c>
      <x:c r="AB1782" s="54" t="str">
        <x:f>IF('Deal_Master_Wide'!$AF$257="","",'Deal_Master_Wide'!$AF$257)</x:f>
      </x:c>
      <x:c r="AC1782" s="52" t="str">
        <x:f>IF(COUNT($P1782,$Q1782,$R1782,$S1782,$T1782,$U1782,$V1782,$W1782,$X1782)=9,"Yes","No")</x:f>
        <x:v>No</x:v>
      </x:c>
      <x:c r="AD1782" s="52" t="str">
        <x:f>IF(COUNT($Y1782,$Z1782)=2,"Yes","No")</x:f>
        <x:v>No</x:v>
      </x:c>
      <x:c r="AE1782" s="50" t="str"/>
      <x:c r="AF1782" t="str"/>
    </x:row>
    <x:row r="1783" ht="20" customHeight="1">
      <x:c r="A1783" s="50" t="str">
        <x:v>CTL-0255</x:v>
      </x:c>
      <x:c r="B1783" s="50" t="str">
        <x:v>Candidate alternative-rationale group</x:v>
      </x:c>
      <x:c r="C1783" s="52" t="str">
        <x:f>IF('Deal_Master_Wide'!$AU$257="","",'Deal_Master_Wide'!$AU$257)</x:f>
        <x:v>Not reviewed</x:v>
      </x:c>
      <x:c r="D1783" s="52" t="str">
        <x:f>IF('Deal_Master_Wide'!$AV$257="","",'Deal_Master_Wide'!$AV$257)</x:f>
        <x:v>Not assessed</x:v>
      </x:c>
      <x:c r="E1783" s="50" t="n">
        <x:v>0</x:v>
      </x:c>
      <x:c r="F1783" s="52" t="str">
        <x:f>IF(OR($C1783="High-confidence innovation-driven",$C1783="Medium-confidence innovation-driven"),1,IF($C1783="Clear alternative-rationale",0,""))</x:f>
      </x:c>
      <x:c r="G1783" s="52" t="str">
        <x:f>IF('Deal_Master_Wide'!$M$257="","",'Deal_Master_Wide'!$M$257)</x:f>
        <x:v>Review</x:v>
      </x:c>
      <x:c r="H1783" s="50" t="str">
        <x:v>FutureLife a.s</x:v>
      </x:c>
      <x:c r="I1783" s="50" t="str">
        <x:v>Gyncentrum, S.R.O.</x:v>
      </x:c>
      <x:c r="J1783" s="50" t="n">
        <x:v>2014</x:v>
      </x:c>
      <x:c r="K1783" s="50" t="n">
        <x:v>0</x:v>
      </x:c>
      <x:c r="L1783" s="50" t="n">
        <x:v>2014</x:v>
      </x:c>
      <x:c r="M1783" s="50" t="n">
        <x:v>0</x:v>
      </x:c>
      <x:c r="N1783" s="50" t="n">
        <x:v>1</x:v>
      </x:c>
      <x:c r="O1783" s="52" t="str">
        <x:f>IF($F1783="","",$F1783*$M1783)</x:f>
      </x:c>
      <x:c r="P1783" s="54" t="str">
        <x:f>IF('Deal_Master_Wide'!$BS$257="","",'Deal_Master_Wide'!$BS$257)</x:f>
      </x:c>
      <x:c r="Q1783" s="54" t="str">
        <x:f>IF('Deal_Master_Wide'!$BZ$257="","",'Deal_Master_Wide'!$BZ$257)</x:f>
      </x:c>
      <x:c r="R1783" s="54" t="str">
        <x:f>IF('Deal_Master_Wide'!$CG$257="","",'Deal_Master_Wide'!$CG$257)</x:f>
      </x:c>
      <x:c r="S1783" s="54" t="str">
        <x:f>IF('Deal_Master_Wide'!$CN$257="","",'Deal_Master_Wide'!$CN$257)</x:f>
      </x:c>
      <x:c r="T1783" s="54" t="str">
        <x:f>IF('Deal_Master_Wide'!$CU$257="","",'Deal_Master_Wide'!$CU$257)</x:f>
      </x:c>
      <x:c r="U1783" s="54" t="str">
        <x:f>IF('Deal_Master_Wide'!$DB$257="","",'Deal_Master_Wide'!$DB$257)</x:f>
      </x:c>
      <x:c r="V1783" s="56" t="str">
        <x:f>IF('Deal_Master_Wide'!$DI$257="","",'Deal_Master_Wide'!$DI$257)</x:f>
      </x:c>
      <x:c r="W1783" s="56" t="str">
        <x:f>IF('Deal_Master_Wide'!$DP$257="","",'Deal_Master_Wide'!$DP$257)</x:f>
      </x:c>
      <x:c r="X1783" s="56" t="str">
        <x:f>IF('Deal_Master_Wide'!$DW$257="","",'Deal_Master_Wide'!$DW$257)</x:f>
      </x:c>
      <x:c r="Y1783" s="118" t="str">
        <x:f>IF('Deal_Master_Wide'!$ED$257="","",'Deal_Master_Wide'!$ED$257)</x:f>
      </x:c>
      <x:c r="Z1783" s="118" t="str">
        <x:f>IF('Deal_Master_Wide'!$EK$257="","",'Deal_Master_Wide'!$EK$257)</x:f>
      </x:c>
      <x:c r="AA1783" s="52" t="str">
        <x:f>IF('Deal_Master_Wide'!$AL$257="","",'Deal_Master_Wide'!$AL$257)</x:f>
        <x:v>Unknown</x:v>
      </x:c>
      <x:c r="AB1783" s="54" t="str">
        <x:f>IF('Deal_Master_Wide'!$AF$257="","",'Deal_Master_Wide'!$AF$257)</x:f>
      </x:c>
      <x:c r="AC1783" s="52" t="str">
        <x:f>IF(COUNT($P1783,$Q1783,$R1783,$S1783,$T1783,$U1783,$V1783,$W1783,$X1783)=9,"Yes","No")</x:f>
        <x:v>No</x:v>
      </x:c>
      <x:c r="AD1783" s="52" t="str">
        <x:f>IF(COUNT($Y1783,$Z1783)=2,"Yes","No")</x:f>
        <x:v>No</x:v>
      </x:c>
      <x:c r="AE1783" s="50" t="str"/>
      <x:c r="AF1783" t="str"/>
    </x:row>
    <x:row r="1784" ht="20" customHeight="1">
      <x:c r="A1784" s="50" t="str">
        <x:v>CTL-0255</x:v>
      </x:c>
      <x:c r="B1784" s="50" t="str">
        <x:v>Candidate alternative-rationale group</x:v>
      </x:c>
      <x:c r="C1784" s="52" t="str">
        <x:f>IF('Deal_Master_Wide'!$AU$257="","",'Deal_Master_Wide'!$AU$257)</x:f>
        <x:v>Not reviewed</x:v>
      </x:c>
      <x:c r="D1784" s="52" t="str">
        <x:f>IF('Deal_Master_Wide'!$AV$257="","",'Deal_Master_Wide'!$AV$257)</x:f>
        <x:v>Not assessed</x:v>
      </x:c>
      <x:c r="E1784" s="50" t="n">
        <x:v>0</x:v>
      </x:c>
      <x:c r="F1784" s="52" t="str">
        <x:f>IF(OR($C1784="High-confidence innovation-driven",$C1784="Medium-confidence innovation-driven"),1,IF($C1784="Clear alternative-rationale",0,""))</x:f>
      </x:c>
      <x:c r="G1784" s="52" t="str">
        <x:f>IF('Deal_Master_Wide'!$M$257="","",'Deal_Master_Wide'!$M$257)</x:f>
        <x:v>Review</x:v>
      </x:c>
      <x:c r="H1784" s="50" t="str">
        <x:v>FutureLife a.s</x:v>
      </x:c>
      <x:c r="I1784" s="50" t="str">
        <x:v>Gyncentrum, S.R.O.</x:v>
      </x:c>
      <x:c r="J1784" s="50" t="n">
        <x:v>2014</x:v>
      </x:c>
      <x:c r="K1784" s="50" t="n">
        <x:v>1</x:v>
      </x:c>
      <x:c r="L1784" s="50" t="n">
        <x:v>2015</x:v>
      </x:c>
      <x:c r="M1784" s="50" t="n">
        <x:v>1</x:v>
      </x:c>
      <x:c r="N1784" s="50" t="n">
        <x:v>1</x:v>
      </x:c>
      <x:c r="O1784" s="52" t="str">
        <x:f>IF($F1784="","",$F1784*$M1784)</x:f>
      </x:c>
      <x:c r="P1784" s="54" t="str">
        <x:f>IF('Deal_Master_Wide'!$BT$257="","",'Deal_Master_Wide'!$BT$257)</x:f>
      </x:c>
      <x:c r="Q1784" s="54" t="str">
        <x:f>IF('Deal_Master_Wide'!$CA$257="","",'Deal_Master_Wide'!$CA$257)</x:f>
      </x:c>
      <x:c r="R1784" s="54" t="str">
        <x:f>IF('Deal_Master_Wide'!$CH$257="","",'Deal_Master_Wide'!$CH$257)</x:f>
      </x:c>
      <x:c r="S1784" s="54" t="str">
        <x:f>IF('Deal_Master_Wide'!$CO$257="","",'Deal_Master_Wide'!$CO$257)</x:f>
      </x:c>
      <x:c r="T1784" s="54" t="str">
        <x:f>IF('Deal_Master_Wide'!$CV$257="","",'Deal_Master_Wide'!$CV$257)</x:f>
      </x:c>
      <x:c r="U1784" s="54" t="str">
        <x:f>IF('Deal_Master_Wide'!$DC$257="","",'Deal_Master_Wide'!$DC$257)</x:f>
      </x:c>
      <x:c r="V1784" s="56" t="str">
        <x:f>IF('Deal_Master_Wide'!$DJ$257="","",'Deal_Master_Wide'!$DJ$257)</x:f>
      </x:c>
      <x:c r="W1784" s="56" t="str">
        <x:f>IF('Deal_Master_Wide'!$DQ$257="","",'Deal_Master_Wide'!$DQ$257)</x:f>
      </x:c>
      <x:c r="X1784" s="56" t="str">
        <x:f>IF('Deal_Master_Wide'!$DX$257="","",'Deal_Master_Wide'!$DX$257)</x:f>
      </x:c>
      <x:c r="Y1784" s="118" t="str">
        <x:f>IF('Deal_Master_Wide'!$EE$257="","",'Deal_Master_Wide'!$EE$257)</x:f>
      </x:c>
      <x:c r="Z1784" s="118" t="str">
        <x:f>IF('Deal_Master_Wide'!$EL$257="","",'Deal_Master_Wide'!$EL$257)</x:f>
      </x:c>
      <x:c r="AA1784" s="52" t="str">
        <x:f>IF('Deal_Master_Wide'!$AL$257="","",'Deal_Master_Wide'!$AL$257)</x:f>
        <x:v>Unknown</x:v>
      </x:c>
      <x:c r="AB1784" s="54" t="str">
        <x:f>IF('Deal_Master_Wide'!$AF$257="","",'Deal_Master_Wide'!$AF$257)</x:f>
      </x:c>
      <x:c r="AC1784" s="52" t="str">
        <x:f>IF(COUNT($P1784,$Q1784,$R1784,$S1784,$T1784,$U1784,$V1784,$W1784,$X1784)=9,"Yes","No")</x:f>
        <x:v>No</x:v>
      </x:c>
      <x:c r="AD1784" s="52" t="str">
        <x:f>IF(COUNT($Y1784,$Z1784)=2,"Yes","No")</x:f>
        <x:v>No</x:v>
      </x:c>
      <x:c r="AE1784" s="50" t="str"/>
      <x:c r="AF1784" t="str"/>
    </x:row>
    <x:row r="1785" ht="20" customHeight="1">
      <x:c r="A1785" s="50" t="str">
        <x:v>CTL-0255</x:v>
      </x:c>
      <x:c r="B1785" s="50" t="str">
        <x:v>Candidate alternative-rationale group</x:v>
      </x:c>
      <x:c r="C1785" s="52" t="str">
        <x:f>IF('Deal_Master_Wide'!$AU$257="","",'Deal_Master_Wide'!$AU$257)</x:f>
        <x:v>Not reviewed</x:v>
      </x:c>
      <x:c r="D1785" s="52" t="str">
        <x:f>IF('Deal_Master_Wide'!$AV$257="","",'Deal_Master_Wide'!$AV$257)</x:f>
        <x:v>Not assessed</x:v>
      </x:c>
      <x:c r="E1785" s="50" t="n">
        <x:v>0</x:v>
      </x:c>
      <x:c r="F1785" s="52" t="str">
        <x:f>IF(OR($C1785="High-confidence innovation-driven",$C1785="Medium-confidence innovation-driven"),1,IF($C1785="Clear alternative-rationale",0,""))</x:f>
      </x:c>
      <x:c r="G1785" s="52" t="str">
        <x:f>IF('Deal_Master_Wide'!$M$257="","",'Deal_Master_Wide'!$M$257)</x:f>
        <x:v>Review</x:v>
      </x:c>
      <x:c r="H1785" s="50" t="str">
        <x:v>FutureLife a.s</x:v>
      </x:c>
      <x:c r="I1785" s="50" t="str">
        <x:v>Gyncentrum, S.R.O.</x:v>
      </x:c>
      <x:c r="J1785" s="50" t="n">
        <x:v>2014</x:v>
      </x:c>
      <x:c r="K1785" s="50" t="n">
        <x:v>2</x:v>
      </x:c>
      <x:c r="L1785" s="50" t="n">
        <x:v>2016</x:v>
      </x:c>
      <x:c r="M1785" s="50" t="n">
        <x:v>1</x:v>
      </x:c>
      <x:c r="N1785" s="50" t="n">
        <x:v>1</x:v>
      </x:c>
      <x:c r="O1785" s="52" t="str">
        <x:f>IF($F1785="","",$F1785*$M1785)</x:f>
      </x:c>
      <x:c r="P1785" s="54" t="str">
        <x:f>IF('Deal_Master_Wide'!$BU$257="","",'Deal_Master_Wide'!$BU$257)</x:f>
      </x:c>
      <x:c r="Q1785" s="54" t="str">
        <x:f>IF('Deal_Master_Wide'!$CB$257="","",'Deal_Master_Wide'!$CB$257)</x:f>
      </x:c>
      <x:c r="R1785" s="54" t="str">
        <x:f>IF('Deal_Master_Wide'!$CI$257="","",'Deal_Master_Wide'!$CI$257)</x:f>
      </x:c>
      <x:c r="S1785" s="54" t="str">
        <x:f>IF('Deal_Master_Wide'!$CP$257="","",'Deal_Master_Wide'!$CP$257)</x:f>
      </x:c>
      <x:c r="T1785" s="54" t="str">
        <x:f>IF('Deal_Master_Wide'!$CW$257="","",'Deal_Master_Wide'!$CW$257)</x:f>
      </x:c>
      <x:c r="U1785" s="54" t="str">
        <x:f>IF('Deal_Master_Wide'!$DD$257="","",'Deal_Master_Wide'!$DD$257)</x:f>
      </x:c>
      <x:c r="V1785" s="56" t="str">
        <x:f>IF('Deal_Master_Wide'!$DK$257="","",'Deal_Master_Wide'!$DK$257)</x:f>
      </x:c>
      <x:c r="W1785" s="56" t="str">
        <x:f>IF('Deal_Master_Wide'!$DR$257="","",'Deal_Master_Wide'!$DR$257)</x:f>
      </x:c>
      <x:c r="X1785" s="56" t="str">
        <x:f>IF('Deal_Master_Wide'!$DY$257="","",'Deal_Master_Wide'!$DY$257)</x:f>
      </x:c>
      <x:c r="Y1785" s="118" t="str">
        <x:f>IF('Deal_Master_Wide'!$EF$257="","",'Deal_Master_Wide'!$EF$257)</x:f>
      </x:c>
      <x:c r="Z1785" s="118" t="str">
        <x:f>IF('Deal_Master_Wide'!$EM$257="","",'Deal_Master_Wide'!$EM$257)</x:f>
      </x:c>
      <x:c r="AA1785" s="52" t="str">
        <x:f>IF('Deal_Master_Wide'!$AL$257="","",'Deal_Master_Wide'!$AL$257)</x:f>
        <x:v>Unknown</x:v>
      </x:c>
      <x:c r="AB1785" s="54" t="str">
        <x:f>IF('Deal_Master_Wide'!$AF$257="","",'Deal_Master_Wide'!$AF$257)</x:f>
      </x:c>
      <x:c r="AC1785" s="52" t="str">
        <x:f>IF(COUNT($P1785,$Q1785,$R1785,$S1785,$T1785,$U1785,$V1785,$W1785,$X1785)=9,"Yes","No")</x:f>
        <x:v>No</x:v>
      </x:c>
      <x:c r="AD1785" s="52" t="str">
        <x:f>IF(COUNT($Y1785,$Z1785)=2,"Yes","No")</x:f>
        <x:v>No</x:v>
      </x:c>
      <x:c r="AE1785" s="50" t="str"/>
      <x:c r="AF1785" t="str"/>
    </x:row>
    <x:row r="1786" ht="20" customHeight="1">
      <x:c r="A1786" s="50" t="str">
        <x:v>CTL-0255</x:v>
      </x:c>
      <x:c r="B1786" s="50" t="str">
        <x:v>Candidate alternative-rationale group</x:v>
      </x:c>
      <x:c r="C1786" s="52" t="str">
        <x:f>IF('Deal_Master_Wide'!$AU$257="","",'Deal_Master_Wide'!$AU$257)</x:f>
        <x:v>Not reviewed</x:v>
      </x:c>
      <x:c r="D1786" s="52" t="str">
        <x:f>IF('Deal_Master_Wide'!$AV$257="","",'Deal_Master_Wide'!$AV$257)</x:f>
        <x:v>Not assessed</x:v>
      </x:c>
      <x:c r="E1786" s="50" t="n">
        <x:v>0</x:v>
      </x:c>
      <x:c r="F1786" s="52" t="str">
        <x:f>IF(OR($C1786="High-confidence innovation-driven",$C1786="Medium-confidence innovation-driven"),1,IF($C1786="Clear alternative-rationale",0,""))</x:f>
      </x:c>
      <x:c r="G1786" s="52" t="str">
        <x:f>IF('Deal_Master_Wide'!$M$257="","",'Deal_Master_Wide'!$M$257)</x:f>
        <x:v>Review</x:v>
      </x:c>
      <x:c r="H1786" s="50" t="str">
        <x:v>FutureLife a.s</x:v>
      </x:c>
      <x:c r="I1786" s="50" t="str">
        <x:v>Gyncentrum, S.R.O.</x:v>
      </x:c>
      <x:c r="J1786" s="50" t="n">
        <x:v>2014</x:v>
      </x:c>
      <x:c r="K1786" s="50" t="n">
        <x:v>3</x:v>
      </x:c>
      <x:c r="L1786" s="50" t="n">
        <x:v>2017</x:v>
      </x:c>
      <x:c r="M1786" s="50" t="n">
        <x:v>1</x:v>
      </x:c>
      <x:c r="N1786" s="50" t="n">
        <x:v>1</x:v>
      </x:c>
      <x:c r="O1786" s="52" t="str">
        <x:f>IF($F1786="","",$F1786*$M1786)</x:f>
      </x:c>
      <x:c r="P1786" s="54" t="str">
        <x:f>IF('Deal_Master_Wide'!$BV$257="","",'Deal_Master_Wide'!$BV$257)</x:f>
      </x:c>
      <x:c r="Q1786" s="54" t="str">
        <x:f>IF('Deal_Master_Wide'!$CC$257="","",'Deal_Master_Wide'!$CC$257)</x:f>
      </x:c>
      <x:c r="R1786" s="54" t="str">
        <x:f>IF('Deal_Master_Wide'!$CJ$257="","",'Deal_Master_Wide'!$CJ$257)</x:f>
      </x:c>
      <x:c r="S1786" s="54" t="str">
        <x:f>IF('Deal_Master_Wide'!$CQ$257="","",'Deal_Master_Wide'!$CQ$257)</x:f>
      </x:c>
      <x:c r="T1786" s="54" t="str">
        <x:f>IF('Deal_Master_Wide'!$CX$257="","",'Deal_Master_Wide'!$CX$257)</x:f>
      </x:c>
      <x:c r="U1786" s="54" t="str">
        <x:f>IF('Deal_Master_Wide'!$DE$257="","",'Deal_Master_Wide'!$DE$257)</x:f>
      </x:c>
      <x:c r="V1786" s="56" t="str">
        <x:f>IF('Deal_Master_Wide'!$DL$257="","",'Deal_Master_Wide'!$DL$257)</x:f>
      </x:c>
      <x:c r="W1786" s="56" t="str">
        <x:f>IF('Deal_Master_Wide'!$DS$257="","",'Deal_Master_Wide'!$DS$257)</x:f>
      </x:c>
      <x:c r="X1786" s="56" t="str">
        <x:f>IF('Deal_Master_Wide'!$DZ$257="","",'Deal_Master_Wide'!$DZ$257)</x:f>
      </x:c>
      <x:c r="Y1786" s="118" t="str">
        <x:f>IF('Deal_Master_Wide'!$EG$257="","",'Deal_Master_Wide'!$EG$257)</x:f>
      </x:c>
      <x:c r="Z1786" s="118" t="str">
        <x:f>IF('Deal_Master_Wide'!$EN$257="","",'Deal_Master_Wide'!$EN$257)</x:f>
      </x:c>
      <x:c r="AA1786" s="52" t="str">
        <x:f>IF('Deal_Master_Wide'!$AL$257="","",'Deal_Master_Wide'!$AL$257)</x:f>
        <x:v>Unknown</x:v>
      </x:c>
      <x:c r="AB1786" s="54" t="str">
        <x:f>IF('Deal_Master_Wide'!$AF$257="","",'Deal_Master_Wide'!$AF$257)</x:f>
      </x:c>
      <x:c r="AC1786" s="52" t="str">
        <x:f>IF(COUNT($P1786,$Q1786,$R1786,$S1786,$T1786,$U1786,$V1786,$W1786,$X1786)=9,"Yes","No")</x:f>
        <x:v>No</x:v>
      </x:c>
      <x:c r="AD1786" s="52" t="str">
        <x:f>IF(COUNT($Y1786,$Z1786)=2,"Yes","No")</x:f>
        <x:v>No</x:v>
      </x:c>
      <x:c r="AE1786" s="50" t="str"/>
      <x:c r="AF1786" t="str"/>
    </x:row>
    <x:row r="1787" ht="20" customHeight="1">
      <x:c r="A1787" s="50" t="str">
        <x:v>CTL-0256</x:v>
      </x:c>
      <x:c r="B1787" s="50" t="str">
        <x:v>Candidate alternative-rationale group</x:v>
      </x:c>
      <x:c r="C1787" s="52" t="str">
        <x:f>IF('Deal_Master_Wide'!$AU$258="","",'Deal_Master_Wide'!$AU$258)</x:f>
        <x:v>Not reviewed</x:v>
      </x:c>
      <x:c r="D1787" s="52" t="str">
        <x:f>IF('Deal_Master_Wide'!$AV$258="","",'Deal_Master_Wide'!$AV$258)</x:f>
        <x:v>Not assessed</x:v>
      </x:c>
      <x:c r="E1787" s="50" t="n">
        <x:v>0</x:v>
      </x:c>
      <x:c r="F1787" s="52" t="str">
        <x:f>IF(OR($C1787="High-confidence innovation-driven",$C1787="Medium-confidence innovation-driven"),1,IF($C1787="Clear alternative-rationale",0,""))</x:f>
      </x:c>
      <x:c r="G1787" s="52" t="str">
        <x:f>IF('Deal_Master_Wide'!$M$258="","",'Deal_Master_Wide'!$M$258)</x:f>
        <x:v>Review</x:v>
      </x:c>
      <x:c r="H1787" s="50" t="str">
        <x:v>Abbott Laboratories</x:v>
      </x:c>
      <x:c r="I1787" s="50" t="str">
        <x:v>Kalo Pharma Internacional S.L.U.; Corporacion Farmaceutica Recalcine</x:v>
      </x:c>
      <x:c r="J1787" s="50" t="n">
        <x:v>2014</x:v>
      </x:c>
      <x:c r="K1787" s="50" t="n">
        <x:v>-3</x:v>
      </x:c>
      <x:c r="L1787" s="50" t="n">
        <x:v>2011</x:v>
      </x:c>
      <x:c r="M1787" s="50" t="n">
        <x:v>0</x:v>
      </x:c>
      <x:c r="N1787" s="50" t="n">
        <x:v>0</x:v>
      </x:c>
      <x:c r="O1787" s="52" t="str">
        <x:f>IF($F1787="","",$F1787*$M1787)</x:f>
      </x:c>
      <x:c r="P1787" s="54" t="str">
        <x:f>IF('Deal_Master_Wide'!$BP$258="","",'Deal_Master_Wide'!$BP$258)</x:f>
      </x:c>
      <x:c r="Q1787" s="54" t="str">
        <x:f>IF('Deal_Master_Wide'!$BW$258="","",'Deal_Master_Wide'!$BW$258)</x:f>
      </x:c>
      <x:c r="R1787" s="54" t="str">
        <x:f>IF('Deal_Master_Wide'!$CD$258="","",'Deal_Master_Wide'!$CD$258)</x:f>
      </x:c>
      <x:c r="S1787" s="54" t="str">
        <x:f>IF('Deal_Master_Wide'!$CK$258="","",'Deal_Master_Wide'!$CK$258)</x:f>
      </x:c>
      <x:c r="T1787" s="54" t="str">
        <x:f>IF('Deal_Master_Wide'!$CR$258="","",'Deal_Master_Wide'!$CR$258)</x:f>
      </x:c>
      <x:c r="U1787" s="54" t="str">
        <x:f>IF('Deal_Master_Wide'!$CY$258="","",'Deal_Master_Wide'!$CY$258)</x:f>
      </x:c>
      <x:c r="V1787" s="56" t="str">
        <x:f>IF('Deal_Master_Wide'!$DF$258="","",'Deal_Master_Wide'!$DF$258)</x:f>
      </x:c>
      <x:c r="W1787" s="56" t="str">
        <x:f>IF('Deal_Master_Wide'!$DM$258="","",'Deal_Master_Wide'!$DM$258)</x:f>
      </x:c>
      <x:c r="X1787" s="56" t="str">
        <x:f>IF('Deal_Master_Wide'!$DT$258="","",'Deal_Master_Wide'!$DT$258)</x:f>
      </x:c>
      <x:c r="Y1787" s="118" t="str">
        <x:f>IF('Deal_Master_Wide'!$EA$258="","",'Deal_Master_Wide'!$EA$258)</x:f>
      </x:c>
      <x:c r="Z1787" s="118" t="str">
        <x:f>IF('Deal_Master_Wide'!$EH$258="","",'Deal_Master_Wide'!$EH$258)</x:f>
      </x:c>
      <x:c r="AA1787" s="52" t="str">
        <x:f>IF('Deal_Master_Wide'!$AL$258="","",'Deal_Master_Wide'!$AL$258)</x:f>
        <x:v>Unknown</x:v>
      </x:c>
      <x:c r="AB1787" s="54" t="n">
        <x:f>IF('Deal_Master_Wide'!$AF$258="","",'Deal_Master_Wide'!$AF$258)</x:f>
        <x:v>2117</x:v>
      </x:c>
      <x:c r="AC1787" s="52" t="str">
        <x:f>IF(COUNT($P1787,$Q1787,$R1787,$S1787,$T1787,$U1787,$V1787,$W1787,$X1787)=9,"Yes","No")</x:f>
        <x:v>No</x:v>
      </x:c>
      <x:c r="AD1787" s="52" t="str">
        <x:f>IF(COUNT($Y1787,$Z1787)=2,"Yes","No")</x:f>
        <x:v>No</x:v>
      </x:c>
      <x:c r="AE1787" s="50" t="str"/>
      <x:c r="AF1787" t="str"/>
    </x:row>
    <x:row r="1788" ht="20" customHeight="1">
      <x:c r="A1788" s="50" t="str">
        <x:v>CTL-0256</x:v>
      </x:c>
      <x:c r="B1788" s="50" t="str">
        <x:v>Candidate alternative-rationale group</x:v>
      </x:c>
      <x:c r="C1788" s="52" t="str">
        <x:f>IF('Deal_Master_Wide'!$AU$258="","",'Deal_Master_Wide'!$AU$258)</x:f>
        <x:v>Not reviewed</x:v>
      </x:c>
      <x:c r="D1788" s="52" t="str">
        <x:f>IF('Deal_Master_Wide'!$AV$258="","",'Deal_Master_Wide'!$AV$258)</x:f>
        <x:v>Not assessed</x:v>
      </x:c>
      <x:c r="E1788" s="50" t="n">
        <x:v>0</x:v>
      </x:c>
      <x:c r="F1788" s="52" t="str">
        <x:f>IF(OR($C1788="High-confidence innovation-driven",$C1788="Medium-confidence innovation-driven"),1,IF($C1788="Clear alternative-rationale",0,""))</x:f>
      </x:c>
      <x:c r="G1788" s="52" t="str">
        <x:f>IF('Deal_Master_Wide'!$M$258="","",'Deal_Master_Wide'!$M$258)</x:f>
        <x:v>Review</x:v>
      </x:c>
      <x:c r="H1788" s="50" t="str">
        <x:v>Abbott Laboratories</x:v>
      </x:c>
      <x:c r="I1788" s="50" t="str">
        <x:v>Kalo Pharma Internacional S.L.U.; Corporacion Farmaceutica Recalcine</x:v>
      </x:c>
      <x:c r="J1788" s="50" t="n">
        <x:v>2014</x:v>
      </x:c>
      <x:c r="K1788" s="50" t="n">
        <x:v>-2</x:v>
      </x:c>
      <x:c r="L1788" s="50" t="n">
        <x:v>2012</x:v>
      </x:c>
      <x:c r="M1788" s="50" t="n">
        <x:v>0</x:v>
      </x:c>
      <x:c r="N1788" s="50" t="n">
        <x:v>0</x:v>
      </x:c>
      <x:c r="O1788" s="52" t="str">
        <x:f>IF($F1788="","",$F1788*$M1788)</x:f>
      </x:c>
      <x:c r="P1788" s="54" t="str">
        <x:f>IF('Deal_Master_Wide'!$BQ$258="","",'Deal_Master_Wide'!$BQ$258)</x:f>
      </x:c>
      <x:c r="Q1788" s="54" t="str">
        <x:f>IF('Deal_Master_Wide'!$BX$258="","",'Deal_Master_Wide'!$BX$258)</x:f>
      </x:c>
      <x:c r="R1788" s="54" t="str">
        <x:f>IF('Deal_Master_Wide'!$CE$258="","",'Deal_Master_Wide'!$CE$258)</x:f>
      </x:c>
      <x:c r="S1788" s="54" t="str">
        <x:f>IF('Deal_Master_Wide'!$CL$258="","",'Deal_Master_Wide'!$CL$258)</x:f>
      </x:c>
      <x:c r="T1788" s="54" t="str">
        <x:f>IF('Deal_Master_Wide'!$CS$258="","",'Deal_Master_Wide'!$CS$258)</x:f>
      </x:c>
      <x:c r="U1788" s="54" t="str">
        <x:f>IF('Deal_Master_Wide'!$CZ$258="","",'Deal_Master_Wide'!$CZ$258)</x:f>
      </x:c>
      <x:c r="V1788" s="56" t="str">
        <x:f>IF('Deal_Master_Wide'!$DG$258="","",'Deal_Master_Wide'!$DG$258)</x:f>
      </x:c>
      <x:c r="W1788" s="56" t="str">
        <x:f>IF('Deal_Master_Wide'!$DN$258="","",'Deal_Master_Wide'!$DN$258)</x:f>
      </x:c>
      <x:c r="X1788" s="56" t="str">
        <x:f>IF('Deal_Master_Wide'!$DU$258="","",'Deal_Master_Wide'!$DU$258)</x:f>
      </x:c>
      <x:c r="Y1788" s="118" t="str">
        <x:f>IF('Deal_Master_Wide'!$EB$258="","",'Deal_Master_Wide'!$EB$258)</x:f>
      </x:c>
      <x:c r="Z1788" s="118" t="str">
        <x:f>IF('Deal_Master_Wide'!$EI$258="","",'Deal_Master_Wide'!$EI$258)</x:f>
      </x:c>
      <x:c r="AA1788" s="52" t="str">
        <x:f>IF('Deal_Master_Wide'!$AL$258="","",'Deal_Master_Wide'!$AL$258)</x:f>
        <x:v>Unknown</x:v>
      </x:c>
      <x:c r="AB1788" s="54" t="n">
        <x:f>IF('Deal_Master_Wide'!$AF$258="","",'Deal_Master_Wide'!$AF$258)</x:f>
        <x:v>2117</x:v>
      </x:c>
      <x:c r="AC1788" s="52" t="str">
        <x:f>IF(COUNT($P1788,$Q1788,$R1788,$S1788,$T1788,$U1788,$V1788,$W1788,$X1788)=9,"Yes","No")</x:f>
        <x:v>No</x:v>
      </x:c>
      <x:c r="AD1788" s="52" t="str">
        <x:f>IF(COUNT($Y1788,$Z1788)=2,"Yes","No")</x:f>
        <x:v>No</x:v>
      </x:c>
      <x:c r="AE1788" s="50" t="str"/>
      <x:c r="AF1788" t="str"/>
    </x:row>
    <x:row r="1789" ht="20" customHeight="1">
      <x:c r="A1789" s="50" t="str">
        <x:v>CTL-0256</x:v>
      </x:c>
      <x:c r="B1789" s="50" t="str">
        <x:v>Candidate alternative-rationale group</x:v>
      </x:c>
      <x:c r="C1789" s="52" t="str">
        <x:f>IF('Deal_Master_Wide'!$AU$258="","",'Deal_Master_Wide'!$AU$258)</x:f>
        <x:v>Not reviewed</x:v>
      </x:c>
      <x:c r="D1789" s="52" t="str">
        <x:f>IF('Deal_Master_Wide'!$AV$258="","",'Deal_Master_Wide'!$AV$258)</x:f>
        <x:v>Not assessed</x:v>
      </x:c>
      <x:c r="E1789" s="50" t="n">
        <x:v>0</x:v>
      </x:c>
      <x:c r="F1789" s="52" t="str">
        <x:f>IF(OR($C1789="High-confidence innovation-driven",$C1789="Medium-confidence innovation-driven"),1,IF($C1789="Clear alternative-rationale",0,""))</x:f>
      </x:c>
      <x:c r="G1789" s="52" t="str">
        <x:f>IF('Deal_Master_Wide'!$M$258="","",'Deal_Master_Wide'!$M$258)</x:f>
        <x:v>Review</x:v>
      </x:c>
      <x:c r="H1789" s="50" t="str">
        <x:v>Abbott Laboratories</x:v>
      </x:c>
      <x:c r="I1789" s="50" t="str">
        <x:v>Kalo Pharma Internacional S.L.U.; Corporacion Farmaceutica Recalcine</x:v>
      </x:c>
      <x:c r="J1789" s="50" t="n">
        <x:v>2014</x:v>
      </x:c>
      <x:c r="K1789" s="50" t="n">
        <x:v>-1</x:v>
      </x:c>
      <x:c r="L1789" s="50" t="n">
        <x:v>2013</x:v>
      </x:c>
      <x:c r="M1789" s="50" t="n">
        <x:v>0</x:v>
      </x:c>
      <x:c r="N1789" s="50" t="n">
        <x:v>0</x:v>
      </x:c>
      <x:c r="O1789" s="52" t="str">
        <x:f>IF($F1789="","",$F1789*$M1789)</x:f>
      </x:c>
      <x:c r="P1789" s="54" t="str">
        <x:f>IF('Deal_Master_Wide'!$BR$258="","",'Deal_Master_Wide'!$BR$258)</x:f>
      </x:c>
      <x:c r="Q1789" s="54" t="str">
        <x:f>IF('Deal_Master_Wide'!$BY$258="","",'Deal_Master_Wide'!$BY$258)</x:f>
      </x:c>
      <x:c r="R1789" s="54" t="str">
        <x:f>IF('Deal_Master_Wide'!$CF$258="","",'Deal_Master_Wide'!$CF$258)</x:f>
      </x:c>
      <x:c r="S1789" s="54" t="str">
        <x:f>IF('Deal_Master_Wide'!$CM$258="","",'Deal_Master_Wide'!$CM$258)</x:f>
      </x:c>
      <x:c r="T1789" s="54" t="str">
        <x:f>IF('Deal_Master_Wide'!$CT$258="","",'Deal_Master_Wide'!$CT$258)</x:f>
      </x:c>
      <x:c r="U1789" s="54" t="str">
        <x:f>IF('Deal_Master_Wide'!$DA$258="","",'Deal_Master_Wide'!$DA$258)</x:f>
      </x:c>
      <x:c r="V1789" s="56" t="str">
        <x:f>IF('Deal_Master_Wide'!$DH$258="","",'Deal_Master_Wide'!$DH$258)</x:f>
      </x:c>
      <x:c r="W1789" s="56" t="str">
        <x:f>IF('Deal_Master_Wide'!$DO$258="","",'Deal_Master_Wide'!$DO$258)</x:f>
      </x:c>
      <x:c r="X1789" s="56" t="str">
        <x:f>IF('Deal_Master_Wide'!$DV$258="","",'Deal_Master_Wide'!$DV$258)</x:f>
      </x:c>
      <x:c r="Y1789" s="118" t="str">
        <x:f>IF('Deal_Master_Wide'!$EC$258="","",'Deal_Master_Wide'!$EC$258)</x:f>
      </x:c>
      <x:c r="Z1789" s="118" t="str">
        <x:f>IF('Deal_Master_Wide'!$EJ$258="","",'Deal_Master_Wide'!$EJ$258)</x:f>
      </x:c>
      <x:c r="AA1789" s="52" t="str">
        <x:f>IF('Deal_Master_Wide'!$AL$258="","",'Deal_Master_Wide'!$AL$258)</x:f>
        <x:v>Unknown</x:v>
      </x:c>
      <x:c r="AB1789" s="54" t="n">
        <x:f>IF('Deal_Master_Wide'!$AF$258="","",'Deal_Master_Wide'!$AF$258)</x:f>
        <x:v>2117</x:v>
      </x:c>
      <x:c r="AC1789" s="52" t="str">
        <x:f>IF(COUNT($P1789,$Q1789,$R1789,$S1789,$T1789,$U1789,$V1789,$W1789,$X1789)=9,"Yes","No")</x:f>
        <x:v>No</x:v>
      </x:c>
      <x:c r="AD1789" s="52" t="str">
        <x:f>IF(COUNT($Y1789,$Z1789)=2,"Yes","No")</x:f>
        <x:v>No</x:v>
      </x:c>
      <x:c r="AE1789" s="50" t="str"/>
      <x:c r="AF1789" t="str"/>
    </x:row>
    <x:row r="1790" ht="20" customHeight="1">
      <x:c r="A1790" s="50" t="str">
        <x:v>CTL-0256</x:v>
      </x:c>
      <x:c r="B1790" s="50" t="str">
        <x:v>Candidate alternative-rationale group</x:v>
      </x:c>
      <x:c r="C1790" s="52" t="str">
        <x:f>IF('Deal_Master_Wide'!$AU$258="","",'Deal_Master_Wide'!$AU$258)</x:f>
        <x:v>Not reviewed</x:v>
      </x:c>
      <x:c r="D1790" s="52" t="str">
        <x:f>IF('Deal_Master_Wide'!$AV$258="","",'Deal_Master_Wide'!$AV$258)</x:f>
        <x:v>Not assessed</x:v>
      </x:c>
      <x:c r="E1790" s="50" t="n">
        <x:v>0</x:v>
      </x:c>
      <x:c r="F1790" s="52" t="str">
        <x:f>IF(OR($C1790="High-confidence innovation-driven",$C1790="Medium-confidence innovation-driven"),1,IF($C1790="Clear alternative-rationale",0,""))</x:f>
      </x:c>
      <x:c r="G1790" s="52" t="str">
        <x:f>IF('Deal_Master_Wide'!$M$258="","",'Deal_Master_Wide'!$M$258)</x:f>
        <x:v>Review</x:v>
      </x:c>
      <x:c r="H1790" s="50" t="str">
        <x:v>Abbott Laboratories</x:v>
      </x:c>
      <x:c r="I1790" s="50" t="str">
        <x:v>Kalo Pharma Internacional S.L.U.; Corporacion Farmaceutica Recalcine</x:v>
      </x:c>
      <x:c r="J1790" s="50" t="n">
        <x:v>2014</x:v>
      </x:c>
      <x:c r="K1790" s="50" t="n">
        <x:v>0</x:v>
      </x:c>
      <x:c r="L1790" s="50" t="n">
        <x:v>2014</x:v>
      </x:c>
      <x:c r="M1790" s="50" t="n">
        <x:v>0</x:v>
      </x:c>
      <x:c r="N1790" s="50" t="n">
        <x:v>1</x:v>
      </x:c>
      <x:c r="O1790" s="52" t="str">
        <x:f>IF($F1790="","",$F1790*$M1790)</x:f>
      </x:c>
      <x:c r="P1790" s="54" t="str">
        <x:f>IF('Deal_Master_Wide'!$BS$258="","",'Deal_Master_Wide'!$BS$258)</x:f>
      </x:c>
      <x:c r="Q1790" s="54" t="str">
        <x:f>IF('Deal_Master_Wide'!$BZ$258="","",'Deal_Master_Wide'!$BZ$258)</x:f>
      </x:c>
      <x:c r="R1790" s="54" t="str">
        <x:f>IF('Deal_Master_Wide'!$CG$258="","",'Deal_Master_Wide'!$CG$258)</x:f>
      </x:c>
      <x:c r="S1790" s="54" t="str">
        <x:f>IF('Deal_Master_Wide'!$CN$258="","",'Deal_Master_Wide'!$CN$258)</x:f>
      </x:c>
      <x:c r="T1790" s="54" t="str">
        <x:f>IF('Deal_Master_Wide'!$CU$258="","",'Deal_Master_Wide'!$CU$258)</x:f>
      </x:c>
      <x:c r="U1790" s="54" t="str">
        <x:f>IF('Deal_Master_Wide'!$DB$258="","",'Deal_Master_Wide'!$DB$258)</x:f>
      </x:c>
      <x:c r="V1790" s="56" t="str">
        <x:f>IF('Deal_Master_Wide'!$DI$258="","",'Deal_Master_Wide'!$DI$258)</x:f>
      </x:c>
      <x:c r="W1790" s="56" t="str">
        <x:f>IF('Deal_Master_Wide'!$DP$258="","",'Deal_Master_Wide'!$DP$258)</x:f>
      </x:c>
      <x:c r="X1790" s="56" t="str">
        <x:f>IF('Deal_Master_Wide'!$DW$258="","",'Deal_Master_Wide'!$DW$258)</x:f>
      </x:c>
      <x:c r="Y1790" s="118" t="str">
        <x:f>IF('Deal_Master_Wide'!$ED$258="","",'Deal_Master_Wide'!$ED$258)</x:f>
      </x:c>
      <x:c r="Z1790" s="118" t="str">
        <x:f>IF('Deal_Master_Wide'!$EK$258="","",'Deal_Master_Wide'!$EK$258)</x:f>
      </x:c>
      <x:c r="AA1790" s="52" t="str">
        <x:f>IF('Deal_Master_Wide'!$AL$258="","",'Deal_Master_Wide'!$AL$258)</x:f>
        <x:v>Unknown</x:v>
      </x:c>
      <x:c r="AB1790" s="54" t="n">
        <x:f>IF('Deal_Master_Wide'!$AF$258="","",'Deal_Master_Wide'!$AF$258)</x:f>
        <x:v>2117</x:v>
      </x:c>
      <x:c r="AC1790" s="52" t="str">
        <x:f>IF(COUNT($P1790,$Q1790,$R1790,$S1790,$T1790,$U1790,$V1790,$W1790,$X1790)=9,"Yes","No")</x:f>
        <x:v>No</x:v>
      </x:c>
      <x:c r="AD1790" s="52" t="str">
        <x:f>IF(COUNT($Y1790,$Z1790)=2,"Yes","No")</x:f>
        <x:v>No</x:v>
      </x:c>
      <x:c r="AE1790" s="50" t="str"/>
      <x:c r="AF1790" t="str"/>
    </x:row>
    <x:row r="1791" ht="20" customHeight="1">
      <x:c r="A1791" s="50" t="str">
        <x:v>CTL-0256</x:v>
      </x:c>
      <x:c r="B1791" s="50" t="str">
        <x:v>Candidate alternative-rationale group</x:v>
      </x:c>
      <x:c r="C1791" s="52" t="str">
        <x:f>IF('Deal_Master_Wide'!$AU$258="","",'Deal_Master_Wide'!$AU$258)</x:f>
        <x:v>Not reviewed</x:v>
      </x:c>
      <x:c r="D1791" s="52" t="str">
        <x:f>IF('Deal_Master_Wide'!$AV$258="","",'Deal_Master_Wide'!$AV$258)</x:f>
        <x:v>Not assessed</x:v>
      </x:c>
      <x:c r="E1791" s="50" t="n">
        <x:v>0</x:v>
      </x:c>
      <x:c r="F1791" s="52" t="str">
        <x:f>IF(OR($C1791="High-confidence innovation-driven",$C1791="Medium-confidence innovation-driven"),1,IF($C1791="Clear alternative-rationale",0,""))</x:f>
      </x:c>
      <x:c r="G1791" s="52" t="str">
        <x:f>IF('Deal_Master_Wide'!$M$258="","",'Deal_Master_Wide'!$M$258)</x:f>
        <x:v>Review</x:v>
      </x:c>
      <x:c r="H1791" s="50" t="str">
        <x:v>Abbott Laboratories</x:v>
      </x:c>
      <x:c r="I1791" s="50" t="str">
        <x:v>Kalo Pharma Internacional S.L.U.; Corporacion Farmaceutica Recalcine</x:v>
      </x:c>
      <x:c r="J1791" s="50" t="n">
        <x:v>2014</x:v>
      </x:c>
      <x:c r="K1791" s="50" t="n">
        <x:v>1</x:v>
      </x:c>
      <x:c r="L1791" s="50" t="n">
        <x:v>2015</x:v>
      </x:c>
      <x:c r="M1791" s="50" t="n">
        <x:v>1</x:v>
      </x:c>
      <x:c r="N1791" s="50" t="n">
        <x:v>1</x:v>
      </x:c>
      <x:c r="O1791" s="52" t="str">
        <x:f>IF($F1791="","",$F1791*$M1791)</x:f>
      </x:c>
      <x:c r="P1791" s="54" t="str">
        <x:f>IF('Deal_Master_Wide'!$BT$258="","",'Deal_Master_Wide'!$BT$258)</x:f>
      </x:c>
      <x:c r="Q1791" s="54" t="str">
        <x:f>IF('Deal_Master_Wide'!$CA$258="","",'Deal_Master_Wide'!$CA$258)</x:f>
      </x:c>
      <x:c r="R1791" s="54" t="str">
        <x:f>IF('Deal_Master_Wide'!$CH$258="","",'Deal_Master_Wide'!$CH$258)</x:f>
      </x:c>
      <x:c r="S1791" s="54" t="str">
        <x:f>IF('Deal_Master_Wide'!$CO$258="","",'Deal_Master_Wide'!$CO$258)</x:f>
      </x:c>
      <x:c r="T1791" s="54" t="str">
        <x:f>IF('Deal_Master_Wide'!$CV$258="","",'Deal_Master_Wide'!$CV$258)</x:f>
      </x:c>
      <x:c r="U1791" s="54" t="str">
        <x:f>IF('Deal_Master_Wide'!$DC$258="","",'Deal_Master_Wide'!$DC$258)</x:f>
      </x:c>
      <x:c r="V1791" s="56" t="str">
        <x:f>IF('Deal_Master_Wide'!$DJ$258="","",'Deal_Master_Wide'!$DJ$258)</x:f>
      </x:c>
      <x:c r="W1791" s="56" t="str">
        <x:f>IF('Deal_Master_Wide'!$DQ$258="","",'Deal_Master_Wide'!$DQ$258)</x:f>
      </x:c>
      <x:c r="X1791" s="56" t="str">
        <x:f>IF('Deal_Master_Wide'!$DX$258="","",'Deal_Master_Wide'!$DX$258)</x:f>
      </x:c>
      <x:c r="Y1791" s="118" t="str">
        <x:f>IF('Deal_Master_Wide'!$EE$258="","",'Deal_Master_Wide'!$EE$258)</x:f>
      </x:c>
      <x:c r="Z1791" s="118" t="str">
        <x:f>IF('Deal_Master_Wide'!$EL$258="","",'Deal_Master_Wide'!$EL$258)</x:f>
      </x:c>
      <x:c r="AA1791" s="52" t="str">
        <x:f>IF('Deal_Master_Wide'!$AL$258="","",'Deal_Master_Wide'!$AL$258)</x:f>
        <x:v>Unknown</x:v>
      </x:c>
      <x:c r="AB1791" s="54" t="n">
        <x:f>IF('Deal_Master_Wide'!$AF$258="","",'Deal_Master_Wide'!$AF$258)</x:f>
        <x:v>2117</x:v>
      </x:c>
      <x:c r="AC1791" s="52" t="str">
        <x:f>IF(COUNT($P1791,$Q1791,$R1791,$S1791,$T1791,$U1791,$V1791,$W1791,$X1791)=9,"Yes","No")</x:f>
        <x:v>No</x:v>
      </x:c>
      <x:c r="AD1791" s="52" t="str">
        <x:f>IF(COUNT($Y1791,$Z1791)=2,"Yes","No")</x:f>
        <x:v>No</x:v>
      </x:c>
      <x:c r="AE1791" s="50" t="str"/>
      <x:c r="AF1791" t="str"/>
    </x:row>
    <x:row r="1792" ht="20" customHeight="1">
      <x:c r="A1792" s="50" t="str">
        <x:v>CTL-0256</x:v>
      </x:c>
      <x:c r="B1792" s="50" t="str">
        <x:v>Candidate alternative-rationale group</x:v>
      </x:c>
      <x:c r="C1792" s="52" t="str">
        <x:f>IF('Deal_Master_Wide'!$AU$258="","",'Deal_Master_Wide'!$AU$258)</x:f>
        <x:v>Not reviewed</x:v>
      </x:c>
      <x:c r="D1792" s="52" t="str">
        <x:f>IF('Deal_Master_Wide'!$AV$258="","",'Deal_Master_Wide'!$AV$258)</x:f>
        <x:v>Not assessed</x:v>
      </x:c>
      <x:c r="E1792" s="50" t="n">
        <x:v>0</x:v>
      </x:c>
      <x:c r="F1792" s="52" t="str">
        <x:f>IF(OR($C1792="High-confidence innovation-driven",$C1792="Medium-confidence innovation-driven"),1,IF($C1792="Clear alternative-rationale",0,""))</x:f>
      </x:c>
      <x:c r="G1792" s="52" t="str">
        <x:f>IF('Deal_Master_Wide'!$M$258="","",'Deal_Master_Wide'!$M$258)</x:f>
        <x:v>Review</x:v>
      </x:c>
      <x:c r="H1792" s="50" t="str">
        <x:v>Abbott Laboratories</x:v>
      </x:c>
      <x:c r="I1792" s="50" t="str">
        <x:v>Kalo Pharma Internacional S.L.U.; Corporacion Farmaceutica Recalcine</x:v>
      </x:c>
      <x:c r="J1792" s="50" t="n">
        <x:v>2014</x:v>
      </x:c>
      <x:c r="K1792" s="50" t="n">
        <x:v>2</x:v>
      </x:c>
      <x:c r="L1792" s="50" t="n">
        <x:v>2016</x:v>
      </x:c>
      <x:c r="M1792" s="50" t="n">
        <x:v>1</x:v>
      </x:c>
      <x:c r="N1792" s="50" t="n">
        <x:v>1</x:v>
      </x:c>
      <x:c r="O1792" s="52" t="str">
        <x:f>IF($F1792="","",$F1792*$M1792)</x:f>
      </x:c>
      <x:c r="P1792" s="54" t="str">
        <x:f>IF('Deal_Master_Wide'!$BU$258="","",'Deal_Master_Wide'!$BU$258)</x:f>
      </x:c>
      <x:c r="Q1792" s="54" t="str">
        <x:f>IF('Deal_Master_Wide'!$CB$258="","",'Deal_Master_Wide'!$CB$258)</x:f>
      </x:c>
      <x:c r="R1792" s="54" t="str">
        <x:f>IF('Deal_Master_Wide'!$CI$258="","",'Deal_Master_Wide'!$CI$258)</x:f>
      </x:c>
      <x:c r="S1792" s="54" t="str">
        <x:f>IF('Deal_Master_Wide'!$CP$258="","",'Deal_Master_Wide'!$CP$258)</x:f>
      </x:c>
      <x:c r="T1792" s="54" t="str">
        <x:f>IF('Deal_Master_Wide'!$CW$258="","",'Deal_Master_Wide'!$CW$258)</x:f>
      </x:c>
      <x:c r="U1792" s="54" t="str">
        <x:f>IF('Deal_Master_Wide'!$DD$258="","",'Deal_Master_Wide'!$DD$258)</x:f>
      </x:c>
      <x:c r="V1792" s="56" t="str">
        <x:f>IF('Deal_Master_Wide'!$DK$258="","",'Deal_Master_Wide'!$DK$258)</x:f>
      </x:c>
      <x:c r="W1792" s="56" t="str">
        <x:f>IF('Deal_Master_Wide'!$DR$258="","",'Deal_Master_Wide'!$DR$258)</x:f>
      </x:c>
      <x:c r="X1792" s="56" t="str">
        <x:f>IF('Deal_Master_Wide'!$DY$258="","",'Deal_Master_Wide'!$DY$258)</x:f>
      </x:c>
      <x:c r="Y1792" s="118" t="str">
        <x:f>IF('Deal_Master_Wide'!$EF$258="","",'Deal_Master_Wide'!$EF$258)</x:f>
      </x:c>
      <x:c r="Z1792" s="118" t="str">
        <x:f>IF('Deal_Master_Wide'!$EM$258="","",'Deal_Master_Wide'!$EM$258)</x:f>
      </x:c>
      <x:c r="AA1792" s="52" t="str">
        <x:f>IF('Deal_Master_Wide'!$AL$258="","",'Deal_Master_Wide'!$AL$258)</x:f>
        <x:v>Unknown</x:v>
      </x:c>
      <x:c r="AB1792" s="54" t="n">
        <x:f>IF('Deal_Master_Wide'!$AF$258="","",'Deal_Master_Wide'!$AF$258)</x:f>
        <x:v>2117</x:v>
      </x:c>
      <x:c r="AC1792" s="52" t="str">
        <x:f>IF(COUNT($P1792,$Q1792,$R1792,$S1792,$T1792,$U1792,$V1792,$W1792,$X1792)=9,"Yes","No")</x:f>
        <x:v>No</x:v>
      </x:c>
      <x:c r="AD1792" s="52" t="str">
        <x:f>IF(COUNT($Y1792,$Z1792)=2,"Yes","No")</x:f>
        <x:v>No</x:v>
      </x:c>
      <x:c r="AE1792" s="50" t="str"/>
      <x:c r="AF1792" t="str"/>
    </x:row>
    <x:row r="1793" ht="20" customHeight="1">
      <x:c r="A1793" s="50" t="str">
        <x:v>CTL-0256</x:v>
      </x:c>
      <x:c r="B1793" s="50" t="str">
        <x:v>Candidate alternative-rationale group</x:v>
      </x:c>
      <x:c r="C1793" s="52" t="str">
        <x:f>IF('Deal_Master_Wide'!$AU$258="","",'Deal_Master_Wide'!$AU$258)</x:f>
        <x:v>Not reviewed</x:v>
      </x:c>
      <x:c r="D1793" s="52" t="str">
        <x:f>IF('Deal_Master_Wide'!$AV$258="","",'Deal_Master_Wide'!$AV$258)</x:f>
        <x:v>Not assessed</x:v>
      </x:c>
      <x:c r="E1793" s="50" t="n">
        <x:v>0</x:v>
      </x:c>
      <x:c r="F1793" s="52" t="str">
        <x:f>IF(OR($C1793="High-confidence innovation-driven",$C1793="Medium-confidence innovation-driven"),1,IF($C1793="Clear alternative-rationale",0,""))</x:f>
      </x:c>
      <x:c r="G1793" s="52" t="str">
        <x:f>IF('Deal_Master_Wide'!$M$258="","",'Deal_Master_Wide'!$M$258)</x:f>
        <x:v>Review</x:v>
      </x:c>
      <x:c r="H1793" s="50" t="str">
        <x:v>Abbott Laboratories</x:v>
      </x:c>
      <x:c r="I1793" s="50" t="str">
        <x:v>Kalo Pharma Internacional S.L.U.; Corporacion Farmaceutica Recalcine</x:v>
      </x:c>
      <x:c r="J1793" s="50" t="n">
        <x:v>2014</x:v>
      </x:c>
      <x:c r="K1793" s="50" t="n">
        <x:v>3</x:v>
      </x:c>
      <x:c r="L1793" s="50" t="n">
        <x:v>2017</x:v>
      </x:c>
      <x:c r="M1793" s="50" t="n">
        <x:v>1</x:v>
      </x:c>
      <x:c r="N1793" s="50" t="n">
        <x:v>1</x:v>
      </x:c>
      <x:c r="O1793" s="52" t="str">
        <x:f>IF($F1793="","",$F1793*$M1793)</x:f>
      </x:c>
      <x:c r="P1793" s="54" t="str">
        <x:f>IF('Deal_Master_Wide'!$BV$258="","",'Deal_Master_Wide'!$BV$258)</x:f>
      </x:c>
      <x:c r="Q1793" s="54" t="str">
        <x:f>IF('Deal_Master_Wide'!$CC$258="","",'Deal_Master_Wide'!$CC$258)</x:f>
      </x:c>
      <x:c r="R1793" s="54" t="str">
        <x:f>IF('Deal_Master_Wide'!$CJ$258="","",'Deal_Master_Wide'!$CJ$258)</x:f>
      </x:c>
      <x:c r="S1793" s="54" t="str">
        <x:f>IF('Deal_Master_Wide'!$CQ$258="","",'Deal_Master_Wide'!$CQ$258)</x:f>
      </x:c>
      <x:c r="T1793" s="54" t="str">
        <x:f>IF('Deal_Master_Wide'!$CX$258="","",'Deal_Master_Wide'!$CX$258)</x:f>
      </x:c>
      <x:c r="U1793" s="54" t="str">
        <x:f>IF('Deal_Master_Wide'!$DE$258="","",'Deal_Master_Wide'!$DE$258)</x:f>
      </x:c>
      <x:c r="V1793" s="56" t="str">
        <x:f>IF('Deal_Master_Wide'!$DL$258="","",'Deal_Master_Wide'!$DL$258)</x:f>
      </x:c>
      <x:c r="W1793" s="56" t="str">
        <x:f>IF('Deal_Master_Wide'!$DS$258="","",'Deal_Master_Wide'!$DS$258)</x:f>
      </x:c>
      <x:c r="X1793" s="56" t="str">
        <x:f>IF('Deal_Master_Wide'!$DZ$258="","",'Deal_Master_Wide'!$DZ$258)</x:f>
      </x:c>
      <x:c r="Y1793" s="118" t="str">
        <x:f>IF('Deal_Master_Wide'!$EG$258="","",'Deal_Master_Wide'!$EG$258)</x:f>
      </x:c>
      <x:c r="Z1793" s="118" t="str">
        <x:f>IF('Deal_Master_Wide'!$EN$258="","",'Deal_Master_Wide'!$EN$258)</x:f>
      </x:c>
      <x:c r="AA1793" s="52" t="str">
        <x:f>IF('Deal_Master_Wide'!$AL$258="","",'Deal_Master_Wide'!$AL$258)</x:f>
        <x:v>Unknown</x:v>
      </x:c>
      <x:c r="AB1793" s="54" t="n">
        <x:f>IF('Deal_Master_Wide'!$AF$258="","",'Deal_Master_Wide'!$AF$258)</x:f>
        <x:v>2117</x:v>
      </x:c>
      <x:c r="AC1793" s="52" t="str">
        <x:f>IF(COUNT($P1793,$Q1793,$R1793,$S1793,$T1793,$U1793,$V1793,$W1793,$X1793)=9,"Yes","No")</x:f>
        <x:v>No</x:v>
      </x:c>
      <x:c r="AD1793" s="52" t="str">
        <x:f>IF(COUNT($Y1793,$Z1793)=2,"Yes","No")</x:f>
        <x:v>No</x:v>
      </x:c>
      <x:c r="AE1793" s="50" t="str"/>
      <x:c r="AF1793" t="str"/>
    </x:row>
    <x:row r="1794" ht="20" customHeight="1">
      <x:c r="A1794" s="50" t="str">
        <x:v>CTL-0257</x:v>
      </x:c>
      <x:c r="B1794" s="50" t="str">
        <x:v>Candidate alternative-rationale group</x:v>
      </x:c>
      <x:c r="C1794" s="52" t="str">
        <x:f>IF('Deal_Master_Wide'!$AU$259="","",'Deal_Master_Wide'!$AU$259)</x:f>
        <x:v>Not reviewed</x:v>
      </x:c>
      <x:c r="D1794" s="52" t="str">
        <x:f>IF('Deal_Master_Wide'!$AV$259="","",'Deal_Master_Wide'!$AV$259)</x:f>
        <x:v>Not assessed</x:v>
      </x:c>
      <x:c r="E1794" s="50" t="n">
        <x:v>0</x:v>
      </x:c>
      <x:c r="F1794" s="52" t="str">
        <x:f>IF(OR($C1794="High-confidence innovation-driven",$C1794="Medium-confidence innovation-driven"),1,IF($C1794="Clear alternative-rationale",0,""))</x:f>
      </x:c>
      <x:c r="G1794" s="52" t="str">
        <x:f>IF('Deal_Master_Wide'!$M$259="","",'Deal_Master_Wide'!$M$259)</x:f>
        <x:v>Review</x:v>
      </x:c>
      <x:c r="H1794" s="50" t="str">
        <x:v>Riemser Pharma GmbH (formerly RIEMSER Arzneimittel AG)</x:v>
      </x:c>
      <x:c r="I1794" s="50" t="str">
        <x:v>Keocyt SA</x:v>
      </x:c>
      <x:c r="J1794" s="50" t="n">
        <x:v>2014</x:v>
      </x:c>
      <x:c r="K1794" s="50" t="n">
        <x:v>-3</x:v>
      </x:c>
      <x:c r="L1794" s="50" t="n">
        <x:v>2011</x:v>
      </x:c>
      <x:c r="M1794" s="50" t="n">
        <x:v>0</x:v>
      </x:c>
      <x:c r="N1794" s="50" t="n">
        <x:v>0</x:v>
      </x:c>
      <x:c r="O1794" s="52" t="str">
        <x:f>IF($F1794="","",$F1794*$M1794)</x:f>
      </x:c>
      <x:c r="P1794" s="54" t="str">
        <x:f>IF('Deal_Master_Wide'!$BP$259="","",'Deal_Master_Wide'!$BP$259)</x:f>
      </x:c>
      <x:c r="Q1794" s="54" t="str">
        <x:f>IF('Deal_Master_Wide'!$BW$259="","",'Deal_Master_Wide'!$BW$259)</x:f>
      </x:c>
      <x:c r="R1794" s="54" t="str">
        <x:f>IF('Deal_Master_Wide'!$CD$259="","",'Deal_Master_Wide'!$CD$259)</x:f>
      </x:c>
      <x:c r="S1794" s="54" t="str">
        <x:f>IF('Deal_Master_Wide'!$CK$259="","",'Deal_Master_Wide'!$CK$259)</x:f>
      </x:c>
      <x:c r="T1794" s="54" t="str">
        <x:f>IF('Deal_Master_Wide'!$CR$259="","",'Deal_Master_Wide'!$CR$259)</x:f>
      </x:c>
      <x:c r="U1794" s="54" t="str">
        <x:f>IF('Deal_Master_Wide'!$CY$259="","",'Deal_Master_Wide'!$CY$259)</x:f>
      </x:c>
      <x:c r="V1794" s="56" t="str">
        <x:f>IF('Deal_Master_Wide'!$DF$259="","",'Deal_Master_Wide'!$DF$259)</x:f>
      </x:c>
      <x:c r="W1794" s="56" t="str">
        <x:f>IF('Deal_Master_Wide'!$DM$259="","",'Deal_Master_Wide'!$DM$259)</x:f>
      </x:c>
      <x:c r="X1794" s="56" t="str">
        <x:f>IF('Deal_Master_Wide'!$DT$259="","",'Deal_Master_Wide'!$DT$259)</x:f>
      </x:c>
      <x:c r="Y1794" s="118" t="str">
        <x:f>IF('Deal_Master_Wide'!$EA$259="","",'Deal_Master_Wide'!$EA$259)</x:f>
      </x:c>
      <x:c r="Z1794" s="118" t="str">
        <x:f>IF('Deal_Master_Wide'!$EH$259="","",'Deal_Master_Wide'!$EH$259)</x:f>
      </x:c>
      <x:c r="AA1794" s="52" t="str">
        <x:f>IF('Deal_Master_Wide'!$AL$259="","",'Deal_Master_Wide'!$AL$259)</x:f>
        <x:v>Unknown</x:v>
      </x:c>
      <x:c r="AB1794" s="54" t="str">
        <x:f>IF('Deal_Master_Wide'!$AF$259="","",'Deal_Master_Wide'!$AF$259)</x:f>
      </x:c>
      <x:c r="AC1794" s="52" t="str">
        <x:f>IF(COUNT($P1794,$Q1794,$R1794,$S1794,$T1794,$U1794,$V1794,$W1794,$X1794)=9,"Yes","No")</x:f>
        <x:v>No</x:v>
      </x:c>
      <x:c r="AD1794" s="52" t="str">
        <x:f>IF(COUNT($Y1794,$Z1794)=2,"Yes","No")</x:f>
        <x:v>No</x:v>
      </x:c>
      <x:c r="AE1794" s="50" t="str"/>
      <x:c r="AF1794" t="str"/>
    </x:row>
    <x:row r="1795" ht="20" customHeight="1">
      <x:c r="A1795" s="50" t="str">
        <x:v>CTL-0257</x:v>
      </x:c>
      <x:c r="B1795" s="50" t="str">
        <x:v>Candidate alternative-rationale group</x:v>
      </x:c>
      <x:c r="C1795" s="52" t="str">
        <x:f>IF('Deal_Master_Wide'!$AU$259="","",'Deal_Master_Wide'!$AU$259)</x:f>
        <x:v>Not reviewed</x:v>
      </x:c>
      <x:c r="D1795" s="52" t="str">
        <x:f>IF('Deal_Master_Wide'!$AV$259="","",'Deal_Master_Wide'!$AV$259)</x:f>
        <x:v>Not assessed</x:v>
      </x:c>
      <x:c r="E1795" s="50" t="n">
        <x:v>0</x:v>
      </x:c>
      <x:c r="F1795" s="52" t="str">
        <x:f>IF(OR($C1795="High-confidence innovation-driven",$C1795="Medium-confidence innovation-driven"),1,IF($C1795="Clear alternative-rationale",0,""))</x:f>
      </x:c>
      <x:c r="G1795" s="52" t="str">
        <x:f>IF('Deal_Master_Wide'!$M$259="","",'Deal_Master_Wide'!$M$259)</x:f>
        <x:v>Review</x:v>
      </x:c>
      <x:c r="H1795" s="50" t="str">
        <x:v>Riemser Pharma GmbH (formerly RIEMSER Arzneimittel AG)</x:v>
      </x:c>
      <x:c r="I1795" s="50" t="str">
        <x:v>Keocyt SA</x:v>
      </x:c>
      <x:c r="J1795" s="50" t="n">
        <x:v>2014</x:v>
      </x:c>
      <x:c r="K1795" s="50" t="n">
        <x:v>-2</x:v>
      </x:c>
      <x:c r="L1795" s="50" t="n">
        <x:v>2012</x:v>
      </x:c>
      <x:c r="M1795" s="50" t="n">
        <x:v>0</x:v>
      </x:c>
      <x:c r="N1795" s="50" t="n">
        <x:v>0</x:v>
      </x:c>
      <x:c r="O1795" s="52" t="str">
        <x:f>IF($F1795="","",$F1795*$M1795)</x:f>
      </x:c>
      <x:c r="P1795" s="54" t="str">
        <x:f>IF('Deal_Master_Wide'!$BQ$259="","",'Deal_Master_Wide'!$BQ$259)</x:f>
      </x:c>
      <x:c r="Q1795" s="54" t="str">
        <x:f>IF('Deal_Master_Wide'!$BX$259="","",'Deal_Master_Wide'!$BX$259)</x:f>
      </x:c>
      <x:c r="R1795" s="54" t="str">
        <x:f>IF('Deal_Master_Wide'!$CE$259="","",'Deal_Master_Wide'!$CE$259)</x:f>
      </x:c>
      <x:c r="S1795" s="54" t="str">
        <x:f>IF('Deal_Master_Wide'!$CL$259="","",'Deal_Master_Wide'!$CL$259)</x:f>
      </x:c>
      <x:c r="T1795" s="54" t="str">
        <x:f>IF('Deal_Master_Wide'!$CS$259="","",'Deal_Master_Wide'!$CS$259)</x:f>
      </x:c>
      <x:c r="U1795" s="54" t="str">
        <x:f>IF('Deal_Master_Wide'!$CZ$259="","",'Deal_Master_Wide'!$CZ$259)</x:f>
      </x:c>
      <x:c r="V1795" s="56" t="str">
        <x:f>IF('Deal_Master_Wide'!$DG$259="","",'Deal_Master_Wide'!$DG$259)</x:f>
      </x:c>
      <x:c r="W1795" s="56" t="str">
        <x:f>IF('Deal_Master_Wide'!$DN$259="","",'Deal_Master_Wide'!$DN$259)</x:f>
      </x:c>
      <x:c r="X1795" s="56" t="str">
        <x:f>IF('Deal_Master_Wide'!$DU$259="","",'Deal_Master_Wide'!$DU$259)</x:f>
      </x:c>
      <x:c r="Y1795" s="118" t="str">
        <x:f>IF('Deal_Master_Wide'!$EB$259="","",'Deal_Master_Wide'!$EB$259)</x:f>
      </x:c>
      <x:c r="Z1795" s="118" t="str">
        <x:f>IF('Deal_Master_Wide'!$EI$259="","",'Deal_Master_Wide'!$EI$259)</x:f>
      </x:c>
      <x:c r="AA1795" s="52" t="str">
        <x:f>IF('Deal_Master_Wide'!$AL$259="","",'Deal_Master_Wide'!$AL$259)</x:f>
        <x:v>Unknown</x:v>
      </x:c>
      <x:c r="AB1795" s="54" t="str">
        <x:f>IF('Deal_Master_Wide'!$AF$259="","",'Deal_Master_Wide'!$AF$259)</x:f>
      </x:c>
      <x:c r="AC1795" s="52" t="str">
        <x:f>IF(COUNT($P1795,$Q1795,$R1795,$S1795,$T1795,$U1795,$V1795,$W1795,$X1795)=9,"Yes","No")</x:f>
        <x:v>No</x:v>
      </x:c>
      <x:c r="AD1795" s="52" t="str">
        <x:f>IF(COUNT($Y1795,$Z1795)=2,"Yes","No")</x:f>
        <x:v>No</x:v>
      </x:c>
      <x:c r="AE1795" s="50" t="str"/>
      <x:c r="AF1795" t="str"/>
    </x:row>
    <x:row r="1796" ht="20" customHeight="1">
      <x:c r="A1796" s="50" t="str">
        <x:v>CTL-0257</x:v>
      </x:c>
      <x:c r="B1796" s="50" t="str">
        <x:v>Candidate alternative-rationale group</x:v>
      </x:c>
      <x:c r="C1796" s="52" t="str">
        <x:f>IF('Deal_Master_Wide'!$AU$259="","",'Deal_Master_Wide'!$AU$259)</x:f>
        <x:v>Not reviewed</x:v>
      </x:c>
      <x:c r="D1796" s="52" t="str">
        <x:f>IF('Deal_Master_Wide'!$AV$259="","",'Deal_Master_Wide'!$AV$259)</x:f>
        <x:v>Not assessed</x:v>
      </x:c>
      <x:c r="E1796" s="50" t="n">
        <x:v>0</x:v>
      </x:c>
      <x:c r="F1796" s="52" t="str">
        <x:f>IF(OR($C1796="High-confidence innovation-driven",$C1796="Medium-confidence innovation-driven"),1,IF($C1796="Clear alternative-rationale",0,""))</x:f>
      </x:c>
      <x:c r="G1796" s="52" t="str">
        <x:f>IF('Deal_Master_Wide'!$M$259="","",'Deal_Master_Wide'!$M$259)</x:f>
        <x:v>Review</x:v>
      </x:c>
      <x:c r="H1796" s="50" t="str">
        <x:v>Riemser Pharma GmbH (formerly RIEMSER Arzneimittel AG)</x:v>
      </x:c>
      <x:c r="I1796" s="50" t="str">
        <x:v>Keocyt SA</x:v>
      </x:c>
      <x:c r="J1796" s="50" t="n">
        <x:v>2014</x:v>
      </x:c>
      <x:c r="K1796" s="50" t="n">
        <x:v>-1</x:v>
      </x:c>
      <x:c r="L1796" s="50" t="n">
        <x:v>2013</x:v>
      </x:c>
      <x:c r="M1796" s="50" t="n">
        <x:v>0</x:v>
      </x:c>
      <x:c r="N1796" s="50" t="n">
        <x:v>0</x:v>
      </x:c>
      <x:c r="O1796" s="52" t="str">
        <x:f>IF($F1796="","",$F1796*$M1796)</x:f>
      </x:c>
      <x:c r="P1796" s="54" t="str">
        <x:f>IF('Deal_Master_Wide'!$BR$259="","",'Deal_Master_Wide'!$BR$259)</x:f>
      </x:c>
      <x:c r="Q1796" s="54" t="str">
        <x:f>IF('Deal_Master_Wide'!$BY$259="","",'Deal_Master_Wide'!$BY$259)</x:f>
      </x:c>
      <x:c r="R1796" s="54" t="str">
        <x:f>IF('Deal_Master_Wide'!$CF$259="","",'Deal_Master_Wide'!$CF$259)</x:f>
      </x:c>
      <x:c r="S1796" s="54" t="str">
        <x:f>IF('Deal_Master_Wide'!$CM$259="","",'Deal_Master_Wide'!$CM$259)</x:f>
      </x:c>
      <x:c r="T1796" s="54" t="str">
        <x:f>IF('Deal_Master_Wide'!$CT$259="","",'Deal_Master_Wide'!$CT$259)</x:f>
      </x:c>
      <x:c r="U1796" s="54" t="str">
        <x:f>IF('Deal_Master_Wide'!$DA$259="","",'Deal_Master_Wide'!$DA$259)</x:f>
      </x:c>
      <x:c r="V1796" s="56" t="str">
        <x:f>IF('Deal_Master_Wide'!$DH$259="","",'Deal_Master_Wide'!$DH$259)</x:f>
      </x:c>
      <x:c r="W1796" s="56" t="str">
        <x:f>IF('Deal_Master_Wide'!$DO$259="","",'Deal_Master_Wide'!$DO$259)</x:f>
      </x:c>
      <x:c r="X1796" s="56" t="str">
        <x:f>IF('Deal_Master_Wide'!$DV$259="","",'Deal_Master_Wide'!$DV$259)</x:f>
      </x:c>
      <x:c r="Y1796" s="118" t="str">
        <x:f>IF('Deal_Master_Wide'!$EC$259="","",'Deal_Master_Wide'!$EC$259)</x:f>
      </x:c>
      <x:c r="Z1796" s="118" t="str">
        <x:f>IF('Deal_Master_Wide'!$EJ$259="","",'Deal_Master_Wide'!$EJ$259)</x:f>
      </x:c>
      <x:c r="AA1796" s="52" t="str">
        <x:f>IF('Deal_Master_Wide'!$AL$259="","",'Deal_Master_Wide'!$AL$259)</x:f>
        <x:v>Unknown</x:v>
      </x:c>
      <x:c r="AB1796" s="54" t="str">
        <x:f>IF('Deal_Master_Wide'!$AF$259="","",'Deal_Master_Wide'!$AF$259)</x:f>
      </x:c>
      <x:c r="AC1796" s="52" t="str">
        <x:f>IF(COUNT($P1796,$Q1796,$R1796,$S1796,$T1796,$U1796,$V1796,$W1796,$X1796)=9,"Yes","No")</x:f>
        <x:v>No</x:v>
      </x:c>
      <x:c r="AD1796" s="52" t="str">
        <x:f>IF(COUNT($Y1796,$Z1796)=2,"Yes","No")</x:f>
        <x:v>No</x:v>
      </x:c>
      <x:c r="AE1796" s="50" t="str"/>
      <x:c r="AF1796" t="str"/>
    </x:row>
    <x:row r="1797" ht="20" customHeight="1">
      <x:c r="A1797" s="50" t="str">
        <x:v>CTL-0257</x:v>
      </x:c>
      <x:c r="B1797" s="50" t="str">
        <x:v>Candidate alternative-rationale group</x:v>
      </x:c>
      <x:c r="C1797" s="52" t="str">
        <x:f>IF('Deal_Master_Wide'!$AU$259="","",'Deal_Master_Wide'!$AU$259)</x:f>
        <x:v>Not reviewed</x:v>
      </x:c>
      <x:c r="D1797" s="52" t="str">
        <x:f>IF('Deal_Master_Wide'!$AV$259="","",'Deal_Master_Wide'!$AV$259)</x:f>
        <x:v>Not assessed</x:v>
      </x:c>
      <x:c r="E1797" s="50" t="n">
        <x:v>0</x:v>
      </x:c>
      <x:c r="F1797" s="52" t="str">
        <x:f>IF(OR($C1797="High-confidence innovation-driven",$C1797="Medium-confidence innovation-driven"),1,IF($C1797="Clear alternative-rationale",0,""))</x:f>
      </x:c>
      <x:c r="G1797" s="52" t="str">
        <x:f>IF('Deal_Master_Wide'!$M$259="","",'Deal_Master_Wide'!$M$259)</x:f>
        <x:v>Review</x:v>
      </x:c>
      <x:c r="H1797" s="50" t="str">
        <x:v>Riemser Pharma GmbH (formerly RIEMSER Arzneimittel AG)</x:v>
      </x:c>
      <x:c r="I1797" s="50" t="str">
        <x:v>Keocyt SA</x:v>
      </x:c>
      <x:c r="J1797" s="50" t="n">
        <x:v>2014</x:v>
      </x:c>
      <x:c r="K1797" s="50" t="n">
        <x:v>0</x:v>
      </x:c>
      <x:c r="L1797" s="50" t="n">
        <x:v>2014</x:v>
      </x:c>
      <x:c r="M1797" s="50" t="n">
        <x:v>0</x:v>
      </x:c>
      <x:c r="N1797" s="50" t="n">
        <x:v>1</x:v>
      </x:c>
      <x:c r="O1797" s="52" t="str">
        <x:f>IF($F1797="","",$F1797*$M1797)</x:f>
      </x:c>
      <x:c r="P1797" s="54" t="str">
        <x:f>IF('Deal_Master_Wide'!$BS$259="","",'Deal_Master_Wide'!$BS$259)</x:f>
      </x:c>
      <x:c r="Q1797" s="54" t="str">
        <x:f>IF('Deal_Master_Wide'!$BZ$259="","",'Deal_Master_Wide'!$BZ$259)</x:f>
      </x:c>
      <x:c r="R1797" s="54" t="str">
        <x:f>IF('Deal_Master_Wide'!$CG$259="","",'Deal_Master_Wide'!$CG$259)</x:f>
      </x:c>
      <x:c r="S1797" s="54" t="str">
        <x:f>IF('Deal_Master_Wide'!$CN$259="","",'Deal_Master_Wide'!$CN$259)</x:f>
      </x:c>
      <x:c r="T1797" s="54" t="str">
        <x:f>IF('Deal_Master_Wide'!$CU$259="","",'Deal_Master_Wide'!$CU$259)</x:f>
      </x:c>
      <x:c r="U1797" s="54" t="str">
        <x:f>IF('Deal_Master_Wide'!$DB$259="","",'Deal_Master_Wide'!$DB$259)</x:f>
      </x:c>
      <x:c r="V1797" s="56" t="str">
        <x:f>IF('Deal_Master_Wide'!$DI$259="","",'Deal_Master_Wide'!$DI$259)</x:f>
      </x:c>
      <x:c r="W1797" s="56" t="str">
        <x:f>IF('Deal_Master_Wide'!$DP$259="","",'Deal_Master_Wide'!$DP$259)</x:f>
      </x:c>
      <x:c r="X1797" s="56" t="str">
        <x:f>IF('Deal_Master_Wide'!$DW$259="","",'Deal_Master_Wide'!$DW$259)</x:f>
      </x:c>
      <x:c r="Y1797" s="118" t="str">
        <x:f>IF('Deal_Master_Wide'!$ED$259="","",'Deal_Master_Wide'!$ED$259)</x:f>
      </x:c>
      <x:c r="Z1797" s="118" t="str">
        <x:f>IF('Deal_Master_Wide'!$EK$259="","",'Deal_Master_Wide'!$EK$259)</x:f>
      </x:c>
      <x:c r="AA1797" s="52" t="str">
        <x:f>IF('Deal_Master_Wide'!$AL$259="","",'Deal_Master_Wide'!$AL$259)</x:f>
        <x:v>Unknown</x:v>
      </x:c>
      <x:c r="AB1797" s="54" t="str">
        <x:f>IF('Deal_Master_Wide'!$AF$259="","",'Deal_Master_Wide'!$AF$259)</x:f>
      </x:c>
      <x:c r="AC1797" s="52" t="str">
        <x:f>IF(COUNT($P1797,$Q1797,$R1797,$S1797,$T1797,$U1797,$V1797,$W1797,$X1797)=9,"Yes","No")</x:f>
        <x:v>No</x:v>
      </x:c>
      <x:c r="AD1797" s="52" t="str">
        <x:f>IF(COUNT($Y1797,$Z1797)=2,"Yes","No")</x:f>
        <x:v>No</x:v>
      </x:c>
      <x:c r="AE1797" s="50" t="str"/>
      <x:c r="AF1797" t="str"/>
    </x:row>
    <x:row r="1798" ht="20" customHeight="1">
      <x:c r="A1798" s="50" t="str">
        <x:v>CTL-0257</x:v>
      </x:c>
      <x:c r="B1798" s="50" t="str">
        <x:v>Candidate alternative-rationale group</x:v>
      </x:c>
      <x:c r="C1798" s="52" t="str">
        <x:f>IF('Deal_Master_Wide'!$AU$259="","",'Deal_Master_Wide'!$AU$259)</x:f>
        <x:v>Not reviewed</x:v>
      </x:c>
      <x:c r="D1798" s="52" t="str">
        <x:f>IF('Deal_Master_Wide'!$AV$259="","",'Deal_Master_Wide'!$AV$259)</x:f>
        <x:v>Not assessed</x:v>
      </x:c>
      <x:c r="E1798" s="50" t="n">
        <x:v>0</x:v>
      </x:c>
      <x:c r="F1798" s="52" t="str">
        <x:f>IF(OR($C1798="High-confidence innovation-driven",$C1798="Medium-confidence innovation-driven"),1,IF($C1798="Clear alternative-rationale",0,""))</x:f>
      </x:c>
      <x:c r="G1798" s="52" t="str">
        <x:f>IF('Deal_Master_Wide'!$M$259="","",'Deal_Master_Wide'!$M$259)</x:f>
        <x:v>Review</x:v>
      </x:c>
      <x:c r="H1798" s="50" t="str">
        <x:v>Riemser Pharma GmbH (formerly RIEMSER Arzneimittel AG)</x:v>
      </x:c>
      <x:c r="I1798" s="50" t="str">
        <x:v>Keocyt SA</x:v>
      </x:c>
      <x:c r="J1798" s="50" t="n">
        <x:v>2014</x:v>
      </x:c>
      <x:c r="K1798" s="50" t="n">
        <x:v>1</x:v>
      </x:c>
      <x:c r="L1798" s="50" t="n">
        <x:v>2015</x:v>
      </x:c>
      <x:c r="M1798" s="50" t="n">
        <x:v>1</x:v>
      </x:c>
      <x:c r="N1798" s="50" t="n">
        <x:v>1</x:v>
      </x:c>
      <x:c r="O1798" s="52" t="str">
        <x:f>IF($F1798="","",$F1798*$M1798)</x:f>
      </x:c>
      <x:c r="P1798" s="54" t="str">
        <x:f>IF('Deal_Master_Wide'!$BT$259="","",'Deal_Master_Wide'!$BT$259)</x:f>
      </x:c>
      <x:c r="Q1798" s="54" t="str">
        <x:f>IF('Deal_Master_Wide'!$CA$259="","",'Deal_Master_Wide'!$CA$259)</x:f>
      </x:c>
      <x:c r="R1798" s="54" t="str">
        <x:f>IF('Deal_Master_Wide'!$CH$259="","",'Deal_Master_Wide'!$CH$259)</x:f>
      </x:c>
      <x:c r="S1798" s="54" t="str">
        <x:f>IF('Deal_Master_Wide'!$CO$259="","",'Deal_Master_Wide'!$CO$259)</x:f>
      </x:c>
      <x:c r="T1798" s="54" t="str">
        <x:f>IF('Deal_Master_Wide'!$CV$259="","",'Deal_Master_Wide'!$CV$259)</x:f>
      </x:c>
      <x:c r="U1798" s="54" t="str">
        <x:f>IF('Deal_Master_Wide'!$DC$259="","",'Deal_Master_Wide'!$DC$259)</x:f>
      </x:c>
      <x:c r="V1798" s="56" t="str">
        <x:f>IF('Deal_Master_Wide'!$DJ$259="","",'Deal_Master_Wide'!$DJ$259)</x:f>
      </x:c>
      <x:c r="W1798" s="56" t="str">
        <x:f>IF('Deal_Master_Wide'!$DQ$259="","",'Deal_Master_Wide'!$DQ$259)</x:f>
      </x:c>
      <x:c r="X1798" s="56" t="str">
        <x:f>IF('Deal_Master_Wide'!$DX$259="","",'Deal_Master_Wide'!$DX$259)</x:f>
      </x:c>
      <x:c r="Y1798" s="118" t="str">
        <x:f>IF('Deal_Master_Wide'!$EE$259="","",'Deal_Master_Wide'!$EE$259)</x:f>
      </x:c>
      <x:c r="Z1798" s="118" t="str">
        <x:f>IF('Deal_Master_Wide'!$EL$259="","",'Deal_Master_Wide'!$EL$259)</x:f>
      </x:c>
      <x:c r="AA1798" s="52" t="str">
        <x:f>IF('Deal_Master_Wide'!$AL$259="","",'Deal_Master_Wide'!$AL$259)</x:f>
        <x:v>Unknown</x:v>
      </x:c>
      <x:c r="AB1798" s="54" t="str">
        <x:f>IF('Deal_Master_Wide'!$AF$259="","",'Deal_Master_Wide'!$AF$259)</x:f>
      </x:c>
      <x:c r="AC1798" s="52" t="str">
        <x:f>IF(COUNT($P1798,$Q1798,$R1798,$S1798,$T1798,$U1798,$V1798,$W1798,$X1798)=9,"Yes","No")</x:f>
        <x:v>No</x:v>
      </x:c>
      <x:c r="AD1798" s="52" t="str">
        <x:f>IF(COUNT($Y1798,$Z1798)=2,"Yes","No")</x:f>
        <x:v>No</x:v>
      </x:c>
      <x:c r="AE1798" s="50" t="str"/>
      <x:c r="AF1798" t="str"/>
    </x:row>
    <x:row r="1799" ht="20" customHeight="1">
      <x:c r="A1799" s="50" t="str">
        <x:v>CTL-0257</x:v>
      </x:c>
      <x:c r="B1799" s="50" t="str">
        <x:v>Candidate alternative-rationale group</x:v>
      </x:c>
      <x:c r="C1799" s="52" t="str">
        <x:f>IF('Deal_Master_Wide'!$AU$259="","",'Deal_Master_Wide'!$AU$259)</x:f>
        <x:v>Not reviewed</x:v>
      </x:c>
      <x:c r="D1799" s="52" t="str">
        <x:f>IF('Deal_Master_Wide'!$AV$259="","",'Deal_Master_Wide'!$AV$259)</x:f>
        <x:v>Not assessed</x:v>
      </x:c>
      <x:c r="E1799" s="50" t="n">
        <x:v>0</x:v>
      </x:c>
      <x:c r="F1799" s="52" t="str">
        <x:f>IF(OR($C1799="High-confidence innovation-driven",$C1799="Medium-confidence innovation-driven"),1,IF($C1799="Clear alternative-rationale",0,""))</x:f>
      </x:c>
      <x:c r="G1799" s="52" t="str">
        <x:f>IF('Deal_Master_Wide'!$M$259="","",'Deal_Master_Wide'!$M$259)</x:f>
        <x:v>Review</x:v>
      </x:c>
      <x:c r="H1799" s="50" t="str">
        <x:v>Riemser Pharma GmbH (formerly RIEMSER Arzneimittel AG)</x:v>
      </x:c>
      <x:c r="I1799" s="50" t="str">
        <x:v>Keocyt SA</x:v>
      </x:c>
      <x:c r="J1799" s="50" t="n">
        <x:v>2014</x:v>
      </x:c>
      <x:c r="K1799" s="50" t="n">
        <x:v>2</x:v>
      </x:c>
      <x:c r="L1799" s="50" t="n">
        <x:v>2016</x:v>
      </x:c>
      <x:c r="M1799" s="50" t="n">
        <x:v>1</x:v>
      </x:c>
      <x:c r="N1799" s="50" t="n">
        <x:v>1</x:v>
      </x:c>
      <x:c r="O1799" s="52" t="str">
        <x:f>IF($F1799="","",$F1799*$M1799)</x:f>
      </x:c>
      <x:c r="P1799" s="54" t="str">
        <x:f>IF('Deal_Master_Wide'!$BU$259="","",'Deal_Master_Wide'!$BU$259)</x:f>
      </x:c>
      <x:c r="Q1799" s="54" t="str">
        <x:f>IF('Deal_Master_Wide'!$CB$259="","",'Deal_Master_Wide'!$CB$259)</x:f>
      </x:c>
      <x:c r="R1799" s="54" t="str">
        <x:f>IF('Deal_Master_Wide'!$CI$259="","",'Deal_Master_Wide'!$CI$259)</x:f>
      </x:c>
      <x:c r="S1799" s="54" t="str">
        <x:f>IF('Deal_Master_Wide'!$CP$259="","",'Deal_Master_Wide'!$CP$259)</x:f>
      </x:c>
      <x:c r="T1799" s="54" t="str">
        <x:f>IF('Deal_Master_Wide'!$CW$259="","",'Deal_Master_Wide'!$CW$259)</x:f>
      </x:c>
      <x:c r="U1799" s="54" t="str">
        <x:f>IF('Deal_Master_Wide'!$DD$259="","",'Deal_Master_Wide'!$DD$259)</x:f>
      </x:c>
      <x:c r="V1799" s="56" t="str">
        <x:f>IF('Deal_Master_Wide'!$DK$259="","",'Deal_Master_Wide'!$DK$259)</x:f>
      </x:c>
      <x:c r="W1799" s="56" t="str">
        <x:f>IF('Deal_Master_Wide'!$DR$259="","",'Deal_Master_Wide'!$DR$259)</x:f>
      </x:c>
      <x:c r="X1799" s="56" t="str">
        <x:f>IF('Deal_Master_Wide'!$DY$259="","",'Deal_Master_Wide'!$DY$259)</x:f>
      </x:c>
      <x:c r="Y1799" s="118" t="str">
        <x:f>IF('Deal_Master_Wide'!$EF$259="","",'Deal_Master_Wide'!$EF$259)</x:f>
      </x:c>
      <x:c r="Z1799" s="118" t="str">
        <x:f>IF('Deal_Master_Wide'!$EM$259="","",'Deal_Master_Wide'!$EM$259)</x:f>
      </x:c>
      <x:c r="AA1799" s="52" t="str">
        <x:f>IF('Deal_Master_Wide'!$AL$259="","",'Deal_Master_Wide'!$AL$259)</x:f>
        <x:v>Unknown</x:v>
      </x:c>
      <x:c r="AB1799" s="54" t="str">
        <x:f>IF('Deal_Master_Wide'!$AF$259="","",'Deal_Master_Wide'!$AF$259)</x:f>
      </x:c>
      <x:c r="AC1799" s="52" t="str">
        <x:f>IF(COUNT($P1799,$Q1799,$R1799,$S1799,$T1799,$U1799,$V1799,$W1799,$X1799)=9,"Yes","No")</x:f>
        <x:v>No</x:v>
      </x:c>
      <x:c r="AD1799" s="52" t="str">
        <x:f>IF(COUNT($Y1799,$Z1799)=2,"Yes","No")</x:f>
        <x:v>No</x:v>
      </x:c>
      <x:c r="AE1799" s="50" t="str"/>
      <x:c r="AF1799" t="str"/>
    </x:row>
    <x:row r="1800" ht="20" customHeight="1">
      <x:c r="A1800" s="50" t="str">
        <x:v>CTL-0257</x:v>
      </x:c>
      <x:c r="B1800" s="50" t="str">
        <x:v>Candidate alternative-rationale group</x:v>
      </x:c>
      <x:c r="C1800" s="52" t="str">
        <x:f>IF('Deal_Master_Wide'!$AU$259="","",'Deal_Master_Wide'!$AU$259)</x:f>
        <x:v>Not reviewed</x:v>
      </x:c>
      <x:c r="D1800" s="52" t="str">
        <x:f>IF('Deal_Master_Wide'!$AV$259="","",'Deal_Master_Wide'!$AV$259)</x:f>
        <x:v>Not assessed</x:v>
      </x:c>
      <x:c r="E1800" s="50" t="n">
        <x:v>0</x:v>
      </x:c>
      <x:c r="F1800" s="52" t="str">
        <x:f>IF(OR($C1800="High-confidence innovation-driven",$C1800="Medium-confidence innovation-driven"),1,IF($C1800="Clear alternative-rationale",0,""))</x:f>
      </x:c>
      <x:c r="G1800" s="52" t="str">
        <x:f>IF('Deal_Master_Wide'!$M$259="","",'Deal_Master_Wide'!$M$259)</x:f>
        <x:v>Review</x:v>
      </x:c>
      <x:c r="H1800" s="50" t="str">
        <x:v>Riemser Pharma GmbH (formerly RIEMSER Arzneimittel AG)</x:v>
      </x:c>
      <x:c r="I1800" s="50" t="str">
        <x:v>Keocyt SA</x:v>
      </x:c>
      <x:c r="J1800" s="50" t="n">
        <x:v>2014</x:v>
      </x:c>
      <x:c r="K1800" s="50" t="n">
        <x:v>3</x:v>
      </x:c>
      <x:c r="L1800" s="50" t="n">
        <x:v>2017</x:v>
      </x:c>
      <x:c r="M1800" s="50" t="n">
        <x:v>1</x:v>
      </x:c>
      <x:c r="N1800" s="50" t="n">
        <x:v>1</x:v>
      </x:c>
      <x:c r="O1800" s="52" t="str">
        <x:f>IF($F1800="","",$F1800*$M1800)</x:f>
      </x:c>
      <x:c r="P1800" s="54" t="str">
        <x:f>IF('Deal_Master_Wide'!$BV$259="","",'Deal_Master_Wide'!$BV$259)</x:f>
      </x:c>
      <x:c r="Q1800" s="54" t="str">
        <x:f>IF('Deal_Master_Wide'!$CC$259="","",'Deal_Master_Wide'!$CC$259)</x:f>
      </x:c>
      <x:c r="R1800" s="54" t="str">
        <x:f>IF('Deal_Master_Wide'!$CJ$259="","",'Deal_Master_Wide'!$CJ$259)</x:f>
      </x:c>
      <x:c r="S1800" s="54" t="str">
        <x:f>IF('Deal_Master_Wide'!$CQ$259="","",'Deal_Master_Wide'!$CQ$259)</x:f>
      </x:c>
      <x:c r="T1800" s="54" t="str">
        <x:f>IF('Deal_Master_Wide'!$CX$259="","",'Deal_Master_Wide'!$CX$259)</x:f>
      </x:c>
      <x:c r="U1800" s="54" t="str">
        <x:f>IF('Deal_Master_Wide'!$DE$259="","",'Deal_Master_Wide'!$DE$259)</x:f>
      </x:c>
      <x:c r="V1800" s="56" t="str">
        <x:f>IF('Deal_Master_Wide'!$DL$259="","",'Deal_Master_Wide'!$DL$259)</x:f>
      </x:c>
      <x:c r="W1800" s="56" t="str">
        <x:f>IF('Deal_Master_Wide'!$DS$259="","",'Deal_Master_Wide'!$DS$259)</x:f>
      </x:c>
      <x:c r="X1800" s="56" t="str">
        <x:f>IF('Deal_Master_Wide'!$DZ$259="","",'Deal_Master_Wide'!$DZ$259)</x:f>
      </x:c>
      <x:c r="Y1800" s="118" t="str">
        <x:f>IF('Deal_Master_Wide'!$EG$259="","",'Deal_Master_Wide'!$EG$259)</x:f>
      </x:c>
      <x:c r="Z1800" s="118" t="str">
        <x:f>IF('Deal_Master_Wide'!$EN$259="","",'Deal_Master_Wide'!$EN$259)</x:f>
      </x:c>
      <x:c r="AA1800" s="52" t="str">
        <x:f>IF('Deal_Master_Wide'!$AL$259="","",'Deal_Master_Wide'!$AL$259)</x:f>
        <x:v>Unknown</x:v>
      </x:c>
      <x:c r="AB1800" s="54" t="str">
        <x:f>IF('Deal_Master_Wide'!$AF$259="","",'Deal_Master_Wide'!$AF$259)</x:f>
      </x:c>
      <x:c r="AC1800" s="52" t="str">
        <x:f>IF(COUNT($P1800,$Q1800,$R1800,$S1800,$T1800,$U1800,$V1800,$W1800,$X1800)=9,"Yes","No")</x:f>
        <x:v>No</x:v>
      </x:c>
      <x:c r="AD1800" s="52" t="str">
        <x:f>IF(COUNT($Y1800,$Z1800)=2,"Yes","No")</x:f>
        <x:v>No</x:v>
      </x:c>
      <x:c r="AE1800" s="50" t="str"/>
      <x:c r="AF1800" t="str"/>
    </x:row>
    <x:row r="1801" ht="20" customHeight="1">
      <x:c r="A1801" s="50" t="str">
        <x:v>CTL-0258</x:v>
      </x:c>
      <x:c r="B1801" s="50" t="str">
        <x:v>Candidate alternative-rationale group</x:v>
      </x:c>
      <x:c r="C1801" s="52" t="str">
        <x:f>IF('Deal_Master_Wide'!$AU$260="","",'Deal_Master_Wide'!$AU$260)</x:f>
        <x:v>Not reviewed</x:v>
      </x:c>
      <x:c r="D1801" s="52" t="str">
        <x:f>IF('Deal_Master_Wide'!$AV$260="","",'Deal_Master_Wide'!$AV$260)</x:f>
        <x:v>Not assessed</x:v>
      </x:c>
      <x:c r="E1801" s="50" t="n">
        <x:v>0</x:v>
      </x:c>
      <x:c r="F1801" s="52" t="str">
        <x:f>IF(OR($C1801="High-confidence innovation-driven",$C1801="Medium-confidence innovation-driven"),1,IF($C1801="Clear alternative-rationale",0,""))</x:f>
      </x:c>
      <x:c r="G1801" s="52" t="str">
        <x:f>IF('Deal_Master_Wide'!$M$260="","",'Deal_Master_Wide'!$M$260)</x:f>
        <x:v>Review</x:v>
      </x:c>
      <x:c r="H1801" s="50" t="str">
        <x:v>Herantis Pharma Plc</x:v>
      </x:c>
      <x:c r="I1801" s="50" t="str">
        <x:v>Laurantis Pharma Oy; Hermo Pharma Oy Ltd; Herantis Pharma Plc</x:v>
      </x:c>
      <x:c r="J1801" s="50" t="n">
        <x:v>2014</x:v>
      </x:c>
      <x:c r="K1801" s="50" t="n">
        <x:v>-3</x:v>
      </x:c>
      <x:c r="L1801" s="50" t="n">
        <x:v>2011</x:v>
      </x:c>
      <x:c r="M1801" s="50" t="n">
        <x:v>0</x:v>
      </x:c>
      <x:c r="N1801" s="50" t="n">
        <x:v>0</x:v>
      </x:c>
      <x:c r="O1801" s="52" t="str">
        <x:f>IF($F1801="","",$F1801*$M1801)</x:f>
      </x:c>
      <x:c r="P1801" s="54" t="str">
        <x:f>IF('Deal_Master_Wide'!$BP$260="","",'Deal_Master_Wide'!$BP$260)</x:f>
      </x:c>
      <x:c r="Q1801" s="54" t="str">
        <x:f>IF('Deal_Master_Wide'!$BW$260="","",'Deal_Master_Wide'!$BW$260)</x:f>
      </x:c>
      <x:c r="R1801" s="54" t="str">
        <x:f>IF('Deal_Master_Wide'!$CD$260="","",'Deal_Master_Wide'!$CD$260)</x:f>
      </x:c>
      <x:c r="S1801" s="54" t="str">
        <x:f>IF('Deal_Master_Wide'!$CK$260="","",'Deal_Master_Wide'!$CK$260)</x:f>
      </x:c>
      <x:c r="T1801" s="54" t="str">
        <x:f>IF('Deal_Master_Wide'!$CR$260="","",'Deal_Master_Wide'!$CR$260)</x:f>
      </x:c>
      <x:c r="U1801" s="54" t="str">
        <x:f>IF('Deal_Master_Wide'!$CY$260="","",'Deal_Master_Wide'!$CY$260)</x:f>
      </x:c>
      <x:c r="V1801" s="56" t="str">
        <x:f>IF('Deal_Master_Wide'!$DF$260="","",'Deal_Master_Wide'!$DF$260)</x:f>
      </x:c>
      <x:c r="W1801" s="56" t="str">
        <x:f>IF('Deal_Master_Wide'!$DM$260="","",'Deal_Master_Wide'!$DM$260)</x:f>
      </x:c>
      <x:c r="X1801" s="56" t="str">
        <x:f>IF('Deal_Master_Wide'!$DT$260="","",'Deal_Master_Wide'!$DT$260)</x:f>
      </x:c>
      <x:c r="Y1801" s="118" t="str">
        <x:f>IF('Deal_Master_Wide'!$EA$260="","",'Deal_Master_Wide'!$EA$260)</x:f>
      </x:c>
      <x:c r="Z1801" s="118" t="str">
        <x:f>IF('Deal_Master_Wide'!$EH$260="","",'Deal_Master_Wide'!$EH$260)</x:f>
      </x:c>
      <x:c r="AA1801" s="52" t="str">
        <x:f>IF('Deal_Master_Wide'!$AL$260="","",'Deal_Master_Wide'!$AL$260)</x:f>
        <x:v>Unknown</x:v>
      </x:c>
      <x:c r="AB1801" s="54" t="str">
        <x:f>IF('Deal_Master_Wide'!$AF$260="","",'Deal_Master_Wide'!$AF$260)</x:f>
      </x:c>
      <x:c r="AC1801" s="52" t="str">
        <x:f>IF(COUNT($P1801,$Q1801,$R1801,$S1801,$T1801,$U1801,$V1801,$W1801,$X1801)=9,"Yes","No")</x:f>
        <x:v>No</x:v>
      </x:c>
      <x:c r="AD1801" s="52" t="str">
        <x:f>IF(COUNT($Y1801,$Z1801)=2,"Yes","No")</x:f>
        <x:v>No</x:v>
      </x:c>
      <x:c r="AE1801" s="50" t="str"/>
      <x:c r="AF1801" t="str"/>
    </x:row>
    <x:row r="1802" ht="20" customHeight="1">
      <x:c r="A1802" s="50" t="str">
        <x:v>CTL-0258</x:v>
      </x:c>
      <x:c r="B1802" s="50" t="str">
        <x:v>Candidate alternative-rationale group</x:v>
      </x:c>
      <x:c r="C1802" s="52" t="str">
        <x:f>IF('Deal_Master_Wide'!$AU$260="","",'Deal_Master_Wide'!$AU$260)</x:f>
        <x:v>Not reviewed</x:v>
      </x:c>
      <x:c r="D1802" s="52" t="str">
        <x:f>IF('Deal_Master_Wide'!$AV$260="","",'Deal_Master_Wide'!$AV$260)</x:f>
        <x:v>Not assessed</x:v>
      </x:c>
      <x:c r="E1802" s="50" t="n">
        <x:v>0</x:v>
      </x:c>
      <x:c r="F1802" s="52" t="str">
        <x:f>IF(OR($C1802="High-confidence innovation-driven",$C1802="Medium-confidence innovation-driven"),1,IF($C1802="Clear alternative-rationale",0,""))</x:f>
      </x:c>
      <x:c r="G1802" s="52" t="str">
        <x:f>IF('Deal_Master_Wide'!$M$260="","",'Deal_Master_Wide'!$M$260)</x:f>
        <x:v>Review</x:v>
      </x:c>
      <x:c r="H1802" s="50" t="str">
        <x:v>Herantis Pharma Plc</x:v>
      </x:c>
      <x:c r="I1802" s="50" t="str">
        <x:v>Laurantis Pharma Oy; Hermo Pharma Oy Ltd; Herantis Pharma Plc</x:v>
      </x:c>
      <x:c r="J1802" s="50" t="n">
        <x:v>2014</x:v>
      </x:c>
      <x:c r="K1802" s="50" t="n">
        <x:v>-2</x:v>
      </x:c>
      <x:c r="L1802" s="50" t="n">
        <x:v>2012</x:v>
      </x:c>
      <x:c r="M1802" s="50" t="n">
        <x:v>0</x:v>
      </x:c>
      <x:c r="N1802" s="50" t="n">
        <x:v>0</x:v>
      </x:c>
      <x:c r="O1802" s="52" t="str">
        <x:f>IF($F1802="","",$F1802*$M1802)</x:f>
      </x:c>
      <x:c r="P1802" s="54" t="str">
        <x:f>IF('Deal_Master_Wide'!$BQ$260="","",'Deal_Master_Wide'!$BQ$260)</x:f>
      </x:c>
      <x:c r="Q1802" s="54" t="str">
        <x:f>IF('Deal_Master_Wide'!$BX$260="","",'Deal_Master_Wide'!$BX$260)</x:f>
      </x:c>
      <x:c r="R1802" s="54" t="str">
        <x:f>IF('Deal_Master_Wide'!$CE$260="","",'Deal_Master_Wide'!$CE$260)</x:f>
      </x:c>
      <x:c r="S1802" s="54" t="str">
        <x:f>IF('Deal_Master_Wide'!$CL$260="","",'Deal_Master_Wide'!$CL$260)</x:f>
      </x:c>
      <x:c r="T1802" s="54" t="str">
        <x:f>IF('Deal_Master_Wide'!$CS$260="","",'Deal_Master_Wide'!$CS$260)</x:f>
      </x:c>
      <x:c r="U1802" s="54" t="str">
        <x:f>IF('Deal_Master_Wide'!$CZ$260="","",'Deal_Master_Wide'!$CZ$260)</x:f>
      </x:c>
      <x:c r="V1802" s="56" t="str">
        <x:f>IF('Deal_Master_Wide'!$DG$260="","",'Deal_Master_Wide'!$DG$260)</x:f>
      </x:c>
      <x:c r="W1802" s="56" t="str">
        <x:f>IF('Deal_Master_Wide'!$DN$260="","",'Deal_Master_Wide'!$DN$260)</x:f>
      </x:c>
      <x:c r="X1802" s="56" t="str">
        <x:f>IF('Deal_Master_Wide'!$DU$260="","",'Deal_Master_Wide'!$DU$260)</x:f>
      </x:c>
      <x:c r="Y1802" s="118" t="str">
        <x:f>IF('Deal_Master_Wide'!$EB$260="","",'Deal_Master_Wide'!$EB$260)</x:f>
      </x:c>
      <x:c r="Z1802" s="118" t="str">
        <x:f>IF('Deal_Master_Wide'!$EI$260="","",'Deal_Master_Wide'!$EI$260)</x:f>
      </x:c>
      <x:c r="AA1802" s="52" t="str">
        <x:f>IF('Deal_Master_Wide'!$AL$260="","",'Deal_Master_Wide'!$AL$260)</x:f>
        <x:v>Unknown</x:v>
      </x:c>
      <x:c r="AB1802" s="54" t="str">
        <x:f>IF('Deal_Master_Wide'!$AF$260="","",'Deal_Master_Wide'!$AF$260)</x:f>
      </x:c>
      <x:c r="AC1802" s="52" t="str">
        <x:f>IF(COUNT($P1802,$Q1802,$R1802,$S1802,$T1802,$U1802,$V1802,$W1802,$X1802)=9,"Yes","No")</x:f>
        <x:v>No</x:v>
      </x:c>
      <x:c r="AD1802" s="52" t="str">
        <x:f>IF(COUNT($Y1802,$Z1802)=2,"Yes","No")</x:f>
        <x:v>No</x:v>
      </x:c>
      <x:c r="AE1802" s="50" t="str"/>
      <x:c r="AF1802" t="str"/>
    </x:row>
    <x:row r="1803" ht="20" customHeight="1">
      <x:c r="A1803" s="50" t="str">
        <x:v>CTL-0258</x:v>
      </x:c>
      <x:c r="B1803" s="50" t="str">
        <x:v>Candidate alternative-rationale group</x:v>
      </x:c>
      <x:c r="C1803" s="52" t="str">
        <x:f>IF('Deal_Master_Wide'!$AU$260="","",'Deal_Master_Wide'!$AU$260)</x:f>
        <x:v>Not reviewed</x:v>
      </x:c>
      <x:c r="D1803" s="52" t="str">
        <x:f>IF('Deal_Master_Wide'!$AV$260="","",'Deal_Master_Wide'!$AV$260)</x:f>
        <x:v>Not assessed</x:v>
      </x:c>
      <x:c r="E1803" s="50" t="n">
        <x:v>0</x:v>
      </x:c>
      <x:c r="F1803" s="52" t="str">
        <x:f>IF(OR($C1803="High-confidence innovation-driven",$C1803="Medium-confidence innovation-driven"),1,IF($C1803="Clear alternative-rationale",0,""))</x:f>
      </x:c>
      <x:c r="G1803" s="52" t="str">
        <x:f>IF('Deal_Master_Wide'!$M$260="","",'Deal_Master_Wide'!$M$260)</x:f>
        <x:v>Review</x:v>
      </x:c>
      <x:c r="H1803" s="50" t="str">
        <x:v>Herantis Pharma Plc</x:v>
      </x:c>
      <x:c r="I1803" s="50" t="str">
        <x:v>Laurantis Pharma Oy; Hermo Pharma Oy Ltd; Herantis Pharma Plc</x:v>
      </x:c>
      <x:c r="J1803" s="50" t="n">
        <x:v>2014</x:v>
      </x:c>
      <x:c r="K1803" s="50" t="n">
        <x:v>-1</x:v>
      </x:c>
      <x:c r="L1803" s="50" t="n">
        <x:v>2013</x:v>
      </x:c>
      <x:c r="M1803" s="50" t="n">
        <x:v>0</x:v>
      </x:c>
      <x:c r="N1803" s="50" t="n">
        <x:v>0</x:v>
      </x:c>
      <x:c r="O1803" s="52" t="str">
        <x:f>IF($F1803="","",$F1803*$M1803)</x:f>
      </x:c>
      <x:c r="P1803" s="54" t="str">
        <x:f>IF('Deal_Master_Wide'!$BR$260="","",'Deal_Master_Wide'!$BR$260)</x:f>
      </x:c>
      <x:c r="Q1803" s="54" t="str">
        <x:f>IF('Deal_Master_Wide'!$BY$260="","",'Deal_Master_Wide'!$BY$260)</x:f>
      </x:c>
      <x:c r="R1803" s="54" t="str">
        <x:f>IF('Deal_Master_Wide'!$CF$260="","",'Deal_Master_Wide'!$CF$260)</x:f>
      </x:c>
      <x:c r="S1803" s="54" t="str">
        <x:f>IF('Deal_Master_Wide'!$CM$260="","",'Deal_Master_Wide'!$CM$260)</x:f>
      </x:c>
      <x:c r="T1803" s="54" t="str">
        <x:f>IF('Deal_Master_Wide'!$CT$260="","",'Deal_Master_Wide'!$CT$260)</x:f>
      </x:c>
      <x:c r="U1803" s="54" t="str">
        <x:f>IF('Deal_Master_Wide'!$DA$260="","",'Deal_Master_Wide'!$DA$260)</x:f>
      </x:c>
      <x:c r="V1803" s="56" t="str">
        <x:f>IF('Deal_Master_Wide'!$DH$260="","",'Deal_Master_Wide'!$DH$260)</x:f>
      </x:c>
      <x:c r="W1803" s="56" t="str">
        <x:f>IF('Deal_Master_Wide'!$DO$260="","",'Deal_Master_Wide'!$DO$260)</x:f>
      </x:c>
      <x:c r="X1803" s="56" t="str">
        <x:f>IF('Deal_Master_Wide'!$DV$260="","",'Deal_Master_Wide'!$DV$260)</x:f>
      </x:c>
      <x:c r="Y1803" s="118" t="str">
        <x:f>IF('Deal_Master_Wide'!$EC$260="","",'Deal_Master_Wide'!$EC$260)</x:f>
      </x:c>
      <x:c r="Z1803" s="118" t="str">
        <x:f>IF('Deal_Master_Wide'!$EJ$260="","",'Deal_Master_Wide'!$EJ$260)</x:f>
      </x:c>
      <x:c r="AA1803" s="52" t="str">
        <x:f>IF('Deal_Master_Wide'!$AL$260="","",'Deal_Master_Wide'!$AL$260)</x:f>
        <x:v>Unknown</x:v>
      </x:c>
      <x:c r="AB1803" s="54" t="str">
        <x:f>IF('Deal_Master_Wide'!$AF$260="","",'Deal_Master_Wide'!$AF$260)</x:f>
      </x:c>
      <x:c r="AC1803" s="52" t="str">
        <x:f>IF(COUNT($P1803,$Q1803,$R1803,$S1803,$T1803,$U1803,$V1803,$W1803,$X1803)=9,"Yes","No")</x:f>
        <x:v>No</x:v>
      </x:c>
      <x:c r="AD1803" s="52" t="str">
        <x:f>IF(COUNT($Y1803,$Z1803)=2,"Yes","No")</x:f>
        <x:v>No</x:v>
      </x:c>
      <x:c r="AE1803" s="50" t="str"/>
      <x:c r="AF1803" t="str"/>
    </x:row>
    <x:row r="1804" ht="20" customHeight="1">
      <x:c r="A1804" s="50" t="str">
        <x:v>CTL-0258</x:v>
      </x:c>
      <x:c r="B1804" s="50" t="str">
        <x:v>Candidate alternative-rationale group</x:v>
      </x:c>
      <x:c r="C1804" s="52" t="str">
        <x:f>IF('Deal_Master_Wide'!$AU$260="","",'Deal_Master_Wide'!$AU$260)</x:f>
        <x:v>Not reviewed</x:v>
      </x:c>
      <x:c r="D1804" s="52" t="str">
        <x:f>IF('Deal_Master_Wide'!$AV$260="","",'Deal_Master_Wide'!$AV$260)</x:f>
        <x:v>Not assessed</x:v>
      </x:c>
      <x:c r="E1804" s="50" t="n">
        <x:v>0</x:v>
      </x:c>
      <x:c r="F1804" s="52" t="str">
        <x:f>IF(OR($C1804="High-confidence innovation-driven",$C1804="Medium-confidence innovation-driven"),1,IF($C1804="Clear alternative-rationale",0,""))</x:f>
      </x:c>
      <x:c r="G1804" s="52" t="str">
        <x:f>IF('Deal_Master_Wide'!$M$260="","",'Deal_Master_Wide'!$M$260)</x:f>
        <x:v>Review</x:v>
      </x:c>
      <x:c r="H1804" s="50" t="str">
        <x:v>Herantis Pharma Plc</x:v>
      </x:c>
      <x:c r="I1804" s="50" t="str">
        <x:v>Laurantis Pharma Oy; Hermo Pharma Oy Ltd; Herantis Pharma Plc</x:v>
      </x:c>
      <x:c r="J1804" s="50" t="n">
        <x:v>2014</x:v>
      </x:c>
      <x:c r="K1804" s="50" t="n">
        <x:v>0</x:v>
      </x:c>
      <x:c r="L1804" s="50" t="n">
        <x:v>2014</x:v>
      </x:c>
      <x:c r="M1804" s="50" t="n">
        <x:v>0</x:v>
      </x:c>
      <x:c r="N1804" s="50" t="n">
        <x:v>1</x:v>
      </x:c>
      <x:c r="O1804" s="52" t="str">
        <x:f>IF($F1804="","",$F1804*$M1804)</x:f>
      </x:c>
      <x:c r="P1804" s="54" t="str">
        <x:f>IF('Deal_Master_Wide'!$BS$260="","",'Deal_Master_Wide'!$BS$260)</x:f>
      </x:c>
      <x:c r="Q1804" s="54" t="str">
        <x:f>IF('Deal_Master_Wide'!$BZ$260="","",'Deal_Master_Wide'!$BZ$260)</x:f>
      </x:c>
      <x:c r="R1804" s="54" t="str">
        <x:f>IF('Deal_Master_Wide'!$CG$260="","",'Deal_Master_Wide'!$CG$260)</x:f>
      </x:c>
      <x:c r="S1804" s="54" t="str">
        <x:f>IF('Deal_Master_Wide'!$CN$260="","",'Deal_Master_Wide'!$CN$260)</x:f>
      </x:c>
      <x:c r="T1804" s="54" t="str">
        <x:f>IF('Deal_Master_Wide'!$CU$260="","",'Deal_Master_Wide'!$CU$260)</x:f>
      </x:c>
      <x:c r="U1804" s="54" t="str">
        <x:f>IF('Deal_Master_Wide'!$DB$260="","",'Deal_Master_Wide'!$DB$260)</x:f>
      </x:c>
      <x:c r="V1804" s="56" t="str">
        <x:f>IF('Deal_Master_Wide'!$DI$260="","",'Deal_Master_Wide'!$DI$260)</x:f>
      </x:c>
      <x:c r="W1804" s="56" t="str">
        <x:f>IF('Deal_Master_Wide'!$DP$260="","",'Deal_Master_Wide'!$DP$260)</x:f>
      </x:c>
      <x:c r="X1804" s="56" t="str">
        <x:f>IF('Deal_Master_Wide'!$DW$260="","",'Deal_Master_Wide'!$DW$260)</x:f>
      </x:c>
      <x:c r="Y1804" s="118" t="str">
        <x:f>IF('Deal_Master_Wide'!$ED$260="","",'Deal_Master_Wide'!$ED$260)</x:f>
      </x:c>
      <x:c r="Z1804" s="118" t="str">
        <x:f>IF('Deal_Master_Wide'!$EK$260="","",'Deal_Master_Wide'!$EK$260)</x:f>
      </x:c>
      <x:c r="AA1804" s="52" t="str">
        <x:f>IF('Deal_Master_Wide'!$AL$260="","",'Deal_Master_Wide'!$AL$260)</x:f>
        <x:v>Unknown</x:v>
      </x:c>
      <x:c r="AB1804" s="54" t="str">
        <x:f>IF('Deal_Master_Wide'!$AF$260="","",'Deal_Master_Wide'!$AF$260)</x:f>
      </x:c>
      <x:c r="AC1804" s="52" t="str">
        <x:f>IF(COUNT($P1804,$Q1804,$R1804,$S1804,$T1804,$U1804,$V1804,$W1804,$X1804)=9,"Yes","No")</x:f>
        <x:v>No</x:v>
      </x:c>
      <x:c r="AD1804" s="52" t="str">
        <x:f>IF(COUNT($Y1804,$Z1804)=2,"Yes","No")</x:f>
        <x:v>No</x:v>
      </x:c>
      <x:c r="AE1804" s="50" t="str"/>
      <x:c r="AF1804" t="str"/>
    </x:row>
    <x:row r="1805" ht="20" customHeight="1">
      <x:c r="A1805" s="50" t="str">
        <x:v>CTL-0258</x:v>
      </x:c>
      <x:c r="B1805" s="50" t="str">
        <x:v>Candidate alternative-rationale group</x:v>
      </x:c>
      <x:c r="C1805" s="52" t="str">
        <x:f>IF('Deal_Master_Wide'!$AU$260="","",'Deal_Master_Wide'!$AU$260)</x:f>
        <x:v>Not reviewed</x:v>
      </x:c>
      <x:c r="D1805" s="52" t="str">
        <x:f>IF('Deal_Master_Wide'!$AV$260="","",'Deal_Master_Wide'!$AV$260)</x:f>
        <x:v>Not assessed</x:v>
      </x:c>
      <x:c r="E1805" s="50" t="n">
        <x:v>0</x:v>
      </x:c>
      <x:c r="F1805" s="52" t="str">
        <x:f>IF(OR($C1805="High-confidence innovation-driven",$C1805="Medium-confidence innovation-driven"),1,IF($C1805="Clear alternative-rationale",0,""))</x:f>
      </x:c>
      <x:c r="G1805" s="52" t="str">
        <x:f>IF('Deal_Master_Wide'!$M$260="","",'Deal_Master_Wide'!$M$260)</x:f>
        <x:v>Review</x:v>
      </x:c>
      <x:c r="H1805" s="50" t="str">
        <x:v>Herantis Pharma Plc</x:v>
      </x:c>
      <x:c r="I1805" s="50" t="str">
        <x:v>Laurantis Pharma Oy; Hermo Pharma Oy Ltd; Herantis Pharma Plc</x:v>
      </x:c>
      <x:c r="J1805" s="50" t="n">
        <x:v>2014</x:v>
      </x:c>
      <x:c r="K1805" s="50" t="n">
        <x:v>1</x:v>
      </x:c>
      <x:c r="L1805" s="50" t="n">
        <x:v>2015</x:v>
      </x:c>
      <x:c r="M1805" s="50" t="n">
        <x:v>1</x:v>
      </x:c>
      <x:c r="N1805" s="50" t="n">
        <x:v>1</x:v>
      </x:c>
      <x:c r="O1805" s="52" t="str">
        <x:f>IF($F1805="","",$F1805*$M1805)</x:f>
      </x:c>
      <x:c r="P1805" s="54" t="str">
        <x:f>IF('Deal_Master_Wide'!$BT$260="","",'Deal_Master_Wide'!$BT$260)</x:f>
      </x:c>
      <x:c r="Q1805" s="54" t="str">
        <x:f>IF('Deal_Master_Wide'!$CA$260="","",'Deal_Master_Wide'!$CA$260)</x:f>
      </x:c>
      <x:c r="R1805" s="54" t="str">
        <x:f>IF('Deal_Master_Wide'!$CH$260="","",'Deal_Master_Wide'!$CH$260)</x:f>
      </x:c>
      <x:c r="S1805" s="54" t="str">
        <x:f>IF('Deal_Master_Wide'!$CO$260="","",'Deal_Master_Wide'!$CO$260)</x:f>
      </x:c>
      <x:c r="T1805" s="54" t="str">
        <x:f>IF('Deal_Master_Wide'!$CV$260="","",'Deal_Master_Wide'!$CV$260)</x:f>
      </x:c>
      <x:c r="U1805" s="54" t="str">
        <x:f>IF('Deal_Master_Wide'!$DC$260="","",'Deal_Master_Wide'!$DC$260)</x:f>
      </x:c>
      <x:c r="V1805" s="56" t="str">
        <x:f>IF('Deal_Master_Wide'!$DJ$260="","",'Deal_Master_Wide'!$DJ$260)</x:f>
      </x:c>
      <x:c r="W1805" s="56" t="str">
        <x:f>IF('Deal_Master_Wide'!$DQ$260="","",'Deal_Master_Wide'!$DQ$260)</x:f>
      </x:c>
      <x:c r="X1805" s="56" t="str">
        <x:f>IF('Deal_Master_Wide'!$DX$260="","",'Deal_Master_Wide'!$DX$260)</x:f>
      </x:c>
      <x:c r="Y1805" s="118" t="str">
        <x:f>IF('Deal_Master_Wide'!$EE$260="","",'Deal_Master_Wide'!$EE$260)</x:f>
      </x:c>
      <x:c r="Z1805" s="118" t="str">
        <x:f>IF('Deal_Master_Wide'!$EL$260="","",'Deal_Master_Wide'!$EL$260)</x:f>
      </x:c>
      <x:c r="AA1805" s="52" t="str">
        <x:f>IF('Deal_Master_Wide'!$AL$260="","",'Deal_Master_Wide'!$AL$260)</x:f>
        <x:v>Unknown</x:v>
      </x:c>
      <x:c r="AB1805" s="54" t="str">
        <x:f>IF('Deal_Master_Wide'!$AF$260="","",'Deal_Master_Wide'!$AF$260)</x:f>
      </x:c>
      <x:c r="AC1805" s="52" t="str">
        <x:f>IF(COUNT($P1805,$Q1805,$R1805,$S1805,$T1805,$U1805,$V1805,$W1805,$X1805)=9,"Yes","No")</x:f>
        <x:v>No</x:v>
      </x:c>
      <x:c r="AD1805" s="52" t="str">
        <x:f>IF(COUNT($Y1805,$Z1805)=2,"Yes","No")</x:f>
        <x:v>No</x:v>
      </x:c>
      <x:c r="AE1805" s="50" t="str"/>
      <x:c r="AF1805" t="str"/>
    </x:row>
    <x:row r="1806" ht="20" customHeight="1">
      <x:c r="A1806" s="50" t="str">
        <x:v>CTL-0258</x:v>
      </x:c>
      <x:c r="B1806" s="50" t="str">
        <x:v>Candidate alternative-rationale group</x:v>
      </x:c>
      <x:c r="C1806" s="52" t="str">
        <x:f>IF('Deal_Master_Wide'!$AU$260="","",'Deal_Master_Wide'!$AU$260)</x:f>
        <x:v>Not reviewed</x:v>
      </x:c>
      <x:c r="D1806" s="52" t="str">
        <x:f>IF('Deal_Master_Wide'!$AV$260="","",'Deal_Master_Wide'!$AV$260)</x:f>
        <x:v>Not assessed</x:v>
      </x:c>
      <x:c r="E1806" s="50" t="n">
        <x:v>0</x:v>
      </x:c>
      <x:c r="F1806" s="52" t="str">
        <x:f>IF(OR($C1806="High-confidence innovation-driven",$C1806="Medium-confidence innovation-driven"),1,IF($C1806="Clear alternative-rationale",0,""))</x:f>
      </x:c>
      <x:c r="G1806" s="52" t="str">
        <x:f>IF('Deal_Master_Wide'!$M$260="","",'Deal_Master_Wide'!$M$260)</x:f>
        <x:v>Review</x:v>
      </x:c>
      <x:c r="H1806" s="50" t="str">
        <x:v>Herantis Pharma Plc</x:v>
      </x:c>
      <x:c r="I1806" s="50" t="str">
        <x:v>Laurantis Pharma Oy; Hermo Pharma Oy Ltd; Herantis Pharma Plc</x:v>
      </x:c>
      <x:c r="J1806" s="50" t="n">
        <x:v>2014</x:v>
      </x:c>
      <x:c r="K1806" s="50" t="n">
        <x:v>2</x:v>
      </x:c>
      <x:c r="L1806" s="50" t="n">
        <x:v>2016</x:v>
      </x:c>
      <x:c r="M1806" s="50" t="n">
        <x:v>1</x:v>
      </x:c>
      <x:c r="N1806" s="50" t="n">
        <x:v>1</x:v>
      </x:c>
      <x:c r="O1806" s="52" t="str">
        <x:f>IF($F1806="","",$F1806*$M1806)</x:f>
      </x:c>
      <x:c r="P1806" s="54" t="str">
        <x:f>IF('Deal_Master_Wide'!$BU$260="","",'Deal_Master_Wide'!$BU$260)</x:f>
      </x:c>
      <x:c r="Q1806" s="54" t="str">
        <x:f>IF('Deal_Master_Wide'!$CB$260="","",'Deal_Master_Wide'!$CB$260)</x:f>
      </x:c>
      <x:c r="R1806" s="54" t="str">
        <x:f>IF('Deal_Master_Wide'!$CI$260="","",'Deal_Master_Wide'!$CI$260)</x:f>
      </x:c>
      <x:c r="S1806" s="54" t="str">
        <x:f>IF('Deal_Master_Wide'!$CP$260="","",'Deal_Master_Wide'!$CP$260)</x:f>
      </x:c>
      <x:c r="T1806" s="54" t="str">
        <x:f>IF('Deal_Master_Wide'!$CW$260="","",'Deal_Master_Wide'!$CW$260)</x:f>
      </x:c>
      <x:c r="U1806" s="54" t="str">
        <x:f>IF('Deal_Master_Wide'!$DD$260="","",'Deal_Master_Wide'!$DD$260)</x:f>
      </x:c>
      <x:c r="V1806" s="56" t="str">
        <x:f>IF('Deal_Master_Wide'!$DK$260="","",'Deal_Master_Wide'!$DK$260)</x:f>
      </x:c>
      <x:c r="W1806" s="56" t="str">
        <x:f>IF('Deal_Master_Wide'!$DR$260="","",'Deal_Master_Wide'!$DR$260)</x:f>
      </x:c>
      <x:c r="X1806" s="56" t="str">
        <x:f>IF('Deal_Master_Wide'!$DY$260="","",'Deal_Master_Wide'!$DY$260)</x:f>
      </x:c>
      <x:c r="Y1806" s="118" t="str">
        <x:f>IF('Deal_Master_Wide'!$EF$260="","",'Deal_Master_Wide'!$EF$260)</x:f>
      </x:c>
      <x:c r="Z1806" s="118" t="str">
        <x:f>IF('Deal_Master_Wide'!$EM$260="","",'Deal_Master_Wide'!$EM$260)</x:f>
      </x:c>
      <x:c r="AA1806" s="52" t="str">
        <x:f>IF('Deal_Master_Wide'!$AL$260="","",'Deal_Master_Wide'!$AL$260)</x:f>
        <x:v>Unknown</x:v>
      </x:c>
      <x:c r="AB1806" s="54" t="str">
        <x:f>IF('Deal_Master_Wide'!$AF$260="","",'Deal_Master_Wide'!$AF$260)</x:f>
      </x:c>
      <x:c r="AC1806" s="52" t="str">
        <x:f>IF(COUNT($P1806,$Q1806,$R1806,$S1806,$T1806,$U1806,$V1806,$W1806,$X1806)=9,"Yes","No")</x:f>
        <x:v>No</x:v>
      </x:c>
      <x:c r="AD1806" s="52" t="str">
        <x:f>IF(COUNT($Y1806,$Z1806)=2,"Yes","No")</x:f>
        <x:v>No</x:v>
      </x:c>
      <x:c r="AE1806" s="50" t="str"/>
      <x:c r="AF1806" t="str"/>
    </x:row>
    <x:row r="1807" ht="20" customHeight="1">
      <x:c r="A1807" s="50" t="str">
        <x:v>CTL-0258</x:v>
      </x:c>
      <x:c r="B1807" s="50" t="str">
        <x:v>Candidate alternative-rationale group</x:v>
      </x:c>
      <x:c r="C1807" s="52" t="str">
        <x:f>IF('Deal_Master_Wide'!$AU$260="","",'Deal_Master_Wide'!$AU$260)</x:f>
        <x:v>Not reviewed</x:v>
      </x:c>
      <x:c r="D1807" s="52" t="str">
        <x:f>IF('Deal_Master_Wide'!$AV$260="","",'Deal_Master_Wide'!$AV$260)</x:f>
        <x:v>Not assessed</x:v>
      </x:c>
      <x:c r="E1807" s="50" t="n">
        <x:v>0</x:v>
      </x:c>
      <x:c r="F1807" s="52" t="str">
        <x:f>IF(OR($C1807="High-confidence innovation-driven",$C1807="Medium-confidence innovation-driven"),1,IF($C1807="Clear alternative-rationale",0,""))</x:f>
      </x:c>
      <x:c r="G1807" s="52" t="str">
        <x:f>IF('Deal_Master_Wide'!$M$260="","",'Deal_Master_Wide'!$M$260)</x:f>
        <x:v>Review</x:v>
      </x:c>
      <x:c r="H1807" s="50" t="str">
        <x:v>Herantis Pharma Plc</x:v>
      </x:c>
      <x:c r="I1807" s="50" t="str">
        <x:v>Laurantis Pharma Oy; Hermo Pharma Oy Ltd; Herantis Pharma Plc</x:v>
      </x:c>
      <x:c r="J1807" s="50" t="n">
        <x:v>2014</x:v>
      </x:c>
      <x:c r="K1807" s="50" t="n">
        <x:v>3</x:v>
      </x:c>
      <x:c r="L1807" s="50" t="n">
        <x:v>2017</x:v>
      </x:c>
      <x:c r="M1807" s="50" t="n">
        <x:v>1</x:v>
      </x:c>
      <x:c r="N1807" s="50" t="n">
        <x:v>1</x:v>
      </x:c>
      <x:c r="O1807" s="52" t="str">
        <x:f>IF($F1807="","",$F1807*$M1807)</x:f>
      </x:c>
      <x:c r="P1807" s="54" t="str">
        <x:f>IF('Deal_Master_Wide'!$BV$260="","",'Deal_Master_Wide'!$BV$260)</x:f>
      </x:c>
      <x:c r="Q1807" s="54" t="str">
        <x:f>IF('Deal_Master_Wide'!$CC$260="","",'Deal_Master_Wide'!$CC$260)</x:f>
      </x:c>
      <x:c r="R1807" s="54" t="str">
        <x:f>IF('Deal_Master_Wide'!$CJ$260="","",'Deal_Master_Wide'!$CJ$260)</x:f>
      </x:c>
      <x:c r="S1807" s="54" t="str">
        <x:f>IF('Deal_Master_Wide'!$CQ$260="","",'Deal_Master_Wide'!$CQ$260)</x:f>
      </x:c>
      <x:c r="T1807" s="54" t="str">
        <x:f>IF('Deal_Master_Wide'!$CX$260="","",'Deal_Master_Wide'!$CX$260)</x:f>
      </x:c>
      <x:c r="U1807" s="54" t="str">
        <x:f>IF('Deal_Master_Wide'!$DE$260="","",'Deal_Master_Wide'!$DE$260)</x:f>
      </x:c>
      <x:c r="V1807" s="56" t="str">
        <x:f>IF('Deal_Master_Wide'!$DL$260="","",'Deal_Master_Wide'!$DL$260)</x:f>
      </x:c>
      <x:c r="W1807" s="56" t="str">
        <x:f>IF('Deal_Master_Wide'!$DS$260="","",'Deal_Master_Wide'!$DS$260)</x:f>
      </x:c>
      <x:c r="X1807" s="56" t="str">
        <x:f>IF('Deal_Master_Wide'!$DZ$260="","",'Deal_Master_Wide'!$DZ$260)</x:f>
      </x:c>
      <x:c r="Y1807" s="118" t="str">
        <x:f>IF('Deal_Master_Wide'!$EG$260="","",'Deal_Master_Wide'!$EG$260)</x:f>
      </x:c>
      <x:c r="Z1807" s="118" t="str">
        <x:f>IF('Deal_Master_Wide'!$EN$260="","",'Deal_Master_Wide'!$EN$260)</x:f>
      </x:c>
      <x:c r="AA1807" s="52" t="str">
        <x:f>IF('Deal_Master_Wide'!$AL$260="","",'Deal_Master_Wide'!$AL$260)</x:f>
        <x:v>Unknown</x:v>
      </x:c>
      <x:c r="AB1807" s="54" t="str">
        <x:f>IF('Deal_Master_Wide'!$AF$260="","",'Deal_Master_Wide'!$AF$260)</x:f>
      </x:c>
      <x:c r="AC1807" s="52" t="str">
        <x:f>IF(COUNT($P1807,$Q1807,$R1807,$S1807,$T1807,$U1807,$V1807,$W1807,$X1807)=9,"Yes","No")</x:f>
        <x:v>No</x:v>
      </x:c>
      <x:c r="AD1807" s="52" t="str">
        <x:f>IF(COUNT($Y1807,$Z1807)=2,"Yes","No")</x:f>
        <x:v>No</x:v>
      </x:c>
      <x:c r="AE1807" s="50" t="str"/>
      <x:c r="AF1807" t="str"/>
    </x:row>
    <x:row r="1808" ht="20" customHeight="1">
      <x:c r="A1808" s="50" t="str">
        <x:v>CTL-0259</x:v>
      </x:c>
      <x:c r="B1808" s="50" t="str">
        <x:v>Candidate alternative-rationale group</x:v>
      </x:c>
      <x:c r="C1808" s="52" t="str">
        <x:f>IF('Deal_Master_Wide'!$AU$261="","",'Deal_Master_Wide'!$AU$261)</x:f>
        <x:v>Not reviewed</x:v>
      </x:c>
      <x:c r="D1808" s="52" t="str">
        <x:f>IF('Deal_Master_Wide'!$AV$261="","",'Deal_Master_Wide'!$AV$261)</x:f>
        <x:v>Not assessed</x:v>
      </x:c>
      <x:c r="E1808" s="50" t="n">
        <x:v>0</x:v>
      </x:c>
      <x:c r="F1808" s="52" t="str">
        <x:f>IF(OR($C1808="High-confidence innovation-driven",$C1808="Medium-confidence innovation-driven"),1,IF($C1808="Clear alternative-rationale",0,""))</x:f>
      </x:c>
      <x:c r="G1808" s="52" t="str">
        <x:f>IF('Deal_Master_Wide'!$M$261="","",'Deal_Master_Wide'!$M$261)</x:f>
        <x:v>Review</x:v>
      </x:c>
      <x:c r="H1808" s="50" t="str">
        <x:v>Morood Invest LLC</x:v>
      </x:c>
      <x:c r="I1808" s="50" t="str">
        <x:v>Care Oncology Clinic</x:v>
      </x:c>
      <x:c r="J1808" s="50" t="n">
        <x:v>2014</x:v>
      </x:c>
      <x:c r="K1808" s="50" t="n">
        <x:v>-3</x:v>
      </x:c>
      <x:c r="L1808" s="50" t="n">
        <x:v>2011</x:v>
      </x:c>
      <x:c r="M1808" s="50" t="n">
        <x:v>0</x:v>
      </x:c>
      <x:c r="N1808" s="50" t="n">
        <x:v>0</x:v>
      </x:c>
      <x:c r="O1808" s="52" t="str">
        <x:f>IF($F1808="","",$F1808*$M1808)</x:f>
      </x:c>
      <x:c r="P1808" s="54" t="str">
        <x:f>IF('Deal_Master_Wide'!$BP$261="","",'Deal_Master_Wide'!$BP$261)</x:f>
      </x:c>
      <x:c r="Q1808" s="54" t="str">
        <x:f>IF('Deal_Master_Wide'!$BW$261="","",'Deal_Master_Wide'!$BW$261)</x:f>
      </x:c>
      <x:c r="R1808" s="54" t="str">
        <x:f>IF('Deal_Master_Wide'!$CD$261="","",'Deal_Master_Wide'!$CD$261)</x:f>
      </x:c>
      <x:c r="S1808" s="54" t="str">
        <x:f>IF('Deal_Master_Wide'!$CK$261="","",'Deal_Master_Wide'!$CK$261)</x:f>
      </x:c>
      <x:c r="T1808" s="54" t="str">
        <x:f>IF('Deal_Master_Wide'!$CR$261="","",'Deal_Master_Wide'!$CR$261)</x:f>
      </x:c>
      <x:c r="U1808" s="54" t="str">
        <x:f>IF('Deal_Master_Wide'!$CY$261="","",'Deal_Master_Wide'!$CY$261)</x:f>
      </x:c>
      <x:c r="V1808" s="56" t="str">
        <x:f>IF('Deal_Master_Wide'!$DF$261="","",'Deal_Master_Wide'!$DF$261)</x:f>
      </x:c>
      <x:c r="W1808" s="56" t="str">
        <x:f>IF('Deal_Master_Wide'!$DM$261="","",'Deal_Master_Wide'!$DM$261)</x:f>
      </x:c>
      <x:c r="X1808" s="56" t="str">
        <x:f>IF('Deal_Master_Wide'!$DT$261="","",'Deal_Master_Wide'!$DT$261)</x:f>
      </x:c>
      <x:c r="Y1808" s="118" t="str">
        <x:f>IF('Deal_Master_Wide'!$EA$261="","",'Deal_Master_Wide'!$EA$261)</x:f>
      </x:c>
      <x:c r="Z1808" s="118" t="str">
        <x:f>IF('Deal_Master_Wide'!$EH$261="","",'Deal_Master_Wide'!$EH$261)</x:f>
      </x:c>
      <x:c r="AA1808" s="52" t="str">
        <x:f>IF('Deal_Master_Wide'!$AL$261="","",'Deal_Master_Wide'!$AL$261)</x:f>
        <x:v>Unknown</x:v>
      </x:c>
      <x:c r="AB1808" s="54" t="str">
        <x:f>IF('Deal_Master_Wide'!$AF$261="","",'Deal_Master_Wide'!$AF$261)</x:f>
      </x:c>
      <x:c r="AC1808" s="52" t="str">
        <x:f>IF(COUNT($P1808,$Q1808,$R1808,$S1808,$T1808,$U1808,$V1808,$W1808,$X1808)=9,"Yes","No")</x:f>
        <x:v>No</x:v>
      </x:c>
      <x:c r="AD1808" s="52" t="str">
        <x:f>IF(COUNT($Y1808,$Z1808)=2,"Yes","No")</x:f>
        <x:v>No</x:v>
      </x:c>
      <x:c r="AE1808" s="50" t="str"/>
      <x:c r="AF1808" t="str"/>
    </x:row>
    <x:row r="1809" ht="20" customHeight="1">
      <x:c r="A1809" s="50" t="str">
        <x:v>CTL-0259</x:v>
      </x:c>
      <x:c r="B1809" s="50" t="str">
        <x:v>Candidate alternative-rationale group</x:v>
      </x:c>
      <x:c r="C1809" s="52" t="str">
        <x:f>IF('Deal_Master_Wide'!$AU$261="","",'Deal_Master_Wide'!$AU$261)</x:f>
        <x:v>Not reviewed</x:v>
      </x:c>
      <x:c r="D1809" s="52" t="str">
        <x:f>IF('Deal_Master_Wide'!$AV$261="","",'Deal_Master_Wide'!$AV$261)</x:f>
        <x:v>Not assessed</x:v>
      </x:c>
      <x:c r="E1809" s="50" t="n">
        <x:v>0</x:v>
      </x:c>
      <x:c r="F1809" s="52" t="str">
        <x:f>IF(OR($C1809="High-confidence innovation-driven",$C1809="Medium-confidence innovation-driven"),1,IF($C1809="Clear alternative-rationale",0,""))</x:f>
      </x:c>
      <x:c r="G1809" s="52" t="str">
        <x:f>IF('Deal_Master_Wide'!$M$261="","",'Deal_Master_Wide'!$M$261)</x:f>
        <x:v>Review</x:v>
      </x:c>
      <x:c r="H1809" s="50" t="str">
        <x:v>Morood Invest LLC</x:v>
      </x:c>
      <x:c r="I1809" s="50" t="str">
        <x:v>Care Oncology Clinic</x:v>
      </x:c>
      <x:c r="J1809" s="50" t="n">
        <x:v>2014</x:v>
      </x:c>
      <x:c r="K1809" s="50" t="n">
        <x:v>-2</x:v>
      </x:c>
      <x:c r="L1809" s="50" t="n">
        <x:v>2012</x:v>
      </x:c>
      <x:c r="M1809" s="50" t="n">
        <x:v>0</x:v>
      </x:c>
      <x:c r="N1809" s="50" t="n">
        <x:v>0</x:v>
      </x:c>
      <x:c r="O1809" s="52" t="str">
        <x:f>IF($F1809="","",$F1809*$M1809)</x:f>
      </x:c>
      <x:c r="P1809" s="54" t="str">
        <x:f>IF('Deal_Master_Wide'!$BQ$261="","",'Deal_Master_Wide'!$BQ$261)</x:f>
      </x:c>
      <x:c r="Q1809" s="54" t="str">
        <x:f>IF('Deal_Master_Wide'!$BX$261="","",'Deal_Master_Wide'!$BX$261)</x:f>
      </x:c>
      <x:c r="R1809" s="54" t="str">
        <x:f>IF('Deal_Master_Wide'!$CE$261="","",'Deal_Master_Wide'!$CE$261)</x:f>
      </x:c>
      <x:c r="S1809" s="54" t="str">
        <x:f>IF('Deal_Master_Wide'!$CL$261="","",'Deal_Master_Wide'!$CL$261)</x:f>
      </x:c>
      <x:c r="T1809" s="54" t="str">
        <x:f>IF('Deal_Master_Wide'!$CS$261="","",'Deal_Master_Wide'!$CS$261)</x:f>
      </x:c>
      <x:c r="U1809" s="54" t="str">
        <x:f>IF('Deal_Master_Wide'!$CZ$261="","",'Deal_Master_Wide'!$CZ$261)</x:f>
      </x:c>
      <x:c r="V1809" s="56" t="str">
        <x:f>IF('Deal_Master_Wide'!$DG$261="","",'Deal_Master_Wide'!$DG$261)</x:f>
      </x:c>
      <x:c r="W1809" s="56" t="str">
        <x:f>IF('Deal_Master_Wide'!$DN$261="","",'Deal_Master_Wide'!$DN$261)</x:f>
      </x:c>
      <x:c r="X1809" s="56" t="str">
        <x:f>IF('Deal_Master_Wide'!$DU$261="","",'Deal_Master_Wide'!$DU$261)</x:f>
      </x:c>
      <x:c r="Y1809" s="118" t="str">
        <x:f>IF('Deal_Master_Wide'!$EB$261="","",'Deal_Master_Wide'!$EB$261)</x:f>
      </x:c>
      <x:c r="Z1809" s="118" t="str">
        <x:f>IF('Deal_Master_Wide'!$EI$261="","",'Deal_Master_Wide'!$EI$261)</x:f>
      </x:c>
      <x:c r="AA1809" s="52" t="str">
        <x:f>IF('Deal_Master_Wide'!$AL$261="","",'Deal_Master_Wide'!$AL$261)</x:f>
        <x:v>Unknown</x:v>
      </x:c>
      <x:c r="AB1809" s="54" t="str">
        <x:f>IF('Deal_Master_Wide'!$AF$261="","",'Deal_Master_Wide'!$AF$261)</x:f>
      </x:c>
      <x:c r="AC1809" s="52" t="str">
        <x:f>IF(COUNT($P1809,$Q1809,$R1809,$S1809,$T1809,$U1809,$V1809,$W1809,$X1809)=9,"Yes","No")</x:f>
        <x:v>No</x:v>
      </x:c>
      <x:c r="AD1809" s="52" t="str">
        <x:f>IF(COUNT($Y1809,$Z1809)=2,"Yes","No")</x:f>
        <x:v>No</x:v>
      </x:c>
      <x:c r="AE1809" s="50" t="str"/>
      <x:c r="AF1809" t="str"/>
    </x:row>
    <x:row r="1810" ht="20" customHeight="1">
      <x:c r="A1810" s="50" t="str">
        <x:v>CTL-0259</x:v>
      </x:c>
      <x:c r="B1810" s="50" t="str">
        <x:v>Candidate alternative-rationale group</x:v>
      </x:c>
      <x:c r="C1810" s="52" t="str">
        <x:f>IF('Deal_Master_Wide'!$AU$261="","",'Deal_Master_Wide'!$AU$261)</x:f>
        <x:v>Not reviewed</x:v>
      </x:c>
      <x:c r="D1810" s="52" t="str">
        <x:f>IF('Deal_Master_Wide'!$AV$261="","",'Deal_Master_Wide'!$AV$261)</x:f>
        <x:v>Not assessed</x:v>
      </x:c>
      <x:c r="E1810" s="50" t="n">
        <x:v>0</x:v>
      </x:c>
      <x:c r="F1810" s="52" t="str">
        <x:f>IF(OR($C1810="High-confidence innovation-driven",$C1810="Medium-confidence innovation-driven"),1,IF($C1810="Clear alternative-rationale",0,""))</x:f>
      </x:c>
      <x:c r="G1810" s="52" t="str">
        <x:f>IF('Deal_Master_Wide'!$M$261="","",'Deal_Master_Wide'!$M$261)</x:f>
        <x:v>Review</x:v>
      </x:c>
      <x:c r="H1810" s="50" t="str">
        <x:v>Morood Invest LLC</x:v>
      </x:c>
      <x:c r="I1810" s="50" t="str">
        <x:v>Care Oncology Clinic</x:v>
      </x:c>
      <x:c r="J1810" s="50" t="n">
        <x:v>2014</x:v>
      </x:c>
      <x:c r="K1810" s="50" t="n">
        <x:v>-1</x:v>
      </x:c>
      <x:c r="L1810" s="50" t="n">
        <x:v>2013</x:v>
      </x:c>
      <x:c r="M1810" s="50" t="n">
        <x:v>0</x:v>
      </x:c>
      <x:c r="N1810" s="50" t="n">
        <x:v>0</x:v>
      </x:c>
      <x:c r="O1810" s="52" t="str">
        <x:f>IF($F1810="","",$F1810*$M1810)</x:f>
      </x:c>
      <x:c r="P1810" s="54" t="str">
        <x:f>IF('Deal_Master_Wide'!$BR$261="","",'Deal_Master_Wide'!$BR$261)</x:f>
      </x:c>
      <x:c r="Q1810" s="54" t="str">
        <x:f>IF('Deal_Master_Wide'!$BY$261="","",'Deal_Master_Wide'!$BY$261)</x:f>
      </x:c>
      <x:c r="R1810" s="54" t="str">
        <x:f>IF('Deal_Master_Wide'!$CF$261="","",'Deal_Master_Wide'!$CF$261)</x:f>
      </x:c>
      <x:c r="S1810" s="54" t="str">
        <x:f>IF('Deal_Master_Wide'!$CM$261="","",'Deal_Master_Wide'!$CM$261)</x:f>
      </x:c>
      <x:c r="T1810" s="54" t="str">
        <x:f>IF('Deal_Master_Wide'!$CT$261="","",'Deal_Master_Wide'!$CT$261)</x:f>
      </x:c>
      <x:c r="U1810" s="54" t="str">
        <x:f>IF('Deal_Master_Wide'!$DA$261="","",'Deal_Master_Wide'!$DA$261)</x:f>
      </x:c>
      <x:c r="V1810" s="56" t="str">
        <x:f>IF('Deal_Master_Wide'!$DH$261="","",'Deal_Master_Wide'!$DH$261)</x:f>
      </x:c>
      <x:c r="W1810" s="56" t="str">
        <x:f>IF('Deal_Master_Wide'!$DO$261="","",'Deal_Master_Wide'!$DO$261)</x:f>
      </x:c>
      <x:c r="X1810" s="56" t="str">
        <x:f>IF('Deal_Master_Wide'!$DV$261="","",'Deal_Master_Wide'!$DV$261)</x:f>
      </x:c>
      <x:c r="Y1810" s="118" t="str">
        <x:f>IF('Deal_Master_Wide'!$EC$261="","",'Deal_Master_Wide'!$EC$261)</x:f>
      </x:c>
      <x:c r="Z1810" s="118" t="str">
        <x:f>IF('Deal_Master_Wide'!$EJ$261="","",'Deal_Master_Wide'!$EJ$261)</x:f>
      </x:c>
      <x:c r="AA1810" s="52" t="str">
        <x:f>IF('Deal_Master_Wide'!$AL$261="","",'Deal_Master_Wide'!$AL$261)</x:f>
        <x:v>Unknown</x:v>
      </x:c>
      <x:c r="AB1810" s="54" t="str">
        <x:f>IF('Deal_Master_Wide'!$AF$261="","",'Deal_Master_Wide'!$AF$261)</x:f>
      </x:c>
      <x:c r="AC1810" s="52" t="str">
        <x:f>IF(COUNT($P1810,$Q1810,$R1810,$S1810,$T1810,$U1810,$V1810,$W1810,$X1810)=9,"Yes","No")</x:f>
        <x:v>No</x:v>
      </x:c>
      <x:c r="AD1810" s="52" t="str">
        <x:f>IF(COUNT($Y1810,$Z1810)=2,"Yes","No")</x:f>
        <x:v>No</x:v>
      </x:c>
      <x:c r="AE1810" s="50" t="str"/>
      <x:c r="AF1810" t="str"/>
    </x:row>
    <x:row r="1811" ht="20" customHeight="1">
      <x:c r="A1811" s="50" t="str">
        <x:v>CTL-0259</x:v>
      </x:c>
      <x:c r="B1811" s="50" t="str">
        <x:v>Candidate alternative-rationale group</x:v>
      </x:c>
      <x:c r="C1811" s="52" t="str">
        <x:f>IF('Deal_Master_Wide'!$AU$261="","",'Deal_Master_Wide'!$AU$261)</x:f>
        <x:v>Not reviewed</x:v>
      </x:c>
      <x:c r="D1811" s="52" t="str">
        <x:f>IF('Deal_Master_Wide'!$AV$261="","",'Deal_Master_Wide'!$AV$261)</x:f>
        <x:v>Not assessed</x:v>
      </x:c>
      <x:c r="E1811" s="50" t="n">
        <x:v>0</x:v>
      </x:c>
      <x:c r="F1811" s="52" t="str">
        <x:f>IF(OR($C1811="High-confidence innovation-driven",$C1811="Medium-confidence innovation-driven"),1,IF($C1811="Clear alternative-rationale",0,""))</x:f>
      </x:c>
      <x:c r="G1811" s="52" t="str">
        <x:f>IF('Deal_Master_Wide'!$M$261="","",'Deal_Master_Wide'!$M$261)</x:f>
        <x:v>Review</x:v>
      </x:c>
      <x:c r="H1811" s="50" t="str">
        <x:v>Morood Invest LLC</x:v>
      </x:c>
      <x:c r="I1811" s="50" t="str">
        <x:v>Care Oncology Clinic</x:v>
      </x:c>
      <x:c r="J1811" s="50" t="n">
        <x:v>2014</x:v>
      </x:c>
      <x:c r="K1811" s="50" t="n">
        <x:v>0</x:v>
      </x:c>
      <x:c r="L1811" s="50" t="n">
        <x:v>2014</x:v>
      </x:c>
      <x:c r="M1811" s="50" t="n">
        <x:v>0</x:v>
      </x:c>
      <x:c r="N1811" s="50" t="n">
        <x:v>1</x:v>
      </x:c>
      <x:c r="O1811" s="52" t="str">
        <x:f>IF($F1811="","",$F1811*$M1811)</x:f>
      </x:c>
      <x:c r="P1811" s="54" t="str">
        <x:f>IF('Deal_Master_Wide'!$BS$261="","",'Deal_Master_Wide'!$BS$261)</x:f>
      </x:c>
      <x:c r="Q1811" s="54" t="str">
        <x:f>IF('Deal_Master_Wide'!$BZ$261="","",'Deal_Master_Wide'!$BZ$261)</x:f>
      </x:c>
      <x:c r="R1811" s="54" t="str">
        <x:f>IF('Deal_Master_Wide'!$CG$261="","",'Deal_Master_Wide'!$CG$261)</x:f>
      </x:c>
      <x:c r="S1811" s="54" t="str">
        <x:f>IF('Deal_Master_Wide'!$CN$261="","",'Deal_Master_Wide'!$CN$261)</x:f>
      </x:c>
      <x:c r="T1811" s="54" t="str">
        <x:f>IF('Deal_Master_Wide'!$CU$261="","",'Deal_Master_Wide'!$CU$261)</x:f>
      </x:c>
      <x:c r="U1811" s="54" t="str">
        <x:f>IF('Deal_Master_Wide'!$DB$261="","",'Deal_Master_Wide'!$DB$261)</x:f>
      </x:c>
      <x:c r="V1811" s="56" t="str">
        <x:f>IF('Deal_Master_Wide'!$DI$261="","",'Deal_Master_Wide'!$DI$261)</x:f>
      </x:c>
      <x:c r="W1811" s="56" t="str">
        <x:f>IF('Deal_Master_Wide'!$DP$261="","",'Deal_Master_Wide'!$DP$261)</x:f>
      </x:c>
      <x:c r="X1811" s="56" t="str">
        <x:f>IF('Deal_Master_Wide'!$DW$261="","",'Deal_Master_Wide'!$DW$261)</x:f>
      </x:c>
      <x:c r="Y1811" s="118" t="str">
        <x:f>IF('Deal_Master_Wide'!$ED$261="","",'Deal_Master_Wide'!$ED$261)</x:f>
      </x:c>
      <x:c r="Z1811" s="118" t="str">
        <x:f>IF('Deal_Master_Wide'!$EK$261="","",'Deal_Master_Wide'!$EK$261)</x:f>
      </x:c>
      <x:c r="AA1811" s="52" t="str">
        <x:f>IF('Deal_Master_Wide'!$AL$261="","",'Deal_Master_Wide'!$AL$261)</x:f>
        <x:v>Unknown</x:v>
      </x:c>
      <x:c r="AB1811" s="54" t="str">
        <x:f>IF('Deal_Master_Wide'!$AF$261="","",'Deal_Master_Wide'!$AF$261)</x:f>
      </x:c>
      <x:c r="AC1811" s="52" t="str">
        <x:f>IF(COUNT($P1811,$Q1811,$R1811,$S1811,$T1811,$U1811,$V1811,$W1811,$X1811)=9,"Yes","No")</x:f>
        <x:v>No</x:v>
      </x:c>
      <x:c r="AD1811" s="52" t="str">
        <x:f>IF(COUNT($Y1811,$Z1811)=2,"Yes","No")</x:f>
        <x:v>No</x:v>
      </x:c>
      <x:c r="AE1811" s="50" t="str"/>
      <x:c r="AF1811" t="str"/>
    </x:row>
    <x:row r="1812" ht="20" customHeight="1">
      <x:c r="A1812" s="50" t="str">
        <x:v>CTL-0259</x:v>
      </x:c>
      <x:c r="B1812" s="50" t="str">
        <x:v>Candidate alternative-rationale group</x:v>
      </x:c>
      <x:c r="C1812" s="52" t="str">
        <x:f>IF('Deal_Master_Wide'!$AU$261="","",'Deal_Master_Wide'!$AU$261)</x:f>
        <x:v>Not reviewed</x:v>
      </x:c>
      <x:c r="D1812" s="52" t="str">
        <x:f>IF('Deal_Master_Wide'!$AV$261="","",'Deal_Master_Wide'!$AV$261)</x:f>
        <x:v>Not assessed</x:v>
      </x:c>
      <x:c r="E1812" s="50" t="n">
        <x:v>0</x:v>
      </x:c>
      <x:c r="F1812" s="52" t="str">
        <x:f>IF(OR($C1812="High-confidence innovation-driven",$C1812="Medium-confidence innovation-driven"),1,IF($C1812="Clear alternative-rationale",0,""))</x:f>
      </x:c>
      <x:c r="G1812" s="52" t="str">
        <x:f>IF('Deal_Master_Wide'!$M$261="","",'Deal_Master_Wide'!$M$261)</x:f>
        <x:v>Review</x:v>
      </x:c>
      <x:c r="H1812" s="50" t="str">
        <x:v>Morood Invest LLC</x:v>
      </x:c>
      <x:c r="I1812" s="50" t="str">
        <x:v>Care Oncology Clinic</x:v>
      </x:c>
      <x:c r="J1812" s="50" t="n">
        <x:v>2014</x:v>
      </x:c>
      <x:c r="K1812" s="50" t="n">
        <x:v>1</x:v>
      </x:c>
      <x:c r="L1812" s="50" t="n">
        <x:v>2015</x:v>
      </x:c>
      <x:c r="M1812" s="50" t="n">
        <x:v>1</x:v>
      </x:c>
      <x:c r="N1812" s="50" t="n">
        <x:v>1</x:v>
      </x:c>
      <x:c r="O1812" s="52" t="str">
        <x:f>IF($F1812="","",$F1812*$M1812)</x:f>
      </x:c>
      <x:c r="P1812" s="54" t="str">
        <x:f>IF('Deal_Master_Wide'!$BT$261="","",'Deal_Master_Wide'!$BT$261)</x:f>
      </x:c>
      <x:c r="Q1812" s="54" t="str">
        <x:f>IF('Deal_Master_Wide'!$CA$261="","",'Deal_Master_Wide'!$CA$261)</x:f>
      </x:c>
      <x:c r="R1812" s="54" t="str">
        <x:f>IF('Deal_Master_Wide'!$CH$261="","",'Deal_Master_Wide'!$CH$261)</x:f>
      </x:c>
      <x:c r="S1812" s="54" t="str">
        <x:f>IF('Deal_Master_Wide'!$CO$261="","",'Deal_Master_Wide'!$CO$261)</x:f>
      </x:c>
      <x:c r="T1812" s="54" t="str">
        <x:f>IF('Deal_Master_Wide'!$CV$261="","",'Deal_Master_Wide'!$CV$261)</x:f>
      </x:c>
      <x:c r="U1812" s="54" t="str">
        <x:f>IF('Deal_Master_Wide'!$DC$261="","",'Deal_Master_Wide'!$DC$261)</x:f>
      </x:c>
      <x:c r="V1812" s="56" t="str">
        <x:f>IF('Deal_Master_Wide'!$DJ$261="","",'Deal_Master_Wide'!$DJ$261)</x:f>
      </x:c>
      <x:c r="W1812" s="56" t="str">
        <x:f>IF('Deal_Master_Wide'!$DQ$261="","",'Deal_Master_Wide'!$DQ$261)</x:f>
      </x:c>
      <x:c r="X1812" s="56" t="str">
        <x:f>IF('Deal_Master_Wide'!$DX$261="","",'Deal_Master_Wide'!$DX$261)</x:f>
      </x:c>
      <x:c r="Y1812" s="118" t="str">
        <x:f>IF('Deal_Master_Wide'!$EE$261="","",'Deal_Master_Wide'!$EE$261)</x:f>
      </x:c>
      <x:c r="Z1812" s="118" t="str">
        <x:f>IF('Deal_Master_Wide'!$EL$261="","",'Deal_Master_Wide'!$EL$261)</x:f>
      </x:c>
      <x:c r="AA1812" s="52" t="str">
        <x:f>IF('Deal_Master_Wide'!$AL$261="","",'Deal_Master_Wide'!$AL$261)</x:f>
        <x:v>Unknown</x:v>
      </x:c>
      <x:c r="AB1812" s="54" t="str">
        <x:f>IF('Deal_Master_Wide'!$AF$261="","",'Deal_Master_Wide'!$AF$261)</x:f>
      </x:c>
      <x:c r="AC1812" s="52" t="str">
        <x:f>IF(COUNT($P1812,$Q1812,$R1812,$S1812,$T1812,$U1812,$V1812,$W1812,$X1812)=9,"Yes","No")</x:f>
        <x:v>No</x:v>
      </x:c>
      <x:c r="AD1812" s="52" t="str">
        <x:f>IF(COUNT($Y1812,$Z1812)=2,"Yes","No")</x:f>
        <x:v>No</x:v>
      </x:c>
      <x:c r="AE1812" s="50" t="str"/>
      <x:c r="AF1812" t="str"/>
    </x:row>
    <x:row r="1813" ht="20" customHeight="1">
      <x:c r="A1813" s="50" t="str">
        <x:v>CTL-0259</x:v>
      </x:c>
      <x:c r="B1813" s="50" t="str">
        <x:v>Candidate alternative-rationale group</x:v>
      </x:c>
      <x:c r="C1813" s="52" t="str">
        <x:f>IF('Deal_Master_Wide'!$AU$261="","",'Deal_Master_Wide'!$AU$261)</x:f>
        <x:v>Not reviewed</x:v>
      </x:c>
      <x:c r="D1813" s="52" t="str">
        <x:f>IF('Deal_Master_Wide'!$AV$261="","",'Deal_Master_Wide'!$AV$261)</x:f>
        <x:v>Not assessed</x:v>
      </x:c>
      <x:c r="E1813" s="50" t="n">
        <x:v>0</x:v>
      </x:c>
      <x:c r="F1813" s="52" t="str">
        <x:f>IF(OR($C1813="High-confidence innovation-driven",$C1813="Medium-confidence innovation-driven"),1,IF($C1813="Clear alternative-rationale",0,""))</x:f>
      </x:c>
      <x:c r="G1813" s="52" t="str">
        <x:f>IF('Deal_Master_Wide'!$M$261="","",'Deal_Master_Wide'!$M$261)</x:f>
        <x:v>Review</x:v>
      </x:c>
      <x:c r="H1813" s="50" t="str">
        <x:v>Morood Invest LLC</x:v>
      </x:c>
      <x:c r="I1813" s="50" t="str">
        <x:v>Care Oncology Clinic</x:v>
      </x:c>
      <x:c r="J1813" s="50" t="n">
        <x:v>2014</x:v>
      </x:c>
      <x:c r="K1813" s="50" t="n">
        <x:v>2</x:v>
      </x:c>
      <x:c r="L1813" s="50" t="n">
        <x:v>2016</x:v>
      </x:c>
      <x:c r="M1813" s="50" t="n">
        <x:v>1</x:v>
      </x:c>
      <x:c r="N1813" s="50" t="n">
        <x:v>1</x:v>
      </x:c>
      <x:c r="O1813" s="52" t="str">
        <x:f>IF($F1813="","",$F1813*$M1813)</x:f>
      </x:c>
      <x:c r="P1813" s="54" t="str">
        <x:f>IF('Deal_Master_Wide'!$BU$261="","",'Deal_Master_Wide'!$BU$261)</x:f>
      </x:c>
      <x:c r="Q1813" s="54" t="str">
        <x:f>IF('Deal_Master_Wide'!$CB$261="","",'Deal_Master_Wide'!$CB$261)</x:f>
      </x:c>
      <x:c r="R1813" s="54" t="str">
        <x:f>IF('Deal_Master_Wide'!$CI$261="","",'Deal_Master_Wide'!$CI$261)</x:f>
      </x:c>
      <x:c r="S1813" s="54" t="str">
        <x:f>IF('Deal_Master_Wide'!$CP$261="","",'Deal_Master_Wide'!$CP$261)</x:f>
      </x:c>
      <x:c r="T1813" s="54" t="str">
        <x:f>IF('Deal_Master_Wide'!$CW$261="","",'Deal_Master_Wide'!$CW$261)</x:f>
      </x:c>
      <x:c r="U1813" s="54" t="str">
        <x:f>IF('Deal_Master_Wide'!$DD$261="","",'Deal_Master_Wide'!$DD$261)</x:f>
      </x:c>
      <x:c r="V1813" s="56" t="str">
        <x:f>IF('Deal_Master_Wide'!$DK$261="","",'Deal_Master_Wide'!$DK$261)</x:f>
      </x:c>
      <x:c r="W1813" s="56" t="str">
        <x:f>IF('Deal_Master_Wide'!$DR$261="","",'Deal_Master_Wide'!$DR$261)</x:f>
      </x:c>
      <x:c r="X1813" s="56" t="str">
        <x:f>IF('Deal_Master_Wide'!$DY$261="","",'Deal_Master_Wide'!$DY$261)</x:f>
      </x:c>
      <x:c r="Y1813" s="118" t="str">
        <x:f>IF('Deal_Master_Wide'!$EF$261="","",'Deal_Master_Wide'!$EF$261)</x:f>
      </x:c>
      <x:c r="Z1813" s="118" t="str">
        <x:f>IF('Deal_Master_Wide'!$EM$261="","",'Deal_Master_Wide'!$EM$261)</x:f>
      </x:c>
      <x:c r="AA1813" s="52" t="str">
        <x:f>IF('Deal_Master_Wide'!$AL$261="","",'Deal_Master_Wide'!$AL$261)</x:f>
        <x:v>Unknown</x:v>
      </x:c>
      <x:c r="AB1813" s="54" t="str">
        <x:f>IF('Deal_Master_Wide'!$AF$261="","",'Deal_Master_Wide'!$AF$261)</x:f>
      </x:c>
      <x:c r="AC1813" s="52" t="str">
        <x:f>IF(COUNT($P1813,$Q1813,$R1813,$S1813,$T1813,$U1813,$V1813,$W1813,$X1813)=9,"Yes","No")</x:f>
        <x:v>No</x:v>
      </x:c>
      <x:c r="AD1813" s="52" t="str">
        <x:f>IF(COUNT($Y1813,$Z1813)=2,"Yes","No")</x:f>
        <x:v>No</x:v>
      </x:c>
      <x:c r="AE1813" s="50" t="str"/>
      <x:c r="AF1813" t="str"/>
    </x:row>
    <x:row r="1814" ht="20" customHeight="1">
      <x:c r="A1814" s="50" t="str">
        <x:v>CTL-0259</x:v>
      </x:c>
      <x:c r="B1814" s="50" t="str">
        <x:v>Candidate alternative-rationale group</x:v>
      </x:c>
      <x:c r="C1814" s="52" t="str">
        <x:f>IF('Deal_Master_Wide'!$AU$261="","",'Deal_Master_Wide'!$AU$261)</x:f>
        <x:v>Not reviewed</x:v>
      </x:c>
      <x:c r="D1814" s="52" t="str">
        <x:f>IF('Deal_Master_Wide'!$AV$261="","",'Deal_Master_Wide'!$AV$261)</x:f>
        <x:v>Not assessed</x:v>
      </x:c>
      <x:c r="E1814" s="50" t="n">
        <x:v>0</x:v>
      </x:c>
      <x:c r="F1814" s="52" t="str">
        <x:f>IF(OR($C1814="High-confidence innovation-driven",$C1814="Medium-confidence innovation-driven"),1,IF($C1814="Clear alternative-rationale",0,""))</x:f>
      </x:c>
      <x:c r="G1814" s="52" t="str">
        <x:f>IF('Deal_Master_Wide'!$M$261="","",'Deal_Master_Wide'!$M$261)</x:f>
        <x:v>Review</x:v>
      </x:c>
      <x:c r="H1814" s="50" t="str">
        <x:v>Morood Invest LLC</x:v>
      </x:c>
      <x:c r="I1814" s="50" t="str">
        <x:v>Care Oncology Clinic</x:v>
      </x:c>
      <x:c r="J1814" s="50" t="n">
        <x:v>2014</x:v>
      </x:c>
      <x:c r="K1814" s="50" t="n">
        <x:v>3</x:v>
      </x:c>
      <x:c r="L1814" s="50" t="n">
        <x:v>2017</x:v>
      </x:c>
      <x:c r="M1814" s="50" t="n">
        <x:v>1</x:v>
      </x:c>
      <x:c r="N1814" s="50" t="n">
        <x:v>1</x:v>
      </x:c>
      <x:c r="O1814" s="52" t="str">
        <x:f>IF($F1814="","",$F1814*$M1814)</x:f>
      </x:c>
      <x:c r="P1814" s="54" t="str">
        <x:f>IF('Deal_Master_Wide'!$BV$261="","",'Deal_Master_Wide'!$BV$261)</x:f>
      </x:c>
      <x:c r="Q1814" s="54" t="str">
        <x:f>IF('Deal_Master_Wide'!$CC$261="","",'Deal_Master_Wide'!$CC$261)</x:f>
      </x:c>
      <x:c r="R1814" s="54" t="str">
        <x:f>IF('Deal_Master_Wide'!$CJ$261="","",'Deal_Master_Wide'!$CJ$261)</x:f>
      </x:c>
      <x:c r="S1814" s="54" t="str">
        <x:f>IF('Deal_Master_Wide'!$CQ$261="","",'Deal_Master_Wide'!$CQ$261)</x:f>
      </x:c>
      <x:c r="T1814" s="54" t="str">
        <x:f>IF('Deal_Master_Wide'!$CX$261="","",'Deal_Master_Wide'!$CX$261)</x:f>
      </x:c>
      <x:c r="U1814" s="54" t="str">
        <x:f>IF('Deal_Master_Wide'!$DE$261="","",'Deal_Master_Wide'!$DE$261)</x:f>
      </x:c>
      <x:c r="V1814" s="56" t="str">
        <x:f>IF('Deal_Master_Wide'!$DL$261="","",'Deal_Master_Wide'!$DL$261)</x:f>
      </x:c>
      <x:c r="W1814" s="56" t="str">
        <x:f>IF('Deal_Master_Wide'!$DS$261="","",'Deal_Master_Wide'!$DS$261)</x:f>
      </x:c>
      <x:c r="X1814" s="56" t="str">
        <x:f>IF('Deal_Master_Wide'!$DZ$261="","",'Deal_Master_Wide'!$DZ$261)</x:f>
      </x:c>
      <x:c r="Y1814" s="118" t="str">
        <x:f>IF('Deal_Master_Wide'!$EG$261="","",'Deal_Master_Wide'!$EG$261)</x:f>
      </x:c>
      <x:c r="Z1814" s="118" t="str">
        <x:f>IF('Deal_Master_Wide'!$EN$261="","",'Deal_Master_Wide'!$EN$261)</x:f>
      </x:c>
      <x:c r="AA1814" s="52" t="str">
        <x:f>IF('Deal_Master_Wide'!$AL$261="","",'Deal_Master_Wide'!$AL$261)</x:f>
        <x:v>Unknown</x:v>
      </x:c>
      <x:c r="AB1814" s="54" t="str">
        <x:f>IF('Deal_Master_Wide'!$AF$261="","",'Deal_Master_Wide'!$AF$261)</x:f>
      </x:c>
      <x:c r="AC1814" s="52" t="str">
        <x:f>IF(COUNT($P1814,$Q1814,$R1814,$S1814,$T1814,$U1814,$V1814,$W1814,$X1814)=9,"Yes","No")</x:f>
        <x:v>No</x:v>
      </x:c>
      <x:c r="AD1814" s="52" t="str">
        <x:f>IF(COUNT($Y1814,$Z1814)=2,"Yes","No")</x:f>
        <x:v>No</x:v>
      </x:c>
      <x:c r="AE1814" s="50" t="str"/>
      <x:c r="AF1814" t="str"/>
    </x:row>
    <x:row r="1815" ht="20" customHeight="1">
      <x:c r="A1815" s="50" t="str">
        <x:v>CTL-0260</x:v>
      </x:c>
      <x:c r="B1815" s="50" t="str">
        <x:v>Candidate alternative-rationale group</x:v>
      </x:c>
      <x:c r="C1815" s="52" t="str">
        <x:f>IF('Deal_Master_Wide'!$AU$262="","",'Deal_Master_Wide'!$AU$262)</x:f>
        <x:v>Not reviewed</x:v>
      </x:c>
      <x:c r="D1815" s="52" t="str">
        <x:f>IF('Deal_Master_Wide'!$AV$262="","",'Deal_Master_Wide'!$AV$262)</x:f>
        <x:v>Not assessed</x:v>
      </x:c>
      <x:c r="E1815" s="50" t="n">
        <x:v>0</x:v>
      </x:c>
      <x:c r="F1815" s="52" t="str">
        <x:f>IF(OR($C1815="High-confidence innovation-driven",$C1815="Medium-confidence innovation-driven"),1,IF($C1815="Clear alternative-rationale",0,""))</x:f>
      </x:c>
      <x:c r="G1815" s="52" t="str">
        <x:f>IF('Deal_Master_Wide'!$M$262="","",'Deal_Master_Wide'!$M$262)</x:f>
        <x:v>Review</x:v>
      </x:c>
      <x:c r="H1815" s="50" t="str">
        <x:v>PPF AS</x:v>
      </x:c>
      <x:c r="I1815" s="50" t="str">
        <x:v>Oribase Pharma</x:v>
      </x:c>
      <x:c r="J1815" s="50" t="n">
        <x:v>2014</x:v>
      </x:c>
      <x:c r="K1815" s="50" t="n">
        <x:v>-3</x:v>
      </x:c>
      <x:c r="L1815" s="50" t="n">
        <x:v>2011</x:v>
      </x:c>
      <x:c r="M1815" s="50" t="n">
        <x:v>0</x:v>
      </x:c>
      <x:c r="N1815" s="50" t="n">
        <x:v>0</x:v>
      </x:c>
      <x:c r="O1815" s="52" t="str">
        <x:f>IF($F1815="","",$F1815*$M1815)</x:f>
      </x:c>
      <x:c r="P1815" s="54" t="str">
        <x:f>IF('Deal_Master_Wide'!$BP$262="","",'Deal_Master_Wide'!$BP$262)</x:f>
      </x:c>
      <x:c r="Q1815" s="54" t="str">
        <x:f>IF('Deal_Master_Wide'!$BW$262="","",'Deal_Master_Wide'!$BW$262)</x:f>
      </x:c>
      <x:c r="R1815" s="54" t="str">
        <x:f>IF('Deal_Master_Wide'!$CD$262="","",'Deal_Master_Wide'!$CD$262)</x:f>
      </x:c>
      <x:c r="S1815" s="54" t="str">
        <x:f>IF('Deal_Master_Wide'!$CK$262="","",'Deal_Master_Wide'!$CK$262)</x:f>
      </x:c>
      <x:c r="T1815" s="54" t="str">
        <x:f>IF('Deal_Master_Wide'!$CR$262="","",'Deal_Master_Wide'!$CR$262)</x:f>
      </x:c>
      <x:c r="U1815" s="54" t="str">
        <x:f>IF('Deal_Master_Wide'!$CY$262="","",'Deal_Master_Wide'!$CY$262)</x:f>
      </x:c>
      <x:c r="V1815" s="56" t="str">
        <x:f>IF('Deal_Master_Wide'!$DF$262="","",'Deal_Master_Wide'!$DF$262)</x:f>
      </x:c>
      <x:c r="W1815" s="56" t="str">
        <x:f>IF('Deal_Master_Wide'!$DM$262="","",'Deal_Master_Wide'!$DM$262)</x:f>
      </x:c>
      <x:c r="X1815" s="56" t="str">
        <x:f>IF('Deal_Master_Wide'!$DT$262="","",'Deal_Master_Wide'!$DT$262)</x:f>
      </x:c>
      <x:c r="Y1815" s="118" t="str">
        <x:f>IF('Deal_Master_Wide'!$EA$262="","",'Deal_Master_Wide'!$EA$262)</x:f>
      </x:c>
      <x:c r="Z1815" s="118" t="str">
        <x:f>IF('Deal_Master_Wide'!$EH$262="","",'Deal_Master_Wide'!$EH$262)</x:f>
      </x:c>
      <x:c r="AA1815" s="52" t="str">
        <x:f>IF('Deal_Master_Wide'!$AL$262="","",'Deal_Master_Wide'!$AL$262)</x:f>
        <x:v>Unknown</x:v>
      </x:c>
      <x:c r="AB1815" s="54" t="str">
        <x:f>IF('Deal_Master_Wide'!$AF$262="","",'Deal_Master_Wide'!$AF$262)</x:f>
      </x:c>
      <x:c r="AC1815" s="52" t="str">
        <x:f>IF(COUNT($P1815,$Q1815,$R1815,$S1815,$T1815,$U1815,$V1815,$W1815,$X1815)=9,"Yes","No")</x:f>
        <x:v>No</x:v>
      </x:c>
      <x:c r="AD1815" s="52" t="str">
        <x:f>IF(COUNT($Y1815,$Z1815)=2,"Yes","No")</x:f>
        <x:v>No</x:v>
      </x:c>
      <x:c r="AE1815" s="50" t="str"/>
      <x:c r="AF1815" t="str"/>
    </x:row>
    <x:row r="1816" ht="20" customHeight="1">
      <x:c r="A1816" s="50" t="str">
        <x:v>CTL-0260</x:v>
      </x:c>
      <x:c r="B1816" s="50" t="str">
        <x:v>Candidate alternative-rationale group</x:v>
      </x:c>
      <x:c r="C1816" s="52" t="str">
        <x:f>IF('Deal_Master_Wide'!$AU$262="","",'Deal_Master_Wide'!$AU$262)</x:f>
        <x:v>Not reviewed</x:v>
      </x:c>
      <x:c r="D1816" s="52" t="str">
        <x:f>IF('Deal_Master_Wide'!$AV$262="","",'Deal_Master_Wide'!$AV$262)</x:f>
        <x:v>Not assessed</x:v>
      </x:c>
      <x:c r="E1816" s="50" t="n">
        <x:v>0</x:v>
      </x:c>
      <x:c r="F1816" s="52" t="str">
        <x:f>IF(OR($C1816="High-confidence innovation-driven",$C1816="Medium-confidence innovation-driven"),1,IF($C1816="Clear alternative-rationale",0,""))</x:f>
      </x:c>
      <x:c r="G1816" s="52" t="str">
        <x:f>IF('Deal_Master_Wide'!$M$262="","",'Deal_Master_Wide'!$M$262)</x:f>
        <x:v>Review</x:v>
      </x:c>
      <x:c r="H1816" s="50" t="str">
        <x:v>PPF AS</x:v>
      </x:c>
      <x:c r="I1816" s="50" t="str">
        <x:v>Oribase Pharma</x:v>
      </x:c>
      <x:c r="J1816" s="50" t="n">
        <x:v>2014</x:v>
      </x:c>
      <x:c r="K1816" s="50" t="n">
        <x:v>-2</x:v>
      </x:c>
      <x:c r="L1816" s="50" t="n">
        <x:v>2012</x:v>
      </x:c>
      <x:c r="M1816" s="50" t="n">
        <x:v>0</x:v>
      </x:c>
      <x:c r="N1816" s="50" t="n">
        <x:v>0</x:v>
      </x:c>
      <x:c r="O1816" s="52" t="str">
        <x:f>IF($F1816="","",$F1816*$M1816)</x:f>
      </x:c>
      <x:c r="P1816" s="54" t="str">
        <x:f>IF('Deal_Master_Wide'!$BQ$262="","",'Deal_Master_Wide'!$BQ$262)</x:f>
      </x:c>
      <x:c r="Q1816" s="54" t="str">
        <x:f>IF('Deal_Master_Wide'!$BX$262="","",'Deal_Master_Wide'!$BX$262)</x:f>
      </x:c>
      <x:c r="R1816" s="54" t="str">
        <x:f>IF('Deal_Master_Wide'!$CE$262="","",'Deal_Master_Wide'!$CE$262)</x:f>
      </x:c>
      <x:c r="S1816" s="54" t="str">
        <x:f>IF('Deal_Master_Wide'!$CL$262="","",'Deal_Master_Wide'!$CL$262)</x:f>
      </x:c>
      <x:c r="T1816" s="54" t="str">
        <x:f>IF('Deal_Master_Wide'!$CS$262="","",'Deal_Master_Wide'!$CS$262)</x:f>
      </x:c>
      <x:c r="U1816" s="54" t="str">
        <x:f>IF('Deal_Master_Wide'!$CZ$262="","",'Deal_Master_Wide'!$CZ$262)</x:f>
      </x:c>
      <x:c r="V1816" s="56" t="str">
        <x:f>IF('Deal_Master_Wide'!$DG$262="","",'Deal_Master_Wide'!$DG$262)</x:f>
      </x:c>
      <x:c r="W1816" s="56" t="str">
        <x:f>IF('Deal_Master_Wide'!$DN$262="","",'Deal_Master_Wide'!$DN$262)</x:f>
      </x:c>
      <x:c r="X1816" s="56" t="str">
        <x:f>IF('Deal_Master_Wide'!$DU$262="","",'Deal_Master_Wide'!$DU$262)</x:f>
      </x:c>
      <x:c r="Y1816" s="118" t="str">
        <x:f>IF('Deal_Master_Wide'!$EB$262="","",'Deal_Master_Wide'!$EB$262)</x:f>
      </x:c>
      <x:c r="Z1816" s="118" t="str">
        <x:f>IF('Deal_Master_Wide'!$EI$262="","",'Deal_Master_Wide'!$EI$262)</x:f>
      </x:c>
      <x:c r="AA1816" s="52" t="str">
        <x:f>IF('Deal_Master_Wide'!$AL$262="","",'Deal_Master_Wide'!$AL$262)</x:f>
        <x:v>Unknown</x:v>
      </x:c>
      <x:c r="AB1816" s="54" t="str">
        <x:f>IF('Deal_Master_Wide'!$AF$262="","",'Deal_Master_Wide'!$AF$262)</x:f>
      </x:c>
      <x:c r="AC1816" s="52" t="str">
        <x:f>IF(COUNT($P1816,$Q1816,$R1816,$S1816,$T1816,$U1816,$V1816,$W1816,$X1816)=9,"Yes","No")</x:f>
        <x:v>No</x:v>
      </x:c>
      <x:c r="AD1816" s="52" t="str">
        <x:f>IF(COUNT($Y1816,$Z1816)=2,"Yes","No")</x:f>
        <x:v>No</x:v>
      </x:c>
      <x:c r="AE1816" s="50" t="str"/>
      <x:c r="AF1816" t="str"/>
    </x:row>
    <x:row r="1817" ht="20" customHeight="1">
      <x:c r="A1817" s="50" t="str">
        <x:v>CTL-0260</x:v>
      </x:c>
      <x:c r="B1817" s="50" t="str">
        <x:v>Candidate alternative-rationale group</x:v>
      </x:c>
      <x:c r="C1817" s="52" t="str">
        <x:f>IF('Deal_Master_Wide'!$AU$262="","",'Deal_Master_Wide'!$AU$262)</x:f>
        <x:v>Not reviewed</x:v>
      </x:c>
      <x:c r="D1817" s="52" t="str">
        <x:f>IF('Deal_Master_Wide'!$AV$262="","",'Deal_Master_Wide'!$AV$262)</x:f>
        <x:v>Not assessed</x:v>
      </x:c>
      <x:c r="E1817" s="50" t="n">
        <x:v>0</x:v>
      </x:c>
      <x:c r="F1817" s="52" t="str">
        <x:f>IF(OR($C1817="High-confidence innovation-driven",$C1817="Medium-confidence innovation-driven"),1,IF($C1817="Clear alternative-rationale",0,""))</x:f>
      </x:c>
      <x:c r="G1817" s="52" t="str">
        <x:f>IF('Deal_Master_Wide'!$M$262="","",'Deal_Master_Wide'!$M$262)</x:f>
        <x:v>Review</x:v>
      </x:c>
      <x:c r="H1817" s="50" t="str">
        <x:v>PPF AS</x:v>
      </x:c>
      <x:c r="I1817" s="50" t="str">
        <x:v>Oribase Pharma</x:v>
      </x:c>
      <x:c r="J1817" s="50" t="n">
        <x:v>2014</x:v>
      </x:c>
      <x:c r="K1817" s="50" t="n">
        <x:v>-1</x:v>
      </x:c>
      <x:c r="L1817" s="50" t="n">
        <x:v>2013</x:v>
      </x:c>
      <x:c r="M1817" s="50" t="n">
        <x:v>0</x:v>
      </x:c>
      <x:c r="N1817" s="50" t="n">
        <x:v>0</x:v>
      </x:c>
      <x:c r="O1817" s="52" t="str">
        <x:f>IF($F1817="","",$F1817*$M1817)</x:f>
      </x:c>
      <x:c r="P1817" s="54" t="str">
        <x:f>IF('Deal_Master_Wide'!$BR$262="","",'Deal_Master_Wide'!$BR$262)</x:f>
      </x:c>
      <x:c r="Q1817" s="54" t="str">
        <x:f>IF('Deal_Master_Wide'!$BY$262="","",'Deal_Master_Wide'!$BY$262)</x:f>
      </x:c>
      <x:c r="R1817" s="54" t="str">
        <x:f>IF('Deal_Master_Wide'!$CF$262="","",'Deal_Master_Wide'!$CF$262)</x:f>
      </x:c>
      <x:c r="S1817" s="54" t="str">
        <x:f>IF('Deal_Master_Wide'!$CM$262="","",'Deal_Master_Wide'!$CM$262)</x:f>
      </x:c>
      <x:c r="T1817" s="54" t="str">
        <x:f>IF('Deal_Master_Wide'!$CT$262="","",'Deal_Master_Wide'!$CT$262)</x:f>
      </x:c>
      <x:c r="U1817" s="54" t="str">
        <x:f>IF('Deal_Master_Wide'!$DA$262="","",'Deal_Master_Wide'!$DA$262)</x:f>
      </x:c>
      <x:c r="V1817" s="56" t="str">
        <x:f>IF('Deal_Master_Wide'!$DH$262="","",'Deal_Master_Wide'!$DH$262)</x:f>
      </x:c>
      <x:c r="W1817" s="56" t="str">
        <x:f>IF('Deal_Master_Wide'!$DO$262="","",'Deal_Master_Wide'!$DO$262)</x:f>
      </x:c>
      <x:c r="X1817" s="56" t="str">
        <x:f>IF('Deal_Master_Wide'!$DV$262="","",'Deal_Master_Wide'!$DV$262)</x:f>
      </x:c>
      <x:c r="Y1817" s="118" t="str">
        <x:f>IF('Deal_Master_Wide'!$EC$262="","",'Deal_Master_Wide'!$EC$262)</x:f>
      </x:c>
      <x:c r="Z1817" s="118" t="str">
        <x:f>IF('Deal_Master_Wide'!$EJ$262="","",'Deal_Master_Wide'!$EJ$262)</x:f>
      </x:c>
      <x:c r="AA1817" s="52" t="str">
        <x:f>IF('Deal_Master_Wide'!$AL$262="","",'Deal_Master_Wide'!$AL$262)</x:f>
        <x:v>Unknown</x:v>
      </x:c>
      <x:c r="AB1817" s="54" t="str">
        <x:f>IF('Deal_Master_Wide'!$AF$262="","",'Deal_Master_Wide'!$AF$262)</x:f>
      </x:c>
      <x:c r="AC1817" s="52" t="str">
        <x:f>IF(COUNT($P1817,$Q1817,$R1817,$S1817,$T1817,$U1817,$V1817,$W1817,$X1817)=9,"Yes","No")</x:f>
        <x:v>No</x:v>
      </x:c>
      <x:c r="AD1817" s="52" t="str">
        <x:f>IF(COUNT($Y1817,$Z1817)=2,"Yes","No")</x:f>
        <x:v>No</x:v>
      </x:c>
      <x:c r="AE1817" s="50" t="str"/>
      <x:c r="AF1817" t="str"/>
    </x:row>
    <x:row r="1818" ht="20" customHeight="1">
      <x:c r="A1818" s="50" t="str">
        <x:v>CTL-0260</x:v>
      </x:c>
      <x:c r="B1818" s="50" t="str">
        <x:v>Candidate alternative-rationale group</x:v>
      </x:c>
      <x:c r="C1818" s="52" t="str">
        <x:f>IF('Deal_Master_Wide'!$AU$262="","",'Deal_Master_Wide'!$AU$262)</x:f>
        <x:v>Not reviewed</x:v>
      </x:c>
      <x:c r="D1818" s="52" t="str">
        <x:f>IF('Deal_Master_Wide'!$AV$262="","",'Deal_Master_Wide'!$AV$262)</x:f>
        <x:v>Not assessed</x:v>
      </x:c>
      <x:c r="E1818" s="50" t="n">
        <x:v>0</x:v>
      </x:c>
      <x:c r="F1818" s="52" t="str">
        <x:f>IF(OR($C1818="High-confidence innovation-driven",$C1818="Medium-confidence innovation-driven"),1,IF($C1818="Clear alternative-rationale",0,""))</x:f>
      </x:c>
      <x:c r="G1818" s="52" t="str">
        <x:f>IF('Deal_Master_Wide'!$M$262="","",'Deal_Master_Wide'!$M$262)</x:f>
        <x:v>Review</x:v>
      </x:c>
      <x:c r="H1818" s="50" t="str">
        <x:v>PPF AS</x:v>
      </x:c>
      <x:c r="I1818" s="50" t="str">
        <x:v>Oribase Pharma</x:v>
      </x:c>
      <x:c r="J1818" s="50" t="n">
        <x:v>2014</x:v>
      </x:c>
      <x:c r="K1818" s="50" t="n">
        <x:v>0</x:v>
      </x:c>
      <x:c r="L1818" s="50" t="n">
        <x:v>2014</x:v>
      </x:c>
      <x:c r="M1818" s="50" t="n">
        <x:v>0</x:v>
      </x:c>
      <x:c r="N1818" s="50" t="n">
        <x:v>1</x:v>
      </x:c>
      <x:c r="O1818" s="52" t="str">
        <x:f>IF($F1818="","",$F1818*$M1818)</x:f>
      </x:c>
      <x:c r="P1818" s="54" t="str">
        <x:f>IF('Deal_Master_Wide'!$BS$262="","",'Deal_Master_Wide'!$BS$262)</x:f>
      </x:c>
      <x:c r="Q1818" s="54" t="str">
        <x:f>IF('Deal_Master_Wide'!$BZ$262="","",'Deal_Master_Wide'!$BZ$262)</x:f>
      </x:c>
      <x:c r="R1818" s="54" t="str">
        <x:f>IF('Deal_Master_Wide'!$CG$262="","",'Deal_Master_Wide'!$CG$262)</x:f>
      </x:c>
      <x:c r="S1818" s="54" t="str">
        <x:f>IF('Deal_Master_Wide'!$CN$262="","",'Deal_Master_Wide'!$CN$262)</x:f>
      </x:c>
      <x:c r="T1818" s="54" t="str">
        <x:f>IF('Deal_Master_Wide'!$CU$262="","",'Deal_Master_Wide'!$CU$262)</x:f>
      </x:c>
      <x:c r="U1818" s="54" t="str">
        <x:f>IF('Deal_Master_Wide'!$DB$262="","",'Deal_Master_Wide'!$DB$262)</x:f>
      </x:c>
      <x:c r="V1818" s="56" t="str">
        <x:f>IF('Deal_Master_Wide'!$DI$262="","",'Deal_Master_Wide'!$DI$262)</x:f>
      </x:c>
      <x:c r="W1818" s="56" t="str">
        <x:f>IF('Deal_Master_Wide'!$DP$262="","",'Deal_Master_Wide'!$DP$262)</x:f>
      </x:c>
      <x:c r="X1818" s="56" t="str">
        <x:f>IF('Deal_Master_Wide'!$DW$262="","",'Deal_Master_Wide'!$DW$262)</x:f>
      </x:c>
      <x:c r="Y1818" s="118" t="str">
        <x:f>IF('Deal_Master_Wide'!$ED$262="","",'Deal_Master_Wide'!$ED$262)</x:f>
      </x:c>
      <x:c r="Z1818" s="118" t="str">
        <x:f>IF('Deal_Master_Wide'!$EK$262="","",'Deal_Master_Wide'!$EK$262)</x:f>
      </x:c>
      <x:c r="AA1818" s="52" t="str">
        <x:f>IF('Deal_Master_Wide'!$AL$262="","",'Deal_Master_Wide'!$AL$262)</x:f>
        <x:v>Unknown</x:v>
      </x:c>
      <x:c r="AB1818" s="54" t="str">
        <x:f>IF('Deal_Master_Wide'!$AF$262="","",'Deal_Master_Wide'!$AF$262)</x:f>
      </x:c>
      <x:c r="AC1818" s="52" t="str">
        <x:f>IF(COUNT($P1818,$Q1818,$R1818,$S1818,$T1818,$U1818,$V1818,$W1818,$X1818)=9,"Yes","No")</x:f>
        <x:v>No</x:v>
      </x:c>
      <x:c r="AD1818" s="52" t="str">
        <x:f>IF(COUNT($Y1818,$Z1818)=2,"Yes","No")</x:f>
        <x:v>No</x:v>
      </x:c>
      <x:c r="AE1818" s="50" t="str"/>
      <x:c r="AF1818" t="str"/>
    </x:row>
    <x:row r="1819" ht="20" customHeight="1">
      <x:c r="A1819" s="50" t="str">
        <x:v>CTL-0260</x:v>
      </x:c>
      <x:c r="B1819" s="50" t="str">
        <x:v>Candidate alternative-rationale group</x:v>
      </x:c>
      <x:c r="C1819" s="52" t="str">
        <x:f>IF('Deal_Master_Wide'!$AU$262="","",'Deal_Master_Wide'!$AU$262)</x:f>
        <x:v>Not reviewed</x:v>
      </x:c>
      <x:c r="D1819" s="52" t="str">
        <x:f>IF('Deal_Master_Wide'!$AV$262="","",'Deal_Master_Wide'!$AV$262)</x:f>
        <x:v>Not assessed</x:v>
      </x:c>
      <x:c r="E1819" s="50" t="n">
        <x:v>0</x:v>
      </x:c>
      <x:c r="F1819" s="52" t="str">
        <x:f>IF(OR($C1819="High-confidence innovation-driven",$C1819="Medium-confidence innovation-driven"),1,IF($C1819="Clear alternative-rationale",0,""))</x:f>
      </x:c>
      <x:c r="G1819" s="52" t="str">
        <x:f>IF('Deal_Master_Wide'!$M$262="","",'Deal_Master_Wide'!$M$262)</x:f>
        <x:v>Review</x:v>
      </x:c>
      <x:c r="H1819" s="50" t="str">
        <x:v>PPF AS</x:v>
      </x:c>
      <x:c r="I1819" s="50" t="str">
        <x:v>Oribase Pharma</x:v>
      </x:c>
      <x:c r="J1819" s="50" t="n">
        <x:v>2014</x:v>
      </x:c>
      <x:c r="K1819" s="50" t="n">
        <x:v>1</x:v>
      </x:c>
      <x:c r="L1819" s="50" t="n">
        <x:v>2015</x:v>
      </x:c>
      <x:c r="M1819" s="50" t="n">
        <x:v>1</x:v>
      </x:c>
      <x:c r="N1819" s="50" t="n">
        <x:v>1</x:v>
      </x:c>
      <x:c r="O1819" s="52" t="str">
        <x:f>IF($F1819="","",$F1819*$M1819)</x:f>
      </x:c>
      <x:c r="P1819" s="54" t="str">
        <x:f>IF('Deal_Master_Wide'!$BT$262="","",'Deal_Master_Wide'!$BT$262)</x:f>
      </x:c>
      <x:c r="Q1819" s="54" t="str">
        <x:f>IF('Deal_Master_Wide'!$CA$262="","",'Deal_Master_Wide'!$CA$262)</x:f>
      </x:c>
      <x:c r="R1819" s="54" t="str">
        <x:f>IF('Deal_Master_Wide'!$CH$262="","",'Deal_Master_Wide'!$CH$262)</x:f>
      </x:c>
      <x:c r="S1819" s="54" t="str">
        <x:f>IF('Deal_Master_Wide'!$CO$262="","",'Deal_Master_Wide'!$CO$262)</x:f>
      </x:c>
      <x:c r="T1819" s="54" t="str">
        <x:f>IF('Deal_Master_Wide'!$CV$262="","",'Deal_Master_Wide'!$CV$262)</x:f>
      </x:c>
      <x:c r="U1819" s="54" t="str">
        <x:f>IF('Deal_Master_Wide'!$DC$262="","",'Deal_Master_Wide'!$DC$262)</x:f>
      </x:c>
      <x:c r="V1819" s="56" t="str">
        <x:f>IF('Deal_Master_Wide'!$DJ$262="","",'Deal_Master_Wide'!$DJ$262)</x:f>
      </x:c>
      <x:c r="W1819" s="56" t="str">
        <x:f>IF('Deal_Master_Wide'!$DQ$262="","",'Deal_Master_Wide'!$DQ$262)</x:f>
      </x:c>
      <x:c r="X1819" s="56" t="str">
        <x:f>IF('Deal_Master_Wide'!$DX$262="","",'Deal_Master_Wide'!$DX$262)</x:f>
      </x:c>
      <x:c r="Y1819" s="118" t="str">
        <x:f>IF('Deal_Master_Wide'!$EE$262="","",'Deal_Master_Wide'!$EE$262)</x:f>
      </x:c>
      <x:c r="Z1819" s="118" t="str">
        <x:f>IF('Deal_Master_Wide'!$EL$262="","",'Deal_Master_Wide'!$EL$262)</x:f>
      </x:c>
      <x:c r="AA1819" s="52" t="str">
        <x:f>IF('Deal_Master_Wide'!$AL$262="","",'Deal_Master_Wide'!$AL$262)</x:f>
        <x:v>Unknown</x:v>
      </x:c>
      <x:c r="AB1819" s="54" t="str">
        <x:f>IF('Deal_Master_Wide'!$AF$262="","",'Deal_Master_Wide'!$AF$262)</x:f>
      </x:c>
      <x:c r="AC1819" s="52" t="str">
        <x:f>IF(COUNT($P1819,$Q1819,$R1819,$S1819,$T1819,$U1819,$V1819,$W1819,$X1819)=9,"Yes","No")</x:f>
        <x:v>No</x:v>
      </x:c>
      <x:c r="AD1819" s="52" t="str">
        <x:f>IF(COUNT($Y1819,$Z1819)=2,"Yes","No")</x:f>
        <x:v>No</x:v>
      </x:c>
      <x:c r="AE1819" s="50" t="str"/>
      <x:c r="AF1819" t="str"/>
    </x:row>
    <x:row r="1820" ht="20" customHeight="1">
      <x:c r="A1820" s="50" t="str">
        <x:v>CTL-0260</x:v>
      </x:c>
      <x:c r="B1820" s="50" t="str">
        <x:v>Candidate alternative-rationale group</x:v>
      </x:c>
      <x:c r="C1820" s="52" t="str">
        <x:f>IF('Deal_Master_Wide'!$AU$262="","",'Deal_Master_Wide'!$AU$262)</x:f>
        <x:v>Not reviewed</x:v>
      </x:c>
      <x:c r="D1820" s="52" t="str">
        <x:f>IF('Deal_Master_Wide'!$AV$262="","",'Deal_Master_Wide'!$AV$262)</x:f>
        <x:v>Not assessed</x:v>
      </x:c>
      <x:c r="E1820" s="50" t="n">
        <x:v>0</x:v>
      </x:c>
      <x:c r="F1820" s="52" t="str">
        <x:f>IF(OR($C1820="High-confidence innovation-driven",$C1820="Medium-confidence innovation-driven"),1,IF($C1820="Clear alternative-rationale",0,""))</x:f>
      </x:c>
      <x:c r="G1820" s="52" t="str">
        <x:f>IF('Deal_Master_Wide'!$M$262="","",'Deal_Master_Wide'!$M$262)</x:f>
        <x:v>Review</x:v>
      </x:c>
      <x:c r="H1820" s="50" t="str">
        <x:v>PPF AS</x:v>
      </x:c>
      <x:c r="I1820" s="50" t="str">
        <x:v>Oribase Pharma</x:v>
      </x:c>
      <x:c r="J1820" s="50" t="n">
        <x:v>2014</x:v>
      </x:c>
      <x:c r="K1820" s="50" t="n">
        <x:v>2</x:v>
      </x:c>
      <x:c r="L1820" s="50" t="n">
        <x:v>2016</x:v>
      </x:c>
      <x:c r="M1820" s="50" t="n">
        <x:v>1</x:v>
      </x:c>
      <x:c r="N1820" s="50" t="n">
        <x:v>1</x:v>
      </x:c>
      <x:c r="O1820" s="52" t="str">
        <x:f>IF($F1820="","",$F1820*$M1820)</x:f>
      </x:c>
      <x:c r="P1820" s="54" t="str">
        <x:f>IF('Deal_Master_Wide'!$BU$262="","",'Deal_Master_Wide'!$BU$262)</x:f>
      </x:c>
      <x:c r="Q1820" s="54" t="str">
        <x:f>IF('Deal_Master_Wide'!$CB$262="","",'Deal_Master_Wide'!$CB$262)</x:f>
      </x:c>
      <x:c r="R1820" s="54" t="str">
        <x:f>IF('Deal_Master_Wide'!$CI$262="","",'Deal_Master_Wide'!$CI$262)</x:f>
      </x:c>
      <x:c r="S1820" s="54" t="str">
        <x:f>IF('Deal_Master_Wide'!$CP$262="","",'Deal_Master_Wide'!$CP$262)</x:f>
      </x:c>
      <x:c r="T1820" s="54" t="str">
        <x:f>IF('Deal_Master_Wide'!$CW$262="","",'Deal_Master_Wide'!$CW$262)</x:f>
      </x:c>
      <x:c r="U1820" s="54" t="str">
        <x:f>IF('Deal_Master_Wide'!$DD$262="","",'Deal_Master_Wide'!$DD$262)</x:f>
      </x:c>
      <x:c r="V1820" s="56" t="str">
        <x:f>IF('Deal_Master_Wide'!$DK$262="","",'Deal_Master_Wide'!$DK$262)</x:f>
      </x:c>
      <x:c r="W1820" s="56" t="str">
        <x:f>IF('Deal_Master_Wide'!$DR$262="","",'Deal_Master_Wide'!$DR$262)</x:f>
      </x:c>
      <x:c r="X1820" s="56" t="str">
        <x:f>IF('Deal_Master_Wide'!$DY$262="","",'Deal_Master_Wide'!$DY$262)</x:f>
      </x:c>
      <x:c r="Y1820" s="118" t="str">
        <x:f>IF('Deal_Master_Wide'!$EF$262="","",'Deal_Master_Wide'!$EF$262)</x:f>
      </x:c>
      <x:c r="Z1820" s="118" t="str">
        <x:f>IF('Deal_Master_Wide'!$EM$262="","",'Deal_Master_Wide'!$EM$262)</x:f>
      </x:c>
      <x:c r="AA1820" s="52" t="str">
        <x:f>IF('Deal_Master_Wide'!$AL$262="","",'Deal_Master_Wide'!$AL$262)</x:f>
        <x:v>Unknown</x:v>
      </x:c>
      <x:c r="AB1820" s="54" t="str">
        <x:f>IF('Deal_Master_Wide'!$AF$262="","",'Deal_Master_Wide'!$AF$262)</x:f>
      </x:c>
      <x:c r="AC1820" s="52" t="str">
        <x:f>IF(COUNT($P1820,$Q1820,$R1820,$S1820,$T1820,$U1820,$V1820,$W1820,$X1820)=9,"Yes","No")</x:f>
        <x:v>No</x:v>
      </x:c>
      <x:c r="AD1820" s="52" t="str">
        <x:f>IF(COUNT($Y1820,$Z1820)=2,"Yes","No")</x:f>
        <x:v>No</x:v>
      </x:c>
      <x:c r="AE1820" s="50" t="str"/>
      <x:c r="AF1820" t="str"/>
    </x:row>
    <x:row r="1821" ht="20" customHeight="1">
      <x:c r="A1821" s="50" t="str">
        <x:v>CTL-0260</x:v>
      </x:c>
      <x:c r="B1821" s="50" t="str">
        <x:v>Candidate alternative-rationale group</x:v>
      </x:c>
      <x:c r="C1821" s="52" t="str">
        <x:f>IF('Deal_Master_Wide'!$AU$262="","",'Deal_Master_Wide'!$AU$262)</x:f>
        <x:v>Not reviewed</x:v>
      </x:c>
      <x:c r="D1821" s="52" t="str">
        <x:f>IF('Deal_Master_Wide'!$AV$262="","",'Deal_Master_Wide'!$AV$262)</x:f>
        <x:v>Not assessed</x:v>
      </x:c>
      <x:c r="E1821" s="50" t="n">
        <x:v>0</x:v>
      </x:c>
      <x:c r="F1821" s="52" t="str">
        <x:f>IF(OR($C1821="High-confidence innovation-driven",$C1821="Medium-confidence innovation-driven"),1,IF($C1821="Clear alternative-rationale",0,""))</x:f>
      </x:c>
      <x:c r="G1821" s="52" t="str">
        <x:f>IF('Deal_Master_Wide'!$M$262="","",'Deal_Master_Wide'!$M$262)</x:f>
        <x:v>Review</x:v>
      </x:c>
      <x:c r="H1821" s="50" t="str">
        <x:v>PPF AS</x:v>
      </x:c>
      <x:c r="I1821" s="50" t="str">
        <x:v>Oribase Pharma</x:v>
      </x:c>
      <x:c r="J1821" s="50" t="n">
        <x:v>2014</x:v>
      </x:c>
      <x:c r="K1821" s="50" t="n">
        <x:v>3</x:v>
      </x:c>
      <x:c r="L1821" s="50" t="n">
        <x:v>2017</x:v>
      </x:c>
      <x:c r="M1821" s="50" t="n">
        <x:v>1</x:v>
      </x:c>
      <x:c r="N1821" s="50" t="n">
        <x:v>1</x:v>
      </x:c>
      <x:c r="O1821" s="52" t="str">
        <x:f>IF($F1821="","",$F1821*$M1821)</x:f>
      </x:c>
      <x:c r="P1821" s="54" t="str">
        <x:f>IF('Deal_Master_Wide'!$BV$262="","",'Deal_Master_Wide'!$BV$262)</x:f>
      </x:c>
      <x:c r="Q1821" s="54" t="str">
        <x:f>IF('Deal_Master_Wide'!$CC$262="","",'Deal_Master_Wide'!$CC$262)</x:f>
      </x:c>
      <x:c r="R1821" s="54" t="str">
        <x:f>IF('Deal_Master_Wide'!$CJ$262="","",'Deal_Master_Wide'!$CJ$262)</x:f>
      </x:c>
      <x:c r="S1821" s="54" t="str">
        <x:f>IF('Deal_Master_Wide'!$CQ$262="","",'Deal_Master_Wide'!$CQ$262)</x:f>
      </x:c>
      <x:c r="T1821" s="54" t="str">
        <x:f>IF('Deal_Master_Wide'!$CX$262="","",'Deal_Master_Wide'!$CX$262)</x:f>
      </x:c>
      <x:c r="U1821" s="54" t="str">
        <x:f>IF('Deal_Master_Wide'!$DE$262="","",'Deal_Master_Wide'!$DE$262)</x:f>
      </x:c>
      <x:c r="V1821" s="56" t="str">
        <x:f>IF('Deal_Master_Wide'!$DL$262="","",'Deal_Master_Wide'!$DL$262)</x:f>
      </x:c>
      <x:c r="W1821" s="56" t="str">
        <x:f>IF('Deal_Master_Wide'!$DS$262="","",'Deal_Master_Wide'!$DS$262)</x:f>
      </x:c>
      <x:c r="X1821" s="56" t="str">
        <x:f>IF('Deal_Master_Wide'!$DZ$262="","",'Deal_Master_Wide'!$DZ$262)</x:f>
      </x:c>
      <x:c r="Y1821" s="118" t="str">
        <x:f>IF('Deal_Master_Wide'!$EG$262="","",'Deal_Master_Wide'!$EG$262)</x:f>
      </x:c>
      <x:c r="Z1821" s="118" t="str">
        <x:f>IF('Deal_Master_Wide'!$EN$262="","",'Deal_Master_Wide'!$EN$262)</x:f>
      </x:c>
      <x:c r="AA1821" s="52" t="str">
        <x:f>IF('Deal_Master_Wide'!$AL$262="","",'Deal_Master_Wide'!$AL$262)</x:f>
        <x:v>Unknown</x:v>
      </x:c>
      <x:c r="AB1821" s="54" t="str">
        <x:f>IF('Deal_Master_Wide'!$AF$262="","",'Deal_Master_Wide'!$AF$262)</x:f>
      </x:c>
      <x:c r="AC1821" s="52" t="str">
        <x:f>IF(COUNT($P1821,$Q1821,$R1821,$S1821,$T1821,$U1821,$V1821,$W1821,$X1821)=9,"Yes","No")</x:f>
        <x:v>No</x:v>
      </x:c>
      <x:c r="AD1821" s="52" t="str">
        <x:f>IF(COUNT($Y1821,$Z1821)=2,"Yes","No")</x:f>
        <x:v>No</x:v>
      </x:c>
      <x:c r="AE1821" s="50" t="str"/>
      <x:c r="AF1821" t="str"/>
    </x:row>
    <x:row r="1822" ht="20" customHeight="1">
      <x:c r="A1822" s="50" t="str">
        <x:v>CTL-0261</x:v>
      </x:c>
      <x:c r="B1822" s="50" t="str">
        <x:v>Candidate alternative-rationale group</x:v>
      </x:c>
      <x:c r="C1822" s="52" t="str">
        <x:f>IF('Deal_Master_Wide'!$AU$263="","",'Deal_Master_Wide'!$AU$263)</x:f>
        <x:v>Not reviewed</x:v>
      </x:c>
      <x:c r="D1822" s="52" t="str">
        <x:f>IF('Deal_Master_Wide'!$AV$263="","",'Deal_Master_Wide'!$AV$263)</x:f>
        <x:v>Not assessed</x:v>
      </x:c>
      <x:c r="E1822" s="50" t="n">
        <x:v>0</x:v>
      </x:c>
      <x:c r="F1822" s="52" t="str">
        <x:f>IF(OR($C1822="High-confidence innovation-driven",$C1822="Medium-confidence innovation-driven"),1,IF($C1822="Clear alternative-rationale",0,""))</x:f>
      </x:c>
      <x:c r="G1822" s="52" t="str">
        <x:f>IF('Deal_Master_Wide'!$M$263="","",'Deal_Master_Wide'!$M$263)</x:f>
        <x:v>Review</x:v>
      </x:c>
      <x:c r="H1822" s="50" t="str">
        <x:v>Horizon Therapeutics Plc.</x:v>
      </x:c>
      <x:c r="I1822" s="50" t="str">
        <x:v>Vidara Therapeutics International Limited</x:v>
      </x:c>
      <x:c r="J1822" s="50" t="n">
        <x:v>2014</x:v>
      </x:c>
      <x:c r="K1822" s="50" t="n">
        <x:v>-3</x:v>
      </x:c>
      <x:c r="L1822" s="50" t="n">
        <x:v>2011</x:v>
      </x:c>
      <x:c r="M1822" s="50" t="n">
        <x:v>0</x:v>
      </x:c>
      <x:c r="N1822" s="50" t="n">
        <x:v>0</x:v>
      </x:c>
      <x:c r="O1822" s="52" t="str">
        <x:f>IF($F1822="","",$F1822*$M1822)</x:f>
      </x:c>
      <x:c r="P1822" s="54" t="str">
        <x:f>IF('Deal_Master_Wide'!$BP$263="","",'Deal_Master_Wide'!$BP$263)</x:f>
      </x:c>
      <x:c r="Q1822" s="54" t="str">
        <x:f>IF('Deal_Master_Wide'!$BW$263="","",'Deal_Master_Wide'!$BW$263)</x:f>
      </x:c>
      <x:c r="R1822" s="54" t="str">
        <x:f>IF('Deal_Master_Wide'!$CD$263="","",'Deal_Master_Wide'!$CD$263)</x:f>
      </x:c>
      <x:c r="S1822" s="54" t="str">
        <x:f>IF('Deal_Master_Wide'!$CK$263="","",'Deal_Master_Wide'!$CK$263)</x:f>
      </x:c>
      <x:c r="T1822" s="54" t="str">
        <x:f>IF('Deal_Master_Wide'!$CR$263="","",'Deal_Master_Wide'!$CR$263)</x:f>
      </x:c>
      <x:c r="U1822" s="54" t="str">
        <x:f>IF('Deal_Master_Wide'!$CY$263="","",'Deal_Master_Wide'!$CY$263)</x:f>
      </x:c>
      <x:c r="V1822" s="56" t="str">
        <x:f>IF('Deal_Master_Wide'!$DF$263="","",'Deal_Master_Wide'!$DF$263)</x:f>
      </x:c>
      <x:c r="W1822" s="56" t="str">
        <x:f>IF('Deal_Master_Wide'!$DM$263="","",'Deal_Master_Wide'!$DM$263)</x:f>
      </x:c>
      <x:c r="X1822" s="56" t="str">
        <x:f>IF('Deal_Master_Wide'!$DT$263="","",'Deal_Master_Wide'!$DT$263)</x:f>
      </x:c>
      <x:c r="Y1822" s="118" t="str">
        <x:f>IF('Deal_Master_Wide'!$EA$263="","",'Deal_Master_Wide'!$EA$263)</x:f>
      </x:c>
      <x:c r="Z1822" s="118" t="str">
        <x:f>IF('Deal_Master_Wide'!$EH$263="","",'Deal_Master_Wide'!$EH$263)</x:f>
      </x:c>
      <x:c r="AA1822" s="52" t="str">
        <x:f>IF('Deal_Master_Wide'!$AL$263="","",'Deal_Master_Wide'!$AL$263)</x:f>
        <x:v>Unknown</x:v>
      </x:c>
      <x:c r="AB1822" s="54" t="n">
        <x:f>IF('Deal_Master_Wide'!$AF$263="","",'Deal_Master_Wide'!$AF$263)</x:f>
        <x:v>660</x:v>
      </x:c>
      <x:c r="AC1822" s="52" t="str">
        <x:f>IF(COUNT($P1822,$Q1822,$R1822,$S1822,$T1822,$U1822,$V1822,$W1822,$X1822)=9,"Yes","No")</x:f>
        <x:v>No</x:v>
      </x:c>
      <x:c r="AD1822" s="52" t="str">
        <x:f>IF(COUNT($Y1822,$Z1822)=2,"Yes","No")</x:f>
        <x:v>No</x:v>
      </x:c>
      <x:c r="AE1822" s="50" t="str"/>
      <x:c r="AF1822" t="str"/>
    </x:row>
    <x:row r="1823" ht="20" customHeight="1">
      <x:c r="A1823" s="50" t="str">
        <x:v>CTL-0261</x:v>
      </x:c>
      <x:c r="B1823" s="50" t="str">
        <x:v>Candidate alternative-rationale group</x:v>
      </x:c>
      <x:c r="C1823" s="52" t="str">
        <x:f>IF('Deal_Master_Wide'!$AU$263="","",'Deal_Master_Wide'!$AU$263)</x:f>
        <x:v>Not reviewed</x:v>
      </x:c>
      <x:c r="D1823" s="52" t="str">
        <x:f>IF('Deal_Master_Wide'!$AV$263="","",'Deal_Master_Wide'!$AV$263)</x:f>
        <x:v>Not assessed</x:v>
      </x:c>
      <x:c r="E1823" s="50" t="n">
        <x:v>0</x:v>
      </x:c>
      <x:c r="F1823" s="52" t="str">
        <x:f>IF(OR($C1823="High-confidence innovation-driven",$C1823="Medium-confidence innovation-driven"),1,IF($C1823="Clear alternative-rationale",0,""))</x:f>
      </x:c>
      <x:c r="G1823" s="52" t="str">
        <x:f>IF('Deal_Master_Wide'!$M$263="","",'Deal_Master_Wide'!$M$263)</x:f>
        <x:v>Review</x:v>
      </x:c>
      <x:c r="H1823" s="50" t="str">
        <x:v>Horizon Therapeutics Plc.</x:v>
      </x:c>
      <x:c r="I1823" s="50" t="str">
        <x:v>Vidara Therapeutics International Limited</x:v>
      </x:c>
      <x:c r="J1823" s="50" t="n">
        <x:v>2014</x:v>
      </x:c>
      <x:c r="K1823" s="50" t="n">
        <x:v>-2</x:v>
      </x:c>
      <x:c r="L1823" s="50" t="n">
        <x:v>2012</x:v>
      </x:c>
      <x:c r="M1823" s="50" t="n">
        <x:v>0</x:v>
      </x:c>
      <x:c r="N1823" s="50" t="n">
        <x:v>0</x:v>
      </x:c>
      <x:c r="O1823" s="52" t="str">
        <x:f>IF($F1823="","",$F1823*$M1823)</x:f>
      </x:c>
      <x:c r="P1823" s="54" t="str">
        <x:f>IF('Deal_Master_Wide'!$BQ$263="","",'Deal_Master_Wide'!$BQ$263)</x:f>
      </x:c>
      <x:c r="Q1823" s="54" t="str">
        <x:f>IF('Deal_Master_Wide'!$BX$263="","",'Deal_Master_Wide'!$BX$263)</x:f>
      </x:c>
      <x:c r="R1823" s="54" t="str">
        <x:f>IF('Deal_Master_Wide'!$CE$263="","",'Deal_Master_Wide'!$CE$263)</x:f>
      </x:c>
      <x:c r="S1823" s="54" t="str">
        <x:f>IF('Deal_Master_Wide'!$CL$263="","",'Deal_Master_Wide'!$CL$263)</x:f>
      </x:c>
      <x:c r="T1823" s="54" t="str">
        <x:f>IF('Deal_Master_Wide'!$CS$263="","",'Deal_Master_Wide'!$CS$263)</x:f>
      </x:c>
      <x:c r="U1823" s="54" t="str">
        <x:f>IF('Deal_Master_Wide'!$CZ$263="","",'Deal_Master_Wide'!$CZ$263)</x:f>
      </x:c>
      <x:c r="V1823" s="56" t="str">
        <x:f>IF('Deal_Master_Wide'!$DG$263="","",'Deal_Master_Wide'!$DG$263)</x:f>
      </x:c>
      <x:c r="W1823" s="56" t="str">
        <x:f>IF('Deal_Master_Wide'!$DN$263="","",'Deal_Master_Wide'!$DN$263)</x:f>
      </x:c>
      <x:c r="X1823" s="56" t="str">
        <x:f>IF('Deal_Master_Wide'!$DU$263="","",'Deal_Master_Wide'!$DU$263)</x:f>
      </x:c>
      <x:c r="Y1823" s="118" t="str">
        <x:f>IF('Deal_Master_Wide'!$EB$263="","",'Deal_Master_Wide'!$EB$263)</x:f>
      </x:c>
      <x:c r="Z1823" s="118" t="str">
        <x:f>IF('Deal_Master_Wide'!$EI$263="","",'Deal_Master_Wide'!$EI$263)</x:f>
      </x:c>
      <x:c r="AA1823" s="52" t="str">
        <x:f>IF('Deal_Master_Wide'!$AL$263="","",'Deal_Master_Wide'!$AL$263)</x:f>
        <x:v>Unknown</x:v>
      </x:c>
      <x:c r="AB1823" s="54" t="n">
        <x:f>IF('Deal_Master_Wide'!$AF$263="","",'Deal_Master_Wide'!$AF$263)</x:f>
        <x:v>660</x:v>
      </x:c>
      <x:c r="AC1823" s="52" t="str">
        <x:f>IF(COUNT($P1823,$Q1823,$R1823,$S1823,$T1823,$U1823,$V1823,$W1823,$X1823)=9,"Yes","No")</x:f>
        <x:v>No</x:v>
      </x:c>
      <x:c r="AD1823" s="52" t="str">
        <x:f>IF(COUNT($Y1823,$Z1823)=2,"Yes","No")</x:f>
        <x:v>No</x:v>
      </x:c>
      <x:c r="AE1823" s="50" t="str"/>
      <x:c r="AF1823" t="str"/>
    </x:row>
    <x:row r="1824" ht="20" customHeight="1">
      <x:c r="A1824" s="50" t="str">
        <x:v>CTL-0261</x:v>
      </x:c>
      <x:c r="B1824" s="50" t="str">
        <x:v>Candidate alternative-rationale group</x:v>
      </x:c>
      <x:c r="C1824" s="52" t="str">
        <x:f>IF('Deal_Master_Wide'!$AU$263="","",'Deal_Master_Wide'!$AU$263)</x:f>
        <x:v>Not reviewed</x:v>
      </x:c>
      <x:c r="D1824" s="52" t="str">
        <x:f>IF('Deal_Master_Wide'!$AV$263="","",'Deal_Master_Wide'!$AV$263)</x:f>
        <x:v>Not assessed</x:v>
      </x:c>
      <x:c r="E1824" s="50" t="n">
        <x:v>0</x:v>
      </x:c>
      <x:c r="F1824" s="52" t="str">
        <x:f>IF(OR($C1824="High-confidence innovation-driven",$C1824="Medium-confidence innovation-driven"),1,IF($C1824="Clear alternative-rationale",0,""))</x:f>
      </x:c>
      <x:c r="G1824" s="52" t="str">
        <x:f>IF('Deal_Master_Wide'!$M$263="","",'Deal_Master_Wide'!$M$263)</x:f>
        <x:v>Review</x:v>
      </x:c>
      <x:c r="H1824" s="50" t="str">
        <x:v>Horizon Therapeutics Plc.</x:v>
      </x:c>
      <x:c r="I1824" s="50" t="str">
        <x:v>Vidara Therapeutics International Limited</x:v>
      </x:c>
      <x:c r="J1824" s="50" t="n">
        <x:v>2014</x:v>
      </x:c>
      <x:c r="K1824" s="50" t="n">
        <x:v>-1</x:v>
      </x:c>
      <x:c r="L1824" s="50" t="n">
        <x:v>2013</x:v>
      </x:c>
      <x:c r="M1824" s="50" t="n">
        <x:v>0</x:v>
      </x:c>
      <x:c r="N1824" s="50" t="n">
        <x:v>0</x:v>
      </x:c>
      <x:c r="O1824" s="52" t="str">
        <x:f>IF($F1824="","",$F1824*$M1824)</x:f>
      </x:c>
      <x:c r="P1824" s="54" t="str">
        <x:f>IF('Deal_Master_Wide'!$BR$263="","",'Deal_Master_Wide'!$BR$263)</x:f>
      </x:c>
      <x:c r="Q1824" s="54" t="str">
        <x:f>IF('Deal_Master_Wide'!$BY$263="","",'Deal_Master_Wide'!$BY$263)</x:f>
      </x:c>
      <x:c r="R1824" s="54" t="str">
        <x:f>IF('Deal_Master_Wide'!$CF$263="","",'Deal_Master_Wide'!$CF$263)</x:f>
      </x:c>
      <x:c r="S1824" s="54" t="str">
        <x:f>IF('Deal_Master_Wide'!$CM$263="","",'Deal_Master_Wide'!$CM$263)</x:f>
      </x:c>
      <x:c r="T1824" s="54" t="str">
        <x:f>IF('Deal_Master_Wide'!$CT$263="","",'Deal_Master_Wide'!$CT$263)</x:f>
      </x:c>
      <x:c r="U1824" s="54" t="str">
        <x:f>IF('Deal_Master_Wide'!$DA$263="","",'Deal_Master_Wide'!$DA$263)</x:f>
      </x:c>
      <x:c r="V1824" s="56" t="str">
        <x:f>IF('Deal_Master_Wide'!$DH$263="","",'Deal_Master_Wide'!$DH$263)</x:f>
      </x:c>
      <x:c r="W1824" s="56" t="str">
        <x:f>IF('Deal_Master_Wide'!$DO$263="","",'Deal_Master_Wide'!$DO$263)</x:f>
      </x:c>
      <x:c r="X1824" s="56" t="str">
        <x:f>IF('Deal_Master_Wide'!$DV$263="","",'Deal_Master_Wide'!$DV$263)</x:f>
      </x:c>
      <x:c r="Y1824" s="118" t="str">
        <x:f>IF('Deal_Master_Wide'!$EC$263="","",'Deal_Master_Wide'!$EC$263)</x:f>
      </x:c>
      <x:c r="Z1824" s="118" t="str">
        <x:f>IF('Deal_Master_Wide'!$EJ$263="","",'Deal_Master_Wide'!$EJ$263)</x:f>
      </x:c>
      <x:c r="AA1824" s="52" t="str">
        <x:f>IF('Deal_Master_Wide'!$AL$263="","",'Deal_Master_Wide'!$AL$263)</x:f>
        <x:v>Unknown</x:v>
      </x:c>
      <x:c r="AB1824" s="54" t="n">
        <x:f>IF('Deal_Master_Wide'!$AF$263="","",'Deal_Master_Wide'!$AF$263)</x:f>
        <x:v>660</x:v>
      </x:c>
      <x:c r="AC1824" s="52" t="str">
        <x:f>IF(COUNT($P1824,$Q1824,$R1824,$S1824,$T1824,$U1824,$V1824,$W1824,$X1824)=9,"Yes","No")</x:f>
        <x:v>No</x:v>
      </x:c>
      <x:c r="AD1824" s="52" t="str">
        <x:f>IF(COUNT($Y1824,$Z1824)=2,"Yes","No")</x:f>
        <x:v>No</x:v>
      </x:c>
      <x:c r="AE1824" s="50" t="str"/>
      <x:c r="AF1824" t="str"/>
    </x:row>
    <x:row r="1825" ht="20" customHeight="1">
      <x:c r="A1825" s="50" t="str">
        <x:v>CTL-0261</x:v>
      </x:c>
      <x:c r="B1825" s="50" t="str">
        <x:v>Candidate alternative-rationale group</x:v>
      </x:c>
      <x:c r="C1825" s="52" t="str">
        <x:f>IF('Deal_Master_Wide'!$AU$263="","",'Deal_Master_Wide'!$AU$263)</x:f>
        <x:v>Not reviewed</x:v>
      </x:c>
      <x:c r="D1825" s="52" t="str">
        <x:f>IF('Deal_Master_Wide'!$AV$263="","",'Deal_Master_Wide'!$AV$263)</x:f>
        <x:v>Not assessed</x:v>
      </x:c>
      <x:c r="E1825" s="50" t="n">
        <x:v>0</x:v>
      </x:c>
      <x:c r="F1825" s="52" t="str">
        <x:f>IF(OR($C1825="High-confidence innovation-driven",$C1825="Medium-confidence innovation-driven"),1,IF($C1825="Clear alternative-rationale",0,""))</x:f>
      </x:c>
      <x:c r="G1825" s="52" t="str">
        <x:f>IF('Deal_Master_Wide'!$M$263="","",'Deal_Master_Wide'!$M$263)</x:f>
        <x:v>Review</x:v>
      </x:c>
      <x:c r="H1825" s="50" t="str">
        <x:v>Horizon Therapeutics Plc.</x:v>
      </x:c>
      <x:c r="I1825" s="50" t="str">
        <x:v>Vidara Therapeutics International Limited</x:v>
      </x:c>
      <x:c r="J1825" s="50" t="n">
        <x:v>2014</x:v>
      </x:c>
      <x:c r="K1825" s="50" t="n">
        <x:v>0</x:v>
      </x:c>
      <x:c r="L1825" s="50" t="n">
        <x:v>2014</x:v>
      </x:c>
      <x:c r="M1825" s="50" t="n">
        <x:v>0</x:v>
      </x:c>
      <x:c r="N1825" s="50" t="n">
        <x:v>1</x:v>
      </x:c>
      <x:c r="O1825" s="52" t="str">
        <x:f>IF($F1825="","",$F1825*$M1825)</x:f>
      </x:c>
      <x:c r="P1825" s="54" t="str">
        <x:f>IF('Deal_Master_Wide'!$BS$263="","",'Deal_Master_Wide'!$BS$263)</x:f>
      </x:c>
      <x:c r="Q1825" s="54" t="str">
        <x:f>IF('Deal_Master_Wide'!$BZ$263="","",'Deal_Master_Wide'!$BZ$263)</x:f>
      </x:c>
      <x:c r="R1825" s="54" t="str">
        <x:f>IF('Deal_Master_Wide'!$CG$263="","",'Deal_Master_Wide'!$CG$263)</x:f>
      </x:c>
      <x:c r="S1825" s="54" t="str">
        <x:f>IF('Deal_Master_Wide'!$CN$263="","",'Deal_Master_Wide'!$CN$263)</x:f>
      </x:c>
      <x:c r="T1825" s="54" t="str">
        <x:f>IF('Deal_Master_Wide'!$CU$263="","",'Deal_Master_Wide'!$CU$263)</x:f>
      </x:c>
      <x:c r="U1825" s="54" t="str">
        <x:f>IF('Deal_Master_Wide'!$DB$263="","",'Deal_Master_Wide'!$DB$263)</x:f>
      </x:c>
      <x:c r="V1825" s="56" t="str">
        <x:f>IF('Deal_Master_Wide'!$DI$263="","",'Deal_Master_Wide'!$DI$263)</x:f>
      </x:c>
      <x:c r="W1825" s="56" t="str">
        <x:f>IF('Deal_Master_Wide'!$DP$263="","",'Deal_Master_Wide'!$DP$263)</x:f>
      </x:c>
      <x:c r="X1825" s="56" t="str">
        <x:f>IF('Deal_Master_Wide'!$DW$263="","",'Deal_Master_Wide'!$DW$263)</x:f>
      </x:c>
      <x:c r="Y1825" s="118" t="str">
        <x:f>IF('Deal_Master_Wide'!$ED$263="","",'Deal_Master_Wide'!$ED$263)</x:f>
      </x:c>
      <x:c r="Z1825" s="118" t="str">
        <x:f>IF('Deal_Master_Wide'!$EK$263="","",'Deal_Master_Wide'!$EK$263)</x:f>
      </x:c>
      <x:c r="AA1825" s="52" t="str">
        <x:f>IF('Deal_Master_Wide'!$AL$263="","",'Deal_Master_Wide'!$AL$263)</x:f>
        <x:v>Unknown</x:v>
      </x:c>
      <x:c r="AB1825" s="54" t="n">
        <x:f>IF('Deal_Master_Wide'!$AF$263="","",'Deal_Master_Wide'!$AF$263)</x:f>
        <x:v>660</x:v>
      </x:c>
      <x:c r="AC1825" s="52" t="str">
        <x:f>IF(COUNT($P1825,$Q1825,$R1825,$S1825,$T1825,$U1825,$V1825,$W1825,$X1825)=9,"Yes","No")</x:f>
        <x:v>No</x:v>
      </x:c>
      <x:c r="AD1825" s="52" t="str">
        <x:f>IF(COUNT($Y1825,$Z1825)=2,"Yes","No")</x:f>
        <x:v>No</x:v>
      </x:c>
      <x:c r="AE1825" s="50" t="str"/>
      <x:c r="AF1825" t="str"/>
    </x:row>
    <x:row r="1826" ht="20" customHeight="1">
      <x:c r="A1826" s="50" t="str">
        <x:v>CTL-0261</x:v>
      </x:c>
      <x:c r="B1826" s="50" t="str">
        <x:v>Candidate alternative-rationale group</x:v>
      </x:c>
      <x:c r="C1826" s="52" t="str">
        <x:f>IF('Deal_Master_Wide'!$AU$263="","",'Deal_Master_Wide'!$AU$263)</x:f>
        <x:v>Not reviewed</x:v>
      </x:c>
      <x:c r="D1826" s="52" t="str">
        <x:f>IF('Deal_Master_Wide'!$AV$263="","",'Deal_Master_Wide'!$AV$263)</x:f>
        <x:v>Not assessed</x:v>
      </x:c>
      <x:c r="E1826" s="50" t="n">
        <x:v>0</x:v>
      </x:c>
      <x:c r="F1826" s="52" t="str">
        <x:f>IF(OR($C1826="High-confidence innovation-driven",$C1826="Medium-confidence innovation-driven"),1,IF($C1826="Clear alternative-rationale",0,""))</x:f>
      </x:c>
      <x:c r="G1826" s="52" t="str">
        <x:f>IF('Deal_Master_Wide'!$M$263="","",'Deal_Master_Wide'!$M$263)</x:f>
        <x:v>Review</x:v>
      </x:c>
      <x:c r="H1826" s="50" t="str">
        <x:v>Horizon Therapeutics Plc.</x:v>
      </x:c>
      <x:c r="I1826" s="50" t="str">
        <x:v>Vidara Therapeutics International Limited</x:v>
      </x:c>
      <x:c r="J1826" s="50" t="n">
        <x:v>2014</x:v>
      </x:c>
      <x:c r="K1826" s="50" t="n">
        <x:v>1</x:v>
      </x:c>
      <x:c r="L1826" s="50" t="n">
        <x:v>2015</x:v>
      </x:c>
      <x:c r="M1826" s="50" t="n">
        <x:v>1</x:v>
      </x:c>
      <x:c r="N1826" s="50" t="n">
        <x:v>1</x:v>
      </x:c>
      <x:c r="O1826" s="52" t="str">
        <x:f>IF($F1826="","",$F1826*$M1826)</x:f>
      </x:c>
      <x:c r="P1826" s="54" t="str">
        <x:f>IF('Deal_Master_Wide'!$BT$263="","",'Deal_Master_Wide'!$BT$263)</x:f>
      </x:c>
      <x:c r="Q1826" s="54" t="str">
        <x:f>IF('Deal_Master_Wide'!$CA$263="","",'Deal_Master_Wide'!$CA$263)</x:f>
      </x:c>
      <x:c r="R1826" s="54" t="str">
        <x:f>IF('Deal_Master_Wide'!$CH$263="","",'Deal_Master_Wide'!$CH$263)</x:f>
      </x:c>
      <x:c r="S1826" s="54" t="str">
        <x:f>IF('Deal_Master_Wide'!$CO$263="","",'Deal_Master_Wide'!$CO$263)</x:f>
      </x:c>
      <x:c r="T1826" s="54" t="str">
        <x:f>IF('Deal_Master_Wide'!$CV$263="","",'Deal_Master_Wide'!$CV$263)</x:f>
      </x:c>
      <x:c r="U1826" s="54" t="str">
        <x:f>IF('Deal_Master_Wide'!$DC$263="","",'Deal_Master_Wide'!$DC$263)</x:f>
      </x:c>
      <x:c r="V1826" s="56" t="str">
        <x:f>IF('Deal_Master_Wide'!$DJ$263="","",'Deal_Master_Wide'!$DJ$263)</x:f>
      </x:c>
      <x:c r="W1826" s="56" t="str">
        <x:f>IF('Deal_Master_Wide'!$DQ$263="","",'Deal_Master_Wide'!$DQ$263)</x:f>
      </x:c>
      <x:c r="X1826" s="56" t="str">
        <x:f>IF('Deal_Master_Wide'!$DX$263="","",'Deal_Master_Wide'!$DX$263)</x:f>
      </x:c>
      <x:c r="Y1826" s="118" t="str">
        <x:f>IF('Deal_Master_Wide'!$EE$263="","",'Deal_Master_Wide'!$EE$263)</x:f>
      </x:c>
      <x:c r="Z1826" s="118" t="str">
        <x:f>IF('Deal_Master_Wide'!$EL$263="","",'Deal_Master_Wide'!$EL$263)</x:f>
      </x:c>
      <x:c r="AA1826" s="52" t="str">
        <x:f>IF('Deal_Master_Wide'!$AL$263="","",'Deal_Master_Wide'!$AL$263)</x:f>
        <x:v>Unknown</x:v>
      </x:c>
      <x:c r="AB1826" s="54" t="n">
        <x:f>IF('Deal_Master_Wide'!$AF$263="","",'Deal_Master_Wide'!$AF$263)</x:f>
        <x:v>660</x:v>
      </x:c>
      <x:c r="AC1826" s="52" t="str">
        <x:f>IF(COUNT($P1826,$Q1826,$R1826,$S1826,$T1826,$U1826,$V1826,$W1826,$X1826)=9,"Yes","No")</x:f>
        <x:v>No</x:v>
      </x:c>
      <x:c r="AD1826" s="52" t="str">
        <x:f>IF(COUNT($Y1826,$Z1826)=2,"Yes","No")</x:f>
        <x:v>No</x:v>
      </x:c>
      <x:c r="AE1826" s="50" t="str"/>
      <x:c r="AF1826" t="str"/>
    </x:row>
    <x:row r="1827" ht="20" customHeight="1">
      <x:c r="A1827" s="50" t="str">
        <x:v>CTL-0261</x:v>
      </x:c>
      <x:c r="B1827" s="50" t="str">
        <x:v>Candidate alternative-rationale group</x:v>
      </x:c>
      <x:c r="C1827" s="52" t="str">
        <x:f>IF('Deal_Master_Wide'!$AU$263="","",'Deal_Master_Wide'!$AU$263)</x:f>
        <x:v>Not reviewed</x:v>
      </x:c>
      <x:c r="D1827" s="52" t="str">
        <x:f>IF('Deal_Master_Wide'!$AV$263="","",'Deal_Master_Wide'!$AV$263)</x:f>
        <x:v>Not assessed</x:v>
      </x:c>
      <x:c r="E1827" s="50" t="n">
        <x:v>0</x:v>
      </x:c>
      <x:c r="F1827" s="52" t="str">
        <x:f>IF(OR($C1827="High-confidence innovation-driven",$C1827="Medium-confidence innovation-driven"),1,IF($C1827="Clear alternative-rationale",0,""))</x:f>
      </x:c>
      <x:c r="G1827" s="52" t="str">
        <x:f>IF('Deal_Master_Wide'!$M$263="","",'Deal_Master_Wide'!$M$263)</x:f>
        <x:v>Review</x:v>
      </x:c>
      <x:c r="H1827" s="50" t="str">
        <x:v>Horizon Therapeutics Plc.</x:v>
      </x:c>
      <x:c r="I1827" s="50" t="str">
        <x:v>Vidara Therapeutics International Limited</x:v>
      </x:c>
      <x:c r="J1827" s="50" t="n">
        <x:v>2014</x:v>
      </x:c>
      <x:c r="K1827" s="50" t="n">
        <x:v>2</x:v>
      </x:c>
      <x:c r="L1827" s="50" t="n">
        <x:v>2016</x:v>
      </x:c>
      <x:c r="M1827" s="50" t="n">
        <x:v>1</x:v>
      </x:c>
      <x:c r="N1827" s="50" t="n">
        <x:v>1</x:v>
      </x:c>
      <x:c r="O1827" s="52" t="str">
        <x:f>IF($F1827="","",$F1827*$M1827)</x:f>
      </x:c>
      <x:c r="P1827" s="54" t="str">
        <x:f>IF('Deal_Master_Wide'!$BU$263="","",'Deal_Master_Wide'!$BU$263)</x:f>
      </x:c>
      <x:c r="Q1827" s="54" t="str">
        <x:f>IF('Deal_Master_Wide'!$CB$263="","",'Deal_Master_Wide'!$CB$263)</x:f>
      </x:c>
      <x:c r="R1827" s="54" t="str">
        <x:f>IF('Deal_Master_Wide'!$CI$263="","",'Deal_Master_Wide'!$CI$263)</x:f>
      </x:c>
      <x:c r="S1827" s="54" t="str">
        <x:f>IF('Deal_Master_Wide'!$CP$263="","",'Deal_Master_Wide'!$CP$263)</x:f>
      </x:c>
      <x:c r="T1827" s="54" t="str">
        <x:f>IF('Deal_Master_Wide'!$CW$263="","",'Deal_Master_Wide'!$CW$263)</x:f>
      </x:c>
      <x:c r="U1827" s="54" t="str">
        <x:f>IF('Deal_Master_Wide'!$DD$263="","",'Deal_Master_Wide'!$DD$263)</x:f>
      </x:c>
      <x:c r="V1827" s="56" t="str">
        <x:f>IF('Deal_Master_Wide'!$DK$263="","",'Deal_Master_Wide'!$DK$263)</x:f>
      </x:c>
      <x:c r="W1827" s="56" t="str">
        <x:f>IF('Deal_Master_Wide'!$DR$263="","",'Deal_Master_Wide'!$DR$263)</x:f>
      </x:c>
      <x:c r="X1827" s="56" t="str">
        <x:f>IF('Deal_Master_Wide'!$DY$263="","",'Deal_Master_Wide'!$DY$263)</x:f>
      </x:c>
      <x:c r="Y1827" s="118" t="str">
        <x:f>IF('Deal_Master_Wide'!$EF$263="","",'Deal_Master_Wide'!$EF$263)</x:f>
      </x:c>
      <x:c r="Z1827" s="118" t="str">
        <x:f>IF('Deal_Master_Wide'!$EM$263="","",'Deal_Master_Wide'!$EM$263)</x:f>
      </x:c>
      <x:c r="AA1827" s="52" t="str">
        <x:f>IF('Deal_Master_Wide'!$AL$263="","",'Deal_Master_Wide'!$AL$263)</x:f>
        <x:v>Unknown</x:v>
      </x:c>
      <x:c r="AB1827" s="54" t="n">
        <x:f>IF('Deal_Master_Wide'!$AF$263="","",'Deal_Master_Wide'!$AF$263)</x:f>
        <x:v>660</x:v>
      </x:c>
      <x:c r="AC1827" s="52" t="str">
        <x:f>IF(COUNT($P1827,$Q1827,$R1827,$S1827,$T1827,$U1827,$V1827,$W1827,$X1827)=9,"Yes","No")</x:f>
        <x:v>No</x:v>
      </x:c>
      <x:c r="AD1827" s="52" t="str">
        <x:f>IF(COUNT($Y1827,$Z1827)=2,"Yes","No")</x:f>
        <x:v>No</x:v>
      </x:c>
      <x:c r="AE1827" s="50" t="str"/>
      <x:c r="AF1827" t="str"/>
    </x:row>
    <x:row r="1828" ht="20" customHeight="1">
      <x:c r="A1828" s="50" t="str">
        <x:v>CTL-0261</x:v>
      </x:c>
      <x:c r="B1828" s="50" t="str">
        <x:v>Candidate alternative-rationale group</x:v>
      </x:c>
      <x:c r="C1828" s="52" t="str">
        <x:f>IF('Deal_Master_Wide'!$AU$263="","",'Deal_Master_Wide'!$AU$263)</x:f>
        <x:v>Not reviewed</x:v>
      </x:c>
      <x:c r="D1828" s="52" t="str">
        <x:f>IF('Deal_Master_Wide'!$AV$263="","",'Deal_Master_Wide'!$AV$263)</x:f>
        <x:v>Not assessed</x:v>
      </x:c>
      <x:c r="E1828" s="50" t="n">
        <x:v>0</x:v>
      </x:c>
      <x:c r="F1828" s="52" t="str">
        <x:f>IF(OR($C1828="High-confidence innovation-driven",$C1828="Medium-confidence innovation-driven"),1,IF($C1828="Clear alternative-rationale",0,""))</x:f>
      </x:c>
      <x:c r="G1828" s="52" t="str">
        <x:f>IF('Deal_Master_Wide'!$M$263="","",'Deal_Master_Wide'!$M$263)</x:f>
        <x:v>Review</x:v>
      </x:c>
      <x:c r="H1828" s="50" t="str">
        <x:v>Horizon Therapeutics Plc.</x:v>
      </x:c>
      <x:c r="I1828" s="50" t="str">
        <x:v>Vidara Therapeutics International Limited</x:v>
      </x:c>
      <x:c r="J1828" s="50" t="n">
        <x:v>2014</x:v>
      </x:c>
      <x:c r="K1828" s="50" t="n">
        <x:v>3</x:v>
      </x:c>
      <x:c r="L1828" s="50" t="n">
        <x:v>2017</x:v>
      </x:c>
      <x:c r="M1828" s="50" t="n">
        <x:v>1</x:v>
      </x:c>
      <x:c r="N1828" s="50" t="n">
        <x:v>1</x:v>
      </x:c>
      <x:c r="O1828" s="52" t="str">
        <x:f>IF($F1828="","",$F1828*$M1828)</x:f>
      </x:c>
      <x:c r="P1828" s="54" t="str">
        <x:f>IF('Deal_Master_Wide'!$BV$263="","",'Deal_Master_Wide'!$BV$263)</x:f>
      </x:c>
      <x:c r="Q1828" s="54" t="str">
        <x:f>IF('Deal_Master_Wide'!$CC$263="","",'Deal_Master_Wide'!$CC$263)</x:f>
      </x:c>
      <x:c r="R1828" s="54" t="str">
        <x:f>IF('Deal_Master_Wide'!$CJ$263="","",'Deal_Master_Wide'!$CJ$263)</x:f>
      </x:c>
      <x:c r="S1828" s="54" t="str">
        <x:f>IF('Deal_Master_Wide'!$CQ$263="","",'Deal_Master_Wide'!$CQ$263)</x:f>
      </x:c>
      <x:c r="T1828" s="54" t="str">
        <x:f>IF('Deal_Master_Wide'!$CX$263="","",'Deal_Master_Wide'!$CX$263)</x:f>
      </x:c>
      <x:c r="U1828" s="54" t="str">
        <x:f>IF('Deal_Master_Wide'!$DE$263="","",'Deal_Master_Wide'!$DE$263)</x:f>
      </x:c>
      <x:c r="V1828" s="56" t="str">
        <x:f>IF('Deal_Master_Wide'!$DL$263="","",'Deal_Master_Wide'!$DL$263)</x:f>
      </x:c>
      <x:c r="W1828" s="56" t="str">
        <x:f>IF('Deal_Master_Wide'!$DS$263="","",'Deal_Master_Wide'!$DS$263)</x:f>
      </x:c>
      <x:c r="X1828" s="56" t="str">
        <x:f>IF('Deal_Master_Wide'!$DZ$263="","",'Deal_Master_Wide'!$DZ$263)</x:f>
      </x:c>
      <x:c r="Y1828" s="118" t="str">
        <x:f>IF('Deal_Master_Wide'!$EG$263="","",'Deal_Master_Wide'!$EG$263)</x:f>
      </x:c>
      <x:c r="Z1828" s="118" t="str">
        <x:f>IF('Deal_Master_Wide'!$EN$263="","",'Deal_Master_Wide'!$EN$263)</x:f>
      </x:c>
      <x:c r="AA1828" s="52" t="str">
        <x:f>IF('Deal_Master_Wide'!$AL$263="","",'Deal_Master_Wide'!$AL$263)</x:f>
        <x:v>Unknown</x:v>
      </x:c>
      <x:c r="AB1828" s="54" t="n">
        <x:f>IF('Deal_Master_Wide'!$AF$263="","",'Deal_Master_Wide'!$AF$263)</x:f>
        <x:v>660</x:v>
      </x:c>
      <x:c r="AC1828" s="52" t="str">
        <x:f>IF(COUNT($P1828,$Q1828,$R1828,$S1828,$T1828,$U1828,$V1828,$W1828,$X1828)=9,"Yes","No")</x:f>
        <x:v>No</x:v>
      </x:c>
      <x:c r="AD1828" s="52" t="str">
        <x:f>IF(COUNT($Y1828,$Z1828)=2,"Yes","No")</x:f>
        <x:v>No</x:v>
      </x:c>
      <x:c r="AE1828" s="50" t="str"/>
      <x:c r="AF1828" t="str"/>
    </x:row>
    <x:row r="1829" ht="20" customHeight="1">
      <x:c r="A1829" s="50" t="str">
        <x:v>CTL-0262</x:v>
      </x:c>
      <x:c r="B1829" s="50" t="str">
        <x:v>Candidate alternative-rationale group</x:v>
      </x:c>
      <x:c r="C1829" s="52" t="str">
        <x:f>IF('Deal_Master_Wide'!$AU$264="","",'Deal_Master_Wide'!$AU$264)</x:f>
        <x:v>Not reviewed</x:v>
      </x:c>
      <x:c r="D1829" s="52" t="str">
        <x:f>IF('Deal_Master_Wide'!$AV$264="","",'Deal_Master_Wide'!$AV$264)</x:f>
        <x:v>Not assessed</x:v>
      </x:c>
      <x:c r="E1829" s="50" t="n">
        <x:v>0</x:v>
      </x:c>
      <x:c r="F1829" s="52" t="str">
        <x:f>IF(OR($C1829="High-confidence innovation-driven",$C1829="Medium-confidence innovation-driven"),1,IF($C1829="Clear alternative-rationale",0,""))</x:f>
      </x:c>
      <x:c r="G1829" s="52" t="str">
        <x:f>IF('Deal_Master_Wide'!$M$264="","",'Deal_Master_Wide'!$M$264)</x:f>
        <x:v>Review</x:v>
      </x:c>
      <x:c r="H1829" s="50" t="str">
        <x:v>Charles River Laboratories International, Inc.</x:v>
      </x:c>
      <x:c r="I1829" s="50" t="str">
        <x:v>Argenta Discovery 2009 Ltd (Inactive); BioFocus DPI Limited</x:v>
      </x:c>
      <x:c r="J1829" s="50" t="n">
        <x:v>2014</x:v>
      </x:c>
      <x:c r="K1829" s="50" t="n">
        <x:v>-3</x:v>
      </x:c>
      <x:c r="L1829" s="50" t="n">
        <x:v>2011</x:v>
      </x:c>
      <x:c r="M1829" s="50" t="n">
        <x:v>0</x:v>
      </x:c>
      <x:c r="N1829" s="50" t="n">
        <x:v>0</x:v>
      </x:c>
      <x:c r="O1829" s="52" t="str">
        <x:f>IF($F1829="","",$F1829*$M1829)</x:f>
      </x:c>
      <x:c r="P1829" s="54" t="str">
        <x:f>IF('Deal_Master_Wide'!$BP$264="","",'Deal_Master_Wide'!$BP$264)</x:f>
      </x:c>
      <x:c r="Q1829" s="54" t="str">
        <x:f>IF('Deal_Master_Wide'!$BW$264="","",'Deal_Master_Wide'!$BW$264)</x:f>
      </x:c>
      <x:c r="R1829" s="54" t="str">
        <x:f>IF('Deal_Master_Wide'!$CD$264="","",'Deal_Master_Wide'!$CD$264)</x:f>
      </x:c>
      <x:c r="S1829" s="54" t="str">
        <x:f>IF('Deal_Master_Wide'!$CK$264="","",'Deal_Master_Wide'!$CK$264)</x:f>
      </x:c>
      <x:c r="T1829" s="54" t="str">
        <x:f>IF('Deal_Master_Wide'!$CR$264="","",'Deal_Master_Wide'!$CR$264)</x:f>
      </x:c>
      <x:c r="U1829" s="54" t="str">
        <x:f>IF('Deal_Master_Wide'!$CY$264="","",'Deal_Master_Wide'!$CY$264)</x:f>
      </x:c>
      <x:c r="V1829" s="56" t="str">
        <x:f>IF('Deal_Master_Wide'!$DF$264="","",'Deal_Master_Wide'!$DF$264)</x:f>
      </x:c>
      <x:c r="W1829" s="56" t="str">
        <x:f>IF('Deal_Master_Wide'!$DM$264="","",'Deal_Master_Wide'!$DM$264)</x:f>
      </x:c>
      <x:c r="X1829" s="56" t="str">
        <x:f>IF('Deal_Master_Wide'!$DT$264="","",'Deal_Master_Wide'!$DT$264)</x:f>
      </x:c>
      <x:c r="Y1829" s="118" t="str">
        <x:f>IF('Deal_Master_Wide'!$EA$264="","",'Deal_Master_Wide'!$EA$264)</x:f>
      </x:c>
      <x:c r="Z1829" s="118" t="str">
        <x:f>IF('Deal_Master_Wide'!$EH$264="","",'Deal_Master_Wide'!$EH$264)</x:f>
      </x:c>
      <x:c r="AA1829" s="52" t="str">
        <x:f>IF('Deal_Master_Wide'!$AL$264="","",'Deal_Master_Wide'!$AL$264)</x:f>
        <x:v>Unknown</x:v>
      </x:c>
      <x:c r="AB1829" s="54" t="n">
        <x:f>IF('Deal_Master_Wide'!$AF$264="","",'Deal_Master_Wide'!$AF$264)</x:f>
        <x:v>186</x:v>
      </x:c>
      <x:c r="AC1829" s="52" t="str">
        <x:f>IF(COUNT($P1829,$Q1829,$R1829,$S1829,$T1829,$U1829,$V1829,$W1829,$X1829)=9,"Yes","No")</x:f>
        <x:v>No</x:v>
      </x:c>
      <x:c r="AD1829" s="52" t="str">
        <x:f>IF(COUNT($Y1829,$Z1829)=2,"Yes","No")</x:f>
        <x:v>No</x:v>
      </x:c>
      <x:c r="AE1829" s="50" t="str"/>
      <x:c r="AF1829" t="str"/>
    </x:row>
    <x:row r="1830" ht="20" customHeight="1">
      <x:c r="A1830" s="50" t="str">
        <x:v>CTL-0262</x:v>
      </x:c>
      <x:c r="B1830" s="50" t="str">
        <x:v>Candidate alternative-rationale group</x:v>
      </x:c>
      <x:c r="C1830" s="52" t="str">
        <x:f>IF('Deal_Master_Wide'!$AU$264="","",'Deal_Master_Wide'!$AU$264)</x:f>
        <x:v>Not reviewed</x:v>
      </x:c>
      <x:c r="D1830" s="52" t="str">
        <x:f>IF('Deal_Master_Wide'!$AV$264="","",'Deal_Master_Wide'!$AV$264)</x:f>
        <x:v>Not assessed</x:v>
      </x:c>
      <x:c r="E1830" s="50" t="n">
        <x:v>0</x:v>
      </x:c>
      <x:c r="F1830" s="52" t="str">
        <x:f>IF(OR($C1830="High-confidence innovation-driven",$C1830="Medium-confidence innovation-driven"),1,IF($C1830="Clear alternative-rationale",0,""))</x:f>
      </x:c>
      <x:c r="G1830" s="52" t="str">
        <x:f>IF('Deal_Master_Wide'!$M$264="","",'Deal_Master_Wide'!$M$264)</x:f>
        <x:v>Review</x:v>
      </x:c>
      <x:c r="H1830" s="50" t="str">
        <x:v>Charles River Laboratories International, Inc.</x:v>
      </x:c>
      <x:c r="I1830" s="50" t="str">
        <x:v>Argenta Discovery 2009 Ltd (Inactive); BioFocus DPI Limited</x:v>
      </x:c>
      <x:c r="J1830" s="50" t="n">
        <x:v>2014</x:v>
      </x:c>
      <x:c r="K1830" s="50" t="n">
        <x:v>-2</x:v>
      </x:c>
      <x:c r="L1830" s="50" t="n">
        <x:v>2012</x:v>
      </x:c>
      <x:c r="M1830" s="50" t="n">
        <x:v>0</x:v>
      </x:c>
      <x:c r="N1830" s="50" t="n">
        <x:v>0</x:v>
      </x:c>
      <x:c r="O1830" s="52" t="str">
        <x:f>IF($F1830="","",$F1830*$M1830)</x:f>
      </x:c>
      <x:c r="P1830" s="54" t="str">
        <x:f>IF('Deal_Master_Wide'!$BQ$264="","",'Deal_Master_Wide'!$BQ$264)</x:f>
      </x:c>
      <x:c r="Q1830" s="54" t="str">
        <x:f>IF('Deal_Master_Wide'!$BX$264="","",'Deal_Master_Wide'!$BX$264)</x:f>
      </x:c>
      <x:c r="R1830" s="54" t="str">
        <x:f>IF('Deal_Master_Wide'!$CE$264="","",'Deal_Master_Wide'!$CE$264)</x:f>
      </x:c>
      <x:c r="S1830" s="54" t="str">
        <x:f>IF('Deal_Master_Wide'!$CL$264="","",'Deal_Master_Wide'!$CL$264)</x:f>
      </x:c>
      <x:c r="T1830" s="54" t="str">
        <x:f>IF('Deal_Master_Wide'!$CS$264="","",'Deal_Master_Wide'!$CS$264)</x:f>
      </x:c>
      <x:c r="U1830" s="54" t="str">
        <x:f>IF('Deal_Master_Wide'!$CZ$264="","",'Deal_Master_Wide'!$CZ$264)</x:f>
      </x:c>
      <x:c r="V1830" s="56" t="str">
        <x:f>IF('Deal_Master_Wide'!$DG$264="","",'Deal_Master_Wide'!$DG$264)</x:f>
      </x:c>
      <x:c r="W1830" s="56" t="str">
        <x:f>IF('Deal_Master_Wide'!$DN$264="","",'Deal_Master_Wide'!$DN$264)</x:f>
      </x:c>
      <x:c r="X1830" s="56" t="str">
        <x:f>IF('Deal_Master_Wide'!$DU$264="","",'Deal_Master_Wide'!$DU$264)</x:f>
      </x:c>
      <x:c r="Y1830" s="118" t="str">
        <x:f>IF('Deal_Master_Wide'!$EB$264="","",'Deal_Master_Wide'!$EB$264)</x:f>
      </x:c>
      <x:c r="Z1830" s="118" t="str">
        <x:f>IF('Deal_Master_Wide'!$EI$264="","",'Deal_Master_Wide'!$EI$264)</x:f>
      </x:c>
      <x:c r="AA1830" s="52" t="str">
        <x:f>IF('Deal_Master_Wide'!$AL$264="","",'Deal_Master_Wide'!$AL$264)</x:f>
        <x:v>Unknown</x:v>
      </x:c>
      <x:c r="AB1830" s="54" t="n">
        <x:f>IF('Deal_Master_Wide'!$AF$264="","",'Deal_Master_Wide'!$AF$264)</x:f>
        <x:v>186</x:v>
      </x:c>
      <x:c r="AC1830" s="52" t="str">
        <x:f>IF(COUNT($P1830,$Q1830,$R1830,$S1830,$T1830,$U1830,$V1830,$W1830,$X1830)=9,"Yes","No")</x:f>
        <x:v>No</x:v>
      </x:c>
      <x:c r="AD1830" s="52" t="str">
        <x:f>IF(COUNT($Y1830,$Z1830)=2,"Yes","No")</x:f>
        <x:v>No</x:v>
      </x:c>
      <x:c r="AE1830" s="50" t="str"/>
      <x:c r="AF1830" t="str"/>
    </x:row>
    <x:row r="1831" ht="20" customHeight="1">
      <x:c r="A1831" s="50" t="str">
        <x:v>CTL-0262</x:v>
      </x:c>
      <x:c r="B1831" s="50" t="str">
        <x:v>Candidate alternative-rationale group</x:v>
      </x:c>
      <x:c r="C1831" s="52" t="str">
        <x:f>IF('Deal_Master_Wide'!$AU$264="","",'Deal_Master_Wide'!$AU$264)</x:f>
        <x:v>Not reviewed</x:v>
      </x:c>
      <x:c r="D1831" s="52" t="str">
        <x:f>IF('Deal_Master_Wide'!$AV$264="","",'Deal_Master_Wide'!$AV$264)</x:f>
        <x:v>Not assessed</x:v>
      </x:c>
      <x:c r="E1831" s="50" t="n">
        <x:v>0</x:v>
      </x:c>
      <x:c r="F1831" s="52" t="str">
        <x:f>IF(OR($C1831="High-confidence innovation-driven",$C1831="Medium-confidence innovation-driven"),1,IF($C1831="Clear alternative-rationale",0,""))</x:f>
      </x:c>
      <x:c r="G1831" s="52" t="str">
        <x:f>IF('Deal_Master_Wide'!$M$264="","",'Deal_Master_Wide'!$M$264)</x:f>
        <x:v>Review</x:v>
      </x:c>
      <x:c r="H1831" s="50" t="str">
        <x:v>Charles River Laboratories International, Inc.</x:v>
      </x:c>
      <x:c r="I1831" s="50" t="str">
        <x:v>Argenta Discovery 2009 Ltd (Inactive); BioFocus DPI Limited</x:v>
      </x:c>
      <x:c r="J1831" s="50" t="n">
        <x:v>2014</x:v>
      </x:c>
      <x:c r="K1831" s="50" t="n">
        <x:v>-1</x:v>
      </x:c>
      <x:c r="L1831" s="50" t="n">
        <x:v>2013</x:v>
      </x:c>
      <x:c r="M1831" s="50" t="n">
        <x:v>0</x:v>
      </x:c>
      <x:c r="N1831" s="50" t="n">
        <x:v>0</x:v>
      </x:c>
      <x:c r="O1831" s="52" t="str">
        <x:f>IF($F1831="","",$F1831*$M1831)</x:f>
      </x:c>
      <x:c r="P1831" s="54" t="str">
        <x:f>IF('Deal_Master_Wide'!$BR$264="","",'Deal_Master_Wide'!$BR$264)</x:f>
      </x:c>
      <x:c r="Q1831" s="54" t="str">
        <x:f>IF('Deal_Master_Wide'!$BY$264="","",'Deal_Master_Wide'!$BY$264)</x:f>
      </x:c>
      <x:c r="R1831" s="54" t="str">
        <x:f>IF('Deal_Master_Wide'!$CF$264="","",'Deal_Master_Wide'!$CF$264)</x:f>
      </x:c>
      <x:c r="S1831" s="54" t="str">
        <x:f>IF('Deal_Master_Wide'!$CM$264="","",'Deal_Master_Wide'!$CM$264)</x:f>
      </x:c>
      <x:c r="T1831" s="54" t="str">
        <x:f>IF('Deal_Master_Wide'!$CT$264="","",'Deal_Master_Wide'!$CT$264)</x:f>
      </x:c>
      <x:c r="U1831" s="54" t="str">
        <x:f>IF('Deal_Master_Wide'!$DA$264="","",'Deal_Master_Wide'!$DA$264)</x:f>
      </x:c>
      <x:c r="V1831" s="56" t="str">
        <x:f>IF('Deal_Master_Wide'!$DH$264="","",'Deal_Master_Wide'!$DH$264)</x:f>
      </x:c>
      <x:c r="W1831" s="56" t="str">
        <x:f>IF('Deal_Master_Wide'!$DO$264="","",'Deal_Master_Wide'!$DO$264)</x:f>
      </x:c>
      <x:c r="X1831" s="56" t="str">
        <x:f>IF('Deal_Master_Wide'!$DV$264="","",'Deal_Master_Wide'!$DV$264)</x:f>
      </x:c>
      <x:c r="Y1831" s="118" t="str">
        <x:f>IF('Deal_Master_Wide'!$EC$264="","",'Deal_Master_Wide'!$EC$264)</x:f>
      </x:c>
      <x:c r="Z1831" s="118" t="str">
        <x:f>IF('Deal_Master_Wide'!$EJ$264="","",'Deal_Master_Wide'!$EJ$264)</x:f>
      </x:c>
      <x:c r="AA1831" s="52" t="str">
        <x:f>IF('Deal_Master_Wide'!$AL$264="","",'Deal_Master_Wide'!$AL$264)</x:f>
        <x:v>Unknown</x:v>
      </x:c>
      <x:c r="AB1831" s="54" t="n">
        <x:f>IF('Deal_Master_Wide'!$AF$264="","",'Deal_Master_Wide'!$AF$264)</x:f>
        <x:v>186</x:v>
      </x:c>
      <x:c r="AC1831" s="52" t="str">
        <x:f>IF(COUNT($P1831,$Q1831,$R1831,$S1831,$T1831,$U1831,$V1831,$W1831,$X1831)=9,"Yes","No")</x:f>
        <x:v>No</x:v>
      </x:c>
      <x:c r="AD1831" s="52" t="str">
        <x:f>IF(COUNT($Y1831,$Z1831)=2,"Yes","No")</x:f>
        <x:v>No</x:v>
      </x:c>
      <x:c r="AE1831" s="50" t="str"/>
      <x:c r="AF1831" t="str"/>
    </x:row>
    <x:row r="1832" ht="20" customHeight="1">
      <x:c r="A1832" s="50" t="str">
        <x:v>CTL-0262</x:v>
      </x:c>
      <x:c r="B1832" s="50" t="str">
        <x:v>Candidate alternative-rationale group</x:v>
      </x:c>
      <x:c r="C1832" s="52" t="str">
        <x:f>IF('Deal_Master_Wide'!$AU$264="","",'Deal_Master_Wide'!$AU$264)</x:f>
        <x:v>Not reviewed</x:v>
      </x:c>
      <x:c r="D1832" s="52" t="str">
        <x:f>IF('Deal_Master_Wide'!$AV$264="","",'Deal_Master_Wide'!$AV$264)</x:f>
        <x:v>Not assessed</x:v>
      </x:c>
      <x:c r="E1832" s="50" t="n">
        <x:v>0</x:v>
      </x:c>
      <x:c r="F1832" s="52" t="str">
        <x:f>IF(OR($C1832="High-confidence innovation-driven",$C1832="Medium-confidence innovation-driven"),1,IF($C1832="Clear alternative-rationale",0,""))</x:f>
      </x:c>
      <x:c r="G1832" s="52" t="str">
        <x:f>IF('Deal_Master_Wide'!$M$264="","",'Deal_Master_Wide'!$M$264)</x:f>
        <x:v>Review</x:v>
      </x:c>
      <x:c r="H1832" s="50" t="str">
        <x:v>Charles River Laboratories International, Inc.</x:v>
      </x:c>
      <x:c r="I1832" s="50" t="str">
        <x:v>Argenta Discovery 2009 Ltd (Inactive); BioFocus DPI Limited</x:v>
      </x:c>
      <x:c r="J1832" s="50" t="n">
        <x:v>2014</x:v>
      </x:c>
      <x:c r="K1832" s="50" t="n">
        <x:v>0</x:v>
      </x:c>
      <x:c r="L1832" s="50" t="n">
        <x:v>2014</x:v>
      </x:c>
      <x:c r="M1832" s="50" t="n">
        <x:v>0</x:v>
      </x:c>
      <x:c r="N1832" s="50" t="n">
        <x:v>1</x:v>
      </x:c>
      <x:c r="O1832" s="52" t="str">
        <x:f>IF($F1832="","",$F1832*$M1832)</x:f>
      </x:c>
      <x:c r="P1832" s="54" t="str">
        <x:f>IF('Deal_Master_Wide'!$BS$264="","",'Deal_Master_Wide'!$BS$264)</x:f>
      </x:c>
      <x:c r="Q1832" s="54" t="str">
        <x:f>IF('Deal_Master_Wide'!$BZ$264="","",'Deal_Master_Wide'!$BZ$264)</x:f>
      </x:c>
      <x:c r="R1832" s="54" t="str">
        <x:f>IF('Deal_Master_Wide'!$CG$264="","",'Deal_Master_Wide'!$CG$264)</x:f>
      </x:c>
      <x:c r="S1832" s="54" t="str">
        <x:f>IF('Deal_Master_Wide'!$CN$264="","",'Deal_Master_Wide'!$CN$264)</x:f>
      </x:c>
      <x:c r="T1832" s="54" t="str">
        <x:f>IF('Deal_Master_Wide'!$CU$264="","",'Deal_Master_Wide'!$CU$264)</x:f>
      </x:c>
      <x:c r="U1832" s="54" t="str">
        <x:f>IF('Deal_Master_Wide'!$DB$264="","",'Deal_Master_Wide'!$DB$264)</x:f>
      </x:c>
      <x:c r="V1832" s="56" t="str">
        <x:f>IF('Deal_Master_Wide'!$DI$264="","",'Deal_Master_Wide'!$DI$264)</x:f>
      </x:c>
      <x:c r="W1832" s="56" t="str">
        <x:f>IF('Deal_Master_Wide'!$DP$264="","",'Deal_Master_Wide'!$DP$264)</x:f>
      </x:c>
      <x:c r="X1832" s="56" t="str">
        <x:f>IF('Deal_Master_Wide'!$DW$264="","",'Deal_Master_Wide'!$DW$264)</x:f>
      </x:c>
      <x:c r="Y1832" s="118" t="str">
        <x:f>IF('Deal_Master_Wide'!$ED$264="","",'Deal_Master_Wide'!$ED$264)</x:f>
      </x:c>
      <x:c r="Z1832" s="118" t="str">
        <x:f>IF('Deal_Master_Wide'!$EK$264="","",'Deal_Master_Wide'!$EK$264)</x:f>
      </x:c>
      <x:c r="AA1832" s="52" t="str">
        <x:f>IF('Deal_Master_Wide'!$AL$264="","",'Deal_Master_Wide'!$AL$264)</x:f>
        <x:v>Unknown</x:v>
      </x:c>
      <x:c r="AB1832" s="54" t="n">
        <x:f>IF('Deal_Master_Wide'!$AF$264="","",'Deal_Master_Wide'!$AF$264)</x:f>
        <x:v>186</x:v>
      </x:c>
      <x:c r="AC1832" s="52" t="str">
        <x:f>IF(COUNT($P1832,$Q1832,$R1832,$S1832,$T1832,$U1832,$V1832,$W1832,$X1832)=9,"Yes","No")</x:f>
        <x:v>No</x:v>
      </x:c>
      <x:c r="AD1832" s="52" t="str">
        <x:f>IF(COUNT($Y1832,$Z1832)=2,"Yes","No")</x:f>
        <x:v>No</x:v>
      </x:c>
      <x:c r="AE1832" s="50" t="str"/>
      <x:c r="AF1832" t="str"/>
    </x:row>
    <x:row r="1833" ht="20" customHeight="1">
      <x:c r="A1833" s="50" t="str">
        <x:v>CTL-0262</x:v>
      </x:c>
      <x:c r="B1833" s="50" t="str">
        <x:v>Candidate alternative-rationale group</x:v>
      </x:c>
      <x:c r="C1833" s="52" t="str">
        <x:f>IF('Deal_Master_Wide'!$AU$264="","",'Deal_Master_Wide'!$AU$264)</x:f>
        <x:v>Not reviewed</x:v>
      </x:c>
      <x:c r="D1833" s="52" t="str">
        <x:f>IF('Deal_Master_Wide'!$AV$264="","",'Deal_Master_Wide'!$AV$264)</x:f>
        <x:v>Not assessed</x:v>
      </x:c>
      <x:c r="E1833" s="50" t="n">
        <x:v>0</x:v>
      </x:c>
      <x:c r="F1833" s="52" t="str">
        <x:f>IF(OR($C1833="High-confidence innovation-driven",$C1833="Medium-confidence innovation-driven"),1,IF($C1833="Clear alternative-rationale",0,""))</x:f>
      </x:c>
      <x:c r="G1833" s="52" t="str">
        <x:f>IF('Deal_Master_Wide'!$M$264="","",'Deal_Master_Wide'!$M$264)</x:f>
        <x:v>Review</x:v>
      </x:c>
      <x:c r="H1833" s="50" t="str">
        <x:v>Charles River Laboratories International, Inc.</x:v>
      </x:c>
      <x:c r="I1833" s="50" t="str">
        <x:v>Argenta Discovery 2009 Ltd (Inactive); BioFocus DPI Limited</x:v>
      </x:c>
      <x:c r="J1833" s="50" t="n">
        <x:v>2014</x:v>
      </x:c>
      <x:c r="K1833" s="50" t="n">
        <x:v>1</x:v>
      </x:c>
      <x:c r="L1833" s="50" t="n">
        <x:v>2015</x:v>
      </x:c>
      <x:c r="M1833" s="50" t="n">
        <x:v>1</x:v>
      </x:c>
      <x:c r="N1833" s="50" t="n">
        <x:v>1</x:v>
      </x:c>
      <x:c r="O1833" s="52" t="str">
        <x:f>IF($F1833="","",$F1833*$M1833)</x:f>
      </x:c>
      <x:c r="P1833" s="54" t="str">
        <x:f>IF('Deal_Master_Wide'!$BT$264="","",'Deal_Master_Wide'!$BT$264)</x:f>
      </x:c>
      <x:c r="Q1833" s="54" t="str">
        <x:f>IF('Deal_Master_Wide'!$CA$264="","",'Deal_Master_Wide'!$CA$264)</x:f>
      </x:c>
      <x:c r="R1833" s="54" t="str">
        <x:f>IF('Deal_Master_Wide'!$CH$264="","",'Deal_Master_Wide'!$CH$264)</x:f>
      </x:c>
      <x:c r="S1833" s="54" t="str">
        <x:f>IF('Deal_Master_Wide'!$CO$264="","",'Deal_Master_Wide'!$CO$264)</x:f>
      </x:c>
      <x:c r="T1833" s="54" t="str">
        <x:f>IF('Deal_Master_Wide'!$CV$264="","",'Deal_Master_Wide'!$CV$264)</x:f>
      </x:c>
      <x:c r="U1833" s="54" t="str">
        <x:f>IF('Deal_Master_Wide'!$DC$264="","",'Deal_Master_Wide'!$DC$264)</x:f>
      </x:c>
      <x:c r="V1833" s="56" t="str">
        <x:f>IF('Deal_Master_Wide'!$DJ$264="","",'Deal_Master_Wide'!$DJ$264)</x:f>
      </x:c>
      <x:c r="W1833" s="56" t="str">
        <x:f>IF('Deal_Master_Wide'!$DQ$264="","",'Deal_Master_Wide'!$DQ$264)</x:f>
      </x:c>
      <x:c r="X1833" s="56" t="str">
        <x:f>IF('Deal_Master_Wide'!$DX$264="","",'Deal_Master_Wide'!$DX$264)</x:f>
      </x:c>
      <x:c r="Y1833" s="118" t="str">
        <x:f>IF('Deal_Master_Wide'!$EE$264="","",'Deal_Master_Wide'!$EE$264)</x:f>
      </x:c>
      <x:c r="Z1833" s="118" t="str">
        <x:f>IF('Deal_Master_Wide'!$EL$264="","",'Deal_Master_Wide'!$EL$264)</x:f>
      </x:c>
      <x:c r="AA1833" s="52" t="str">
        <x:f>IF('Deal_Master_Wide'!$AL$264="","",'Deal_Master_Wide'!$AL$264)</x:f>
        <x:v>Unknown</x:v>
      </x:c>
      <x:c r="AB1833" s="54" t="n">
        <x:f>IF('Deal_Master_Wide'!$AF$264="","",'Deal_Master_Wide'!$AF$264)</x:f>
        <x:v>186</x:v>
      </x:c>
      <x:c r="AC1833" s="52" t="str">
        <x:f>IF(COUNT($P1833,$Q1833,$R1833,$S1833,$T1833,$U1833,$V1833,$W1833,$X1833)=9,"Yes","No")</x:f>
        <x:v>No</x:v>
      </x:c>
      <x:c r="AD1833" s="52" t="str">
        <x:f>IF(COUNT($Y1833,$Z1833)=2,"Yes","No")</x:f>
        <x:v>No</x:v>
      </x:c>
      <x:c r="AE1833" s="50" t="str"/>
      <x:c r="AF1833" t="str"/>
    </x:row>
    <x:row r="1834" ht="20" customHeight="1">
      <x:c r="A1834" s="50" t="str">
        <x:v>CTL-0262</x:v>
      </x:c>
      <x:c r="B1834" s="50" t="str">
        <x:v>Candidate alternative-rationale group</x:v>
      </x:c>
      <x:c r="C1834" s="52" t="str">
        <x:f>IF('Deal_Master_Wide'!$AU$264="","",'Deal_Master_Wide'!$AU$264)</x:f>
        <x:v>Not reviewed</x:v>
      </x:c>
      <x:c r="D1834" s="52" t="str">
        <x:f>IF('Deal_Master_Wide'!$AV$264="","",'Deal_Master_Wide'!$AV$264)</x:f>
        <x:v>Not assessed</x:v>
      </x:c>
      <x:c r="E1834" s="50" t="n">
        <x:v>0</x:v>
      </x:c>
      <x:c r="F1834" s="52" t="str">
        <x:f>IF(OR($C1834="High-confidence innovation-driven",$C1834="Medium-confidence innovation-driven"),1,IF($C1834="Clear alternative-rationale",0,""))</x:f>
      </x:c>
      <x:c r="G1834" s="52" t="str">
        <x:f>IF('Deal_Master_Wide'!$M$264="","",'Deal_Master_Wide'!$M$264)</x:f>
        <x:v>Review</x:v>
      </x:c>
      <x:c r="H1834" s="50" t="str">
        <x:v>Charles River Laboratories International, Inc.</x:v>
      </x:c>
      <x:c r="I1834" s="50" t="str">
        <x:v>Argenta Discovery 2009 Ltd (Inactive); BioFocus DPI Limited</x:v>
      </x:c>
      <x:c r="J1834" s="50" t="n">
        <x:v>2014</x:v>
      </x:c>
      <x:c r="K1834" s="50" t="n">
        <x:v>2</x:v>
      </x:c>
      <x:c r="L1834" s="50" t="n">
        <x:v>2016</x:v>
      </x:c>
      <x:c r="M1834" s="50" t="n">
        <x:v>1</x:v>
      </x:c>
      <x:c r="N1834" s="50" t="n">
        <x:v>1</x:v>
      </x:c>
      <x:c r="O1834" s="52" t="str">
        <x:f>IF($F1834="","",$F1834*$M1834)</x:f>
      </x:c>
      <x:c r="P1834" s="54" t="str">
        <x:f>IF('Deal_Master_Wide'!$BU$264="","",'Deal_Master_Wide'!$BU$264)</x:f>
      </x:c>
      <x:c r="Q1834" s="54" t="str">
        <x:f>IF('Deal_Master_Wide'!$CB$264="","",'Deal_Master_Wide'!$CB$264)</x:f>
      </x:c>
      <x:c r="R1834" s="54" t="str">
        <x:f>IF('Deal_Master_Wide'!$CI$264="","",'Deal_Master_Wide'!$CI$264)</x:f>
      </x:c>
      <x:c r="S1834" s="54" t="str">
        <x:f>IF('Deal_Master_Wide'!$CP$264="","",'Deal_Master_Wide'!$CP$264)</x:f>
      </x:c>
      <x:c r="T1834" s="54" t="str">
        <x:f>IF('Deal_Master_Wide'!$CW$264="","",'Deal_Master_Wide'!$CW$264)</x:f>
      </x:c>
      <x:c r="U1834" s="54" t="str">
        <x:f>IF('Deal_Master_Wide'!$DD$264="","",'Deal_Master_Wide'!$DD$264)</x:f>
      </x:c>
      <x:c r="V1834" s="56" t="str">
        <x:f>IF('Deal_Master_Wide'!$DK$264="","",'Deal_Master_Wide'!$DK$264)</x:f>
      </x:c>
      <x:c r="W1834" s="56" t="str">
        <x:f>IF('Deal_Master_Wide'!$DR$264="","",'Deal_Master_Wide'!$DR$264)</x:f>
      </x:c>
      <x:c r="X1834" s="56" t="str">
        <x:f>IF('Deal_Master_Wide'!$DY$264="","",'Deal_Master_Wide'!$DY$264)</x:f>
      </x:c>
      <x:c r="Y1834" s="118" t="str">
        <x:f>IF('Deal_Master_Wide'!$EF$264="","",'Deal_Master_Wide'!$EF$264)</x:f>
      </x:c>
      <x:c r="Z1834" s="118" t="str">
        <x:f>IF('Deal_Master_Wide'!$EM$264="","",'Deal_Master_Wide'!$EM$264)</x:f>
      </x:c>
      <x:c r="AA1834" s="52" t="str">
        <x:f>IF('Deal_Master_Wide'!$AL$264="","",'Deal_Master_Wide'!$AL$264)</x:f>
        <x:v>Unknown</x:v>
      </x:c>
      <x:c r="AB1834" s="54" t="n">
        <x:f>IF('Deal_Master_Wide'!$AF$264="","",'Deal_Master_Wide'!$AF$264)</x:f>
        <x:v>186</x:v>
      </x:c>
      <x:c r="AC1834" s="52" t="str">
        <x:f>IF(COUNT($P1834,$Q1834,$R1834,$S1834,$T1834,$U1834,$V1834,$W1834,$X1834)=9,"Yes","No")</x:f>
        <x:v>No</x:v>
      </x:c>
      <x:c r="AD1834" s="52" t="str">
        <x:f>IF(COUNT($Y1834,$Z1834)=2,"Yes","No")</x:f>
        <x:v>No</x:v>
      </x:c>
      <x:c r="AE1834" s="50" t="str"/>
      <x:c r="AF1834" t="str"/>
    </x:row>
    <x:row r="1835" ht="20" customHeight="1">
      <x:c r="A1835" s="50" t="str">
        <x:v>CTL-0262</x:v>
      </x:c>
      <x:c r="B1835" s="50" t="str">
        <x:v>Candidate alternative-rationale group</x:v>
      </x:c>
      <x:c r="C1835" s="52" t="str">
        <x:f>IF('Deal_Master_Wide'!$AU$264="","",'Deal_Master_Wide'!$AU$264)</x:f>
        <x:v>Not reviewed</x:v>
      </x:c>
      <x:c r="D1835" s="52" t="str">
        <x:f>IF('Deal_Master_Wide'!$AV$264="","",'Deal_Master_Wide'!$AV$264)</x:f>
        <x:v>Not assessed</x:v>
      </x:c>
      <x:c r="E1835" s="50" t="n">
        <x:v>0</x:v>
      </x:c>
      <x:c r="F1835" s="52" t="str">
        <x:f>IF(OR($C1835="High-confidence innovation-driven",$C1835="Medium-confidence innovation-driven"),1,IF($C1835="Clear alternative-rationale",0,""))</x:f>
      </x:c>
      <x:c r="G1835" s="52" t="str">
        <x:f>IF('Deal_Master_Wide'!$M$264="","",'Deal_Master_Wide'!$M$264)</x:f>
        <x:v>Review</x:v>
      </x:c>
      <x:c r="H1835" s="50" t="str">
        <x:v>Charles River Laboratories International, Inc.</x:v>
      </x:c>
      <x:c r="I1835" s="50" t="str">
        <x:v>Argenta Discovery 2009 Ltd (Inactive); BioFocus DPI Limited</x:v>
      </x:c>
      <x:c r="J1835" s="50" t="n">
        <x:v>2014</x:v>
      </x:c>
      <x:c r="K1835" s="50" t="n">
        <x:v>3</x:v>
      </x:c>
      <x:c r="L1835" s="50" t="n">
        <x:v>2017</x:v>
      </x:c>
      <x:c r="M1835" s="50" t="n">
        <x:v>1</x:v>
      </x:c>
      <x:c r="N1835" s="50" t="n">
        <x:v>1</x:v>
      </x:c>
      <x:c r="O1835" s="52" t="str">
        <x:f>IF($F1835="","",$F1835*$M1835)</x:f>
      </x:c>
      <x:c r="P1835" s="54" t="str">
        <x:f>IF('Deal_Master_Wide'!$BV$264="","",'Deal_Master_Wide'!$BV$264)</x:f>
      </x:c>
      <x:c r="Q1835" s="54" t="str">
        <x:f>IF('Deal_Master_Wide'!$CC$264="","",'Deal_Master_Wide'!$CC$264)</x:f>
      </x:c>
      <x:c r="R1835" s="54" t="str">
        <x:f>IF('Deal_Master_Wide'!$CJ$264="","",'Deal_Master_Wide'!$CJ$264)</x:f>
      </x:c>
      <x:c r="S1835" s="54" t="str">
        <x:f>IF('Deal_Master_Wide'!$CQ$264="","",'Deal_Master_Wide'!$CQ$264)</x:f>
      </x:c>
      <x:c r="T1835" s="54" t="str">
        <x:f>IF('Deal_Master_Wide'!$CX$264="","",'Deal_Master_Wide'!$CX$264)</x:f>
      </x:c>
      <x:c r="U1835" s="54" t="str">
        <x:f>IF('Deal_Master_Wide'!$DE$264="","",'Deal_Master_Wide'!$DE$264)</x:f>
      </x:c>
      <x:c r="V1835" s="56" t="str">
        <x:f>IF('Deal_Master_Wide'!$DL$264="","",'Deal_Master_Wide'!$DL$264)</x:f>
      </x:c>
      <x:c r="W1835" s="56" t="str">
        <x:f>IF('Deal_Master_Wide'!$DS$264="","",'Deal_Master_Wide'!$DS$264)</x:f>
      </x:c>
      <x:c r="X1835" s="56" t="str">
        <x:f>IF('Deal_Master_Wide'!$DZ$264="","",'Deal_Master_Wide'!$DZ$264)</x:f>
      </x:c>
      <x:c r="Y1835" s="118" t="str">
        <x:f>IF('Deal_Master_Wide'!$EG$264="","",'Deal_Master_Wide'!$EG$264)</x:f>
      </x:c>
      <x:c r="Z1835" s="118" t="str">
        <x:f>IF('Deal_Master_Wide'!$EN$264="","",'Deal_Master_Wide'!$EN$264)</x:f>
      </x:c>
      <x:c r="AA1835" s="52" t="str">
        <x:f>IF('Deal_Master_Wide'!$AL$264="","",'Deal_Master_Wide'!$AL$264)</x:f>
        <x:v>Unknown</x:v>
      </x:c>
      <x:c r="AB1835" s="54" t="n">
        <x:f>IF('Deal_Master_Wide'!$AF$264="","",'Deal_Master_Wide'!$AF$264)</x:f>
        <x:v>186</x:v>
      </x:c>
      <x:c r="AC1835" s="52" t="str">
        <x:f>IF(COUNT($P1835,$Q1835,$R1835,$S1835,$T1835,$U1835,$V1835,$W1835,$X1835)=9,"Yes","No")</x:f>
        <x:v>No</x:v>
      </x:c>
      <x:c r="AD1835" s="52" t="str">
        <x:f>IF(COUNT($Y1835,$Z1835)=2,"Yes","No")</x:f>
        <x:v>No</x:v>
      </x:c>
      <x:c r="AE1835" s="50" t="str"/>
      <x:c r="AF1835" t="str"/>
    </x:row>
    <x:row r="1836" ht="20" customHeight="1">
      <x:c r="A1836" s="50" t="str">
        <x:v>CTL-0263</x:v>
      </x:c>
      <x:c r="B1836" s="50" t="str">
        <x:v>Candidate alternative-rationale group</x:v>
      </x:c>
      <x:c r="C1836" s="52" t="str">
        <x:f>IF('Deal_Master_Wide'!$AU$265="","",'Deal_Master_Wide'!$AU$265)</x:f>
        <x:v>Not reviewed</x:v>
      </x:c>
      <x:c r="D1836" s="52" t="str">
        <x:f>IF('Deal_Master_Wide'!$AV$265="","",'Deal_Master_Wide'!$AV$265)</x:f>
        <x:v>Not assessed</x:v>
      </x:c>
      <x:c r="E1836" s="50" t="n">
        <x:v>0</x:v>
      </x:c>
      <x:c r="F1836" s="52" t="str">
        <x:f>IF(OR($C1836="High-confidence innovation-driven",$C1836="Medium-confidence innovation-driven"),1,IF($C1836="Clear alternative-rationale",0,""))</x:f>
      </x:c>
      <x:c r="G1836" s="52" t="str">
        <x:f>IF('Deal_Master_Wide'!$M$265="","",'Deal_Master_Wide'!$M$265)</x:f>
        <x:v>Review</x:v>
      </x:c>
      <x:c r="H1836" s="50" t="str">
        <x:v>Vectura Group Ltd</x:v>
      </x:c>
      <x:c r="I1836" s="50" t="str">
        <x:v>Vectura GmbH</x:v>
      </x:c>
      <x:c r="J1836" s="50" t="n">
        <x:v>2014</x:v>
      </x:c>
      <x:c r="K1836" s="50" t="n">
        <x:v>-3</x:v>
      </x:c>
      <x:c r="L1836" s="50" t="n">
        <x:v>2011</x:v>
      </x:c>
      <x:c r="M1836" s="50" t="n">
        <x:v>0</x:v>
      </x:c>
      <x:c r="N1836" s="50" t="n">
        <x:v>0</x:v>
      </x:c>
      <x:c r="O1836" s="52" t="str">
        <x:f>IF($F1836="","",$F1836*$M1836)</x:f>
      </x:c>
      <x:c r="P1836" s="54" t="n">
        <x:f>IF('Deal_Master_Wide'!$BP$265="","",'Deal_Master_Wide'!$BP$265)</x:f>
        <x:v>50.4944</x:v>
      </x:c>
      <x:c r="Q1836" s="54" t="n">
        <x:f>IF('Deal_Master_Wide'!$BW$265="","",'Deal_Master_Wide'!$BW$265)</x:f>
        <x:v>-12.7119</x:v>
      </x:c>
      <x:c r="R1836" s="54" t="n">
        <x:f>IF('Deal_Master_Wide'!$CD$265="","",'Deal_Master_Wide'!$CD$265)</x:f>
        <x:v>-10.3578</x:v>
      </x:c>
      <x:c r="S1836" s="54" t="n">
        <x:f>IF('Deal_Master_Wide'!$CK$265="","",'Deal_Master_Wide'!$CK$265)</x:f>
        <x:v>189.7341</x:v>
      </x:c>
      <x:c r="T1836" s="54" t="str">
        <x:f>IF('Deal_Master_Wide'!$CR$265="","",'Deal_Master_Wide'!$CR$265)</x:f>
      </x:c>
      <x:c r="U1836" s="54" t="n">
        <x:f>IF('Deal_Master_Wide'!$CY$265="","",'Deal_Master_Wide'!$CY$265)</x:f>
        <x:v>41.4313</x:v>
      </x:c>
      <x:c r="V1836" s="56" t="n">
        <x:f>IF('Deal_Master_Wide'!$DF$265="","",'Deal_Master_Wide'!$DF$265)</x:f>
        <x:v>-5.1613</x:v>
      </x:c>
      <x:c r="W1836" s="56" t="n">
        <x:f>IF('Deal_Master_Wide'!$DM$265="","",'Deal_Master_Wide'!$DM$265)</x:f>
        <x:v>-25.1748</x:v>
      </x:c>
      <x:c r="X1836" s="56" t="str">
        <x:f>IF('Deal_Master_Wide'!$DT$265="","",'Deal_Master_Wide'!$DT$265)</x:f>
      </x:c>
      <x:c r="Y1836" s="118" t="n">
        <x:f>IF('Deal_Master_Wide'!$EA$265="","",'Deal_Master_Wide'!$EA$265)</x:f>
        <x:v>4</x:v>
      </x:c>
      <x:c r="Z1836" s="118" t="n">
        <x:f>IF('Deal_Master_Wide'!$EH$265="","",'Deal_Master_Wide'!$EH$265)</x:f>
        <x:v>35</x:v>
      </x:c>
      <x:c r="AA1836" s="52" t="str">
        <x:f>IF('Deal_Master_Wide'!$AL$265="","",'Deal_Master_Wide'!$AL$265)</x:f>
        <x:v>Unknown</x:v>
      </x:c>
      <x:c r="AB1836" s="54" t="n">
        <x:f>IF('Deal_Master_Wide'!$AF$265="","",'Deal_Master_Wide'!$AF$265)</x:f>
        <x:v>181</x:v>
      </x:c>
      <x:c r="AC1836" s="52" t="str">
        <x:f>IF(COUNT($P1836,$Q1836,$R1836,$S1836,$T1836,$U1836,$V1836,$W1836,$X1836)=9,"Yes","No")</x:f>
        <x:v>No</x:v>
      </x:c>
      <x:c r="AD1836" s="52" t="str">
        <x:f>IF(COUNT($Y1836,$Z1836)=2,"Yes","No")</x:f>
        <x:v>Yes</x:v>
      </x:c>
      <x:c r="AE1836" s="50" t="str"/>
      <x:c r="AF1836" t="str"/>
    </x:row>
    <x:row r="1837" ht="20" customHeight="1">
      <x:c r="A1837" s="50" t="str">
        <x:v>CTL-0263</x:v>
      </x:c>
      <x:c r="B1837" s="50" t="str">
        <x:v>Candidate alternative-rationale group</x:v>
      </x:c>
      <x:c r="C1837" s="52" t="str">
        <x:f>IF('Deal_Master_Wide'!$AU$265="","",'Deal_Master_Wide'!$AU$265)</x:f>
        <x:v>Not reviewed</x:v>
      </x:c>
      <x:c r="D1837" s="52" t="str">
        <x:f>IF('Deal_Master_Wide'!$AV$265="","",'Deal_Master_Wide'!$AV$265)</x:f>
        <x:v>Not assessed</x:v>
      </x:c>
      <x:c r="E1837" s="50" t="n">
        <x:v>0</x:v>
      </x:c>
      <x:c r="F1837" s="52" t="str">
        <x:f>IF(OR($C1837="High-confidence innovation-driven",$C1837="Medium-confidence innovation-driven"),1,IF($C1837="Clear alternative-rationale",0,""))</x:f>
      </x:c>
      <x:c r="G1837" s="52" t="str">
        <x:f>IF('Deal_Master_Wide'!$M$265="","",'Deal_Master_Wide'!$M$265)</x:f>
        <x:v>Review</x:v>
      </x:c>
      <x:c r="H1837" s="50" t="str">
        <x:v>Vectura Group Ltd</x:v>
      </x:c>
      <x:c r="I1837" s="50" t="str">
        <x:v>Vectura GmbH</x:v>
      </x:c>
      <x:c r="J1837" s="50" t="n">
        <x:v>2014</x:v>
      </x:c>
      <x:c r="K1837" s="50" t="n">
        <x:v>-2</x:v>
      </x:c>
      <x:c r="L1837" s="50" t="n">
        <x:v>2012</x:v>
      </x:c>
      <x:c r="M1837" s="50" t="n">
        <x:v>0</x:v>
      </x:c>
      <x:c r="N1837" s="50" t="n">
        <x:v>0</x:v>
      </x:c>
      <x:c r="O1837" s="52" t="str">
        <x:f>IF($F1837="","",$F1837*$M1837)</x:f>
      </x:c>
      <x:c r="P1837" s="54" t="n">
        <x:f>IF('Deal_Master_Wide'!$BQ$265="","",'Deal_Master_Wide'!$BQ$265)</x:f>
        <x:v>38.2593</x:v>
      </x:c>
      <x:c r="Q1837" s="54" t="n">
        <x:f>IF('Deal_Master_Wide'!$BX$265="","",'Deal_Master_Wide'!$BX$265)</x:f>
        <x:v>-16.1153</x:v>
      </x:c>
      <x:c r="R1837" s="54" t="n">
        <x:f>IF('Deal_Master_Wide'!$CE$265="","",'Deal_Master_Wide'!$CE$265)</x:f>
        <x:v>-5.1012</x:v>
      </x:c>
      <x:c r="S1837" s="54" t="n">
        <x:f>IF('Deal_Master_Wide'!$CL$265="","",'Deal_Master_Wide'!$CL$265)</x:f>
        <x:v>198.2682</x:v>
      </x:c>
      <x:c r="T1837" s="54" t="str">
        <x:f>IF('Deal_Master_Wide'!$CS$265="","",'Deal_Master_Wide'!$CS$265)</x:f>
      </x:c>
      <x:c r="U1837" s="54" t="n">
        <x:f>IF('Deal_Master_Wide'!$CZ$265="","",'Deal_Master_Wide'!$CZ$265)</x:f>
        <x:v>38.0274</x:v>
      </x:c>
      <x:c r="V1837" s="56" t="n">
        <x:f>IF('Deal_Master_Wide'!$DG$265="","",'Deal_Master_Wide'!$DG$265)</x:f>
        <x:v>-2.6434</x:v>
      </x:c>
      <x:c r="W1837" s="56" t="n">
        <x:f>IF('Deal_Master_Wide'!$DN$265="","",'Deal_Master_Wide'!$DN$265)</x:f>
        <x:v>-42.1212</x:v>
      </x:c>
      <x:c r="X1837" s="56" t="str">
        <x:f>IF('Deal_Master_Wide'!$DU$265="","",'Deal_Master_Wide'!$DU$265)</x:f>
      </x:c>
      <x:c r="Y1837" s="118" t="n">
        <x:f>IF('Deal_Master_Wide'!$EB$265="","",'Deal_Master_Wide'!$EB$265)</x:f>
        <x:v>6</x:v>
      </x:c>
      <x:c r="Z1837" s="118" t="n">
        <x:f>IF('Deal_Master_Wide'!$EI$265="","",'Deal_Master_Wide'!$EI$265)</x:f>
        <x:v>19</x:v>
      </x:c>
      <x:c r="AA1837" s="52" t="str">
        <x:f>IF('Deal_Master_Wide'!$AL$265="","",'Deal_Master_Wide'!$AL$265)</x:f>
        <x:v>Unknown</x:v>
      </x:c>
      <x:c r="AB1837" s="54" t="n">
        <x:f>IF('Deal_Master_Wide'!$AF$265="","",'Deal_Master_Wide'!$AF$265)</x:f>
        <x:v>181</x:v>
      </x:c>
      <x:c r="AC1837" s="52" t="str">
        <x:f>IF(COUNT($P1837,$Q1837,$R1837,$S1837,$T1837,$U1837,$V1837,$W1837,$X1837)=9,"Yes","No")</x:f>
        <x:v>No</x:v>
      </x:c>
      <x:c r="AD1837" s="52" t="str">
        <x:f>IF(COUNT($Y1837,$Z1837)=2,"Yes","No")</x:f>
        <x:v>Yes</x:v>
      </x:c>
      <x:c r="AE1837" s="50" t="str"/>
      <x:c r="AF1837" t="str"/>
    </x:row>
    <x:row r="1838" ht="20" customHeight="1">
      <x:c r="A1838" s="50" t="str">
        <x:v>CTL-0263</x:v>
      </x:c>
      <x:c r="B1838" s="50" t="str">
        <x:v>Candidate alternative-rationale group</x:v>
      </x:c>
      <x:c r="C1838" s="52" t="str">
        <x:f>IF('Deal_Master_Wide'!$AU$265="","",'Deal_Master_Wide'!$AU$265)</x:f>
        <x:v>Not reviewed</x:v>
      </x:c>
      <x:c r="D1838" s="52" t="str">
        <x:f>IF('Deal_Master_Wide'!$AV$265="","",'Deal_Master_Wide'!$AV$265)</x:f>
        <x:v>Not assessed</x:v>
      </x:c>
      <x:c r="E1838" s="50" t="n">
        <x:v>0</x:v>
      </x:c>
      <x:c r="F1838" s="52" t="str">
        <x:f>IF(OR($C1838="High-confidence innovation-driven",$C1838="Medium-confidence innovation-driven"),1,IF($C1838="Clear alternative-rationale",0,""))</x:f>
      </x:c>
      <x:c r="G1838" s="52" t="str">
        <x:f>IF('Deal_Master_Wide'!$M$265="","",'Deal_Master_Wide'!$M$265)</x:f>
        <x:v>Review</x:v>
      </x:c>
      <x:c r="H1838" s="50" t="str">
        <x:v>Vectura Group Ltd</x:v>
      </x:c>
      <x:c r="I1838" s="50" t="str">
        <x:v>Vectura GmbH</x:v>
      </x:c>
      <x:c r="J1838" s="50" t="n">
        <x:v>2014</x:v>
      </x:c>
      <x:c r="K1838" s="50" t="n">
        <x:v>-1</x:v>
      </x:c>
      <x:c r="L1838" s="50" t="n">
        <x:v>2013</x:v>
      </x:c>
      <x:c r="M1838" s="50" t="n">
        <x:v>0</x:v>
      </x:c>
      <x:c r="N1838" s="50" t="n">
        <x:v>0</x:v>
      </x:c>
      <x:c r="O1838" s="52" t="str">
        <x:f>IF($F1838="","",$F1838*$M1838)</x:f>
      </x:c>
      <x:c r="P1838" s="54" t="n">
        <x:f>IF('Deal_Master_Wide'!$BR$265="","",'Deal_Master_Wide'!$BR$265)</x:f>
        <x:v>37.4503</x:v>
      </x:c>
      <x:c r="Q1838" s="54" t="n">
        <x:f>IF('Deal_Master_Wide'!$BY$265="","",'Deal_Master_Wide'!$BY$265)</x:f>
        <x:v>-14.3662</x:v>
      </x:c>
      <x:c r="R1838" s="54" t="n">
        <x:f>IF('Deal_Master_Wide'!$CF$265="","",'Deal_Master_Wide'!$CF$265)</x:f>
        <x:v>-7.2445</x:v>
      </x:c>
      <x:c r="S1838" s="54" t="n">
        <x:f>IF('Deal_Master_Wide'!$CM$265="","",'Deal_Master_Wide'!$CM$265)</x:f>
        <x:v>185.1516</x:v>
      </x:c>
      <x:c r="T1838" s="54" t="str">
        <x:f>IF('Deal_Master_Wide'!$CT$265="","",'Deal_Master_Wide'!$CT$265)</x:f>
      </x:c>
      <x:c r="U1838" s="54" t="n">
        <x:f>IF('Deal_Master_Wide'!$DA$265="","",'Deal_Master_Wide'!$DA$265)</x:f>
        <x:v>37.9414</x:v>
      </x:c>
      <x:c r="V1838" s="56" t="n">
        <x:f>IF('Deal_Master_Wide'!$DH$265="","",'Deal_Master_Wide'!$DH$265)</x:f>
        <x:v>-3.6703</x:v>
      </x:c>
      <x:c r="W1838" s="56" t="n">
        <x:f>IF('Deal_Master_Wide'!$DO$265="","",'Deal_Master_Wide'!$DO$265)</x:f>
        <x:v>-38.3607</x:v>
      </x:c>
      <x:c r="X1838" s="56" t="str">
        <x:f>IF('Deal_Master_Wide'!$DV$265="","",'Deal_Master_Wide'!$DV$265)</x:f>
      </x:c>
      <x:c r="Y1838" s="118" t="n">
        <x:f>IF('Deal_Master_Wide'!$EC$265="","",'Deal_Master_Wide'!$EC$265)</x:f>
        <x:v>5</x:v>
      </x:c>
      <x:c r="Z1838" s="118" t="n">
        <x:f>IF('Deal_Master_Wide'!$EJ$265="","",'Deal_Master_Wide'!$EJ$265)</x:f>
        <x:v>6</x:v>
      </x:c>
      <x:c r="AA1838" s="52" t="str">
        <x:f>IF('Deal_Master_Wide'!$AL$265="","",'Deal_Master_Wide'!$AL$265)</x:f>
        <x:v>Unknown</x:v>
      </x:c>
      <x:c r="AB1838" s="54" t="n">
        <x:f>IF('Deal_Master_Wide'!$AF$265="","",'Deal_Master_Wide'!$AF$265)</x:f>
        <x:v>181</x:v>
      </x:c>
      <x:c r="AC1838" s="52" t="str">
        <x:f>IF(COUNT($P1838,$Q1838,$R1838,$S1838,$T1838,$U1838,$V1838,$W1838,$X1838)=9,"Yes","No")</x:f>
        <x:v>No</x:v>
      </x:c>
      <x:c r="AD1838" s="52" t="str">
        <x:f>IF(COUNT($Y1838,$Z1838)=2,"Yes","No")</x:f>
        <x:v>Yes</x:v>
      </x:c>
      <x:c r="AE1838" s="50" t="str"/>
      <x:c r="AF1838" t="str"/>
    </x:row>
    <x:row r="1839" ht="20" customHeight="1">
      <x:c r="A1839" s="50" t="str">
        <x:v>CTL-0263</x:v>
      </x:c>
      <x:c r="B1839" s="50" t="str">
        <x:v>Candidate alternative-rationale group</x:v>
      </x:c>
      <x:c r="C1839" s="52" t="str">
        <x:f>IF('Deal_Master_Wide'!$AU$265="","",'Deal_Master_Wide'!$AU$265)</x:f>
        <x:v>Not reviewed</x:v>
      </x:c>
      <x:c r="D1839" s="52" t="str">
        <x:f>IF('Deal_Master_Wide'!$AV$265="","",'Deal_Master_Wide'!$AV$265)</x:f>
        <x:v>Not assessed</x:v>
      </x:c>
      <x:c r="E1839" s="50" t="n">
        <x:v>0</x:v>
      </x:c>
      <x:c r="F1839" s="52" t="str">
        <x:f>IF(OR($C1839="High-confidence innovation-driven",$C1839="Medium-confidence innovation-driven"),1,IF($C1839="Clear alternative-rationale",0,""))</x:f>
      </x:c>
      <x:c r="G1839" s="52" t="str">
        <x:f>IF('Deal_Master_Wide'!$M$265="","",'Deal_Master_Wide'!$M$265)</x:f>
        <x:v>Review</x:v>
      </x:c>
      <x:c r="H1839" s="50" t="str">
        <x:v>Vectura Group Ltd</x:v>
      </x:c>
      <x:c r="I1839" s="50" t="str">
        <x:v>Vectura GmbH</x:v>
      </x:c>
      <x:c r="J1839" s="50" t="n">
        <x:v>2014</x:v>
      </x:c>
      <x:c r="K1839" s="50" t="n">
        <x:v>0</x:v>
      </x:c>
      <x:c r="L1839" s="50" t="n">
        <x:v>2014</x:v>
      </x:c>
      <x:c r="M1839" s="50" t="n">
        <x:v>0</x:v>
      </x:c>
      <x:c r="N1839" s="50" t="n">
        <x:v>1</x:v>
      </x:c>
      <x:c r="O1839" s="52" t="str">
        <x:f>IF($F1839="","",$F1839*$M1839)</x:f>
      </x:c>
      <x:c r="P1839" s="54" t="n">
        <x:f>IF('Deal_Master_Wide'!$BS$265="","",'Deal_Master_Wide'!$BS$265)</x:f>
        <x:v>43.279</x:v>
      </x:c>
      <x:c r="Q1839" s="54" t="n">
        <x:f>IF('Deal_Master_Wide'!$BZ$265="","",'Deal_Master_Wide'!$BZ$265)</x:f>
        <x:v>-4.3872</x:v>
      </x:c>
      <x:c r="R1839" s="54" t="n">
        <x:f>IF('Deal_Master_Wide'!$CG$265="","",'Deal_Master_Wide'!$CG$265)</x:f>
        <x:v>-2.7272</x:v>
      </x:c>
      <x:c r="S1839" s="54" t="n">
        <x:f>IF('Deal_Master_Wide'!$CN$265="","",'Deal_Master_Wide'!$CN$265)</x:f>
        <x:v>373.6631</x:v>
      </x:c>
      <x:c r="T1839" s="54" t="str">
        <x:f>IF('Deal_Master_Wide'!$CU$265="","",'Deal_Master_Wide'!$CU$265)</x:f>
      </x:c>
      <x:c r="U1839" s="54" t="n">
        <x:f>IF('Deal_Master_Wide'!$DB$265="","",'Deal_Master_Wide'!$DB$265)</x:f>
        <x:v>33.2003</x:v>
      </x:c>
      <x:c r="V1839" s="56" t="n">
        <x:f>IF('Deal_Master_Wide'!$DI$265="","",'Deal_Master_Wide'!$DI$265)</x:f>
        <x:v>-0.9899</x:v>
      </x:c>
      <x:c r="W1839" s="56" t="n">
        <x:f>IF('Deal_Master_Wide'!$DP$265="","",'Deal_Master_Wide'!$DP$265)</x:f>
        <x:v>-10.137</x:v>
      </x:c>
      <x:c r="X1839" s="56" t="str">
        <x:f>IF('Deal_Master_Wide'!$DW$265="","",'Deal_Master_Wide'!$DW$265)</x:f>
      </x:c>
      <x:c r="Y1839" s="118" t="n">
        <x:f>IF('Deal_Master_Wide'!$ED$265="","",'Deal_Master_Wide'!$ED$265)</x:f>
        <x:v>6</x:v>
      </x:c>
      <x:c r="Z1839" s="118" t="n">
        <x:f>IF('Deal_Master_Wide'!$EK$265="","",'Deal_Master_Wide'!$EK$265)</x:f>
        <x:v>20</x:v>
      </x:c>
      <x:c r="AA1839" s="52" t="str">
        <x:f>IF('Deal_Master_Wide'!$AL$265="","",'Deal_Master_Wide'!$AL$265)</x:f>
        <x:v>Unknown</x:v>
      </x:c>
      <x:c r="AB1839" s="54" t="n">
        <x:f>IF('Deal_Master_Wide'!$AF$265="","",'Deal_Master_Wide'!$AF$265)</x:f>
        <x:v>181</x:v>
      </x:c>
      <x:c r="AC1839" s="52" t="str">
        <x:f>IF(COUNT($P1839,$Q1839,$R1839,$S1839,$T1839,$U1839,$V1839,$W1839,$X1839)=9,"Yes","No")</x:f>
        <x:v>No</x:v>
      </x:c>
      <x:c r="AD1839" s="52" t="str">
        <x:f>IF(COUNT($Y1839,$Z1839)=2,"Yes","No")</x:f>
        <x:v>Yes</x:v>
      </x:c>
      <x:c r="AE1839" s="50" t="str"/>
      <x:c r="AF1839" t="str"/>
    </x:row>
    <x:row r="1840" ht="20" customHeight="1">
      <x:c r="A1840" s="50" t="str">
        <x:v>CTL-0263</x:v>
      </x:c>
      <x:c r="B1840" s="50" t="str">
        <x:v>Candidate alternative-rationale group</x:v>
      </x:c>
      <x:c r="C1840" s="52" t="str">
        <x:f>IF('Deal_Master_Wide'!$AU$265="","",'Deal_Master_Wide'!$AU$265)</x:f>
        <x:v>Not reviewed</x:v>
      </x:c>
      <x:c r="D1840" s="52" t="str">
        <x:f>IF('Deal_Master_Wide'!$AV$265="","",'Deal_Master_Wide'!$AV$265)</x:f>
        <x:v>Not assessed</x:v>
      </x:c>
      <x:c r="E1840" s="50" t="n">
        <x:v>0</x:v>
      </x:c>
      <x:c r="F1840" s="52" t="str">
        <x:f>IF(OR($C1840="High-confidence innovation-driven",$C1840="Medium-confidence innovation-driven"),1,IF($C1840="Clear alternative-rationale",0,""))</x:f>
      </x:c>
      <x:c r="G1840" s="52" t="str">
        <x:f>IF('Deal_Master_Wide'!$M$265="","",'Deal_Master_Wide'!$M$265)</x:f>
        <x:v>Review</x:v>
      </x:c>
      <x:c r="H1840" s="50" t="str">
        <x:v>Vectura Group Ltd</x:v>
      </x:c>
      <x:c r="I1840" s="50" t="str">
        <x:v>Vectura GmbH</x:v>
      </x:c>
      <x:c r="J1840" s="50" t="n">
        <x:v>2014</x:v>
      </x:c>
      <x:c r="K1840" s="50" t="n">
        <x:v>1</x:v>
      </x:c>
      <x:c r="L1840" s="50" t="n">
        <x:v>2015</x:v>
      </x:c>
      <x:c r="M1840" s="50" t="n">
        <x:v>1</x:v>
      </x:c>
      <x:c r="N1840" s="50" t="n">
        <x:v>1</x:v>
      </x:c>
      <x:c r="O1840" s="52" t="str">
        <x:f>IF($F1840="","",$F1840*$M1840)</x:f>
      </x:c>
      <x:c r="P1840" s="54" t="n">
        <x:f>IF('Deal_Master_Wide'!$BT$265="","",'Deal_Master_Wide'!$BT$265)</x:f>
        <x:v>73.9317</x:v>
      </x:c>
      <x:c r="Q1840" s="54" t="n">
        <x:f>IF('Deal_Master_Wide'!$CA$265="","",'Deal_Master_Wide'!$CA$265)</x:f>
        <x:v>-8.9228</x:v>
      </x:c>
      <x:c r="R1840" s="54" t="n">
        <x:f>IF('Deal_Master_Wide'!$CH$265="","",'Deal_Master_Wide'!$CH$265)</x:f>
        <x:v>4.7163</x:v>
      </x:c>
      <x:c r="S1840" s="54" t="n">
        <x:f>IF('Deal_Master_Wide'!$CO$265="","",'Deal_Master_Wide'!$CO$265)</x:f>
        <x:v>406.0795</x:v>
      </x:c>
      <x:c r="T1840" s="54" t="str">
        <x:f>IF('Deal_Master_Wide'!$CV$265="","",'Deal_Master_Wide'!$CV$265)</x:f>
      </x:c>
      <x:c r="U1840" s="54" t="n">
        <x:f>IF('Deal_Master_Wide'!$DC$265="","",'Deal_Master_Wide'!$DC$265)</x:f>
        <x:v>46.0161</x:v>
      </x:c>
      <x:c r="V1840" s="56" t="n">
        <x:f>IF('Deal_Master_Wide'!$DJ$265="","",'Deal_Master_Wide'!$DJ$265)</x:f>
        <x:v>1.2292</x:v>
      </x:c>
      <x:c r="W1840" s="56" t="n">
        <x:f>IF('Deal_Master_Wide'!$DQ$265="","",'Deal_Master_Wide'!$DQ$265)</x:f>
        <x:v>-12.069</x:v>
      </x:c>
      <x:c r="X1840" s="56" t="str">
        <x:f>IF('Deal_Master_Wide'!$DX$265="","",'Deal_Master_Wide'!$DX$265)</x:f>
      </x:c>
      <x:c r="Y1840" s="118" t="n">
        <x:f>IF('Deal_Master_Wide'!$EE$265="","",'Deal_Master_Wide'!$EE$265)</x:f>
        <x:v>4</x:v>
      </x:c>
      <x:c r="Z1840" s="118" t="n">
        <x:f>IF('Deal_Master_Wide'!$EL$265="","",'Deal_Master_Wide'!$EL$265)</x:f>
        <x:v>2</x:v>
      </x:c>
      <x:c r="AA1840" s="52" t="str">
        <x:f>IF('Deal_Master_Wide'!$AL$265="","",'Deal_Master_Wide'!$AL$265)</x:f>
        <x:v>Unknown</x:v>
      </x:c>
      <x:c r="AB1840" s="54" t="n">
        <x:f>IF('Deal_Master_Wide'!$AF$265="","",'Deal_Master_Wide'!$AF$265)</x:f>
        <x:v>181</x:v>
      </x:c>
      <x:c r="AC1840" s="52" t="str">
        <x:f>IF(COUNT($P1840,$Q1840,$R1840,$S1840,$T1840,$U1840,$V1840,$W1840,$X1840)=9,"Yes","No")</x:f>
        <x:v>No</x:v>
      </x:c>
      <x:c r="AD1840" s="52" t="str">
        <x:f>IF(COUNT($Y1840,$Z1840)=2,"Yes","No")</x:f>
        <x:v>Yes</x:v>
      </x:c>
      <x:c r="AE1840" s="50" t="str"/>
      <x:c r="AF1840" t="str"/>
    </x:row>
    <x:row r="1841" ht="20" customHeight="1">
      <x:c r="A1841" s="50" t="str">
        <x:v>CTL-0263</x:v>
      </x:c>
      <x:c r="B1841" s="50" t="str">
        <x:v>Candidate alternative-rationale group</x:v>
      </x:c>
      <x:c r="C1841" s="52" t="str">
        <x:f>IF('Deal_Master_Wide'!$AU$265="","",'Deal_Master_Wide'!$AU$265)</x:f>
        <x:v>Not reviewed</x:v>
      </x:c>
      <x:c r="D1841" s="52" t="str">
        <x:f>IF('Deal_Master_Wide'!$AV$265="","",'Deal_Master_Wide'!$AV$265)</x:f>
        <x:v>Not assessed</x:v>
      </x:c>
      <x:c r="E1841" s="50" t="n">
        <x:v>0</x:v>
      </x:c>
      <x:c r="F1841" s="52" t="str">
        <x:f>IF(OR($C1841="High-confidence innovation-driven",$C1841="Medium-confidence innovation-driven"),1,IF($C1841="Clear alternative-rationale",0,""))</x:f>
      </x:c>
      <x:c r="G1841" s="52" t="str">
        <x:f>IF('Deal_Master_Wide'!$M$265="","",'Deal_Master_Wide'!$M$265)</x:f>
        <x:v>Review</x:v>
      </x:c>
      <x:c r="H1841" s="50" t="str">
        <x:v>Vectura Group Ltd</x:v>
      </x:c>
      <x:c r="I1841" s="50" t="str">
        <x:v>Vectura GmbH</x:v>
      </x:c>
      <x:c r="J1841" s="50" t="n">
        <x:v>2014</x:v>
      </x:c>
      <x:c r="K1841" s="50" t="n">
        <x:v>2</x:v>
      </x:c>
      <x:c r="L1841" s="50" t="n">
        <x:v>2016</x:v>
      </x:c>
      <x:c r="M1841" s="50" t="n">
        <x:v>1</x:v>
      </x:c>
      <x:c r="N1841" s="50" t="n">
        <x:v>1</x:v>
      </x:c>
      <x:c r="O1841" s="52" t="str">
        <x:f>IF($F1841="","",$F1841*$M1841)</x:f>
      </x:c>
      <x:c r="P1841" s="54" t="n">
        <x:f>IF('Deal_Master_Wide'!$BU$265="","",'Deal_Master_Wide'!$BU$265)</x:f>
        <x:v>98.322</x:v>
      </x:c>
      <x:c r="Q1841" s="54" t="n">
        <x:f>IF('Deal_Master_Wide'!$CB$265="","",'Deal_Master_Wide'!$CB$265)</x:f>
        <x:v>0.6828</x:v>
      </x:c>
      <x:c r="R1841" s="54" t="n">
        <x:f>IF('Deal_Master_Wide'!$CI$265="","",'Deal_Master_Wide'!$CI$265)</x:f>
        <x:v>6.8279</x:v>
      </x:c>
      <x:c r="S1841" s="54" t="n">
        <x:f>IF('Deal_Master_Wide'!$CP$265="","",'Deal_Master_Wide'!$CP$265)</x:f>
        <x:v>361.4625</x:v>
      </x:c>
      <x:c r="T1841" s="54" t="str">
        <x:f>IF('Deal_Master_Wide'!$CW$265="","",'Deal_Master_Wide'!$CW$265)</x:f>
      </x:c>
      <x:c r="U1841" s="54" t="n">
        <x:f>IF('Deal_Master_Wide'!$DD$265="","",'Deal_Master_Wide'!$DD$265)</x:f>
        <x:v>57.4911</x:v>
      </x:c>
      <x:c r="V1841" s="56" t="n">
        <x:f>IF('Deal_Master_Wide'!$DK$265="","",'Deal_Master_Wide'!$DK$265)</x:f>
        <x:v>1.7262</x:v>
      </x:c>
      <x:c r="W1841" s="56" t="n">
        <x:f>IF('Deal_Master_Wide'!$DR$265="","",'Deal_Master_Wide'!$DR$265)</x:f>
        <x:v>0.6944</x:v>
      </x:c>
      <x:c r="X1841" s="56" t="str">
        <x:f>IF('Deal_Master_Wide'!$DY$265="","",'Deal_Master_Wide'!$DY$265)</x:f>
      </x:c>
      <x:c r="Y1841" s="118" t="n">
        <x:f>IF('Deal_Master_Wide'!$EF$265="","",'Deal_Master_Wide'!$EF$265)</x:f>
        <x:v>3</x:v>
      </x:c>
      <x:c r="Z1841" s="118" t="str">
        <x:f>IF('Deal_Master_Wide'!$EM$265="","",'Deal_Master_Wide'!$EM$265)</x:f>
      </x:c>
      <x:c r="AA1841" s="52" t="str">
        <x:f>IF('Deal_Master_Wide'!$AL$265="","",'Deal_Master_Wide'!$AL$265)</x:f>
        <x:v>Unknown</x:v>
      </x:c>
      <x:c r="AB1841" s="54" t="n">
        <x:f>IF('Deal_Master_Wide'!$AF$265="","",'Deal_Master_Wide'!$AF$265)</x:f>
        <x:v>181</x:v>
      </x:c>
      <x:c r="AC1841" s="52" t="str">
        <x:f>IF(COUNT($P1841,$Q1841,$R1841,$S1841,$T1841,$U1841,$V1841,$W1841,$X1841)=9,"Yes","No")</x:f>
        <x:v>No</x:v>
      </x:c>
      <x:c r="AD1841" s="52" t="str">
        <x:f>IF(COUNT($Y1841,$Z1841)=2,"Yes","No")</x:f>
        <x:v>No</x:v>
      </x:c>
      <x:c r="AE1841" s="50" t="str"/>
      <x:c r="AF1841" t="str"/>
    </x:row>
    <x:row r="1842" ht="20" customHeight="1">
      <x:c r="A1842" s="50" t="str">
        <x:v>CTL-0263</x:v>
      </x:c>
      <x:c r="B1842" s="50" t="str">
        <x:v>Candidate alternative-rationale group</x:v>
      </x:c>
      <x:c r="C1842" s="52" t="str">
        <x:f>IF('Deal_Master_Wide'!$AU$265="","",'Deal_Master_Wide'!$AU$265)</x:f>
        <x:v>Not reviewed</x:v>
      </x:c>
      <x:c r="D1842" s="52" t="str">
        <x:f>IF('Deal_Master_Wide'!$AV$265="","",'Deal_Master_Wide'!$AV$265)</x:f>
        <x:v>Not assessed</x:v>
      </x:c>
      <x:c r="E1842" s="50" t="n">
        <x:v>0</x:v>
      </x:c>
      <x:c r="F1842" s="52" t="str">
        <x:f>IF(OR($C1842="High-confidence innovation-driven",$C1842="Medium-confidence innovation-driven"),1,IF($C1842="Clear alternative-rationale",0,""))</x:f>
      </x:c>
      <x:c r="G1842" s="52" t="str">
        <x:f>IF('Deal_Master_Wide'!$M$265="","",'Deal_Master_Wide'!$M$265)</x:f>
        <x:v>Review</x:v>
      </x:c>
      <x:c r="H1842" s="50" t="str">
        <x:v>Vectura Group Ltd</x:v>
      </x:c>
      <x:c r="I1842" s="50" t="str">
        <x:v>Vectura GmbH</x:v>
      </x:c>
      <x:c r="J1842" s="50" t="n">
        <x:v>2014</x:v>
      </x:c>
      <x:c r="K1842" s="50" t="n">
        <x:v>3</x:v>
      </x:c>
      <x:c r="L1842" s="50" t="n">
        <x:v>2017</x:v>
      </x:c>
      <x:c r="M1842" s="50" t="n">
        <x:v>1</x:v>
      </x:c>
      <x:c r="N1842" s="50" t="n">
        <x:v>1</x:v>
      </x:c>
      <x:c r="O1842" s="52" t="str">
        <x:f>IF($F1842="","",$F1842*$M1842)</x:f>
      </x:c>
      <x:c r="P1842" s="54" t="n">
        <x:f>IF('Deal_Master_Wide'!$BV$265="","",'Deal_Master_Wide'!$BV$265)</x:f>
        <x:v>168.9625</x:v>
      </x:c>
      <x:c r="Q1842" s="54" t="n">
        <x:f>IF('Deal_Master_Wide'!$CC$265="","",'Deal_Master_Wide'!$CC$265)</x:f>
        <x:v>-94.756</x:v>
      </x:c>
      <x:c r="R1842" s="54" t="n">
        <x:f>IF('Deal_Master_Wide'!$CJ$265="","",'Deal_Master_Wide'!$CJ$265)</x:f>
        <x:v>-97.8384</x:v>
      </x:c>
      <x:c r="S1842" s="54" t="n">
        <x:f>IF('Deal_Master_Wide'!$CQ$265="","",'Deal_Master_Wide'!$CQ$265)</x:f>
        <x:v>808.2677</x:v>
      </x:c>
      <x:c r="T1842" s="54" t="str">
        <x:f>IF('Deal_Master_Wide'!$CX$265="","",'Deal_Master_Wide'!$CX$265)</x:f>
      </x:c>
      <x:c r="U1842" s="54" t="n">
        <x:f>IF('Deal_Master_Wide'!$DE$265="","",'Deal_Master_Wide'!$DE$265)</x:f>
        <x:v>68.8408</x:v>
      </x:c>
      <x:c r="V1842" s="56" t="n">
        <x:f>IF('Deal_Master_Wide'!$DL$265="","",'Deal_Master_Wide'!$DL$265)</x:f>
        <x:v>-17.0666</x:v>
      </x:c>
      <x:c r="W1842" s="56" t="n">
        <x:f>IF('Deal_Master_Wide'!$DS$265="","",'Deal_Master_Wide'!$DS$265)</x:f>
        <x:v>-56.0811</x:v>
      </x:c>
      <x:c r="X1842" s="56" t="str">
        <x:f>IF('Deal_Master_Wide'!$DZ$265="","",'Deal_Master_Wide'!$DZ$265)</x:f>
      </x:c>
      <x:c r="Y1842" s="118" t="n">
        <x:f>IF('Deal_Master_Wide'!$EG$265="","",'Deal_Master_Wide'!$EG$265)</x:f>
        <x:v>7</x:v>
      </x:c>
      <x:c r="Z1842" s="118" t="n">
        <x:f>IF('Deal_Master_Wide'!$EN$265="","",'Deal_Master_Wide'!$EN$265)</x:f>
        <x:v>25</x:v>
      </x:c>
      <x:c r="AA1842" s="52" t="str">
        <x:f>IF('Deal_Master_Wide'!$AL$265="","",'Deal_Master_Wide'!$AL$265)</x:f>
        <x:v>Unknown</x:v>
      </x:c>
      <x:c r="AB1842" s="54" t="n">
        <x:f>IF('Deal_Master_Wide'!$AF$265="","",'Deal_Master_Wide'!$AF$265)</x:f>
        <x:v>181</x:v>
      </x:c>
      <x:c r="AC1842" s="52" t="str">
        <x:f>IF(COUNT($P1842,$Q1842,$R1842,$S1842,$T1842,$U1842,$V1842,$W1842,$X1842)=9,"Yes","No")</x:f>
        <x:v>No</x:v>
      </x:c>
      <x:c r="AD1842" s="52" t="str">
        <x:f>IF(COUNT($Y1842,$Z1842)=2,"Yes","No")</x:f>
        <x:v>Yes</x:v>
      </x:c>
      <x:c r="AE1842" s="50" t="str"/>
      <x:c r="AF1842" t="str"/>
    </x:row>
    <x:row r="1843" ht="20" customHeight="1">
      <x:c r="A1843" s="50" t="str">
        <x:v>CTL-0264</x:v>
      </x:c>
      <x:c r="B1843" s="50" t="str">
        <x:v>Candidate alternative-rationale group</x:v>
      </x:c>
      <x:c r="C1843" s="52" t="str">
        <x:f>IF('Deal_Master_Wide'!$AU$266="","",'Deal_Master_Wide'!$AU$266)</x:f>
        <x:v>Not reviewed</x:v>
      </x:c>
      <x:c r="D1843" s="52" t="str">
        <x:f>IF('Deal_Master_Wide'!$AV$266="","",'Deal_Master_Wide'!$AV$266)</x:f>
        <x:v>Not assessed</x:v>
      </x:c>
      <x:c r="E1843" s="50" t="n">
        <x:v>0</x:v>
      </x:c>
      <x:c r="F1843" s="52" t="str">
        <x:f>IF(OR($C1843="High-confidence innovation-driven",$C1843="Medium-confidence innovation-driven"),1,IF($C1843="Clear alternative-rationale",0,""))</x:f>
      </x:c>
      <x:c r="G1843" s="52" t="str">
        <x:f>IF('Deal_Master_Wide'!$M$266="","",'Deal_Master_Wide'!$M$266)</x:f>
        <x:v>Review</x:v>
      </x:c>
      <x:c r="H1843" s="50" t="str">
        <x:v>Vectura Group Limited</x:v>
      </x:c>
      <x:c r="I1843" s="50" t="str">
        <x:v>Vectura GmbH</x:v>
      </x:c>
      <x:c r="J1843" s="50" t="n">
        <x:v>2014</x:v>
      </x:c>
      <x:c r="K1843" s="50" t="n">
        <x:v>-3</x:v>
      </x:c>
      <x:c r="L1843" s="50" t="n">
        <x:v>2011</x:v>
      </x:c>
      <x:c r="M1843" s="50" t="n">
        <x:v>0</x:v>
      </x:c>
      <x:c r="N1843" s="50" t="n">
        <x:v>0</x:v>
      </x:c>
      <x:c r="O1843" s="52" t="str">
        <x:f>IF($F1843="","",$F1843*$M1843)</x:f>
      </x:c>
      <x:c r="P1843" s="54" t="n">
        <x:f>IF('Deal_Master_Wide'!$BP$266="","",'Deal_Master_Wide'!$BP$266)</x:f>
        <x:v>50.4944</x:v>
      </x:c>
      <x:c r="Q1843" s="54" t="n">
        <x:f>IF('Deal_Master_Wide'!$BW$266="","",'Deal_Master_Wide'!$BW$266)</x:f>
        <x:v>-12.7119</x:v>
      </x:c>
      <x:c r="R1843" s="54" t="n">
        <x:f>IF('Deal_Master_Wide'!$CD$266="","",'Deal_Master_Wide'!$CD$266)</x:f>
        <x:v>-10.3578</x:v>
      </x:c>
      <x:c r="S1843" s="54" t="n">
        <x:f>IF('Deal_Master_Wide'!$CK$266="","",'Deal_Master_Wide'!$CK$266)</x:f>
        <x:v>189.7341</x:v>
      </x:c>
      <x:c r="T1843" s="54" t="str">
        <x:f>IF('Deal_Master_Wide'!$CR$266="","",'Deal_Master_Wide'!$CR$266)</x:f>
      </x:c>
      <x:c r="U1843" s="54" t="n">
        <x:f>IF('Deal_Master_Wide'!$CY$266="","",'Deal_Master_Wide'!$CY$266)</x:f>
        <x:v>41.4313</x:v>
      </x:c>
      <x:c r="V1843" s="56" t="n">
        <x:f>IF('Deal_Master_Wide'!$DF$266="","",'Deal_Master_Wide'!$DF$266)</x:f>
        <x:v>-5.1613</x:v>
      </x:c>
      <x:c r="W1843" s="56" t="n">
        <x:f>IF('Deal_Master_Wide'!$DM$266="","",'Deal_Master_Wide'!$DM$266)</x:f>
        <x:v>-25.1748</x:v>
      </x:c>
      <x:c r="X1843" s="56" t="str">
        <x:f>IF('Deal_Master_Wide'!$DT$266="","",'Deal_Master_Wide'!$DT$266)</x:f>
      </x:c>
      <x:c r="Y1843" s="118" t="n">
        <x:f>IF('Deal_Master_Wide'!$EA$266="","",'Deal_Master_Wide'!$EA$266)</x:f>
        <x:v>4</x:v>
      </x:c>
      <x:c r="Z1843" s="118" t="n">
        <x:f>IF('Deal_Master_Wide'!$EH$266="","",'Deal_Master_Wide'!$EH$266)</x:f>
        <x:v>35</x:v>
      </x:c>
      <x:c r="AA1843" s="52" t="str">
        <x:f>IF('Deal_Master_Wide'!$AL$266="","",'Deal_Master_Wide'!$AL$266)</x:f>
        <x:v>Unknown</x:v>
      </x:c>
      <x:c r="AB1843" s="54" t="n">
        <x:f>IF('Deal_Master_Wide'!$AF$266="","",'Deal_Master_Wide'!$AF$266)</x:f>
        <x:v>180</x:v>
      </x:c>
      <x:c r="AC1843" s="52" t="str">
        <x:f>IF(COUNT($P1843,$Q1843,$R1843,$S1843,$T1843,$U1843,$V1843,$W1843,$X1843)=9,"Yes","No")</x:f>
        <x:v>No</x:v>
      </x:c>
      <x:c r="AD1843" s="52" t="str">
        <x:f>IF(COUNT($Y1843,$Z1843)=2,"Yes","No")</x:f>
        <x:v>Yes</x:v>
      </x:c>
      <x:c r="AE1843" s="50" t="str"/>
      <x:c r="AF1843" t="str"/>
    </x:row>
    <x:row r="1844" ht="20" customHeight="1">
      <x:c r="A1844" s="50" t="str">
        <x:v>CTL-0264</x:v>
      </x:c>
      <x:c r="B1844" s="50" t="str">
        <x:v>Candidate alternative-rationale group</x:v>
      </x:c>
      <x:c r="C1844" s="52" t="str">
        <x:f>IF('Deal_Master_Wide'!$AU$266="","",'Deal_Master_Wide'!$AU$266)</x:f>
        <x:v>Not reviewed</x:v>
      </x:c>
      <x:c r="D1844" s="52" t="str">
        <x:f>IF('Deal_Master_Wide'!$AV$266="","",'Deal_Master_Wide'!$AV$266)</x:f>
        <x:v>Not assessed</x:v>
      </x:c>
      <x:c r="E1844" s="50" t="n">
        <x:v>0</x:v>
      </x:c>
      <x:c r="F1844" s="52" t="str">
        <x:f>IF(OR($C1844="High-confidence innovation-driven",$C1844="Medium-confidence innovation-driven"),1,IF($C1844="Clear alternative-rationale",0,""))</x:f>
      </x:c>
      <x:c r="G1844" s="52" t="str">
        <x:f>IF('Deal_Master_Wide'!$M$266="","",'Deal_Master_Wide'!$M$266)</x:f>
        <x:v>Review</x:v>
      </x:c>
      <x:c r="H1844" s="50" t="str">
        <x:v>Vectura Group Limited</x:v>
      </x:c>
      <x:c r="I1844" s="50" t="str">
        <x:v>Vectura GmbH</x:v>
      </x:c>
      <x:c r="J1844" s="50" t="n">
        <x:v>2014</x:v>
      </x:c>
      <x:c r="K1844" s="50" t="n">
        <x:v>-2</x:v>
      </x:c>
      <x:c r="L1844" s="50" t="n">
        <x:v>2012</x:v>
      </x:c>
      <x:c r="M1844" s="50" t="n">
        <x:v>0</x:v>
      </x:c>
      <x:c r="N1844" s="50" t="n">
        <x:v>0</x:v>
      </x:c>
      <x:c r="O1844" s="52" t="str">
        <x:f>IF($F1844="","",$F1844*$M1844)</x:f>
      </x:c>
      <x:c r="P1844" s="54" t="n">
        <x:f>IF('Deal_Master_Wide'!$BQ$266="","",'Deal_Master_Wide'!$BQ$266)</x:f>
        <x:v>38.2593</x:v>
      </x:c>
      <x:c r="Q1844" s="54" t="n">
        <x:f>IF('Deal_Master_Wide'!$BX$266="","",'Deal_Master_Wide'!$BX$266)</x:f>
        <x:v>-16.1153</x:v>
      </x:c>
      <x:c r="R1844" s="54" t="n">
        <x:f>IF('Deal_Master_Wide'!$CE$266="","",'Deal_Master_Wide'!$CE$266)</x:f>
        <x:v>-5.1012</x:v>
      </x:c>
      <x:c r="S1844" s="54" t="n">
        <x:f>IF('Deal_Master_Wide'!$CL$266="","",'Deal_Master_Wide'!$CL$266)</x:f>
        <x:v>198.2682</x:v>
      </x:c>
      <x:c r="T1844" s="54" t="str">
        <x:f>IF('Deal_Master_Wide'!$CS$266="","",'Deal_Master_Wide'!$CS$266)</x:f>
      </x:c>
      <x:c r="U1844" s="54" t="n">
        <x:f>IF('Deal_Master_Wide'!$CZ$266="","",'Deal_Master_Wide'!$CZ$266)</x:f>
        <x:v>38.0274</x:v>
      </x:c>
      <x:c r="V1844" s="56" t="n">
        <x:f>IF('Deal_Master_Wide'!$DG$266="","",'Deal_Master_Wide'!$DG$266)</x:f>
        <x:v>-2.6434</x:v>
      </x:c>
      <x:c r="W1844" s="56" t="n">
        <x:f>IF('Deal_Master_Wide'!$DN$266="","",'Deal_Master_Wide'!$DN$266)</x:f>
        <x:v>-42.1212</x:v>
      </x:c>
      <x:c r="X1844" s="56" t="str">
        <x:f>IF('Deal_Master_Wide'!$DU$266="","",'Deal_Master_Wide'!$DU$266)</x:f>
      </x:c>
      <x:c r="Y1844" s="118" t="n">
        <x:f>IF('Deal_Master_Wide'!$EB$266="","",'Deal_Master_Wide'!$EB$266)</x:f>
        <x:v>6</x:v>
      </x:c>
      <x:c r="Z1844" s="118" t="n">
        <x:f>IF('Deal_Master_Wide'!$EI$266="","",'Deal_Master_Wide'!$EI$266)</x:f>
        <x:v>19</x:v>
      </x:c>
      <x:c r="AA1844" s="52" t="str">
        <x:f>IF('Deal_Master_Wide'!$AL$266="","",'Deal_Master_Wide'!$AL$266)</x:f>
        <x:v>Unknown</x:v>
      </x:c>
      <x:c r="AB1844" s="54" t="n">
        <x:f>IF('Deal_Master_Wide'!$AF$266="","",'Deal_Master_Wide'!$AF$266)</x:f>
        <x:v>180</x:v>
      </x:c>
      <x:c r="AC1844" s="52" t="str">
        <x:f>IF(COUNT($P1844,$Q1844,$R1844,$S1844,$T1844,$U1844,$V1844,$W1844,$X1844)=9,"Yes","No")</x:f>
        <x:v>No</x:v>
      </x:c>
      <x:c r="AD1844" s="52" t="str">
        <x:f>IF(COUNT($Y1844,$Z1844)=2,"Yes","No")</x:f>
        <x:v>Yes</x:v>
      </x:c>
      <x:c r="AE1844" s="50" t="str"/>
      <x:c r="AF1844" t="str"/>
    </x:row>
    <x:row r="1845" ht="20" customHeight="1">
      <x:c r="A1845" s="50" t="str">
        <x:v>CTL-0264</x:v>
      </x:c>
      <x:c r="B1845" s="50" t="str">
        <x:v>Candidate alternative-rationale group</x:v>
      </x:c>
      <x:c r="C1845" s="52" t="str">
        <x:f>IF('Deal_Master_Wide'!$AU$266="","",'Deal_Master_Wide'!$AU$266)</x:f>
        <x:v>Not reviewed</x:v>
      </x:c>
      <x:c r="D1845" s="52" t="str">
        <x:f>IF('Deal_Master_Wide'!$AV$266="","",'Deal_Master_Wide'!$AV$266)</x:f>
        <x:v>Not assessed</x:v>
      </x:c>
      <x:c r="E1845" s="50" t="n">
        <x:v>0</x:v>
      </x:c>
      <x:c r="F1845" s="52" t="str">
        <x:f>IF(OR($C1845="High-confidence innovation-driven",$C1845="Medium-confidence innovation-driven"),1,IF($C1845="Clear alternative-rationale",0,""))</x:f>
      </x:c>
      <x:c r="G1845" s="52" t="str">
        <x:f>IF('Deal_Master_Wide'!$M$266="","",'Deal_Master_Wide'!$M$266)</x:f>
        <x:v>Review</x:v>
      </x:c>
      <x:c r="H1845" s="50" t="str">
        <x:v>Vectura Group Limited</x:v>
      </x:c>
      <x:c r="I1845" s="50" t="str">
        <x:v>Vectura GmbH</x:v>
      </x:c>
      <x:c r="J1845" s="50" t="n">
        <x:v>2014</x:v>
      </x:c>
      <x:c r="K1845" s="50" t="n">
        <x:v>-1</x:v>
      </x:c>
      <x:c r="L1845" s="50" t="n">
        <x:v>2013</x:v>
      </x:c>
      <x:c r="M1845" s="50" t="n">
        <x:v>0</x:v>
      </x:c>
      <x:c r="N1845" s="50" t="n">
        <x:v>0</x:v>
      </x:c>
      <x:c r="O1845" s="52" t="str">
        <x:f>IF($F1845="","",$F1845*$M1845)</x:f>
      </x:c>
      <x:c r="P1845" s="54" t="n">
        <x:f>IF('Deal_Master_Wide'!$BR$266="","",'Deal_Master_Wide'!$BR$266)</x:f>
        <x:v>37.4503</x:v>
      </x:c>
      <x:c r="Q1845" s="54" t="n">
        <x:f>IF('Deal_Master_Wide'!$BY$266="","",'Deal_Master_Wide'!$BY$266)</x:f>
        <x:v>-14.3662</x:v>
      </x:c>
      <x:c r="R1845" s="54" t="n">
        <x:f>IF('Deal_Master_Wide'!$CF$266="","",'Deal_Master_Wide'!$CF$266)</x:f>
        <x:v>-7.2445</x:v>
      </x:c>
      <x:c r="S1845" s="54" t="n">
        <x:f>IF('Deal_Master_Wide'!$CM$266="","",'Deal_Master_Wide'!$CM$266)</x:f>
        <x:v>185.1516</x:v>
      </x:c>
      <x:c r="T1845" s="54" t="str">
        <x:f>IF('Deal_Master_Wide'!$CT$266="","",'Deal_Master_Wide'!$CT$266)</x:f>
      </x:c>
      <x:c r="U1845" s="54" t="n">
        <x:f>IF('Deal_Master_Wide'!$DA$266="","",'Deal_Master_Wide'!$DA$266)</x:f>
        <x:v>37.9414</x:v>
      </x:c>
      <x:c r="V1845" s="56" t="n">
        <x:f>IF('Deal_Master_Wide'!$DH$266="","",'Deal_Master_Wide'!$DH$266)</x:f>
        <x:v>-3.6703</x:v>
      </x:c>
      <x:c r="W1845" s="56" t="n">
        <x:f>IF('Deal_Master_Wide'!$DO$266="","",'Deal_Master_Wide'!$DO$266)</x:f>
        <x:v>-38.3607</x:v>
      </x:c>
      <x:c r="X1845" s="56" t="str">
        <x:f>IF('Deal_Master_Wide'!$DV$266="","",'Deal_Master_Wide'!$DV$266)</x:f>
      </x:c>
      <x:c r="Y1845" s="118" t="n">
        <x:f>IF('Deal_Master_Wide'!$EC$266="","",'Deal_Master_Wide'!$EC$266)</x:f>
        <x:v>5</x:v>
      </x:c>
      <x:c r="Z1845" s="118" t="n">
        <x:f>IF('Deal_Master_Wide'!$EJ$266="","",'Deal_Master_Wide'!$EJ$266)</x:f>
        <x:v>6</x:v>
      </x:c>
      <x:c r="AA1845" s="52" t="str">
        <x:f>IF('Deal_Master_Wide'!$AL$266="","",'Deal_Master_Wide'!$AL$266)</x:f>
        <x:v>Unknown</x:v>
      </x:c>
      <x:c r="AB1845" s="54" t="n">
        <x:f>IF('Deal_Master_Wide'!$AF$266="","",'Deal_Master_Wide'!$AF$266)</x:f>
        <x:v>180</x:v>
      </x:c>
      <x:c r="AC1845" s="52" t="str">
        <x:f>IF(COUNT($P1845,$Q1845,$R1845,$S1845,$T1845,$U1845,$V1845,$W1845,$X1845)=9,"Yes","No")</x:f>
        <x:v>No</x:v>
      </x:c>
      <x:c r="AD1845" s="52" t="str">
        <x:f>IF(COUNT($Y1845,$Z1845)=2,"Yes","No")</x:f>
        <x:v>Yes</x:v>
      </x:c>
      <x:c r="AE1845" s="50" t="str"/>
      <x:c r="AF1845" t="str"/>
    </x:row>
    <x:row r="1846" ht="20" customHeight="1">
      <x:c r="A1846" s="50" t="str">
        <x:v>CTL-0264</x:v>
      </x:c>
      <x:c r="B1846" s="50" t="str">
        <x:v>Candidate alternative-rationale group</x:v>
      </x:c>
      <x:c r="C1846" s="52" t="str">
        <x:f>IF('Deal_Master_Wide'!$AU$266="","",'Deal_Master_Wide'!$AU$266)</x:f>
        <x:v>Not reviewed</x:v>
      </x:c>
      <x:c r="D1846" s="52" t="str">
        <x:f>IF('Deal_Master_Wide'!$AV$266="","",'Deal_Master_Wide'!$AV$266)</x:f>
        <x:v>Not assessed</x:v>
      </x:c>
      <x:c r="E1846" s="50" t="n">
        <x:v>0</x:v>
      </x:c>
      <x:c r="F1846" s="52" t="str">
        <x:f>IF(OR($C1846="High-confidence innovation-driven",$C1846="Medium-confidence innovation-driven"),1,IF($C1846="Clear alternative-rationale",0,""))</x:f>
      </x:c>
      <x:c r="G1846" s="52" t="str">
        <x:f>IF('Deal_Master_Wide'!$M$266="","",'Deal_Master_Wide'!$M$266)</x:f>
        <x:v>Review</x:v>
      </x:c>
      <x:c r="H1846" s="50" t="str">
        <x:v>Vectura Group Limited</x:v>
      </x:c>
      <x:c r="I1846" s="50" t="str">
        <x:v>Vectura GmbH</x:v>
      </x:c>
      <x:c r="J1846" s="50" t="n">
        <x:v>2014</x:v>
      </x:c>
      <x:c r="K1846" s="50" t="n">
        <x:v>0</x:v>
      </x:c>
      <x:c r="L1846" s="50" t="n">
        <x:v>2014</x:v>
      </x:c>
      <x:c r="M1846" s="50" t="n">
        <x:v>0</x:v>
      </x:c>
      <x:c r="N1846" s="50" t="n">
        <x:v>1</x:v>
      </x:c>
      <x:c r="O1846" s="52" t="str">
        <x:f>IF($F1846="","",$F1846*$M1846)</x:f>
      </x:c>
      <x:c r="P1846" s="54" t="n">
        <x:f>IF('Deal_Master_Wide'!$BS$266="","",'Deal_Master_Wide'!$BS$266)</x:f>
        <x:v>43.279</x:v>
      </x:c>
      <x:c r="Q1846" s="54" t="n">
        <x:f>IF('Deal_Master_Wide'!$BZ$266="","",'Deal_Master_Wide'!$BZ$266)</x:f>
        <x:v>-4.3872</x:v>
      </x:c>
      <x:c r="R1846" s="54" t="n">
        <x:f>IF('Deal_Master_Wide'!$CG$266="","",'Deal_Master_Wide'!$CG$266)</x:f>
        <x:v>-2.7272</x:v>
      </x:c>
      <x:c r="S1846" s="54" t="n">
        <x:f>IF('Deal_Master_Wide'!$CN$266="","",'Deal_Master_Wide'!$CN$266)</x:f>
        <x:v>373.6631</x:v>
      </x:c>
      <x:c r="T1846" s="54" t="str">
        <x:f>IF('Deal_Master_Wide'!$CU$266="","",'Deal_Master_Wide'!$CU$266)</x:f>
      </x:c>
      <x:c r="U1846" s="54" t="n">
        <x:f>IF('Deal_Master_Wide'!$DB$266="","",'Deal_Master_Wide'!$DB$266)</x:f>
        <x:v>33.2003</x:v>
      </x:c>
      <x:c r="V1846" s="56" t="n">
        <x:f>IF('Deal_Master_Wide'!$DI$266="","",'Deal_Master_Wide'!$DI$266)</x:f>
        <x:v>-0.9899</x:v>
      </x:c>
      <x:c r="W1846" s="56" t="n">
        <x:f>IF('Deal_Master_Wide'!$DP$266="","",'Deal_Master_Wide'!$DP$266)</x:f>
        <x:v>-10.137</x:v>
      </x:c>
      <x:c r="X1846" s="56" t="str">
        <x:f>IF('Deal_Master_Wide'!$DW$266="","",'Deal_Master_Wide'!$DW$266)</x:f>
      </x:c>
      <x:c r="Y1846" s="118" t="n">
        <x:f>IF('Deal_Master_Wide'!$ED$266="","",'Deal_Master_Wide'!$ED$266)</x:f>
        <x:v>6</x:v>
      </x:c>
      <x:c r="Z1846" s="118" t="n">
        <x:f>IF('Deal_Master_Wide'!$EK$266="","",'Deal_Master_Wide'!$EK$266)</x:f>
        <x:v>20</x:v>
      </x:c>
      <x:c r="AA1846" s="52" t="str">
        <x:f>IF('Deal_Master_Wide'!$AL$266="","",'Deal_Master_Wide'!$AL$266)</x:f>
        <x:v>Unknown</x:v>
      </x:c>
      <x:c r="AB1846" s="54" t="n">
        <x:f>IF('Deal_Master_Wide'!$AF$266="","",'Deal_Master_Wide'!$AF$266)</x:f>
        <x:v>180</x:v>
      </x:c>
      <x:c r="AC1846" s="52" t="str">
        <x:f>IF(COUNT($P1846,$Q1846,$R1846,$S1846,$T1846,$U1846,$V1846,$W1846,$X1846)=9,"Yes","No")</x:f>
        <x:v>No</x:v>
      </x:c>
      <x:c r="AD1846" s="52" t="str">
        <x:f>IF(COUNT($Y1846,$Z1846)=2,"Yes","No")</x:f>
        <x:v>Yes</x:v>
      </x:c>
      <x:c r="AE1846" s="50" t="str"/>
      <x:c r="AF1846" t="str"/>
    </x:row>
    <x:row r="1847" ht="20" customHeight="1">
      <x:c r="A1847" s="50" t="str">
        <x:v>CTL-0264</x:v>
      </x:c>
      <x:c r="B1847" s="50" t="str">
        <x:v>Candidate alternative-rationale group</x:v>
      </x:c>
      <x:c r="C1847" s="52" t="str">
        <x:f>IF('Deal_Master_Wide'!$AU$266="","",'Deal_Master_Wide'!$AU$266)</x:f>
        <x:v>Not reviewed</x:v>
      </x:c>
      <x:c r="D1847" s="52" t="str">
        <x:f>IF('Deal_Master_Wide'!$AV$266="","",'Deal_Master_Wide'!$AV$266)</x:f>
        <x:v>Not assessed</x:v>
      </x:c>
      <x:c r="E1847" s="50" t="n">
        <x:v>0</x:v>
      </x:c>
      <x:c r="F1847" s="52" t="str">
        <x:f>IF(OR($C1847="High-confidence innovation-driven",$C1847="Medium-confidence innovation-driven"),1,IF($C1847="Clear alternative-rationale",0,""))</x:f>
      </x:c>
      <x:c r="G1847" s="52" t="str">
        <x:f>IF('Deal_Master_Wide'!$M$266="","",'Deal_Master_Wide'!$M$266)</x:f>
        <x:v>Review</x:v>
      </x:c>
      <x:c r="H1847" s="50" t="str">
        <x:v>Vectura Group Limited</x:v>
      </x:c>
      <x:c r="I1847" s="50" t="str">
        <x:v>Vectura GmbH</x:v>
      </x:c>
      <x:c r="J1847" s="50" t="n">
        <x:v>2014</x:v>
      </x:c>
      <x:c r="K1847" s="50" t="n">
        <x:v>1</x:v>
      </x:c>
      <x:c r="L1847" s="50" t="n">
        <x:v>2015</x:v>
      </x:c>
      <x:c r="M1847" s="50" t="n">
        <x:v>1</x:v>
      </x:c>
      <x:c r="N1847" s="50" t="n">
        <x:v>1</x:v>
      </x:c>
      <x:c r="O1847" s="52" t="str">
        <x:f>IF($F1847="","",$F1847*$M1847)</x:f>
      </x:c>
      <x:c r="P1847" s="54" t="n">
        <x:f>IF('Deal_Master_Wide'!$BT$266="","",'Deal_Master_Wide'!$BT$266)</x:f>
        <x:v>73.9317</x:v>
      </x:c>
      <x:c r="Q1847" s="54" t="n">
        <x:f>IF('Deal_Master_Wide'!$CA$266="","",'Deal_Master_Wide'!$CA$266)</x:f>
        <x:v>-8.9228</x:v>
      </x:c>
      <x:c r="R1847" s="54" t="n">
        <x:f>IF('Deal_Master_Wide'!$CH$266="","",'Deal_Master_Wide'!$CH$266)</x:f>
        <x:v>4.7163</x:v>
      </x:c>
      <x:c r="S1847" s="54" t="n">
        <x:f>IF('Deal_Master_Wide'!$CO$266="","",'Deal_Master_Wide'!$CO$266)</x:f>
        <x:v>406.0795</x:v>
      </x:c>
      <x:c r="T1847" s="54" t="str">
        <x:f>IF('Deal_Master_Wide'!$CV$266="","",'Deal_Master_Wide'!$CV$266)</x:f>
      </x:c>
      <x:c r="U1847" s="54" t="n">
        <x:f>IF('Deal_Master_Wide'!$DC$266="","",'Deal_Master_Wide'!$DC$266)</x:f>
        <x:v>46.0161</x:v>
      </x:c>
      <x:c r="V1847" s="56" t="n">
        <x:f>IF('Deal_Master_Wide'!$DJ$266="","",'Deal_Master_Wide'!$DJ$266)</x:f>
        <x:v>1.2292</x:v>
      </x:c>
      <x:c r="W1847" s="56" t="n">
        <x:f>IF('Deal_Master_Wide'!$DQ$266="","",'Deal_Master_Wide'!$DQ$266)</x:f>
        <x:v>-12.069</x:v>
      </x:c>
      <x:c r="X1847" s="56" t="str">
        <x:f>IF('Deal_Master_Wide'!$DX$266="","",'Deal_Master_Wide'!$DX$266)</x:f>
      </x:c>
      <x:c r="Y1847" s="118" t="n">
        <x:f>IF('Deal_Master_Wide'!$EE$266="","",'Deal_Master_Wide'!$EE$266)</x:f>
        <x:v>4</x:v>
      </x:c>
      <x:c r="Z1847" s="118" t="n">
        <x:f>IF('Deal_Master_Wide'!$EL$266="","",'Deal_Master_Wide'!$EL$266)</x:f>
        <x:v>2</x:v>
      </x:c>
      <x:c r="AA1847" s="52" t="str">
        <x:f>IF('Deal_Master_Wide'!$AL$266="","",'Deal_Master_Wide'!$AL$266)</x:f>
        <x:v>Unknown</x:v>
      </x:c>
      <x:c r="AB1847" s="54" t="n">
        <x:f>IF('Deal_Master_Wide'!$AF$266="","",'Deal_Master_Wide'!$AF$266)</x:f>
        <x:v>180</x:v>
      </x:c>
      <x:c r="AC1847" s="52" t="str">
        <x:f>IF(COUNT($P1847,$Q1847,$R1847,$S1847,$T1847,$U1847,$V1847,$W1847,$X1847)=9,"Yes","No")</x:f>
        <x:v>No</x:v>
      </x:c>
      <x:c r="AD1847" s="52" t="str">
        <x:f>IF(COUNT($Y1847,$Z1847)=2,"Yes","No")</x:f>
        <x:v>Yes</x:v>
      </x:c>
      <x:c r="AE1847" s="50" t="str"/>
      <x:c r="AF1847" t="str"/>
    </x:row>
    <x:row r="1848" ht="20" customHeight="1">
      <x:c r="A1848" s="50" t="str">
        <x:v>CTL-0264</x:v>
      </x:c>
      <x:c r="B1848" s="50" t="str">
        <x:v>Candidate alternative-rationale group</x:v>
      </x:c>
      <x:c r="C1848" s="52" t="str">
        <x:f>IF('Deal_Master_Wide'!$AU$266="","",'Deal_Master_Wide'!$AU$266)</x:f>
        <x:v>Not reviewed</x:v>
      </x:c>
      <x:c r="D1848" s="52" t="str">
        <x:f>IF('Deal_Master_Wide'!$AV$266="","",'Deal_Master_Wide'!$AV$266)</x:f>
        <x:v>Not assessed</x:v>
      </x:c>
      <x:c r="E1848" s="50" t="n">
        <x:v>0</x:v>
      </x:c>
      <x:c r="F1848" s="52" t="str">
        <x:f>IF(OR($C1848="High-confidence innovation-driven",$C1848="Medium-confidence innovation-driven"),1,IF($C1848="Clear alternative-rationale",0,""))</x:f>
      </x:c>
      <x:c r="G1848" s="52" t="str">
        <x:f>IF('Deal_Master_Wide'!$M$266="","",'Deal_Master_Wide'!$M$266)</x:f>
        <x:v>Review</x:v>
      </x:c>
      <x:c r="H1848" s="50" t="str">
        <x:v>Vectura Group Limited</x:v>
      </x:c>
      <x:c r="I1848" s="50" t="str">
        <x:v>Vectura GmbH</x:v>
      </x:c>
      <x:c r="J1848" s="50" t="n">
        <x:v>2014</x:v>
      </x:c>
      <x:c r="K1848" s="50" t="n">
        <x:v>2</x:v>
      </x:c>
      <x:c r="L1848" s="50" t="n">
        <x:v>2016</x:v>
      </x:c>
      <x:c r="M1848" s="50" t="n">
        <x:v>1</x:v>
      </x:c>
      <x:c r="N1848" s="50" t="n">
        <x:v>1</x:v>
      </x:c>
      <x:c r="O1848" s="52" t="str">
        <x:f>IF($F1848="","",$F1848*$M1848)</x:f>
      </x:c>
      <x:c r="P1848" s="54" t="n">
        <x:f>IF('Deal_Master_Wide'!$BU$266="","",'Deal_Master_Wide'!$BU$266)</x:f>
        <x:v>98.322</x:v>
      </x:c>
      <x:c r="Q1848" s="54" t="n">
        <x:f>IF('Deal_Master_Wide'!$CB$266="","",'Deal_Master_Wide'!$CB$266)</x:f>
        <x:v>0.6828</x:v>
      </x:c>
      <x:c r="R1848" s="54" t="n">
        <x:f>IF('Deal_Master_Wide'!$CI$266="","",'Deal_Master_Wide'!$CI$266)</x:f>
        <x:v>6.8279</x:v>
      </x:c>
      <x:c r="S1848" s="54" t="n">
        <x:f>IF('Deal_Master_Wide'!$CP$266="","",'Deal_Master_Wide'!$CP$266)</x:f>
        <x:v>361.4625</x:v>
      </x:c>
      <x:c r="T1848" s="54" t="str">
        <x:f>IF('Deal_Master_Wide'!$CW$266="","",'Deal_Master_Wide'!$CW$266)</x:f>
      </x:c>
      <x:c r="U1848" s="54" t="n">
        <x:f>IF('Deal_Master_Wide'!$DD$266="","",'Deal_Master_Wide'!$DD$266)</x:f>
        <x:v>57.4911</x:v>
      </x:c>
      <x:c r="V1848" s="56" t="n">
        <x:f>IF('Deal_Master_Wide'!$DK$266="","",'Deal_Master_Wide'!$DK$266)</x:f>
        <x:v>1.7262</x:v>
      </x:c>
      <x:c r="W1848" s="56" t="n">
        <x:f>IF('Deal_Master_Wide'!$DR$266="","",'Deal_Master_Wide'!$DR$266)</x:f>
        <x:v>0.6944</x:v>
      </x:c>
      <x:c r="X1848" s="56" t="str">
        <x:f>IF('Deal_Master_Wide'!$DY$266="","",'Deal_Master_Wide'!$DY$266)</x:f>
      </x:c>
      <x:c r="Y1848" s="118" t="n">
        <x:f>IF('Deal_Master_Wide'!$EF$266="","",'Deal_Master_Wide'!$EF$266)</x:f>
        <x:v>3</x:v>
      </x:c>
      <x:c r="Z1848" s="118" t="str">
        <x:f>IF('Deal_Master_Wide'!$EM$266="","",'Deal_Master_Wide'!$EM$266)</x:f>
      </x:c>
      <x:c r="AA1848" s="52" t="str">
        <x:f>IF('Deal_Master_Wide'!$AL$266="","",'Deal_Master_Wide'!$AL$266)</x:f>
        <x:v>Unknown</x:v>
      </x:c>
      <x:c r="AB1848" s="54" t="n">
        <x:f>IF('Deal_Master_Wide'!$AF$266="","",'Deal_Master_Wide'!$AF$266)</x:f>
        <x:v>180</x:v>
      </x:c>
      <x:c r="AC1848" s="52" t="str">
        <x:f>IF(COUNT($P1848,$Q1848,$R1848,$S1848,$T1848,$U1848,$V1848,$W1848,$X1848)=9,"Yes","No")</x:f>
        <x:v>No</x:v>
      </x:c>
      <x:c r="AD1848" s="52" t="str">
        <x:f>IF(COUNT($Y1848,$Z1848)=2,"Yes","No")</x:f>
        <x:v>No</x:v>
      </x:c>
      <x:c r="AE1848" s="50" t="str"/>
      <x:c r="AF1848" t="str"/>
    </x:row>
    <x:row r="1849" ht="20" customHeight="1">
      <x:c r="A1849" s="50" t="str">
        <x:v>CTL-0264</x:v>
      </x:c>
      <x:c r="B1849" s="50" t="str">
        <x:v>Candidate alternative-rationale group</x:v>
      </x:c>
      <x:c r="C1849" s="52" t="str">
        <x:f>IF('Deal_Master_Wide'!$AU$266="","",'Deal_Master_Wide'!$AU$266)</x:f>
        <x:v>Not reviewed</x:v>
      </x:c>
      <x:c r="D1849" s="52" t="str">
        <x:f>IF('Deal_Master_Wide'!$AV$266="","",'Deal_Master_Wide'!$AV$266)</x:f>
        <x:v>Not assessed</x:v>
      </x:c>
      <x:c r="E1849" s="50" t="n">
        <x:v>0</x:v>
      </x:c>
      <x:c r="F1849" s="52" t="str">
        <x:f>IF(OR($C1849="High-confidence innovation-driven",$C1849="Medium-confidence innovation-driven"),1,IF($C1849="Clear alternative-rationale",0,""))</x:f>
      </x:c>
      <x:c r="G1849" s="52" t="str">
        <x:f>IF('Deal_Master_Wide'!$M$266="","",'Deal_Master_Wide'!$M$266)</x:f>
        <x:v>Review</x:v>
      </x:c>
      <x:c r="H1849" s="50" t="str">
        <x:v>Vectura Group Limited</x:v>
      </x:c>
      <x:c r="I1849" s="50" t="str">
        <x:v>Vectura GmbH</x:v>
      </x:c>
      <x:c r="J1849" s="50" t="n">
        <x:v>2014</x:v>
      </x:c>
      <x:c r="K1849" s="50" t="n">
        <x:v>3</x:v>
      </x:c>
      <x:c r="L1849" s="50" t="n">
        <x:v>2017</x:v>
      </x:c>
      <x:c r="M1849" s="50" t="n">
        <x:v>1</x:v>
      </x:c>
      <x:c r="N1849" s="50" t="n">
        <x:v>1</x:v>
      </x:c>
      <x:c r="O1849" s="52" t="str">
        <x:f>IF($F1849="","",$F1849*$M1849)</x:f>
      </x:c>
      <x:c r="P1849" s="54" t="n">
        <x:f>IF('Deal_Master_Wide'!$BV$266="","",'Deal_Master_Wide'!$BV$266)</x:f>
        <x:v>168.9625</x:v>
      </x:c>
      <x:c r="Q1849" s="54" t="n">
        <x:f>IF('Deal_Master_Wide'!$CC$266="","",'Deal_Master_Wide'!$CC$266)</x:f>
        <x:v>-94.756</x:v>
      </x:c>
      <x:c r="R1849" s="54" t="n">
        <x:f>IF('Deal_Master_Wide'!$CJ$266="","",'Deal_Master_Wide'!$CJ$266)</x:f>
        <x:v>-97.8384</x:v>
      </x:c>
      <x:c r="S1849" s="54" t="n">
        <x:f>IF('Deal_Master_Wide'!$CQ$266="","",'Deal_Master_Wide'!$CQ$266)</x:f>
        <x:v>808.2677</x:v>
      </x:c>
      <x:c r="T1849" s="54" t="str">
        <x:f>IF('Deal_Master_Wide'!$CX$266="","",'Deal_Master_Wide'!$CX$266)</x:f>
      </x:c>
      <x:c r="U1849" s="54" t="n">
        <x:f>IF('Deal_Master_Wide'!$DE$266="","",'Deal_Master_Wide'!$DE$266)</x:f>
        <x:v>68.8408</x:v>
      </x:c>
      <x:c r="V1849" s="56" t="n">
        <x:f>IF('Deal_Master_Wide'!$DL$266="","",'Deal_Master_Wide'!$DL$266)</x:f>
        <x:v>-17.0666</x:v>
      </x:c>
      <x:c r="W1849" s="56" t="n">
        <x:f>IF('Deal_Master_Wide'!$DS$266="","",'Deal_Master_Wide'!$DS$266)</x:f>
        <x:v>-56.0811</x:v>
      </x:c>
      <x:c r="X1849" s="56" t="str">
        <x:f>IF('Deal_Master_Wide'!$DZ$266="","",'Deal_Master_Wide'!$DZ$266)</x:f>
      </x:c>
      <x:c r="Y1849" s="118" t="n">
        <x:f>IF('Deal_Master_Wide'!$EG$266="","",'Deal_Master_Wide'!$EG$266)</x:f>
        <x:v>7</x:v>
      </x:c>
      <x:c r="Z1849" s="118" t="n">
        <x:f>IF('Deal_Master_Wide'!$EN$266="","",'Deal_Master_Wide'!$EN$266)</x:f>
        <x:v>25</x:v>
      </x:c>
      <x:c r="AA1849" s="52" t="str">
        <x:f>IF('Deal_Master_Wide'!$AL$266="","",'Deal_Master_Wide'!$AL$266)</x:f>
        <x:v>Unknown</x:v>
      </x:c>
      <x:c r="AB1849" s="54" t="n">
        <x:f>IF('Deal_Master_Wide'!$AF$266="","",'Deal_Master_Wide'!$AF$266)</x:f>
        <x:v>180</x:v>
      </x:c>
      <x:c r="AC1849" s="52" t="str">
        <x:f>IF(COUNT($P1849,$Q1849,$R1849,$S1849,$T1849,$U1849,$V1849,$W1849,$X1849)=9,"Yes","No")</x:f>
        <x:v>No</x:v>
      </x:c>
      <x:c r="AD1849" s="52" t="str">
        <x:f>IF(COUNT($Y1849,$Z1849)=2,"Yes","No")</x:f>
        <x:v>Yes</x:v>
      </x:c>
      <x:c r="AE1849" s="50" t="str"/>
      <x:c r="AF1849" t="str"/>
    </x:row>
    <x:row r="1850" ht="20" customHeight="1">
      <x:c r="A1850" s="50" t="str">
        <x:v>CTL-0265</x:v>
      </x:c>
      <x:c r="B1850" s="50" t="str">
        <x:v>Candidate alternative-rationale group</x:v>
      </x:c>
      <x:c r="C1850" s="52" t="str">
        <x:f>IF('Deal_Master_Wide'!$AU$267="","",'Deal_Master_Wide'!$AU$267)</x:f>
        <x:v>Not reviewed</x:v>
      </x:c>
      <x:c r="D1850" s="52" t="str">
        <x:f>IF('Deal_Master_Wide'!$AV$267="","",'Deal_Master_Wide'!$AV$267)</x:f>
        <x:v>Not assessed</x:v>
      </x:c>
      <x:c r="E1850" s="50" t="n">
        <x:v>0</x:v>
      </x:c>
      <x:c r="F1850" s="52" t="str">
        <x:f>IF(OR($C1850="High-confidence innovation-driven",$C1850="Medium-confidence innovation-driven"),1,IF($C1850="Clear alternative-rationale",0,""))</x:f>
      </x:c>
      <x:c r="G1850" s="52" t="str">
        <x:f>IF('Deal_Master_Wide'!$M$267="","",'Deal_Master_Wide'!$M$267)</x:f>
        <x:v>Review</x:v>
      </x:c>
      <x:c r="H1850" s="50" t="str">
        <x:v>Incanthera Plc</x:v>
      </x:c>
      <x:c r="I1850" s="50" t="str">
        <x:v>Onco-NX Ltd</x:v>
      </x:c>
      <x:c r="J1850" s="50" t="n">
        <x:v>2014</x:v>
      </x:c>
      <x:c r="K1850" s="50" t="n">
        <x:v>-3</x:v>
      </x:c>
      <x:c r="L1850" s="50" t="n">
        <x:v>2011</x:v>
      </x:c>
      <x:c r="M1850" s="50" t="n">
        <x:v>0</x:v>
      </x:c>
      <x:c r="N1850" s="50" t="n">
        <x:v>0</x:v>
      </x:c>
      <x:c r="O1850" s="52" t="str">
        <x:f>IF($F1850="","",$F1850*$M1850)</x:f>
      </x:c>
      <x:c r="P1850" s="54" t="str">
        <x:f>IF('Deal_Master_Wide'!$BP$267="","",'Deal_Master_Wide'!$BP$267)</x:f>
      </x:c>
      <x:c r="Q1850" s="54" t="str">
        <x:f>IF('Deal_Master_Wide'!$BW$267="","",'Deal_Master_Wide'!$BW$267)</x:f>
      </x:c>
      <x:c r="R1850" s="54" t="str">
        <x:f>IF('Deal_Master_Wide'!$CD$267="","",'Deal_Master_Wide'!$CD$267)</x:f>
      </x:c>
      <x:c r="S1850" s="54" t="str">
        <x:f>IF('Deal_Master_Wide'!$CK$267="","",'Deal_Master_Wide'!$CK$267)</x:f>
      </x:c>
      <x:c r="T1850" s="54" t="str">
        <x:f>IF('Deal_Master_Wide'!$CR$267="","",'Deal_Master_Wide'!$CR$267)</x:f>
      </x:c>
      <x:c r="U1850" s="54" t="str">
        <x:f>IF('Deal_Master_Wide'!$CY$267="","",'Deal_Master_Wide'!$CY$267)</x:f>
      </x:c>
      <x:c r="V1850" s="56" t="str">
        <x:f>IF('Deal_Master_Wide'!$DF$267="","",'Deal_Master_Wide'!$DF$267)</x:f>
      </x:c>
      <x:c r="W1850" s="56" t="str">
        <x:f>IF('Deal_Master_Wide'!$DM$267="","",'Deal_Master_Wide'!$DM$267)</x:f>
      </x:c>
      <x:c r="X1850" s="56" t="str">
        <x:f>IF('Deal_Master_Wide'!$DT$267="","",'Deal_Master_Wide'!$DT$267)</x:f>
      </x:c>
      <x:c r="Y1850" s="118" t="str">
        <x:f>IF('Deal_Master_Wide'!$EA$267="","",'Deal_Master_Wide'!$EA$267)</x:f>
      </x:c>
      <x:c r="Z1850" s="118" t="str">
        <x:f>IF('Deal_Master_Wide'!$EH$267="","",'Deal_Master_Wide'!$EH$267)</x:f>
      </x:c>
      <x:c r="AA1850" s="52" t="str">
        <x:f>IF('Deal_Master_Wide'!$AL$267="","",'Deal_Master_Wide'!$AL$267)</x:f>
        <x:v>Unknown</x:v>
      </x:c>
      <x:c r="AB1850" s="54" t="str">
        <x:f>IF('Deal_Master_Wide'!$AF$267="","",'Deal_Master_Wide'!$AF$267)</x:f>
      </x:c>
      <x:c r="AC1850" s="52" t="str">
        <x:f>IF(COUNT($P1850,$Q1850,$R1850,$S1850,$T1850,$U1850,$V1850,$W1850,$X1850)=9,"Yes","No")</x:f>
        <x:v>No</x:v>
      </x:c>
      <x:c r="AD1850" s="52" t="str">
        <x:f>IF(COUNT($Y1850,$Z1850)=2,"Yes","No")</x:f>
        <x:v>No</x:v>
      </x:c>
      <x:c r="AE1850" s="50" t="str"/>
      <x:c r="AF1850" t="str"/>
    </x:row>
    <x:row r="1851" ht="20" customHeight="1">
      <x:c r="A1851" s="50" t="str">
        <x:v>CTL-0265</x:v>
      </x:c>
      <x:c r="B1851" s="50" t="str">
        <x:v>Candidate alternative-rationale group</x:v>
      </x:c>
      <x:c r="C1851" s="52" t="str">
        <x:f>IF('Deal_Master_Wide'!$AU$267="","",'Deal_Master_Wide'!$AU$267)</x:f>
        <x:v>Not reviewed</x:v>
      </x:c>
      <x:c r="D1851" s="52" t="str">
        <x:f>IF('Deal_Master_Wide'!$AV$267="","",'Deal_Master_Wide'!$AV$267)</x:f>
        <x:v>Not assessed</x:v>
      </x:c>
      <x:c r="E1851" s="50" t="n">
        <x:v>0</x:v>
      </x:c>
      <x:c r="F1851" s="52" t="str">
        <x:f>IF(OR($C1851="High-confidence innovation-driven",$C1851="Medium-confidence innovation-driven"),1,IF($C1851="Clear alternative-rationale",0,""))</x:f>
      </x:c>
      <x:c r="G1851" s="52" t="str">
        <x:f>IF('Deal_Master_Wide'!$M$267="","",'Deal_Master_Wide'!$M$267)</x:f>
        <x:v>Review</x:v>
      </x:c>
      <x:c r="H1851" s="50" t="str">
        <x:v>Incanthera Plc</x:v>
      </x:c>
      <x:c r="I1851" s="50" t="str">
        <x:v>Onco-NX Ltd</x:v>
      </x:c>
      <x:c r="J1851" s="50" t="n">
        <x:v>2014</x:v>
      </x:c>
      <x:c r="K1851" s="50" t="n">
        <x:v>-2</x:v>
      </x:c>
      <x:c r="L1851" s="50" t="n">
        <x:v>2012</x:v>
      </x:c>
      <x:c r="M1851" s="50" t="n">
        <x:v>0</x:v>
      </x:c>
      <x:c r="N1851" s="50" t="n">
        <x:v>0</x:v>
      </x:c>
      <x:c r="O1851" s="52" t="str">
        <x:f>IF($F1851="","",$F1851*$M1851)</x:f>
      </x:c>
      <x:c r="P1851" s="54" t="str">
        <x:f>IF('Deal_Master_Wide'!$BQ$267="","",'Deal_Master_Wide'!$BQ$267)</x:f>
      </x:c>
      <x:c r="Q1851" s="54" t="str">
        <x:f>IF('Deal_Master_Wide'!$BX$267="","",'Deal_Master_Wide'!$BX$267)</x:f>
      </x:c>
      <x:c r="R1851" s="54" t="str">
        <x:f>IF('Deal_Master_Wide'!$CE$267="","",'Deal_Master_Wide'!$CE$267)</x:f>
      </x:c>
      <x:c r="S1851" s="54" t="str">
        <x:f>IF('Deal_Master_Wide'!$CL$267="","",'Deal_Master_Wide'!$CL$267)</x:f>
      </x:c>
      <x:c r="T1851" s="54" t="str">
        <x:f>IF('Deal_Master_Wide'!$CS$267="","",'Deal_Master_Wide'!$CS$267)</x:f>
      </x:c>
      <x:c r="U1851" s="54" t="str">
        <x:f>IF('Deal_Master_Wide'!$CZ$267="","",'Deal_Master_Wide'!$CZ$267)</x:f>
      </x:c>
      <x:c r="V1851" s="56" t="str">
        <x:f>IF('Deal_Master_Wide'!$DG$267="","",'Deal_Master_Wide'!$DG$267)</x:f>
      </x:c>
      <x:c r="W1851" s="56" t="str">
        <x:f>IF('Deal_Master_Wide'!$DN$267="","",'Deal_Master_Wide'!$DN$267)</x:f>
      </x:c>
      <x:c r="X1851" s="56" t="str">
        <x:f>IF('Deal_Master_Wide'!$DU$267="","",'Deal_Master_Wide'!$DU$267)</x:f>
      </x:c>
      <x:c r="Y1851" s="118" t="str">
        <x:f>IF('Deal_Master_Wide'!$EB$267="","",'Deal_Master_Wide'!$EB$267)</x:f>
      </x:c>
      <x:c r="Z1851" s="118" t="str">
        <x:f>IF('Deal_Master_Wide'!$EI$267="","",'Deal_Master_Wide'!$EI$267)</x:f>
      </x:c>
      <x:c r="AA1851" s="52" t="str">
        <x:f>IF('Deal_Master_Wide'!$AL$267="","",'Deal_Master_Wide'!$AL$267)</x:f>
        <x:v>Unknown</x:v>
      </x:c>
      <x:c r="AB1851" s="54" t="str">
        <x:f>IF('Deal_Master_Wide'!$AF$267="","",'Deal_Master_Wide'!$AF$267)</x:f>
      </x:c>
      <x:c r="AC1851" s="52" t="str">
        <x:f>IF(COUNT($P1851,$Q1851,$R1851,$S1851,$T1851,$U1851,$V1851,$W1851,$X1851)=9,"Yes","No")</x:f>
        <x:v>No</x:v>
      </x:c>
      <x:c r="AD1851" s="52" t="str">
        <x:f>IF(COUNT($Y1851,$Z1851)=2,"Yes","No")</x:f>
        <x:v>No</x:v>
      </x:c>
      <x:c r="AE1851" s="50" t="str"/>
      <x:c r="AF1851" t="str"/>
    </x:row>
    <x:row r="1852" ht="20" customHeight="1">
      <x:c r="A1852" s="50" t="str">
        <x:v>CTL-0265</x:v>
      </x:c>
      <x:c r="B1852" s="50" t="str">
        <x:v>Candidate alternative-rationale group</x:v>
      </x:c>
      <x:c r="C1852" s="52" t="str">
        <x:f>IF('Deal_Master_Wide'!$AU$267="","",'Deal_Master_Wide'!$AU$267)</x:f>
        <x:v>Not reviewed</x:v>
      </x:c>
      <x:c r="D1852" s="52" t="str">
        <x:f>IF('Deal_Master_Wide'!$AV$267="","",'Deal_Master_Wide'!$AV$267)</x:f>
        <x:v>Not assessed</x:v>
      </x:c>
      <x:c r="E1852" s="50" t="n">
        <x:v>0</x:v>
      </x:c>
      <x:c r="F1852" s="52" t="str">
        <x:f>IF(OR($C1852="High-confidence innovation-driven",$C1852="Medium-confidence innovation-driven"),1,IF($C1852="Clear alternative-rationale",0,""))</x:f>
      </x:c>
      <x:c r="G1852" s="52" t="str">
        <x:f>IF('Deal_Master_Wide'!$M$267="","",'Deal_Master_Wide'!$M$267)</x:f>
        <x:v>Review</x:v>
      </x:c>
      <x:c r="H1852" s="50" t="str">
        <x:v>Incanthera Plc</x:v>
      </x:c>
      <x:c r="I1852" s="50" t="str">
        <x:v>Onco-NX Ltd</x:v>
      </x:c>
      <x:c r="J1852" s="50" t="n">
        <x:v>2014</x:v>
      </x:c>
      <x:c r="K1852" s="50" t="n">
        <x:v>-1</x:v>
      </x:c>
      <x:c r="L1852" s="50" t="n">
        <x:v>2013</x:v>
      </x:c>
      <x:c r="M1852" s="50" t="n">
        <x:v>0</x:v>
      </x:c>
      <x:c r="N1852" s="50" t="n">
        <x:v>0</x:v>
      </x:c>
      <x:c r="O1852" s="52" t="str">
        <x:f>IF($F1852="","",$F1852*$M1852)</x:f>
      </x:c>
      <x:c r="P1852" s="54" t="str">
        <x:f>IF('Deal_Master_Wide'!$BR$267="","",'Deal_Master_Wide'!$BR$267)</x:f>
      </x:c>
      <x:c r="Q1852" s="54" t="str">
        <x:f>IF('Deal_Master_Wide'!$BY$267="","",'Deal_Master_Wide'!$BY$267)</x:f>
      </x:c>
      <x:c r="R1852" s="54" t="str">
        <x:f>IF('Deal_Master_Wide'!$CF$267="","",'Deal_Master_Wide'!$CF$267)</x:f>
      </x:c>
      <x:c r="S1852" s="54" t="str">
        <x:f>IF('Deal_Master_Wide'!$CM$267="","",'Deal_Master_Wide'!$CM$267)</x:f>
      </x:c>
      <x:c r="T1852" s="54" t="str">
        <x:f>IF('Deal_Master_Wide'!$CT$267="","",'Deal_Master_Wide'!$CT$267)</x:f>
      </x:c>
      <x:c r="U1852" s="54" t="str">
        <x:f>IF('Deal_Master_Wide'!$DA$267="","",'Deal_Master_Wide'!$DA$267)</x:f>
      </x:c>
      <x:c r="V1852" s="56" t="str">
        <x:f>IF('Deal_Master_Wide'!$DH$267="","",'Deal_Master_Wide'!$DH$267)</x:f>
      </x:c>
      <x:c r="W1852" s="56" t="str">
        <x:f>IF('Deal_Master_Wide'!$DO$267="","",'Deal_Master_Wide'!$DO$267)</x:f>
      </x:c>
      <x:c r="X1852" s="56" t="str">
        <x:f>IF('Deal_Master_Wide'!$DV$267="","",'Deal_Master_Wide'!$DV$267)</x:f>
      </x:c>
      <x:c r="Y1852" s="118" t="str">
        <x:f>IF('Deal_Master_Wide'!$EC$267="","",'Deal_Master_Wide'!$EC$267)</x:f>
      </x:c>
      <x:c r="Z1852" s="118" t="str">
        <x:f>IF('Deal_Master_Wide'!$EJ$267="","",'Deal_Master_Wide'!$EJ$267)</x:f>
      </x:c>
      <x:c r="AA1852" s="52" t="str">
        <x:f>IF('Deal_Master_Wide'!$AL$267="","",'Deal_Master_Wide'!$AL$267)</x:f>
        <x:v>Unknown</x:v>
      </x:c>
      <x:c r="AB1852" s="54" t="str">
        <x:f>IF('Deal_Master_Wide'!$AF$267="","",'Deal_Master_Wide'!$AF$267)</x:f>
      </x:c>
      <x:c r="AC1852" s="52" t="str">
        <x:f>IF(COUNT($P1852,$Q1852,$R1852,$S1852,$T1852,$U1852,$V1852,$W1852,$X1852)=9,"Yes","No")</x:f>
        <x:v>No</x:v>
      </x:c>
      <x:c r="AD1852" s="52" t="str">
        <x:f>IF(COUNT($Y1852,$Z1852)=2,"Yes","No")</x:f>
        <x:v>No</x:v>
      </x:c>
      <x:c r="AE1852" s="50" t="str"/>
      <x:c r="AF1852" t="str"/>
    </x:row>
    <x:row r="1853" ht="20" customHeight="1">
      <x:c r="A1853" s="50" t="str">
        <x:v>CTL-0265</x:v>
      </x:c>
      <x:c r="B1853" s="50" t="str">
        <x:v>Candidate alternative-rationale group</x:v>
      </x:c>
      <x:c r="C1853" s="52" t="str">
        <x:f>IF('Deal_Master_Wide'!$AU$267="","",'Deal_Master_Wide'!$AU$267)</x:f>
        <x:v>Not reviewed</x:v>
      </x:c>
      <x:c r="D1853" s="52" t="str">
        <x:f>IF('Deal_Master_Wide'!$AV$267="","",'Deal_Master_Wide'!$AV$267)</x:f>
        <x:v>Not assessed</x:v>
      </x:c>
      <x:c r="E1853" s="50" t="n">
        <x:v>0</x:v>
      </x:c>
      <x:c r="F1853" s="52" t="str">
        <x:f>IF(OR($C1853="High-confidence innovation-driven",$C1853="Medium-confidence innovation-driven"),1,IF($C1853="Clear alternative-rationale",0,""))</x:f>
      </x:c>
      <x:c r="G1853" s="52" t="str">
        <x:f>IF('Deal_Master_Wide'!$M$267="","",'Deal_Master_Wide'!$M$267)</x:f>
        <x:v>Review</x:v>
      </x:c>
      <x:c r="H1853" s="50" t="str">
        <x:v>Incanthera Plc</x:v>
      </x:c>
      <x:c r="I1853" s="50" t="str">
        <x:v>Onco-NX Ltd</x:v>
      </x:c>
      <x:c r="J1853" s="50" t="n">
        <x:v>2014</x:v>
      </x:c>
      <x:c r="K1853" s="50" t="n">
        <x:v>0</x:v>
      </x:c>
      <x:c r="L1853" s="50" t="n">
        <x:v>2014</x:v>
      </x:c>
      <x:c r="M1853" s="50" t="n">
        <x:v>0</x:v>
      </x:c>
      <x:c r="N1853" s="50" t="n">
        <x:v>1</x:v>
      </x:c>
      <x:c r="O1853" s="52" t="str">
        <x:f>IF($F1853="","",$F1853*$M1853)</x:f>
      </x:c>
      <x:c r="P1853" s="54" t="str">
        <x:f>IF('Deal_Master_Wide'!$BS$267="","",'Deal_Master_Wide'!$BS$267)</x:f>
      </x:c>
      <x:c r="Q1853" s="54" t="str">
        <x:f>IF('Deal_Master_Wide'!$BZ$267="","",'Deal_Master_Wide'!$BZ$267)</x:f>
      </x:c>
      <x:c r="R1853" s="54" t="str">
        <x:f>IF('Deal_Master_Wide'!$CG$267="","",'Deal_Master_Wide'!$CG$267)</x:f>
      </x:c>
      <x:c r="S1853" s="54" t="str">
        <x:f>IF('Deal_Master_Wide'!$CN$267="","",'Deal_Master_Wide'!$CN$267)</x:f>
      </x:c>
      <x:c r="T1853" s="54" t="str">
        <x:f>IF('Deal_Master_Wide'!$CU$267="","",'Deal_Master_Wide'!$CU$267)</x:f>
      </x:c>
      <x:c r="U1853" s="54" t="str">
        <x:f>IF('Deal_Master_Wide'!$DB$267="","",'Deal_Master_Wide'!$DB$267)</x:f>
      </x:c>
      <x:c r="V1853" s="56" t="str">
        <x:f>IF('Deal_Master_Wide'!$DI$267="","",'Deal_Master_Wide'!$DI$267)</x:f>
      </x:c>
      <x:c r="W1853" s="56" t="str">
        <x:f>IF('Deal_Master_Wide'!$DP$267="","",'Deal_Master_Wide'!$DP$267)</x:f>
      </x:c>
      <x:c r="X1853" s="56" t="str">
        <x:f>IF('Deal_Master_Wide'!$DW$267="","",'Deal_Master_Wide'!$DW$267)</x:f>
      </x:c>
      <x:c r="Y1853" s="118" t="str">
        <x:f>IF('Deal_Master_Wide'!$ED$267="","",'Deal_Master_Wide'!$ED$267)</x:f>
      </x:c>
      <x:c r="Z1853" s="118" t="str">
        <x:f>IF('Deal_Master_Wide'!$EK$267="","",'Deal_Master_Wide'!$EK$267)</x:f>
      </x:c>
      <x:c r="AA1853" s="52" t="str">
        <x:f>IF('Deal_Master_Wide'!$AL$267="","",'Deal_Master_Wide'!$AL$267)</x:f>
        <x:v>Unknown</x:v>
      </x:c>
      <x:c r="AB1853" s="54" t="str">
        <x:f>IF('Deal_Master_Wide'!$AF$267="","",'Deal_Master_Wide'!$AF$267)</x:f>
      </x:c>
      <x:c r="AC1853" s="52" t="str">
        <x:f>IF(COUNT($P1853,$Q1853,$R1853,$S1853,$T1853,$U1853,$V1853,$W1853,$X1853)=9,"Yes","No")</x:f>
        <x:v>No</x:v>
      </x:c>
      <x:c r="AD1853" s="52" t="str">
        <x:f>IF(COUNT($Y1853,$Z1853)=2,"Yes","No")</x:f>
        <x:v>No</x:v>
      </x:c>
      <x:c r="AE1853" s="50" t="str"/>
      <x:c r="AF1853" t="str"/>
    </x:row>
    <x:row r="1854" ht="20" customHeight="1">
      <x:c r="A1854" s="50" t="str">
        <x:v>CTL-0265</x:v>
      </x:c>
      <x:c r="B1854" s="50" t="str">
        <x:v>Candidate alternative-rationale group</x:v>
      </x:c>
      <x:c r="C1854" s="52" t="str">
        <x:f>IF('Deal_Master_Wide'!$AU$267="","",'Deal_Master_Wide'!$AU$267)</x:f>
        <x:v>Not reviewed</x:v>
      </x:c>
      <x:c r="D1854" s="52" t="str">
        <x:f>IF('Deal_Master_Wide'!$AV$267="","",'Deal_Master_Wide'!$AV$267)</x:f>
        <x:v>Not assessed</x:v>
      </x:c>
      <x:c r="E1854" s="50" t="n">
        <x:v>0</x:v>
      </x:c>
      <x:c r="F1854" s="52" t="str">
        <x:f>IF(OR($C1854="High-confidence innovation-driven",$C1854="Medium-confidence innovation-driven"),1,IF($C1854="Clear alternative-rationale",0,""))</x:f>
      </x:c>
      <x:c r="G1854" s="52" t="str">
        <x:f>IF('Deal_Master_Wide'!$M$267="","",'Deal_Master_Wide'!$M$267)</x:f>
        <x:v>Review</x:v>
      </x:c>
      <x:c r="H1854" s="50" t="str">
        <x:v>Incanthera Plc</x:v>
      </x:c>
      <x:c r="I1854" s="50" t="str">
        <x:v>Onco-NX Ltd</x:v>
      </x:c>
      <x:c r="J1854" s="50" t="n">
        <x:v>2014</x:v>
      </x:c>
      <x:c r="K1854" s="50" t="n">
        <x:v>1</x:v>
      </x:c>
      <x:c r="L1854" s="50" t="n">
        <x:v>2015</x:v>
      </x:c>
      <x:c r="M1854" s="50" t="n">
        <x:v>1</x:v>
      </x:c>
      <x:c r="N1854" s="50" t="n">
        <x:v>1</x:v>
      </x:c>
      <x:c r="O1854" s="52" t="str">
        <x:f>IF($F1854="","",$F1854*$M1854)</x:f>
      </x:c>
      <x:c r="P1854" s="54" t="str">
        <x:f>IF('Deal_Master_Wide'!$BT$267="","",'Deal_Master_Wide'!$BT$267)</x:f>
      </x:c>
      <x:c r="Q1854" s="54" t="str">
        <x:f>IF('Deal_Master_Wide'!$CA$267="","",'Deal_Master_Wide'!$CA$267)</x:f>
      </x:c>
      <x:c r="R1854" s="54" t="str">
        <x:f>IF('Deal_Master_Wide'!$CH$267="","",'Deal_Master_Wide'!$CH$267)</x:f>
      </x:c>
      <x:c r="S1854" s="54" t="str">
        <x:f>IF('Deal_Master_Wide'!$CO$267="","",'Deal_Master_Wide'!$CO$267)</x:f>
      </x:c>
      <x:c r="T1854" s="54" t="str">
        <x:f>IF('Deal_Master_Wide'!$CV$267="","",'Deal_Master_Wide'!$CV$267)</x:f>
      </x:c>
      <x:c r="U1854" s="54" t="str">
        <x:f>IF('Deal_Master_Wide'!$DC$267="","",'Deal_Master_Wide'!$DC$267)</x:f>
      </x:c>
      <x:c r="V1854" s="56" t="str">
        <x:f>IF('Deal_Master_Wide'!$DJ$267="","",'Deal_Master_Wide'!$DJ$267)</x:f>
      </x:c>
      <x:c r="W1854" s="56" t="str">
        <x:f>IF('Deal_Master_Wide'!$DQ$267="","",'Deal_Master_Wide'!$DQ$267)</x:f>
      </x:c>
      <x:c r="X1854" s="56" t="str">
        <x:f>IF('Deal_Master_Wide'!$DX$267="","",'Deal_Master_Wide'!$DX$267)</x:f>
      </x:c>
      <x:c r="Y1854" s="118" t="str">
        <x:f>IF('Deal_Master_Wide'!$EE$267="","",'Deal_Master_Wide'!$EE$267)</x:f>
      </x:c>
      <x:c r="Z1854" s="118" t="str">
        <x:f>IF('Deal_Master_Wide'!$EL$267="","",'Deal_Master_Wide'!$EL$267)</x:f>
      </x:c>
      <x:c r="AA1854" s="52" t="str">
        <x:f>IF('Deal_Master_Wide'!$AL$267="","",'Deal_Master_Wide'!$AL$267)</x:f>
        <x:v>Unknown</x:v>
      </x:c>
      <x:c r="AB1854" s="54" t="str">
        <x:f>IF('Deal_Master_Wide'!$AF$267="","",'Deal_Master_Wide'!$AF$267)</x:f>
      </x:c>
      <x:c r="AC1854" s="52" t="str">
        <x:f>IF(COUNT($P1854,$Q1854,$R1854,$S1854,$T1854,$U1854,$V1854,$W1854,$X1854)=9,"Yes","No")</x:f>
        <x:v>No</x:v>
      </x:c>
      <x:c r="AD1854" s="52" t="str">
        <x:f>IF(COUNT($Y1854,$Z1854)=2,"Yes","No")</x:f>
        <x:v>No</x:v>
      </x:c>
      <x:c r="AE1854" s="50" t="str"/>
      <x:c r="AF1854" t="str"/>
    </x:row>
    <x:row r="1855" ht="20" customHeight="1">
      <x:c r="A1855" s="50" t="str">
        <x:v>CTL-0265</x:v>
      </x:c>
      <x:c r="B1855" s="50" t="str">
        <x:v>Candidate alternative-rationale group</x:v>
      </x:c>
      <x:c r="C1855" s="52" t="str">
        <x:f>IF('Deal_Master_Wide'!$AU$267="","",'Deal_Master_Wide'!$AU$267)</x:f>
        <x:v>Not reviewed</x:v>
      </x:c>
      <x:c r="D1855" s="52" t="str">
        <x:f>IF('Deal_Master_Wide'!$AV$267="","",'Deal_Master_Wide'!$AV$267)</x:f>
        <x:v>Not assessed</x:v>
      </x:c>
      <x:c r="E1855" s="50" t="n">
        <x:v>0</x:v>
      </x:c>
      <x:c r="F1855" s="52" t="str">
        <x:f>IF(OR($C1855="High-confidence innovation-driven",$C1855="Medium-confidence innovation-driven"),1,IF($C1855="Clear alternative-rationale",0,""))</x:f>
      </x:c>
      <x:c r="G1855" s="52" t="str">
        <x:f>IF('Deal_Master_Wide'!$M$267="","",'Deal_Master_Wide'!$M$267)</x:f>
        <x:v>Review</x:v>
      </x:c>
      <x:c r="H1855" s="50" t="str">
        <x:v>Incanthera Plc</x:v>
      </x:c>
      <x:c r="I1855" s="50" t="str">
        <x:v>Onco-NX Ltd</x:v>
      </x:c>
      <x:c r="J1855" s="50" t="n">
        <x:v>2014</x:v>
      </x:c>
      <x:c r="K1855" s="50" t="n">
        <x:v>2</x:v>
      </x:c>
      <x:c r="L1855" s="50" t="n">
        <x:v>2016</x:v>
      </x:c>
      <x:c r="M1855" s="50" t="n">
        <x:v>1</x:v>
      </x:c>
      <x:c r="N1855" s="50" t="n">
        <x:v>1</x:v>
      </x:c>
      <x:c r="O1855" s="52" t="str">
        <x:f>IF($F1855="","",$F1855*$M1855)</x:f>
      </x:c>
      <x:c r="P1855" s="54" t="str">
        <x:f>IF('Deal_Master_Wide'!$BU$267="","",'Deal_Master_Wide'!$BU$267)</x:f>
      </x:c>
      <x:c r="Q1855" s="54" t="str">
        <x:f>IF('Deal_Master_Wide'!$CB$267="","",'Deal_Master_Wide'!$CB$267)</x:f>
      </x:c>
      <x:c r="R1855" s="54" t="str">
        <x:f>IF('Deal_Master_Wide'!$CI$267="","",'Deal_Master_Wide'!$CI$267)</x:f>
      </x:c>
      <x:c r="S1855" s="54" t="str">
        <x:f>IF('Deal_Master_Wide'!$CP$267="","",'Deal_Master_Wide'!$CP$267)</x:f>
      </x:c>
      <x:c r="T1855" s="54" t="str">
        <x:f>IF('Deal_Master_Wide'!$CW$267="","",'Deal_Master_Wide'!$CW$267)</x:f>
      </x:c>
      <x:c r="U1855" s="54" t="str">
        <x:f>IF('Deal_Master_Wide'!$DD$267="","",'Deal_Master_Wide'!$DD$267)</x:f>
      </x:c>
      <x:c r="V1855" s="56" t="str">
        <x:f>IF('Deal_Master_Wide'!$DK$267="","",'Deal_Master_Wide'!$DK$267)</x:f>
      </x:c>
      <x:c r="W1855" s="56" t="str">
        <x:f>IF('Deal_Master_Wide'!$DR$267="","",'Deal_Master_Wide'!$DR$267)</x:f>
      </x:c>
      <x:c r="X1855" s="56" t="str">
        <x:f>IF('Deal_Master_Wide'!$DY$267="","",'Deal_Master_Wide'!$DY$267)</x:f>
      </x:c>
      <x:c r="Y1855" s="118" t="str">
        <x:f>IF('Deal_Master_Wide'!$EF$267="","",'Deal_Master_Wide'!$EF$267)</x:f>
      </x:c>
      <x:c r="Z1855" s="118" t="str">
        <x:f>IF('Deal_Master_Wide'!$EM$267="","",'Deal_Master_Wide'!$EM$267)</x:f>
      </x:c>
      <x:c r="AA1855" s="52" t="str">
        <x:f>IF('Deal_Master_Wide'!$AL$267="","",'Deal_Master_Wide'!$AL$267)</x:f>
        <x:v>Unknown</x:v>
      </x:c>
      <x:c r="AB1855" s="54" t="str">
        <x:f>IF('Deal_Master_Wide'!$AF$267="","",'Deal_Master_Wide'!$AF$267)</x:f>
      </x:c>
      <x:c r="AC1855" s="52" t="str">
        <x:f>IF(COUNT($P1855,$Q1855,$R1855,$S1855,$T1855,$U1855,$V1855,$W1855,$X1855)=9,"Yes","No")</x:f>
        <x:v>No</x:v>
      </x:c>
      <x:c r="AD1855" s="52" t="str">
        <x:f>IF(COUNT($Y1855,$Z1855)=2,"Yes","No")</x:f>
        <x:v>No</x:v>
      </x:c>
      <x:c r="AE1855" s="50" t="str"/>
      <x:c r="AF1855" t="str"/>
    </x:row>
    <x:row r="1856" ht="20" customHeight="1">
      <x:c r="A1856" s="50" t="str">
        <x:v>CTL-0265</x:v>
      </x:c>
      <x:c r="B1856" s="50" t="str">
        <x:v>Candidate alternative-rationale group</x:v>
      </x:c>
      <x:c r="C1856" s="52" t="str">
        <x:f>IF('Deal_Master_Wide'!$AU$267="","",'Deal_Master_Wide'!$AU$267)</x:f>
        <x:v>Not reviewed</x:v>
      </x:c>
      <x:c r="D1856" s="52" t="str">
        <x:f>IF('Deal_Master_Wide'!$AV$267="","",'Deal_Master_Wide'!$AV$267)</x:f>
        <x:v>Not assessed</x:v>
      </x:c>
      <x:c r="E1856" s="50" t="n">
        <x:v>0</x:v>
      </x:c>
      <x:c r="F1856" s="52" t="str">
        <x:f>IF(OR($C1856="High-confidence innovation-driven",$C1856="Medium-confidence innovation-driven"),1,IF($C1856="Clear alternative-rationale",0,""))</x:f>
      </x:c>
      <x:c r="G1856" s="52" t="str">
        <x:f>IF('Deal_Master_Wide'!$M$267="","",'Deal_Master_Wide'!$M$267)</x:f>
        <x:v>Review</x:v>
      </x:c>
      <x:c r="H1856" s="50" t="str">
        <x:v>Incanthera Plc</x:v>
      </x:c>
      <x:c r="I1856" s="50" t="str">
        <x:v>Onco-NX Ltd</x:v>
      </x:c>
      <x:c r="J1856" s="50" t="n">
        <x:v>2014</x:v>
      </x:c>
      <x:c r="K1856" s="50" t="n">
        <x:v>3</x:v>
      </x:c>
      <x:c r="L1856" s="50" t="n">
        <x:v>2017</x:v>
      </x:c>
      <x:c r="M1856" s="50" t="n">
        <x:v>1</x:v>
      </x:c>
      <x:c r="N1856" s="50" t="n">
        <x:v>1</x:v>
      </x:c>
      <x:c r="O1856" s="52" t="str">
        <x:f>IF($F1856="","",$F1856*$M1856)</x:f>
      </x:c>
      <x:c r="P1856" s="54" t="str">
        <x:f>IF('Deal_Master_Wide'!$BV$267="","",'Deal_Master_Wide'!$BV$267)</x:f>
      </x:c>
      <x:c r="Q1856" s="54" t="str">
        <x:f>IF('Deal_Master_Wide'!$CC$267="","",'Deal_Master_Wide'!$CC$267)</x:f>
      </x:c>
      <x:c r="R1856" s="54" t="str">
        <x:f>IF('Deal_Master_Wide'!$CJ$267="","",'Deal_Master_Wide'!$CJ$267)</x:f>
      </x:c>
      <x:c r="S1856" s="54" t="str">
        <x:f>IF('Deal_Master_Wide'!$CQ$267="","",'Deal_Master_Wide'!$CQ$267)</x:f>
      </x:c>
      <x:c r="T1856" s="54" t="str">
        <x:f>IF('Deal_Master_Wide'!$CX$267="","",'Deal_Master_Wide'!$CX$267)</x:f>
      </x:c>
      <x:c r="U1856" s="54" t="str">
        <x:f>IF('Deal_Master_Wide'!$DE$267="","",'Deal_Master_Wide'!$DE$267)</x:f>
      </x:c>
      <x:c r="V1856" s="56" t="str">
        <x:f>IF('Deal_Master_Wide'!$DL$267="","",'Deal_Master_Wide'!$DL$267)</x:f>
      </x:c>
      <x:c r="W1856" s="56" t="str">
        <x:f>IF('Deal_Master_Wide'!$DS$267="","",'Deal_Master_Wide'!$DS$267)</x:f>
      </x:c>
      <x:c r="X1856" s="56" t="str">
        <x:f>IF('Deal_Master_Wide'!$DZ$267="","",'Deal_Master_Wide'!$DZ$267)</x:f>
      </x:c>
      <x:c r="Y1856" s="118" t="str">
        <x:f>IF('Deal_Master_Wide'!$EG$267="","",'Deal_Master_Wide'!$EG$267)</x:f>
      </x:c>
      <x:c r="Z1856" s="118" t="str">
        <x:f>IF('Deal_Master_Wide'!$EN$267="","",'Deal_Master_Wide'!$EN$267)</x:f>
      </x:c>
      <x:c r="AA1856" s="52" t="str">
        <x:f>IF('Deal_Master_Wide'!$AL$267="","",'Deal_Master_Wide'!$AL$267)</x:f>
        <x:v>Unknown</x:v>
      </x:c>
      <x:c r="AB1856" s="54" t="str">
        <x:f>IF('Deal_Master_Wide'!$AF$267="","",'Deal_Master_Wide'!$AF$267)</x:f>
      </x:c>
      <x:c r="AC1856" s="52" t="str">
        <x:f>IF(COUNT($P1856,$Q1856,$R1856,$S1856,$T1856,$U1856,$V1856,$W1856,$X1856)=9,"Yes","No")</x:f>
        <x:v>No</x:v>
      </x:c>
      <x:c r="AD1856" s="52" t="str">
        <x:f>IF(COUNT($Y1856,$Z1856)=2,"Yes","No")</x:f>
        <x:v>No</x:v>
      </x:c>
      <x:c r="AE1856" s="50" t="str"/>
      <x:c r="AF1856" t="str"/>
    </x:row>
    <x:row r="1857" ht="20" customHeight="1">
      <x:c r="A1857" s="50" t="str">
        <x:v>CTL-0266</x:v>
      </x:c>
      <x:c r="B1857" s="50" t="str">
        <x:v>Candidate alternative-rationale group</x:v>
      </x:c>
      <x:c r="C1857" s="52" t="str">
        <x:f>IF('Deal_Master_Wide'!$AU$268="","",'Deal_Master_Wide'!$AU$268)</x:f>
        <x:v>Not reviewed</x:v>
      </x:c>
      <x:c r="D1857" s="52" t="str">
        <x:f>IF('Deal_Master_Wide'!$AV$268="","",'Deal_Master_Wide'!$AV$268)</x:f>
        <x:v>Not assessed</x:v>
      </x:c>
      <x:c r="E1857" s="50" t="n">
        <x:v>0</x:v>
      </x:c>
      <x:c r="F1857" s="52" t="str">
        <x:f>IF(OR($C1857="High-confidence innovation-driven",$C1857="Medium-confidence innovation-driven"),1,IF($C1857="Clear alternative-rationale",0,""))</x:f>
      </x:c>
      <x:c r="G1857" s="52" t="str">
        <x:f>IF('Deal_Master_Wide'!$M$268="","",'Deal_Master_Wide'!$M$268)</x:f>
        <x:v>Review</x:v>
      </x:c>
      <x:c r="H1857" s="50" t="str">
        <x:v>Oxford Gene Technology Ltd</x:v>
      </x:c>
      <x:c r="I1857" s="50" t="str">
        <x:v>Cytocell Ltd</x:v>
      </x:c>
      <x:c r="J1857" s="50" t="n">
        <x:v>2014</x:v>
      </x:c>
      <x:c r="K1857" s="50" t="n">
        <x:v>-3</x:v>
      </x:c>
      <x:c r="L1857" s="50" t="n">
        <x:v>2011</x:v>
      </x:c>
      <x:c r="M1857" s="50" t="n">
        <x:v>0</x:v>
      </x:c>
      <x:c r="N1857" s="50" t="n">
        <x:v>0</x:v>
      </x:c>
      <x:c r="O1857" s="52" t="str">
        <x:f>IF($F1857="","",$F1857*$M1857)</x:f>
      </x:c>
      <x:c r="P1857" s="54" t="str">
        <x:f>IF('Deal_Master_Wide'!$BP$268="","",'Deal_Master_Wide'!$BP$268)</x:f>
      </x:c>
      <x:c r="Q1857" s="54" t="str">
        <x:f>IF('Deal_Master_Wide'!$BW$268="","",'Deal_Master_Wide'!$BW$268)</x:f>
      </x:c>
      <x:c r="R1857" s="54" t="str">
        <x:f>IF('Deal_Master_Wide'!$CD$268="","",'Deal_Master_Wide'!$CD$268)</x:f>
      </x:c>
      <x:c r="S1857" s="54" t="str">
        <x:f>IF('Deal_Master_Wide'!$CK$268="","",'Deal_Master_Wide'!$CK$268)</x:f>
      </x:c>
      <x:c r="T1857" s="54" t="str">
        <x:f>IF('Deal_Master_Wide'!$CR$268="","",'Deal_Master_Wide'!$CR$268)</x:f>
      </x:c>
      <x:c r="U1857" s="54" t="str">
        <x:f>IF('Deal_Master_Wide'!$CY$268="","",'Deal_Master_Wide'!$CY$268)</x:f>
      </x:c>
      <x:c r="V1857" s="56" t="str">
        <x:f>IF('Deal_Master_Wide'!$DF$268="","",'Deal_Master_Wide'!$DF$268)</x:f>
      </x:c>
      <x:c r="W1857" s="56" t="str">
        <x:f>IF('Deal_Master_Wide'!$DM$268="","",'Deal_Master_Wide'!$DM$268)</x:f>
      </x:c>
      <x:c r="X1857" s="56" t="str">
        <x:f>IF('Deal_Master_Wide'!$DT$268="","",'Deal_Master_Wide'!$DT$268)</x:f>
      </x:c>
      <x:c r="Y1857" s="118" t="str">
        <x:f>IF('Deal_Master_Wide'!$EA$268="","",'Deal_Master_Wide'!$EA$268)</x:f>
      </x:c>
      <x:c r="Z1857" s="118" t="str">
        <x:f>IF('Deal_Master_Wide'!$EH$268="","",'Deal_Master_Wide'!$EH$268)</x:f>
      </x:c>
      <x:c r="AA1857" s="52" t="str">
        <x:f>IF('Deal_Master_Wide'!$AL$268="","",'Deal_Master_Wide'!$AL$268)</x:f>
        <x:v>Unknown</x:v>
      </x:c>
      <x:c r="AB1857" s="54" t="str">
        <x:f>IF('Deal_Master_Wide'!$AF$268="","",'Deal_Master_Wide'!$AF$268)</x:f>
      </x:c>
      <x:c r="AC1857" s="52" t="str">
        <x:f>IF(COUNT($P1857,$Q1857,$R1857,$S1857,$T1857,$U1857,$V1857,$W1857,$X1857)=9,"Yes","No")</x:f>
        <x:v>No</x:v>
      </x:c>
      <x:c r="AD1857" s="52" t="str">
        <x:f>IF(COUNT($Y1857,$Z1857)=2,"Yes","No")</x:f>
        <x:v>No</x:v>
      </x:c>
      <x:c r="AE1857" s="50" t="str"/>
      <x:c r="AF1857" t="str"/>
    </x:row>
    <x:row r="1858" ht="20" customHeight="1">
      <x:c r="A1858" s="50" t="str">
        <x:v>CTL-0266</x:v>
      </x:c>
      <x:c r="B1858" s="50" t="str">
        <x:v>Candidate alternative-rationale group</x:v>
      </x:c>
      <x:c r="C1858" s="52" t="str">
        <x:f>IF('Deal_Master_Wide'!$AU$268="","",'Deal_Master_Wide'!$AU$268)</x:f>
        <x:v>Not reviewed</x:v>
      </x:c>
      <x:c r="D1858" s="52" t="str">
        <x:f>IF('Deal_Master_Wide'!$AV$268="","",'Deal_Master_Wide'!$AV$268)</x:f>
        <x:v>Not assessed</x:v>
      </x:c>
      <x:c r="E1858" s="50" t="n">
        <x:v>0</x:v>
      </x:c>
      <x:c r="F1858" s="52" t="str">
        <x:f>IF(OR($C1858="High-confidence innovation-driven",$C1858="Medium-confidence innovation-driven"),1,IF($C1858="Clear alternative-rationale",0,""))</x:f>
      </x:c>
      <x:c r="G1858" s="52" t="str">
        <x:f>IF('Deal_Master_Wide'!$M$268="","",'Deal_Master_Wide'!$M$268)</x:f>
        <x:v>Review</x:v>
      </x:c>
      <x:c r="H1858" s="50" t="str">
        <x:v>Oxford Gene Technology Ltd</x:v>
      </x:c>
      <x:c r="I1858" s="50" t="str">
        <x:v>Cytocell Ltd</x:v>
      </x:c>
      <x:c r="J1858" s="50" t="n">
        <x:v>2014</x:v>
      </x:c>
      <x:c r="K1858" s="50" t="n">
        <x:v>-2</x:v>
      </x:c>
      <x:c r="L1858" s="50" t="n">
        <x:v>2012</x:v>
      </x:c>
      <x:c r="M1858" s="50" t="n">
        <x:v>0</x:v>
      </x:c>
      <x:c r="N1858" s="50" t="n">
        <x:v>0</x:v>
      </x:c>
      <x:c r="O1858" s="52" t="str">
        <x:f>IF($F1858="","",$F1858*$M1858)</x:f>
      </x:c>
      <x:c r="P1858" s="54" t="str">
        <x:f>IF('Deal_Master_Wide'!$BQ$268="","",'Deal_Master_Wide'!$BQ$268)</x:f>
      </x:c>
      <x:c r="Q1858" s="54" t="str">
        <x:f>IF('Deal_Master_Wide'!$BX$268="","",'Deal_Master_Wide'!$BX$268)</x:f>
      </x:c>
      <x:c r="R1858" s="54" t="str">
        <x:f>IF('Deal_Master_Wide'!$CE$268="","",'Deal_Master_Wide'!$CE$268)</x:f>
      </x:c>
      <x:c r="S1858" s="54" t="str">
        <x:f>IF('Deal_Master_Wide'!$CL$268="","",'Deal_Master_Wide'!$CL$268)</x:f>
      </x:c>
      <x:c r="T1858" s="54" t="str">
        <x:f>IF('Deal_Master_Wide'!$CS$268="","",'Deal_Master_Wide'!$CS$268)</x:f>
      </x:c>
      <x:c r="U1858" s="54" t="str">
        <x:f>IF('Deal_Master_Wide'!$CZ$268="","",'Deal_Master_Wide'!$CZ$268)</x:f>
      </x:c>
      <x:c r="V1858" s="56" t="str">
        <x:f>IF('Deal_Master_Wide'!$DG$268="","",'Deal_Master_Wide'!$DG$268)</x:f>
      </x:c>
      <x:c r="W1858" s="56" t="str">
        <x:f>IF('Deal_Master_Wide'!$DN$268="","",'Deal_Master_Wide'!$DN$268)</x:f>
      </x:c>
      <x:c r="X1858" s="56" t="str">
        <x:f>IF('Deal_Master_Wide'!$DU$268="","",'Deal_Master_Wide'!$DU$268)</x:f>
      </x:c>
      <x:c r="Y1858" s="118" t="str">
        <x:f>IF('Deal_Master_Wide'!$EB$268="","",'Deal_Master_Wide'!$EB$268)</x:f>
      </x:c>
      <x:c r="Z1858" s="118" t="str">
        <x:f>IF('Deal_Master_Wide'!$EI$268="","",'Deal_Master_Wide'!$EI$268)</x:f>
      </x:c>
      <x:c r="AA1858" s="52" t="str">
        <x:f>IF('Deal_Master_Wide'!$AL$268="","",'Deal_Master_Wide'!$AL$268)</x:f>
        <x:v>Unknown</x:v>
      </x:c>
      <x:c r="AB1858" s="54" t="str">
        <x:f>IF('Deal_Master_Wide'!$AF$268="","",'Deal_Master_Wide'!$AF$268)</x:f>
      </x:c>
      <x:c r="AC1858" s="52" t="str">
        <x:f>IF(COUNT($P1858,$Q1858,$R1858,$S1858,$T1858,$U1858,$V1858,$W1858,$X1858)=9,"Yes","No")</x:f>
        <x:v>No</x:v>
      </x:c>
      <x:c r="AD1858" s="52" t="str">
        <x:f>IF(COUNT($Y1858,$Z1858)=2,"Yes","No")</x:f>
        <x:v>No</x:v>
      </x:c>
      <x:c r="AE1858" s="50" t="str"/>
      <x:c r="AF1858" t="str"/>
    </x:row>
    <x:row r="1859" ht="20" customHeight="1">
      <x:c r="A1859" s="50" t="str">
        <x:v>CTL-0266</x:v>
      </x:c>
      <x:c r="B1859" s="50" t="str">
        <x:v>Candidate alternative-rationale group</x:v>
      </x:c>
      <x:c r="C1859" s="52" t="str">
        <x:f>IF('Deal_Master_Wide'!$AU$268="","",'Deal_Master_Wide'!$AU$268)</x:f>
        <x:v>Not reviewed</x:v>
      </x:c>
      <x:c r="D1859" s="52" t="str">
        <x:f>IF('Deal_Master_Wide'!$AV$268="","",'Deal_Master_Wide'!$AV$268)</x:f>
        <x:v>Not assessed</x:v>
      </x:c>
      <x:c r="E1859" s="50" t="n">
        <x:v>0</x:v>
      </x:c>
      <x:c r="F1859" s="52" t="str">
        <x:f>IF(OR($C1859="High-confidence innovation-driven",$C1859="Medium-confidence innovation-driven"),1,IF($C1859="Clear alternative-rationale",0,""))</x:f>
      </x:c>
      <x:c r="G1859" s="52" t="str">
        <x:f>IF('Deal_Master_Wide'!$M$268="","",'Deal_Master_Wide'!$M$268)</x:f>
        <x:v>Review</x:v>
      </x:c>
      <x:c r="H1859" s="50" t="str">
        <x:v>Oxford Gene Technology Ltd</x:v>
      </x:c>
      <x:c r="I1859" s="50" t="str">
        <x:v>Cytocell Ltd</x:v>
      </x:c>
      <x:c r="J1859" s="50" t="n">
        <x:v>2014</x:v>
      </x:c>
      <x:c r="K1859" s="50" t="n">
        <x:v>-1</x:v>
      </x:c>
      <x:c r="L1859" s="50" t="n">
        <x:v>2013</x:v>
      </x:c>
      <x:c r="M1859" s="50" t="n">
        <x:v>0</x:v>
      </x:c>
      <x:c r="N1859" s="50" t="n">
        <x:v>0</x:v>
      </x:c>
      <x:c r="O1859" s="52" t="str">
        <x:f>IF($F1859="","",$F1859*$M1859)</x:f>
      </x:c>
      <x:c r="P1859" s="54" t="str">
        <x:f>IF('Deal_Master_Wide'!$BR$268="","",'Deal_Master_Wide'!$BR$268)</x:f>
      </x:c>
      <x:c r="Q1859" s="54" t="str">
        <x:f>IF('Deal_Master_Wide'!$BY$268="","",'Deal_Master_Wide'!$BY$268)</x:f>
      </x:c>
      <x:c r="R1859" s="54" t="str">
        <x:f>IF('Deal_Master_Wide'!$CF$268="","",'Deal_Master_Wide'!$CF$268)</x:f>
      </x:c>
      <x:c r="S1859" s="54" t="str">
        <x:f>IF('Deal_Master_Wide'!$CM$268="","",'Deal_Master_Wide'!$CM$268)</x:f>
      </x:c>
      <x:c r="T1859" s="54" t="str">
        <x:f>IF('Deal_Master_Wide'!$CT$268="","",'Deal_Master_Wide'!$CT$268)</x:f>
      </x:c>
      <x:c r="U1859" s="54" t="str">
        <x:f>IF('Deal_Master_Wide'!$DA$268="","",'Deal_Master_Wide'!$DA$268)</x:f>
      </x:c>
      <x:c r="V1859" s="56" t="str">
        <x:f>IF('Deal_Master_Wide'!$DH$268="","",'Deal_Master_Wide'!$DH$268)</x:f>
      </x:c>
      <x:c r="W1859" s="56" t="str">
        <x:f>IF('Deal_Master_Wide'!$DO$268="","",'Deal_Master_Wide'!$DO$268)</x:f>
      </x:c>
      <x:c r="X1859" s="56" t="str">
        <x:f>IF('Deal_Master_Wide'!$DV$268="","",'Deal_Master_Wide'!$DV$268)</x:f>
      </x:c>
      <x:c r="Y1859" s="118" t="str">
        <x:f>IF('Deal_Master_Wide'!$EC$268="","",'Deal_Master_Wide'!$EC$268)</x:f>
      </x:c>
      <x:c r="Z1859" s="118" t="str">
        <x:f>IF('Deal_Master_Wide'!$EJ$268="","",'Deal_Master_Wide'!$EJ$268)</x:f>
      </x:c>
      <x:c r="AA1859" s="52" t="str">
        <x:f>IF('Deal_Master_Wide'!$AL$268="","",'Deal_Master_Wide'!$AL$268)</x:f>
        <x:v>Unknown</x:v>
      </x:c>
      <x:c r="AB1859" s="54" t="str">
        <x:f>IF('Deal_Master_Wide'!$AF$268="","",'Deal_Master_Wide'!$AF$268)</x:f>
      </x:c>
      <x:c r="AC1859" s="52" t="str">
        <x:f>IF(COUNT($P1859,$Q1859,$R1859,$S1859,$T1859,$U1859,$V1859,$W1859,$X1859)=9,"Yes","No")</x:f>
        <x:v>No</x:v>
      </x:c>
      <x:c r="AD1859" s="52" t="str">
        <x:f>IF(COUNT($Y1859,$Z1859)=2,"Yes","No")</x:f>
        <x:v>No</x:v>
      </x:c>
      <x:c r="AE1859" s="50" t="str"/>
      <x:c r="AF1859" t="str"/>
    </x:row>
    <x:row r="1860" ht="20" customHeight="1">
      <x:c r="A1860" s="50" t="str">
        <x:v>CTL-0266</x:v>
      </x:c>
      <x:c r="B1860" s="50" t="str">
        <x:v>Candidate alternative-rationale group</x:v>
      </x:c>
      <x:c r="C1860" s="52" t="str">
        <x:f>IF('Deal_Master_Wide'!$AU$268="","",'Deal_Master_Wide'!$AU$268)</x:f>
        <x:v>Not reviewed</x:v>
      </x:c>
      <x:c r="D1860" s="52" t="str">
        <x:f>IF('Deal_Master_Wide'!$AV$268="","",'Deal_Master_Wide'!$AV$268)</x:f>
        <x:v>Not assessed</x:v>
      </x:c>
      <x:c r="E1860" s="50" t="n">
        <x:v>0</x:v>
      </x:c>
      <x:c r="F1860" s="52" t="str">
        <x:f>IF(OR($C1860="High-confidence innovation-driven",$C1860="Medium-confidence innovation-driven"),1,IF($C1860="Clear alternative-rationale",0,""))</x:f>
      </x:c>
      <x:c r="G1860" s="52" t="str">
        <x:f>IF('Deal_Master_Wide'!$M$268="","",'Deal_Master_Wide'!$M$268)</x:f>
        <x:v>Review</x:v>
      </x:c>
      <x:c r="H1860" s="50" t="str">
        <x:v>Oxford Gene Technology Ltd</x:v>
      </x:c>
      <x:c r="I1860" s="50" t="str">
        <x:v>Cytocell Ltd</x:v>
      </x:c>
      <x:c r="J1860" s="50" t="n">
        <x:v>2014</x:v>
      </x:c>
      <x:c r="K1860" s="50" t="n">
        <x:v>0</x:v>
      </x:c>
      <x:c r="L1860" s="50" t="n">
        <x:v>2014</x:v>
      </x:c>
      <x:c r="M1860" s="50" t="n">
        <x:v>0</x:v>
      </x:c>
      <x:c r="N1860" s="50" t="n">
        <x:v>1</x:v>
      </x:c>
      <x:c r="O1860" s="52" t="str">
        <x:f>IF($F1860="","",$F1860*$M1860)</x:f>
      </x:c>
      <x:c r="P1860" s="54" t="str">
        <x:f>IF('Deal_Master_Wide'!$BS$268="","",'Deal_Master_Wide'!$BS$268)</x:f>
      </x:c>
      <x:c r="Q1860" s="54" t="str">
        <x:f>IF('Deal_Master_Wide'!$BZ$268="","",'Deal_Master_Wide'!$BZ$268)</x:f>
      </x:c>
      <x:c r="R1860" s="54" t="str">
        <x:f>IF('Deal_Master_Wide'!$CG$268="","",'Deal_Master_Wide'!$CG$268)</x:f>
      </x:c>
      <x:c r="S1860" s="54" t="str">
        <x:f>IF('Deal_Master_Wide'!$CN$268="","",'Deal_Master_Wide'!$CN$268)</x:f>
      </x:c>
      <x:c r="T1860" s="54" t="str">
        <x:f>IF('Deal_Master_Wide'!$CU$268="","",'Deal_Master_Wide'!$CU$268)</x:f>
      </x:c>
      <x:c r="U1860" s="54" t="str">
        <x:f>IF('Deal_Master_Wide'!$DB$268="","",'Deal_Master_Wide'!$DB$268)</x:f>
      </x:c>
      <x:c r="V1860" s="56" t="str">
        <x:f>IF('Deal_Master_Wide'!$DI$268="","",'Deal_Master_Wide'!$DI$268)</x:f>
      </x:c>
      <x:c r="W1860" s="56" t="str">
        <x:f>IF('Deal_Master_Wide'!$DP$268="","",'Deal_Master_Wide'!$DP$268)</x:f>
      </x:c>
      <x:c r="X1860" s="56" t="str">
        <x:f>IF('Deal_Master_Wide'!$DW$268="","",'Deal_Master_Wide'!$DW$268)</x:f>
      </x:c>
      <x:c r="Y1860" s="118" t="str">
        <x:f>IF('Deal_Master_Wide'!$ED$268="","",'Deal_Master_Wide'!$ED$268)</x:f>
      </x:c>
      <x:c r="Z1860" s="118" t="str">
        <x:f>IF('Deal_Master_Wide'!$EK$268="","",'Deal_Master_Wide'!$EK$268)</x:f>
      </x:c>
      <x:c r="AA1860" s="52" t="str">
        <x:f>IF('Deal_Master_Wide'!$AL$268="","",'Deal_Master_Wide'!$AL$268)</x:f>
        <x:v>Unknown</x:v>
      </x:c>
      <x:c r="AB1860" s="54" t="str">
        <x:f>IF('Deal_Master_Wide'!$AF$268="","",'Deal_Master_Wide'!$AF$268)</x:f>
      </x:c>
      <x:c r="AC1860" s="52" t="str">
        <x:f>IF(COUNT($P1860,$Q1860,$R1860,$S1860,$T1860,$U1860,$V1860,$W1860,$X1860)=9,"Yes","No")</x:f>
        <x:v>No</x:v>
      </x:c>
      <x:c r="AD1860" s="52" t="str">
        <x:f>IF(COUNT($Y1860,$Z1860)=2,"Yes","No")</x:f>
        <x:v>No</x:v>
      </x:c>
      <x:c r="AE1860" s="50" t="str"/>
      <x:c r="AF1860" t="str"/>
    </x:row>
    <x:row r="1861" ht="20" customHeight="1">
      <x:c r="A1861" s="50" t="str">
        <x:v>CTL-0266</x:v>
      </x:c>
      <x:c r="B1861" s="50" t="str">
        <x:v>Candidate alternative-rationale group</x:v>
      </x:c>
      <x:c r="C1861" s="52" t="str">
        <x:f>IF('Deal_Master_Wide'!$AU$268="","",'Deal_Master_Wide'!$AU$268)</x:f>
        <x:v>Not reviewed</x:v>
      </x:c>
      <x:c r="D1861" s="52" t="str">
        <x:f>IF('Deal_Master_Wide'!$AV$268="","",'Deal_Master_Wide'!$AV$268)</x:f>
        <x:v>Not assessed</x:v>
      </x:c>
      <x:c r="E1861" s="50" t="n">
        <x:v>0</x:v>
      </x:c>
      <x:c r="F1861" s="52" t="str">
        <x:f>IF(OR($C1861="High-confidence innovation-driven",$C1861="Medium-confidence innovation-driven"),1,IF($C1861="Clear alternative-rationale",0,""))</x:f>
      </x:c>
      <x:c r="G1861" s="52" t="str">
        <x:f>IF('Deal_Master_Wide'!$M$268="","",'Deal_Master_Wide'!$M$268)</x:f>
        <x:v>Review</x:v>
      </x:c>
      <x:c r="H1861" s="50" t="str">
        <x:v>Oxford Gene Technology Ltd</x:v>
      </x:c>
      <x:c r="I1861" s="50" t="str">
        <x:v>Cytocell Ltd</x:v>
      </x:c>
      <x:c r="J1861" s="50" t="n">
        <x:v>2014</x:v>
      </x:c>
      <x:c r="K1861" s="50" t="n">
        <x:v>1</x:v>
      </x:c>
      <x:c r="L1861" s="50" t="n">
        <x:v>2015</x:v>
      </x:c>
      <x:c r="M1861" s="50" t="n">
        <x:v>1</x:v>
      </x:c>
      <x:c r="N1861" s="50" t="n">
        <x:v>1</x:v>
      </x:c>
      <x:c r="O1861" s="52" t="str">
        <x:f>IF($F1861="","",$F1861*$M1861)</x:f>
      </x:c>
      <x:c r="P1861" s="54" t="str">
        <x:f>IF('Deal_Master_Wide'!$BT$268="","",'Deal_Master_Wide'!$BT$268)</x:f>
      </x:c>
      <x:c r="Q1861" s="54" t="str">
        <x:f>IF('Deal_Master_Wide'!$CA$268="","",'Deal_Master_Wide'!$CA$268)</x:f>
      </x:c>
      <x:c r="R1861" s="54" t="str">
        <x:f>IF('Deal_Master_Wide'!$CH$268="","",'Deal_Master_Wide'!$CH$268)</x:f>
      </x:c>
      <x:c r="S1861" s="54" t="str">
        <x:f>IF('Deal_Master_Wide'!$CO$268="","",'Deal_Master_Wide'!$CO$268)</x:f>
      </x:c>
      <x:c r="T1861" s="54" t="str">
        <x:f>IF('Deal_Master_Wide'!$CV$268="","",'Deal_Master_Wide'!$CV$268)</x:f>
      </x:c>
      <x:c r="U1861" s="54" t="str">
        <x:f>IF('Deal_Master_Wide'!$DC$268="","",'Deal_Master_Wide'!$DC$268)</x:f>
      </x:c>
      <x:c r="V1861" s="56" t="str">
        <x:f>IF('Deal_Master_Wide'!$DJ$268="","",'Deal_Master_Wide'!$DJ$268)</x:f>
      </x:c>
      <x:c r="W1861" s="56" t="str">
        <x:f>IF('Deal_Master_Wide'!$DQ$268="","",'Deal_Master_Wide'!$DQ$268)</x:f>
      </x:c>
      <x:c r="X1861" s="56" t="str">
        <x:f>IF('Deal_Master_Wide'!$DX$268="","",'Deal_Master_Wide'!$DX$268)</x:f>
      </x:c>
      <x:c r="Y1861" s="118" t="str">
        <x:f>IF('Deal_Master_Wide'!$EE$268="","",'Deal_Master_Wide'!$EE$268)</x:f>
      </x:c>
      <x:c r="Z1861" s="118" t="str">
        <x:f>IF('Deal_Master_Wide'!$EL$268="","",'Deal_Master_Wide'!$EL$268)</x:f>
      </x:c>
      <x:c r="AA1861" s="52" t="str">
        <x:f>IF('Deal_Master_Wide'!$AL$268="","",'Deal_Master_Wide'!$AL$268)</x:f>
        <x:v>Unknown</x:v>
      </x:c>
      <x:c r="AB1861" s="54" t="str">
        <x:f>IF('Deal_Master_Wide'!$AF$268="","",'Deal_Master_Wide'!$AF$268)</x:f>
      </x:c>
      <x:c r="AC1861" s="52" t="str">
        <x:f>IF(COUNT($P1861,$Q1861,$R1861,$S1861,$T1861,$U1861,$V1861,$W1861,$X1861)=9,"Yes","No")</x:f>
        <x:v>No</x:v>
      </x:c>
      <x:c r="AD1861" s="52" t="str">
        <x:f>IF(COUNT($Y1861,$Z1861)=2,"Yes","No")</x:f>
        <x:v>No</x:v>
      </x:c>
      <x:c r="AE1861" s="50" t="str"/>
      <x:c r="AF1861" t="str"/>
    </x:row>
    <x:row r="1862" ht="20" customHeight="1">
      <x:c r="A1862" s="50" t="str">
        <x:v>CTL-0266</x:v>
      </x:c>
      <x:c r="B1862" s="50" t="str">
        <x:v>Candidate alternative-rationale group</x:v>
      </x:c>
      <x:c r="C1862" s="52" t="str">
        <x:f>IF('Deal_Master_Wide'!$AU$268="","",'Deal_Master_Wide'!$AU$268)</x:f>
        <x:v>Not reviewed</x:v>
      </x:c>
      <x:c r="D1862" s="52" t="str">
        <x:f>IF('Deal_Master_Wide'!$AV$268="","",'Deal_Master_Wide'!$AV$268)</x:f>
        <x:v>Not assessed</x:v>
      </x:c>
      <x:c r="E1862" s="50" t="n">
        <x:v>0</x:v>
      </x:c>
      <x:c r="F1862" s="52" t="str">
        <x:f>IF(OR($C1862="High-confidence innovation-driven",$C1862="Medium-confidence innovation-driven"),1,IF($C1862="Clear alternative-rationale",0,""))</x:f>
      </x:c>
      <x:c r="G1862" s="52" t="str">
        <x:f>IF('Deal_Master_Wide'!$M$268="","",'Deal_Master_Wide'!$M$268)</x:f>
        <x:v>Review</x:v>
      </x:c>
      <x:c r="H1862" s="50" t="str">
        <x:v>Oxford Gene Technology Ltd</x:v>
      </x:c>
      <x:c r="I1862" s="50" t="str">
        <x:v>Cytocell Ltd</x:v>
      </x:c>
      <x:c r="J1862" s="50" t="n">
        <x:v>2014</x:v>
      </x:c>
      <x:c r="K1862" s="50" t="n">
        <x:v>2</x:v>
      </x:c>
      <x:c r="L1862" s="50" t="n">
        <x:v>2016</x:v>
      </x:c>
      <x:c r="M1862" s="50" t="n">
        <x:v>1</x:v>
      </x:c>
      <x:c r="N1862" s="50" t="n">
        <x:v>1</x:v>
      </x:c>
      <x:c r="O1862" s="52" t="str">
        <x:f>IF($F1862="","",$F1862*$M1862)</x:f>
      </x:c>
      <x:c r="P1862" s="54" t="str">
        <x:f>IF('Deal_Master_Wide'!$BU$268="","",'Deal_Master_Wide'!$BU$268)</x:f>
      </x:c>
      <x:c r="Q1862" s="54" t="str">
        <x:f>IF('Deal_Master_Wide'!$CB$268="","",'Deal_Master_Wide'!$CB$268)</x:f>
      </x:c>
      <x:c r="R1862" s="54" t="str">
        <x:f>IF('Deal_Master_Wide'!$CI$268="","",'Deal_Master_Wide'!$CI$268)</x:f>
      </x:c>
      <x:c r="S1862" s="54" t="str">
        <x:f>IF('Deal_Master_Wide'!$CP$268="","",'Deal_Master_Wide'!$CP$268)</x:f>
      </x:c>
      <x:c r="T1862" s="54" t="str">
        <x:f>IF('Deal_Master_Wide'!$CW$268="","",'Deal_Master_Wide'!$CW$268)</x:f>
      </x:c>
      <x:c r="U1862" s="54" t="str">
        <x:f>IF('Deal_Master_Wide'!$DD$268="","",'Deal_Master_Wide'!$DD$268)</x:f>
      </x:c>
      <x:c r="V1862" s="56" t="str">
        <x:f>IF('Deal_Master_Wide'!$DK$268="","",'Deal_Master_Wide'!$DK$268)</x:f>
      </x:c>
      <x:c r="W1862" s="56" t="str">
        <x:f>IF('Deal_Master_Wide'!$DR$268="","",'Deal_Master_Wide'!$DR$268)</x:f>
      </x:c>
      <x:c r="X1862" s="56" t="str">
        <x:f>IF('Deal_Master_Wide'!$DY$268="","",'Deal_Master_Wide'!$DY$268)</x:f>
      </x:c>
      <x:c r="Y1862" s="118" t="str">
        <x:f>IF('Deal_Master_Wide'!$EF$268="","",'Deal_Master_Wide'!$EF$268)</x:f>
      </x:c>
      <x:c r="Z1862" s="118" t="str">
        <x:f>IF('Deal_Master_Wide'!$EM$268="","",'Deal_Master_Wide'!$EM$268)</x:f>
      </x:c>
      <x:c r="AA1862" s="52" t="str">
        <x:f>IF('Deal_Master_Wide'!$AL$268="","",'Deal_Master_Wide'!$AL$268)</x:f>
        <x:v>Unknown</x:v>
      </x:c>
      <x:c r="AB1862" s="54" t="str">
        <x:f>IF('Deal_Master_Wide'!$AF$268="","",'Deal_Master_Wide'!$AF$268)</x:f>
      </x:c>
      <x:c r="AC1862" s="52" t="str">
        <x:f>IF(COUNT($P1862,$Q1862,$R1862,$S1862,$T1862,$U1862,$V1862,$W1862,$X1862)=9,"Yes","No")</x:f>
        <x:v>No</x:v>
      </x:c>
      <x:c r="AD1862" s="52" t="str">
        <x:f>IF(COUNT($Y1862,$Z1862)=2,"Yes","No")</x:f>
        <x:v>No</x:v>
      </x:c>
      <x:c r="AE1862" s="50" t="str"/>
      <x:c r="AF1862" t="str"/>
    </x:row>
    <x:row r="1863" ht="20" customHeight="1">
      <x:c r="A1863" s="50" t="str">
        <x:v>CTL-0266</x:v>
      </x:c>
      <x:c r="B1863" s="50" t="str">
        <x:v>Candidate alternative-rationale group</x:v>
      </x:c>
      <x:c r="C1863" s="52" t="str">
        <x:f>IF('Deal_Master_Wide'!$AU$268="","",'Deal_Master_Wide'!$AU$268)</x:f>
        <x:v>Not reviewed</x:v>
      </x:c>
      <x:c r="D1863" s="52" t="str">
        <x:f>IF('Deal_Master_Wide'!$AV$268="","",'Deal_Master_Wide'!$AV$268)</x:f>
        <x:v>Not assessed</x:v>
      </x:c>
      <x:c r="E1863" s="50" t="n">
        <x:v>0</x:v>
      </x:c>
      <x:c r="F1863" s="52" t="str">
        <x:f>IF(OR($C1863="High-confidence innovation-driven",$C1863="Medium-confidence innovation-driven"),1,IF($C1863="Clear alternative-rationale",0,""))</x:f>
      </x:c>
      <x:c r="G1863" s="52" t="str">
        <x:f>IF('Deal_Master_Wide'!$M$268="","",'Deal_Master_Wide'!$M$268)</x:f>
        <x:v>Review</x:v>
      </x:c>
      <x:c r="H1863" s="50" t="str">
        <x:v>Oxford Gene Technology Ltd</x:v>
      </x:c>
      <x:c r="I1863" s="50" t="str">
        <x:v>Cytocell Ltd</x:v>
      </x:c>
      <x:c r="J1863" s="50" t="n">
        <x:v>2014</x:v>
      </x:c>
      <x:c r="K1863" s="50" t="n">
        <x:v>3</x:v>
      </x:c>
      <x:c r="L1863" s="50" t="n">
        <x:v>2017</x:v>
      </x:c>
      <x:c r="M1863" s="50" t="n">
        <x:v>1</x:v>
      </x:c>
      <x:c r="N1863" s="50" t="n">
        <x:v>1</x:v>
      </x:c>
      <x:c r="O1863" s="52" t="str">
        <x:f>IF($F1863="","",$F1863*$M1863)</x:f>
      </x:c>
      <x:c r="P1863" s="54" t="str">
        <x:f>IF('Deal_Master_Wide'!$BV$268="","",'Deal_Master_Wide'!$BV$268)</x:f>
      </x:c>
      <x:c r="Q1863" s="54" t="str">
        <x:f>IF('Deal_Master_Wide'!$CC$268="","",'Deal_Master_Wide'!$CC$268)</x:f>
      </x:c>
      <x:c r="R1863" s="54" t="str">
        <x:f>IF('Deal_Master_Wide'!$CJ$268="","",'Deal_Master_Wide'!$CJ$268)</x:f>
      </x:c>
      <x:c r="S1863" s="54" t="str">
        <x:f>IF('Deal_Master_Wide'!$CQ$268="","",'Deal_Master_Wide'!$CQ$268)</x:f>
      </x:c>
      <x:c r="T1863" s="54" t="str">
        <x:f>IF('Deal_Master_Wide'!$CX$268="","",'Deal_Master_Wide'!$CX$268)</x:f>
      </x:c>
      <x:c r="U1863" s="54" t="str">
        <x:f>IF('Deal_Master_Wide'!$DE$268="","",'Deal_Master_Wide'!$DE$268)</x:f>
      </x:c>
      <x:c r="V1863" s="56" t="str">
        <x:f>IF('Deal_Master_Wide'!$DL$268="","",'Deal_Master_Wide'!$DL$268)</x:f>
      </x:c>
      <x:c r="W1863" s="56" t="str">
        <x:f>IF('Deal_Master_Wide'!$DS$268="","",'Deal_Master_Wide'!$DS$268)</x:f>
      </x:c>
      <x:c r="X1863" s="56" t="str">
        <x:f>IF('Deal_Master_Wide'!$DZ$268="","",'Deal_Master_Wide'!$DZ$268)</x:f>
      </x:c>
      <x:c r="Y1863" s="118" t="str">
        <x:f>IF('Deal_Master_Wide'!$EG$268="","",'Deal_Master_Wide'!$EG$268)</x:f>
      </x:c>
      <x:c r="Z1863" s="118" t="str">
        <x:f>IF('Deal_Master_Wide'!$EN$268="","",'Deal_Master_Wide'!$EN$268)</x:f>
      </x:c>
      <x:c r="AA1863" s="52" t="str">
        <x:f>IF('Deal_Master_Wide'!$AL$268="","",'Deal_Master_Wide'!$AL$268)</x:f>
        <x:v>Unknown</x:v>
      </x:c>
      <x:c r="AB1863" s="54" t="str">
        <x:f>IF('Deal_Master_Wide'!$AF$268="","",'Deal_Master_Wide'!$AF$268)</x:f>
      </x:c>
      <x:c r="AC1863" s="52" t="str">
        <x:f>IF(COUNT($P1863,$Q1863,$R1863,$S1863,$T1863,$U1863,$V1863,$W1863,$X1863)=9,"Yes","No")</x:f>
        <x:v>No</x:v>
      </x:c>
      <x:c r="AD1863" s="52" t="str">
        <x:f>IF(COUNT($Y1863,$Z1863)=2,"Yes","No")</x:f>
        <x:v>No</x:v>
      </x:c>
      <x:c r="AE1863" s="50" t="str"/>
      <x:c r="AF1863" t="str"/>
    </x:row>
    <x:row r="1864" ht="20" customHeight="1">
      <x:c r="A1864" s="50" t="str">
        <x:v>CTL-0267</x:v>
      </x:c>
      <x:c r="B1864" s="50" t="str">
        <x:v>Candidate alternative-rationale group</x:v>
      </x:c>
      <x:c r="C1864" s="52" t="str">
        <x:f>IF('Deal_Master_Wide'!$AU$269="","",'Deal_Master_Wide'!$AU$269)</x:f>
        <x:v>Not reviewed</x:v>
      </x:c>
      <x:c r="D1864" s="52" t="str">
        <x:f>IF('Deal_Master_Wide'!$AV$269="","",'Deal_Master_Wide'!$AV$269)</x:f>
        <x:v>Not assessed</x:v>
      </x:c>
      <x:c r="E1864" s="50" t="n">
        <x:v>0</x:v>
      </x:c>
      <x:c r="F1864" s="52" t="str">
        <x:f>IF(OR($C1864="High-confidence innovation-driven",$C1864="Medium-confidence innovation-driven"),1,IF($C1864="Clear alternative-rationale",0,""))</x:f>
      </x:c>
      <x:c r="G1864" s="52" t="str">
        <x:f>IF('Deal_Master_Wide'!$M$269="","",'Deal_Master_Wide'!$M$269)</x:f>
        <x:v>Review</x:v>
      </x:c>
      <x:c r="H1864" s="50" t="str">
        <x:v>Minerva Neurosciences Inc</x:v>
      </x:c>
      <x:c r="I1864" s="50" t="str">
        <x:v>Mind-NRG SA</x:v>
      </x:c>
      <x:c r="J1864" s="50" t="n">
        <x:v>2014</x:v>
      </x:c>
      <x:c r="K1864" s="50" t="n">
        <x:v>-3</x:v>
      </x:c>
      <x:c r="L1864" s="50" t="n">
        <x:v>2011</x:v>
      </x:c>
      <x:c r="M1864" s="50" t="n">
        <x:v>0</x:v>
      </x:c>
      <x:c r="N1864" s="50" t="n">
        <x:v>0</x:v>
      </x:c>
      <x:c r="O1864" s="52" t="str">
        <x:f>IF($F1864="","",$F1864*$M1864)</x:f>
      </x:c>
      <x:c r="P1864" s="54" t="str">
        <x:f>IF('Deal_Master_Wide'!$BP$269="","",'Deal_Master_Wide'!$BP$269)</x:f>
      </x:c>
      <x:c r="Q1864" s="54" t="str">
        <x:f>IF('Deal_Master_Wide'!$BW$269="","",'Deal_Master_Wide'!$BW$269)</x:f>
      </x:c>
      <x:c r="R1864" s="54" t="str">
        <x:f>IF('Deal_Master_Wide'!$CD$269="","",'Deal_Master_Wide'!$CD$269)</x:f>
      </x:c>
      <x:c r="S1864" s="54" t="str">
        <x:f>IF('Deal_Master_Wide'!$CK$269="","",'Deal_Master_Wide'!$CK$269)</x:f>
      </x:c>
      <x:c r="T1864" s="54" t="str">
        <x:f>IF('Deal_Master_Wide'!$CR$269="","",'Deal_Master_Wide'!$CR$269)</x:f>
      </x:c>
      <x:c r="U1864" s="54" t="str">
        <x:f>IF('Deal_Master_Wide'!$CY$269="","",'Deal_Master_Wide'!$CY$269)</x:f>
      </x:c>
      <x:c r="V1864" s="56" t="str">
        <x:f>IF('Deal_Master_Wide'!$DF$269="","",'Deal_Master_Wide'!$DF$269)</x:f>
      </x:c>
      <x:c r="W1864" s="56" t="str">
        <x:f>IF('Deal_Master_Wide'!$DM$269="","",'Deal_Master_Wide'!$DM$269)</x:f>
      </x:c>
      <x:c r="X1864" s="56" t="str">
        <x:f>IF('Deal_Master_Wide'!$DT$269="","",'Deal_Master_Wide'!$DT$269)</x:f>
      </x:c>
      <x:c r="Y1864" s="118" t="str">
        <x:f>IF('Deal_Master_Wide'!$EA$269="","",'Deal_Master_Wide'!$EA$269)</x:f>
      </x:c>
      <x:c r="Z1864" s="118" t="str">
        <x:f>IF('Deal_Master_Wide'!$EH$269="","",'Deal_Master_Wide'!$EH$269)</x:f>
      </x:c>
      <x:c r="AA1864" s="52" t="str">
        <x:f>IF('Deal_Master_Wide'!$AL$269="","",'Deal_Master_Wide'!$AL$269)</x:f>
        <x:v>Unknown</x:v>
      </x:c>
      <x:c r="AB1864" s="54" t="str">
        <x:f>IF('Deal_Master_Wide'!$AF$269="","",'Deal_Master_Wide'!$AF$269)</x:f>
      </x:c>
      <x:c r="AC1864" s="52" t="str">
        <x:f>IF(COUNT($P1864,$Q1864,$R1864,$S1864,$T1864,$U1864,$V1864,$W1864,$X1864)=9,"Yes","No")</x:f>
        <x:v>No</x:v>
      </x:c>
      <x:c r="AD1864" s="52" t="str">
        <x:f>IF(COUNT($Y1864,$Z1864)=2,"Yes","No")</x:f>
        <x:v>No</x:v>
      </x:c>
      <x:c r="AE1864" s="50" t="str"/>
      <x:c r="AF1864" t="str"/>
    </x:row>
    <x:row r="1865" ht="20" customHeight="1">
      <x:c r="A1865" s="50" t="str">
        <x:v>CTL-0267</x:v>
      </x:c>
      <x:c r="B1865" s="50" t="str">
        <x:v>Candidate alternative-rationale group</x:v>
      </x:c>
      <x:c r="C1865" s="52" t="str">
        <x:f>IF('Deal_Master_Wide'!$AU$269="","",'Deal_Master_Wide'!$AU$269)</x:f>
        <x:v>Not reviewed</x:v>
      </x:c>
      <x:c r="D1865" s="52" t="str">
        <x:f>IF('Deal_Master_Wide'!$AV$269="","",'Deal_Master_Wide'!$AV$269)</x:f>
        <x:v>Not assessed</x:v>
      </x:c>
      <x:c r="E1865" s="50" t="n">
        <x:v>0</x:v>
      </x:c>
      <x:c r="F1865" s="52" t="str">
        <x:f>IF(OR($C1865="High-confidence innovation-driven",$C1865="Medium-confidence innovation-driven"),1,IF($C1865="Clear alternative-rationale",0,""))</x:f>
      </x:c>
      <x:c r="G1865" s="52" t="str">
        <x:f>IF('Deal_Master_Wide'!$M$269="","",'Deal_Master_Wide'!$M$269)</x:f>
        <x:v>Review</x:v>
      </x:c>
      <x:c r="H1865" s="50" t="str">
        <x:v>Minerva Neurosciences Inc</x:v>
      </x:c>
      <x:c r="I1865" s="50" t="str">
        <x:v>Mind-NRG SA</x:v>
      </x:c>
      <x:c r="J1865" s="50" t="n">
        <x:v>2014</x:v>
      </x:c>
      <x:c r="K1865" s="50" t="n">
        <x:v>-2</x:v>
      </x:c>
      <x:c r="L1865" s="50" t="n">
        <x:v>2012</x:v>
      </x:c>
      <x:c r="M1865" s="50" t="n">
        <x:v>0</x:v>
      </x:c>
      <x:c r="N1865" s="50" t="n">
        <x:v>0</x:v>
      </x:c>
      <x:c r="O1865" s="52" t="str">
        <x:f>IF($F1865="","",$F1865*$M1865)</x:f>
      </x:c>
      <x:c r="P1865" s="54" t="str">
        <x:f>IF('Deal_Master_Wide'!$BQ$269="","",'Deal_Master_Wide'!$BQ$269)</x:f>
      </x:c>
      <x:c r="Q1865" s="54" t="str">
        <x:f>IF('Deal_Master_Wide'!$BX$269="","",'Deal_Master_Wide'!$BX$269)</x:f>
      </x:c>
      <x:c r="R1865" s="54" t="str">
        <x:f>IF('Deal_Master_Wide'!$CE$269="","",'Deal_Master_Wide'!$CE$269)</x:f>
      </x:c>
      <x:c r="S1865" s="54" t="str">
        <x:f>IF('Deal_Master_Wide'!$CL$269="","",'Deal_Master_Wide'!$CL$269)</x:f>
      </x:c>
      <x:c r="T1865" s="54" t="str">
        <x:f>IF('Deal_Master_Wide'!$CS$269="","",'Deal_Master_Wide'!$CS$269)</x:f>
      </x:c>
      <x:c r="U1865" s="54" t="str">
        <x:f>IF('Deal_Master_Wide'!$CZ$269="","",'Deal_Master_Wide'!$CZ$269)</x:f>
      </x:c>
      <x:c r="V1865" s="56" t="str">
        <x:f>IF('Deal_Master_Wide'!$DG$269="","",'Deal_Master_Wide'!$DG$269)</x:f>
      </x:c>
      <x:c r="W1865" s="56" t="str">
        <x:f>IF('Deal_Master_Wide'!$DN$269="","",'Deal_Master_Wide'!$DN$269)</x:f>
      </x:c>
      <x:c r="X1865" s="56" t="str">
        <x:f>IF('Deal_Master_Wide'!$DU$269="","",'Deal_Master_Wide'!$DU$269)</x:f>
      </x:c>
      <x:c r="Y1865" s="118" t="str">
        <x:f>IF('Deal_Master_Wide'!$EB$269="","",'Deal_Master_Wide'!$EB$269)</x:f>
      </x:c>
      <x:c r="Z1865" s="118" t="str">
        <x:f>IF('Deal_Master_Wide'!$EI$269="","",'Deal_Master_Wide'!$EI$269)</x:f>
      </x:c>
      <x:c r="AA1865" s="52" t="str">
        <x:f>IF('Deal_Master_Wide'!$AL$269="","",'Deal_Master_Wide'!$AL$269)</x:f>
        <x:v>Unknown</x:v>
      </x:c>
      <x:c r="AB1865" s="54" t="str">
        <x:f>IF('Deal_Master_Wide'!$AF$269="","",'Deal_Master_Wide'!$AF$269)</x:f>
      </x:c>
      <x:c r="AC1865" s="52" t="str">
        <x:f>IF(COUNT($P1865,$Q1865,$R1865,$S1865,$T1865,$U1865,$V1865,$W1865,$X1865)=9,"Yes","No")</x:f>
        <x:v>No</x:v>
      </x:c>
      <x:c r="AD1865" s="52" t="str">
        <x:f>IF(COUNT($Y1865,$Z1865)=2,"Yes","No")</x:f>
        <x:v>No</x:v>
      </x:c>
      <x:c r="AE1865" s="50" t="str"/>
      <x:c r="AF1865" t="str"/>
    </x:row>
    <x:row r="1866" ht="20" customHeight="1">
      <x:c r="A1866" s="50" t="str">
        <x:v>CTL-0267</x:v>
      </x:c>
      <x:c r="B1866" s="50" t="str">
        <x:v>Candidate alternative-rationale group</x:v>
      </x:c>
      <x:c r="C1866" s="52" t="str">
        <x:f>IF('Deal_Master_Wide'!$AU$269="","",'Deal_Master_Wide'!$AU$269)</x:f>
        <x:v>Not reviewed</x:v>
      </x:c>
      <x:c r="D1866" s="52" t="str">
        <x:f>IF('Deal_Master_Wide'!$AV$269="","",'Deal_Master_Wide'!$AV$269)</x:f>
        <x:v>Not assessed</x:v>
      </x:c>
      <x:c r="E1866" s="50" t="n">
        <x:v>0</x:v>
      </x:c>
      <x:c r="F1866" s="52" t="str">
        <x:f>IF(OR($C1866="High-confidence innovation-driven",$C1866="Medium-confidence innovation-driven"),1,IF($C1866="Clear alternative-rationale",0,""))</x:f>
      </x:c>
      <x:c r="G1866" s="52" t="str">
        <x:f>IF('Deal_Master_Wide'!$M$269="","",'Deal_Master_Wide'!$M$269)</x:f>
        <x:v>Review</x:v>
      </x:c>
      <x:c r="H1866" s="50" t="str">
        <x:v>Minerva Neurosciences Inc</x:v>
      </x:c>
      <x:c r="I1866" s="50" t="str">
        <x:v>Mind-NRG SA</x:v>
      </x:c>
      <x:c r="J1866" s="50" t="n">
        <x:v>2014</x:v>
      </x:c>
      <x:c r="K1866" s="50" t="n">
        <x:v>-1</x:v>
      </x:c>
      <x:c r="L1866" s="50" t="n">
        <x:v>2013</x:v>
      </x:c>
      <x:c r="M1866" s="50" t="n">
        <x:v>0</x:v>
      </x:c>
      <x:c r="N1866" s="50" t="n">
        <x:v>0</x:v>
      </x:c>
      <x:c r="O1866" s="52" t="str">
        <x:f>IF($F1866="","",$F1866*$M1866)</x:f>
      </x:c>
      <x:c r="P1866" s="54" t="str">
        <x:f>IF('Deal_Master_Wide'!$BR$269="","",'Deal_Master_Wide'!$BR$269)</x:f>
      </x:c>
      <x:c r="Q1866" s="54" t="str">
        <x:f>IF('Deal_Master_Wide'!$BY$269="","",'Deal_Master_Wide'!$BY$269)</x:f>
      </x:c>
      <x:c r="R1866" s="54" t="str">
        <x:f>IF('Deal_Master_Wide'!$CF$269="","",'Deal_Master_Wide'!$CF$269)</x:f>
      </x:c>
      <x:c r="S1866" s="54" t="str">
        <x:f>IF('Deal_Master_Wide'!$CM$269="","",'Deal_Master_Wide'!$CM$269)</x:f>
      </x:c>
      <x:c r="T1866" s="54" t="str">
        <x:f>IF('Deal_Master_Wide'!$CT$269="","",'Deal_Master_Wide'!$CT$269)</x:f>
      </x:c>
      <x:c r="U1866" s="54" t="str">
        <x:f>IF('Deal_Master_Wide'!$DA$269="","",'Deal_Master_Wide'!$DA$269)</x:f>
      </x:c>
      <x:c r="V1866" s="56" t="str">
        <x:f>IF('Deal_Master_Wide'!$DH$269="","",'Deal_Master_Wide'!$DH$269)</x:f>
      </x:c>
      <x:c r="W1866" s="56" t="str">
        <x:f>IF('Deal_Master_Wide'!$DO$269="","",'Deal_Master_Wide'!$DO$269)</x:f>
      </x:c>
      <x:c r="X1866" s="56" t="str">
        <x:f>IF('Deal_Master_Wide'!$DV$269="","",'Deal_Master_Wide'!$DV$269)</x:f>
      </x:c>
      <x:c r="Y1866" s="118" t="str">
        <x:f>IF('Deal_Master_Wide'!$EC$269="","",'Deal_Master_Wide'!$EC$269)</x:f>
      </x:c>
      <x:c r="Z1866" s="118" t="str">
        <x:f>IF('Deal_Master_Wide'!$EJ$269="","",'Deal_Master_Wide'!$EJ$269)</x:f>
      </x:c>
      <x:c r="AA1866" s="52" t="str">
        <x:f>IF('Deal_Master_Wide'!$AL$269="","",'Deal_Master_Wide'!$AL$269)</x:f>
        <x:v>Unknown</x:v>
      </x:c>
      <x:c r="AB1866" s="54" t="str">
        <x:f>IF('Deal_Master_Wide'!$AF$269="","",'Deal_Master_Wide'!$AF$269)</x:f>
      </x:c>
      <x:c r="AC1866" s="52" t="str">
        <x:f>IF(COUNT($P1866,$Q1866,$R1866,$S1866,$T1866,$U1866,$V1866,$W1866,$X1866)=9,"Yes","No")</x:f>
        <x:v>No</x:v>
      </x:c>
      <x:c r="AD1866" s="52" t="str">
        <x:f>IF(COUNT($Y1866,$Z1866)=2,"Yes","No")</x:f>
        <x:v>No</x:v>
      </x:c>
      <x:c r="AE1866" s="50" t="str"/>
      <x:c r="AF1866" t="str"/>
    </x:row>
    <x:row r="1867" ht="20" customHeight="1">
      <x:c r="A1867" s="50" t="str">
        <x:v>CTL-0267</x:v>
      </x:c>
      <x:c r="B1867" s="50" t="str">
        <x:v>Candidate alternative-rationale group</x:v>
      </x:c>
      <x:c r="C1867" s="52" t="str">
        <x:f>IF('Deal_Master_Wide'!$AU$269="","",'Deal_Master_Wide'!$AU$269)</x:f>
        <x:v>Not reviewed</x:v>
      </x:c>
      <x:c r="D1867" s="52" t="str">
        <x:f>IF('Deal_Master_Wide'!$AV$269="","",'Deal_Master_Wide'!$AV$269)</x:f>
        <x:v>Not assessed</x:v>
      </x:c>
      <x:c r="E1867" s="50" t="n">
        <x:v>0</x:v>
      </x:c>
      <x:c r="F1867" s="52" t="str">
        <x:f>IF(OR($C1867="High-confidence innovation-driven",$C1867="Medium-confidence innovation-driven"),1,IF($C1867="Clear alternative-rationale",0,""))</x:f>
      </x:c>
      <x:c r="G1867" s="52" t="str">
        <x:f>IF('Deal_Master_Wide'!$M$269="","",'Deal_Master_Wide'!$M$269)</x:f>
        <x:v>Review</x:v>
      </x:c>
      <x:c r="H1867" s="50" t="str">
        <x:v>Minerva Neurosciences Inc</x:v>
      </x:c>
      <x:c r="I1867" s="50" t="str">
        <x:v>Mind-NRG SA</x:v>
      </x:c>
      <x:c r="J1867" s="50" t="n">
        <x:v>2014</x:v>
      </x:c>
      <x:c r="K1867" s="50" t="n">
        <x:v>0</x:v>
      </x:c>
      <x:c r="L1867" s="50" t="n">
        <x:v>2014</x:v>
      </x:c>
      <x:c r="M1867" s="50" t="n">
        <x:v>0</x:v>
      </x:c>
      <x:c r="N1867" s="50" t="n">
        <x:v>1</x:v>
      </x:c>
      <x:c r="O1867" s="52" t="str">
        <x:f>IF($F1867="","",$F1867*$M1867)</x:f>
      </x:c>
      <x:c r="P1867" s="54" t="str">
        <x:f>IF('Deal_Master_Wide'!$BS$269="","",'Deal_Master_Wide'!$BS$269)</x:f>
      </x:c>
      <x:c r="Q1867" s="54" t="str">
        <x:f>IF('Deal_Master_Wide'!$BZ$269="","",'Deal_Master_Wide'!$BZ$269)</x:f>
      </x:c>
      <x:c r="R1867" s="54" t="str">
        <x:f>IF('Deal_Master_Wide'!$CG$269="","",'Deal_Master_Wide'!$CG$269)</x:f>
      </x:c>
      <x:c r="S1867" s="54" t="str">
        <x:f>IF('Deal_Master_Wide'!$CN$269="","",'Deal_Master_Wide'!$CN$269)</x:f>
      </x:c>
      <x:c r="T1867" s="54" t="str">
        <x:f>IF('Deal_Master_Wide'!$CU$269="","",'Deal_Master_Wide'!$CU$269)</x:f>
      </x:c>
      <x:c r="U1867" s="54" t="str">
        <x:f>IF('Deal_Master_Wide'!$DB$269="","",'Deal_Master_Wide'!$DB$269)</x:f>
      </x:c>
      <x:c r="V1867" s="56" t="str">
        <x:f>IF('Deal_Master_Wide'!$DI$269="","",'Deal_Master_Wide'!$DI$269)</x:f>
      </x:c>
      <x:c r="W1867" s="56" t="str">
        <x:f>IF('Deal_Master_Wide'!$DP$269="","",'Deal_Master_Wide'!$DP$269)</x:f>
      </x:c>
      <x:c r="X1867" s="56" t="str">
        <x:f>IF('Deal_Master_Wide'!$DW$269="","",'Deal_Master_Wide'!$DW$269)</x:f>
      </x:c>
      <x:c r="Y1867" s="118" t="str">
        <x:f>IF('Deal_Master_Wide'!$ED$269="","",'Deal_Master_Wide'!$ED$269)</x:f>
      </x:c>
      <x:c r="Z1867" s="118" t="str">
        <x:f>IF('Deal_Master_Wide'!$EK$269="","",'Deal_Master_Wide'!$EK$269)</x:f>
      </x:c>
      <x:c r="AA1867" s="52" t="str">
        <x:f>IF('Deal_Master_Wide'!$AL$269="","",'Deal_Master_Wide'!$AL$269)</x:f>
        <x:v>Unknown</x:v>
      </x:c>
      <x:c r="AB1867" s="54" t="str">
        <x:f>IF('Deal_Master_Wide'!$AF$269="","",'Deal_Master_Wide'!$AF$269)</x:f>
      </x:c>
      <x:c r="AC1867" s="52" t="str">
        <x:f>IF(COUNT($P1867,$Q1867,$R1867,$S1867,$T1867,$U1867,$V1867,$W1867,$X1867)=9,"Yes","No")</x:f>
        <x:v>No</x:v>
      </x:c>
      <x:c r="AD1867" s="52" t="str">
        <x:f>IF(COUNT($Y1867,$Z1867)=2,"Yes","No")</x:f>
        <x:v>No</x:v>
      </x:c>
      <x:c r="AE1867" s="50" t="str"/>
      <x:c r="AF1867" t="str"/>
    </x:row>
    <x:row r="1868" ht="20" customHeight="1">
      <x:c r="A1868" s="50" t="str">
        <x:v>CTL-0267</x:v>
      </x:c>
      <x:c r="B1868" s="50" t="str">
        <x:v>Candidate alternative-rationale group</x:v>
      </x:c>
      <x:c r="C1868" s="52" t="str">
        <x:f>IF('Deal_Master_Wide'!$AU$269="","",'Deal_Master_Wide'!$AU$269)</x:f>
        <x:v>Not reviewed</x:v>
      </x:c>
      <x:c r="D1868" s="52" t="str">
        <x:f>IF('Deal_Master_Wide'!$AV$269="","",'Deal_Master_Wide'!$AV$269)</x:f>
        <x:v>Not assessed</x:v>
      </x:c>
      <x:c r="E1868" s="50" t="n">
        <x:v>0</x:v>
      </x:c>
      <x:c r="F1868" s="52" t="str">
        <x:f>IF(OR($C1868="High-confidence innovation-driven",$C1868="Medium-confidence innovation-driven"),1,IF($C1868="Clear alternative-rationale",0,""))</x:f>
      </x:c>
      <x:c r="G1868" s="52" t="str">
        <x:f>IF('Deal_Master_Wide'!$M$269="","",'Deal_Master_Wide'!$M$269)</x:f>
        <x:v>Review</x:v>
      </x:c>
      <x:c r="H1868" s="50" t="str">
        <x:v>Minerva Neurosciences Inc</x:v>
      </x:c>
      <x:c r="I1868" s="50" t="str">
        <x:v>Mind-NRG SA</x:v>
      </x:c>
      <x:c r="J1868" s="50" t="n">
        <x:v>2014</x:v>
      </x:c>
      <x:c r="K1868" s="50" t="n">
        <x:v>1</x:v>
      </x:c>
      <x:c r="L1868" s="50" t="n">
        <x:v>2015</x:v>
      </x:c>
      <x:c r="M1868" s="50" t="n">
        <x:v>1</x:v>
      </x:c>
      <x:c r="N1868" s="50" t="n">
        <x:v>1</x:v>
      </x:c>
      <x:c r="O1868" s="52" t="str">
        <x:f>IF($F1868="","",$F1868*$M1868)</x:f>
      </x:c>
      <x:c r="P1868" s="54" t="str">
        <x:f>IF('Deal_Master_Wide'!$BT$269="","",'Deal_Master_Wide'!$BT$269)</x:f>
      </x:c>
      <x:c r="Q1868" s="54" t="str">
        <x:f>IF('Deal_Master_Wide'!$CA$269="","",'Deal_Master_Wide'!$CA$269)</x:f>
      </x:c>
      <x:c r="R1868" s="54" t="str">
        <x:f>IF('Deal_Master_Wide'!$CH$269="","",'Deal_Master_Wide'!$CH$269)</x:f>
      </x:c>
      <x:c r="S1868" s="54" t="str">
        <x:f>IF('Deal_Master_Wide'!$CO$269="","",'Deal_Master_Wide'!$CO$269)</x:f>
      </x:c>
      <x:c r="T1868" s="54" t="str">
        <x:f>IF('Deal_Master_Wide'!$CV$269="","",'Deal_Master_Wide'!$CV$269)</x:f>
      </x:c>
      <x:c r="U1868" s="54" t="str">
        <x:f>IF('Deal_Master_Wide'!$DC$269="","",'Deal_Master_Wide'!$DC$269)</x:f>
      </x:c>
      <x:c r="V1868" s="56" t="str">
        <x:f>IF('Deal_Master_Wide'!$DJ$269="","",'Deal_Master_Wide'!$DJ$269)</x:f>
      </x:c>
      <x:c r="W1868" s="56" t="str">
        <x:f>IF('Deal_Master_Wide'!$DQ$269="","",'Deal_Master_Wide'!$DQ$269)</x:f>
      </x:c>
      <x:c r="X1868" s="56" t="str">
        <x:f>IF('Deal_Master_Wide'!$DX$269="","",'Deal_Master_Wide'!$DX$269)</x:f>
      </x:c>
      <x:c r="Y1868" s="118" t="str">
        <x:f>IF('Deal_Master_Wide'!$EE$269="","",'Deal_Master_Wide'!$EE$269)</x:f>
      </x:c>
      <x:c r="Z1868" s="118" t="str">
        <x:f>IF('Deal_Master_Wide'!$EL$269="","",'Deal_Master_Wide'!$EL$269)</x:f>
      </x:c>
      <x:c r="AA1868" s="52" t="str">
        <x:f>IF('Deal_Master_Wide'!$AL$269="","",'Deal_Master_Wide'!$AL$269)</x:f>
        <x:v>Unknown</x:v>
      </x:c>
      <x:c r="AB1868" s="54" t="str">
        <x:f>IF('Deal_Master_Wide'!$AF$269="","",'Deal_Master_Wide'!$AF$269)</x:f>
      </x:c>
      <x:c r="AC1868" s="52" t="str">
        <x:f>IF(COUNT($P1868,$Q1868,$R1868,$S1868,$T1868,$U1868,$V1868,$W1868,$X1868)=9,"Yes","No")</x:f>
        <x:v>No</x:v>
      </x:c>
      <x:c r="AD1868" s="52" t="str">
        <x:f>IF(COUNT($Y1868,$Z1868)=2,"Yes","No")</x:f>
        <x:v>No</x:v>
      </x:c>
      <x:c r="AE1868" s="50" t="str"/>
      <x:c r="AF1868" t="str"/>
    </x:row>
    <x:row r="1869" ht="20" customHeight="1">
      <x:c r="A1869" s="50" t="str">
        <x:v>CTL-0267</x:v>
      </x:c>
      <x:c r="B1869" s="50" t="str">
        <x:v>Candidate alternative-rationale group</x:v>
      </x:c>
      <x:c r="C1869" s="52" t="str">
        <x:f>IF('Deal_Master_Wide'!$AU$269="","",'Deal_Master_Wide'!$AU$269)</x:f>
        <x:v>Not reviewed</x:v>
      </x:c>
      <x:c r="D1869" s="52" t="str">
        <x:f>IF('Deal_Master_Wide'!$AV$269="","",'Deal_Master_Wide'!$AV$269)</x:f>
        <x:v>Not assessed</x:v>
      </x:c>
      <x:c r="E1869" s="50" t="n">
        <x:v>0</x:v>
      </x:c>
      <x:c r="F1869" s="52" t="str">
        <x:f>IF(OR($C1869="High-confidence innovation-driven",$C1869="Medium-confidence innovation-driven"),1,IF($C1869="Clear alternative-rationale",0,""))</x:f>
      </x:c>
      <x:c r="G1869" s="52" t="str">
        <x:f>IF('Deal_Master_Wide'!$M$269="","",'Deal_Master_Wide'!$M$269)</x:f>
        <x:v>Review</x:v>
      </x:c>
      <x:c r="H1869" s="50" t="str">
        <x:v>Minerva Neurosciences Inc</x:v>
      </x:c>
      <x:c r="I1869" s="50" t="str">
        <x:v>Mind-NRG SA</x:v>
      </x:c>
      <x:c r="J1869" s="50" t="n">
        <x:v>2014</x:v>
      </x:c>
      <x:c r="K1869" s="50" t="n">
        <x:v>2</x:v>
      </x:c>
      <x:c r="L1869" s="50" t="n">
        <x:v>2016</x:v>
      </x:c>
      <x:c r="M1869" s="50" t="n">
        <x:v>1</x:v>
      </x:c>
      <x:c r="N1869" s="50" t="n">
        <x:v>1</x:v>
      </x:c>
      <x:c r="O1869" s="52" t="str">
        <x:f>IF($F1869="","",$F1869*$M1869)</x:f>
      </x:c>
      <x:c r="P1869" s="54" t="str">
        <x:f>IF('Deal_Master_Wide'!$BU$269="","",'Deal_Master_Wide'!$BU$269)</x:f>
      </x:c>
      <x:c r="Q1869" s="54" t="str">
        <x:f>IF('Deal_Master_Wide'!$CB$269="","",'Deal_Master_Wide'!$CB$269)</x:f>
      </x:c>
      <x:c r="R1869" s="54" t="str">
        <x:f>IF('Deal_Master_Wide'!$CI$269="","",'Deal_Master_Wide'!$CI$269)</x:f>
      </x:c>
      <x:c r="S1869" s="54" t="str">
        <x:f>IF('Deal_Master_Wide'!$CP$269="","",'Deal_Master_Wide'!$CP$269)</x:f>
      </x:c>
      <x:c r="T1869" s="54" t="str">
        <x:f>IF('Deal_Master_Wide'!$CW$269="","",'Deal_Master_Wide'!$CW$269)</x:f>
      </x:c>
      <x:c r="U1869" s="54" t="str">
        <x:f>IF('Deal_Master_Wide'!$DD$269="","",'Deal_Master_Wide'!$DD$269)</x:f>
      </x:c>
      <x:c r="V1869" s="56" t="str">
        <x:f>IF('Deal_Master_Wide'!$DK$269="","",'Deal_Master_Wide'!$DK$269)</x:f>
      </x:c>
      <x:c r="W1869" s="56" t="str">
        <x:f>IF('Deal_Master_Wide'!$DR$269="","",'Deal_Master_Wide'!$DR$269)</x:f>
      </x:c>
      <x:c r="X1869" s="56" t="str">
        <x:f>IF('Deal_Master_Wide'!$DY$269="","",'Deal_Master_Wide'!$DY$269)</x:f>
      </x:c>
      <x:c r="Y1869" s="118" t="str">
        <x:f>IF('Deal_Master_Wide'!$EF$269="","",'Deal_Master_Wide'!$EF$269)</x:f>
      </x:c>
      <x:c r="Z1869" s="118" t="str">
        <x:f>IF('Deal_Master_Wide'!$EM$269="","",'Deal_Master_Wide'!$EM$269)</x:f>
      </x:c>
      <x:c r="AA1869" s="52" t="str">
        <x:f>IF('Deal_Master_Wide'!$AL$269="","",'Deal_Master_Wide'!$AL$269)</x:f>
        <x:v>Unknown</x:v>
      </x:c>
      <x:c r="AB1869" s="54" t="str">
        <x:f>IF('Deal_Master_Wide'!$AF$269="","",'Deal_Master_Wide'!$AF$269)</x:f>
      </x:c>
      <x:c r="AC1869" s="52" t="str">
        <x:f>IF(COUNT($P1869,$Q1869,$R1869,$S1869,$T1869,$U1869,$V1869,$W1869,$X1869)=9,"Yes","No")</x:f>
        <x:v>No</x:v>
      </x:c>
      <x:c r="AD1869" s="52" t="str">
        <x:f>IF(COUNT($Y1869,$Z1869)=2,"Yes","No")</x:f>
        <x:v>No</x:v>
      </x:c>
      <x:c r="AE1869" s="50" t="str"/>
      <x:c r="AF1869" t="str"/>
    </x:row>
    <x:row r="1870" ht="20" customHeight="1">
      <x:c r="A1870" s="50" t="str">
        <x:v>CTL-0267</x:v>
      </x:c>
      <x:c r="B1870" s="50" t="str">
        <x:v>Candidate alternative-rationale group</x:v>
      </x:c>
      <x:c r="C1870" s="52" t="str">
        <x:f>IF('Deal_Master_Wide'!$AU$269="","",'Deal_Master_Wide'!$AU$269)</x:f>
        <x:v>Not reviewed</x:v>
      </x:c>
      <x:c r="D1870" s="52" t="str">
        <x:f>IF('Deal_Master_Wide'!$AV$269="","",'Deal_Master_Wide'!$AV$269)</x:f>
        <x:v>Not assessed</x:v>
      </x:c>
      <x:c r="E1870" s="50" t="n">
        <x:v>0</x:v>
      </x:c>
      <x:c r="F1870" s="52" t="str">
        <x:f>IF(OR($C1870="High-confidence innovation-driven",$C1870="Medium-confidence innovation-driven"),1,IF($C1870="Clear alternative-rationale",0,""))</x:f>
      </x:c>
      <x:c r="G1870" s="52" t="str">
        <x:f>IF('Deal_Master_Wide'!$M$269="","",'Deal_Master_Wide'!$M$269)</x:f>
        <x:v>Review</x:v>
      </x:c>
      <x:c r="H1870" s="50" t="str">
        <x:v>Minerva Neurosciences Inc</x:v>
      </x:c>
      <x:c r="I1870" s="50" t="str">
        <x:v>Mind-NRG SA</x:v>
      </x:c>
      <x:c r="J1870" s="50" t="n">
        <x:v>2014</x:v>
      </x:c>
      <x:c r="K1870" s="50" t="n">
        <x:v>3</x:v>
      </x:c>
      <x:c r="L1870" s="50" t="n">
        <x:v>2017</x:v>
      </x:c>
      <x:c r="M1870" s="50" t="n">
        <x:v>1</x:v>
      </x:c>
      <x:c r="N1870" s="50" t="n">
        <x:v>1</x:v>
      </x:c>
      <x:c r="O1870" s="52" t="str">
        <x:f>IF($F1870="","",$F1870*$M1870)</x:f>
      </x:c>
      <x:c r="P1870" s="54" t="str">
        <x:f>IF('Deal_Master_Wide'!$BV$269="","",'Deal_Master_Wide'!$BV$269)</x:f>
      </x:c>
      <x:c r="Q1870" s="54" t="str">
        <x:f>IF('Deal_Master_Wide'!$CC$269="","",'Deal_Master_Wide'!$CC$269)</x:f>
      </x:c>
      <x:c r="R1870" s="54" t="str">
        <x:f>IF('Deal_Master_Wide'!$CJ$269="","",'Deal_Master_Wide'!$CJ$269)</x:f>
      </x:c>
      <x:c r="S1870" s="54" t="str">
        <x:f>IF('Deal_Master_Wide'!$CQ$269="","",'Deal_Master_Wide'!$CQ$269)</x:f>
      </x:c>
      <x:c r="T1870" s="54" t="str">
        <x:f>IF('Deal_Master_Wide'!$CX$269="","",'Deal_Master_Wide'!$CX$269)</x:f>
      </x:c>
      <x:c r="U1870" s="54" t="str">
        <x:f>IF('Deal_Master_Wide'!$DE$269="","",'Deal_Master_Wide'!$DE$269)</x:f>
      </x:c>
      <x:c r="V1870" s="56" t="str">
        <x:f>IF('Deal_Master_Wide'!$DL$269="","",'Deal_Master_Wide'!$DL$269)</x:f>
      </x:c>
      <x:c r="W1870" s="56" t="str">
        <x:f>IF('Deal_Master_Wide'!$DS$269="","",'Deal_Master_Wide'!$DS$269)</x:f>
      </x:c>
      <x:c r="X1870" s="56" t="str">
        <x:f>IF('Deal_Master_Wide'!$DZ$269="","",'Deal_Master_Wide'!$DZ$269)</x:f>
      </x:c>
      <x:c r="Y1870" s="118" t="str">
        <x:f>IF('Deal_Master_Wide'!$EG$269="","",'Deal_Master_Wide'!$EG$269)</x:f>
      </x:c>
      <x:c r="Z1870" s="118" t="str">
        <x:f>IF('Deal_Master_Wide'!$EN$269="","",'Deal_Master_Wide'!$EN$269)</x:f>
      </x:c>
      <x:c r="AA1870" s="52" t="str">
        <x:f>IF('Deal_Master_Wide'!$AL$269="","",'Deal_Master_Wide'!$AL$269)</x:f>
        <x:v>Unknown</x:v>
      </x:c>
      <x:c r="AB1870" s="54" t="str">
        <x:f>IF('Deal_Master_Wide'!$AF$269="","",'Deal_Master_Wide'!$AF$269)</x:f>
      </x:c>
      <x:c r="AC1870" s="52" t="str">
        <x:f>IF(COUNT($P1870,$Q1870,$R1870,$S1870,$T1870,$U1870,$V1870,$W1870,$X1870)=9,"Yes","No")</x:f>
        <x:v>No</x:v>
      </x:c>
      <x:c r="AD1870" s="52" t="str">
        <x:f>IF(COUNT($Y1870,$Z1870)=2,"Yes","No")</x:f>
        <x:v>No</x:v>
      </x:c>
      <x:c r="AE1870" s="50" t="str"/>
      <x:c r="AF1870" t="str"/>
    </x:row>
    <x:row r="1871" ht="20" customHeight="1">
      <x:c r="A1871" s="50" t="str">
        <x:v>CTL-0268</x:v>
      </x:c>
      <x:c r="B1871" s="50" t="str">
        <x:v>Candidate alternative-rationale group</x:v>
      </x:c>
      <x:c r="C1871" s="52" t="str">
        <x:f>IF('Deal_Master_Wide'!$AU$270="","",'Deal_Master_Wide'!$AU$270)</x:f>
        <x:v>Not reviewed</x:v>
      </x:c>
      <x:c r="D1871" s="52" t="str">
        <x:f>IF('Deal_Master_Wide'!$AV$270="","",'Deal_Master_Wide'!$AV$270)</x:f>
        <x:v>Not assessed</x:v>
      </x:c>
      <x:c r="E1871" s="50" t="n">
        <x:v>0</x:v>
      </x:c>
      <x:c r="F1871" s="52" t="str">
        <x:f>IF(OR($C1871="High-confidence innovation-driven",$C1871="Medium-confidence innovation-driven"),1,IF($C1871="Clear alternative-rationale",0,""))</x:f>
      </x:c>
      <x:c r="G1871" s="52" t="str">
        <x:f>IF('Deal_Master_Wide'!$M$270="","",'Deal_Master_Wide'!$M$270)</x:f>
        <x:v>Review</x:v>
      </x:c>
      <x:c r="H1871" s="50" t="str">
        <x:v>ProductLife Group</x:v>
      </x:c>
      <x:c r="I1871" s="50" t="str">
        <x:v>Kohne Pharma GmbH</x:v>
      </x:c>
      <x:c r="J1871" s="50" t="n">
        <x:v>2014</x:v>
      </x:c>
      <x:c r="K1871" s="50" t="n">
        <x:v>-3</x:v>
      </x:c>
      <x:c r="L1871" s="50" t="n">
        <x:v>2011</x:v>
      </x:c>
      <x:c r="M1871" s="50" t="n">
        <x:v>0</x:v>
      </x:c>
      <x:c r="N1871" s="50" t="n">
        <x:v>0</x:v>
      </x:c>
      <x:c r="O1871" s="52" t="str">
        <x:f>IF($F1871="","",$F1871*$M1871)</x:f>
      </x:c>
      <x:c r="P1871" s="54" t="str">
        <x:f>IF('Deal_Master_Wide'!$BP$270="","",'Deal_Master_Wide'!$BP$270)</x:f>
      </x:c>
      <x:c r="Q1871" s="54" t="str">
        <x:f>IF('Deal_Master_Wide'!$BW$270="","",'Deal_Master_Wide'!$BW$270)</x:f>
      </x:c>
      <x:c r="R1871" s="54" t="str">
        <x:f>IF('Deal_Master_Wide'!$CD$270="","",'Deal_Master_Wide'!$CD$270)</x:f>
      </x:c>
      <x:c r="S1871" s="54" t="str">
        <x:f>IF('Deal_Master_Wide'!$CK$270="","",'Deal_Master_Wide'!$CK$270)</x:f>
      </x:c>
      <x:c r="T1871" s="54" t="str">
        <x:f>IF('Deal_Master_Wide'!$CR$270="","",'Deal_Master_Wide'!$CR$270)</x:f>
      </x:c>
      <x:c r="U1871" s="54" t="str">
        <x:f>IF('Deal_Master_Wide'!$CY$270="","",'Deal_Master_Wide'!$CY$270)</x:f>
      </x:c>
      <x:c r="V1871" s="56" t="str">
        <x:f>IF('Deal_Master_Wide'!$DF$270="","",'Deal_Master_Wide'!$DF$270)</x:f>
      </x:c>
      <x:c r="W1871" s="56" t="str">
        <x:f>IF('Deal_Master_Wide'!$DM$270="","",'Deal_Master_Wide'!$DM$270)</x:f>
      </x:c>
      <x:c r="X1871" s="56" t="str">
        <x:f>IF('Deal_Master_Wide'!$DT$270="","",'Deal_Master_Wide'!$DT$270)</x:f>
      </x:c>
      <x:c r="Y1871" s="118" t="str">
        <x:f>IF('Deal_Master_Wide'!$EA$270="","",'Deal_Master_Wide'!$EA$270)</x:f>
      </x:c>
      <x:c r="Z1871" s="118" t="str">
        <x:f>IF('Deal_Master_Wide'!$EH$270="","",'Deal_Master_Wide'!$EH$270)</x:f>
      </x:c>
      <x:c r="AA1871" s="52" t="str">
        <x:f>IF('Deal_Master_Wide'!$AL$270="","",'Deal_Master_Wide'!$AL$270)</x:f>
        <x:v>Unknown</x:v>
      </x:c>
      <x:c r="AB1871" s="54" t="str">
        <x:f>IF('Deal_Master_Wide'!$AF$270="","",'Deal_Master_Wide'!$AF$270)</x:f>
      </x:c>
      <x:c r="AC1871" s="52" t="str">
        <x:f>IF(COUNT($P1871,$Q1871,$R1871,$S1871,$T1871,$U1871,$V1871,$W1871,$X1871)=9,"Yes","No")</x:f>
        <x:v>No</x:v>
      </x:c>
      <x:c r="AD1871" s="52" t="str">
        <x:f>IF(COUNT($Y1871,$Z1871)=2,"Yes","No")</x:f>
        <x:v>No</x:v>
      </x:c>
      <x:c r="AE1871" s="50" t="str"/>
      <x:c r="AF1871" t="str"/>
    </x:row>
    <x:row r="1872" ht="20" customHeight="1">
      <x:c r="A1872" s="50" t="str">
        <x:v>CTL-0268</x:v>
      </x:c>
      <x:c r="B1872" s="50" t="str">
        <x:v>Candidate alternative-rationale group</x:v>
      </x:c>
      <x:c r="C1872" s="52" t="str">
        <x:f>IF('Deal_Master_Wide'!$AU$270="","",'Deal_Master_Wide'!$AU$270)</x:f>
        <x:v>Not reviewed</x:v>
      </x:c>
      <x:c r="D1872" s="52" t="str">
        <x:f>IF('Deal_Master_Wide'!$AV$270="","",'Deal_Master_Wide'!$AV$270)</x:f>
        <x:v>Not assessed</x:v>
      </x:c>
      <x:c r="E1872" s="50" t="n">
        <x:v>0</x:v>
      </x:c>
      <x:c r="F1872" s="52" t="str">
        <x:f>IF(OR($C1872="High-confidence innovation-driven",$C1872="Medium-confidence innovation-driven"),1,IF($C1872="Clear alternative-rationale",0,""))</x:f>
      </x:c>
      <x:c r="G1872" s="52" t="str">
        <x:f>IF('Deal_Master_Wide'!$M$270="","",'Deal_Master_Wide'!$M$270)</x:f>
        <x:v>Review</x:v>
      </x:c>
      <x:c r="H1872" s="50" t="str">
        <x:v>ProductLife Group</x:v>
      </x:c>
      <x:c r="I1872" s="50" t="str">
        <x:v>Kohne Pharma GmbH</x:v>
      </x:c>
      <x:c r="J1872" s="50" t="n">
        <x:v>2014</x:v>
      </x:c>
      <x:c r="K1872" s="50" t="n">
        <x:v>-2</x:v>
      </x:c>
      <x:c r="L1872" s="50" t="n">
        <x:v>2012</x:v>
      </x:c>
      <x:c r="M1872" s="50" t="n">
        <x:v>0</x:v>
      </x:c>
      <x:c r="N1872" s="50" t="n">
        <x:v>0</x:v>
      </x:c>
      <x:c r="O1872" s="52" t="str">
        <x:f>IF($F1872="","",$F1872*$M1872)</x:f>
      </x:c>
      <x:c r="P1872" s="54" t="str">
        <x:f>IF('Deal_Master_Wide'!$BQ$270="","",'Deal_Master_Wide'!$BQ$270)</x:f>
      </x:c>
      <x:c r="Q1872" s="54" t="str">
        <x:f>IF('Deal_Master_Wide'!$BX$270="","",'Deal_Master_Wide'!$BX$270)</x:f>
      </x:c>
      <x:c r="R1872" s="54" t="str">
        <x:f>IF('Deal_Master_Wide'!$CE$270="","",'Deal_Master_Wide'!$CE$270)</x:f>
      </x:c>
      <x:c r="S1872" s="54" t="str">
        <x:f>IF('Deal_Master_Wide'!$CL$270="","",'Deal_Master_Wide'!$CL$270)</x:f>
      </x:c>
      <x:c r="T1872" s="54" t="str">
        <x:f>IF('Deal_Master_Wide'!$CS$270="","",'Deal_Master_Wide'!$CS$270)</x:f>
      </x:c>
      <x:c r="U1872" s="54" t="str">
        <x:f>IF('Deal_Master_Wide'!$CZ$270="","",'Deal_Master_Wide'!$CZ$270)</x:f>
      </x:c>
      <x:c r="V1872" s="56" t="str">
        <x:f>IF('Deal_Master_Wide'!$DG$270="","",'Deal_Master_Wide'!$DG$270)</x:f>
      </x:c>
      <x:c r="W1872" s="56" t="str">
        <x:f>IF('Deal_Master_Wide'!$DN$270="","",'Deal_Master_Wide'!$DN$270)</x:f>
      </x:c>
      <x:c r="X1872" s="56" t="str">
        <x:f>IF('Deal_Master_Wide'!$DU$270="","",'Deal_Master_Wide'!$DU$270)</x:f>
      </x:c>
      <x:c r="Y1872" s="118" t="str">
        <x:f>IF('Deal_Master_Wide'!$EB$270="","",'Deal_Master_Wide'!$EB$270)</x:f>
      </x:c>
      <x:c r="Z1872" s="118" t="str">
        <x:f>IF('Deal_Master_Wide'!$EI$270="","",'Deal_Master_Wide'!$EI$270)</x:f>
      </x:c>
      <x:c r="AA1872" s="52" t="str">
        <x:f>IF('Deal_Master_Wide'!$AL$270="","",'Deal_Master_Wide'!$AL$270)</x:f>
        <x:v>Unknown</x:v>
      </x:c>
      <x:c r="AB1872" s="54" t="str">
        <x:f>IF('Deal_Master_Wide'!$AF$270="","",'Deal_Master_Wide'!$AF$270)</x:f>
      </x:c>
      <x:c r="AC1872" s="52" t="str">
        <x:f>IF(COUNT($P1872,$Q1872,$R1872,$S1872,$T1872,$U1872,$V1872,$W1872,$X1872)=9,"Yes","No")</x:f>
        <x:v>No</x:v>
      </x:c>
      <x:c r="AD1872" s="52" t="str">
        <x:f>IF(COUNT($Y1872,$Z1872)=2,"Yes","No")</x:f>
        <x:v>No</x:v>
      </x:c>
      <x:c r="AE1872" s="50" t="str"/>
      <x:c r="AF1872" t="str"/>
    </x:row>
    <x:row r="1873" ht="20" customHeight="1">
      <x:c r="A1873" s="50" t="str">
        <x:v>CTL-0268</x:v>
      </x:c>
      <x:c r="B1873" s="50" t="str">
        <x:v>Candidate alternative-rationale group</x:v>
      </x:c>
      <x:c r="C1873" s="52" t="str">
        <x:f>IF('Deal_Master_Wide'!$AU$270="","",'Deal_Master_Wide'!$AU$270)</x:f>
        <x:v>Not reviewed</x:v>
      </x:c>
      <x:c r="D1873" s="52" t="str">
        <x:f>IF('Deal_Master_Wide'!$AV$270="","",'Deal_Master_Wide'!$AV$270)</x:f>
        <x:v>Not assessed</x:v>
      </x:c>
      <x:c r="E1873" s="50" t="n">
        <x:v>0</x:v>
      </x:c>
      <x:c r="F1873" s="52" t="str">
        <x:f>IF(OR($C1873="High-confidence innovation-driven",$C1873="Medium-confidence innovation-driven"),1,IF($C1873="Clear alternative-rationale",0,""))</x:f>
      </x:c>
      <x:c r="G1873" s="52" t="str">
        <x:f>IF('Deal_Master_Wide'!$M$270="","",'Deal_Master_Wide'!$M$270)</x:f>
        <x:v>Review</x:v>
      </x:c>
      <x:c r="H1873" s="50" t="str">
        <x:v>ProductLife Group</x:v>
      </x:c>
      <x:c r="I1873" s="50" t="str">
        <x:v>Kohne Pharma GmbH</x:v>
      </x:c>
      <x:c r="J1873" s="50" t="n">
        <x:v>2014</x:v>
      </x:c>
      <x:c r="K1873" s="50" t="n">
        <x:v>-1</x:v>
      </x:c>
      <x:c r="L1873" s="50" t="n">
        <x:v>2013</x:v>
      </x:c>
      <x:c r="M1873" s="50" t="n">
        <x:v>0</x:v>
      </x:c>
      <x:c r="N1873" s="50" t="n">
        <x:v>0</x:v>
      </x:c>
      <x:c r="O1873" s="52" t="str">
        <x:f>IF($F1873="","",$F1873*$M1873)</x:f>
      </x:c>
      <x:c r="P1873" s="54" t="str">
        <x:f>IF('Deal_Master_Wide'!$BR$270="","",'Deal_Master_Wide'!$BR$270)</x:f>
      </x:c>
      <x:c r="Q1873" s="54" t="str">
        <x:f>IF('Deal_Master_Wide'!$BY$270="","",'Deal_Master_Wide'!$BY$270)</x:f>
      </x:c>
      <x:c r="R1873" s="54" t="str">
        <x:f>IF('Deal_Master_Wide'!$CF$270="","",'Deal_Master_Wide'!$CF$270)</x:f>
      </x:c>
      <x:c r="S1873" s="54" t="str">
        <x:f>IF('Deal_Master_Wide'!$CM$270="","",'Deal_Master_Wide'!$CM$270)</x:f>
      </x:c>
      <x:c r="T1873" s="54" t="str">
        <x:f>IF('Deal_Master_Wide'!$CT$270="","",'Deal_Master_Wide'!$CT$270)</x:f>
      </x:c>
      <x:c r="U1873" s="54" t="str">
        <x:f>IF('Deal_Master_Wide'!$DA$270="","",'Deal_Master_Wide'!$DA$270)</x:f>
      </x:c>
      <x:c r="V1873" s="56" t="str">
        <x:f>IF('Deal_Master_Wide'!$DH$270="","",'Deal_Master_Wide'!$DH$270)</x:f>
      </x:c>
      <x:c r="W1873" s="56" t="str">
        <x:f>IF('Deal_Master_Wide'!$DO$270="","",'Deal_Master_Wide'!$DO$270)</x:f>
      </x:c>
      <x:c r="X1873" s="56" t="str">
        <x:f>IF('Deal_Master_Wide'!$DV$270="","",'Deal_Master_Wide'!$DV$270)</x:f>
      </x:c>
      <x:c r="Y1873" s="118" t="str">
        <x:f>IF('Deal_Master_Wide'!$EC$270="","",'Deal_Master_Wide'!$EC$270)</x:f>
      </x:c>
      <x:c r="Z1873" s="118" t="str">
        <x:f>IF('Deal_Master_Wide'!$EJ$270="","",'Deal_Master_Wide'!$EJ$270)</x:f>
      </x:c>
      <x:c r="AA1873" s="52" t="str">
        <x:f>IF('Deal_Master_Wide'!$AL$270="","",'Deal_Master_Wide'!$AL$270)</x:f>
        <x:v>Unknown</x:v>
      </x:c>
      <x:c r="AB1873" s="54" t="str">
        <x:f>IF('Deal_Master_Wide'!$AF$270="","",'Deal_Master_Wide'!$AF$270)</x:f>
      </x:c>
      <x:c r="AC1873" s="52" t="str">
        <x:f>IF(COUNT($P1873,$Q1873,$R1873,$S1873,$T1873,$U1873,$V1873,$W1873,$X1873)=9,"Yes","No")</x:f>
        <x:v>No</x:v>
      </x:c>
      <x:c r="AD1873" s="52" t="str">
        <x:f>IF(COUNT($Y1873,$Z1873)=2,"Yes","No")</x:f>
        <x:v>No</x:v>
      </x:c>
      <x:c r="AE1873" s="50" t="str"/>
      <x:c r="AF1873" t="str"/>
    </x:row>
    <x:row r="1874" ht="20" customHeight="1">
      <x:c r="A1874" s="50" t="str">
        <x:v>CTL-0268</x:v>
      </x:c>
      <x:c r="B1874" s="50" t="str">
        <x:v>Candidate alternative-rationale group</x:v>
      </x:c>
      <x:c r="C1874" s="52" t="str">
        <x:f>IF('Deal_Master_Wide'!$AU$270="","",'Deal_Master_Wide'!$AU$270)</x:f>
        <x:v>Not reviewed</x:v>
      </x:c>
      <x:c r="D1874" s="52" t="str">
        <x:f>IF('Deal_Master_Wide'!$AV$270="","",'Deal_Master_Wide'!$AV$270)</x:f>
        <x:v>Not assessed</x:v>
      </x:c>
      <x:c r="E1874" s="50" t="n">
        <x:v>0</x:v>
      </x:c>
      <x:c r="F1874" s="52" t="str">
        <x:f>IF(OR($C1874="High-confidence innovation-driven",$C1874="Medium-confidence innovation-driven"),1,IF($C1874="Clear alternative-rationale",0,""))</x:f>
      </x:c>
      <x:c r="G1874" s="52" t="str">
        <x:f>IF('Deal_Master_Wide'!$M$270="","",'Deal_Master_Wide'!$M$270)</x:f>
        <x:v>Review</x:v>
      </x:c>
      <x:c r="H1874" s="50" t="str">
        <x:v>ProductLife Group</x:v>
      </x:c>
      <x:c r="I1874" s="50" t="str">
        <x:v>Kohne Pharma GmbH</x:v>
      </x:c>
      <x:c r="J1874" s="50" t="n">
        <x:v>2014</x:v>
      </x:c>
      <x:c r="K1874" s="50" t="n">
        <x:v>0</x:v>
      </x:c>
      <x:c r="L1874" s="50" t="n">
        <x:v>2014</x:v>
      </x:c>
      <x:c r="M1874" s="50" t="n">
        <x:v>0</x:v>
      </x:c>
      <x:c r="N1874" s="50" t="n">
        <x:v>1</x:v>
      </x:c>
      <x:c r="O1874" s="52" t="str">
        <x:f>IF($F1874="","",$F1874*$M1874)</x:f>
      </x:c>
      <x:c r="P1874" s="54" t="str">
        <x:f>IF('Deal_Master_Wide'!$BS$270="","",'Deal_Master_Wide'!$BS$270)</x:f>
      </x:c>
      <x:c r="Q1874" s="54" t="str">
        <x:f>IF('Deal_Master_Wide'!$BZ$270="","",'Deal_Master_Wide'!$BZ$270)</x:f>
      </x:c>
      <x:c r="R1874" s="54" t="str">
        <x:f>IF('Deal_Master_Wide'!$CG$270="","",'Deal_Master_Wide'!$CG$270)</x:f>
      </x:c>
      <x:c r="S1874" s="54" t="str">
        <x:f>IF('Deal_Master_Wide'!$CN$270="","",'Deal_Master_Wide'!$CN$270)</x:f>
      </x:c>
      <x:c r="T1874" s="54" t="str">
        <x:f>IF('Deal_Master_Wide'!$CU$270="","",'Deal_Master_Wide'!$CU$270)</x:f>
      </x:c>
      <x:c r="U1874" s="54" t="str">
        <x:f>IF('Deal_Master_Wide'!$DB$270="","",'Deal_Master_Wide'!$DB$270)</x:f>
      </x:c>
      <x:c r="V1874" s="56" t="str">
        <x:f>IF('Deal_Master_Wide'!$DI$270="","",'Deal_Master_Wide'!$DI$270)</x:f>
      </x:c>
      <x:c r="W1874" s="56" t="str">
        <x:f>IF('Deal_Master_Wide'!$DP$270="","",'Deal_Master_Wide'!$DP$270)</x:f>
      </x:c>
      <x:c r="X1874" s="56" t="str">
        <x:f>IF('Deal_Master_Wide'!$DW$270="","",'Deal_Master_Wide'!$DW$270)</x:f>
      </x:c>
      <x:c r="Y1874" s="118" t="str">
        <x:f>IF('Deal_Master_Wide'!$ED$270="","",'Deal_Master_Wide'!$ED$270)</x:f>
      </x:c>
      <x:c r="Z1874" s="118" t="str">
        <x:f>IF('Deal_Master_Wide'!$EK$270="","",'Deal_Master_Wide'!$EK$270)</x:f>
      </x:c>
      <x:c r="AA1874" s="52" t="str">
        <x:f>IF('Deal_Master_Wide'!$AL$270="","",'Deal_Master_Wide'!$AL$270)</x:f>
        <x:v>Unknown</x:v>
      </x:c>
      <x:c r="AB1874" s="54" t="str">
        <x:f>IF('Deal_Master_Wide'!$AF$270="","",'Deal_Master_Wide'!$AF$270)</x:f>
      </x:c>
      <x:c r="AC1874" s="52" t="str">
        <x:f>IF(COUNT($P1874,$Q1874,$R1874,$S1874,$T1874,$U1874,$V1874,$W1874,$X1874)=9,"Yes","No")</x:f>
        <x:v>No</x:v>
      </x:c>
      <x:c r="AD1874" s="52" t="str">
        <x:f>IF(COUNT($Y1874,$Z1874)=2,"Yes","No")</x:f>
        <x:v>No</x:v>
      </x:c>
      <x:c r="AE1874" s="50" t="str"/>
      <x:c r="AF1874" t="str"/>
    </x:row>
    <x:row r="1875" ht="20" customHeight="1">
      <x:c r="A1875" s="50" t="str">
        <x:v>CTL-0268</x:v>
      </x:c>
      <x:c r="B1875" s="50" t="str">
        <x:v>Candidate alternative-rationale group</x:v>
      </x:c>
      <x:c r="C1875" s="52" t="str">
        <x:f>IF('Deal_Master_Wide'!$AU$270="","",'Deal_Master_Wide'!$AU$270)</x:f>
        <x:v>Not reviewed</x:v>
      </x:c>
      <x:c r="D1875" s="52" t="str">
        <x:f>IF('Deal_Master_Wide'!$AV$270="","",'Deal_Master_Wide'!$AV$270)</x:f>
        <x:v>Not assessed</x:v>
      </x:c>
      <x:c r="E1875" s="50" t="n">
        <x:v>0</x:v>
      </x:c>
      <x:c r="F1875" s="52" t="str">
        <x:f>IF(OR($C1875="High-confidence innovation-driven",$C1875="Medium-confidence innovation-driven"),1,IF($C1875="Clear alternative-rationale",0,""))</x:f>
      </x:c>
      <x:c r="G1875" s="52" t="str">
        <x:f>IF('Deal_Master_Wide'!$M$270="","",'Deal_Master_Wide'!$M$270)</x:f>
        <x:v>Review</x:v>
      </x:c>
      <x:c r="H1875" s="50" t="str">
        <x:v>ProductLife Group</x:v>
      </x:c>
      <x:c r="I1875" s="50" t="str">
        <x:v>Kohne Pharma GmbH</x:v>
      </x:c>
      <x:c r="J1875" s="50" t="n">
        <x:v>2014</x:v>
      </x:c>
      <x:c r="K1875" s="50" t="n">
        <x:v>1</x:v>
      </x:c>
      <x:c r="L1875" s="50" t="n">
        <x:v>2015</x:v>
      </x:c>
      <x:c r="M1875" s="50" t="n">
        <x:v>1</x:v>
      </x:c>
      <x:c r="N1875" s="50" t="n">
        <x:v>1</x:v>
      </x:c>
      <x:c r="O1875" s="52" t="str">
        <x:f>IF($F1875="","",$F1875*$M1875)</x:f>
      </x:c>
      <x:c r="P1875" s="54" t="str">
        <x:f>IF('Deal_Master_Wide'!$BT$270="","",'Deal_Master_Wide'!$BT$270)</x:f>
      </x:c>
      <x:c r="Q1875" s="54" t="str">
        <x:f>IF('Deal_Master_Wide'!$CA$270="","",'Deal_Master_Wide'!$CA$270)</x:f>
      </x:c>
      <x:c r="R1875" s="54" t="str">
        <x:f>IF('Deal_Master_Wide'!$CH$270="","",'Deal_Master_Wide'!$CH$270)</x:f>
      </x:c>
      <x:c r="S1875" s="54" t="str">
        <x:f>IF('Deal_Master_Wide'!$CO$270="","",'Deal_Master_Wide'!$CO$270)</x:f>
      </x:c>
      <x:c r="T1875" s="54" t="str">
        <x:f>IF('Deal_Master_Wide'!$CV$270="","",'Deal_Master_Wide'!$CV$270)</x:f>
      </x:c>
      <x:c r="U1875" s="54" t="str">
        <x:f>IF('Deal_Master_Wide'!$DC$270="","",'Deal_Master_Wide'!$DC$270)</x:f>
      </x:c>
      <x:c r="V1875" s="56" t="str">
        <x:f>IF('Deal_Master_Wide'!$DJ$270="","",'Deal_Master_Wide'!$DJ$270)</x:f>
      </x:c>
      <x:c r="W1875" s="56" t="str">
        <x:f>IF('Deal_Master_Wide'!$DQ$270="","",'Deal_Master_Wide'!$DQ$270)</x:f>
      </x:c>
      <x:c r="X1875" s="56" t="str">
        <x:f>IF('Deal_Master_Wide'!$DX$270="","",'Deal_Master_Wide'!$DX$270)</x:f>
      </x:c>
      <x:c r="Y1875" s="118" t="str">
        <x:f>IF('Deal_Master_Wide'!$EE$270="","",'Deal_Master_Wide'!$EE$270)</x:f>
      </x:c>
      <x:c r="Z1875" s="118" t="str">
        <x:f>IF('Deal_Master_Wide'!$EL$270="","",'Deal_Master_Wide'!$EL$270)</x:f>
      </x:c>
      <x:c r="AA1875" s="52" t="str">
        <x:f>IF('Deal_Master_Wide'!$AL$270="","",'Deal_Master_Wide'!$AL$270)</x:f>
        <x:v>Unknown</x:v>
      </x:c>
      <x:c r="AB1875" s="54" t="str">
        <x:f>IF('Deal_Master_Wide'!$AF$270="","",'Deal_Master_Wide'!$AF$270)</x:f>
      </x:c>
      <x:c r="AC1875" s="52" t="str">
        <x:f>IF(COUNT($P1875,$Q1875,$R1875,$S1875,$T1875,$U1875,$V1875,$W1875,$X1875)=9,"Yes","No")</x:f>
        <x:v>No</x:v>
      </x:c>
      <x:c r="AD1875" s="52" t="str">
        <x:f>IF(COUNT($Y1875,$Z1875)=2,"Yes","No")</x:f>
        <x:v>No</x:v>
      </x:c>
      <x:c r="AE1875" s="50" t="str"/>
      <x:c r="AF1875" t="str"/>
    </x:row>
    <x:row r="1876" ht="20" customHeight="1">
      <x:c r="A1876" s="50" t="str">
        <x:v>CTL-0268</x:v>
      </x:c>
      <x:c r="B1876" s="50" t="str">
        <x:v>Candidate alternative-rationale group</x:v>
      </x:c>
      <x:c r="C1876" s="52" t="str">
        <x:f>IF('Deal_Master_Wide'!$AU$270="","",'Deal_Master_Wide'!$AU$270)</x:f>
        <x:v>Not reviewed</x:v>
      </x:c>
      <x:c r="D1876" s="52" t="str">
        <x:f>IF('Deal_Master_Wide'!$AV$270="","",'Deal_Master_Wide'!$AV$270)</x:f>
        <x:v>Not assessed</x:v>
      </x:c>
      <x:c r="E1876" s="50" t="n">
        <x:v>0</x:v>
      </x:c>
      <x:c r="F1876" s="52" t="str">
        <x:f>IF(OR($C1876="High-confidence innovation-driven",$C1876="Medium-confidence innovation-driven"),1,IF($C1876="Clear alternative-rationale",0,""))</x:f>
      </x:c>
      <x:c r="G1876" s="52" t="str">
        <x:f>IF('Deal_Master_Wide'!$M$270="","",'Deal_Master_Wide'!$M$270)</x:f>
        <x:v>Review</x:v>
      </x:c>
      <x:c r="H1876" s="50" t="str">
        <x:v>ProductLife Group</x:v>
      </x:c>
      <x:c r="I1876" s="50" t="str">
        <x:v>Kohne Pharma GmbH</x:v>
      </x:c>
      <x:c r="J1876" s="50" t="n">
        <x:v>2014</x:v>
      </x:c>
      <x:c r="K1876" s="50" t="n">
        <x:v>2</x:v>
      </x:c>
      <x:c r="L1876" s="50" t="n">
        <x:v>2016</x:v>
      </x:c>
      <x:c r="M1876" s="50" t="n">
        <x:v>1</x:v>
      </x:c>
      <x:c r="N1876" s="50" t="n">
        <x:v>1</x:v>
      </x:c>
      <x:c r="O1876" s="52" t="str">
        <x:f>IF($F1876="","",$F1876*$M1876)</x:f>
      </x:c>
      <x:c r="P1876" s="54" t="str">
        <x:f>IF('Deal_Master_Wide'!$BU$270="","",'Deal_Master_Wide'!$BU$270)</x:f>
      </x:c>
      <x:c r="Q1876" s="54" t="str">
        <x:f>IF('Deal_Master_Wide'!$CB$270="","",'Deal_Master_Wide'!$CB$270)</x:f>
      </x:c>
      <x:c r="R1876" s="54" t="str">
        <x:f>IF('Deal_Master_Wide'!$CI$270="","",'Deal_Master_Wide'!$CI$270)</x:f>
      </x:c>
      <x:c r="S1876" s="54" t="str">
        <x:f>IF('Deal_Master_Wide'!$CP$270="","",'Deal_Master_Wide'!$CP$270)</x:f>
      </x:c>
      <x:c r="T1876" s="54" t="str">
        <x:f>IF('Deal_Master_Wide'!$CW$270="","",'Deal_Master_Wide'!$CW$270)</x:f>
      </x:c>
      <x:c r="U1876" s="54" t="str">
        <x:f>IF('Deal_Master_Wide'!$DD$270="","",'Deal_Master_Wide'!$DD$270)</x:f>
      </x:c>
      <x:c r="V1876" s="56" t="str">
        <x:f>IF('Deal_Master_Wide'!$DK$270="","",'Deal_Master_Wide'!$DK$270)</x:f>
      </x:c>
      <x:c r="W1876" s="56" t="str">
        <x:f>IF('Deal_Master_Wide'!$DR$270="","",'Deal_Master_Wide'!$DR$270)</x:f>
      </x:c>
      <x:c r="X1876" s="56" t="str">
        <x:f>IF('Deal_Master_Wide'!$DY$270="","",'Deal_Master_Wide'!$DY$270)</x:f>
      </x:c>
      <x:c r="Y1876" s="118" t="str">
        <x:f>IF('Deal_Master_Wide'!$EF$270="","",'Deal_Master_Wide'!$EF$270)</x:f>
      </x:c>
      <x:c r="Z1876" s="118" t="str">
        <x:f>IF('Deal_Master_Wide'!$EM$270="","",'Deal_Master_Wide'!$EM$270)</x:f>
      </x:c>
      <x:c r="AA1876" s="52" t="str">
        <x:f>IF('Deal_Master_Wide'!$AL$270="","",'Deal_Master_Wide'!$AL$270)</x:f>
        <x:v>Unknown</x:v>
      </x:c>
      <x:c r="AB1876" s="54" t="str">
        <x:f>IF('Deal_Master_Wide'!$AF$270="","",'Deal_Master_Wide'!$AF$270)</x:f>
      </x:c>
      <x:c r="AC1876" s="52" t="str">
        <x:f>IF(COUNT($P1876,$Q1876,$R1876,$S1876,$T1876,$U1876,$V1876,$W1876,$X1876)=9,"Yes","No")</x:f>
        <x:v>No</x:v>
      </x:c>
      <x:c r="AD1876" s="52" t="str">
        <x:f>IF(COUNT($Y1876,$Z1876)=2,"Yes","No")</x:f>
        <x:v>No</x:v>
      </x:c>
      <x:c r="AE1876" s="50" t="str"/>
      <x:c r="AF1876" t="str"/>
    </x:row>
    <x:row r="1877" ht="20" customHeight="1">
      <x:c r="A1877" s="50" t="str">
        <x:v>CTL-0268</x:v>
      </x:c>
      <x:c r="B1877" s="50" t="str">
        <x:v>Candidate alternative-rationale group</x:v>
      </x:c>
      <x:c r="C1877" s="52" t="str">
        <x:f>IF('Deal_Master_Wide'!$AU$270="","",'Deal_Master_Wide'!$AU$270)</x:f>
        <x:v>Not reviewed</x:v>
      </x:c>
      <x:c r="D1877" s="52" t="str">
        <x:f>IF('Deal_Master_Wide'!$AV$270="","",'Deal_Master_Wide'!$AV$270)</x:f>
        <x:v>Not assessed</x:v>
      </x:c>
      <x:c r="E1877" s="50" t="n">
        <x:v>0</x:v>
      </x:c>
      <x:c r="F1877" s="52" t="str">
        <x:f>IF(OR($C1877="High-confidence innovation-driven",$C1877="Medium-confidence innovation-driven"),1,IF($C1877="Clear alternative-rationale",0,""))</x:f>
      </x:c>
      <x:c r="G1877" s="52" t="str">
        <x:f>IF('Deal_Master_Wide'!$M$270="","",'Deal_Master_Wide'!$M$270)</x:f>
        <x:v>Review</x:v>
      </x:c>
      <x:c r="H1877" s="50" t="str">
        <x:v>ProductLife Group</x:v>
      </x:c>
      <x:c r="I1877" s="50" t="str">
        <x:v>Kohne Pharma GmbH</x:v>
      </x:c>
      <x:c r="J1877" s="50" t="n">
        <x:v>2014</x:v>
      </x:c>
      <x:c r="K1877" s="50" t="n">
        <x:v>3</x:v>
      </x:c>
      <x:c r="L1877" s="50" t="n">
        <x:v>2017</x:v>
      </x:c>
      <x:c r="M1877" s="50" t="n">
        <x:v>1</x:v>
      </x:c>
      <x:c r="N1877" s="50" t="n">
        <x:v>1</x:v>
      </x:c>
      <x:c r="O1877" s="52" t="str">
        <x:f>IF($F1877="","",$F1877*$M1877)</x:f>
      </x:c>
      <x:c r="P1877" s="54" t="str">
        <x:f>IF('Deal_Master_Wide'!$BV$270="","",'Deal_Master_Wide'!$BV$270)</x:f>
      </x:c>
      <x:c r="Q1877" s="54" t="str">
        <x:f>IF('Deal_Master_Wide'!$CC$270="","",'Deal_Master_Wide'!$CC$270)</x:f>
      </x:c>
      <x:c r="R1877" s="54" t="str">
        <x:f>IF('Deal_Master_Wide'!$CJ$270="","",'Deal_Master_Wide'!$CJ$270)</x:f>
      </x:c>
      <x:c r="S1877" s="54" t="str">
        <x:f>IF('Deal_Master_Wide'!$CQ$270="","",'Deal_Master_Wide'!$CQ$270)</x:f>
      </x:c>
      <x:c r="T1877" s="54" t="str">
        <x:f>IF('Deal_Master_Wide'!$CX$270="","",'Deal_Master_Wide'!$CX$270)</x:f>
      </x:c>
      <x:c r="U1877" s="54" t="str">
        <x:f>IF('Deal_Master_Wide'!$DE$270="","",'Deal_Master_Wide'!$DE$270)</x:f>
      </x:c>
      <x:c r="V1877" s="56" t="str">
        <x:f>IF('Deal_Master_Wide'!$DL$270="","",'Deal_Master_Wide'!$DL$270)</x:f>
      </x:c>
      <x:c r="W1877" s="56" t="str">
        <x:f>IF('Deal_Master_Wide'!$DS$270="","",'Deal_Master_Wide'!$DS$270)</x:f>
      </x:c>
      <x:c r="X1877" s="56" t="str">
        <x:f>IF('Deal_Master_Wide'!$DZ$270="","",'Deal_Master_Wide'!$DZ$270)</x:f>
      </x:c>
      <x:c r="Y1877" s="118" t="str">
        <x:f>IF('Deal_Master_Wide'!$EG$270="","",'Deal_Master_Wide'!$EG$270)</x:f>
      </x:c>
      <x:c r="Z1877" s="118" t="str">
        <x:f>IF('Deal_Master_Wide'!$EN$270="","",'Deal_Master_Wide'!$EN$270)</x:f>
      </x:c>
      <x:c r="AA1877" s="52" t="str">
        <x:f>IF('Deal_Master_Wide'!$AL$270="","",'Deal_Master_Wide'!$AL$270)</x:f>
        <x:v>Unknown</x:v>
      </x:c>
      <x:c r="AB1877" s="54" t="str">
        <x:f>IF('Deal_Master_Wide'!$AF$270="","",'Deal_Master_Wide'!$AF$270)</x:f>
      </x:c>
      <x:c r="AC1877" s="52" t="str">
        <x:f>IF(COUNT($P1877,$Q1877,$R1877,$S1877,$T1877,$U1877,$V1877,$W1877,$X1877)=9,"Yes","No")</x:f>
        <x:v>No</x:v>
      </x:c>
      <x:c r="AD1877" s="52" t="str">
        <x:f>IF(COUNT($Y1877,$Z1877)=2,"Yes","No")</x:f>
        <x:v>No</x:v>
      </x:c>
      <x:c r="AE1877" s="50" t="str"/>
      <x:c r="AF1877" t="str"/>
    </x:row>
    <x:row r="1878" ht="20" customHeight="1">
      <x:c r="A1878" s="50" t="str">
        <x:v>CTL-0269</x:v>
      </x:c>
      <x:c r="B1878" s="50" t="str">
        <x:v>Candidate alternative-rationale group</x:v>
      </x:c>
      <x:c r="C1878" s="52" t="str">
        <x:f>IF('Deal_Master_Wide'!$AU$271="","",'Deal_Master_Wide'!$AU$271)</x:f>
        <x:v>Not reviewed</x:v>
      </x:c>
      <x:c r="D1878" s="52" t="str">
        <x:f>IF('Deal_Master_Wide'!$AV$271="","",'Deal_Master_Wide'!$AV$271)</x:f>
        <x:v>Not assessed</x:v>
      </x:c>
      <x:c r="E1878" s="50" t="n">
        <x:v>0</x:v>
      </x:c>
      <x:c r="F1878" s="52" t="str">
        <x:f>IF(OR($C1878="High-confidence innovation-driven",$C1878="Medium-confidence innovation-driven"),1,IF($C1878="Clear alternative-rationale",0,""))</x:f>
      </x:c>
      <x:c r="G1878" s="52" t="str">
        <x:f>IF('Deal_Master_Wide'!$M$271="","",'Deal_Master_Wide'!$M$271)</x:f>
        <x:v>Review</x:v>
      </x:c>
      <x:c r="H1878" s="50" t="str">
        <x:v>MediGene AG</x:v>
      </x:c>
      <x:c r="I1878" s="50" t="str">
        <x:v>Medigene Immunotherapies GmbH</x:v>
      </x:c>
      <x:c r="J1878" s="50" t="n">
        <x:v>2014</x:v>
      </x:c>
      <x:c r="K1878" s="50" t="n">
        <x:v>-3</x:v>
      </x:c>
      <x:c r="L1878" s="50" t="n">
        <x:v>2011</x:v>
      </x:c>
      <x:c r="M1878" s="50" t="n">
        <x:v>0</x:v>
      </x:c>
      <x:c r="N1878" s="50" t="n">
        <x:v>0</x:v>
      </x:c>
      <x:c r="O1878" s="52" t="str">
        <x:f>IF($F1878="","",$F1878*$M1878)</x:f>
      </x:c>
      <x:c r="P1878" s="54" t="str">
        <x:f>IF('Deal_Master_Wide'!$BP$271="","",'Deal_Master_Wide'!$BP$271)</x:f>
      </x:c>
      <x:c r="Q1878" s="54" t="str">
        <x:f>IF('Deal_Master_Wide'!$BW$271="","",'Deal_Master_Wide'!$BW$271)</x:f>
      </x:c>
      <x:c r="R1878" s="54" t="str">
        <x:f>IF('Deal_Master_Wide'!$CD$271="","",'Deal_Master_Wide'!$CD$271)</x:f>
      </x:c>
      <x:c r="S1878" s="54" t="str">
        <x:f>IF('Deal_Master_Wide'!$CK$271="","",'Deal_Master_Wide'!$CK$271)</x:f>
      </x:c>
      <x:c r="T1878" s="54" t="str">
        <x:f>IF('Deal_Master_Wide'!$CR$271="","",'Deal_Master_Wide'!$CR$271)</x:f>
      </x:c>
      <x:c r="U1878" s="54" t="str">
        <x:f>IF('Deal_Master_Wide'!$CY$271="","",'Deal_Master_Wide'!$CY$271)</x:f>
      </x:c>
      <x:c r="V1878" s="56" t="str">
        <x:f>IF('Deal_Master_Wide'!$DF$271="","",'Deal_Master_Wide'!$DF$271)</x:f>
      </x:c>
      <x:c r="W1878" s="56" t="str">
        <x:f>IF('Deal_Master_Wide'!$DM$271="","",'Deal_Master_Wide'!$DM$271)</x:f>
      </x:c>
      <x:c r="X1878" s="56" t="str">
        <x:f>IF('Deal_Master_Wide'!$DT$271="","",'Deal_Master_Wide'!$DT$271)</x:f>
      </x:c>
      <x:c r="Y1878" s="118" t="str">
        <x:f>IF('Deal_Master_Wide'!$EA$271="","",'Deal_Master_Wide'!$EA$271)</x:f>
      </x:c>
      <x:c r="Z1878" s="118" t="str">
        <x:f>IF('Deal_Master_Wide'!$EH$271="","",'Deal_Master_Wide'!$EH$271)</x:f>
      </x:c>
      <x:c r="AA1878" s="52" t="str">
        <x:f>IF('Deal_Master_Wide'!$AL$271="","",'Deal_Master_Wide'!$AL$271)</x:f>
        <x:v>Unknown</x:v>
      </x:c>
      <x:c r="AB1878" s="54" t="n">
        <x:f>IF('Deal_Master_Wide'!$AF$271="","",'Deal_Master_Wide'!$AF$271)</x:f>
        <x:v>14</x:v>
      </x:c>
      <x:c r="AC1878" s="52" t="str">
        <x:f>IF(COUNT($P1878,$Q1878,$R1878,$S1878,$T1878,$U1878,$V1878,$W1878,$X1878)=9,"Yes","No")</x:f>
        <x:v>No</x:v>
      </x:c>
      <x:c r="AD1878" s="52" t="str">
        <x:f>IF(COUNT($Y1878,$Z1878)=2,"Yes","No")</x:f>
        <x:v>No</x:v>
      </x:c>
      <x:c r="AE1878" s="50" t="str"/>
      <x:c r="AF1878" t="str"/>
    </x:row>
    <x:row r="1879" ht="20" customHeight="1">
      <x:c r="A1879" s="50" t="str">
        <x:v>CTL-0269</x:v>
      </x:c>
      <x:c r="B1879" s="50" t="str">
        <x:v>Candidate alternative-rationale group</x:v>
      </x:c>
      <x:c r="C1879" s="52" t="str">
        <x:f>IF('Deal_Master_Wide'!$AU$271="","",'Deal_Master_Wide'!$AU$271)</x:f>
        <x:v>Not reviewed</x:v>
      </x:c>
      <x:c r="D1879" s="52" t="str">
        <x:f>IF('Deal_Master_Wide'!$AV$271="","",'Deal_Master_Wide'!$AV$271)</x:f>
        <x:v>Not assessed</x:v>
      </x:c>
      <x:c r="E1879" s="50" t="n">
        <x:v>0</x:v>
      </x:c>
      <x:c r="F1879" s="52" t="str">
        <x:f>IF(OR($C1879="High-confidence innovation-driven",$C1879="Medium-confidence innovation-driven"),1,IF($C1879="Clear alternative-rationale",0,""))</x:f>
      </x:c>
      <x:c r="G1879" s="52" t="str">
        <x:f>IF('Deal_Master_Wide'!$M$271="","",'Deal_Master_Wide'!$M$271)</x:f>
        <x:v>Review</x:v>
      </x:c>
      <x:c r="H1879" s="50" t="str">
        <x:v>MediGene AG</x:v>
      </x:c>
      <x:c r="I1879" s="50" t="str">
        <x:v>Medigene Immunotherapies GmbH</x:v>
      </x:c>
      <x:c r="J1879" s="50" t="n">
        <x:v>2014</x:v>
      </x:c>
      <x:c r="K1879" s="50" t="n">
        <x:v>-2</x:v>
      </x:c>
      <x:c r="L1879" s="50" t="n">
        <x:v>2012</x:v>
      </x:c>
      <x:c r="M1879" s="50" t="n">
        <x:v>0</x:v>
      </x:c>
      <x:c r="N1879" s="50" t="n">
        <x:v>0</x:v>
      </x:c>
      <x:c r="O1879" s="52" t="str">
        <x:f>IF($F1879="","",$F1879*$M1879)</x:f>
      </x:c>
      <x:c r="P1879" s="54" t="str">
        <x:f>IF('Deal_Master_Wide'!$BQ$271="","",'Deal_Master_Wide'!$BQ$271)</x:f>
      </x:c>
      <x:c r="Q1879" s="54" t="str">
        <x:f>IF('Deal_Master_Wide'!$BX$271="","",'Deal_Master_Wide'!$BX$271)</x:f>
      </x:c>
      <x:c r="R1879" s="54" t="str">
        <x:f>IF('Deal_Master_Wide'!$CE$271="","",'Deal_Master_Wide'!$CE$271)</x:f>
      </x:c>
      <x:c r="S1879" s="54" t="str">
        <x:f>IF('Deal_Master_Wide'!$CL$271="","",'Deal_Master_Wide'!$CL$271)</x:f>
      </x:c>
      <x:c r="T1879" s="54" t="str">
        <x:f>IF('Deal_Master_Wide'!$CS$271="","",'Deal_Master_Wide'!$CS$271)</x:f>
      </x:c>
      <x:c r="U1879" s="54" t="str">
        <x:f>IF('Deal_Master_Wide'!$CZ$271="","",'Deal_Master_Wide'!$CZ$271)</x:f>
      </x:c>
      <x:c r="V1879" s="56" t="str">
        <x:f>IF('Deal_Master_Wide'!$DG$271="","",'Deal_Master_Wide'!$DG$271)</x:f>
      </x:c>
      <x:c r="W1879" s="56" t="str">
        <x:f>IF('Deal_Master_Wide'!$DN$271="","",'Deal_Master_Wide'!$DN$271)</x:f>
      </x:c>
      <x:c r="X1879" s="56" t="str">
        <x:f>IF('Deal_Master_Wide'!$DU$271="","",'Deal_Master_Wide'!$DU$271)</x:f>
      </x:c>
      <x:c r="Y1879" s="118" t="str">
        <x:f>IF('Deal_Master_Wide'!$EB$271="","",'Deal_Master_Wide'!$EB$271)</x:f>
      </x:c>
      <x:c r="Z1879" s="118" t="str">
        <x:f>IF('Deal_Master_Wide'!$EI$271="","",'Deal_Master_Wide'!$EI$271)</x:f>
      </x:c>
      <x:c r="AA1879" s="52" t="str">
        <x:f>IF('Deal_Master_Wide'!$AL$271="","",'Deal_Master_Wide'!$AL$271)</x:f>
        <x:v>Unknown</x:v>
      </x:c>
      <x:c r="AB1879" s="54" t="n">
        <x:f>IF('Deal_Master_Wide'!$AF$271="","",'Deal_Master_Wide'!$AF$271)</x:f>
        <x:v>14</x:v>
      </x:c>
      <x:c r="AC1879" s="52" t="str">
        <x:f>IF(COUNT($P1879,$Q1879,$R1879,$S1879,$T1879,$U1879,$V1879,$W1879,$X1879)=9,"Yes","No")</x:f>
        <x:v>No</x:v>
      </x:c>
      <x:c r="AD1879" s="52" t="str">
        <x:f>IF(COUNT($Y1879,$Z1879)=2,"Yes","No")</x:f>
        <x:v>No</x:v>
      </x:c>
      <x:c r="AE1879" s="50" t="str"/>
      <x:c r="AF1879" t="str"/>
    </x:row>
    <x:row r="1880" ht="20" customHeight="1">
      <x:c r="A1880" s="50" t="str">
        <x:v>CTL-0269</x:v>
      </x:c>
      <x:c r="B1880" s="50" t="str">
        <x:v>Candidate alternative-rationale group</x:v>
      </x:c>
      <x:c r="C1880" s="52" t="str">
        <x:f>IF('Deal_Master_Wide'!$AU$271="","",'Deal_Master_Wide'!$AU$271)</x:f>
        <x:v>Not reviewed</x:v>
      </x:c>
      <x:c r="D1880" s="52" t="str">
        <x:f>IF('Deal_Master_Wide'!$AV$271="","",'Deal_Master_Wide'!$AV$271)</x:f>
        <x:v>Not assessed</x:v>
      </x:c>
      <x:c r="E1880" s="50" t="n">
        <x:v>0</x:v>
      </x:c>
      <x:c r="F1880" s="52" t="str">
        <x:f>IF(OR($C1880="High-confidence innovation-driven",$C1880="Medium-confidence innovation-driven"),1,IF($C1880="Clear alternative-rationale",0,""))</x:f>
      </x:c>
      <x:c r="G1880" s="52" t="str">
        <x:f>IF('Deal_Master_Wide'!$M$271="","",'Deal_Master_Wide'!$M$271)</x:f>
        <x:v>Review</x:v>
      </x:c>
      <x:c r="H1880" s="50" t="str">
        <x:v>MediGene AG</x:v>
      </x:c>
      <x:c r="I1880" s="50" t="str">
        <x:v>Medigene Immunotherapies GmbH</x:v>
      </x:c>
      <x:c r="J1880" s="50" t="n">
        <x:v>2014</x:v>
      </x:c>
      <x:c r="K1880" s="50" t="n">
        <x:v>-1</x:v>
      </x:c>
      <x:c r="L1880" s="50" t="n">
        <x:v>2013</x:v>
      </x:c>
      <x:c r="M1880" s="50" t="n">
        <x:v>0</x:v>
      </x:c>
      <x:c r="N1880" s="50" t="n">
        <x:v>0</x:v>
      </x:c>
      <x:c r="O1880" s="52" t="str">
        <x:f>IF($F1880="","",$F1880*$M1880)</x:f>
      </x:c>
      <x:c r="P1880" s="54" t="str">
        <x:f>IF('Deal_Master_Wide'!$BR$271="","",'Deal_Master_Wide'!$BR$271)</x:f>
      </x:c>
      <x:c r="Q1880" s="54" t="str">
        <x:f>IF('Deal_Master_Wide'!$BY$271="","",'Deal_Master_Wide'!$BY$271)</x:f>
      </x:c>
      <x:c r="R1880" s="54" t="str">
        <x:f>IF('Deal_Master_Wide'!$CF$271="","",'Deal_Master_Wide'!$CF$271)</x:f>
      </x:c>
      <x:c r="S1880" s="54" t="str">
        <x:f>IF('Deal_Master_Wide'!$CM$271="","",'Deal_Master_Wide'!$CM$271)</x:f>
      </x:c>
      <x:c r="T1880" s="54" t="str">
        <x:f>IF('Deal_Master_Wide'!$CT$271="","",'Deal_Master_Wide'!$CT$271)</x:f>
      </x:c>
      <x:c r="U1880" s="54" t="str">
        <x:f>IF('Deal_Master_Wide'!$DA$271="","",'Deal_Master_Wide'!$DA$271)</x:f>
      </x:c>
      <x:c r="V1880" s="56" t="str">
        <x:f>IF('Deal_Master_Wide'!$DH$271="","",'Deal_Master_Wide'!$DH$271)</x:f>
      </x:c>
      <x:c r="W1880" s="56" t="str">
        <x:f>IF('Deal_Master_Wide'!$DO$271="","",'Deal_Master_Wide'!$DO$271)</x:f>
      </x:c>
      <x:c r="X1880" s="56" t="str">
        <x:f>IF('Deal_Master_Wide'!$DV$271="","",'Deal_Master_Wide'!$DV$271)</x:f>
      </x:c>
      <x:c r="Y1880" s="118" t="str">
        <x:f>IF('Deal_Master_Wide'!$EC$271="","",'Deal_Master_Wide'!$EC$271)</x:f>
      </x:c>
      <x:c r="Z1880" s="118" t="str">
        <x:f>IF('Deal_Master_Wide'!$EJ$271="","",'Deal_Master_Wide'!$EJ$271)</x:f>
      </x:c>
      <x:c r="AA1880" s="52" t="str">
        <x:f>IF('Deal_Master_Wide'!$AL$271="","",'Deal_Master_Wide'!$AL$271)</x:f>
        <x:v>Unknown</x:v>
      </x:c>
      <x:c r="AB1880" s="54" t="n">
        <x:f>IF('Deal_Master_Wide'!$AF$271="","",'Deal_Master_Wide'!$AF$271)</x:f>
        <x:v>14</x:v>
      </x:c>
      <x:c r="AC1880" s="52" t="str">
        <x:f>IF(COUNT($P1880,$Q1880,$R1880,$S1880,$T1880,$U1880,$V1880,$W1880,$X1880)=9,"Yes","No")</x:f>
        <x:v>No</x:v>
      </x:c>
      <x:c r="AD1880" s="52" t="str">
        <x:f>IF(COUNT($Y1880,$Z1880)=2,"Yes","No")</x:f>
        <x:v>No</x:v>
      </x:c>
      <x:c r="AE1880" s="50" t="str"/>
      <x:c r="AF1880" t="str"/>
    </x:row>
    <x:row r="1881" ht="20" customHeight="1">
      <x:c r="A1881" s="50" t="str">
        <x:v>CTL-0269</x:v>
      </x:c>
      <x:c r="B1881" s="50" t="str">
        <x:v>Candidate alternative-rationale group</x:v>
      </x:c>
      <x:c r="C1881" s="52" t="str">
        <x:f>IF('Deal_Master_Wide'!$AU$271="","",'Deal_Master_Wide'!$AU$271)</x:f>
        <x:v>Not reviewed</x:v>
      </x:c>
      <x:c r="D1881" s="52" t="str">
        <x:f>IF('Deal_Master_Wide'!$AV$271="","",'Deal_Master_Wide'!$AV$271)</x:f>
        <x:v>Not assessed</x:v>
      </x:c>
      <x:c r="E1881" s="50" t="n">
        <x:v>0</x:v>
      </x:c>
      <x:c r="F1881" s="52" t="str">
        <x:f>IF(OR($C1881="High-confidence innovation-driven",$C1881="Medium-confidence innovation-driven"),1,IF($C1881="Clear alternative-rationale",0,""))</x:f>
      </x:c>
      <x:c r="G1881" s="52" t="str">
        <x:f>IF('Deal_Master_Wide'!$M$271="","",'Deal_Master_Wide'!$M$271)</x:f>
        <x:v>Review</x:v>
      </x:c>
      <x:c r="H1881" s="50" t="str">
        <x:v>MediGene AG</x:v>
      </x:c>
      <x:c r="I1881" s="50" t="str">
        <x:v>Medigene Immunotherapies GmbH</x:v>
      </x:c>
      <x:c r="J1881" s="50" t="n">
        <x:v>2014</x:v>
      </x:c>
      <x:c r="K1881" s="50" t="n">
        <x:v>0</x:v>
      </x:c>
      <x:c r="L1881" s="50" t="n">
        <x:v>2014</x:v>
      </x:c>
      <x:c r="M1881" s="50" t="n">
        <x:v>0</x:v>
      </x:c>
      <x:c r="N1881" s="50" t="n">
        <x:v>1</x:v>
      </x:c>
      <x:c r="O1881" s="52" t="str">
        <x:f>IF($F1881="","",$F1881*$M1881)</x:f>
      </x:c>
      <x:c r="P1881" s="54" t="str">
        <x:f>IF('Deal_Master_Wide'!$BS$271="","",'Deal_Master_Wide'!$BS$271)</x:f>
      </x:c>
      <x:c r="Q1881" s="54" t="str">
        <x:f>IF('Deal_Master_Wide'!$BZ$271="","",'Deal_Master_Wide'!$BZ$271)</x:f>
      </x:c>
      <x:c r="R1881" s="54" t="str">
        <x:f>IF('Deal_Master_Wide'!$CG$271="","",'Deal_Master_Wide'!$CG$271)</x:f>
      </x:c>
      <x:c r="S1881" s="54" t="str">
        <x:f>IF('Deal_Master_Wide'!$CN$271="","",'Deal_Master_Wide'!$CN$271)</x:f>
      </x:c>
      <x:c r="T1881" s="54" t="str">
        <x:f>IF('Deal_Master_Wide'!$CU$271="","",'Deal_Master_Wide'!$CU$271)</x:f>
      </x:c>
      <x:c r="U1881" s="54" t="str">
        <x:f>IF('Deal_Master_Wide'!$DB$271="","",'Deal_Master_Wide'!$DB$271)</x:f>
      </x:c>
      <x:c r="V1881" s="56" t="str">
        <x:f>IF('Deal_Master_Wide'!$DI$271="","",'Deal_Master_Wide'!$DI$271)</x:f>
      </x:c>
      <x:c r="W1881" s="56" t="str">
        <x:f>IF('Deal_Master_Wide'!$DP$271="","",'Deal_Master_Wide'!$DP$271)</x:f>
      </x:c>
      <x:c r="X1881" s="56" t="str">
        <x:f>IF('Deal_Master_Wide'!$DW$271="","",'Deal_Master_Wide'!$DW$271)</x:f>
      </x:c>
      <x:c r="Y1881" s="118" t="str">
        <x:f>IF('Deal_Master_Wide'!$ED$271="","",'Deal_Master_Wide'!$ED$271)</x:f>
      </x:c>
      <x:c r="Z1881" s="118" t="str">
        <x:f>IF('Deal_Master_Wide'!$EK$271="","",'Deal_Master_Wide'!$EK$271)</x:f>
      </x:c>
      <x:c r="AA1881" s="52" t="str">
        <x:f>IF('Deal_Master_Wide'!$AL$271="","",'Deal_Master_Wide'!$AL$271)</x:f>
        <x:v>Unknown</x:v>
      </x:c>
      <x:c r="AB1881" s="54" t="n">
        <x:f>IF('Deal_Master_Wide'!$AF$271="","",'Deal_Master_Wide'!$AF$271)</x:f>
        <x:v>14</x:v>
      </x:c>
      <x:c r="AC1881" s="52" t="str">
        <x:f>IF(COUNT($P1881,$Q1881,$R1881,$S1881,$T1881,$U1881,$V1881,$W1881,$X1881)=9,"Yes","No")</x:f>
        <x:v>No</x:v>
      </x:c>
      <x:c r="AD1881" s="52" t="str">
        <x:f>IF(COUNT($Y1881,$Z1881)=2,"Yes","No")</x:f>
        <x:v>No</x:v>
      </x:c>
      <x:c r="AE1881" s="50" t="str"/>
      <x:c r="AF1881" t="str"/>
    </x:row>
    <x:row r="1882" ht="20" customHeight="1">
      <x:c r="A1882" s="50" t="str">
        <x:v>CTL-0269</x:v>
      </x:c>
      <x:c r="B1882" s="50" t="str">
        <x:v>Candidate alternative-rationale group</x:v>
      </x:c>
      <x:c r="C1882" s="52" t="str">
        <x:f>IF('Deal_Master_Wide'!$AU$271="","",'Deal_Master_Wide'!$AU$271)</x:f>
        <x:v>Not reviewed</x:v>
      </x:c>
      <x:c r="D1882" s="52" t="str">
        <x:f>IF('Deal_Master_Wide'!$AV$271="","",'Deal_Master_Wide'!$AV$271)</x:f>
        <x:v>Not assessed</x:v>
      </x:c>
      <x:c r="E1882" s="50" t="n">
        <x:v>0</x:v>
      </x:c>
      <x:c r="F1882" s="52" t="str">
        <x:f>IF(OR($C1882="High-confidence innovation-driven",$C1882="Medium-confidence innovation-driven"),1,IF($C1882="Clear alternative-rationale",0,""))</x:f>
      </x:c>
      <x:c r="G1882" s="52" t="str">
        <x:f>IF('Deal_Master_Wide'!$M$271="","",'Deal_Master_Wide'!$M$271)</x:f>
        <x:v>Review</x:v>
      </x:c>
      <x:c r="H1882" s="50" t="str">
        <x:v>MediGene AG</x:v>
      </x:c>
      <x:c r="I1882" s="50" t="str">
        <x:v>Medigene Immunotherapies GmbH</x:v>
      </x:c>
      <x:c r="J1882" s="50" t="n">
        <x:v>2014</x:v>
      </x:c>
      <x:c r="K1882" s="50" t="n">
        <x:v>1</x:v>
      </x:c>
      <x:c r="L1882" s="50" t="n">
        <x:v>2015</x:v>
      </x:c>
      <x:c r="M1882" s="50" t="n">
        <x:v>1</x:v>
      </x:c>
      <x:c r="N1882" s="50" t="n">
        <x:v>1</x:v>
      </x:c>
      <x:c r="O1882" s="52" t="str">
        <x:f>IF($F1882="","",$F1882*$M1882)</x:f>
      </x:c>
      <x:c r="P1882" s="54" t="str">
        <x:f>IF('Deal_Master_Wide'!$BT$271="","",'Deal_Master_Wide'!$BT$271)</x:f>
      </x:c>
      <x:c r="Q1882" s="54" t="str">
        <x:f>IF('Deal_Master_Wide'!$CA$271="","",'Deal_Master_Wide'!$CA$271)</x:f>
      </x:c>
      <x:c r="R1882" s="54" t="str">
        <x:f>IF('Deal_Master_Wide'!$CH$271="","",'Deal_Master_Wide'!$CH$271)</x:f>
      </x:c>
      <x:c r="S1882" s="54" t="str">
        <x:f>IF('Deal_Master_Wide'!$CO$271="","",'Deal_Master_Wide'!$CO$271)</x:f>
      </x:c>
      <x:c r="T1882" s="54" t="str">
        <x:f>IF('Deal_Master_Wide'!$CV$271="","",'Deal_Master_Wide'!$CV$271)</x:f>
      </x:c>
      <x:c r="U1882" s="54" t="str">
        <x:f>IF('Deal_Master_Wide'!$DC$271="","",'Deal_Master_Wide'!$DC$271)</x:f>
      </x:c>
      <x:c r="V1882" s="56" t="str">
        <x:f>IF('Deal_Master_Wide'!$DJ$271="","",'Deal_Master_Wide'!$DJ$271)</x:f>
      </x:c>
      <x:c r="W1882" s="56" t="str">
        <x:f>IF('Deal_Master_Wide'!$DQ$271="","",'Deal_Master_Wide'!$DQ$271)</x:f>
      </x:c>
      <x:c r="X1882" s="56" t="str">
        <x:f>IF('Deal_Master_Wide'!$DX$271="","",'Deal_Master_Wide'!$DX$271)</x:f>
      </x:c>
      <x:c r="Y1882" s="118" t="str">
        <x:f>IF('Deal_Master_Wide'!$EE$271="","",'Deal_Master_Wide'!$EE$271)</x:f>
      </x:c>
      <x:c r="Z1882" s="118" t="str">
        <x:f>IF('Deal_Master_Wide'!$EL$271="","",'Deal_Master_Wide'!$EL$271)</x:f>
      </x:c>
      <x:c r="AA1882" s="52" t="str">
        <x:f>IF('Deal_Master_Wide'!$AL$271="","",'Deal_Master_Wide'!$AL$271)</x:f>
        <x:v>Unknown</x:v>
      </x:c>
      <x:c r="AB1882" s="54" t="n">
        <x:f>IF('Deal_Master_Wide'!$AF$271="","",'Deal_Master_Wide'!$AF$271)</x:f>
        <x:v>14</x:v>
      </x:c>
      <x:c r="AC1882" s="52" t="str">
        <x:f>IF(COUNT($P1882,$Q1882,$R1882,$S1882,$T1882,$U1882,$V1882,$W1882,$X1882)=9,"Yes","No")</x:f>
        <x:v>No</x:v>
      </x:c>
      <x:c r="AD1882" s="52" t="str">
        <x:f>IF(COUNT($Y1882,$Z1882)=2,"Yes","No")</x:f>
        <x:v>No</x:v>
      </x:c>
      <x:c r="AE1882" s="50" t="str"/>
      <x:c r="AF1882" t="str"/>
    </x:row>
    <x:row r="1883" ht="20" customHeight="1">
      <x:c r="A1883" s="50" t="str">
        <x:v>CTL-0269</x:v>
      </x:c>
      <x:c r="B1883" s="50" t="str">
        <x:v>Candidate alternative-rationale group</x:v>
      </x:c>
      <x:c r="C1883" s="52" t="str">
        <x:f>IF('Deal_Master_Wide'!$AU$271="","",'Deal_Master_Wide'!$AU$271)</x:f>
        <x:v>Not reviewed</x:v>
      </x:c>
      <x:c r="D1883" s="52" t="str">
        <x:f>IF('Deal_Master_Wide'!$AV$271="","",'Deal_Master_Wide'!$AV$271)</x:f>
        <x:v>Not assessed</x:v>
      </x:c>
      <x:c r="E1883" s="50" t="n">
        <x:v>0</x:v>
      </x:c>
      <x:c r="F1883" s="52" t="str">
        <x:f>IF(OR($C1883="High-confidence innovation-driven",$C1883="Medium-confidence innovation-driven"),1,IF($C1883="Clear alternative-rationale",0,""))</x:f>
      </x:c>
      <x:c r="G1883" s="52" t="str">
        <x:f>IF('Deal_Master_Wide'!$M$271="","",'Deal_Master_Wide'!$M$271)</x:f>
        <x:v>Review</x:v>
      </x:c>
      <x:c r="H1883" s="50" t="str">
        <x:v>MediGene AG</x:v>
      </x:c>
      <x:c r="I1883" s="50" t="str">
        <x:v>Medigene Immunotherapies GmbH</x:v>
      </x:c>
      <x:c r="J1883" s="50" t="n">
        <x:v>2014</x:v>
      </x:c>
      <x:c r="K1883" s="50" t="n">
        <x:v>2</x:v>
      </x:c>
      <x:c r="L1883" s="50" t="n">
        <x:v>2016</x:v>
      </x:c>
      <x:c r="M1883" s="50" t="n">
        <x:v>1</x:v>
      </x:c>
      <x:c r="N1883" s="50" t="n">
        <x:v>1</x:v>
      </x:c>
      <x:c r="O1883" s="52" t="str">
        <x:f>IF($F1883="","",$F1883*$M1883)</x:f>
      </x:c>
      <x:c r="P1883" s="54" t="str">
        <x:f>IF('Deal_Master_Wide'!$BU$271="","",'Deal_Master_Wide'!$BU$271)</x:f>
      </x:c>
      <x:c r="Q1883" s="54" t="str">
        <x:f>IF('Deal_Master_Wide'!$CB$271="","",'Deal_Master_Wide'!$CB$271)</x:f>
      </x:c>
      <x:c r="R1883" s="54" t="str">
        <x:f>IF('Deal_Master_Wide'!$CI$271="","",'Deal_Master_Wide'!$CI$271)</x:f>
      </x:c>
      <x:c r="S1883" s="54" t="str">
        <x:f>IF('Deal_Master_Wide'!$CP$271="","",'Deal_Master_Wide'!$CP$271)</x:f>
      </x:c>
      <x:c r="T1883" s="54" t="str">
        <x:f>IF('Deal_Master_Wide'!$CW$271="","",'Deal_Master_Wide'!$CW$271)</x:f>
      </x:c>
      <x:c r="U1883" s="54" t="str">
        <x:f>IF('Deal_Master_Wide'!$DD$271="","",'Deal_Master_Wide'!$DD$271)</x:f>
      </x:c>
      <x:c r="V1883" s="56" t="str">
        <x:f>IF('Deal_Master_Wide'!$DK$271="","",'Deal_Master_Wide'!$DK$271)</x:f>
      </x:c>
      <x:c r="W1883" s="56" t="str">
        <x:f>IF('Deal_Master_Wide'!$DR$271="","",'Deal_Master_Wide'!$DR$271)</x:f>
      </x:c>
      <x:c r="X1883" s="56" t="str">
        <x:f>IF('Deal_Master_Wide'!$DY$271="","",'Deal_Master_Wide'!$DY$271)</x:f>
      </x:c>
      <x:c r="Y1883" s="118" t="str">
        <x:f>IF('Deal_Master_Wide'!$EF$271="","",'Deal_Master_Wide'!$EF$271)</x:f>
      </x:c>
      <x:c r="Z1883" s="118" t="str">
        <x:f>IF('Deal_Master_Wide'!$EM$271="","",'Deal_Master_Wide'!$EM$271)</x:f>
      </x:c>
      <x:c r="AA1883" s="52" t="str">
        <x:f>IF('Deal_Master_Wide'!$AL$271="","",'Deal_Master_Wide'!$AL$271)</x:f>
        <x:v>Unknown</x:v>
      </x:c>
      <x:c r="AB1883" s="54" t="n">
        <x:f>IF('Deal_Master_Wide'!$AF$271="","",'Deal_Master_Wide'!$AF$271)</x:f>
        <x:v>14</x:v>
      </x:c>
      <x:c r="AC1883" s="52" t="str">
        <x:f>IF(COUNT($P1883,$Q1883,$R1883,$S1883,$T1883,$U1883,$V1883,$W1883,$X1883)=9,"Yes","No")</x:f>
        <x:v>No</x:v>
      </x:c>
      <x:c r="AD1883" s="52" t="str">
        <x:f>IF(COUNT($Y1883,$Z1883)=2,"Yes","No")</x:f>
        <x:v>No</x:v>
      </x:c>
      <x:c r="AE1883" s="50" t="str"/>
      <x:c r="AF1883" t="str"/>
    </x:row>
    <x:row r="1884" ht="20" customHeight="1">
      <x:c r="A1884" s="50" t="str">
        <x:v>CTL-0269</x:v>
      </x:c>
      <x:c r="B1884" s="50" t="str">
        <x:v>Candidate alternative-rationale group</x:v>
      </x:c>
      <x:c r="C1884" s="52" t="str">
        <x:f>IF('Deal_Master_Wide'!$AU$271="","",'Deal_Master_Wide'!$AU$271)</x:f>
        <x:v>Not reviewed</x:v>
      </x:c>
      <x:c r="D1884" s="52" t="str">
        <x:f>IF('Deal_Master_Wide'!$AV$271="","",'Deal_Master_Wide'!$AV$271)</x:f>
        <x:v>Not assessed</x:v>
      </x:c>
      <x:c r="E1884" s="50" t="n">
        <x:v>0</x:v>
      </x:c>
      <x:c r="F1884" s="52" t="str">
        <x:f>IF(OR($C1884="High-confidence innovation-driven",$C1884="Medium-confidence innovation-driven"),1,IF($C1884="Clear alternative-rationale",0,""))</x:f>
      </x:c>
      <x:c r="G1884" s="52" t="str">
        <x:f>IF('Deal_Master_Wide'!$M$271="","",'Deal_Master_Wide'!$M$271)</x:f>
        <x:v>Review</x:v>
      </x:c>
      <x:c r="H1884" s="50" t="str">
        <x:v>MediGene AG</x:v>
      </x:c>
      <x:c r="I1884" s="50" t="str">
        <x:v>Medigene Immunotherapies GmbH</x:v>
      </x:c>
      <x:c r="J1884" s="50" t="n">
        <x:v>2014</x:v>
      </x:c>
      <x:c r="K1884" s="50" t="n">
        <x:v>3</x:v>
      </x:c>
      <x:c r="L1884" s="50" t="n">
        <x:v>2017</x:v>
      </x:c>
      <x:c r="M1884" s="50" t="n">
        <x:v>1</x:v>
      </x:c>
      <x:c r="N1884" s="50" t="n">
        <x:v>1</x:v>
      </x:c>
      <x:c r="O1884" s="52" t="str">
        <x:f>IF($F1884="","",$F1884*$M1884)</x:f>
      </x:c>
      <x:c r="P1884" s="54" t="str">
        <x:f>IF('Deal_Master_Wide'!$BV$271="","",'Deal_Master_Wide'!$BV$271)</x:f>
      </x:c>
      <x:c r="Q1884" s="54" t="str">
        <x:f>IF('Deal_Master_Wide'!$CC$271="","",'Deal_Master_Wide'!$CC$271)</x:f>
      </x:c>
      <x:c r="R1884" s="54" t="str">
        <x:f>IF('Deal_Master_Wide'!$CJ$271="","",'Deal_Master_Wide'!$CJ$271)</x:f>
      </x:c>
      <x:c r="S1884" s="54" t="str">
        <x:f>IF('Deal_Master_Wide'!$CQ$271="","",'Deal_Master_Wide'!$CQ$271)</x:f>
      </x:c>
      <x:c r="T1884" s="54" t="str">
        <x:f>IF('Deal_Master_Wide'!$CX$271="","",'Deal_Master_Wide'!$CX$271)</x:f>
      </x:c>
      <x:c r="U1884" s="54" t="str">
        <x:f>IF('Deal_Master_Wide'!$DE$271="","",'Deal_Master_Wide'!$DE$271)</x:f>
      </x:c>
      <x:c r="V1884" s="56" t="str">
        <x:f>IF('Deal_Master_Wide'!$DL$271="","",'Deal_Master_Wide'!$DL$271)</x:f>
      </x:c>
      <x:c r="W1884" s="56" t="str">
        <x:f>IF('Deal_Master_Wide'!$DS$271="","",'Deal_Master_Wide'!$DS$271)</x:f>
      </x:c>
      <x:c r="X1884" s="56" t="str">
        <x:f>IF('Deal_Master_Wide'!$DZ$271="","",'Deal_Master_Wide'!$DZ$271)</x:f>
      </x:c>
      <x:c r="Y1884" s="118" t="str">
        <x:f>IF('Deal_Master_Wide'!$EG$271="","",'Deal_Master_Wide'!$EG$271)</x:f>
      </x:c>
      <x:c r="Z1884" s="118" t="str">
        <x:f>IF('Deal_Master_Wide'!$EN$271="","",'Deal_Master_Wide'!$EN$271)</x:f>
      </x:c>
      <x:c r="AA1884" s="52" t="str">
        <x:f>IF('Deal_Master_Wide'!$AL$271="","",'Deal_Master_Wide'!$AL$271)</x:f>
        <x:v>Unknown</x:v>
      </x:c>
      <x:c r="AB1884" s="54" t="n">
        <x:f>IF('Deal_Master_Wide'!$AF$271="","",'Deal_Master_Wide'!$AF$271)</x:f>
        <x:v>14</x:v>
      </x:c>
      <x:c r="AC1884" s="52" t="str">
        <x:f>IF(COUNT($P1884,$Q1884,$R1884,$S1884,$T1884,$U1884,$V1884,$W1884,$X1884)=9,"Yes","No")</x:f>
        <x:v>No</x:v>
      </x:c>
      <x:c r="AD1884" s="52" t="str">
        <x:f>IF(COUNT($Y1884,$Z1884)=2,"Yes","No")</x:f>
        <x:v>No</x:v>
      </x:c>
      <x:c r="AE1884" s="50" t="str"/>
      <x:c r="AF1884" t="str"/>
    </x:row>
    <x:row r="1885" ht="20" customHeight="1">
      <x:c r="A1885" s="50" t="str">
        <x:v>CTL-0270</x:v>
      </x:c>
      <x:c r="B1885" s="50" t="str">
        <x:v>Candidate alternative-rationale group</x:v>
      </x:c>
      <x:c r="C1885" s="52" t="str">
        <x:f>IF('Deal_Master_Wide'!$AU$272="","",'Deal_Master_Wide'!$AU$272)</x:f>
        <x:v>Not reviewed</x:v>
      </x:c>
      <x:c r="D1885" s="52" t="str">
        <x:f>IF('Deal_Master_Wide'!$AV$272="","",'Deal_Master_Wide'!$AV$272)</x:f>
        <x:v>Not assessed</x:v>
      </x:c>
      <x:c r="E1885" s="50" t="n">
        <x:v>0</x:v>
      </x:c>
      <x:c r="F1885" s="52" t="str">
        <x:f>IF(OR($C1885="High-confidence innovation-driven",$C1885="Medium-confidence innovation-driven"),1,IF($C1885="Clear alternative-rationale",0,""))</x:f>
      </x:c>
      <x:c r="G1885" s="52" t="str">
        <x:f>IF('Deal_Master_Wide'!$M$272="","",'Deal_Master_Wide'!$M$272)</x:f>
        <x:v>Review</x:v>
      </x:c>
      <x:c r="H1885" s="50" t="str">
        <x:v>MediGene AG</x:v>
      </x:c>
      <x:c r="I1885" s="50" t="str">
        <x:v>Medigene Immunotherapies GmbH</x:v>
      </x:c>
      <x:c r="J1885" s="50" t="n">
        <x:v>2014</x:v>
      </x:c>
      <x:c r="K1885" s="50" t="n">
        <x:v>-3</x:v>
      </x:c>
      <x:c r="L1885" s="50" t="n">
        <x:v>2011</x:v>
      </x:c>
      <x:c r="M1885" s="50" t="n">
        <x:v>0</x:v>
      </x:c>
      <x:c r="N1885" s="50" t="n">
        <x:v>0</x:v>
      </x:c>
      <x:c r="O1885" s="52" t="str">
        <x:f>IF($F1885="","",$F1885*$M1885)</x:f>
      </x:c>
      <x:c r="P1885" s="54" t="str">
        <x:f>IF('Deal_Master_Wide'!$BP$272="","",'Deal_Master_Wide'!$BP$272)</x:f>
      </x:c>
      <x:c r="Q1885" s="54" t="str">
        <x:f>IF('Deal_Master_Wide'!$BW$272="","",'Deal_Master_Wide'!$BW$272)</x:f>
      </x:c>
      <x:c r="R1885" s="54" t="str">
        <x:f>IF('Deal_Master_Wide'!$CD$272="","",'Deal_Master_Wide'!$CD$272)</x:f>
      </x:c>
      <x:c r="S1885" s="54" t="str">
        <x:f>IF('Deal_Master_Wide'!$CK$272="","",'Deal_Master_Wide'!$CK$272)</x:f>
      </x:c>
      <x:c r="T1885" s="54" t="str">
        <x:f>IF('Deal_Master_Wide'!$CR$272="","",'Deal_Master_Wide'!$CR$272)</x:f>
      </x:c>
      <x:c r="U1885" s="54" t="str">
        <x:f>IF('Deal_Master_Wide'!$CY$272="","",'Deal_Master_Wide'!$CY$272)</x:f>
      </x:c>
      <x:c r="V1885" s="56" t="str">
        <x:f>IF('Deal_Master_Wide'!$DF$272="","",'Deal_Master_Wide'!$DF$272)</x:f>
      </x:c>
      <x:c r="W1885" s="56" t="str">
        <x:f>IF('Deal_Master_Wide'!$DM$272="","",'Deal_Master_Wide'!$DM$272)</x:f>
      </x:c>
      <x:c r="X1885" s="56" t="str">
        <x:f>IF('Deal_Master_Wide'!$DT$272="","",'Deal_Master_Wide'!$DT$272)</x:f>
      </x:c>
      <x:c r="Y1885" s="118" t="str">
        <x:f>IF('Deal_Master_Wide'!$EA$272="","",'Deal_Master_Wide'!$EA$272)</x:f>
      </x:c>
      <x:c r="Z1885" s="118" t="str">
        <x:f>IF('Deal_Master_Wide'!$EH$272="","",'Deal_Master_Wide'!$EH$272)</x:f>
      </x:c>
      <x:c r="AA1885" s="52" t="str">
        <x:f>IF('Deal_Master_Wide'!$AL$272="","",'Deal_Master_Wide'!$AL$272)</x:f>
        <x:v>Unknown</x:v>
      </x:c>
      <x:c r="AB1885" s="54" t="n">
        <x:f>IF('Deal_Master_Wide'!$AF$272="","",'Deal_Master_Wide'!$AF$272)</x:f>
        <x:v>14</x:v>
      </x:c>
      <x:c r="AC1885" s="52" t="str">
        <x:f>IF(COUNT($P1885,$Q1885,$R1885,$S1885,$T1885,$U1885,$V1885,$W1885,$X1885)=9,"Yes","No")</x:f>
        <x:v>No</x:v>
      </x:c>
      <x:c r="AD1885" s="52" t="str">
        <x:f>IF(COUNT($Y1885,$Z1885)=2,"Yes","No")</x:f>
        <x:v>No</x:v>
      </x:c>
      <x:c r="AE1885" s="50" t="str"/>
      <x:c r="AF1885" t="str"/>
    </x:row>
    <x:row r="1886" ht="20" customHeight="1">
      <x:c r="A1886" s="50" t="str">
        <x:v>CTL-0270</x:v>
      </x:c>
      <x:c r="B1886" s="50" t="str">
        <x:v>Candidate alternative-rationale group</x:v>
      </x:c>
      <x:c r="C1886" s="52" t="str">
        <x:f>IF('Deal_Master_Wide'!$AU$272="","",'Deal_Master_Wide'!$AU$272)</x:f>
        <x:v>Not reviewed</x:v>
      </x:c>
      <x:c r="D1886" s="52" t="str">
        <x:f>IF('Deal_Master_Wide'!$AV$272="","",'Deal_Master_Wide'!$AV$272)</x:f>
        <x:v>Not assessed</x:v>
      </x:c>
      <x:c r="E1886" s="50" t="n">
        <x:v>0</x:v>
      </x:c>
      <x:c r="F1886" s="52" t="str">
        <x:f>IF(OR($C1886="High-confidence innovation-driven",$C1886="Medium-confidence innovation-driven"),1,IF($C1886="Clear alternative-rationale",0,""))</x:f>
      </x:c>
      <x:c r="G1886" s="52" t="str">
        <x:f>IF('Deal_Master_Wide'!$M$272="","",'Deal_Master_Wide'!$M$272)</x:f>
        <x:v>Review</x:v>
      </x:c>
      <x:c r="H1886" s="50" t="str">
        <x:v>MediGene AG</x:v>
      </x:c>
      <x:c r="I1886" s="50" t="str">
        <x:v>Medigene Immunotherapies GmbH</x:v>
      </x:c>
      <x:c r="J1886" s="50" t="n">
        <x:v>2014</x:v>
      </x:c>
      <x:c r="K1886" s="50" t="n">
        <x:v>-2</x:v>
      </x:c>
      <x:c r="L1886" s="50" t="n">
        <x:v>2012</x:v>
      </x:c>
      <x:c r="M1886" s="50" t="n">
        <x:v>0</x:v>
      </x:c>
      <x:c r="N1886" s="50" t="n">
        <x:v>0</x:v>
      </x:c>
      <x:c r="O1886" s="52" t="str">
        <x:f>IF($F1886="","",$F1886*$M1886)</x:f>
      </x:c>
      <x:c r="P1886" s="54" t="str">
        <x:f>IF('Deal_Master_Wide'!$BQ$272="","",'Deal_Master_Wide'!$BQ$272)</x:f>
      </x:c>
      <x:c r="Q1886" s="54" t="str">
        <x:f>IF('Deal_Master_Wide'!$BX$272="","",'Deal_Master_Wide'!$BX$272)</x:f>
      </x:c>
      <x:c r="R1886" s="54" t="str">
        <x:f>IF('Deal_Master_Wide'!$CE$272="","",'Deal_Master_Wide'!$CE$272)</x:f>
      </x:c>
      <x:c r="S1886" s="54" t="str">
        <x:f>IF('Deal_Master_Wide'!$CL$272="","",'Deal_Master_Wide'!$CL$272)</x:f>
      </x:c>
      <x:c r="T1886" s="54" t="str">
        <x:f>IF('Deal_Master_Wide'!$CS$272="","",'Deal_Master_Wide'!$CS$272)</x:f>
      </x:c>
      <x:c r="U1886" s="54" t="str">
        <x:f>IF('Deal_Master_Wide'!$CZ$272="","",'Deal_Master_Wide'!$CZ$272)</x:f>
      </x:c>
      <x:c r="V1886" s="56" t="str">
        <x:f>IF('Deal_Master_Wide'!$DG$272="","",'Deal_Master_Wide'!$DG$272)</x:f>
      </x:c>
      <x:c r="W1886" s="56" t="str">
        <x:f>IF('Deal_Master_Wide'!$DN$272="","",'Deal_Master_Wide'!$DN$272)</x:f>
      </x:c>
      <x:c r="X1886" s="56" t="str">
        <x:f>IF('Deal_Master_Wide'!$DU$272="","",'Deal_Master_Wide'!$DU$272)</x:f>
      </x:c>
      <x:c r="Y1886" s="118" t="str">
        <x:f>IF('Deal_Master_Wide'!$EB$272="","",'Deal_Master_Wide'!$EB$272)</x:f>
      </x:c>
      <x:c r="Z1886" s="118" t="str">
        <x:f>IF('Deal_Master_Wide'!$EI$272="","",'Deal_Master_Wide'!$EI$272)</x:f>
      </x:c>
      <x:c r="AA1886" s="52" t="str">
        <x:f>IF('Deal_Master_Wide'!$AL$272="","",'Deal_Master_Wide'!$AL$272)</x:f>
        <x:v>Unknown</x:v>
      </x:c>
      <x:c r="AB1886" s="54" t="n">
        <x:f>IF('Deal_Master_Wide'!$AF$272="","",'Deal_Master_Wide'!$AF$272)</x:f>
        <x:v>14</x:v>
      </x:c>
      <x:c r="AC1886" s="52" t="str">
        <x:f>IF(COUNT($P1886,$Q1886,$R1886,$S1886,$T1886,$U1886,$V1886,$W1886,$X1886)=9,"Yes","No")</x:f>
        <x:v>No</x:v>
      </x:c>
      <x:c r="AD1886" s="52" t="str">
        <x:f>IF(COUNT($Y1886,$Z1886)=2,"Yes","No")</x:f>
        <x:v>No</x:v>
      </x:c>
      <x:c r="AE1886" s="50" t="str"/>
      <x:c r="AF1886" t="str"/>
    </x:row>
    <x:row r="1887" ht="20" customHeight="1">
      <x:c r="A1887" s="50" t="str">
        <x:v>CTL-0270</x:v>
      </x:c>
      <x:c r="B1887" s="50" t="str">
        <x:v>Candidate alternative-rationale group</x:v>
      </x:c>
      <x:c r="C1887" s="52" t="str">
        <x:f>IF('Deal_Master_Wide'!$AU$272="","",'Deal_Master_Wide'!$AU$272)</x:f>
        <x:v>Not reviewed</x:v>
      </x:c>
      <x:c r="D1887" s="52" t="str">
        <x:f>IF('Deal_Master_Wide'!$AV$272="","",'Deal_Master_Wide'!$AV$272)</x:f>
        <x:v>Not assessed</x:v>
      </x:c>
      <x:c r="E1887" s="50" t="n">
        <x:v>0</x:v>
      </x:c>
      <x:c r="F1887" s="52" t="str">
        <x:f>IF(OR($C1887="High-confidence innovation-driven",$C1887="Medium-confidence innovation-driven"),1,IF($C1887="Clear alternative-rationale",0,""))</x:f>
      </x:c>
      <x:c r="G1887" s="52" t="str">
        <x:f>IF('Deal_Master_Wide'!$M$272="","",'Deal_Master_Wide'!$M$272)</x:f>
        <x:v>Review</x:v>
      </x:c>
      <x:c r="H1887" s="50" t="str">
        <x:v>MediGene AG</x:v>
      </x:c>
      <x:c r="I1887" s="50" t="str">
        <x:v>Medigene Immunotherapies GmbH</x:v>
      </x:c>
      <x:c r="J1887" s="50" t="n">
        <x:v>2014</x:v>
      </x:c>
      <x:c r="K1887" s="50" t="n">
        <x:v>-1</x:v>
      </x:c>
      <x:c r="L1887" s="50" t="n">
        <x:v>2013</x:v>
      </x:c>
      <x:c r="M1887" s="50" t="n">
        <x:v>0</x:v>
      </x:c>
      <x:c r="N1887" s="50" t="n">
        <x:v>0</x:v>
      </x:c>
      <x:c r="O1887" s="52" t="str">
        <x:f>IF($F1887="","",$F1887*$M1887)</x:f>
      </x:c>
      <x:c r="P1887" s="54" t="str">
        <x:f>IF('Deal_Master_Wide'!$BR$272="","",'Deal_Master_Wide'!$BR$272)</x:f>
      </x:c>
      <x:c r="Q1887" s="54" t="str">
        <x:f>IF('Deal_Master_Wide'!$BY$272="","",'Deal_Master_Wide'!$BY$272)</x:f>
      </x:c>
      <x:c r="R1887" s="54" t="str">
        <x:f>IF('Deal_Master_Wide'!$CF$272="","",'Deal_Master_Wide'!$CF$272)</x:f>
      </x:c>
      <x:c r="S1887" s="54" t="str">
        <x:f>IF('Deal_Master_Wide'!$CM$272="","",'Deal_Master_Wide'!$CM$272)</x:f>
      </x:c>
      <x:c r="T1887" s="54" t="str">
        <x:f>IF('Deal_Master_Wide'!$CT$272="","",'Deal_Master_Wide'!$CT$272)</x:f>
      </x:c>
      <x:c r="U1887" s="54" t="str">
        <x:f>IF('Deal_Master_Wide'!$DA$272="","",'Deal_Master_Wide'!$DA$272)</x:f>
      </x:c>
      <x:c r="V1887" s="56" t="str">
        <x:f>IF('Deal_Master_Wide'!$DH$272="","",'Deal_Master_Wide'!$DH$272)</x:f>
      </x:c>
      <x:c r="W1887" s="56" t="str">
        <x:f>IF('Deal_Master_Wide'!$DO$272="","",'Deal_Master_Wide'!$DO$272)</x:f>
      </x:c>
      <x:c r="X1887" s="56" t="str">
        <x:f>IF('Deal_Master_Wide'!$DV$272="","",'Deal_Master_Wide'!$DV$272)</x:f>
      </x:c>
      <x:c r="Y1887" s="118" t="str">
        <x:f>IF('Deal_Master_Wide'!$EC$272="","",'Deal_Master_Wide'!$EC$272)</x:f>
      </x:c>
      <x:c r="Z1887" s="118" t="str">
        <x:f>IF('Deal_Master_Wide'!$EJ$272="","",'Deal_Master_Wide'!$EJ$272)</x:f>
      </x:c>
      <x:c r="AA1887" s="52" t="str">
        <x:f>IF('Deal_Master_Wide'!$AL$272="","",'Deal_Master_Wide'!$AL$272)</x:f>
        <x:v>Unknown</x:v>
      </x:c>
      <x:c r="AB1887" s="54" t="n">
        <x:f>IF('Deal_Master_Wide'!$AF$272="","",'Deal_Master_Wide'!$AF$272)</x:f>
        <x:v>14</x:v>
      </x:c>
      <x:c r="AC1887" s="52" t="str">
        <x:f>IF(COUNT($P1887,$Q1887,$R1887,$S1887,$T1887,$U1887,$V1887,$W1887,$X1887)=9,"Yes","No")</x:f>
        <x:v>No</x:v>
      </x:c>
      <x:c r="AD1887" s="52" t="str">
        <x:f>IF(COUNT($Y1887,$Z1887)=2,"Yes","No")</x:f>
        <x:v>No</x:v>
      </x:c>
      <x:c r="AE1887" s="50" t="str"/>
      <x:c r="AF1887" t="str"/>
    </x:row>
    <x:row r="1888" ht="20" customHeight="1">
      <x:c r="A1888" s="50" t="str">
        <x:v>CTL-0270</x:v>
      </x:c>
      <x:c r="B1888" s="50" t="str">
        <x:v>Candidate alternative-rationale group</x:v>
      </x:c>
      <x:c r="C1888" s="52" t="str">
        <x:f>IF('Deal_Master_Wide'!$AU$272="","",'Deal_Master_Wide'!$AU$272)</x:f>
        <x:v>Not reviewed</x:v>
      </x:c>
      <x:c r="D1888" s="52" t="str">
        <x:f>IF('Deal_Master_Wide'!$AV$272="","",'Deal_Master_Wide'!$AV$272)</x:f>
        <x:v>Not assessed</x:v>
      </x:c>
      <x:c r="E1888" s="50" t="n">
        <x:v>0</x:v>
      </x:c>
      <x:c r="F1888" s="52" t="str">
        <x:f>IF(OR($C1888="High-confidence innovation-driven",$C1888="Medium-confidence innovation-driven"),1,IF($C1888="Clear alternative-rationale",0,""))</x:f>
      </x:c>
      <x:c r="G1888" s="52" t="str">
        <x:f>IF('Deal_Master_Wide'!$M$272="","",'Deal_Master_Wide'!$M$272)</x:f>
        <x:v>Review</x:v>
      </x:c>
      <x:c r="H1888" s="50" t="str">
        <x:v>MediGene AG</x:v>
      </x:c>
      <x:c r="I1888" s="50" t="str">
        <x:v>Medigene Immunotherapies GmbH</x:v>
      </x:c>
      <x:c r="J1888" s="50" t="n">
        <x:v>2014</x:v>
      </x:c>
      <x:c r="K1888" s="50" t="n">
        <x:v>0</x:v>
      </x:c>
      <x:c r="L1888" s="50" t="n">
        <x:v>2014</x:v>
      </x:c>
      <x:c r="M1888" s="50" t="n">
        <x:v>0</x:v>
      </x:c>
      <x:c r="N1888" s="50" t="n">
        <x:v>1</x:v>
      </x:c>
      <x:c r="O1888" s="52" t="str">
        <x:f>IF($F1888="","",$F1888*$M1888)</x:f>
      </x:c>
      <x:c r="P1888" s="54" t="str">
        <x:f>IF('Deal_Master_Wide'!$BS$272="","",'Deal_Master_Wide'!$BS$272)</x:f>
      </x:c>
      <x:c r="Q1888" s="54" t="str">
        <x:f>IF('Deal_Master_Wide'!$BZ$272="","",'Deal_Master_Wide'!$BZ$272)</x:f>
      </x:c>
      <x:c r="R1888" s="54" t="str">
        <x:f>IF('Deal_Master_Wide'!$CG$272="","",'Deal_Master_Wide'!$CG$272)</x:f>
      </x:c>
      <x:c r="S1888" s="54" t="str">
        <x:f>IF('Deal_Master_Wide'!$CN$272="","",'Deal_Master_Wide'!$CN$272)</x:f>
      </x:c>
      <x:c r="T1888" s="54" t="str">
        <x:f>IF('Deal_Master_Wide'!$CU$272="","",'Deal_Master_Wide'!$CU$272)</x:f>
      </x:c>
      <x:c r="U1888" s="54" t="str">
        <x:f>IF('Deal_Master_Wide'!$DB$272="","",'Deal_Master_Wide'!$DB$272)</x:f>
      </x:c>
      <x:c r="V1888" s="56" t="str">
        <x:f>IF('Deal_Master_Wide'!$DI$272="","",'Deal_Master_Wide'!$DI$272)</x:f>
      </x:c>
      <x:c r="W1888" s="56" t="str">
        <x:f>IF('Deal_Master_Wide'!$DP$272="","",'Deal_Master_Wide'!$DP$272)</x:f>
      </x:c>
      <x:c r="X1888" s="56" t="str">
        <x:f>IF('Deal_Master_Wide'!$DW$272="","",'Deal_Master_Wide'!$DW$272)</x:f>
      </x:c>
      <x:c r="Y1888" s="118" t="str">
        <x:f>IF('Deal_Master_Wide'!$ED$272="","",'Deal_Master_Wide'!$ED$272)</x:f>
      </x:c>
      <x:c r="Z1888" s="118" t="str">
        <x:f>IF('Deal_Master_Wide'!$EK$272="","",'Deal_Master_Wide'!$EK$272)</x:f>
      </x:c>
      <x:c r="AA1888" s="52" t="str">
        <x:f>IF('Deal_Master_Wide'!$AL$272="","",'Deal_Master_Wide'!$AL$272)</x:f>
        <x:v>Unknown</x:v>
      </x:c>
      <x:c r="AB1888" s="54" t="n">
        <x:f>IF('Deal_Master_Wide'!$AF$272="","",'Deal_Master_Wide'!$AF$272)</x:f>
        <x:v>14</x:v>
      </x:c>
      <x:c r="AC1888" s="52" t="str">
        <x:f>IF(COUNT($P1888,$Q1888,$R1888,$S1888,$T1888,$U1888,$V1888,$W1888,$X1888)=9,"Yes","No")</x:f>
        <x:v>No</x:v>
      </x:c>
      <x:c r="AD1888" s="52" t="str">
        <x:f>IF(COUNT($Y1888,$Z1888)=2,"Yes","No")</x:f>
        <x:v>No</x:v>
      </x:c>
      <x:c r="AE1888" s="50" t="str"/>
      <x:c r="AF1888" t="str"/>
    </x:row>
    <x:row r="1889" ht="20" customHeight="1">
      <x:c r="A1889" s="50" t="str">
        <x:v>CTL-0270</x:v>
      </x:c>
      <x:c r="B1889" s="50" t="str">
        <x:v>Candidate alternative-rationale group</x:v>
      </x:c>
      <x:c r="C1889" s="52" t="str">
        <x:f>IF('Deal_Master_Wide'!$AU$272="","",'Deal_Master_Wide'!$AU$272)</x:f>
        <x:v>Not reviewed</x:v>
      </x:c>
      <x:c r="D1889" s="52" t="str">
        <x:f>IF('Deal_Master_Wide'!$AV$272="","",'Deal_Master_Wide'!$AV$272)</x:f>
        <x:v>Not assessed</x:v>
      </x:c>
      <x:c r="E1889" s="50" t="n">
        <x:v>0</x:v>
      </x:c>
      <x:c r="F1889" s="52" t="str">
        <x:f>IF(OR($C1889="High-confidence innovation-driven",$C1889="Medium-confidence innovation-driven"),1,IF($C1889="Clear alternative-rationale",0,""))</x:f>
      </x:c>
      <x:c r="G1889" s="52" t="str">
        <x:f>IF('Deal_Master_Wide'!$M$272="","",'Deal_Master_Wide'!$M$272)</x:f>
        <x:v>Review</x:v>
      </x:c>
      <x:c r="H1889" s="50" t="str">
        <x:v>MediGene AG</x:v>
      </x:c>
      <x:c r="I1889" s="50" t="str">
        <x:v>Medigene Immunotherapies GmbH</x:v>
      </x:c>
      <x:c r="J1889" s="50" t="n">
        <x:v>2014</x:v>
      </x:c>
      <x:c r="K1889" s="50" t="n">
        <x:v>1</x:v>
      </x:c>
      <x:c r="L1889" s="50" t="n">
        <x:v>2015</x:v>
      </x:c>
      <x:c r="M1889" s="50" t="n">
        <x:v>1</x:v>
      </x:c>
      <x:c r="N1889" s="50" t="n">
        <x:v>1</x:v>
      </x:c>
      <x:c r="O1889" s="52" t="str">
        <x:f>IF($F1889="","",$F1889*$M1889)</x:f>
      </x:c>
      <x:c r="P1889" s="54" t="str">
        <x:f>IF('Deal_Master_Wide'!$BT$272="","",'Deal_Master_Wide'!$BT$272)</x:f>
      </x:c>
      <x:c r="Q1889" s="54" t="str">
        <x:f>IF('Deal_Master_Wide'!$CA$272="","",'Deal_Master_Wide'!$CA$272)</x:f>
      </x:c>
      <x:c r="R1889" s="54" t="str">
        <x:f>IF('Deal_Master_Wide'!$CH$272="","",'Deal_Master_Wide'!$CH$272)</x:f>
      </x:c>
      <x:c r="S1889" s="54" t="str">
        <x:f>IF('Deal_Master_Wide'!$CO$272="","",'Deal_Master_Wide'!$CO$272)</x:f>
      </x:c>
      <x:c r="T1889" s="54" t="str">
        <x:f>IF('Deal_Master_Wide'!$CV$272="","",'Deal_Master_Wide'!$CV$272)</x:f>
      </x:c>
      <x:c r="U1889" s="54" t="str">
        <x:f>IF('Deal_Master_Wide'!$DC$272="","",'Deal_Master_Wide'!$DC$272)</x:f>
      </x:c>
      <x:c r="V1889" s="56" t="str">
        <x:f>IF('Deal_Master_Wide'!$DJ$272="","",'Deal_Master_Wide'!$DJ$272)</x:f>
      </x:c>
      <x:c r="W1889" s="56" t="str">
        <x:f>IF('Deal_Master_Wide'!$DQ$272="","",'Deal_Master_Wide'!$DQ$272)</x:f>
      </x:c>
      <x:c r="X1889" s="56" t="str">
        <x:f>IF('Deal_Master_Wide'!$DX$272="","",'Deal_Master_Wide'!$DX$272)</x:f>
      </x:c>
      <x:c r="Y1889" s="118" t="str">
        <x:f>IF('Deal_Master_Wide'!$EE$272="","",'Deal_Master_Wide'!$EE$272)</x:f>
      </x:c>
      <x:c r="Z1889" s="118" t="str">
        <x:f>IF('Deal_Master_Wide'!$EL$272="","",'Deal_Master_Wide'!$EL$272)</x:f>
      </x:c>
      <x:c r="AA1889" s="52" t="str">
        <x:f>IF('Deal_Master_Wide'!$AL$272="","",'Deal_Master_Wide'!$AL$272)</x:f>
        <x:v>Unknown</x:v>
      </x:c>
      <x:c r="AB1889" s="54" t="n">
        <x:f>IF('Deal_Master_Wide'!$AF$272="","",'Deal_Master_Wide'!$AF$272)</x:f>
        <x:v>14</x:v>
      </x:c>
      <x:c r="AC1889" s="52" t="str">
        <x:f>IF(COUNT($P1889,$Q1889,$R1889,$S1889,$T1889,$U1889,$V1889,$W1889,$X1889)=9,"Yes","No")</x:f>
        <x:v>No</x:v>
      </x:c>
      <x:c r="AD1889" s="52" t="str">
        <x:f>IF(COUNT($Y1889,$Z1889)=2,"Yes","No")</x:f>
        <x:v>No</x:v>
      </x:c>
      <x:c r="AE1889" s="50" t="str"/>
      <x:c r="AF1889" t="str"/>
    </x:row>
    <x:row r="1890" ht="20" customHeight="1">
      <x:c r="A1890" s="50" t="str">
        <x:v>CTL-0270</x:v>
      </x:c>
      <x:c r="B1890" s="50" t="str">
        <x:v>Candidate alternative-rationale group</x:v>
      </x:c>
      <x:c r="C1890" s="52" t="str">
        <x:f>IF('Deal_Master_Wide'!$AU$272="","",'Deal_Master_Wide'!$AU$272)</x:f>
        <x:v>Not reviewed</x:v>
      </x:c>
      <x:c r="D1890" s="52" t="str">
        <x:f>IF('Deal_Master_Wide'!$AV$272="","",'Deal_Master_Wide'!$AV$272)</x:f>
        <x:v>Not assessed</x:v>
      </x:c>
      <x:c r="E1890" s="50" t="n">
        <x:v>0</x:v>
      </x:c>
      <x:c r="F1890" s="52" t="str">
        <x:f>IF(OR($C1890="High-confidence innovation-driven",$C1890="Medium-confidence innovation-driven"),1,IF($C1890="Clear alternative-rationale",0,""))</x:f>
      </x:c>
      <x:c r="G1890" s="52" t="str">
        <x:f>IF('Deal_Master_Wide'!$M$272="","",'Deal_Master_Wide'!$M$272)</x:f>
        <x:v>Review</x:v>
      </x:c>
      <x:c r="H1890" s="50" t="str">
        <x:v>MediGene AG</x:v>
      </x:c>
      <x:c r="I1890" s="50" t="str">
        <x:v>Medigene Immunotherapies GmbH</x:v>
      </x:c>
      <x:c r="J1890" s="50" t="n">
        <x:v>2014</x:v>
      </x:c>
      <x:c r="K1890" s="50" t="n">
        <x:v>2</x:v>
      </x:c>
      <x:c r="L1890" s="50" t="n">
        <x:v>2016</x:v>
      </x:c>
      <x:c r="M1890" s="50" t="n">
        <x:v>1</x:v>
      </x:c>
      <x:c r="N1890" s="50" t="n">
        <x:v>1</x:v>
      </x:c>
      <x:c r="O1890" s="52" t="str">
        <x:f>IF($F1890="","",$F1890*$M1890)</x:f>
      </x:c>
      <x:c r="P1890" s="54" t="str">
        <x:f>IF('Deal_Master_Wide'!$BU$272="","",'Deal_Master_Wide'!$BU$272)</x:f>
      </x:c>
      <x:c r="Q1890" s="54" t="str">
        <x:f>IF('Deal_Master_Wide'!$CB$272="","",'Deal_Master_Wide'!$CB$272)</x:f>
      </x:c>
      <x:c r="R1890" s="54" t="str">
        <x:f>IF('Deal_Master_Wide'!$CI$272="","",'Deal_Master_Wide'!$CI$272)</x:f>
      </x:c>
      <x:c r="S1890" s="54" t="str">
        <x:f>IF('Deal_Master_Wide'!$CP$272="","",'Deal_Master_Wide'!$CP$272)</x:f>
      </x:c>
      <x:c r="T1890" s="54" t="str">
        <x:f>IF('Deal_Master_Wide'!$CW$272="","",'Deal_Master_Wide'!$CW$272)</x:f>
      </x:c>
      <x:c r="U1890" s="54" t="str">
        <x:f>IF('Deal_Master_Wide'!$DD$272="","",'Deal_Master_Wide'!$DD$272)</x:f>
      </x:c>
      <x:c r="V1890" s="56" t="str">
        <x:f>IF('Deal_Master_Wide'!$DK$272="","",'Deal_Master_Wide'!$DK$272)</x:f>
      </x:c>
      <x:c r="W1890" s="56" t="str">
        <x:f>IF('Deal_Master_Wide'!$DR$272="","",'Deal_Master_Wide'!$DR$272)</x:f>
      </x:c>
      <x:c r="X1890" s="56" t="str">
        <x:f>IF('Deal_Master_Wide'!$DY$272="","",'Deal_Master_Wide'!$DY$272)</x:f>
      </x:c>
      <x:c r="Y1890" s="118" t="str">
        <x:f>IF('Deal_Master_Wide'!$EF$272="","",'Deal_Master_Wide'!$EF$272)</x:f>
      </x:c>
      <x:c r="Z1890" s="118" t="str">
        <x:f>IF('Deal_Master_Wide'!$EM$272="","",'Deal_Master_Wide'!$EM$272)</x:f>
      </x:c>
      <x:c r="AA1890" s="52" t="str">
        <x:f>IF('Deal_Master_Wide'!$AL$272="","",'Deal_Master_Wide'!$AL$272)</x:f>
        <x:v>Unknown</x:v>
      </x:c>
      <x:c r="AB1890" s="54" t="n">
        <x:f>IF('Deal_Master_Wide'!$AF$272="","",'Deal_Master_Wide'!$AF$272)</x:f>
        <x:v>14</x:v>
      </x:c>
      <x:c r="AC1890" s="52" t="str">
        <x:f>IF(COUNT($P1890,$Q1890,$R1890,$S1890,$T1890,$U1890,$V1890,$W1890,$X1890)=9,"Yes","No")</x:f>
        <x:v>No</x:v>
      </x:c>
      <x:c r="AD1890" s="52" t="str">
        <x:f>IF(COUNT($Y1890,$Z1890)=2,"Yes","No")</x:f>
        <x:v>No</x:v>
      </x:c>
      <x:c r="AE1890" s="50" t="str"/>
      <x:c r="AF1890" t="str"/>
    </x:row>
    <x:row r="1891" ht="20" customHeight="1">
      <x:c r="A1891" s="50" t="str">
        <x:v>CTL-0270</x:v>
      </x:c>
      <x:c r="B1891" s="50" t="str">
        <x:v>Candidate alternative-rationale group</x:v>
      </x:c>
      <x:c r="C1891" s="52" t="str">
        <x:f>IF('Deal_Master_Wide'!$AU$272="","",'Deal_Master_Wide'!$AU$272)</x:f>
        <x:v>Not reviewed</x:v>
      </x:c>
      <x:c r="D1891" s="52" t="str">
        <x:f>IF('Deal_Master_Wide'!$AV$272="","",'Deal_Master_Wide'!$AV$272)</x:f>
        <x:v>Not assessed</x:v>
      </x:c>
      <x:c r="E1891" s="50" t="n">
        <x:v>0</x:v>
      </x:c>
      <x:c r="F1891" s="52" t="str">
        <x:f>IF(OR($C1891="High-confidence innovation-driven",$C1891="Medium-confidence innovation-driven"),1,IF($C1891="Clear alternative-rationale",0,""))</x:f>
      </x:c>
      <x:c r="G1891" s="52" t="str">
        <x:f>IF('Deal_Master_Wide'!$M$272="","",'Deal_Master_Wide'!$M$272)</x:f>
        <x:v>Review</x:v>
      </x:c>
      <x:c r="H1891" s="50" t="str">
        <x:v>MediGene AG</x:v>
      </x:c>
      <x:c r="I1891" s="50" t="str">
        <x:v>Medigene Immunotherapies GmbH</x:v>
      </x:c>
      <x:c r="J1891" s="50" t="n">
        <x:v>2014</x:v>
      </x:c>
      <x:c r="K1891" s="50" t="n">
        <x:v>3</x:v>
      </x:c>
      <x:c r="L1891" s="50" t="n">
        <x:v>2017</x:v>
      </x:c>
      <x:c r="M1891" s="50" t="n">
        <x:v>1</x:v>
      </x:c>
      <x:c r="N1891" s="50" t="n">
        <x:v>1</x:v>
      </x:c>
      <x:c r="O1891" s="52" t="str">
        <x:f>IF($F1891="","",$F1891*$M1891)</x:f>
      </x:c>
      <x:c r="P1891" s="54" t="str">
        <x:f>IF('Deal_Master_Wide'!$BV$272="","",'Deal_Master_Wide'!$BV$272)</x:f>
      </x:c>
      <x:c r="Q1891" s="54" t="str">
        <x:f>IF('Deal_Master_Wide'!$CC$272="","",'Deal_Master_Wide'!$CC$272)</x:f>
      </x:c>
      <x:c r="R1891" s="54" t="str">
        <x:f>IF('Deal_Master_Wide'!$CJ$272="","",'Deal_Master_Wide'!$CJ$272)</x:f>
      </x:c>
      <x:c r="S1891" s="54" t="str">
        <x:f>IF('Deal_Master_Wide'!$CQ$272="","",'Deal_Master_Wide'!$CQ$272)</x:f>
      </x:c>
      <x:c r="T1891" s="54" t="str">
        <x:f>IF('Deal_Master_Wide'!$CX$272="","",'Deal_Master_Wide'!$CX$272)</x:f>
      </x:c>
      <x:c r="U1891" s="54" t="str">
        <x:f>IF('Deal_Master_Wide'!$DE$272="","",'Deal_Master_Wide'!$DE$272)</x:f>
      </x:c>
      <x:c r="V1891" s="56" t="str">
        <x:f>IF('Deal_Master_Wide'!$DL$272="","",'Deal_Master_Wide'!$DL$272)</x:f>
      </x:c>
      <x:c r="W1891" s="56" t="str">
        <x:f>IF('Deal_Master_Wide'!$DS$272="","",'Deal_Master_Wide'!$DS$272)</x:f>
      </x:c>
      <x:c r="X1891" s="56" t="str">
        <x:f>IF('Deal_Master_Wide'!$DZ$272="","",'Deal_Master_Wide'!$DZ$272)</x:f>
      </x:c>
      <x:c r="Y1891" s="118" t="str">
        <x:f>IF('Deal_Master_Wide'!$EG$272="","",'Deal_Master_Wide'!$EG$272)</x:f>
      </x:c>
      <x:c r="Z1891" s="118" t="str">
        <x:f>IF('Deal_Master_Wide'!$EN$272="","",'Deal_Master_Wide'!$EN$272)</x:f>
      </x:c>
      <x:c r="AA1891" s="52" t="str">
        <x:f>IF('Deal_Master_Wide'!$AL$272="","",'Deal_Master_Wide'!$AL$272)</x:f>
        <x:v>Unknown</x:v>
      </x:c>
      <x:c r="AB1891" s="54" t="n">
        <x:f>IF('Deal_Master_Wide'!$AF$272="","",'Deal_Master_Wide'!$AF$272)</x:f>
        <x:v>14</x:v>
      </x:c>
      <x:c r="AC1891" s="52" t="str">
        <x:f>IF(COUNT($P1891,$Q1891,$R1891,$S1891,$T1891,$U1891,$V1891,$W1891,$X1891)=9,"Yes","No")</x:f>
        <x:v>No</x:v>
      </x:c>
      <x:c r="AD1891" s="52" t="str">
        <x:f>IF(COUNT($Y1891,$Z1891)=2,"Yes","No")</x:f>
        <x:v>No</x:v>
      </x:c>
      <x:c r="AE1891" s="50" t="str"/>
      <x:c r="AF1891" t="str"/>
    </x:row>
    <x:row r="1892" ht="20" customHeight="1">
      <x:c r="A1892" s="50" t="str">
        <x:v>CTL-0271</x:v>
      </x:c>
      <x:c r="B1892" s="50" t="str">
        <x:v>Candidate alternative-rationale group</x:v>
      </x:c>
      <x:c r="C1892" s="52" t="str">
        <x:f>IF('Deal_Master_Wide'!$AU$273="","",'Deal_Master_Wide'!$AU$273)</x:f>
        <x:v>Not reviewed</x:v>
      </x:c>
      <x:c r="D1892" s="52" t="str">
        <x:f>IF('Deal_Master_Wide'!$AV$273="","",'Deal_Master_Wide'!$AV$273)</x:f>
        <x:v>Not assessed</x:v>
      </x:c>
      <x:c r="E1892" s="50" t="n">
        <x:v>0</x:v>
      </x:c>
      <x:c r="F1892" s="52" t="str">
        <x:f>IF(OR($C1892="High-confidence innovation-driven",$C1892="Medium-confidence innovation-driven"),1,IF($C1892="Clear alternative-rationale",0,""))</x:f>
      </x:c>
      <x:c r="G1892" s="52" t="str">
        <x:f>IF('Deal_Master_Wide'!$M$273="","",'Deal_Master_Wide'!$M$273)</x:f>
        <x:v>Review</x:v>
      </x:c>
      <x:c r="H1892" s="50" t="str">
        <x:v>Agenus Inc</x:v>
      </x:c>
      <x:c r="I1892" s="50" t="str">
        <x:v>Agenus Switzerland Inc</x:v>
      </x:c>
      <x:c r="J1892" s="50" t="n">
        <x:v>2014</x:v>
      </x:c>
      <x:c r="K1892" s="50" t="n">
        <x:v>-3</x:v>
      </x:c>
      <x:c r="L1892" s="50" t="n">
        <x:v>2011</x:v>
      </x:c>
      <x:c r="M1892" s="50" t="n">
        <x:v>0</x:v>
      </x:c>
      <x:c r="N1892" s="50" t="n">
        <x:v>0</x:v>
      </x:c>
      <x:c r="O1892" s="52" t="str">
        <x:f>IF($F1892="","",$F1892*$M1892)</x:f>
      </x:c>
      <x:c r="P1892" s="54" t="str">
        <x:f>IF('Deal_Master_Wide'!$BP$273="","",'Deal_Master_Wide'!$BP$273)</x:f>
      </x:c>
      <x:c r="Q1892" s="54" t="str">
        <x:f>IF('Deal_Master_Wide'!$BW$273="","",'Deal_Master_Wide'!$BW$273)</x:f>
      </x:c>
      <x:c r="R1892" s="54" t="str">
        <x:f>IF('Deal_Master_Wide'!$CD$273="","",'Deal_Master_Wide'!$CD$273)</x:f>
      </x:c>
      <x:c r="S1892" s="54" t="str">
        <x:f>IF('Deal_Master_Wide'!$CK$273="","",'Deal_Master_Wide'!$CK$273)</x:f>
      </x:c>
      <x:c r="T1892" s="54" t="str">
        <x:f>IF('Deal_Master_Wide'!$CR$273="","",'Deal_Master_Wide'!$CR$273)</x:f>
      </x:c>
      <x:c r="U1892" s="54" t="str">
        <x:f>IF('Deal_Master_Wide'!$CY$273="","",'Deal_Master_Wide'!$CY$273)</x:f>
      </x:c>
      <x:c r="V1892" s="56" t="str">
        <x:f>IF('Deal_Master_Wide'!$DF$273="","",'Deal_Master_Wide'!$DF$273)</x:f>
      </x:c>
      <x:c r="W1892" s="56" t="str">
        <x:f>IF('Deal_Master_Wide'!$DM$273="","",'Deal_Master_Wide'!$DM$273)</x:f>
      </x:c>
      <x:c r="X1892" s="56" t="str">
        <x:f>IF('Deal_Master_Wide'!$DT$273="","",'Deal_Master_Wide'!$DT$273)</x:f>
      </x:c>
      <x:c r="Y1892" s="118" t="str">
        <x:f>IF('Deal_Master_Wide'!$EA$273="","",'Deal_Master_Wide'!$EA$273)</x:f>
      </x:c>
      <x:c r="Z1892" s="118" t="str">
        <x:f>IF('Deal_Master_Wide'!$EH$273="","",'Deal_Master_Wide'!$EH$273)</x:f>
      </x:c>
      <x:c r="AA1892" s="52" t="str">
        <x:f>IF('Deal_Master_Wide'!$AL$273="","",'Deal_Master_Wide'!$AL$273)</x:f>
        <x:v>Unknown</x:v>
      </x:c>
      <x:c r="AB1892" s="54" t="n">
        <x:f>IF('Deal_Master_Wide'!$AF$273="","",'Deal_Master_Wide'!$AF$273)</x:f>
        <x:v>40</x:v>
      </x:c>
      <x:c r="AC1892" s="52" t="str">
        <x:f>IF(COUNT($P1892,$Q1892,$R1892,$S1892,$T1892,$U1892,$V1892,$W1892,$X1892)=9,"Yes","No")</x:f>
        <x:v>No</x:v>
      </x:c>
      <x:c r="AD1892" s="52" t="str">
        <x:f>IF(COUNT($Y1892,$Z1892)=2,"Yes","No")</x:f>
        <x:v>No</x:v>
      </x:c>
      <x:c r="AE1892" s="50" t="str"/>
      <x:c r="AF1892" t="str"/>
    </x:row>
    <x:row r="1893" ht="20" customHeight="1">
      <x:c r="A1893" s="50" t="str">
        <x:v>CTL-0271</x:v>
      </x:c>
      <x:c r="B1893" s="50" t="str">
        <x:v>Candidate alternative-rationale group</x:v>
      </x:c>
      <x:c r="C1893" s="52" t="str">
        <x:f>IF('Deal_Master_Wide'!$AU$273="","",'Deal_Master_Wide'!$AU$273)</x:f>
        <x:v>Not reviewed</x:v>
      </x:c>
      <x:c r="D1893" s="52" t="str">
        <x:f>IF('Deal_Master_Wide'!$AV$273="","",'Deal_Master_Wide'!$AV$273)</x:f>
        <x:v>Not assessed</x:v>
      </x:c>
      <x:c r="E1893" s="50" t="n">
        <x:v>0</x:v>
      </x:c>
      <x:c r="F1893" s="52" t="str">
        <x:f>IF(OR($C1893="High-confidence innovation-driven",$C1893="Medium-confidence innovation-driven"),1,IF($C1893="Clear alternative-rationale",0,""))</x:f>
      </x:c>
      <x:c r="G1893" s="52" t="str">
        <x:f>IF('Deal_Master_Wide'!$M$273="","",'Deal_Master_Wide'!$M$273)</x:f>
        <x:v>Review</x:v>
      </x:c>
      <x:c r="H1893" s="50" t="str">
        <x:v>Agenus Inc</x:v>
      </x:c>
      <x:c r="I1893" s="50" t="str">
        <x:v>Agenus Switzerland Inc</x:v>
      </x:c>
      <x:c r="J1893" s="50" t="n">
        <x:v>2014</x:v>
      </x:c>
      <x:c r="K1893" s="50" t="n">
        <x:v>-2</x:v>
      </x:c>
      <x:c r="L1893" s="50" t="n">
        <x:v>2012</x:v>
      </x:c>
      <x:c r="M1893" s="50" t="n">
        <x:v>0</x:v>
      </x:c>
      <x:c r="N1893" s="50" t="n">
        <x:v>0</x:v>
      </x:c>
      <x:c r="O1893" s="52" t="str">
        <x:f>IF($F1893="","",$F1893*$M1893)</x:f>
      </x:c>
      <x:c r="P1893" s="54" t="str">
        <x:f>IF('Deal_Master_Wide'!$BQ$273="","",'Deal_Master_Wide'!$BQ$273)</x:f>
      </x:c>
      <x:c r="Q1893" s="54" t="str">
        <x:f>IF('Deal_Master_Wide'!$BX$273="","",'Deal_Master_Wide'!$BX$273)</x:f>
      </x:c>
      <x:c r="R1893" s="54" t="str">
        <x:f>IF('Deal_Master_Wide'!$CE$273="","",'Deal_Master_Wide'!$CE$273)</x:f>
      </x:c>
      <x:c r="S1893" s="54" t="str">
        <x:f>IF('Deal_Master_Wide'!$CL$273="","",'Deal_Master_Wide'!$CL$273)</x:f>
      </x:c>
      <x:c r="T1893" s="54" t="str">
        <x:f>IF('Deal_Master_Wide'!$CS$273="","",'Deal_Master_Wide'!$CS$273)</x:f>
      </x:c>
      <x:c r="U1893" s="54" t="str">
        <x:f>IF('Deal_Master_Wide'!$CZ$273="","",'Deal_Master_Wide'!$CZ$273)</x:f>
      </x:c>
      <x:c r="V1893" s="56" t="str">
        <x:f>IF('Deal_Master_Wide'!$DG$273="","",'Deal_Master_Wide'!$DG$273)</x:f>
      </x:c>
      <x:c r="W1893" s="56" t="str">
        <x:f>IF('Deal_Master_Wide'!$DN$273="","",'Deal_Master_Wide'!$DN$273)</x:f>
      </x:c>
      <x:c r="X1893" s="56" t="str">
        <x:f>IF('Deal_Master_Wide'!$DU$273="","",'Deal_Master_Wide'!$DU$273)</x:f>
      </x:c>
      <x:c r="Y1893" s="118" t="str">
        <x:f>IF('Deal_Master_Wide'!$EB$273="","",'Deal_Master_Wide'!$EB$273)</x:f>
      </x:c>
      <x:c r="Z1893" s="118" t="str">
        <x:f>IF('Deal_Master_Wide'!$EI$273="","",'Deal_Master_Wide'!$EI$273)</x:f>
      </x:c>
      <x:c r="AA1893" s="52" t="str">
        <x:f>IF('Deal_Master_Wide'!$AL$273="","",'Deal_Master_Wide'!$AL$273)</x:f>
        <x:v>Unknown</x:v>
      </x:c>
      <x:c r="AB1893" s="54" t="n">
        <x:f>IF('Deal_Master_Wide'!$AF$273="","",'Deal_Master_Wide'!$AF$273)</x:f>
        <x:v>40</x:v>
      </x:c>
      <x:c r="AC1893" s="52" t="str">
        <x:f>IF(COUNT($P1893,$Q1893,$R1893,$S1893,$T1893,$U1893,$V1893,$W1893,$X1893)=9,"Yes","No")</x:f>
        <x:v>No</x:v>
      </x:c>
      <x:c r="AD1893" s="52" t="str">
        <x:f>IF(COUNT($Y1893,$Z1893)=2,"Yes","No")</x:f>
        <x:v>No</x:v>
      </x:c>
      <x:c r="AE1893" s="50" t="str"/>
      <x:c r="AF1893" t="str"/>
    </x:row>
    <x:row r="1894" ht="20" customHeight="1">
      <x:c r="A1894" s="50" t="str">
        <x:v>CTL-0271</x:v>
      </x:c>
      <x:c r="B1894" s="50" t="str">
        <x:v>Candidate alternative-rationale group</x:v>
      </x:c>
      <x:c r="C1894" s="52" t="str">
        <x:f>IF('Deal_Master_Wide'!$AU$273="","",'Deal_Master_Wide'!$AU$273)</x:f>
        <x:v>Not reviewed</x:v>
      </x:c>
      <x:c r="D1894" s="52" t="str">
        <x:f>IF('Deal_Master_Wide'!$AV$273="","",'Deal_Master_Wide'!$AV$273)</x:f>
        <x:v>Not assessed</x:v>
      </x:c>
      <x:c r="E1894" s="50" t="n">
        <x:v>0</x:v>
      </x:c>
      <x:c r="F1894" s="52" t="str">
        <x:f>IF(OR($C1894="High-confidence innovation-driven",$C1894="Medium-confidence innovation-driven"),1,IF($C1894="Clear alternative-rationale",0,""))</x:f>
      </x:c>
      <x:c r="G1894" s="52" t="str">
        <x:f>IF('Deal_Master_Wide'!$M$273="","",'Deal_Master_Wide'!$M$273)</x:f>
        <x:v>Review</x:v>
      </x:c>
      <x:c r="H1894" s="50" t="str">
        <x:v>Agenus Inc</x:v>
      </x:c>
      <x:c r="I1894" s="50" t="str">
        <x:v>Agenus Switzerland Inc</x:v>
      </x:c>
      <x:c r="J1894" s="50" t="n">
        <x:v>2014</x:v>
      </x:c>
      <x:c r="K1894" s="50" t="n">
        <x:v>-1</x:v>
      </x:c>
      <x:c r="L1894" s="50" t="n">
        <x:v>2013</x:v>
      </x:c>
      <x:c r="M1894" s="50" t="n">
        <x:v>0</x:v>
      </x:c>
      <x:c r="N1894" s="50" t="n">
        <x:v>0</x:v>
      </x:c>
      <x:c r="O1894" s="52" t="str">
        <x:f>IF($F1894="","",$F1894*$M1894)</x:f>
      </x:c>
      <x:c r="P1894" s="54" t="str">
        <x:f>IF('Deal_Master_Wide'!$BR$273="","",'Deal_Master_Wide'!$BR$273)</x:f>
      </x:c>
      <x:c r="Q1894" s="54" t="str">
        <x:f>IF('Deal_Master_Wide'!$BY$273="","",'Deal_Master_Wide'!$BY$273)</x:f>
      </x:c>
      <x:c r="R1894" s="54" t="str">
        <x:f>IF('Deal_Master_Wide'!$CF$273="","",'Deal_Master_Wide'!$CF$273)</x:f>
      </x:c>
      <x:c r="S1894" s="54" t="str">
        <x:f>IF('Deal_Master_Wide'!$CM$273="","",'Deal_Master_Wide'!$CM$273)</x:f>
      </x:c>
      <x:c r="T1894" s="54" t="str">
        <x:f>IF('Deal_Master_Wide'!$CT$273="","",'Deal_Master_Wide'!$CT$273)</x:f>
      </x:c>
      <x:c r="U1894" s="54" t="str">
        <x:f>IF('Deal_Master_Wide'!$DA$273="","",'Deal_Master_Wide'!$DA$273)</x:f>
      </x:c>
      <x:c r="V1894" s="56" t="str">
        <x:f>IF('Deal_Master_Wide'!$DH$273="","",'Deal_Master_Wide'!$DH$273)</x:f>
      </x:c>
      <x:c r="W1894" s="56" t="str">
        <x:f>IF('Deal_Master_Wide'!$DO$273="","",'Deal_Master_Wide'!$DO$273)</x:f>
      </x:c>
      <x:c r="X1894" s="56" t="str">
        <x:f>IF('Deal_Master_Wide'!$DV$273="","",'Deal_Master_Wide'!$DV$273)</x:f>
      </x:c>
      <x:c r="Y1894" s="118" t="str">
        <x:f>IF('Deal_Master_Wide'!$EC$273="","",'Deal_Master_Wide'!$EC$273)</x:f>
      </x:c>
      <x:c r="Z1894" s="118" t="str">
        <x:f>IF('Deal_Master_Wide'!$EJ$273="","",'Deal_Master_Wide'!$EJ$273)</x:f>
      </x:c>
      <x:c r="AA1894" s="52" t="str">
        <x:f>IF('Deal_Master_Wide'!$AL$273="","",'Deal_Master_Wide'!$AL$273)</x:f>
        <x:v>Unknown</x:v>
      </x:c>
      <x:c r="AB1894" s="54" t="n">
        <x:f>IF('Deal_Master_Wide'!$AF$273="","",'Deal_Master_Wide'!$AF$273)</x:f>
        <x:v>40</x:v>
      </x:c>
      <x:c r="AC1894" s="52" t="str">
        <x:f>IF(COUNT($P1894,$Q1894,$R1894,$S1894,$T1894,$U1894,$V1894,$W1894,$X1894)=9,"Yes","No")</x:f>
        <x:v>No</x:v>
      </x:c>
      <x:c r="AD1894" s="52" t="str">
        <x:f>IF(COUNT($Y1894,$Z1894)=2,"Yes","No")</x:f>
        <x:v>No</x:v>
      </x:c>
      <x:c r="AE1894" s="50" t="str"/>
      <x:c r="AF1894" t="str"/>
    </x:row>
    <x:row r="1895" ht="20" customHeight="1">
      <x:c r="A1895" s="50" t="str">
        <x:v>CTL-0271</x:v>
      </x:c>
      <x:c r="B1895" s="50" t="str">
        <x:v>Candidate alternative-rationale group</x:v>
      </x:c>
      <x:c r="C1895" s="52" t="str">
        <x:f>IF('Deal_Master_Wide'!$AU$273="","",'Deal_Master_Wide'!$AU$273)</x:f>
        <x:v>Not reviewed</x:v>
      </x:c>
      <x:c r="D1895" s="52" t="str">
        <x:f>IF('Deal_Master_Wide'!$AV$273="","",'Deal_Master_Wide'!$AV$273)</x:f>
        <x:v>Not assessed</x:v>
      </x:c>
      <x:c r="E1895" s="50" t="n">
        <x:v>0</x:v>
      </x:c>
      <x:c r="F1895" s="52" t="str">
        <x:f>IF(OR($C1895="High-confidence innovation-driven",$C1895="Medium-confidence innovation-driven"),1,IF($C1895="Clear alternative-rationale",0,""))</x:f>
      </x:c>
      <x:c r="G1895" s="52" t="str">
        <x:f>IF('Deal_Master_Wide'!$M$273="","",'Deal_Master_Wide'!$M$273)</x:f>
        <x:v>Review</x:v>
      </x:c>
      <x:c r="H1895" s="50" t="str">
        <x:v>Agenus Inc</x:v>
      </x:c>
      <x:c r="I1895" s="50" t="str">
        <x:v>Agenus Switzerland Inc</x:v>
      </x:c>
      <x:c r="J1895" s="50" t="n">
        <x:v>2014</x:v>
      </x:c>
      <x:c r="K1895" s="50" t="n">
        <x:v>0</x:v>
      </x:c>
      <x:c r="L1895" s="50" t="n">
        <x:v>2014</x:v>
      </x:c>
      <x:c r="M1895" s="50" t="n">
        <x:v>0</x:v>
      </x:c>
      <x:c r="N1895" s="50" t="n">
        <x:v>1</x:v>
      </x:c>
      <x:c r="O1895" s="52" t="str">
        <x:f>IF($F1895="","",$F1895*$M1895)</x:f>
      </x:c>
      <x:c r="P1895" s="54" t="str">
        <x:f>IF('Deal_Master_Wide'!$BS$273="","",'Deal_Master_Wide'!$BS$273)</x:f>
      </x:c>
      <x:c r="Q1895" s="54" t="str">
        <x:f>IF('Deal_Master_Wide'!$BZ$273="","",'Deal_Master_Wide'!$BZ$273)</x:f>
      </x:c>
      <x:c r="R1895" s="54" t="str">
        <x:f>IF('Deal_Master_Wide'!$CG$273="","",'Deal_Master_Wide'!$CG$273)</x:f>
      </x:c>
      <x:c r="S1895" s="54" t="str">
        <x:f>IF('Deal_Master_Wide'!$CN$273="","",'Deal_Master_Wide'!$CN$273)</x:f>
      </x:c>
      <x:c r="T1895" s="54" t="str">
        <x:f>IF('Deal_Master_Wide'!$CU$273="","",'Deal_Master_Wide'!$CU$273)</x:f>
      </x:c>
      <x:c r="U1895" s="54" t="str">
        <x:f>IF('Deal_Master_Wide'!$DB$273="","",'Deal_Master_Wide'!$DB$273)</x:f>
      </x:c>
      <x:c r="V1895" s="56" t="str">
        <x:f>IF('Deal_Master_Wide'!$DI$273="","",'Deal_Master_Wide'!$DI$273)</x:f>
      </x:c>
      <x:c r="W1895" s="56" t="str">
        <x:f>IF('Deal_Master_Wide'!$DP$273="","",'Deal_Master_Wide'!$DP$273)</x:f>
      </x:c>
      <x:c r="X1895" s="56" t="str">
        <x:f>IF('Deal_Master_Wide'!$DW$273="","",'Deal_Master_Wide'!$DW$273)</x:f>
      </x:c>
      <x:c r="Y1895" s="118" t="str">
        <x:f>IF('Deal_Master_Wide'!$ED$273="","",'Deal_Master_Wide'!$ED$273)</x:f>
      </x:c>
      <x:c r="Z1895" s="118" t="str">
        <x:f>IF('Deal_Master_Wide'!$EK$273="","",'Deal_Master_Wide'!$EK$273)</x:f>
      </x:c>
      <x:c r="AA1895" s="52" t="str">
        <x:f>IF('Deal_Master_Wide'!$AL$273="","",'Deal_Master_Wide'!$AL$273)</x:f>
        <x:v>Unknown</x:v>
      </x:c>
      <x:c r="AB1895" s="54" t="n">
        <x:f>IF('Deal_Master_Wide'!$AF$273="","",'Deal_Master_Wide'!$AF$273)</x:f>
        <x:v>40</x:v>
      </x:c>
      <x:c r="AC1895" s="52" t="str">
        <x:f>IF(COUNT($P1895,$Q1895,$R1895,$S1895,$T1895,$U1895,$V1895,$W1895,$X1895)=9,"Yes","No")</x:f>
        <x:v>No</x:v>
      </x:c>
      <x:c r="AD1895" s="52" t="str">
        <x:f>IF(COUNT($Y1895,$Z1895)=2,"Yes","No")</x:f>
        <x:v>No</x:v>
      </x:c>
      <x:c r="AE1895" s="50" t="str"/>
      <x:c r="AF1895" t="str"/>
    </x:row>
    <x:row r="1896" ht="20" customHeight="1">
      <x:c r="A1896" s="50" t="str">
        <x:v>CTL-0271</x:v>
      </x:c>
      <x:c r="B1896" s="50" t="str">
        <x:v>Candidate alternative-rationale group</x:v>
      </x:c>
      <x:c r="C1896" s="52" t="str">
        <x:f>IF('Deal_Master_Wide'!$AU$273="","",'Deal_Master_Wide'!$AU$273)</x:f>
        <x:v>Not reviewed</x:v>
      </x:c>
      <x:c r="D1896" s="52" t="str">
        <x:f>IF('Deal_Master_Wide'!$AV$273="","",'Deal_Master_Wide'!$AV$273)</x:f>
        <x:v>Not assessed</x:v>
      </x:c>
      <x:c r="E1896" s="50" t="n">
        <x:v>0</x:v>
      </x:c>
      <x:c r="F1896" s="52" t="str">
        <x:f>IF(OR($C1896="High-confidence innovation-driven",$C1896="Medium-confidence innovation-driven"),1,IF($C1896="Clear alternative-rationale",0,""))</x:f>
      </x:c>
      <x:c r="G1896" s="52" t="str">
        <x:f>IF('Deal_Master_Wide'!$M$273="","",'Deal_Master_Wide'!$M$273)</x:f>
        <x:v>Review</x:v>
      </x:c>
      <x:c r="H1896" s="50" t="str">
        <x:v>Agenus Inc</x:v>
      </x:c>
      <x:c r="I1896" s="50" t="str">
        <x:v>Agenus Switzerland Inc</x:v>
      </x:c>
      <x:c r="J1896" s="50" t="n">
        <x:v>2014</x:v>
      </x:c>
      <x:c r="K1896" s="50" t="n">
        <x:v>1</x:v>
      </x:c>
      <x:c r="L1896" s="50" t="n">
        <x:v>2015</x:v>
      </x:c>
      <x:c r="M1896" s="50" t="n">
        <x:v>1</x:v>
      </x:c>
      <x:c r="N1896" s="50" t="n">
        <x:v>1</x:v>
      </x:c>
      <x:c r="O1896" s="52" t="str">
        <x:f>IF($F1896="","",$F1896*$M1896)</x:f>
      </x:c>
      <x:c r="P1896" s="54" t="str">
        <x:f>IF('Deal_Master_Wide'!$BT$273="","",'Deal_Master_Wide'!$BT$273)</x:f>
      </x:c>
      <x:c r="Q1896" s="54" t="str">
        <x:f>IF('Deal_Master_Wide'!$CA$273="","",'Deal_Master_Wide'!$CA$273)</x:f>
      </x:c>
      <x:c r="R1896" s="54" t="str">
        <x:f>IF('Deal_Master_Wide'!$CH$273="","",'Deal_Master_Wide'!$CH$273)</x:f>
      </x:c>
      <x:c r="S1896" s="54" t="str">
        <x:f>IF('Deal_Master_Wide'!$CO$273="","",'Deal_Master_Wide'!$CO$273)</x:f>
      </x:c>
      <x:c r="T1896" s="54" t="str">
        <x:f>IF('Deal_Master_Wide'!$CV$273="","",'Deal_Master_Wide'!$CV$273)</x:f>
      </x:c>
      <x:c r="U1896" s="54" t="str">
        <x:f>IF('Deal_Master_Wide'!$DC$273="","",'Deal_Master_Wide'!$DC$273)</x:f>
      </x:c>
      <x:c r="V1896" s="56" t="str">
        <x:f>IF('Deal_Master_Wide'!$DJ$273="","",'Deal_Master_Wide'!$DJ$273)</x:f>
      </x:c>
      <x:c r="W1896" s="56" t="str">
        <x:f>IF('Deal_Master_Wide'!$DQ$273="","",'Deal_Master_Wide'!$DQ$273)</x:f>
      </x:c>
      <x:c r="X1896" s="56" t="str">
        <x:f>IF('Deal_Master_Wide'!$DX$273="","",'Deal_Master_Wide'!$DX$273)</x:f>
      </x:c>
      <x:c r="Y1896" s="118" t="str">
        <x:f>IF('Deal_Master_Wide'!$EE$273="","",'Deal_Master_Wide'!$EE$273)</x:f>
      </x:c>
      <x:c r="Z1896" s="118" t="str">
        <x:f>IF('Deal_Master_Wide'!$EL$273="","",'Deal_Master_Wide'!$EL$273)</x:f>
      </x:c>
      <x:c r="AA1896" s="52" t="str">
        <x:f>IF('Deal_Master_Wide'!$AL$273="","",'Deal_Master_Wide'!$AL$273)</x:f>
        <x:v>Unknown</x:v>
      </x:c>
      <x:c r="AB1896" s="54" t="n">
        <x:f>IF('Deal_Master_Wide'!$AF$273="","",'Deal_Master_Wide'!$AF$273)</x:f>
        <x:v>40</x:v>
      </x:c>
      <x:c r="AC1896" s="52" t="str">
        <x:f>IF(COUNT($P1896,$Q1896,$R1896,$S1896,$T1896,$U1896,$V1896,$W1896,$X1896)=9,"Yes","No")</x:f>
        <x:v>No</x:v>
      </x:c>
      <x:c r="AD1896" s="52" t="str">
        <x:f>IF(COUNT($Y1896,$Z1896)=2,"Yes","No")</x:f>
        <x:v>No</x:v>
      </x:c>
      <x:c r="AE1896" s="50" t="str"/>
      <x:c r="AF1896" t="str"/>
    </x:row>
    <x:row r="1897" ht="20" customHeight="1">
      <x:c r="A1897" s="50" t="str">
        <x:v>CTL-0271</x:v>
      </x:c>
      <x:c r="B1897" s="50" t="str">
        <x:v>Candidate alternative-rationale group</x:v>
      </x:c>
      <x:c r="C1897" s="52" t="str">
        <x:f>IF('Deal_Master_Wide'!$AU$273="","",'Deal_Master_Wide'!$AU$273)</x:f>
        <x:v>Not reviewed</x:v>
      </x:c>
      <x:c r="D1897" s="52" t="str">
        <x:f>IF('Deal_Master_Wide'!$AV$273="","",'Deal_Master_Wide'!$AV$273)</x:f>
        <x:v>Not assessed</x:v>
      </x:c>
      <x:c r="E1897" s="50" t="n">
        <x:v>0</x:v>
      </x:c>
      <x:c r="F1897" s="52" t="str">
        <x:f>IF(OR($C1897="High-confidence innovation-driven",$C1897="Medium-confidence innovation-driven"),1,IF($C1897="Clear alternative-rationale",0,""))</x:f>
      </x:c>
      <x:c r="G1897" s="52" t="str">
        <x:f>IF('Deal_Master_Wide'!$M$273="","",'Deal_Master_Wide'!$M$273)</x:f>
        <x:v>Review</x:v>
      </x:c>
      <x:c r="H1897" s="50" t="str">
        <x:v>Agenus Inc</x:v>
      </x:c>
      <x:c r="I1897" s="50" t="str">
        <x:v>Agenus Switzerland Inc</x:v>
      </x:c>
      <x:c r="J1897" s="50" t="n">
        <x:v>2014</x:v>
      </x:c>
      <x:c r="K1897" s="50" t="n">
        <x:v>2</x:v>
      </x:c>
      <x:c r="L1897" s="50" t="n">
        <x:v>2016</x:v>
      </x:c>
      <x:c r="M1897" s="50" t="n">
        <x:v>1</x:v>
      </x:c>
      <x:c r="N1897" s="50" t="n">
        <x:v>1</x:v>
      </x:c>
      <x:c r="O1897" s="52" t="str">
        <x:f>IF($F1897="","",$F1897*$M1897)</x:f>
      </x:c>
      <x:c r="P1897" s="54" t="str">
        <x:f>IF('Deal_Master_Wide'!$BU$273="","",'Deal_Master_Wide'!$BU$273)</x:f>
      </x:c>
      <x:c r="Q1897" s="54" t="str">
        <x:f>IF('Deal_Master_Wide'!$CB$273="","",'Deal_Master_Wide'!$CB$273)</x:f>
      </x:c>
      <x:c r="R1897" s="54" t="str">
        <x:f>IF('Deal_Master_Wide'!$CI$273="","",'Deal_Master_Wide'!$CI$273)</x:f>
      </x:c>
      <x:c r="S1897" s="54" t="str">
        <x:f>IF('Deal_Master_Wide'!$CP$273="","",'Deal_Master_Wide'!$CP$273)</x:f>
      </x:c>
      <x:c r="T1897" s="54" t="str">
        <x:f>IF('Deal_Master_Wide'!$CW$273="","",'Deal_Master_Wide'!$CW$273)</x:f>
      </x:c>
      <x:c r="U1897" s="54" t="str">
        <x:f>IF('Deal_Master_Wide'!$DD$273="","",'Deal_Master_Wide'!$DD$273)</x:f>
      </x:c>
      <x:c r="V1897" s="56" t="str">
        <x:f>IF('Deal_Master_Wide'!$DK$273="","",'Deal_Master_Wide'!$DK$273)</x:f>
      </x:c>
      <x:c r="W1897" s="56" t="str">
        <x:f>IF('Deal_Master_Wide'!$DR$273="","",'Deal_Master_Wide'!$DR$273)</x:f>
      </x:c>
      <x:c r="X1897" s="56" t="str">
        <x:f>IF('Deal_Master_Wide'!$DY$273="","",'Deal_Master_Wide'!$DY$273)</x:f>
      </x:c>
      <x:c r="Y1897" s="118" t="str">
        <x:f>IF('Deal_Master_Wide'!$EF$273="","",'Deal_Master_Wide'!$EF$273)</x:f>
      </x:c>
      <x:c r="Z1897" s="118" t="str">
        <x:f>IF('Deal_Master_Wide'!$EM$273="","",'Deal_Master_Wide'!$EM$273)</x:f>
      </x:c>
      <x:c r="AA1897" s="52" t="str">
        <x:f>IF('Deal_Master_Wide'!$AL$273="","",'Deal_Master_Wide'!$AL$273)</x:f>
        <x:v>Unknown</x:v>
      </x:c>
      <x:c r="AB1897" s="54" t="n">
        <x:f>IF('Deal_Master_Wide'!$AF$273="","",'Deal_Master_Wide'!$AF$273)</x:f>
        <x:v>40</x:v>
      </x:c>
      <x:c r="AC1897" s="52" t="str">
        <x:f>IF(COUNT($P1897,$Q1897,$R1897,$S1897,$T1897,$U1897,$V1897,$W1897,$X1897)=9,"Yes","No")</x:f>
        <x:v>No</x:v>
      </x:c>
      <x:c r="AD1897" s="52" t="str">
        <x:f>IF(COUNT($Y1897,$Z1897)=2,"Yes","No")</x:f>
        <x:v>No</x:v>
      </x:c>
      <x:c r="AE1897" s="50" t="str"/>
      <x:c r="AF1897" t="str"/>
    </x:row>
    <x:row r="1898" ht="20" customHeight="1">
      <x:c r="A1898" s="50" t="str">
        <x:v>CTL-0271</x:v>
      </x:c>
      <x:c r="B1898" s="50" t="str">
        <x:v>Candidate alternative-rationale group</x:v>
      </x:c>
      <x:c r="C1898" s="52" t="str">
        <x:f>IF('Deal_Master_Wide'!$AU$273="","",'Deal_Master_Wide'!$AU$273)</x:f>
        <x:v>Not reviewed</x:v>
      </x:c>
      <x:c r="D1898" s="52" t="str">
        <x:f>IF('Deal_Master_Wide'!$AV$273="","",'Deal_Master_Wide'!$AV$273)</x:f>
        <x:v>Not assessed</x:v>
      </x:c>
      <x:c r="E1898" s="50" t="n">
        <x:v>0</x:v>
      </x:c>
      <x:c r="F1898" s="52" t="str">
        <x:f>IF(OR($C1898="High-confidence innovation-driven",$C1898="Medium-confidence innovation-driven"),1,IF($C1898="Clear alternative-rationale",0,""))</x:f>
      </x:c>
      <x:c r="G1898" s="52" t="str">
        <x:f>IF('Deal_Master_Wide'!$M$273="","",'Deal_Master_Wide'!$M$273)</x:f>
        <x:v>Review</x:v>
      </x:c>
      <x:c r="H1898" s="50" t="str">
        <x:v>Agenus Inc</x:v>
      </x:c>
      <x:c r="I1898" s="50" t="str">
        <x:v>Agenus Switzerland Inc</x:v>
      </x:c>
      <x:c r="J1898" s="50" t="n">
        <x:v>2014</x:v>
      </x:c>
      <x:c r="K1898" s="50" t="n">
        <x:v>3</x:v>
      </x:c>
      <x:c r="L1898" s="50" t="n">
        <x:v>2017</x:v>
      </x:c>
      <x:c r="M1898" s="50" t="n">
        <x:v>1</x:v>
      </x:c>
      <x:c r="N1898" s="50" t="n">
        <x:v>1</x:v>
      </x:c>
      <x:c r="O1898" s="52" t="str">
        <x:f>IF($F1898="","",$F1898*$M1898)</x:f>
      </x:c>
      <x:c r="P1898" s="54" t="str">
        <x:f>IF('Deal_Master_Wide'!$BV$273="","",'Deal_Master_Wide'!$BV$273)</x:f>
      </x:c>
      <x:c r="Q1898" s="54" t="str">
        <x:f>IF('Deal_Master_Wide'!$CC$273="","",'Deal_Master_Wide'!$CC$273)</x:f>
      </x:c>
      <x:c r="R1898" s="54" t="str">
        <x:f>IF('Deal_Master_Wide'!$CJ$273="","",'Deal_Master_Wide'!$CJ$273)</x:f>
      </x:c>
      <x:c r="S1898" s="54" t="str">
        <x:f>IF('Deal_Master_Wide'!$CQ$273="","",'Deal_Master_Wide'!$CQ$273)</x:f>
      </x:c>
      <x:c r="T1898" s="54" t="str">
        <x:f>IF('Deal_Master_Wide'!$CX$273="","",'Deal_Master_Wide'!$CX$273)</x:f>
      </x:c>
      <x:c r="U1898" s="54" t="str">
        <x:f>IF('Deal_Master_Wide'!$DE$273="","",'Deal_Master_Wide'!$DE$273)</x:f>
      </x:c>
      <x:c r="V1898" s="56" t="str">
        <x:f>IF('Deal_Master_Wide'!$DL$273="","",'Deal_Master_Wide'!$DL$273)</x:f>
      </x:c>
      <x:c r="W1898" s="56" t="str">
        <x:f>IF('Deal_Master_Wide'!$DS$273="","",'Deal_Master_Wide'!$DS$273)</x:f>
      </x:c>
      <x:c r="X1898" s="56" t="str">
        <x:f>IF('Deal_Master_Wide'!$DZ$273="","",'Deal_Master_Wide'!$DZ$273)</x:f>
      </x:c>
      <x:c r="Y1898" s="118" t="str">
        <x:f>IF('Deal_Master_Wide'!$EG$273="","",'Deal_Master_Wide'!$EG$273)</x:f>
      </x:c>
      <x:c r="Z1898" s="118" t="str">
        <x:f>IF('Deal_Master_Wide'!$EN$273="","",'Deal_Master_Wide'!$EN$273)</x:f>
      </x:c>
      <x:c r="AA1898" s="52" t="str">
        <x:f>IF('Deal_Master_Wide'!$AL$273="","",'Deal_Master_Wide'!$AL$273)</x:f>
        <x:v>Unknown</x:v>
      </x:c>
      <x:c r="AB1898" s="54" t="n">
        <x:f>IF('Deal_Master_Wide'!$AF$273="","",'Deal_Master_Wide'!$AF$273)</x:f>
        <x:v>40</x:v>
      </x:c>
      <x:c r="AC1898" s="52" t="str">
        <x:f>IF(COUNT($P1898,$Q1898,$R1898,$S1898,$T1898,$U1898,$V1898,$W1898,$X1898)=9,"Yes","No")</x:f>
        <x:v>No</x:v>
      </x:c>
      <x:c r="AD1898" s="52" t="str">
        <x:f>IF(COUNT($Y1898,$Z1898)=2,"Yes","No")</x:f>
        <x:v>No</x:v>
      </x:c>
      <x:c r="AE1898" s="50" t="str"/>
      <x:c r="AF1898" t="str"/>
    </x:row>
    <x:row r="1899" ht="20" customHeight="1">
      <x:c r="A1899" s="50" t="str">
        <x:v>CTL-0272</x:v>
      </x:c>
      <x:c r="B1899" s="50" t="str">
        <x:v>Candidate alternative-rationale group</x:v>
      </x:c>
      <x:c r="C1899" s="52" t="str">
        <x:f>IF('Deal_Master_Wide'!$AU$274="","",'Deal_Master_Wide'!$AU$274)</x:f>
        <x:v>Not reviewed</x:v>
      </x:c>
      <x:c r="D1899" s="52" t="str">
        <x:f>IF('Deal_Master_Wide'!$AV$274="","",'Deal_Master_Wide'!$AV$274)</x:f>
        <x:v>Not assessed</x:v>
      </x:c>
      <x:c r="E1899" s="50" t="n">
        <x:v>0</x:v>
      </x:c>
      <x:c r="F1899" s="52" t="str">
        <x:f>IF(OR($C1899="High-confidence innovation-driven",$C1899="Medium-confidence innovation-driven"),1,IF($C1899="Clear alternative-rationale",0,""))</x:f>
      </x:c>
      <x:c r="G1899" s="52" t="str">
        <x:f>IF('Deal_Master_Wide'!$M$274="","",'Deal_Master_Wide'!$M$274)</x:f>
        <x:v>Review</x:v>
      </x:c>
      <x:c r="H1899" s="50" t="str">
        <x:v>Aratana Therapeutics, Inc.</x:v>
      </x:c>
      <x:c r="I1899" s="50" t="str">
        <x:v>Okapi Sciences NV</x:v>
      </x:c>
      <x:c r="J1899" s="50" t="n">
        <x:v>2014</x:v>
      </x:c>
      <x:c r="K1899" s="50" t="n">
        <x:v>-3</x:v>
      </x:c>
      <x:c r="L1899" s="50" t="n">
        <x:v>2011</x:v>
      </x:c>
      <x:c r="M1899" s="50" t="n">
        <x:v>0</x:v>
      </x:c>
      <x:c r="N1899" s="50" t="n">
        <x:v>0</x:v>
      </x:c>
      <x:c r="O1899" s="52" t="str">
        <x:f>IF($F1899="","",$F1899*$M1899)</x:f>
      </x:c>
      <x:c r="P1899" s="54" t="str">
        <x:f>IF('Deal_Master_Wide'!$BP$274="","",'Deal_Master_Wide'!$BP$274)</x:f>
      </x:c>
      <x:c r="Q1899" s="54" t="str">
        <x:f>IF('Deal_Master_Wide'!$BW$274="","",'Deal_Master_Wide'!$BW$274)</x:f>
      </x:c>
      <x:c r="R1899" s="54" t="str">
        <x:f>IF('Deal_Master_Wide'!$CD$274="","",'Deal_Master_Wide'!$CD$274)</x:f>
      </x:c>
      <x:c r="S1899" s="54" t="str">
        <x:f>IF('Deal_Master_Wide'!$CK$274="","",'Deal_Master_Wide'!$CK$274)</x:f>
      </x:c>
      <x:c r="T1899" s="54" t="str">
        <x:f>IF('Deal_Master_Wide'!$CR$274="","",'Deal_Master_Wide'!$CR$274)</x:f>
      </x:c>
      <x:c r="U1899" s="54" t="str">
        <x:f>IF('Deal_Master_Wide'!$CY$274="","",'Deal_Master_Wide'!$CY$274)</x:f>
      </x:c>
      <x:c r="V1899" s="56" t="str">
        <x:f>IF('Deal_Master_Wide'!$DF$274="","",'Deal_Master_Wide'!$DF$274)</x:f>
      </x:c>
      <x:c r="W1899" s="56" t="str">
        <x:f>IF('Deal_Master_Wide'!$DM$274="","",'Deal_Master_Wide'!$DM$274)</x:f>
      </x:c>
      <x:c r="X1899" s="56" t="str">
        <x:f>IF('Deal_Master_Wide'!$DT$274="","",'Deal_Master_Wide'!$DT$274)</x:f>
      </x:c>
      <x:c r="Y1899" s="118" t="str">
        <x:f>IF('Deal_Master_Wide'!$EA$274="","",'Deal_Master_Wide'!$EA$274)</x:f>
      </x:c>
      <x:c r="Z1899" s="118" t="str">
        <x:f>IF('Deal_Master_Wide'!$EH$274="","",'Deal_Master_Wide'!$EH$274)</x:f>
      </x:c>
      <x:c r="AA1899" s="52" t="str">
        <x:f>IF('Deal_Master_Wide'!$AL$274="","",'Deal_Master_Wide'!$AL$274)</x:f>
        <x:v>Unknown</x:v>
      </x:c>
      <x:c r="AB1899" s="54" t="n">
        <x:f>IF('Deal_Master_Wide'!$AF$274="","",'Deal_Master_Wide'!$AF$274)</x:f>
        <x:v>45</x:v>
      </x:c>
      <x:c r="AC1899" s="52" t="str">
        <x:f>IF(COUNT($P1899,$Q1899,$R1899,$S1899,$T1899,$U1899,$V1899,$W1899,$X1899)=9,"Yes","No")</x:f>
        <x:v>No</x:v>
      </x:c>
      <x:c r="AD1899" s="52" t="str">
        <x:f>IF(COUNT($Y1899,$Z1899)=2,"Yes","No")</x:f>
        <x:v>No</x:v>
      </x:c>
      <x:c r="AE1899" s="50" t="str"/>
      <x:c r="AF1899" t="str"/>
    </x:row>
    <x:row r="1900" ht="20" customHeight="1">
      <x:c r="A1900" s="50" t="str">
        <x:v>CTL-0272</x:v>
      </x:c>
      <x:c r="B1900" s="50" t="str">
        <x:v>Candidate alternative-rationale group</x:v>
      </x:c>
      <x:c r="C1900" s="52" t="str">
        <x:f>IF('Deal_Master_Wide'!$AU$274="","",'Deal_Master_Wide'!$AU$274)</x:f>
        <x:v>Not reviewed</x:v>
      </x:c>
      <x:c r="D1900" s="52" t="str">
        <x:f>IF('Deal_Master_Wide'!$AV$274="","",'Deal_Master_Wide'!$AV$274)</x:f>
        <x:v>Not assessed</x:v>
      </x:c>
      <x:c r="E1900" s="50" t="n">
        <x:v>0</x:v>
      </x:c>
      <x:c r="F1900" s="52" t="str">
        <x:f>IF(OR($C1900="High-confidence innovation-driven",$C1900="Medium-confidence innovation-driven"),1,IF($C1900="Clear alternative-rationale",0,""))</x:f>
      </x:c>
      <x:c r="G1900" s="52" t="str">
        <x:f>IF('Deal_Master_Wide'!$M$274="","",'Deal_Master_Wide'!$M$274)</x:f>
        <x:v>Review</x:v>
      </x:c>
      <x:c r="H1900" s="50" t="str">
        <x:v>Aratana Therapeutics, Inc.</x:v>
      </x:c>
      <x:c r="I1900" s="50" t="str">
        <x:v>Okapi Sciences NV</x:v>
      </x:c>
      <x:c r="J1900" s="50" t="n">
        <x:v>2014</x:v>
      </x:c>
      <x:c r="K1900" s="50" t="n">
        <x:v>-2</x:v>
      </x:c>
      <x:c r="L1900" s="50" t="n">
        <x:v>2012</x:v>
      </x:c>
      <x:c r="M1900" s="50" t="n">
        <x:v>0</x:v>
      </x:c>
      <x:c r="N1900" s="50" t="n">
        <x:v>0</x:v>
      </x:c>
      <x:c r="O1900" s="52" t="str">
        <x:f>IF($F1900="","",$F1900*$M1900)</x:f>
      </x:c>
      <x:c r="P1900" s="54" t="str">
        <x:f>IF('Deal_Master_Wide'!$BQ$274="","",'Deal_Master_Wide'!$BQ$274)</x:f>
      </x:c>
      <x:c r="Q1900" s="54" t="str">
        <x:f>IF('Deal_Master_Wide'!$BX$274="","",'Deal_Master_Wide'!$BX$274)</x:f>
      </x:c>
      <x:c r="R1900" s="54" t="str">
        <x:f>IF('Deal_Master_Wide'!$CE$274="","",'Deal_Master_Wide'!$CE$274)</x:f>
      </x:c>
      <x:c r="S1900" s="54" t="str">
        <x:f>IF('Deal_Master_Wide'!$CL$274="","",'Deal_Master_Wide'!$CL$274)</x:f>
      </x:c>
      <x:c r="T1900" s="54" t="str">
        <x:f>IF('Deal_Master_Wide'!$CS$274="","",'Deal_Master_Wide'!$CS$274)</x:f>
      </x:c>
      <x:c r="U1900" s="54" t="str">
        <x:f>IF('Deal_Master_Wide'!$CZ$274="","",'Deal_Master_Wide'!$CZ$274)</x:f>
      </x:c>
      <x:c r="V1900" s="56" t="str">
        <x:f>IF('Deal_Master_Wide'!$DG$274="","",'Deal_Master_Wide'!$DG$274)</x:f>
      </x:c>
      <x:c r="W1900" s="56" t="str">
        <x:f>IF('Deal_Master_Wide'!$DN$274="","",'Deal_Master_Wide'!$DN$274)</x:f>
      </x:c>
      <x:c r="X1900" s="56" t="str">
        <x:f>IF('Deal_Master_Wide'!$DU$274="","",'Deal_Master_Wide'!$DU$274)</x:f>
      </x:c>
      <x:c r="Y1900" s="118" t="str">
        <x:f>IF('Deal_Master_Wide'!$EB$274="","",'Deal_Master_Wide'!$EB$274)</x:f>
      </x:c>
      <x:c r="Z1900" s="118" t="str">
        <x:f>IF('Deal_Master_Wide'!$EI$274="","",'Deal_Master_Wide'!$EI$274)</x:f>
      </x:c>
      <x:c r="AA1900" s="52" t="str">
        <x:f>IF('Deal_Master_Wide'!$AL$274="","",'Deal_Master_Wide'!$AL$274)</x:f>
        <x:v>Unknown</x:v>
      </x:c>
      <x:c r="AB1900" s="54" t="n">
        <x:f>IF('Deal_Master_Wide'!$AF$274="","",'Deal_Master_Wide'!$AF$274)</x:f>
        <x:v>45</x:v>
      </x:c>
      <x:c r="AC1900" s="52" t="str">
        <x:f>IF(COUNT($P1900,$Q1900,$R1900,$S1900,$T1900,$U1900,$V1900,$W1900,$X1900)=9,"Yes","No")</x:f>
        <x:v>No</x:v>
      </x:c>
      <x:c r="AD1900" s="52" t="str">
        <x:f>IF(COUNT($Y1900,$Z1900)=2,"Yes","No")</x:f>
        <x:v>No</x:v>
      </x:c>
      <x:c r="AE1900" s="50" t="str"/>
      <x:c r="AF1900" t="str"/>
    </x:row>
    <x:row r="1901" ht="20" customHeight="1">
      <x:c r="A1901" s="50" t="str">
        <x:v>CTL-0272</x:v>
      </x:c>
      <x:c r="B1901" s="50" t="str">
        <x:v>Candidate alternative-rationale group</x:v>
      </x:c>
      <x:c r="C1901" s="52" t="str">
        <x:f>IF('Deal_Master_Wide'!$AU$274="","",'Deal_Master_Wide'!$AU$274)</x:f>
        <x:v>Not reviewed</x:v>
      </x:c>
      <x:c r="D1901" s="52" t="str">
        <x:f>IF('Deal_Master_Wide'!$AV$274="","",'Deal_Master_Wide'!$AV$274)</x:f>
        <x:v>Not assessed</x:v>
      </x:c>
      <x:c r="E1901" s="50" t="n">
        <x:v>0</x:v>
      </x:c>
      <x:c r="F1901" s="52" t="str">
        <x:f>IF(OR($C1901="High-confidence innovation-driven",$C1901="Medium-confidence innovation-driven"),1,IF($C1901="Clear alternative-rationale",0,""))</x:f>
      </x:c>
      <x:c r="G1901" s="52" t="str">
        <x:f>IF('Deal_Master_Wide'!$M$274="","",'Deal_Master_Wide'!$M$274)</x:f>
        <x:v>Review</x:v>
      </x:c>
      <x:c r="H1901" s="50" t="str">
        <x:v>Aratana Therapeutics, Inc.</x:v>
      </x:c>
      <x:c r="I1901" s="50" t="str">
        <x:v>Okapi Sciences NV</x:v>
      </x:c>
      <x:c r="J1901" s="50" t="n">
        <x:v>2014</x:v>
      </x:c>
      <x:c r="K1901" s="50" t="n">
        <x:v>-1</x:v>
      </x:c>
      <x:c r="L1901" s="50" t="n">
        <x:v>2013</x:v>
      </x:c>
      <x:c r="M1901" s="50" t="n">
        <x:v>0</x:v>
      </x:c>
      <x:c r="N1901" s="50" t="n">
        <x:v>0</x:v>
      </x:c>
      <x:c r="O1901" s="52" t="str">
        <x:f>IF($F1901="","",$F1901*$M1901)</x:f>
      </x:c>
      <x:c r="P1901" s="54" t="str">
        <x:f>IF('Deal_Master_Wide'!$BR$274="","",'Deal_Master_Wide'!$BR$274)</x:f>
      </x:c>
      <x:c r="Q1901" s="54" t="str">
        <x:f>IF('Deal_Master_Wide'!$BY$274="","",'Deal_Master_Wide'!$BY$274)</x:f>
      </x:c>
      <x:c r="R1901" s="54" t="str">
        <x:f>IF('Deal_Master_Wide'!$CF$274="","",'Deal_Master_Wide'!$CF$274)</x:f>
      </x:c>
      <x:c r="S1901" s="54" t="str">
        <x:f>IF('Deal_Master_Wide'!$CM$274="","",'Deal_Master_Wide'!$CM$274)</x:f>
      </x:c>
      <x:c r="T1901" s="54" t="str">
        <x:f>IF('Deal_Master_Wide'!$CT$274="","",'Deal_Master_Wide'!$CT$274)</x:f>
      </x:c>
      <x:c r="U1901" s="54" t="str">
        <x:f>IF('Deal_Master_Wide'!$DA$274="","",'Deal_Master_Wide'!$DA$274)</x:f>
      </x:c>
      <x:c r="V1901" s="56" t="str">
        <x:f>IF('Deal_Master_Wide'!$DH$274="","",'Deal_Master_Wide'!$DH$274)</x:f>
      </x:c>
      <x:c r="W1901" s="56" t="str">
        <x:f>IF('Deal_Master_Wide'!$DO$274="","",'Deal_Master_Wide'!$DO$274)</x:f>
      </x:c>
      <x:c r="X1901" s="56" t="str">
        <x:f>IF('Deal_Master_Wide'!$DV$274="","",'Deal_Master_Wide'!$DV$274)</x:f>
      </x:c>
      <x:c r="Y1901" s="118" t="str">
        <x:f>IF('Deal_Master_Wide'!$EC$274="","",'Deal_Master_Wide'!$EC$274)</x:f>
      </x:c>
      <x:c r="Z1901" s="118" t="str">
        <x:f>IF('Deal_Master_Wide'!$EJ$274="","",'Deal_Master_Wide'!$EJ$274)</x:f>
      </x:c>
      <x:c r="AA1901" s="52" t="str">
        <x:f>IF('Deal_Master_Wide'!$AL$274="","",'Deal_Master_Wide'!$AL$274)</x:f>
        <x:v>Unknown</x:v>
      </x:c>
      <x:c r="AB1901" s="54" t="n">
        <x:f>IF('Deal_Master_Wide'!$AF$274="","",'Deal_Master_Wide'!$AF$274)</x:f>
        <x:v>45</x:v>
      </x:c>
      <x:c r="AC1901" s="52" t="str">
        <x:f>IF(COUNT($P1901,$Q1901,$R1901,$S1901,$T1901,$U1901,$V1901,$W1901,$X1901)=9,"Yes","No")</x:f>
        <x:v>No</x:v>
      </x:c>
      <x:c r="AD1901" s="52" t="str">
        <x:f>IF(COUNT($Y1901,$Z1901)=2,"Yes","No")</x:f>
        <x:v>No</x:v>
      </x:c>
      <x:c r="AE1901" s="50" t="str"/>
      <x:c r="AF1901" t="str"/>
    </x:row>
    <x:row r="1902" ht="20" customHeight="1">
      <x:c r="A1902" s="50" t="str">
        <x:v>CTL-0272</x:v>
      </x:c>
      <x:c r="B1902" s="50" t="str">
        <x:v>Candidate alternative-rationale group</x:v>
      </x:c>
      <x:c r="C1902" s="52" t="str">
        <x:f>IF('Deal_Master_Wide'!$AU$274="","",'Deal_Master_Wide'!$AU$274)</x:f>
        <x:v>Not reviewed</x:v>
      </x:c>
      <x:c r="D1902" s="52" t="str">
        <x:f>IF('Deal_Master_Wide'!$AV$274="","",'Deal_Master_Wide'!$AV$274)</x:f>
        <x:v>Not assessed</x:v>
      </x:c>
      <x:c r="E1902" s="50" t="n">
        <x:v>0</x:v>
      </x:c>
      <x:c r="F1902" s="52" t="str">
        <x:f>IF(OR($C1902="High-confidence innovation-driven",$C1902="Medium-confidence innovation-driven"),1,IF($C1902="Clear alternative-rationale",0,""))</x:f>
      </x:c>
      <x:c r="G1902" s="52" t="str">
        <x:f>IF('Deal_Master_Wide'!$M$274="","",'Deal_Master_Wide'!$M$274)</x:f>
        <x:v>Review</x:v>
      </x:c>
      <x:c r="H1902" s="50" t="str">
        <x:v>Aratana Therapeutics, Inc.</x:v>
      </x:c>
      <x:c r="I1902" s="50" t="str">
        <x:v>Okapi Sciences NV</x:v>
      </x:c>
      <x:c r="J1902" s="50" t="n">
        <x:v>2014</x:v>
      </x:c>
      <x:c r="K1902" s="50" t="n">
        <x:v>0</x:v>
      </x:c>
      <x:c r="L1902" s="50" t="n">
        <x:v>2014</x:v>
      </x:c>
      <x:c r="M1902" s="50" t="n">
        <x:v>0</x:v>
      </x:c>
      <x:c r="N1902" s="50" t="n">
        <x:v>1</x:v>
      </x:c>
      <x:c r="O1902" s="52" t="str">
        <x:f>IF($F1902="","",$F1902*$M1902)</x:f>
      </x:c>
      <x:c r="P1902" s="54" t="str">
        <x:f>IF('Deal_Master_Wide'!$BS$274="","",'Deal_Master_Wide'!$BS$274)</x:f>
      </x:c>
      <x:c r="Q1902" s="54" t="str">
        <x:f>IF('Deal_Master_Wide'!$BZ$274="","",'Deal_Master_Wide'!$BZ$274)</x:f>
      </x:c>
      <x:c r="R1902" s="54" t="str">
        <x:f>IF('Deal_Master_Wide'!$CG$274="","",'Deal_Master_Wide'!$CG$274)</x:f>
      </x:c>
      <x:c r="S1902" s="54" t="str">
        <x:f>IF('Deal_Master_Wide'!$CN$274="","",'Deal_Master_Wide'!$CN$274)</x:f>
      </x:c>
      <x:c r="T1902" s="54" t="str">
        <x:f>IF('Deal_Master_Wide'!$CU$274="","",'Deal_Master_Wide'!$CU$274)</x:f>
      </x:c>
      <x:c r="U1902" s="54" t="str">
        <x:f>IF('Deal_Master_Wide'!$DB$274="","",'Deal_Master_Wide'!$DB$274)</x:f>
      </x:c>
      <x:c r="V1902" s="56" t="str">
        <x:f>IF('Deal_Master_Wide'!$DI$274="","",'Deal_Master_Wide'!$DI$274)</x:f>
      </x:c>
      <x:c r="W1902" s="56" t="str">
        <x:f>IF('Deal_Master_Wide'!$DP$274="","",'Deal_Master_Wide'!$DP$274)</x:f>
      </x:c>
      <x:c r="X1902" s="56" t="str">
        <x:f>IF('Deal_Master_Wide'!$DW$274="","",'Deal_Master_Wide'!$DW$274)</x:f>
      </x:c>
      <x:c r="Y1902" s="118" t="str">
        <x:f>IF('Deal_Master_Wide'!$ED$274="","",'Deal_Master_Wide'!$ED$274)</x:f>
      </x:c>
      <x:c r="Z1902" s="118" t="str">
        <x:f>IF('Deal_Master_Wide'!$EK$274="","",'Deal_Master_Wide'!$EK$274)</x:f>
      </x:c>
      <x:c r="AA1902" s="52" t="str">
        <x:f>IF('Deal_Master_Wide'!$AL$274="","",'Deal_Master_Wide'!$AL$274)</x:f>
        <x:v>Unknown</x:v>
      </x:c>
      <x:c r="AB1902" s="54" t="n">
        <x:f>IF('Deal_Master_Wide'!$AF$274="","",'Deal_Master_Wide'!$AF$274)</x:f>
        <x:v>45</x:v>
      </x:c>
      <x:c r="AC1902" s="52" t="str">
        <x:f>IF(COUNT($P1902,$Q1902,$R1902,$S1902,$T1902,$U1902,$V1902,$W1902,$X1902)=9,"Yes","No")</x:f>
        <x:v>No</x:v>
      </x:c>
      <x:c r="AD1902" s="52" t="str">
        <x:f>IF(COUNT($Y1902,$Z1902)=2,"Yes","No")</x:f>
        <x:v>No</x:v>
      </x:c>
      <x:c r="AE1902" s="50" t="str"/>
      <x:c r="AF1902" t="str"/>
    </x:row>
    <x:row r="1903" ht="20" customHeight="1">
      <x:c r="A1903" s="50" t="str">
        <x:v>CTL-0272</x:v>
      </x:c>
      <x:c r="B1903" s="50" t="str">
        <x:v>Candidate alternative-rationale group</x:v>
      </x:c>
      <x:c r="C1903" s="52" t="str">
        <x:f>IF('Deal_Master_Wide'!$AU$274="","",'Deal_Master_Wide'!$AU$274)</x:f>
        <x:v>Not reviewed</x:v>
      </x:c>
      <x:c r="D1903" s="52" t="str">
        <x:f>IF('Deal_Master_Wide'!$AV$274="","",'Deal_Master_Wide'!$AV$274)</x:f>
        <x:v>Not assessed</x:v>
      </x:c>
      <x:c r="E1903" s="50" t="n">
        <x:v>0</x:v>
      </x:c>
      <x:c r="F1903" s="52" t="str">
        <x:f>IF(OR($C1903="High-confidence innovation-driven",$C1903="Medium-confidence innovation-driven"),1,IF($C1903="Clear alternative-rationale",0,""))</x:f>
      </x:c>
      <x:c r="G1903" s="52" t="str">
        <x:f>IF('Deal_Master_Wide'!$M$274="","",'Deal_Master_Wide'!$M$274)</x:f>
        <x:v>Review</x:v>
      </x:c>
      <x:c r="H1903" s="50" t="str">
        <x:v>Aratana Therapeutics, Inc.</x:v>
      </x:c>
      <x:c r="I1903" s="50" t="str">
        <x:v>Okapi Sciences NV</x:v>
      </x:c>
      <x:c r="J1903" s="50" t="n">
        <x:v>2014</x:v>
      </x:c>
      <x:c r="K1903" s="50" t="n">
        <x:v>1</x:v>
      </x:c>
      <x:c r="L1903" s="50" t="n">
        <x:v>2015</x:v>
      </x:c>
      <x:c r="M1903" s="50" t="n">
        <x:v>1</x:v>
      </x:c>
      <x:c r="N1903" s="50" t="n">
        <x:v>1</x:v>
      </x:c>
      <x:c r="O1903" s="52" t="str">
        <x:f>IF($F1903="","",$F1903*$M1903)</x:f>
      </x:c>
      <x:c r="P1903" s="54" t="str">
        <x:f>IF('Deal_Master_Wide'!$BT$274="","",'Deal_Master_Wide'!$BT$274)</x:f>
      </x:c>
      <x:c r="Q1903" s="54" t="str">
        <x:f>IF('Deal_Master_Wide'!$CA$274="","",'Deal_Master_Wide'!$CA$274)</x:f>
      </x:c>
      <x:c r="R1903" s="54" t="str">
        <x:f>IF('Deal_Master_Wide'!$CH$274="","",'Deal_Master_Wide'!$CH$274)</x:f>
      </x:c>
      <x:c r="S1903" s="54" t="str">
        <x:f>IF('Deal_Master_Wide'!$CO$274="","",'Deal_Master_Wide'!$CO$274)</x:f>
      </x:c>
      <x:c r="T1903" s="54" t="str">
        <x:f>IF('Deal_Master_Wide'!$CV$274="","",'Deal_Master_Wide'!$CV$274)</x:f>
      </x:c>
      <x:c r="U1903" s="54" t="str">
        <x:f>IF('Deal_Master_Wide'!$DC$274="","",'Deal_Master_Wide'!$DC$274)</x:f>
      </x:c>
      <x:c r="V1903" s="56" t="str">
        <x:f>IF('Deal_Master_Wide'!$DJ$274="","",'Deal_Master_Wide'!$DJ$274)</x:f>
      </x:c>
      <x:c r="W1903" s="56" t="str">
        <x:f>IF('Deal_Master_Wide'!$DQ$274="","",'Deal_Master_Wide'!$DQ$274)</x:f>
      </x:c>
      <x:c r="X1903" s="56" t="str">
        <x:f>IF('Deal_Master_Wide'!$DX$274="","",'Deal_Master_Wide'!$DX$274)</x:f>
      </x:c>
      <x:c r="Y1903" s="118" t="str">
        <x:f>IF('Deal_Master_Wide'!$EE$274="","",'Deal_Master_Wide'!$EE$274)</x:f>
      </x:c>
      <x:c r="Z1903" s="118" t="str">
        <x:f>IF('Deal_Master_Wide'!$EL$274="","",'Deal_Master_Wide'!$EL$274)</x:f>
      </x:c>
      <x:c r="AA1903" s="52" t="str">
        <x:f>IF('Deal_Master_Wide'!$AL$274="","",'Deal_Master_Wide'!$AL$274)</x:f>
        <x:v>Unknown</x:v>
      </x:c>
      <x:c r="AB1903" s="54" t="n">
        <x:f>IF('Deal_Master_Wide'!$AF$274="","",'Deal_Master_Wide'!$AF$274)</x:f>
        <x:v>45</x:v>
      </x:c>
      <x:c r="AC1903" s="52" t="str">
        <x:f>IF(COUNT($P1903,$Q1903,$R1903,$S1903,$T1903,$U1903,$V1903,$W1903,$X1903)=9,"Yes","No")</x:f>
        <x:v>No</x:v>
      </x:c>
      <x:c r="AD1903" s="52" t="str">
        <x:f>IF(COUNT($Y1903,$Z1903)=2,"Yes","No")</x:f>
        <x:v>No</x:v>
      </x:c>
      <x:c r="AE1903" s="50" t="str"/>
      <x:c r="AF1903" t="str"/>
    </x:row>
    <x:row r="1904" ht="20" customHeight="1">
      <x:c r="A1904" s="50" t="str">
        <x:v>CTL-0272</x:v>
      </x:c>
      <x:c r="B1904" s="50" t="str">
        <x:v>Candidate alternative-rationale group</x:v>
      </x:c>
      <x:c r="C1904" s="52" t="str">
        <x:f>IF('Deal_Master_Wide'!$AU$274="","",'Deal_Master_Wide'!$AU$274)</x:f>
        <x:v>Not reviewed</x:v>
      </x:c>
      <x:c r="D1904" s="52" t="str">
        <x:f>IF('Deal_Master_Wide'!$AV$274="","",'Deal_Master_Wide'!$AV$274)</x:f>
        <x:v>Not assessed</x:v>
      </x:c>
      <x:c r="E1904" s="50" t="n">
        <x:v>0</x:v>
      </x:c>
      <x:c r="F1904" s="52" t="str">
        <x:f>IF(OR($C1904="High-confidence innovation-driven",$C1904="Medium-confidence innovation-driven"),1,IF($C1904="Clear alternative-rationale",0,""))</x:f>
      </x:c>
      <x:c r="G1904" s="52" t="str">
        <x:f>IF('Deal_Master_Wide'!$M$274="","",'Deal_Master_Wide'!$M$274)</x:f>
        <x:v>Review</x:v>
      </x:c>
      <x:c r="H1904" s="50" t="str">
        <x:v>Aratana Therapeutics, Inc.</x:v>
      </x:c>
      <x:c r="I1904" s="50" t="str">
        <x:v>Okapi Sciences NV</x:v>
      </x:c>
      <x:c r="J1904" s="50" t="n">
        <x:v>2014</x:v>
      </x:c>
      <x:c r="K1904" s="50" t="n">
        <x:v>2</x:v>
      </x:c>
      <x:c r="L1904" s="50" t="n">
        <x:v>2016</x:v>
      </x:c>
      <x:c r="M1904" s="50" t="n">
        <x:v>1</x:v>
      </x:c>
      <x:c r="N1904" s="50" t="n">
        <x:v>1</x:v>
      </x:c>
      <x:c r="O1904" s="52" t="str">
        <x:f>IF($F1904="","",$F1904*$M1904)</x:f>
      </x:c>
      <x:c r="P1904" s="54" t="str">
        <x:f>IF('Deal_Master_Wide'!$BU$274="","",'Deal_Master_Wide'!$BU$274)</x:f>
      </x:c>
      <x:c r="Q1904" s="54" t="str">
        <x:f>IF('Deal_Master_Wide'!$CB$274="","",'Deal_Master_Wide'!$CB$274)</x:f>
      </x:c>
      <x:c r="R1904" s="54" t="str">
        <x:f>IF('Deal_Master_Wide'!$CI$274="","",'Deal_Master_Wide'!$CI$274)</x:f>
      </x:c>
      <x:c r="S1904" s="54" t="str">
        <x:f>IF('Deal_Master_Wide'!$CP$274="","",'Deal_Master_Wide'!$CP$274)</x:f>
      </x:c>
      <x:c r="T1904" s="54" t="str">
        <x:f>IF('Deal_Master_Wide'!$CW$274="","",'Deal_Master_Wide'!$CW$274)</x:f>
      </x:c>
      <x:c r="U1904" s="54" t="str">
        <x:f>IF('Deal_Master_Wide'!$DD$274="","",'Deal_Master_Wide'!$DD$274)</x:f>
      </x:c>
      <x:c r="V1904" s="56" t="str">
        <x:f>IF('Deal_Master_Wide'!$DK$274="","",'Deal_Master_Wide'!$DK$274)</x:f>
      </x:c>
      <x:c r="W1904" s="56" t="str">
        <x:f>IF('Deal_Master_Wide'!$DR$274="","",'Deal_Master_Wide'!$DR$274)</x:f>
      </x:c>
      <x:c r="X1904" s="56" t="str">
        <x:f>IF('Deal_Master_Wide'!$DY$274="","",'Deal_Master_Wide'!$DY$274)</x:f>
      </x:c>
      <x:c r="Y1904" s="118" t="str">
        <x:f>IF('Deal_Master_Wide'!$EF$274="","",'Deal_Master_Wide'!$EF$274)</x:f>
      </x:c>
      <x:c r="Z1904" s="118" t="str">
        <x:f>IF('Deal_Master_Wide'!$EM$274="","",'Deal_Master_Wide'!$EM$274)</x:f>
      </x:c>
      <x:c r="AA1904" s="52" t="str">
        <x:f>IF('Deal_Master_Wide'!$AL$274="","",'Deal_Master_Wide'!$AL$274)</x:f>
        <x:v>Unknown</x:v>
      </x:c>
      <x:c r="AB1904" s="54" t="n">
        <x:f>IF('Deal_Master_Wide'!$AF$274="","",'Deal_Master_Wide'!$AF$274)</x:f>
        <x:v>45</x:v>
      </x:c>
      <x:c r="AC1904" s="52" t="str">
        <x:f>IF(COUNT($P1904,$Q1904,$R1904,$S1904,$T1904,$U1904,$V1904,$W1904,$X1904)=9,"Yes","No")</x:f>
        <x:v>No</x:v>
      </x:c>
      <x:c r="AD1904" s="52" t="str">
        <x:f>IF(COUNT($Y1904,$Z1904)=2,"Yes","No")</x:f>
        <x:v>No</x:v>
      </x:c>
      <x:c r="AE1904" s="50" t="str"/>
      <x:c r="AF1904" t="str"/>
    </x:row>
    <x:row r="1905" ht="20" customHeight="1">
      <x:c r="A1905" s="50" t="str">
        <x:v>CTL-0272</x:v>
      </x:c>
      <x:c r="B1905" s="50" t="str">
        <x:v>Candidate alternative-rationale group</x:v>
      </x:c>
      <x:c r="C1905" s="52" t="str">
        <x:f>IF('Deal_Master_Wide'!$AU$274="","",'Deal_Master_Wide'!$AU$274)</x:f>
        <x:v>Not reviewed</x:v>
      </x:c>
      <x:c r="D1905" s="52" t="str">
        <x:f>IF('Deal_Master_Wide'!$AV$274="","",'Deal_Master_Wide'!$AV$274)</x:f>
        <x:v>Not assessed</x:v>
      </x:c>
      <x:c r="E1905" s="50" t="n">
        <x:v>0</x:v>
      </x:c>
      <x:c r="F1905" s="52" t="str">
        <x:f>IF(OR($C1905="High-confidence innovation-driven",$C1905="Medium-confidence innovation-driven"),1,IF($C1905="Clear alternative-rationale",0,""))</x:f>
      </x:c>
      <x:c r="G1905" s="52" t="str">
        <x:f>IF('Deal_Master_Wide'!$M$274="","",'Deal_Master_Wide'!$M$274)</x:f>
        <x:v>Review</x:v>
      </x:c>
      <x:c r="H1905" s="50" t="str">
        <x:v>Aratana Therapeutics, Inc.</x:v>
      </x:c>
      <x:c r="I1905" s="50" t="str">
        <x:v>Okapi Sciences NV</x:v>
      </x:c>
      <x:c r="J1905" s="50" t="n">
        <x:v>2014</x:v>
      </x:c>
      <x:c r="K1905" s="50" t="n">
        <x:v>3</x:v>
      </x:c>
      <x:c r="L1905" s="50" t="n">
        <x:v>2017</x:v>
      </x:c>
      <x:c r="M1905" s="50" t="n">
        <x:v>1</x:v>
      </x:c>
      <x:c r="N1905" s="50" t="n">
        <x:v>1</x:v>
      </x:c>
      <x:c r="O1905" s="52" t="str">
        <x:f>IF($F1905="","",$F1905*$M1905)</x:f>
      </x:c>
      <x:c r="P1905" s="54" t="str">
        <x:f>IF('Deal_Master_Wide'!$BV$274="","",'Deal_Master_Wide'!$BV$274)</x:f>
      </x:c>
      <x:c r="Q1905" s="54" t="str">
        <x:f>IF('Deal_Master_Wide'!$CC$274="","",'Deal_Master_Wide'!$CC$274)</x:f>
      </x:c>
      <x:c r="R1905" s="54" t="str">
        <x:f>IF('Deal_Master_Wide'!$CJ$274="","",'Deal_Master_Wide'!$CJ$274)</x:f>
      </x:c>
      <x:c r="S1905" s="54" t="str">
        <x:f>IF('Deal_Master_Wide'!$CQ$274="","",'Deal_Master_Wide'!$CQ$274)</x:f>
      </x:c>
      <x:c r="T1905" s="54" t="str">
        <x:f>IF('Deal_Master_Wide'!$CX$274="","",'Deal_Master_Wide'!$CX$274)</x:f>
      </x:c>
      <x:c r="U1905" s="54" t="str">
        <x:f>IF('Deal_Master_Wide'!$DE$274="","",'Deal_Master_Wide'!$DE$274)</x:f>
      </x:c>
      <x:c r="V1905" s="56" t="str">
        <x:f>IF('Deal_Master_Wide'!$DL$274="","",'Deal_Master_Wide'!$DL$274)</x:f>
      </x:c>
      <x:c r="W1905" s="56" t="str">
        <x:f>IF('Deal_Master_Wide'!$DS$274="","",'Deal_Master_Wide'!$DS$274)</x:f>
      </x:c>
      <x:c r="X1905" s="56" t="str">
        <x:f>IF('Deal_Master_Wide'!$DZ$274="","",'Deal_Master_Wide'!$DZ$274)</x:f>
      </x:c>
      <x:c r="Y1905" s="118" t="str">
        <x:f>IF('Deal_Master_Wide'!$EG$274="","",'Deal_Master_Wide'!$EG$274)</x:f>
      </x:c>
      <x:c r="Z1905" s="118" t="str">
        <x:f>IF('Deal_Master_Wide'!$EN$274="","",'Deal_Master_Wide'!$EN$274)</x:f>
      </x:c>
      <x:c r="AA1905" s="52" t="str">
        <x:f>IF('Deal_Master_Wide'!$AL$274="","",'Deal_Master_Wide'!$AL$274)</x:f>
        <x:v>Unknown</x:v>
      </x:c>
      <x:c r="AB1905" s="54" t="n">
        <x:f>IF('Deal_Master_Wide'!$AF$274="","",'Deal_Master_Wide'!$AF$274)</x:f>
        <x:v>45</x:v>
      </x:c>
      <x:c r="AC1905" s="52" t="str">
        <x:f>IF(COUNT($P1905,$Q1905,$R1905,$S1905,$T1905,$U1905,$V1905,$W1905,$X1905)=9,"Yes","No")</x:f>
        <x:v>No</x:v>
      </x:c>
      <x:c r="AD1905" s="52" t="str">
        <x:f>IF(COUNT($Y1905,$Z1905)=2,"Yes","No")</x:f>
        <x:v>No</x:v>
      </x:c>
      <x:c r="AE1905" s="50" t="str"/>
      <x:c r="AF1905" t="str"/>
    </x:row>
    <x:row r="1906" ht="20" customHeight="1">
      <x:c r="A1906" s="50" t="str">
        <x:v>CTL-0273</x:v>
      </x:c>
      <x:c r="B1906" s="50" t="str">
        <x:v>Candidate alternative-rationale group</x:v>
      </x:c>
      <x:c r="C1906" s="52" t="str">
        <x:f>IF('Deal_Master_Wide'!$AU$275="","",'Deal_Master_Wide'!$AU$275)</x:f>
        <x:v>Not reviewed</x:v>
      </x:c>
      <x:c r="D1906" s="52" t="str">
        <x:f>IF('Deal_Master_Wide'!$AV$275="","",'Deal_Master_Wide'!$AV$275)</x:f>
        <x:v>Not assessed</x:v>
      </x:c>
      <x:c r="E1906" s="50" t="n">
        <x:v>0</x:v>
      </x:c>
      <x:c r="F1906" s="52" t="str">
        <x:f>IF(OR($C1906="High-confidence innovation-driven",$C1906="Medium-confidence innovation-driven"),1,IF($C1906="Clear alternative-rationale",0,""))</x:f>
      </x:c>
      <x:c r="G1906" s="52" t="str">
        <x:f>IF('Deal_Master_Wide'!$M$275="","",'Deal_Master_Wide'!$M$275)</x:f>
        <x:v>Review</x:v>
      </x:c>
      <x:c r="H1906" s="50" t="str">
        <x:v>Amdipharm Mercury Company Limited</x:v>
      </x:c>
      <x:c r="I1906" s="50" t="str">
        <x:v>Abcur AB</x:v>
      </x:c>
      <x:c r="J1906" s="50" t="n">
        <x:v>2013</x:v>
      </x:c>
      <x:c r="K1906" s="50" t="n">
        <x:v>-3</x:v>
      </x:c>
      <x:c r="L1906" s="50" t="n">
        <x:v>2010</x:v>
      </x:c>
      <x:c r="M1906" s="50" t="n">
        <x:v>0</x:v>
      </x:c>
      <x:c r="N1906" s="50" t="n">
        <x:v>0</x:v>
      </x:c>
      <x:c r="O1906" s="52" t="str">
        <x:f>IF($F1906="","",$F1906*$M1906)</x:f>
      </x:c>
      <x:c r="P1906" s="54" t="str">
        <x:f>IF('Deal_Master_Wide'!$BP$275="","",'Deal_Master_Wide'!$BP$275)</x:f>
      </x:c>
      <x:c r="Q1906" s="54" t="str">
        <x:f>IF('Deal_Master_Wide'!$BW$275="","",'Deal_Master_Wide'!$BW$275)</x:f>
      </x:c>
      <x:c r="R1906" s="54" t="str">
        <x:f>IF('Deal_Master_Wide'!$CD$275="","",'Deal_Master_Wide'!$CD$275)</x:f>
      </x:c>
      <x:c r="S1906" s="54" t="str">
        <x:f>IF('Deal_Master_Wide'!$CK$275="","",'Deal_Master_Wide'!$CK$275)</x:f>
      </x:c>
      <x:c r="T1906" s="54" t="str">
        <x:f>IF('Deal_Master_Wide'!$CR$275="","",'Deal_Master_Wide'!$CR$275)</x:f>
      </x:c>
      <x:c r="U1906" s="54" t="str">
        <x:f>IF('Deal_Master_Wide'!$CY$275="","",'Deal_Master_Wide'!$CY$275)</x:f>
      </x:c>
      <x:c r="V1906" s="56" t="str">
        <x:f>IF('Deal_Master_Wide'!$DF$275="","",'Deal_Master_Wide'!$DF$275)</x:f>
      </x:c>
      <x:c r="W1906" s="56" t="str">
        <x:f>IF('Deal_Master_Wide'!$DM$275="","",'Deal_Master_Wide'!$DM$275)</x:f>
      </x:c>
      <x:c r="X1906" s="56" t="str">
        <x:f>IF('Deal_Master_Wide'!$DT$275="","",'Deal_Master_Wide'!$DT$275)</x:f>
      </x:c>
      <x:c r="Y1906" s="118" t="str">
        <x:f>IF('Deal_Master_Wide'!$EA$275="","",'Deal_Master_Wide'!$EA$275)</x:f>
      </x:c>
      <x:c r="Z1906" s="118" t="str">
        <x:f>IF('Deal_Master_Wide'!$EH$275="","",'Deal_Master_Wide'!$EH$275)</x:f>
      </x:c>
      <x:c r="AA1906" s="52" t="str">
        <x:f>IF('Deal_Master_Wide'!$AL$275="","",'Deal_Master_Wide'!$AL$275)</x:f>
        <x:v>Unknown</x:v>
      </x:c>
      <x:c r="AB1906" s="54" t="str">
        <x:f>IF('Deal_Master_Wide'!$AF$275="","",'Deal_Master_Wide'!$AF$275)</x:f>
      </x:c>
      <x:c r="AC1906" s="52" t="str">
        <x:f>IF(COUNT($P1906,$Q1906,$R1906,$S1906,$T1906,$U1906,$V1906,$W1906,$X1906)=9,"Yes","No")</x:f>
        <x:v>No</x:v>
      </x:c>
      <x:c r="AD1906" s="52" t="str">
        <x:f>IF(COUNT($Y1906,$Z1906)=2,"Yes","No")</x:f>
        <x:v>No</x:v>
      </x:c>
      <x:c r="AE1906" s="50" t="str"/>
      <x:c r="AF1906" t="str"/>
    </x:row>
    <x:row r="1907" ht="20" customHeight="1">
      <x:c r="A1907" s="50" t="str">
        <x:v>CTL-0273</x:v>
      </x:c>
      <x:c r="B1907" s="50" t="str">
        <x:v>Candidate alternative-rationale group</x:v>
      </x:c>
      <x:c r="C1907" s="52" t="str">
        <x:f>IF('Deal_Master_Wide'!$AU$275="","",'Deal_Master_Wide'!$AU$275)</x:f>
        <x:v>Not reviewed</x:v>
      </x:c>
      <x:c r="D1907" s="52" t="str">
        <x:f>IF('Deal_Master_Wide'!$AV$275="","",'Deal_Master_Wide'!$AV$275)</x:f>
        <x:v>Not assessed</x:v>
      </x:c>
      <x:c r="E1907" s="50" t="n">
        <x:v>0</x:v>
      </x:c>
      <x:c r="F1907" s="52" t="str">
        <x:f>IF(OR($C1907="High-confidence innovation-driven",$C1907="Medium-confidence innovation-driven"),1,IF($C1907="Clear alternative-rationale",0,""))</x:f>
      </x:c>
      <x:c r="G1907" s="52" t="str">
        <x:f>IF('Deal_Master_Wide'!$M$275="","",'Deal_Master_Wide'!$M$275)</x:f>
        <x:v>Review</x:v>
      </x:c>
      <x:c r="H1907" s="50" t="str">
        <x:v>Amdipharm Mercury Company Limited</x:v>
      </x:c>
      <x:c r="I1907" s="50" t="str">
        <x:v>Abcur AB</x:v>
      </x:c>
      <x:c r="J1907" s="50" t="n">
        <x:v>2013</x:v>
      </x:c>
      <x:c r="K1907" s="50" t="n">
        <x:v>-2</x:v>
      </x:c>
      <x:c r="L1907" s="50" t="n">
        <x:v>2011</x:v>
      </x:c>
      <x:c r="M1907" s="50" t="n">
        <x:v>0</x:v>
      </x:c>
      <x:c r="N1907" s="50" t="n">
        <x:v>0</x:v>
      </x:c>
      <x:c r="O1907" s="52" t="str">
        <x:f>IF($F1907="","",$F1907*$M1907)</x:f>
      </x:c>
      <x:c r="P1907" s="54" t="str">
        <x:f>IF('Deal_Master_Wide'!$BQ$275="","",'Deal_Master_Wide'!$BQ$275)</x:f>
      </x:c>
      <x:c r="Q1907" s="54" t="str">
        <x:f>IF('Deal_Master_Wide'!$BX$275="","",'Deal_Master_Wide'!$BX$275)</x:f>
      </x:c>
      <x:c r="R1907" s="54" t="str">
        <x:f>IF('Deal_Master_Wide'!$CE$275="","",'Deal_Master_Wide'!$CE$275)</x:f>
      </x:c>
      <x:c r="S1907" s="54" t="str">
        <x:f>IF('Deal_Master_Wide'!$CL$275="","",'Deal_Master_Wide'!$CL$275)</x:f>
      </x:c>
      <x:c r="T1907" s="54" t="str">
        <x:f>IF('Deal_Master_Wide'!$CS$275="","",'Deal_Master_Wide'!$CS$275)</x:f>
      </x:c>
      <x:c r="U1907" s="54" t="str">
        <x:f>IF('Deal_Master_Wide'!$CZ$275="","",'Deal_Master_Wide'!$CZ$275)</x:f>
      </x:c>
      <x:c r="V1907" s="56" t="str">
        <x:f>IF('Deal_Master_Wide'!$DG$275="","",'Deal_Master_Wide'!$DG$275)</x:f>
      </x:c>
      <x:c r="W1907" s="56" t="str">
        <x:f>IF('Deal_Master_Wide'!$DN$275="","",'Deal_Master_Wide'!$DN$275)</x:f>
      </x:c>
      <x:c r="X1907" s="56" t="str">
        <x:f>IF('Deal_Master_Wide'!$DU$275="","",'Deal_Master_Wide'!$DU$275)</x:f>
      </x:c>
      <x:c r="Y1907" s="118" t="str">
        <x:f>IF('Deal_Master_Wide'!$EB$275="","",'Deal_Master_Wide'!$EB$275)</x:f>
      </x:c>
      <x:c r="Z1907" s="118" t="str">
        <x:f>IF('Deal_Master_Wide'!$EI$275="","",'Deal_Master_Wide'!$EI$275)</x:f>
      </x:c>
      <x:c r="AA1907" s="52" t="str">
        <x:f>IF('Deal_Master_Wide'!$AL$275="","",'Deal_Master_Wide'!$AL$275)</x:f>
        <x:v>Unknown</x:v>
      </x:c>
      <x:c r="AB1907" s="54" t="str">
        <x:f>IF('Deal_Master_Wide'!$AF$275="","",'Deal_Master_Wide'!$AF$275)</x:f>
      </x:c>
      <x:c r="AC1907" s="52" t="str">
        <x:f>IF(COUNT($P1907,$Q1907,$R1907,$S1907,$T1907,$U1907,$V1907,$W1907,$X1907)=9,"Yes","No")</x:f>
        <x:v>No</x:v>
      </x:c>
      <x:c r="AD1907" s="52" t="str">
        <x:f>IF(COUNT($Y1907,$Z1907)=2,"Yes","No")</x:f>
        <x:v>No</x:v>
      </x:c>
      <x:c r="AE1907" s="50" t="str"/>
      <x:c r="AF1907" t="str"/>
    </x:row>
    <x:row r="1908" ht="20" customHeight="1">
      <x:c r="A1908" s="50" t="str">
        <x:v>CTL-0273</x:v>
      </x:c>
      <x:c r="B1908" s="50" t="str">
        <x:v>Candidate alternative-rationale group</x:v>
      </x:c>
      <x:c r="C1908" s="52" t="str">
        <x:f>IF('Deal_Master_Wide'!$AU$275="","",'Deal_Master_Wide'!$AU$275)</x:f>
        <x:v>Not reviewed</x:v>
      </x:c>
      <x:c r="D1908" s="52" t="str">
        <x:f>IF('Deal_Master_Wide'!$AV$275="","",'Deal_Master_Wide'!$AV$275)</x:f>
        <x:v>Not assessed</x:v>
      </x:c>
      <x:c r="E1908" s="50" t="n">
        <x:v>0</x:v>
      </x:c>
      <x:c r="F1908" s="52" t="str">
        <x:f>IF(OR($C1908="High-confidence innovation-driven",$C1908="Medium-confidence innovation-driven"),1,IF($C1908="Clear alternative-rationale",0,""))</x:f>
      </x:c>
      <x:c r="G1908" s="52" t="str">
        <x:f>IF('Deal_Master_Wide'!$M$275="","",'Deal_Master_Wide'!$M$275)</x:f>
        <x:v>Review</x:v>
      </x:c>
      <x:c r="H1908" s="50" t="str">
        <x:v>Amdipharm Mercury Company Limited</x:v>
      </x:c>
      <x:c r="I1908" s="50" t="str">
        <x:v>Abcur AB</x:v>
      </x:c>
      <x:c r="J1908" s="50" t="n">
        <x:v>2013</x:v>
      </x:c>
      <x:c r="K1908" s="50" t="n">
        <x:v>-1</x:v>
      </x:c>
      <x:c r="L1908" s="50" t="n">
        <x:v>2012</x:v>
      </x:c>
      <x:c r="M1908" s="50" t="n">
        <x:v>0</x:v>
      </x:c>
      <x:c r="N1908" s="50" t="n">
        <x:v>0</x:v>
      </x:c>
      <x:c r="O1908" s="52" t="str">
        <x:f>IF($F1908="","",$F1908*$M1908)</x:f>
      </x:c>
      <x:c r="P1908" s="54" t="str">
        <x:f>IF('Deal_Master_Wide'!$BR$275="","",'Deal_Master_Wide'!$BR$275)</x:f>
      </x:c>
      <x:c r="Q1908" s="54" t="str">
        <x:f>IF('Deal_Master_Wide'!$BY$275="","",'Deal_Master_Wide'!$BY$275)</x:f>
      </x:c>
      <x:c r="R1908" s="54" t="str">
        <x:f>IF('Deal_Master_Wide'!$CF$275="","",'Deal_Master_Wide'!$CF$275)</x:f>
      </x:c>
      <x:c r="S1908" s="54" t="str">
        <x:f>IF('Deal_Master_Wide'!$CM$275="","",'Deal_Master_Wide'!$CM$275)</x:f>
      </x:c>
      <x:c r="T1908" s="54" t="str">
        <x:f>IF('Deal_Master_Wide'!$CT$275="","",'Deal_Master_Wide'!$CT$275)</x:f>
      </x:c>
      <x:c r="U1908" s="54" t="str">
        <x:f>IF('Deal_Master_Wide'!$DA$275="","",'Deal_Master_Wide'!$DA$275)</x:f>
      </x:c>
      <x:c r="V1908" s="56" t="str">
        <x:f>IF('Deal_Master_Wide'!$DH$275="","",'Deal_Master_Wide'!$DH$275)</x:f>
      </x:c>
      <x:c r="W1908" s="56" t="str">
        <x:f>IF('Deal_Master_Wide'!$DO$275="","",'Deal_Master_Wide'!$DO$275)</x:f>
      </x:c>
      <x:c r="X1908" s="56" t="str">
        <x:f>IF('Deal_Master_Wide'!$DV$275="","",'Deal_Master_Wide'!$DV$275)</x:f>
      </x:c>
      <x:c r="Y1908" s="118" t="str">
        <x:f>IF('Deal_Master_Wide'!$EC$275="","",'Deal_Master_Wide'!$EC$275)</x:f>
      </x:c>
      <x:c r="Z1908" s="118" t="str">
        <x:f>IF('Deal_Master_Wide'!$EJ$275="","",'Deal_Master_Wide'!$EJ$275)</x:f>
      </x:c>
      <x:c r="AA1908" s="52" t="str">
        <x:f>IF('Deal_Master_Wide'!$AL$275="","",'Deal_Master_Wide'!$AL$275)</x:f>
        <x:v>Unknown</x:v>
      </x:c>
      <x:c r="AB1908" s="54" t="str">
        <x:f>IF('Deal_Master_Wide'!$AF$275="","",'Deal_Master_Wide'!$AF$275)</x:f>
      </x:c>
      <x:c r="AC1908" s="52" t="str">
        <x:f>IF(COUNT($P1908,$Q1908,$R1908,$S1908,$T1908,$U1908,$V1908,$W1908,$X1908)=9,"Yes","No")</x:f>
        <x:v>No</x:v>
      </x:c>
      <x:c r="AD1908" s="52" t="str">
        <x:f>IF(COUNT($Y1908,$Z1908)=2,"Yes","No")</x:f>
        <x:v>No</x:v>
      </x:c>
      <x:c r="AE1908" s="50" t="str"/>
      <x:c r="AF1908" t="str"/>
    </x:row>
    <x:row r="1909" ht="20" customHeight="1">
      <x:c r="A1909" s="50" t="str">
        <x:v>CTL-0273</x:v>
      </x:c>
      <x:c r="B1909" s="50" t="str">
        <x:v>Candidate alternative-rationale group</x:v>
      </x:c>
      <x:c r="C1909" s="52" t="str">
        <x:f>IF('Deal_Master_Wide'!$AU$275="","",'Deal_Master_Wide'!$AU$275)</x:f>
        <x:v>Not reviewed</x:v>
      </x:c>
      <x:c r="D1909" s="52" t="str">
        <x:f>IF('Deal_Master_Wide'!$AV$275="","",'Deal_Master_Wide'!$AV$275)</x:f>
        <x:v>Not assessed</x:v>
      </x:c>
      <x:c r="E1909" s="50" t="n">
        <x:v>0</x:v>
      </x:c>
      <x:c r="F1909" s="52" t="str">
        <x:f>IF(OR($C1909="High-confidence innovation-driven",$C1909="Medium-confidence innovation-driven"),1,IF($C1909="Clear alternative-rationale",0,""))</x:f>
      </x:c>
      <x:c r="G1909" s="52" t="str">
        <x:f>IF('Deal_Master_Wide'!$M$275="","",'Deal_Master_Wide'!$M$275)</x:f>
        <x:v>Review</x:v>
      </x:c>
      <x:c r="H1909" s="50" t="str">
        <x:v>Amdipharm Mercury Company Limited</x:v>
      </x:c>
      <x:c r="I1909" s="50" t="str">
        <x:v>Abcur AB</x:v>
      </x:c>
      <x:c r="J1909" s="50" t="n">
        <x:v>2013</x:v>
      </x:c>
      <x:c r="K1909" s="50" t="n">
        <x:v>0</x:v>
      </x:c>
      <x:c r="L1909" s="50" t="n">
        <x:v>2013</x:v>
      </x:c>
      <x:c r="M1909" s="50" t="n">
        <x:v>0</x:v>
      </x:c>
      <x:c r="N1909" s="50" t="n">
        <x:v>1</x:v>
      </x:c>
      <x:c r="O1909" s="52" t="str">
        <x:f>IF($F1909="","",$F1909*$M1909)</x:f>
      </x:c>
      <x:c r="P1909" s="54" t="str">
        <x:f>IF('Deal_Master_Wide'!$BS$275="","",'Deal_Master_Wide'!$BS$275)</x:f>
      </x:c>
      <x:c r="Q1909" s="54" t="str">
        <x:f>IF('Deal_Master_Wide'!$BZ$275="","",'Deal_Master_Wide'!$BZ$275)</x:f>
      </x:c>
      <x:c r="R1909" s="54" t="str">
        <x:f>IF('Deal_Master_Wide'!$CG$275="","",'Deal_Master_Wide'!$CG$275)</x:f>
      </x:c>
      <x:c r="S1909" s="54" t="str">
        <x:f>IF('Deal_Master_Wide'!$CN$275="","",'Deal_Master_Wide'!$CN$275)</x:f>
      </x:c>
      <x:c r="T1909" s="54" t="str">
        <x:f>IF('Deal_Master_Wide'!$CU$275="","",'Deal_Master_Wide'!$CU$275)</x:f>
      </x:c>
      <x:c r="U1909" s="54" t="str">
        <x:f>IF('Deal_Master_Wide'!$DB$275="","",'Deal_Master_Wide'!$DB$275)</x:f>
      </x:c>
      <x:c r="V1909" s="56" t="str">
        <x:f>IF('Deal_Master_Wide'!$DI$275="","",'Deal_Master_Wide'!$DI$275)</x:f>
      </x:c>
      <x:c r="W1909" s="56" t="str">
        <x:f>IF('Deal_Master_Wide'!$DP$275="","",'Deal_Master_Wide'!$DP$275)</x:f>
      </x:c>
      <x:c r="X1909" s="56" t="str">
        <x:f>IF('Deal_Master_Wide'!$DW$275="","",'Deal_Master_Wide'!$DW$275)</x:f>
      </x:c>
      <x:c r="Y1909" s="118" t="str">
        <x:f>IF('Deal_Master_Wide'!$ED$275="","",'Deal_Master_Wide'!$ED$275)</x:f>
      </x:c>
      <x:c r="Z1909" s="118" t="str">
        <x:f>IF('Deal_Master_Wide'!$EK$275="","",'Deal_Master_Wide'!$EK$275)</x:f>
      </x:c>
      <x:c r="AA1909" s="52" t="str">
        <x:f>IF('Deal_Master_Wide'!$AL$275="","",'Deal_Master_Wide'!$AL$275)</x:f>
        <x:v>Unknown</x:v>
      </x:c>
      <x:c r="AB1909" s="54" t="str">
        <x:f>IF('Deal_Master_Wide'!$AF$275="","",'Deal_Master_Wide'!$AF$275)</x:f>
      </x:c>
      <x:c r="AC1909" s="52" t="str">
        <x:f>IF(COUNT($P1909,$Q1909,$R1909,$S1909,$T1909,$U1909,$V1909,$W1909,$X1909)=9,"Yes","No")</x:f>
        <x:v>No</x:v>
      </x:c>
      <x:c r="AD1909" s="52" t="str">
        <x:f>IF(COUNT($Y1909,$Z1909)=2,"Yes","No")</x:f>
        <x:v>No</x:v>
      </x:c>
      <x:c r="AE1909" s="50" t="str"/>
      <x:c r="AF1909" t="str"/>
    </x:row>
    <x:row r="1910" ht="20" customHeight="1">
      <x:c r="A1910" s="50" t="str">
        <x:v>CTL-0273</x:v>
      </x:c>
      <x:c r="B1910" s="50" t="str">
        <x:v>Candidate alternative-rationale group</x:v>
      </x:c>
      <x:c r="C1910" s="52" t="str">
        <x:f>IF('Deal_Master_Wide'!$AU$275="","",'Deal_Master_Wide'!$AU$275)</x:f>
        <x:v>Not reviewed</x:v>
      </x:c>
      <x:c r="D1910" s="52" t="str">
        <x:f>IF('Deal_Master_Wide'!$AV$275="","",'Deal_Master_Wide'!$AV$275)</x:f>
        <x:v>Not assessed</x:v>
      </x:c>
      <x:c r="E1910" s="50" t="n">
        <x:v>0</x:v>
      </x:c>
      <x:c r="F1910" s="52" t="str">
        <x:f>IF(OR($C1910="High-confidence innovation-driven",$C1910="Medium-confidence innovation-driven"),1,IF($C1910="Clear alternative-rationale",0,""))</x:f>
      </x:c>
      <x:c r="G1910" s="52" t="str">
        <x:f>IF('Deal_Master_Wide'!$M$275="","",'Deal_Master_Wide'!$M$275)</x:f>
        <x:v>Review</x:v>
      </x:c>
      <x:c r="H1910" s="50" t="str">
        <x:v>Amdipharm Mercury Company Limited</x:v>
      </x:c>
      <x:c r="I1910" s="50" t="str">
        <x:v>Abcur AB</x:v>
      </x:c>
      <x:c r="J1910" s="50" t="n">
        <x:v>2013</x:v>
      </x:c>
      <x:c r="K1910" s="50" t="n">
        <x:v>1</x:v>
      </x:c>
      <x:c r="L1910" s="50" t="n">
        <x:v>2014</x:v>
      </x:c>
      <x:c r="M1910" s="50" t="n">
        <x:v>1</x:v>
      </x:c>
      <x:c r="N1910" s="50" t="n">
        <x:v>1</x:v>
      </x:c>
      <x:c r="O1910" s="52" t="str">
        <x:f>IF($F1910="","",$F1910*$M1910)</x:f>
      </x:c>
      <x:c r="P1910" s="54" t="str">
        <x:f>IF('Deal_Master_Wide'!$BT$275="","",'Deal_Master_Wide'!$BT$275)</x:f>
      </x:c>
      <x:c r="Q1910" s="54" t="str">
        <x:f>IF('Deal_Master_Wide'!$CA$275="","",'Deal_Master_Wide'!$CA$275)</x:f>
      </x:c>
      <x:c r="R1910" s="54" t="str">
        <x:f>IF('Deal_Master_Wide'!$CH$275="","",'Deal_Master_Wide'!$CH$275)</x:f>
      </x:c>
      <x:c r="S1910" s="54" t="str">
        <x:f>IF('Deal_Master_Wide'!$CO$275="","",'Deal_Master_Wide'!$CO$275)</x:f>
      </x:c>
      <x:c r="T1910" s="54" t="str">
        <x:f>IF('Deal_Master_Wide'!$CV$275="","",'Deal_Master_Wide'!$CV$275)</x:f>
      </x:c>
      <x:c r="U1910" s="54" t="str">
        <x:f>IF('Deal_Master_Wide'!$DC$275="","",'Deal_Master_Wide'!$DC$275)</x:f>
      </x:c>
      <x:c r="V1910" s="56" t="str">
        <x:f>IF('Deal_Master_Wide'!$DJ$275="","",'Deal_Master_Wide'!$DJ$275)</x:f>
      </x:c>
      <x:c r="W1910" s="56" t="str">
        <x:f>IF('Deal_Master_Wide'!$DQ$275="","",'Deal_Master_Wide'!$DQ$275)</x:f>
      </x:c>
      <x:c r="X1910" s="56" t="str">
        <x:f>IF('Deal_Master_Wide'!$DX$275="","",'Deal_Master_Wide'!$DX$275)</x:f>
      </x:c>
      <x:c r="Y1910" s="118" t="str">
        <x:f>IF('Deal_Master_Wide'!$EE$275="","",'Deal_Master_Wide'!$EE$275)</x:f>
      </x:c>
      <x:c r="Z1910" s="118" t="str">
        <x:f>IF('Deal_Master_Wide'!$EL$275="","",'Deal_Master_Wide'!$EL$275)</x:f>
      </x:c>
      <x:c r="AA1910" s="52" t="str">
        <x:f>IF('Deal_Master_Wide'!$AL$275="","",'Deal_Master_Wide'!$AL$275)</x:f>
        <x:v>Unknown</x:v>
      </x:c>
      <x:c r="AB1910" s="54" t="str">
        <x:f>IF('Deal_Master_Wide'!$AF$275="","",'Deal_Master_Wide'!$AF$275)</x:f>
      </x:c>
      <x:c r="AC1910" s="52" t="str">
        <x:f>IF(COUNT($P1910,$Q1910,$R1910,$S1910,$T1910,$U1910,$V1910,$W1910,$X1910)=9,"Yes","No")</x:f>
        <x:v>No</x:v>
      </x:c>
      <x:c r="AD1910" s="52" t="str">
        <x:f>IF(COUNT($Y1910,$Z1910)=2,"Yes","No")</x:f>
        <x:v>No</x:v>
      </x:c>
      <x:c r="AE1910" s="50" t="str"/>
      <x:c r="AF1910" t="str"/>
    </x:row>
    <x:row r="1911" ht="20" customHeight="1">
      <x:c r="A1911" s="50" t="str">
        <x:v>CTL-0273</x:v>
      </x:c>
      <x:c r="B1911" s="50" t="str">
        <x:v>Candidate alternative-rationale group</x:v>
      </x:c>
      <x:c r="C1911" s="52" t="str">
        <x:f>IF('Deal_Master_Wide'!$AU$275="","",'Deal_Master_Wide'!$AU$275)</x:f>
        <x:v>Not reviewed</x:v>
      </x:c>
      <x:c r="D1911" s="52" t="str">
        <x:f>IF('Deal_Master_Wide'!$AV$275="","",'Deal_Master_Wide'!$AV$275)</x:f>
        <x:v>Not assessed</x:v>
      </x:c>
      <x:c r="E1911" s="50" t="n">
        <x:v>0</x:v>
      </x:c>
      <x:c r="F1911" s="52" t="str">
        <x:f>IF(OR($C1911="High-confidence innovation-driven",$C1911="Medium-confidence innovation-driven"),1,IF($C1911="Clear alternative-rationale",0,""))</x:f>
      </x:c>
      <x:c r="G1911" s="52" t="str">
        <x:f>IF('Deal_Master_Wide'!$M$275="","",'Deal_Master_Wide'!$M$275)</x:f>
        <x:v>Review</x:v>
      </x:c>
      <x:c r="H1911" s="50" t="str">
        <x:v>Amdipharm Mercury Company Limited</x:v>
      </x:c>
      <x:c r="I1911" s="50" t="str">
        <x:v>Abcur AB</x:v>
      </x:c>
      <x:c r="J1911" s="50" t="n">
        <x:v>2013</x:v>
      </x:c>
      <x:c r="K1911" s="50" t="n">
        <x:v>2</x:v>
      </x:c>
      <x:c r="L1911" s="50" t="n">
        <x:v>2015</x:v>
      </x:c>
      <x:c r="M1911" s="50" t="n">
        <x:v>1</x:v>
      </x:c>
      <x:c r="N1911" s="50" t="n">
        <x:v>1</x:v>
      </x:c>
      <x:c r="O1911" s="52" t="str">
        <x:f>IF($F1911="","",$F1911*$M1911)</x:f>
      </x:c>
      <x:c r="P1911" s="54" t="str">
        <x:f>IF('Deal_Master_Wide'!$BU$275="","",'Deal_Master_Wide'!$BU$275)</x:f>
      </x:c>
      <x:c r="Q1911" s="54" t="str">
        <x:f>IF('Deal_Master_Wide'!$CB$275="","",'Deal_Master_Wide'!$CB$275)</x:f>
      </x:c>
      <x:c r="R1911" s="54" t="str">
        <x:f>IF('Deal_Master_Wide'!$CI$275="","",'Deal_Master_Wide'!$CI$275)</x:f>
      </x:c>
      <x:c r="S1911" s="54" t="str">
        <x:f>IF('Deal_Master_Wide'!$CP$275="","",'Deal_Master_Wide'!$CP$275)</x:f>
      </x:c>
      <x:c r="T1911" s="54" t="str">
        <x:f>IF('Deal_Master_Wide'!$CW$275="","",'Deal_Master_Wide'!$CW$275)</x:f>
      </x:c>
      <x:c r="U1911" s="54" t="str">
        <x:f>IF('Deal_Master_Wide'!$DD$275="","",'Deal_Master_Wide'!$DD$275)</x:f>
      </x:c>
      <x:c r="V1911" s="56" t="str">
        <x:f>IF('Deal_Master_Wide'!$DK$275="","",'Deal_Master_Wide'!$DK$275)</x:f>
      </x:c>
      <x:c r="W1911" s="56" t="str">
        <x:f>IF('Deal_Master_Wide'!$DR$275="","",'Deal_Master_Wide'!$DR$275)</x:f>
      </x:c>
      <x:c r="X1911" s="56" t="str">
        <x:f>IF('Deal_Master_Wide'!$DY$275="","",'Deal_Master_Wide'!$DY$275)</x:f>
      </x:c>
      <x:c r="Y1911" s="118" t="str">
        <x:f>IF('Deal_Master_Wide'!$EF$275="","",'Deal_Master_Wide'!$EF$275)</x:f>
      </x:c>
      <x:c r="Z1911" s="118" t="str">
        <x:f>IF('Deal_Master_Wide'!$EM$275="","",'Deal_Master_Wide'!$EM$275)</x:f>
      </x:c>
      <x:c r="AA1911" s="52" t="str">
        <x:f>IF('Deal_Master_Wide'!$AL$275="","",'Deal_Master_Wide'!$AL$275)</x:f>
        <x:v>Unknown</x:v>
      </x:c>
      <x:c r="AB1911" s="54" t="str">
        <x:f>IF('Deal_Master_Wide'!$AF$275="","",'Deal_Master_Wide'!$AF$275)</x:f>
      </x:c>
      <x:c r="AC1911" s="52" t="str">
        <x:f>IF(COUNT($P1911,$Q1911,$R1911,$S1911,$T1911,$U1911,$V1911,$W1911,$X1911)=9,"Yes","No")</x:f>
        <x:v>No</x:v>
      </x:c>
      <x:c r="AD1911" s="52" t="str">
        <x:f>IF(COUNT($Y1911,$Z1911)=2,"Yes","No")</x:f>
        <x:v>No</x:v>
      </x:c>
      <x:c r="AE1911" s="50" t="str"/>
      <x:c r="AF1911" t="str"/>
    </x:row>
    <x:row r="1912" ht="20" customHeight="1">
      <x:c r="A1912" s="50" t="str">
        <x:v>CTL-0273</x:v>
      </x:c>
      <x:c r="B1912" s="50" t="str">
        <x:v>Candidate alternative-rationale group</x:v>
      </x:c>
      <x:c r="C1912" s="52" t="str">
        <x:f>IF('Deal_Master_Wide'!$AU$275="","",'Deal_Master_Wide'!$AU$275)</x:f>
        <x:v>Not reviewed</x:v>
      </x:c>
      <x:c r="D1912" s="52" t="str">
        <x:f>IF('Deal_Master_Wide'!$AV$275="","",'Deal_Master_Wide'!$AV$275)</x:f>
        <x:v>Not assessed</x:v>
      </x:c>
      <x:c r="E1912" s="50" t="n">
        <x:v>0</x:v>
      </x:c>
      <x:c r="F1912" s="52" t="str">
        <x:f>IF(OR($C1912="High-confidence innovation-driven",$C1912="Medium-confidence innovation-driven"),1,IF($C1912="Clear alternative-rationale",0,""))</x:f>
      </x:c>
      <x:c r="G1912" s="52" t="str">
        <x:f>IF('Deal_Master_Wide'!$M$275="","",'Deal_Master_Wide'!$M$275)</x:f>
        <x:v>Review</x:v>
      </x:c>
      <x:c r="H1912" s="50" t="str">
        <x:v>Amdipharm Mercury Company Limited</x:v>
      </x:c>
      <x:c r="I1912" s="50" t="str">
        <x:v>Abcur AB</x:v>
      </x:c>
      <x:c r="J1912" s="50" t="n">
        <x:v>2013</x:v>
      </x:c>
      <x:c r="K1912" s="50" t="n">
        <x:v>3</x:v>
      </x:c>
      <x:c r="L1912" s="50" t="n">
        <x:v>2016</x:v>
      </x:c>
      <x:c r="M1912" s="50" t="n">
        <x:v>1</x:v>
      </x:c>
      <x:c r="N1912" s="50" t="n">
        <x:v>1</x:v>
      </x:c>
      <x:c r="O1912" s="52" t="str">
        <x:f>IF($F1912="","",$F1912*$M1912)</x:f>
      </x:c>
      <x:c r="P1912" s="54" t="str">
        <x:f>IF('Deal_Master_Wide'!$BV$275="","",'Deal_Master_Wide'!$BV$275)</x:f>
      </x:c>
      <x:c r="Q1912" s="54" t="str">
        <x:f>IF('Deal_Master_Wide'!$CC$275="","",'Deal_Master_Wide'!$CC$275)</x:f>
      </x:c>
      <x:c r="R1912" s="54" t="str">
        <x:f>IF('Deal_Master_Wide'!$CJ$275="","",'Deal_Master_Wide'!$CJ$275)</x:f>
      </x:c>
      <x:c r="S1912" s="54" t="str">
        <x:f>IF('Deal_Master_Wide'!$CQ$275="","",'Deal_Master_Wide'!$CQ$275)</x:f>
      </x:c>
      <x:c r="T1912" s="54" t="str">
        <x:f>IF('Deal_Master_Wide'!$CX$275="","",'Deal_Master_Wide'!$CX$275)</x:f>
      </x:c>
      <x:c r="U1912" s="54" t="str">
        <x:f>IF('Deal_Master_Wide'!$DE$275="","",'Deal_Master_Wide'!$DE$275)</x:f>
      </x:c>
      <x:c r="V1912" s="56" t="str">
        <x:f>IF('Deal_Master_Wide'!$DL$275="","",'Deal_Master_Wide'!$DL$275)</x:f>
      </x:c>
      <x:c r="W1912" s="56" t="str">
        <x:f>IF('Deal_Master_Wide'!$DS$275="","",'Deal_Master_Wide'!$DS$275)</x:f>
      </x:c>
      <x:c r="X1912" s="56" t="str">
        <x:f>IF('Deal_Master_Wide'!$DZ$275="","",'Deal_Master_Wide'!$DZ$275)</x:f>
      </x:c>
      <x:c r="Y1912" s="118" t="str">
        <x:f>IF('Deal_Master_Wide'!$EG$275="","",'Deal_Master_Wide'!$EG$275)</x:f>
      </x:c>
      <x:c r="Z1912" s="118" t="str">
        <x:f>IF('Deal_Master_Wide'!$EN$275="","",'Deal_Master_Wide'!$EN$275)</x:f>
      </x:c>
      <x:c r="AA1912" s="52" t="str">
        <x:f>IF('Deal_Master_Wide'!$AL$275="","",'Deal_Master_Wide'!$AL$275)</x:f>
        <x:v>Unknown</x:v>
      </x:c>
      <x:c r="AB1912" s="54" t="str">
        <x:f>IF('Deal_Master_Wide'!$AF$275="","",'Deal_Master_Wide'!$AF$275)</x:f>
      </x:c>
      <x:c r="AC1912" s="52" t="str">
        <x:f>IF(COUNT($P1912,$Q1912,$R1912,$S1912,$T1912,$U1912,$V1912,$W1912,$X1912)=9,"Yes","No")</x:f>
        <x:v>No</x:v>
      </x:c>
      <x:c r="AD1912" s="52" t="str">
        <x:f>IF(COUNT($Y1912,$Z1912)=2,"Yes","No")</x:f>
        <x:v>No</x:v>
      </x:c>
      <x:c r="AE1912" s="50" t="str"/>
      <x:c r="AF1912" t="str"/>
    </x:row>
    <x:row r="1913" ht="20" customHeight="1">
      <x:c r="A1913" s="50" t="str">
        <x:v>CTL-0274</x:v>
      </x:c>
      <x:c r="B1913" s="50" t="str">
        <x:v>Candidate alternative-rationale group</x:v>
      </x:c>
      <x:c r="C1913" s="52" t="str">
        <x:f>IF('Deal_Master_Wide'!$AU$276="","",'Deal_Master_Wide'!$AU$276)</x:f>
        <x:v>Not reviewed</x:v>
      </x:c>
      <x:c r="D1913" s="52" t="str">
        <x:f>IF('Deal_Master_Wide'!$AV$276="","",'Deal_Master_Wide'!$AV$276)</x:f>
        <x:v>Not assessed</x:v>
      </x:c>
      <x:c r="E1913" s="50" t="n">
        <x:v>0</x:v>
      </x:c>
      <x:c r="F1913" s="52" t="str">
        <x:f>IF(OR($C1913="High-confidence innovation-driven",$C1913="Medium-confidence innovation-driven"),1,IF($C1913="Clear alternative-rationale",0,""))</x:f>
      </x:c>
      <x:c r="G1913" s="52" t="str">
        <x:f>IF('Deal_Master_Wide'!$M$276="","",'Deal_Master_Wide'!$M$276)</x:f>
        <x:v>Review</x:v>
      </x:c>
      <x:c r="H1913" s="50" t="str">
        <x:v>Bayer AG</x:v>
      </x:c>
      <x:c r="I1913" s="50" t="str">
        <x:v>Algeta ASA (Inactive)</x:v>
      </x:c>
      <x:c r="J1913" s="50" t="n">
        <x:v>2014</x:v>
      </x:c>
      <x:c r="K1913" s="50" t="n">
        <x:v>-3</x:v>
      </x:c>
      <x:c r="L1913" s="50" t="n">
        <x:v>2011</x:v>
      </x:c>
      <x:c r="M1913" s="50" t="n">
        <x:v>0</x:v>
      </x:c>
      <x:c r="N1913" s="50" t="n">
        <x:v>0</x:v>
      </x:c>
      <x:c r="O1913" s="52" t="str">
        <x:f>IF($F1913="","",$F1913*$M1913)</x:f>
      </x:c>
      <x:c r="P1913" s="54" t="str">
        <x:f>IF('Deal_Master_Wide'!$BP$276="","",'Deal_Master_Wide'!$BP$276)</x:f>
      </x:c>
      <x:c r="Q1913" s="54" t="str">
        <x:f>IF('Deal_Master_Wide'!$BW$276="","",'Deal_Master_Wide'!$BW$276)</x:f>
      </x:c>
      <x:c r="R1913" s="54" t="str">
        <x:f>IF('Deal_Master_Wide'!$CD$276="","",'Deal_Master_Wide'!$CD$276)</x:f>
      </x:c>
      <x:c r="S1913" s="54" t="str">
        <x:f>IF('Deal_Master_Wide'!$CK$276="","",'Deal_Master_Wide'!$CK$276)</x:f>
      </x:c>
      <x:c r="T1913" s="54" t="str">
        <x:f>IF('Deal_Master_Wide'!$CR$276="","",'Deal_Master_Wide'!$CR$276)</x:f>
      </x:c>
      <x:c r="U1913" s="54" t="str">
        <x:f>IF('Deal_Master_Wide'!$CY$276="","",'Deal_Master_Wide'!$CY$276)</x:f>
      </x:c>
      <x:c r="V1913" s="56" t="str">
        <x:f>IF('Deal_Master_Wide'!$DF$276="","",'Deal_Master_Wide'!$DF$276)</x:f>
      </x:c>
      <x:c r="W1913" s="56" t="str">
        <x:f>IF('Deal_Master_Wide'!$DM$276="","",'Deal_Master_Wide'!$DM$276)</x:f>
      </x:c>
      <x:c r="X1913" s="56" t="str">
        <x:f>IF('Deal_Master_Wide'!$DT$276="","",'Deal_Master_Wide'!$DT$276)</x:f>
      </x:c>
      <x:c r="Y1913" s="118" t="str">
        <x:f>IF('Deal_Master_Wide'!$EA$276="","",'Deal_Master_Wide'!$EA$276)</x:f>
      </x:c>
      <x:c r="Z1913" s="118" t="str">
        <x:f>IF('Deal_Master_Wide'!$EH$276="","",'Deal_Master_Wide'!$EH$276)</x:f>
      </x:c>
      <x:c r="AA1913" s="52" t="str">
        <x:f>IF('Deal_Master_Wide'!$AL$276="","",'Deal_Master_Wide'!$AL$276)</x:f>
        <x:v>Unknown</x:v>
      </x:c>
      <x:c r="AB1913" s="54" t="n">
        <x:f>IF('Deal_Master_Wide'!$AF$276="","",'Deal_Master_Wide'!$AF$276)</x:f>
        <x:v>2882</x:v>
      </x:c>
      <x:c r="AC1913" s="52" t="str">
        <x:f>IF(COUNT($P1913,$Q1913,$R1913,$S1913,$T1913,$U1913,$V1913,$W1913,$X1913)=9,"Yes","No")</x:f>
        <x:v>No</x:v>
      </x:c>
      <x:c r="AD1913" s="52" t="str">
        <x:f>IF(COUNT($Y1913,$Z1913)=2,"Yes","No")</x:f>
        <x:v>No</x:v>
      </x:c>
      <x:c r="AE1913" s="50" t="str"/>
      <x:c r="AF1913" t="str"/>
    </x:row>
    <x:row r="1914" ht="20" customHeight="1">
      <x:c r="A1914" s="50" t="str">
        <x:v>CTL-0274</x:v>
      </x:c>
      <x:c r="B1914" s="50" t="str">
        <x:v>Candidate alternative-rationale group</x:v>
      </x:c>
      <x:c r="C1914" s="52" t="str">
        <x:f>IF('Deal_Master_Wide'!$AU$276="","",'Deal_Master_Wide'!$AU$276)</x:f>
        <x:v>Not reviewed</x:v>
      </x:c>
      <x:c r="D1914" s="52" t="str">
        <x:f>IF('Deal_Master_Wide'!$AV$276="","",'Deal_Master_Wide'!$AV$276)</x:f>
        <x:v>Not assessed</x:v>
      </x:c>
      <x:c r="E1914" s="50" t="n">
        <x:v>0</x:v>
      </x:c>
      <x:c r="F1914" s="52" t="str">
        <x:f>IF(OR($C1914="High-confidence innovation-driven",$C1914="Medium-confidence innovation-driven"),1,IF($C1914="Clear alternative-rationale",0,""))</x:f>
      </x:c>
      <x:c r="G1914" s="52" t="str">
        <x:f>IF('Deal_Master_Wide'!$M$276="","",'Deal_Master_Wide'!$M$276)</x:f>
        <x:v>Review</x:v>
      </x:c>
      <x:c r="H1914" s="50" t="str">
        <x:v>Bayer AG</x:v>
      </x:c>
      <x:c r="I1914" s="50" t="str">
        <x:v>Algeta ASA (Inactive)</x:v>
      </x:c>
      <x:c r="J1914" s="50" t="n">
        <x:v>2014</x:v>
      </x:c>
      <x:c r="K1914" s="50" t="n">
        <x:v>-2</x:v>
      </x:c>
      <x:c r="L1914" s="50" t="n">
        <x:v>2012</x:v>
      </x:c>
      <x:c r="M1914" s="50" t="n">
        <x:v>0</x:v>
      </x:c>
      <x:c r="N1914" s="50" t="n">
        <x:v>0</x:v>
      </x:c>
      <x:c r="O1914" s="52" t="str">
        <x:f>IF($F1914="","",$F1914*$M1914)</x:f>
      </x:c>
      <x:c r="P1914" s="54" t="str">
        <x:f>IF('Deal_Master_Wide'!$BQ$276="","",'Deal_Master_Wide'!$BQ$276)</x:f>
      </x:c>
      <x:c r="Q1914" s="54" t="str">
        <x:f>IF('Deal_Master_Wide'!$BX$276="","",'Deal_Master_Wide'!$BX$276)</x:f>
      </x:c>
      <x:c r="R1914" s="54" t="str">
        <x:f>IF('Deal_Master_Wide'!$CE$276="","",'Deal_Master_Wide'!$CE$276)</x:f>
      </x:c>
      <x:c r="S1914" s="54" t="str">
        <x:f>IF('Deal_Master_Wide'!$CL$276="","",'Deal_Master_Wide'!$CL$276)</x:f>
      </x:c>
      <x:c r="T1914" s="54" t="str">
        <x:f>IF('Deal_Master_Wide'!$CS$276="","",'Deal_Master_Wide'!$CS$276)</x:f>
      </x:c>
      <x:c r="U1914" s="54" t="str">
        <x:f>IF('Deal_Master_Wide'!$CZ$276="","",'Deal_Master_Wide'!$CZ$276)</x:f>
      </x:c>
      <x:c r="V1914" s="56" t="str">
        <x:f>IF('Deal_Master_Wide'!$DG$276="","",'Deal_Master_Wide'!$DG$276)</x:f>
      </x:c>
      <x:c r="W1914" s="56" t="str">
        <x:f>IF('Deal_Master_Wide'!$DN$276="","",'Deal_Master_Wide'!$DN$276)</x:f>
      </x:c>
      <x:c r="X1914" s="56" t="str">
        <x:f>IF('Deal_Master_Wide'!$DU$276="","",'Deal_Master_Wide'!$DU$276)</x:f>
      </x:c>
      <x:c r="Y1914" s="118" t="str">
        <x:f>IF('Deal_Master_Wide'!$EB$276="","",'Deal_Master_Wide'!$EB$276)</x:f>
      </x:c>
      <x:c r="Z1914" s="118" t="str">
        <x:f>IF('Deal_Master_Wide'!$EI$276="","",'Deal_Master_Wide'!$EI$276)</x:f>
      </x:c>
      <x:c r="AA1914" s="52" t="str">
        <x:f>IF('Deal_Master_Wide'!$AL$276="","",'Deal_Master_Wide'!$AL$276)</x:f>
        <x:v>Unknown</x:v>
      </x:c>
      <x:c r="AB1914" s="54" t="n">
        <x:f>IF('Deal_Master_Wide'!$AF$276="","",'Deal_Master_Wide'!$AF$276)</x:f>
        <x:v>2882</x:v>
      </x:c>
      <x:c r="AC1914" s="52" t="str">
        <x:f>IF(COUNT($P1914,$Q1914,$R1914,$S1914,$T1914,$U1914,$V1914,$W1914,$X1914)=9,"Yes","No")</x:f>
        <x:v>No</x:v>
      </x:c>
      <x:c r="AD1914" s="52" t="str">
        <x:f>IF(COUNT($Y1914,$Z1914)=2,"Yes","No")</x:f>
        <x:v>No</x:v>
      </x:c>
      <x:c r="AE1914" s="50" t="str"/>
      <x:c r="AF1914" t="str"/>
    </x:row>
    <x:row r="1915" ht="20" customHeight="1">
      <x:c r="A1915" s="50" t="str">
        <x:v>CTL-0274</x:v>
      </x:c>
      <x:c r="B1915" s="50" t="str">
        <x:v>Candidate alternative-rationale group</x:v>
      </x:c>
      <x:c r="C1915" s="52" t="str">
        <x:f>IF('Deal_Master_Wide'!$AU$276="","",'Deal_Master_Wide'!$AU$276)</x:f>
        <x:v>Not reviewed</x:v>
      </x:c>
      <x:c r="D1915" s="52" t="str">
        <x:f>IF('Deal_Master_Wide'!$AV$276="","",'Deal_Master_Wide'!$AV$276)</x:f>
        <x:v>Not assessed</x:v>
      </x:c>
      <x:c r="E1915" s="50" t="n">
        <x:v>0</x:v>
      </x:c>
      <x:c r="F1915" s="52" t="str">
        <x:f>IF(OR($C1915="High-confidence innovation-driven",$C1915="Medium-confidence innovation-driven"),1,IF($C1915="Clear alternative-rationale",0,""))</x:f>
      </x:c>
      <x:c r="G1915" s="52" t="str">
        <x:f>IF('Deal_Master_Wide'!$M$276="","",'Deal_Master_Wide'!$M$276)</x:f>
        <x:v>Review</x:v>
      </x:c>
      <x:c r="H1915" s="50" t="str">
        <x:v>Bayer AG</x:v>
      </x:c>
      <x:c r="I1915" s="50" t="str">
        <x:v>Algeta ASA (Inactive)</x:v>
      </x:c>
      <x:c r="J1915" s="50" t="n">
        <x:v>2014</x:v>
      </x:c>
      <x:c r="K1915" s="50" t="n">
        <x:v>-1</x:v>
      </x:c>
      <x:c r="L1915" s="50" t="n">
        <x:v>2013</x:v>
      </x:c>
      <x:c r="M1915" s="50" t="n">
        <x:v>0</x:v>
      </x:c>
      <x:c r="N1915" s="50" t="n">
        <x:v>0</x:v>
      </x:c>
      <x:c r="O1915" s="52" t="str">
        <x:f>IF($F1915="","",$F1915*$M1915)</x:f>
      </x:c>
      <x:c r="P1915" s="54" t="str">
        <x:f>IF('Deal_Master_Wide'!$BR$276="","",'Deal_Master_Wide'!$BR$276)</x:f>
      </x:c>
      <x:c r="Q1915" s="54" t="str">
        <x:f>IF('Deal_Master_Wide'!$BY$276="","",'Deal_Master_Wide'!$BY$276)</x:f>
      </x:c>
      <x:c r="R1915" s="54" t="str">
        <x:f>IF('Deal_Master_Wide'!$CF$276="","",'Deal_Master_Wide'!$CF$276)</x:f>
      </x:c>
      <x:c r="S1915" s="54" t="str">
        <x:f>IF('Deal_Master_Wide'!$CM$276="","",'Deal_Master_Wide'!$CM$276)</x:f>
      </x:c>
      <x:c r="T1915" s="54" t="str">
        <x:f>IF('Deal_Master_Wide'!$CT$276="","",'Deal_Master_Wide'!$CT$276)</x:f>
      </x:c>
      <x:c r="U1915" s="54" t="str">
        <x:f>IF('Deal_Master_Wide'!$DA$276="","",'Deal_Master_Wide'!$DA$276)</x:f>
      </x:c>
      <x:c r="V1915" s="56" t="str">
        <x:f>IF('Deal_Master_Wide'!$DH$276="","",'Deal_Master_Wide'!$DH$276)</x:f>
      </x:c>
      <x:c r="W1915" s="56" t="str">
        <x:f>IF('Deal_Master_Wide'!$DO$276="","",'Deal_Master_Wide'!$DO$276)</x:f>
      </x:c>
      <x:c r="X1915" s="56" t="str">
        <x:f>IF('Deal_Master_Wide'!$DV$276="","",'Deal_Master_Wide'!$DV$276)</x:f>
      </x:c>
      <x:c r="Y1915" s="118" t="str">
        <x:f>IF('Deal_Master_Wide'!$EC$276="","",'Deal_Master_Wide'!$EC$276)</x:f>
      </x:c>
      <x:c r="Z1915" s="118" t="str">
        <x:f>IF('Deal_Master_Wide'!$EJ$276="","",'Deal_Master_Wide'!$EJ$276)</x:f>
      </x:c>
      <x:c r="AA1915" s="52" t="str">
        <x:f>IF('Deal_Master_Wide'!$AL$276="","",'Deal_Master_Wide'!$AL$276)</x:f>
        <x:v>Unknown</x:v>
      </x:c>
      <x:c r="AB1915" s="54" t="n">
        <x:f>IF('Deal_Master_Wide'!$AF$276="","",'Deal_Master_Wide'!$AF$276)</x:f>
        <x:v>2882</x:v>
      </x:c>
      <x:c r="AC1915" s="52" t="str">
        <x:f>IF(COUNT($P1915,$Q1915,$R1915,$S1915,$T1915,$U1915,$V1915,$W1915,$X1915)=9,"Yes","No")</x:f>
        <x:v>No</x:v>
      </x:c>
      <x:c r="AD1915" s="52" t="str">
        <x:f>IF(COUNT($Y1915,$Z1915)=2,"Yes","No")</x:f>
        <x:v>No</x:v>
      </x:c>
      <x:c r="AE1915" s="50" t="str"/>
      <x:c r="AF1915" t="str"/>
    </x:row>
    <x:row r="1916" ht="20" customHeight="1">
      <x:c r="A1916" s="50" t="str">
        <x:v>CTL-0274</x:v>
      </x:c>
      <x:c r="B1916" s="50" t="str">
        <x:v>Candidate alternative-rationale group</x:v>
      </x:c>
      <x:c r="C1916" s="52" t="str">
        <x:f>IF('Deal_Master_Wide'!$AU$276="","",'Deal_Master_Wide'!$AU$276)</x:f>
        <x:v>Not reviewed</x:v>
      </x:c>
      <x:c r="D1916" s="52" t="str">
        <x:f>IF('Deal_Master_Wide'!$AV$276="","",'Deal_Master_Wide'!$AV$276)</x:f>
        <x:v>Not assessed</x:v>
      </x:c>
      <x:c r="E1916" s="50" t="n">
        <x:v>0</x:v>
      </x:c>
      <x:c r="F1916" s="52" t="str">
        <x:f>IF(OR($C1916="High-confidence innovation-driven",$C1916="Medium-confidence innovation-driven"),1,IF($C1916="Clear alternative-rationale",0,""))</x:f>
      </x:c>
      <x:c r="G1916" s="52" t="str">
        <x:f>IF('Deal_Master_Wide'!$M$276="","",'Deal_Master_Wide'!$M$276)</x:f>
        <x:v>Review</x:v>
      </x:c>
      <x:c r="H1916" s="50" t="str">
        <x:v>Bayer AG</x:v>
      </x:c>
      <x:c r="I1916" s="50" t="str">
        <x:v>Algeta ASA (Inactive)</x:v>
      </x:c>
      <x:c r="J1916" s="50" t="n">
        <x:v>2014</x:v>
      </x:c>
      <x:c r="K1916" s="50" t="n">
        <x:v>0</x:v>
      </x:c>
      <x:c r="L1916" s="50" t="n">
        <x:v>2014</x:v>
      </x:c>
      <x:c r="M1916" s="50" t="n">
        <x:v>0</x:v>
      </x:c>
      <x:c r="N1916" s="50" t="n">
        <x:v>1</x:v>
      </x:c>
      <x:c r="O1916" s="52" t="str">
        <x:f>IF($F1916="","",$F1916*$M1916)</x:f>
      </x:c>
      <x:c r="P1916" s="54" t="str">
        <x:f>IF('Deal_Master_Wide'!$BS$276="","",'Deal_Master_Wide'!$BS$276)</x:f>
      </x:c>
      <x:c r="Q1916" s="54" t="str">
        <x:f>IF('Deal_Master_Wide'!$BZ$276="","",'Deal_Master_Wide'!$BZ$276)</x:f>
      </x:c>
      <x:c r="R1916" s="54" t="str">
        <x:f>IF('Deal_Master_Wide'!$CG$276="","",'Deal_Master_Wide'!$CG$276)</x:f>
      </x:c>
      <x:c r="S1916" s="54" t="str">
        <x:f>IF('Deal_Master_Wide'!$CN$276="","",'Deal_Master_Wide'!$CN$276)</x:f>
      </x:c>
      <x:c r="T1916" s="54" t="str">
        <x:f>IF('Deal_Master_Wide'!$CU$276="","",'Deal_Master_Wide'!$CU$276)</x:f>
      </x:c>
      <x:c r="U1916" s="54" t="str">
        <x:f>IF('Deal_Master_Wide'!$DB$276="","",'Deal_Master_Wide'!$DB$276)</x:f>
      </x:c>
      <x:c r="V1916" s="56" t="str">
        <x:f>IF('Deal_Master_Wide'!$DI$276="","",'Deal_Master_Wide'!$DI$276)</x:f>
      </x:c>
      <x:c r="W1916" s="56" t="str">
        <x:f>IF('Deal_Master_Wide'!$DP$276="","",'Deal_Master_Wide'!$DP$276)</x:f>
      </x:c>
      <x:c r="X1916" s="56" t="str">
        <x:f>IF('Deal_Master_Wide'!$DW$276="","",'Deal_Master_Wide'!$DW$276)</x:f>
      </x:c>
      <x:c r="Y1916" s="118" t="str">
        <x:f>IF('Deal_Master_Wide'!$ED$276="","",'Deal_Master_Wide'!$ED$276)</x:f>
      </x:c>
      <x:c r="Z1916" s="118" t="str">
        <x:f>IF('Deal_Master_Wide'!$EK$276="","",'Deal_Master_Wide'!$EK$276)</x:f>
      </x:c>
      <x:c r="AA1916" s="52" t="str">
        <x:f>IF('Deal_Master_Wide'!$AL$276="","",'Deal_Master_Wide'!$AL$276)</x:f>
        <x:v>Unknown</x:v>
      </x:c>
      <x:c r="AB1916" s="54" t="n">
        <x:f>IF('Deal_Master_Wide'!$AF$276="","",'Deal_Master_Wide'!$AF$276)</x:f>
        <x:v>2882</x:v>
      </x:c>
      <x:c r="AC1916" s="52" t="str">
        <x:f>IF(COUNT($P1916,$Q1916,$R1916,$S1916,$T1916,$U1916,$V1916,$W1916,$X1916)=9,"Yes","No")</x:f>
        <x:v>No</x:v>
      </x:c>
      <x:c r="AD1916" s="52" t="str">
        <x:f>IF(COUNT($Y1916,$Z1916)=2,"Yes","No")</x:f>
        <x:v>No</x:v>
      </x:c>
      <x:c r="AE1916" s="50" t="str"/>
      <x:c r="AF1916" t="str"/>
    </x:row>
    <x:row r="1917" ht="20" customHeight="1">
      <x:c r="A1917" s="50" t="str">
        <x:v>CTL-0274</x:v>
      </x:c>
      <x:c r="B1917" s="50" t="str">
        <x:v>Candidate alternative-rationale group</x:v>
      </x:c>
      <x:c r="C1917" s="52" t="str">
        <x:f>IF('Deal_Master_Wide'!$AU$276="","",'Deal_Master_Wide'!$AU$276)</x:f>
        <x:v>Not reviewed</x:v>
      </x:c>
      <x:c r="D1917" s="52" t="str">
        <x:f>IF('Deal_Master_Wide'!$AV$276="","",'Deal_Master_Wide'!$AV$276)</x:f>
        <x:v>Not assessed</x:v>
      </x:c>
      <x:c r="E1917" s="50" t="n">
        <x:v>0</x:v>
      </x:c>
      <x:c r="F1917" s="52" t="str">
        <x:f>IF(OR($C1917="High-confidence innovation-driven",$C1917="Medium-confidence innovation-driven"),1,IF($C1917="Clear alternative-rationale",0,""))</x:f>
      </x:c>
      <x:c r="G1917" s="52" t="str">
        <x:f>IF('Deal_Master_Wide'!$M$276="","",'Deal_Master_Wide'!$M$276)</x:f>
        <x:v>Review</x:v>
      </x:c>
      <x:c r="H1917" s="50" t="str">
        <x:v>Bayer AG</x:v>
      </x:c>
      <x:c r="I1917" s="50" t="str">
        <x:v>Algeta ASA (Inactive)</x:v>
      </x:c>
      <x:c r="J1917" s="50" t="n">
        <x:v>2014</x:v>
      </x:c>
      <x:c r="K1917" s="50" t="n">
        <x:v>1</x:v>
      </x:c>
      <x:c r="L1917" s="50" t="n">
        <x:v>2015</x:v>
      </x:c>
      <x:c r="M1917" s="50" t="n">
        <x:v>1</x:v>
      </x:c>
      <x:c r="N1917" s="50" t="n">
        <x:v>1</x:v>
      </x:c>
      <x:c r="O1917" s="52" t="str">
        <x:f>IF($F1917="","",$F1917*$M1917)</x:f>
      </x:c>
      <x:c r="P1917" s="54" t="str">
        <x:f>IF('Deal_Master_Wide'!$BT$276="","",'Deal_Master_Wide'!$BT$276)</x:f>
      </x:c>
      <x:c r="Q1917" s="54" t="str">
        <x:f>IF('Deal_Master_Wide'!$CA$276="","",'Deal_Master_Wide'!$CA$276)</x:f>
      </x:c>
      <x:c r="R1917" s="54" t="str">
        <x:f>IF('Deal_Master_Wide'!$CH$276="","",'Deal_Master_Wide'!$CH$276)</x:f>
      </x:c>
      <x:c r="S1917" s="54" t="str">
        <x:f>IF('Deal_Master_Wide'!$CO$276="","",'Deal_Master_Wide'!$CO$276)</x:f>
      </x:c>
      <x:c r="T1917" s="54" t="str">
        <x:f>IF('Deal_Master_Wide'!$CV$276="","",'Deal_Master_Wide'!$CV$276)</x:f>
      </x:c>
      <x:c r="U1917" s="54" t="str">
        <x:f>IF('Deal_Master_Wide'!$DC$276="","",'Deal_Master_Wide'!$DC$276)</x:f>
      </x:c>
      <x:c r="V1917" s="56" t="str">
        <x:f>IF('Deal_Master_Wide'!$DJ$276="","",'Deal_Master_Wide'!$DJ$276)</x:f>
      </x:c>
      <x:c r="W1917" s="56" t="str">
        <x:f>IF('Deal_Master_Wide'!$DQ$276="","",'Deal_Master_Wide'!$DQ$276)</x:f>
      </x:c>
      <x:c r="X1917" s="56" t="str">
        <x:f>IF('Deal_Master_Wide'!$DX$276="","",'Deal_Master_Wide'!$DX$276)</x:f>
      </x:c>
      <x:c r="Y1917" s="118" t="str">
        <x:f>IF('Deal_Master_Wide'!$EE$276="","",'Deal_Master_Wide'!$EE$276)</x:f>
      </x:c>
      <x:c r="Z1917" s="118" t="str">
        <x:f>IF('Deal_Master_Wide'!$EL$276="","",'Deal_Master_Wide'!$EL$276)</x:f>
      </x:c>
      <x:c r="AA1917" s="52" t="str">
        <x:f>IF('Deal_Master_Wide'!$AL$276="","",'Deal_Master_Wide'!$AL$276)</x:f>
        <x:v>Unknown</x:v>
      </x:c>
      <x:c r="AB1917" s="54" t="n">
        <x:f>IF('Deal_Master_Wide'!$AF$276="","",'Deal_Master_Wide'!$AF$276)</x:f>
        <x:v>2882</x:v>
      </x:c>
      <x:c r="AC1917" s="52" t="str">
        <x:f>IF(COUNT($P1917,$Q1917,$R1917,$S1917,$T1917,$U1917,$V1917,$W1917,$X1917)=9,"Yes","No")</x:f>
        <x:v>No</x:v>
      </x:c>
      <x:c r="AD1917" s="52" t="str">
        <x:f>IF(COUNT($Y1917,$Z1917)=2,"Yes","No")</x:f>
        <x:v>No</x:v>
      </x:c>
      <x:c r="AE1917" s="50" t="str"/>
      <x:c r="AF1917" t="str"/>
    </x:row>
    <x:row r="1918" ht="20" customHeight="1">
      <x:c r="A1918" s="50" t="str">
        <x:v>CTL-0274</x:v>
      </x:c>
      <x:c r="B1918" s="50" t="str">
        <x:v>Candidate alternative-rationale group</x:v>
      </x:c>
      <x:c r="C1918" s="52" t="str">
        <x:f>IF('Deal_Master_Wide'!$AU$276="","",'Deal_Master_Wide'!$AU$276)</x:f>
        <x:v>Not reviewed</x:v>
      </x:c>
      <x:c r="D1918" s="52" t="str">
        <x:f>IF('Deal_Master_Wide'!$AV$276="","",'Deal_Master_Wide'!$AV$276)</x:f>
        <x:v>Not assessed</x:v>
      </x:c>
      <x:c r="E1918" s="50" t="n">
        <x:v>0</x:v>
      </x:c>
      <x:c r="F1918" s="52" t="str">
        <x:f>IF(OR($C1918="High-confidence innovation-driven",$C1918="Medium-confidence innovation-driven"),1,IF($C1918="Clear alternative-rationale",0,""))</x:f>
      </x:c>
      <x:c r="G1918" s="52" t="str">
        <x:f>IF('Deal_Master_Wide'!$M$276="","",'Deal_Master_Wide'!$M$276)</x:f>
        <x:v>Review</x:v>
      </x:c>
      <x:c r="H1918" s="50" t="str">
        <x:v>Bayer AG</x:v>
      </x:c>
      <x:c r="I1918" s="50" t="str">
        <x:v>Algeta ASA (Inactive)</x:v>
      </x:c>
      <x:c r="J1918" s="50" t="n">
        <x:v>2014</x:v>
      </x:c>
      <x:c r="K1918" s="50" t="n">
        <x:v>2</x:v>
      </x:c>
      <x:c r="L1918" s="50" t="n">
        <x:v>2016</x:v>
      </x:c>
      <x:c r="M1918" s="50" t="n">
        <x:v>1</x:v>
      </x:c>
      <x:c r="N1918" s="50" t="n">
        <x:v>1</x:v>
      </x:c>
      <x:c r="O1918" s="52" t="str">
        <x:f>IF($F1918="","",$F1918*$M1918)</x:f>
      </x:c>
      <x:c r="P1918" s="54" t="str">
        <x:f>IF('Deal_Master_Wide'!$BU$276="","",'Deal_Master_Wide'!$BU$276)</x:f>
      </x:c>
      <x:c r="Q1918" s="54" t="str">
        <x:f>IF('Deal_Master_Wide'!$CB$276="","",'Deal_Master_Wide'!$CB$276)</x:f>
      </x:c>
      <x:c r="R1918" s="54" t="str">
        <x:f>IF('Deal_Master_Wide'!$CI$276="","",'Deal_Master_Wide'!$CI$276)</x:f>
      </x:c>
      <x:c r="S1918" s="54" t="str">
        <x:f>IF('Deal_Master_Wide'!$CP$276="","",'Deal_Master_Wide'!$CP$276)</x:f>
      </x:c>
      <x:c r="T1918" s="54" t="str">
        <x:f>IF('Deal_Master_Wide'!$CW$276="","",'Deal_Master_Wide'!$CW$276)</x:f>
      </x:c>
      <x:c r="U1918" s="54" t="str">
        <x:f>IF('Deal_Master_Wide'!$DD$276="","",'Deal_Master_Wide'!$DD$276)</x:f>
      </x:c>
      <x:c r="V1918" s="56" t="str">
        <x:f>IF('Deal_Master_Wide'!$DK$276="","",'Deal_Master_Wide'!$DK$276)</x:f>
      </x:c>
      <x:c r="W1918" s="56" t="str">
        <x:f>IF('Deal_Master_Wide'!$DR$276="","",'Deal_Master_Wide'!$DR$276)</x:f>
      </x:c>
      <x:c r="X1918" s="56" t="str">
        <x:f>IF('Deal_Master_Wide'!$DY$276="","",'Deal_Master_Wide'!$DY$276)</x:f>
      </x:c>
      <x:c r="Y1918" s="118" t="str">
        <x:f>IF('Deal_Master_Wide'!$EF$276="","",'Deal_Master_Wide'!$EF$276)</x:f>
      </x:c>
      <x:c r="Z1918" s="118" t="str">
        <x:f>IF('Deal_Master_Wide'!$EM$276="","",'Deal_Master_Wide'!$EM$276)</x:f>
      </x:c>
      <x:c r="AA1918" s="52" t="str">
        <x:f>IF('Deal_Master_Wide'!$AL$276="","",'Deal_Master_Wide'!$AL$276)</x:f>
        <x:v>Unknown</x:v>
      </x:c>
      <x:c r="AB1918" s="54" t="n">
        <x:f>IF('Deal_Master_Wide'!$AF$276="","",'Deal_Master_Wide'!$AF$276)</x:f>
        <x:v>2882</x:v>
      </x:c>
      <x:c r="AC1918" s="52" t="str">
        <x:f>IF(COUNT($P1918,$Q1918,$R1918,$S1918,$T1918,$U1918,$V1918,$W1918,$X1918)=9,"Yes","No")</x:f>
        <x:v>No</x:v>
      </x:c>
      <x:c r="AD1918" s="52" t="str">
        <x:f>IF(COUNT($Y1918,$Z1918)=2,"Yes","No")</x:f>
        <x:v>No</x:v>
      </x:c>
      <x:c r="AE1918" s="50" t="str"/>
      <x:c r="AF1918" t="str"/>
    </x:row>
    <x:row r="1919" ht="20" customHeight="1">
      <x:c r="A1919" s="50" t="str">
        <x:v>CTL-0274</x:v>
      </x:c>
      <x:c r="B1919" s="50" t="str">
        <x:v>Candidate alternative-rationale group</x:v>
      </x:c>
      <x:c r="C1919" s="52" t="str">
        <x:f>IF('Deal_Master_Wide'!$AU$276="","",'Deal_Master_Wide'!$AU$276)</x:f>
        <x:v>Not reviewed</x:v>
      </x:c>
      <x:c r="D1919" s="52" t="str">
        <x:f>IF('Deal_Master_Wide'!$AV$276="","",'Deal_Master_Wide'!$AV$276)</x:f>
        <x:v>Not assessed</x:v>
      </x:c>
      <x:c r="E1919" s="50" t="n">
        <x:v>0</x:v>
      </x:c>
      <x:c r="F1919" s="52" t="str">
        <x:f>IF(OR($C1919="High-confidence innovation-driven",$C1919="Medium-confidence innovation-driven"),1,IF($C1919="Clear alternative-rationale",0,""))</x:f>
      </x:c>
      <x:c r="G1919" s="52" t="str">
        <x:f>IF('Deal_Master_Wide'!$M$276="","",'Deal_Master_Wide'!$M$276)</x:f>
        <x:v>Review</x:v>
      </x:c>
      <x:c r="H1919" s="50" t="str">
        <x:v>Bayer AG</x:v>
      </x:c>
      <x:c r="I1919" s="50" t="str">
        <x:v>Algeta ASA (Inactive)</x:v>
      </x:c>
      <x:c r="J1919" s="50" t="n">
        <x:v>2014</x:v>
      </x:c>
      <x:c r="K1919" s="50" t="n">
        <x:v>3</x:v>
      </x:c>
      <x:c r="L1919" s="50" t="n">
        <x:v>2017</x:v>
      </x:c>
      <x:c r="M1919" s="50" t="n">
        <x:v>1</x:v>
      </x:c>
      <x:c r="N1919" s="50" t="n">
        <x:v>1</x:v>
      </x:c>
      <x:c r="O1919" s="52" t="str">
        <x:f>IF($F1919="","",$F1919*$M1919)</x:f>
      </x:c>
      <x:c r="P1919" s="54" t="str">
        <x:f>IF('Deal_Master_Wide'!$BV$276="","",'Deal_Master_Wide'!$BV$276)</x:f>
      </x:c>
      <x:c r="Q1919" s="54" t="str">
        <x:f>IF('Deal_Master_Wide'!$CC$276="","",'Deal_Master_Wide'!$CC$276)</x:f>
      </x:c>
      <x:c r="R1919" s="54" t="str">
        <x:f>IF('Deal_Master_Wide'!$CJ$276="","",'Deal_Master_Wide'!$CJ$276)</x:f>
      </x:c>
      <x:c r="S1919" s="54" t="str">
        <x:f>IF('Deal_Master_Wide'!$CQ$276="","",'Deal_Master_Wide'!$CQ$276)</x:f>
      </x:c>
      <x:c r="T1919" s="54" t="str">
        <x:f>IF('Deal_Master_Wide'!$CX$276="","",'Deal_Master_Wide'!$CX$276)</x:f>
      </x:c>
      <x:c r="U1919" s="54" t="str">
        <x:f>IF('Deal_Master_Wide'!$DE$276="","",'Deal_Master_Wide'!$DE$276)</x:f>
      </x:c>
      <x:c r="V1919" s="56" t="str">
        <x:f>IF('Deal_Master_Wide'!$DL$276="","",'Deal_Master_Wide'!$DL$276)</x:f>
      </x:c>
      <x:c r="W1919" s="56" t="str">
        <x:f>IF('Deal_Master_Wide'!$DS$276="","",'Deal_Master_Wide'!$DS$276)</x:f>
      </x:c>
      <x:c r="X1919" s="56" t="str">
        <x:f>IF('Deal_Master_Wide'!$DZ$276="","",'Deal_Master_Wide'!$DZ$276)</x:f>
      </x:c>
      <x:c r="Y1919" s="118" t="str">
        <x:f>IF('Deal_Master_Wide'!$EG$276="","",'Deal_Master_Wide'!$EG$276)</x:f>
      </x:c>
      <x:c r="Z1919" s="118" t="str">
        <x:f>IF('Deal_Master_Wide'!$EN$276="","",'Deal_Master_Wide'!$EN$276)</x:f>
      </x:c>
      <x:c r="AA1919" s="52" t="str">
        <x:f>IF('Deal_Master_Wide'!$AL$276="","",'Deal_Master_Wide'!$AL$276)</x:f>
        <x:v>Unknown</x:v>
      </x:c>
      <x:c r="AB1919" s="54" t="n">
        <x:f>IF('Deal_Master_Wide'!$AF$276="","",'Deal_Master_Wide'!$AF$276)</x:f>
        <x:v>2882</x:v>
      </x:c>
      <x:c r="AC1919" s="52" t="str">
        <x:f>IF(COUNT($P1919,$Q1919,$R1919,$S1919,$T1919,$U1919,$V1919,$W1919,$X1919)=9,"Yes","No")</x:f>
        <x:v>No</x:v>
      </x:c>
      <x:c r="AD1919" s="52" t="str">
        <x:f>IF(COUNT($Y1919,$Z1919)=2,"Yes","No")</x:f>
        <x:v>No</x:v>
      </x:c>
      <x:c r="AE1919" s="50" t="str"/>
      <x:c r="AF1919" t="str"/>
    </x:row>
    <x:row r="1920" ht="20" customHeight="1">
      <x:c r="A1920" s="50" t="str">
        <x:v>CTL-0275</x:v>
      </x:c>
      <x:c r="B1920" s="50" t="str">
        <x:v>Candidate alternative-rationale group</x:v>
      </x:c>
      <x:c r="C1920" s="52" t="str">
        <x:f>IF('Deal_Master_Wide'!$AU$277="","",'Deal_Master_Wide'!$AU$277)</x:f>
        <x:v>Not reviewed</x:v>
      </x:c>
      <x:c r="D1920" s="52" t="str">
        <x:f>IF('Deal_Master_Wide'!$AV$277="","",'Deal_Master_Wide'!$AV$277)</x:f>
        <x:v>Not assessed</x:v>
      </x:c>
      <x:c r="E1920" s="50" t="n">
        <x:v>0</x:v>
      </x:c>
      <x:c r="F1920" s="52" t="str">
        <x:f>IF(OR($C1920="High-confidence innovation-driven",$C1920="Medium-confidence innovation-driven"),1,IF($C1920="Clear alternative-rationale",0,""))</x:f>
      </x:c>
      <x:c r="G1920" s="52" t="str">
        <x:f>IF('Deal_Master_Wide'!$M$277="","",'Deal_Master_Wide'!$M$277)</x:f>
        <x:v>Review</x:v>
      </x:c>
      <x:c r="H1920" s="50" t="str">
        <x:v>Correvio Pharma Corp.</x:v>
      </x:c>
      <x:c r="I1920" s="50" t="str">
        <x:v>Correvio International Sarl</x:v>
      </x:c>
      <x:c r="J1920" s="50" t="n">
        <x:v>2013</x:v>
      </x:c>
      <x:c r="K1920" s="50" t="n">
        <x:v>-3</x:v>
      </x:c>
      <x:c r="L1920" s="50" t="n">
        <x:v>2010</x:v>
      </x:c>
      <x:c r="M1920" s="50" t="n">
        <x:v>0</x:v>
      </x:c>
      <x:c r="N1920" s="50" t="n">
        <x:v>0</x:v>
      </x:c>
      <x:c r="O1920" s="52" t="str">
        <x:f>IF($F1920="","",$F1920*$M1920)</x:f>
      </x:c>
      <x:c r="P1920" s="54" t="n">
        <x:f>IF('Deal_Master_Wide'!$BP$277="","",'Deal_Master_Wide'!$BP$277)</x:f>
        <x:v>49.9006</x:v>
      </x:c>
      <x:c r="Q1920" s="54" t="n">
        <x:f>IF('Deal_Master_Wide'!$BW$277="","",'Deal_Master_Wide'!$BW$277)</x:f>
        <x:v>27.7178</x:v>
      </x:c>
      <x:c r="R1920" s="54" t="n">
        <x:f>IF('Deal_Master_Wide'!$CD$277="","",'Deal_Master_Wide'!$CD$277)</x:f>
        <x:v>26.8137</x:v>
      </x:c>
      <x:c r="S1920" s="54" t="n">
        <x:f>IF('Deal_Master_Wide'!$CK$277="","",'Deal_Master_Wide'!$CK$277)</x:f>
        <x:v>61.5921</x:v>
      </x:c>
      <x:c r="T1920" s="54" t="n">
        <x:f>IF('Deal_Master_Wide'!$CR$277="","",'Deal_Master_Wide'!$CR$277)</x:f>
        <x:v>18.7042</x:v>
      </x:c>
      <x:c r="U1920" s="54" t="n">
        <x:f>IF('Deal_Master_Wide'!$CY$277="","",'Deal_Master_Wide'!$CY$277)</x:f>
        <x:v>11.5861</x:v>
      </x:c>
      <x:c r="V1920" s="56" t="n">
        <x:f>IF('Deal_Master_Wide'!$DF$277="","",'Deal_Master_Wide'!$DF$277)</x:f>
        <x:v>53.3868</x:v>
      </x:c>
      <x:c r="W1920" s="56" t="n">
        <x:f>IF('Deal_Master_Wide'!$DM$277="","",'Deal_Master_Wide'!$DM$277)</x:f>
        <x:v>55.5461</x:v>
      </x:c>
      <x:c r="X1920" s="56" t="n">
        <x:f>IF('Deal_Master_Wide'!$DT$277="","",'Deal_Master_Wide'!$DT$277)</x:f>
        <x:v>30.3678</x:v>
      </x:c>
      <x:c r="Y1920" s="118" t="str">
        <x:f>IF('Deal_Master_Wide'!$EA$277="","",'Deal_Master_Wide'!$EA$277)</x:f>
      </x:c>
      <x:c r="Z1920" s="118" t="str">
        <x:f>IF('Deal_Master_Wide'!$EH$277="","",'Deal_Master_Wide'!$EH$277)</x:f>
      </x:c>
      <x:c r="AA1920" s="52" t="str">
        <x:f>IF('Deal_Master_Wide'!$AL$277="","",'Deal_Master_Wide'!$AL$277)</x:f>
        <x:v>Unknown</x:v>
      </x:c>
      <x:c r="AB1920" s="54" t="n">
        <x:f>IF('Deal_Master_Wide'!$AF$277="","",'Deal_Master_Wide'!$AF$277)</x:f>
        <x:v>23</x:v>
      </x:c>
      <x:c r="AC1920" s="52" t="str">
        <x:f>IF(COUNT($P1920,$Q1920,$R1920,$S1920,$T1920,$U1920,$V1920,$W1920,$X1920)=9,"Yes","No")</x:f>
        <x:v>Yes</x:v>
      </x:c>
      <x:c r="AD1920" s="52" t="str">
        <x:f>IF(COUNT($Y1920,$Z1920)=2,"Yes","No")</x:f>
        <x:v>No</x:v>
      </x:c>
      <x:c r="AE1920" s="50" t="str"/>
      <x:c r="AF1920" t="str"/>
    </x:row>
    <x:row r="1921" ht="20" customHeight="1">
      <x:c r="A1921" s="50" t="str">
        <x:v>CTL-0275</x:v>
      </x:c>
      <x:c r="B1921" s="50" t="str">
        <x:v>Candidate alternative-rationale group</x:v>
      </x:c>
      <x:c r="C1921" s="52" t="str">
        <x:f>IF('Deal_Master_Wide'!$AU$277="","",'Deal_Master_Wide'!$AU$277)</x:f>
        <x:v>Not reviewed</x:v>
      </x:c>
      <x:c r="D1921" s="52" t="str">
        <x:f>IF('Deal_Master_Wide'!$AV$277="","",'Deal_Master_Wide'!$AV$277)</x:f>
        <x:v>Not assessed</x:v>
      </x:c>
      <x:c r="E1921" s="50" t="n">
        <x:v>0</x:v>
      </x:c>
      <x:c r="F1921" s="52" t="str">
        <x:f>IF(OR($C1921="High-confidence innovation-driven",$C1921="Medium-confidence innovation-driven"),1,IF($C1921="Clear alternative-rationale",0,""))</x:f>
      </x:c>
      <x:c r="G1921" s="52" t="str">
        <x:f>IF('Deal_Master_Wide'!$M$277="","",'Deal_Master_Wide'!$M$277)</x:f>
        <x:v>Review</x:v>
      </x:c>
      <x:c r="H1921" s="50" t="str">
        <x:v>Correvio Pharma Corp.</x:v>
      </x:c>
      <x:c r="I1921" s="50" t="str">
        <x:v>Correvio International Sarl</x:v>
      </x:c>
      <x:c r="J1921" s="50" t="n">
        <x:v>2013</x:v>
      </x:c>
      <x:c r="K1921" s="50" t="n">
        <x:v>-2</x:v>
      </x:c>
      <x:c r="L1921" s="50" t="n">
        <x:v>2011</x:v>
      </x:c>
      <x:c r="M1921" s="50" t="n">
        <x:v>0</x:v>
      </x:c>
      <x:c r="N1921" s="50" t="n">
        <x:v>0</x:v>
      </x:c>
      <x:c r="O1921" s="52" t="str">
        <x:f>IF($F1921="","",$F1921*$M1921)</x:f>
      </x:c>
      <x:c r="P1921" s="54" t="n">
        <x:f>IF('Deal_Master_Wide'!$BQ$277="","",'Deal_Master_Wide'!$BQ$277)</x:f>
        <x:v>1.0821</x:v>
      </x:c>
      <x:c r="Q1921" s="54" t="n">
        <x:f>IF('Deal_Master_Wide'!$BX$277="","",'Deal_Master_Wide'!$BX$277)</x:f>
        <x:v>-18.9548</x:v>
      </x:c>
      <x:c r="R1921" s="54" t="n">
        <x:f>IF('Deal_Master_Wide'!$CE$277="","",'Deal_Master_Wide'!$CE$277)</x:f>
        <x:v>-20.0742</x:v>
      </x:c>
      <x:c r="S1921" s="54" t="n">
        <x:f>IF('Deal_Master_Wide'!$CL$277="","",'Deal_Master_Wide'!$CL$277)</x:f>
        <x:v>41.6937</x:v>
      </x:c>
      <x:c r="T1921" s="54" t="n">
        <x:f>IF('Deal_Master_Wide'!$CS$277="","",'Deal_Master_Wide'!$CS$277)</x:f>
        <x:v>19.2901</x:v>
      </x:c>
      <x:c r="U1921" s="54" t="n">
        <x:f>IF('Deal_Master_Wide'!$CZ$277="","",'Deal_Master_Wide'!$CZ$277)</x:f>
        <x:v>10.9459</x:v>
      </x:c>
      <x:c r="V1921" s="56" t="n">
        <x:f>IF('Deal_Master_Wide'!$DG$277="","",'Deal_Master_Wide'!$DG$277)</x:f>
        <x:v>-40.9507</x:v>
      </x:c>
      <x:c r="W1921" s="56" t="n">
        <x:f>IF('Deal_Master_Wide'!$DN$277="","",'Deal_Master_Wide'!$DN$277)</x:f>
        <x:v>-1751.6944</x:v>
      </x:c>
      <x:c r="X1921" s="56" t="n">
        <x:f>IF('Deal_Master_Wide'!$DU$277="","",'Deal_Master_Wide'!$DU$277)</x:f>
        <x:v>46.2663</x:v>
      </x:c>
      <x:c r="Y1921" s="118" t="str">
        <x:f>IF('Deal_Master_Wide'!$EB$277="","",'Deal_Master_Wide'!$EB$277)</x:f>
      </x:c>
      <x:c r="Z1921" s="118" t="str">
        <x:f>IF('Deal_Master_Wide'!$EI$277="","",'Deal_Master_Wide'!$EI$277)</x:f>
      </x:c>
      <x:c r="AA1921" s="52" t="str">
        <x:f>IF('Deal_Master_Wide'!$AL$277="","",'Deal_Master_Wide'!$AL$277)</x:f>
        <x:v>Unknown</x:v>
      </x:c>
      <x:c r="AB1921" s="54" t="n">
        <x:f>IF('Deal_Master_Wide'!$AF$277="","",'Deal_Master_Wide'!$AF$277)</x:f>
        <x:v>23</x:v>
      </x:c>
      <x:c r="AC1921" s="52" t="str">
        <x:f>IF(COUNT($P1921,$Q1921,$R1921,$S1921,$T1921,$U1921,$V1921,$W1921,$X1921)=9,"Yes","No")</x:f>
        <x:v>Yes</x:v>
      </x:c>
      <x:c r="AD1921" s="52" t="str">
        <x:f>IF(COUNT($Y1921,$Z1921)=2,"Yes","No")</x:f>
        <x:v>No</x:v>
      </x:c>
      <x:c r="AE1921" s="50" t="str"/>
      <x:c r="AF1921" t="str"/>
    </x:row>
    <x:row r="1922" ht="20" customHeight="1">
      <x:c r="A1922" s="50" t="str">
        <x:v>CTL-0275</x:v>
      </x:c>
      <x:c r="B1922" s="50" t="str">
        <x:v>Candidate alternative-rationale group</x:v>
      </x:c>
      <x:c r="C1922" s="52" t="str">
        <x:f>IF('Deal_Master_Wide'!$AU$277="","",'Deal_Master_Wide'!$AU$277)</x:f>
        <x:v>Not reviewed</x:v>
      </x:c>
      <x:c r="D1922" s="52" t="str">
        <x:f>IF('Deal_Master_Wide'!$AV$277="","",'Deal_Master_Wide'!$AV$277)</x:f>
        <x:v>Not assessed</x:v>
      </x:c>
      <x:c r="E1922" s="50" t="n">
        <x:v>0</x:v>
      </x:c>
      <x:c r="F1922" s="52" t="str">
        <x:f>IF(OR($C1922="High-confidence innovation-driven",$C1922="Medium-confidence innovation-driven"),1,IF($C1922="Clear alternative-rationale",0,""))</x:f>
      </x:c>
      <x:c r="G1922" s="52" t="str">
        <x:f>IF('Deal_Master_Wide'!$M$277="","",'Deal_Master_Wide'!$M$277)</x:f>
        <x:v>Review</x:v>
      </x:c>
      <x:c r="H1922" s="50" t="str">
        <x:v>Correvio Pharma Corp.</x:v>
      </x:c>
      <x:c r="I1922" s="50" t="str">
        <x:v>Correvio International Sarl</x:v>
      </x:c>
      <x:c r="J1922" s="50" t="n">
        <x:v>2013</x:v>
      </x:c>
      <x:c r="K1922" s="50" t="n">
        <x:v>-1</x:v>
      </x:c>
      <x:c r="L1922" s="50" t="n">
        <x:v>2012</x:v>
      </x:c>
      <x:c r="M1922" s="50" t="n">
        <x:v>0</x:v>
      </x:c>
      <x:c r="N1922" s="50" t="n">
        <x:v>0</x:v>
      </x:c>
      <x:c r="O1922" s="52" t="str">
        <x:f>IF($F1922="","",$F1922*$M1922)</x:f>
      </x:c>
      <x:c r="P1922" s="54" t="n">
        <x:f>IF('Deal_Master_Wide'!$BR$277="","",'Deal_Master_Wide'!$BR$277)</x:f>
        <x:v>0.614</x:v>
      </x:c>
      <x:c r="Q1922" s="54" t="n">
        <x:f>IF('Deal_Master_Wide'!$BY$277="","",'Deal_Master_Wide'!$BY$277)</x:f>
        <x:v>-12.504</x:v>
      </x:c>
      <x:c r="R1922" s="54" t="n">
        <x:f>IF('Deal_Master_Wide'!$CF$277="","",'Deal_Master_Wide'!$CF$277)</x:f>
        <x:v>-14.2526</x:v>
      </x:c>
      <x:c r="S1922" s="54" t="n">
        <x:f>IF('Deal_Master_Wide'!$CM$277="","",'Deal_Master_Wide'!$CM$277)</x:f>
        <x:v>33.9418</x:v>
      </x:c>
      <x:c r="T1922" s="54" t="n">
        <x:f>IF('Deal_Master_Wide'!$CT$277="","",'Deal_Master_Wide'!$CT$277)</x:f>
        <x:v>24.6268</x:v>
      </x:c>
      <x:c r="U1922" s="54" t="n">
        <x:f>IF('Deal_Master_Wide'!$DA$277="","",'Deal_Master_Wide'!$DA$277)</x:f>
        <x:v>4.6824</x:v>
      </x:c>
      <x:c r="V1922" s="56" t="n">
        <x:f>IF('Deal_Master_Wide'!$DH$277="","",'Deal_Master_Wide'!$DH$277)</x:f>
        <x:v>-37.0644</x:v>
      </x:c>
      <x:c r="W1922" s="56" t="n">
        <x:f>IF('Deal_Master_Wide'!$DO$277="","",'Deal_Master_Wide'!$DO$277)</x:f>
        <x:v>-2036.5019</x:v>
      </x:c>
      <x:c r="X1922" s="56" t="n">
        <x:f>IF('Deal_Master_Wide'!$DV$277="","",'Deal_Master_Wide'!$DV$277)</x:f>
        <x:v>72.556</x:v>
      </x:c>
      <x:c r="Y1922" s="118" t="str">
        <x:f>IF('Deal_Master_Wide'!$EC$277="","",'Deal_Master_Wide'!$EC$277)</x:f>
      </x:c>
      <x:c r="Z1922" s="118" t="str">
        <x:f>IF('Deal_Master_Wide'!$EJ$277="","",'Deal_Master_Wide'!$EJ$277)</x:f>
      </x:c>
      <x:c r="AA1922" s="52" t="str">
        <x:f>IF('Deal_Master_Wide'!$AL$277="","",'Deal_Master_Wide'!$AL$277)</x:f>
        <x:v>Unknown</x:v>
      </x:c>
      <x:c r="AB1922" s="54" t="n">
        <x:f>IF('Deal_Master_Wide'!$AF$277="","",'Deal_Master_Wide'!$AF$277)</x:f>
        <x:v>23</x:v>
      </x:c>
      <x:c r="AC1922" s="52" t="str">
        <x:f>IF(COUNT($P1922,$Q1922,$R1922,$S1922,$T1922,$U1922,$V1922,$W1922,$X1922)=9,"Yes","No")</x:f>
        <x:v>Yes</x:v>
      </x:c>
      <x:c r="AD1922" s="52" t="str">
        <x:f>IF(COUNT($Y1922,$Z1922)=2,"Yes","No")</x:f>
        <x:v>No</x:v>
      </x:c>
      <x:c r="AE1922" s="50" t="str"/>
      <x:c r="AF1922" t="str"/>
    </x:row>
    <x:row r="1923" ht="20" customHeight="1">
      <x:c r="A1923" s="50" t="str">
        <x:v>CTL-0275</x:v>
      </x:c>
      <x:c r="B1923" s="50" t="str">
        <x:v>Candidate alternative-rationale group</x:v>
      </x:c>
      <x:c r="C1923" s="52" t="str">
        <x:f>IF('Deal_Master_Wide'!$AU$277="","",'Deal_Master_Wide'!$AU$277)</x:f>
        <x:v>Not reviewed</x:v>
      </x:c>
      <x:c r="D1923" s="52" t="str">
        <x:f>IF('Deal_Master_Wide'!$AV$277="","",'Deal_Master_Wide'!$AV$277)</x:f>
        <x:v>Not assessed</x:v>
      </x:c>
      <x:c r="E1923" s="50" t="n">
        <x:v>0</x:v>
      </x:c>
      <x:c r="F1923" s="52" t="str">
        <x:f>IF(OR($C1923="High-confidence innovation-driven",$C1923="Medium-confidence innovation-driven"),1,IF($C1923="Clear alternative-rationale",0,""))</x:f>
      </x:c>
      <x:c r="G1923" s="52" t="str">
        <x:f>IF('Deal_Master_Wide'!$M$277="","",'Deal_Master_Wide'!$M$277)</x:f>
        <x:v>Review</x:v>
      </x:c>
      <x:c r="H1923" s="50" t="str">
        <x:v>Correvio Pharma Corp.</x:v>
      </x:c>
      <x:c r="I1923" s="50" t="str">
        <x:v>Correvio International Sarl</x:v>
      </x:c>
      <x:c r="J1923" s="50" t="n">
        <x:v>2013</x:v>
      </x:c>
      <x:c r="K1923" s="50" t="n">
        <x:v>0</x:v>
      </x:c>
      <x:c r="L1923" s="50" t="n">
        <x:v>2013</x:v>
      </x:c>
      <x:c r="M1923" s="50" t="n">
        <x:v>0</x:v>
      </x:c>
      <x:c r="N1923" s="50" t="n">
        <x:v>1</x:v>
      </x:c>
      <x:c r="O1923" s="52" t="str">
        <x:f>IF($F1923="","",$F1923*$M1923)</x:f>
      </x:c>
      <x:c r="P1923" s="54" t="n">
        <x:f>IF('Deal_Master_Wide'!$BS$277="","",'Deal_Master_Wide'!$BS$277)</x:f>
        <x:v>3.3974</x:v>
      </x:c>
      <x:c r="Q1923" s="54" t="n">
        <x:f>IF('Deal_Master_Wide'!$BZ$277="","",'Deal_Master_Wide'!$BZ$277)</x:f>
        <x:v>-10.5205</x:v>
      </x:c>
      <x:c r="R1923" s="54" t="n">
        <x:f>IF('Deal_Master_Wide'!$CG$277="","",'Deal_Master_Wide'!$CG$277)</x:f>
        <x:v>3.5947</x:v>
      </x:c>
      <x:c r="S1923" s="54" t="n">
        <x:f>IF('Deal_Master_Wide'!$CN$277="","",'Deal_Master_Wide'!$CN$277)</x:f>
        <x:v>34.3259</x:v>
      </x:c>
      <x:c r="T1923" s="54" t="str">
        <x:f>IF('Deal_Master_Wide'!$CU$277="","",'Deal_Master_Wide'!$CU$277)</x:f>
      </x:c>
      <x:c r="U1923" s="54" t="n">
        <x:f>IF('Deal_Master_Wide'!$DB$277="","",'Deal_Master_Wide'!$DB$277)</x:f>
        <x:v>0.3585</x:v>
      </x:c>
      <x:c r="V1923" s="56" t="n">
        <x:f>IF('Deal_Master_Wide'!$DI$277="","",'Deal_Master_Wide'!$DI$277)</x:f>
        <x:v>10.362</x:v>
      </x:c>
      <x:c r="W1923" s="56" t="n">
        <x:f>IF('Deal_Master_Wide'!$DP$277="","",'Deal_Master_Wide'!$DP$277)</x:f>
        <x:v>-309.6653</x:v>
      </x:c>
      <x:c r="X1923" s="56" t="str">
        <x:f>IF('Deal_Master_Wide'!$DW$277="","",'Deal_Master_Wide'!$DW$277)</x:f>
      </x:c>
      <x:c r="Y1923" s="118" t="str">
        <x:f>IF('Deal_Master_Wide'!$ED$277="","",'Deal_Master_Wide'!$ED$277)</x:f>
      </x:c>
      <x:c r="Z1923" s="118" t="str">
        <x:f>IF('Deal_Master_Wide'!$EK$277="","",'Deal_Master_Wide'!$EK$277)</x:f>
      </x:c>
      <x:c r="AA1923" s="52" t="str">
        <x:f>IF('Deal_Master_Wide'!$AL$277="","",'Deal_Master_Wide'!$AL$277)</x:f>
        <x:v>Unknown</x:v>
      </x:c>
      <x:c r="AB1923" s="54" t="n">
        <x:f>IF('Deal_Master_Wide'!$AF$277="","",'Deal_Master_Wide'!$AF$277)</x:f>
        <x:v>23</x:v>
      </x:c>
      <x:c r="AC1923" s="52" t="str">
        <x:f>IF(COUNT($P1923,$Q1923,$R1923,$S1923,$T1923,$U1923,$V1923,$W1923,$X1923)=9,"Yes","No")</x:f>
        <x:v>No</x:v>
      </x:c>
      <x:c r="AD1923" s="52" t="str">
        <x:f>IF(COUNT($Y1923,$Z1923)=2,"Yes","No")</x:f>
        <x:v>No</x:v>
      </x:c>
      <x:c r="AE1923" s="50" t="str"/>
      <x:c r="AF1923" t="str"/>
    </x:row>
    <x:row r="1924" ht="20" customHeight="1">
      <x:c r="A1924" s="50" t="str">
        <x:v>CTL-0275</x:v>
      </x:c>
      <x:c r="B1924" s="50" t="str">
        <x:v>Candidate alternative-rationale group</x:v>
      </x:c>
      <x:c r="C1924" s="52" t="str">
        <x:f>IF('Deal_Master_Wide'!$AU$277="","",'Deal_Master_Wide'!$AU$277)</x:f>
        <x:v>Not reviewed</x:v>
      </x:c>
      <x:c r="D1924" s="52" t="str">
        <x:f>IF('Deal_Master_Wide'!$AV$277="","",'Deal_Master_Wide'!$AV$277)</x:f>
        <x:v>Not assessed</x:v>
      </x:c>
      <x:c r="E1924" s="50" t="n">
        <x:v>0</x:v>
      </x:c>
      <x:c r="F1924" s="52" t="str">
        <x:f>IF(OR($C1924="High-confidence innovation-driven",$C1924="Medium-confidence innovation-driven"),1,IF($C1924="Clear alternative-rationale",0,""))</x:f>
      </x:c>
      <x:c r="G1924" s="52" t="str">
        <x:f>IF('Deal_Master_Wide'!$M$277="","",'Deal_Master_Wide'!$M$277)</x:f>
        <x:v>Review</x:v>
      </x:c>
      <x:c r="H1924" s="50" t="str">
        <x:v>Correvio Pharma Corp.</x:v>
      </x:c>
      <x:c r="I1924" s="50" t="str">
        <x:v>Correvio International Sarl</x:v>
      </x:c>
      <x:c r="J1924" s="50" t="n">
        <x:v>2013</x:v>
      </x:c>
      <x:c r="K1924" s="50" t="n">
        <x:v>1</x:v>
      </x:c>
      <x:c r="L1924" s="50" t="n">
        <x:v>2014</x:v>
      </x:c>
      <x:c r="M1924" s="50" t="n">
        <x:v>1</x:v>
      </x:c>
      <x:c r="N1924" s="50" t="n">
        <x:v>1</x:v>
      </x:c>
      <x:c r="O1924" s="52" t="str">
        <x:f>IF($F1924="","",$F1924*$M1924)</x:f>
      </x:c>
      <x:c r="P1924" s="54" t="n">
        <x:f>IF('Deal_Master_Wide'!$BT$277="","",'Deal_Master_Wide'!$BT$277)</x:f>
        <x:v>22.6514</x:v>
      </x:c>
      <x:c r="Q1924" s="54" t="n">
        <x:f>IF('Deal_Master_Wide'!$CA$277="","",'Deal_Master_Wide'!$CA$277)</x:f>
        <x:v>-12.5049</x:v>
      </x:c>
      <x:c r="R1924" s="54" t="n">
        <x:f>IF('Deal_Master_Wide'!$CH$277="","",'Deal_Master_Wide'!$CH$277)</x:f>
        <x:v>-13.743</x:v>
      </x:c>
      <x:c r="S1924" s="54" t="n">
        <x:f>IF('Deal_Master_Wide'!$CO$277="","",'Deal_Master_Wide'!$CO$277)</x:f>
        <x:v>41.4174</x:v>
      </x:c>
      <x:c r="T1924" s="54" t="n">
        <x:f>IF('Deal_Master_Wide'!$CV$277="","",'Deal_Master_Wide'!$CV$277)</x:f>
        <x:v>9.9174</x:v>
      </x:c>
      <x:c r="U1924" s="54" t="n">
        <x:f>IF('Deal_Master_Wide'!$DC$277="","",'Deal_Master_Wide'!$DC$277)</x:f>
        <x:v>0.4803</x:v>
      </x:c>
      <x:c r="V1924" s="56" t="n">
        <x:f>IF('Deal_Master_Wide'!$DJ$277="","",'Deal_Master_Wide'!$DJ$277)</x:f>
        <x:v>-37.4091</x:v>
      </x:c>
      <x:c r="W1924" s="56" t="n">
        <x:f>IF('Deal_Master_Wide'!$DQ$277="","",'Deal_Master_Wide'!$DQ$277)</x:f>
        <x:v>-55.206</x:v>
      </x:c>
      <x:c r="X1924" s="56" t="n">
        <x:f>IF('Deal_Master_Wide'!$DX$277="","",'Deal_Master_Wide'!$DX$277)</x:f>
        <x:v>23.9449</x:v>
      </x:c>
      <x:c r="Y1924" s="118" t="str">
        <x:f>IF('Deal_Master_Wide'!$EE$277="","",'Deal_Master_Wide'!$EE$277)</x:f>
      </x:c>
      <x:c r="Z1924" s="118" t="str">
        <x:f>IF('Deal_Master_Wide'!$EL$277="","",'Deal_Master_Wide'!$EL$277)</x:f>
      </x:c>
      <x:c r="AA1924" s="52" t="str">
        <x:f>IF('Deal_Master_Wide'!$AL$277="","",'Deal_Master_Wide'!$AL$277)</x:f>
        <x:v>Unknown</x:v>
      </x:c>
      <x:c r="AB1924" s="54" t="n">
        <x:f>IF('Deal_Master_Wide'!$AF$277="","",'Deal_Master_Wide'!$AF$277)</x:f>
        <x:v>23</x:v>
      </x:c>
      <x:c r="AC1924" s="52" t="str">
        <x:f>IF(COUNT($P1924,$Q1924,$R1924,$S1924,$T1924,$U1924,$V1924,$W1924,$X1924)=9,"Yes","No")</x:f>
        <x:v>Yes</x:v>
      </x:c>
      <x:c r="AD1924" s="52" t="str">
        <x:f>IF(COUNT($Y1924,$Z1924)=2,"Yes","No")</x:f>
        <x:v>No</x:v>
      </x:c>
      <x:c r="AE1924" s="50" t="str"/>
      <x:c r="AF1924" t="str"/>
    </x:row>
    <x:row r="1925" ht="20" customHeight="1">
      <x:c r="A1925" s="50" t="str">
        <x:v>CTL-0275</x:v>
      </x:c>
      <x:c r="B1925" s="50" t="str">
        <x:v>Candidate alternative-rationale group</x:v>
      </x:c>
      <x:c r="C1925" s="52" t="str">
        <x:f>IF('Deal_Master_Wide'!$AU$277="","",'Deal_Master_Wide'!$AU$277)</x:f>
        <x:v>Not reviewed</x:v>
      </x:c>
      <x:c r="D1925" s="52" t="str">
        <x:f>IF('Deal_Master_Wide'!$AV$277="","",'Deal_Master_Wide'!$AV$277)</x:f>
        <x:v>Not assessed</x:v>
      </x:c>
      <x:c r="E1925" s="50" t="n">
        <x:v>0</x:v>
      </x:c>
      <x:c r="F1925" s="52" t="str">
        <x:f>IF(OR($C1925="High-confidence innovation-driven",$C1925="Medium-confidence innovation-driven"),1,IF($C1925="Clear alternative-rationale",0,""))</x:f>
      </x:c>
      <x:c r="G1925" s="52" t="str">
        <x:f>IF('Deal_Master_Wide'!$M$277="","",'Deal_Master_Wide'!$M$277)</x:f>
        <x:v>Review</x:v>
      </x:c>
      <x:c r="H1925" s="50" t="str">
        <x:v>Correvio Pharma Corp.</x:v>
      </x:c>
      <x:c r="I1925" s="50" t="str">
        <x:v>Correvio International Sarl</x:v>
      </x:c>
      <x:c r="J1925" s="50" t="n">
        <x:v>2013</x:v>
      </x:c>
      <x:c r="K1925" s="50" t="n">
        <x:v>2</x:v>
      </x:c>
      <x:c r="L1925" s="50" t="n">
        <x:v>2015</x:v>
      </x:c>
      <x:c r="M1925" s="50" t="n">
        <x:v>1</x:v>
      </x:c>
      <x:c r="N1925" s="50" t="n">
        <x:v>1</x:v>
      </x:c>
      <x:c r="O1925" s="52" t="str">
        <x:f>IF($F1925="","",$F1925*$M1925)</x:f>
      </x:c>
      <x:c r="P1925" s="54" t="n">
        <x:f>IF('Deal_Master_Wide'!$BU$277="","",'Deal_Master_Wide'!$BU$277)</x:f>
        <x:v>18.8506</x:v>
      </x:c>
      <x:c r="Q1925" s="54" t="n">
        <x:f>IF('Deal_Master_Wide'!$CB$277="","",'Deal_Master_Wide'!$CB$277)</x:f>
        <x:v>-19.9063</x:v>
      </x:c>
      <x:c r="R1925" s="54" t="n">
        <x:f>IF('Deal_Master_Wide'!$CI$277="","",'Deal_Master_Wide'!$CI$277)</x:f>
        <x:v>-22.0528</x:v>
      </x:c>
      <x:c r="S1925" s="54" t="n">
        <x:f>IF('Deal_Master_Wide'!$CP$277="","",'Deal_Master_Wide'!$CP$277)</x:f>
        <x:v>44.3843</x:v>
      </x:c>
      <x:c r="T1925" s="54" t="n">
        <x:f>IF('Deal_Master_Wide'!$CW$277="","",'Deal_Master_Wide'!$CW$277)</x:f>
        <x:v>8.8331</x:v>
      </x:c>
      <x:c r="U1925" s="54" t="n">
        <x:f>IF('Deal_Master_Wide'!$DD$277="","",'Deal_Master_Wide'!$DD$277)</x:f>
        <x:v>2.9056</x:v>
      </x:c>
      <x:c r="V1925" s="56" t="n">
        <x:f>IF('Deal_Master_Wide'!$DK$277="","",'Deal_Master_Wide'!$DK$277)</x:f>
        <x:v>-49.7483</x:v>
      </x:c>
      <x:c r="W1925" s="56" t="n">
        <x:f>IF('Deal_Master_Wide'!$DR$277="","",'Deal_Master_Wide'!$DR$277)</x:f>
        <x:v>-105.6002</x:v>
      </x:c>
      <x:c r="X1925" s="56" t="n">
        <x:f>IF('Deal_Master_Wide'!$DY$277="","",'Deal_Master_Wide'!$DY$277)</x:f>
        <x:v>19.9013</x:v>
      </x:c>
      <x:c r="Y1925" s="118" t="str">
        <x:f>IF('Deal_Master_Wide'!$EF$277="","",'Deal_Master_Wide'!$EF$277)</x:f>
      </x:c>
      <x:c r="Z1925" s="118" t="str">
        <x:f>IF('Deal_Master_Wide'!$EM$277="","",'Deal_Master_Wide'!$EM$277)</x:f>
      </x:c>
      <x:c r="AA1925" s="52" t="str">
        <x:f>IF('Deal_Master_Wide'!$AL$277="","",'Deal_Master_Wide'!$AL$277)</x:f>
        <x:v>Unknown</x:v>
      </x:c>
      <x:c r="AB1925" s="54" t="n">
        <x:f>IF('Deal_Master_Wide'!$AF$277="","",'Deal_Master_Wide'!$AF$277)</x:f>
        <x:v>23</x:v>
      </x:c>
      <x:c r="AC1925" s="52" t="str">
        <x:f>IF(COUNT($P1925,$Q1925,$R1925,$S1925,$T1925,$U1925,$V1925,$W1925,$X1925)=9,"Yes","No")</x:f>
        <x:v>Yes</x:v>
      </x:c>
      <x:c r="AD1925" s="52" t="str">
        <x:f>IF(COUNT($Y1925,$Z1925)=2,"Yes","No")</x:f>
        <x:v>No</x:v>
      </x:c>
      <x:c r="AE1925" s="50" t="str"/>
      <x:c r="AF1925" t="str"/>
    </x:row>
    <x:row r="1926" ht="20" customHeight="1">
      <x:c r="A1926" s="50" t="str">
        <x:v>CTL-0275</x:v>
      </x:c>
      <x:c r="B1926" s="50" t="str">
        <x:v>Candidate alternative-rationale group</x:v>
      </x:c>
      <x:c r="C1926" s="52" t="str">
        <x:f>IF('Deal_Master_Wide'!$AU$277="","",'Deal_Master_Wide'!$AU$277)</x:f>
        <x:v>Not reviewed</x:v>
      </x:c>
      <x:c r="D1926" s="52" t="str">
        <x:f>IF('Deal_Master_Wide'!$AV$277="","",'Deal_Master_Wide'!$AV$277)</x:f>
        <x:v>Not assessed</x:v>
      </x:c>
      <x:c r="E1926" s="50" t="n">
        <x:v>0</x:v>
      </x:c>
      <x:c r="F1926" s="52" t="str">
        <x:f>IF(OR($C1926="High-confidence innovation-driven",$C1926="Medium-confidence innovation-driven"),1,IF($C1926="Clear alternative-rationale",0,""))</x:f>
      </x:c>
      <x:c r="G1926" s="52" t="str">
        <x:f>IF('Deal_Master_Wide'!$M$277="","",'Deal_Master_Wide'!$M$277)</x:f>
        <x:v>Review</x:v>
      </x:c>
      <x:c r="H1926" s="50" t="str">
        <x:v>Correvio Pharma Corp.</x:v>
      </x:c>
      <x:c r="I1926" s="50" t="str">
        <x:v>Correvio International Sarl</x:v>
      </x:c>
      <x:c r="J1926" s="50" t="n">
        <x:v>2013</x:v>
      </x:c>
      <x:c r="K1926" s="50" t="n">
        <x:v>3</x:v>
      </x:c>
      <x:c r="L1926" s="50" t="n">
        <x:v>2016</x:v>
      </x:c>
      <x:c r="M1926" s="50" t="n">
        <x:v>1</x:v>
      </x:c>
      <x:c r="N1926" s="50" t="n">
        <x:v>1</x:v>
      </x:c>
      <x:c r="O1926" s="52" t="str">
        <x:f>IF($F1926="","",$F1926*$M1926)</x:f>
      </x:c>
      <x:c r="P1926" s="54" t="n">
        <x:f>IF('Deal_Master_Wide'!$BV$277="","",'Deal_Master_Wide'!$BV$277)</x:f>
        <x:v>22.8304</x:v>
      </x:c>
      <x:c r="Q1926" s="54" t="n">
        <x:f>IF('Deal_Master_Wide'!$CC$277="","",'Deal_Master_Wide'!$CC$277)</x:f>
        <x:v>-13.1535</x:v>
      </x:c>
      <x:c r="R1926" s="54" t="n">
        <x:f>IF('Deal_Master_Wide'!$CJ$277="","",'Deal_Master_Wide'!$CJ$277)</x:f>
        <x:v>-17.7348</x:v>
      </x:c>
      <x:c r="S1926" s="54" t="n">
        <x:f>IF('Deal_Master_Wide'!$CQ$277="","",'Deal_Master_Wide'!$CQ$277)</x:f>
        <x:v>63.5792</x:v>
      </x:c>
      <x:c r="T1926" s="54" t="n">
        <x:f>IF('Deal_Master_Wide'!$CX$277="","",'Deal_Master_Wide'!$CX$277)</x:f>
        <x:v>18.3853</x:v>
      </x:c>
      <x:c r="U1926" s="54" t="str">
        <x:f>IF('Deal_Master_Wide'!$DE$277="","",'Deal_Master_Wide'!$DE$277)</x:f>
      </x:c>
      <x:c r="V1926" s="56" t="n">
        <x:f>IF('Deal_Master_Wide'!$DL$277="","",'Deal_Master_Wide'!$DL$277)</x:f>
        <x:v>-34.0357</x:v>
      </x:c>
      <x:c r="W1926" s="56" t="n">
        <x:f>IF('Deal_Master_Wide'!$DS$277="","",'Deal_Master_Wide'!$DS$277)</x:f>
        <x:v>-57.614</x:v>
      </x:c>
      <x:c r="X1926" s="56" t="n">
        <x:f>IF('Deal_Master_Wide'!$DZ$277="","",'Deal_Master_Wide'!$DZ$277)</x:f>
        <x:v>28.9172</x:v>
      </x:c>
      <x:c r="Y1926" s="118" t="str">
        <x:f>IF('Deal_Master_Wide'!$EG$277="","",'Deal_Master_Wide'!$EG$277)</x:f>
      </x:c>
      <x:c r="Z1926" s="118" t="str">
        <x:f>IF('Deal_Master_Wide'!$EN$277="","",'Deal_Master_Wide'!$EN$277)</x:f>
      </x:c>
      <x:c r="AA1926" s="52" t="str">
        <x:f>IF('Deal_Master_Wide'!$AL$277="","",'Deal_Master_Wide'!$AL$277)</x:f>
        <x:v>Unknown</x:v>
      </x:c>
      <x:c r="AB1926" s="54" t="n">
        <x:f>IF('Deal_Master_Wide'!$AF$277="","",'Deal_Master_Wide'!$AF$277)</x:f>
        <x:v>23</x:v>
      </x:c>
      <x:c r="AC1926" s="52" t="str">
        <x:f>IF(COUNT($P1926,$Q1926,$R1926,$S1926,$T1926,$U1926,$V1926,$W1926,$X1926)=9,"Yes","No")</x:f>
        <x:v>No</x:v>
      </x:c>
      <x:c r="AD1926" s="52" t="str">
        <x:f>IF(COUNT($Y1926,$Z1926)=2,"Yes","No")</x:f>
        <x:v>No</x:v>
      </x:c>
      <x:c r="AE1926" s="50" t="str"/>
      <x:c r="AF1926" t="str"/>
    </x:row>
    <x:row r="1927" ht="20" customHeight="1">
      <x:c r="A1927" s="50" t="str">
        <x:v>CTL-0276</x:v>
      </x:c>
      <x:c r="B1927" s="50" t="str">
        <x:v>Candidate alternative-rationale group</x:v>
      </x:c>
      <x:c r="C1927" s="52" t="str">
        <x:f>IF('Deal_Master_Wide'!$AU$278="","",'Deal_Master_Wide'!$AU$278)</x:f>
        <x:v>Not reviewed</x:v>
      </x:c>
      <x:c r="D1927" s="52" t="str">
        <x:f>IF('Deal_Master_Wide'!$AV$278="","",'Deal_Master_Wide'!$AV$278)</x:f>
        <x:v>Not assessed</x:v>
      </x:c>
      <x:c r="E1927" s="50" t="n">
        <x:v>0</x:v>
      </x:c>
      <x:c r="F1927" s="52" t="str">
        <x:f>IF(OR($C1927="High-confidence innovation-driven",$C1927="Medium-confidence innovation-driven"),1,IF($C1927="Clear alternative-rationale",0,""))</x:f>
      </x:c>
      <x:c r="G1927" s="52" t="str">
        <x:f>IF('Deal_Master_Wide'!$M$278="","",'Deal_Master_Wide'!$M$278)</x:f>
        <x:v>Review</x:v>
      </x:c>
      <x:c r="H1927" s="50" t="str">
        <x:v>Xenetic Biosciences Inc</x:v>
      </x:c>
      <x:c r="I1927" s="50" t="str">
        <x:v>Xenetic Biosciences (UK) Ltd</x:v>
      </x:c>
      <x:c r="J1927" s="50" t="n">
        <x:v>2013</x:v>
      </x:c>
      <x:c r="K1927" s="50" t="n">
        <x:v>-3</x:v>
      </x:c>
      <x:c r="L1927" s="50" t="n">
        <x:v>2010</x:v>
      </x:c>
      <x:c r="M1927" s="50" t="n">
        <x:v>0</x:v>
      </x:c>
      <x:c r="N1927" s="50" t="n">
        <x:v>0</x:v>
      </x:c>
      <x:c r="O1927" s="52" t="str">
        <x:f>IF($F1927="","",$F1927*$M1927)</x:f>
      </x:c>
      <x:c r="P1927" s="54" t="str">
        <x:f>IF('Deal_Master_Wide'!$BP$278="","",'Deal_Master_Wide'!$BP$278)</x:f>
      </x:c>
      <x:c r="Q1927" s="54" t="str">
        <x:f>IF('Deal_Master_Wide'!$BW$278="","",'Deal_Master_Wide'!$BW$278)</x:f>
      </x:c>
      <x:c r="R1927" s="54" t="str">
        <x:f>IF('Deal_Master_Wide'!$CD$278="","",'Deal_Master_Wide'!$CD$278)</x:f>
      </x:c>
      <x:c r="S1927" s="54" t="str">
        <x:f>IF('Deal_Master_Wide'!$CK$278="","",'Deal_Master_Wide'!$CK$278)</x:f>
      </x:c>
      <x:c r="T1927" s="54" t="str">
        <x:f>IF('Deal_Master_Wide'!$CR$278="","",'Deal_Master_Wide'!$CR$278)</x:f>
      </x:c>
      <x:c r="U1927" s="54" t="str">
        <x:f>IF('Deal_Master_Wide'!$CY$278="","",'Deal_Master_Wide'!$CY$278)</x:f>
      </x:c>
      <x:c r="V1927" s="56" t="str">
        <x:f>IF('Deal_Master_Wide'!$DF$278="","",'Deal_Master_Wide'!$DF$278)</x:f>
      </x:c>
      <x:c r="W1927" s="56" t="str">
        <x:f>IF('Deal_Master_Wide'!$DM$278="","",'Deal_Master_Wide'!$DM$278)</x:f>
      </x:c>
      <x:c r="X1927" s="56" t="str">
        <x:f>IF('Deal_Master_Wide'!$DT$278="","",'Deal_Master_Wide'!$DT$278)</x:f>
      </x:c>
      <x:c r="Y1927" s="118" t="str">
        <x:f>IF('Deal_Master_Wide'!$EA$278="","",'Deal_Master_Wide'!$EA$278)</x:f>
      </x:c>
      <x:c r="Z1927" s="118" t="str">
        <x:f>IF('Deal_Master_Wide'!$EH$278="","",'Deal_Master_Wide'!$EH$278)</x:f>
      </x:c>
      <x:c r="AA1927" s="52" t="str">
        <x:f>IF('Deal_Master_Wide'!$AL$278="","",'Deal_Master_Wide'!$AL$278)</x:f>
        <x:v>Unknown</x:v>
      </x:c>
      <x:c r="AB1927" s="54" t="n">
        <x:f>IF('Deal_Master_Wide'!$AF$278="","",'Deal_Master_Wide'!$AF$278)</x:f>
        <x:v>39</x:v>
      </x:c>
      <x:c r="AC1927" s="52" t="str">
        <x:f>IF(COUNT($P1927,$Q1927,$R1927,$S1927,$T1927,$U1927,$V1927,$W1927,$X1927)=9,"Yes","No")</x:f>
        <x:v>No</x:v>
      </x:c>
      <x:c r="AD1927" s="52" t="str">
        <x:f>IF(COUNT($Y1927,$Z1927)=2,"Yes","No")</x:f>
        <x:v>No</x:v>
      </x:c>
      <x:c r="AE1927" s="50" t="str"/>
      <x:c r="AF1927" t="str"/>
    </x:row>
    <x:row r="1928" ht="20" customHeight="1">
      <x:c r="A1928" s="50" t="str">
        <x:v>CTL-0276</x:v>
      </x:c>
      <x:c r="B1928" s="50" t="str">
        <x:v>Candidate alternative-rationale group</x:v>
      </x:c>
      <x:c r="C1928" s="52" t="str">
        <x:f>IF('Deal_Master_Wide'!$AU$278="","",'Deal_Master_Wide'!$AU$278)</x:f>
        <x:v>Not reviewed</x:v>
      </x:c>
      <x:c r="D1928" s="52" t="str">
        <x:f>IF('Deal_Master_Wide'!$AV$278="","",'Deal_Master_Wide'!$AV$278)</x:f>
        <x:v>Not assessed</x:v>
      </x:c>
      <x:c r="E1928" s="50" t="n">
        <x:v>0</x:v>
      </x:c>
      <x:c r="F1928" s="52" t="str">
        <x:f>IF(OR($C1928="High-confidence innovation-driven",$C1928="Medium-confidence innovation-driven"),1,IF($C1928="Clear alternative-rationale",0,""))</x:f>
      </x:c>
      <x:c r="G1928" s="52" t="str">
        <x:f>IF('Deal_Master_Wide'!$M$278="","",'Deal_Master_Wide'!$M$278)</x:f>
        <x:v>Review</x:v>
      </x:c>
      <x:c r="H1928" s="50" t="str">
        <x:v>Xenetic Biosciences Inc</x:v>
      </x:c>
      <x:c r="I1928" s="50" t="str">
        <x:v>Xenetic Biosciences (UK) Ltd</x:v>
      </x:c>
      <x:c r="J1928" s="50" t="n">
        <x:v>2013</x:v>
      </x:c>
      <x:c r="K1928" s="50" t="n">
        <x:v>-2</x:v>
      </x:c>
      <x:c r="L1928" s="50" t="n">
        <x:v>2011</x:v>
      </x:c>
      <x:c r="M1928" s="50" t="n">
        <x:v>0</x:v>
      </x:c>
      <x:c r="N1928" s="50" t="n">
        <x:v>0</x:v>
      </x:c>
      <x:c r="O1928" s="52" t="str">
        <x:f>IF($F1928="","",$F1928*$M1928)</x:f>
      </x:c>
      <x:c r="P1928" s="54" t="str">
        <x:f>IF('Deal_Master_Wide'!$BQ$278="","",'Deal_Master_Wide'!$BQ$278)</x:f>
      </x:c>
      <x:c r="Q1928" s="54" t="str">
        <x:f>IF('Deal_Master_Wide'!$BX$278="","",'Deal_Master_Wide'!$BX$278)</x:f>
      </x:c>
      <x:c r="R1928" s="54" t="str">
        <x:f>IF('Deal_Master_Wide'!$CE$278="","",'Deal_Master_Wide'!$CE$278)</x:f>
      </x:c>
      <x:c r="S1928" s="54" t="str">
        <x:f>IF('Deal_Master_Wide'!$CL$278="","",'Deal_Master_Wide'!$CL$278)</x:f>
      </x:c>
      <x:c r="T1928" s="54" t="str">
        <x:f>IF('Deal_Master_Wide'!$CS$278="","",'Deal_Master_Wide'!$CS$278)</x:f>
      </x:c>
      <x:c r="U1928" s="54" t="str">
        <x:f>IF('Deal_Master_Wide'!$CZ$278="","",'Deal_Master_Wide'!$CZ$278)</x:f>
      </x:c>
      <x:c r="V1928" s="56" t="str">
        <x:f>IF('Deal_Master_Wide'!$DG$278="","",'Deal_Master_Wide'!$DG$278)</x:f>
      </x:c>
      <x:c r="W1928" s="56" t="str">
        <x:f>IF('Deal_Master_Wide'!$DN$278="","",'Deal_Master_Wide'!$DN$278)</x:f>
      </x:c>
      <x:c r="X1928" s="56" t="str">
        <x:f>IF('Deal_Master_Wide'!$DU$278="","",'Deal_Master_Wide'!$DU$278)</x:f>
      </x:c>
      <x:c r="Y1928" s="118" t="str">
        <x:f>IF('Deal_Master_Wide'!$EB$278="","",'Deal_Master_Wide'!$EB$278)</x:f>
      </x:c>
      <x:c r="Z1928" s="118" t="str">
        <x:f>IF('Deal_Master_Wide'!$EI$278="","",'Deal_Master_Wide'!$EI$278)</x:f>
      </x:c>
      <x:c r="AA1928" s="52" t="str">
        <x:f>IF('Deal_Master_Wide'!$AL$278="","",'Deal_Master_Wide'!$AL$278)</x:f>
        <x:v>Unknown</x:v>
      </x:c>
      <x:c r="AB1928" s="54" t="n">
        <x:f>IF('Deal_Master_Wide'!$AF$278="","",'Deal_Master_Wide'!$AF$278)</x:f>
        <x:v>39</x:v>
      </x:c>
      <x:c r="AC1928" s="52" t="str">
        <x:f>IF(COUNT($P1928,$Q1928,$R1928,$S1928,$T1928,$U1928,$V1928,$W1928,$X1928)=9,"Yes","No")</x:f>
        <x:v>No</x:v>
      </x:c>
      <x:c r="AD1928" s="52" t="str">
        <x:f>IF(COUNT($Y1928,$Z1928)=2,"Yes","No")</x:f>
        <x:v>No</x:v>
      </x:c>
      <x:c r="AE1928" s="50" t="str"/>
      <x:c r="AF1928" t="str"/>
    </x:row>
    <x:row r="1929" ht="20" customHeight="1">
      <x:c r="A1929" s="50" t="str">
        <x:v>CTL-0276</x:v>
      </x:c>
      <x:c r="B1929" s="50" t="str">
        <x:v>Candidate alternative-rationale group</x:v>
      </x:c>
      <x:c r="C1929" s="52" t="str">
        <x:f>IF('Deal_Master_Wide'!$AU$278="","",'Deal_Master_Wide'!$AU$278)</x:f>
        <x:v>Not reviewed</x:v>
      </x:c>
      <x:c r="D1929" s="52" t="str">
        <x:f>IF('Deal_Master_Wide'!$AV$278="","",'Deal_Master_Wide'!$AV$278)</x:f>
        <x:v>Not assessed</x:v>
      </x:c>
      <x:c r="E1929" s="50" t="n">
        <x:v>0</x:v>
      </x:c>
      <x:c r="F1929" s="52" t="str">
        <x:f>IF(OR($C1929="High-confidence innovation-driven",$C1929="Medium-confidence innovation-driven"),1,IF($C1929="Clear alternative-rationale",0,""))</x:f>
      </x:c>
      <x:c r="G1929" s="52" t="str">
        <x:f>IF('Deal_Master_Wide'!$M$278="","",'Deal_Master_Wide'!$M$278)</x:f>
        <x:v>Review</x:v>
      </x:c>
      <x:c r="H1929" s="50" t="str">
        <x:v>Xenetic Biosciences Inc</x:v>
      </x:c>
      <x:c r="I1929" s="50" t="str">
        <x:v>Xenetic Biosciences (UK) Ltd</x:v>
      </x:c>
      <x:c r="J1929" s="50" t="n">
        <x:v>2013</x:v>
      </x:c>
      <x:c r="K1929" s="50" t="n">
        <x:v>-1</x:v>
      </x:c>
      <x:c r="L1929" s="50" t="n">
        <x:v>2012</x:v>
      </x:c>
      <x:c r="M1929" s="50" t="n">
        <x:v>0</x:v>
      </x:c>
      <x:c r="N1929" s="50" t="n">
        <x:v>0</x:v>
      </x:c>
      <x:c r="O1929" s="52" t="str">
        <x:f>IF($F1929="","",$F1929*$M1929)</x:f>
      </x:c>
      <x:c r="P1929" s="54" t="str">
        <x:f>IF('Deal_Master_Wide'!$BR$278="","",'Deal_Master_Wide'!$BR$278)</x:f>
      </x:c>
      <x:c r="Q1929" s="54" t="str">
        <x:f>IF('Deal_Master_Wide'!$BY$278="","",'Deal_Master_Wide'!$BY$278)</x:f>
      </x:c>
      <x:c r="R1929" s="54" t="str">
        <x:f>IF('Deal_Master_Wide'!$CF$278="","",'Deal_Master_Wide'!$CF$278)</x:f>
      </x:c>
      <x:c r="S1929" s="54" t="str">
        <x:f>IF('Deal_Master_Wide'!$CM$278="","",'Deal_Master_Wide'!$CM$278)</x:f>
      </x:c>
      <x:c r="T1929" s="54" t="str">
        <x:f>IF('Deal_Master_Wide'!$CT$278="","",'Deal_Master_Wide'!$CT$278)</x:f>
      </x:c>
      <x:c r="U1929" s="54" t="str">
        <x:f>IF('Deal_Master_Wide'!$DA$278="","",'Deal_Master_Wide'!$DA$278)</x:f>
      </x:c>
      <x:c r="V1929" s="56" t="str">
        <x:f>IF('Deal_Master_Wide'!$DH$278="","",'Deal_Master_Wide'!$DH$278)</x:f>
      </x:c>
      <x:c r="W1929" s="56" t="str">
        <x:f>IF('Deal_Master_Wide'!$DO$278="","",'Deal_Master_Wide'!$DO$278)</x:f>
      </x:c>
      <x:c r="X1929" s="56" t="str">
        <x:f>IF('Deal_Master_Wide'!$DV$278="","",'Deal_Master_Wide'!$DV$278)</x:f>
      </x:c>
      <x:c r="Y1929" s="118" t="str">
        <x:f>IF('Deal_Master_Wide'!$EC$278="","",'Deal_Master_Wide'!$EC$278)</x:f>
      </x:c>
      <x:c r="Z1929" s="118" t="str">
        <x:f>IF('Deal_Master_Wide'!$EJ$278="","",'Deal_Master_Wide'!$EJ$278)</x:f>
      </x:c>
      <x:c r="AA1929" s="52" t="str">
        <x:f>IF('Deal_Master_Wide'!$AL$278="","",'Deal_Master_Wide'!$AL$278)</x:f>
        <x:v>Unknown</x:v>
      </x:c>
      <x:c r="AB1929" s="54" t="n">
        <x:f>IF('Deal_Master_Wide'!$AF$278="","",'Deal_Master_Wide'!$AF$278)</x:f>
        <x:v>39</x:v>
      </x:c>
      <x:c r="AC1929" s="52" t="str">
        <x:f>IF(COUNT($P1929,$Q1929,$R1929,$S1929,$T1929,$U1929,$V1929,$W1929,$X1929)=9,"Yes","No")</x:f>
        <x:v>No</x:v>
      </x:c>
      <x:c r="AD1929" s="52" t="str">
        <x:f>IF(COUNT($Y1929,$Z1929)=2,"Yes","No")</x:f>
        <x:v>No</x:v>
      </x:c>
      <x:c r="AE1929" s="50" t="str"/>
      <x:c r="AF1929" t="str"/>
    </x:row>
    <x:row r="1930" ht="20" customHeight="1">
      <x:c r="A1930" s="50" t="str">
        <x:v>CTL-0276</x:v>
      </x:c>
      <x:c r="B1930" s="50" t="str">
        <x:v>Candidate alternative-rationale group</x:v>
      </x:c>
      <x:c r="C1930" s="52" t="str">
        <x:f>IF('Deal_Master_Wide'!$AU$278="","",'Deal_Master_Wide'!$AU$278)</x:f>
        <x:v>Not reviewed</x:v>
      </x:c>
      <x:c r="D1930" s="52" t="str">
        <x:f>IF('Deal_Master_Wide'!$AV$278="","",'Deal_Master_Wide'!$AV$278)</x:f>
        <x:v>Not assessed</x:v>
      </x:c>
      <x:c r="E1930" s="50" t="n">
        <x:v>0</x:v>
      </x:c>
      <x:c r="F1930" s="52" t="str">
        <x:f>IF(OR($C1930="High-confidence innovation-driven",$C1930="Medium-confidence innovation-driven"),1,IF($C1930="Clear alternative-rationale",0,""))</x:f>
      </x:c>
      <x:c r="G1930" s="52" t="str">
        <x:f>IF('Deal_Master_Wide'!$M$278="","",'Deal_Master_Wide'!$M$278)</x:f>
        <x:v>Review</x:v>
      </x:c>
      <x:c r="H1930" s="50" t="str">
        <x:v>Xenetic Biosciences Inc</x:v>
      </x:c>
      <x:c r="I1930" s="50" t="str">
        <x:v>Xenetic Biosciences (UK) Ltd</x:v>
      </x:c>
      <x:c r="J1930" s="50" t="n">
        <x:v>2013</x:v>
      </x:c>
      <x:c r="K1930" s="50" t="n">
        <x:v>0</x:v>
      </x:c>
      <x:c r="L1930" s="50" t="n">
        <x:v>2013</x:v>
      </x:c>
      <x:c r="M1930" s="50" t="n">
        <x:v>0</x:v>
      </x:c>
      <x:c r="N1930" s="50" t="n">
        <x:v>1</x:v>
      </x:c>
      <x:c r="O1930" s="52" t="str">
        <x:f>IF($F1930="","",$F1930*$M1930)</x:f>
      </x:c>
      <x:c r="P1930" s="54" t="str">
        <x:f>IF('Deal_Master_Wide'!$BS$278="","",'Deal_Master_Wide'!$BS$278)</x:f>
      </x:c>
      <x:c r="Q1930" s="54" t="str">
        <x:f>IF('Deal_Master_Wide'!$BZ$278="","",'Deal_Master_Wide'!$BZ$278)</x:f>
      </x:c>
      <x:c r="R1930" s="54" t="str">
        <x:f>IF('Deal_Master_Wide'!$CG$278="","",'Deal_Master_Wide'!$CG$278)</x:f>
      </x:c>
      <x:c r="S1930" s="54" t="str">
        <x:f>IF('Deal_Master_Wide'!$CN$278="","",'Deal_Master_Wide'!$CN$278)</x:f>
      </x:c>
      <x:c r="T1930" s="54" t="str">
        <x:f>IF('Deal_Master_Wide'!$CU$278="","",'Deal_Master_Wide'!$CU$278)</x:f>
      </x:c>
      <x:c r="U1930" s="54" t="str">
        <x:f>IF('Deal_Master_Wide'!$DB$278="","",'Deal_Master_Wide'!$DB$278)</x:f>
      </x:c>
      <x:c r="V1930" s="56" t="str">
        <x:f>IF('Deal_Master_Wide'!$DI$278="","",'Deal_Master_Wide'!$DI$278)</x:f>
      </x:c>
      <x:c r="W1930" s="56" t="str">
        <x:f>IF('Deal_Master_Wide'!$DP$278="","",'Deal_Master_Wide'!$DP$278)</x:f>
      </x:c>
      <x:c r="X1930" s="56" t="str">
        <x:f>IF('Deal_Master_Wide'!$DW$278="","",'Deal_Master_Wide'!$DW$278)</x:f>
      </x:c>
      <x:c r="Y1930" s="118" t="str">
        <x:f>IF('Deal_Master_Wide'!$ED$278="","",'Deal_Master_Wide'!$ED$278)</x:f>
      </x:c>
      <x:c r="Z1930" s="118" t="str">
        <x:f>IF('Deal_Master_Wide'!$EK$278="","",'Deal_Master_Wide'!$EK$278)</x:f>
      </x:c>
      <x:c r="AA1930" s="52" t="str">
        <x:f>IF('Deal_Master_Wide'!$AL$278="","",'Deal_Master_Wide'!$AL$278)</x:f>
        <x:v>Unknown</x:v>
      </x:c>
      <x:c r="AB1930" s="54" t="n">
        <x:f>IF('Deal_Master_Wide'!$AF$278="","",'Deal_Master_Wide'!$AF$278)</x:f>
        <x:v>39</x:v>
      </x:c>
      <x:c r="AC1930" s="52" t="str">
        <x:f>IF(COUNT($P1930,$Q1930,$R1930,$S1930,$T1930,$U1930,$V1930,$W1930,$X1930)=9,"Yes","No")</x:f>
        <x:v>No</x:v>
      </x:c>
      <x:c r="AD1930" s="52" t="str">
        <x:f>IF(COUNT($Y1930,$Z1930)=2,"Yes","No")</x:f>
        <x:v>No</x:v>
      </x:c>
      <x:c r="AE1930" s="50" t="str"/>
      <x:c r="AF1930" t="str"/>
    </x:row>
    <x:row r="1931" ht="20" customHeight="1">
      <x:c r="A1931" s="50" t="str">
        <x:v>CTL-0276</x:v>
      </x:c>
      <x:c r="B1931" s="50" t="str">
        <x:v>Candidate alternative-rationale group</x:v>
      </x:c>
      <x:c r="C1931" s="52" t="str">
        <x:f>IF('Deal_Master_Wide'!$AU$278="","",'Deal_Master_Wide'!$AU$278)</x:f>
        <x:v>Not reviewed</x:v>
      </x:c>
      <x:c r="D1931" s="52" t="str">
        <x:f>IF('Deal_Master_Wide'!$AV$278="","",'Deal_Master_Wide'!$AV$278)</x:f>
        <x:v>Not assessed</x:v>
      </x:c>
      <x:c r="E1931" s="50" t="n">
        <x:v>0</x:v>
      </x:c>
      <x:c r="F1931" s="52" t="str">
        <x:f>IF(OR($C1931="High-confidence innovation-driven",$C1931="Medium-confidence innovation-driven"),1,IF($C1931="Clear alternative-rationale",0,""))</x:f>
      </x:c>
      <x:c r="G1931" s="52" t="str">
        <x:f>IF('Deal_Master_Wide'!$M$278="","",'Deal_Master_Wide'!$M$278)</x:f>
        <x:v>Review</x:v>
      </x:c>
      <x:c r="H1931" s="50" t="str">
        <x:v>Xenetic Biosciences Inc</x:v>
      </x:c>
      <x:c r="I1931" s="50" t="str">
        <x:v>Xenetic Biosciences (UK) Ltd</x:v>
      </x:c>
      <x:c r="J1931" s="50" t="n">
        <x:v>2013</x:v>
      </x:c>
      <x:c r="K1931" s="50" t="n">
        <x:v>1</x:v>
      </x:c>
      <x:c r="L1931" s="50" t="n">
        <x:v>2014</x:v>
      </x:c>
      <x:c r="M1931" s="50" t="n">
        <x:v>1</x:v>
      </x:c>
      <x:c r="N1931" s="50" t="n">
        <x:v>1</x:v>
      </x:c>
      <x:c r="O1931" s="52" t="str">
        <x:f>IF($F1931="","",$F1931*$M1931)</x:f>
      </x:c>
      <x:c r="P1931" s="54" t="str">
        <x:f>IF('Deal_Master_Wide'!$BT$278="","",'Deal_Master_Wide'!$BT$278)</x:f>
      </x:c>
      <x:c r="Q1931" s="54" t="str">
        <x:f>IF('Deal_Master_Wide'!$CA$278="","",'Deal_Master_Wide'!$CA$278)</x:f>
      </x:c>
      <x:c r="R1931" s="54" t="str">
        <x:f>IF('Deal_Master_Wide'!$CH$278="","",'Deal_Master_Wide'!$CH$278)</x:f>
      </x:c>
      <x:c r="S1931" s="54" t="str">
        <x:f>IF('Deal_Master_Wide'!$CO$278="","",'Deal_Master_Wide'!$CO$278)</x:f>
      </x:c>
      <x:c r="T1931" s="54" t="str">
        <x:f>IF('Deal_Master_Wide'!$CV$278="","",'Deal_Master_Wide'!$CV$278)</x:f>
      </x:c>
      <x:c r="U1931" s="54" t="str">
        <x:f>IF('Deal_Master_Wide'!$DC$278="","",'Deal_Master_Wide'!$DC$278)</x:f>
      </x:c>
      <x:c r="V1931" s="56" t="str">
        <x:f>IF('Deal_Master_Wide'!$DJ$278="","",'Deal_Master_Wide'!$DJ$278)</x:f>
      </x:c>
      <x:c r="W1931" s="56" t="str">
        <x:f>IF('Deal_Master_Wide'!$DQ$278="","",'Deal_Master_Wide'!$DQ$278)</x:f>
      </x:c>
      <x:c r="X1931" s="56" t="str">
        <x:f>IF('Deal_Master_Wide'!$DX$278="","",'Deal_Master_Wide'!$DX$278)</x:f>
      </x:c>
      <x:c r="Y1931" s="118" t="str">
        <x:f>IF('Deal_Master_Wide'!$EE$278="","",'Deal_Master_Wide'!$EE$278)</x:f>
      </x:c>
      <x:c r="Z1931" s="118" t="str">
        <x:f>IF('Deal_Master_Wide'!$EL$278="","",'Deal_Master_Wide'!$EL$278)</x:f>
      </x:c>
      <x:c r="AA1931" s="52" t="str">
        <x:f>IF('Deal_Master_Wide'!$AL$278="","",'Deal_Master_Wide'!$AL$278)</x:f>
        <x:v>Unknown</x:v>
      </x:c>
      <x:c r="AB1931" s="54" t="n">
        <x:f>IF('Deal_Master_Wide'!$AF$278="","",'Deal_Master_Wide'!$AF$278)</x:f>
        <x:v>39</x:v>
      </x:c>
      <x:c r="AC1931" s="52" t="str">
        <x:f>IF(COUNT($P1931,$Q1931,$R1931,$S1931,$T1931,$U1931,$V1931,$W1931,$X1931)=9,"Yes","No")</x:f>
        <x:v>No</x:v>
      </x:c>
      <x:c r="AD1931" s="52" t="str">
        <x:f>IF(COUNT($Y1931,$Z1931)=2,"Yes","No")</x:f>
        <x:v>No</x:v>
      </x:c>
      <x:c r="AE1931" s="50" t="str"/>
      <x:c r="AF1931" t="str"/>
    </x:row>
    <x:row r="1932" ht="20" customHeight="1">
      <x:c r="A1932" s="50" t="str">
        <x:v>CTL-0276</x:v>
      </x:c>
      <x:c r="B1932" s="50" t="str">
        <x:v>Candidate alternative-rationale group</x:v>
      </x:c>
      <x:c r="C1932" s="52" t="str">
        <x:f>IF('Deal_Master_Wide'!$AU$278="","",'Deal_Master_Wide'!$AU$278)</x:f>
        <x:v>Not reviewed</x:v>
      </x:c>
      <x:c r="D1932" s="52" t="str">
        <x:f>IF('Deal_Master_Wide'!$AV$278="","",'Deal_Master_Wide'!$AV$278)</x:f>
        <x:v>Not assessed</x:v>
      </x:c>
      <x:c r="E1932" s="50" t="n">
        <x:v>0</x:v>
      </x:c>
      <x:c r="F1932" s="52" t="str">
        <x:f>IF(OR($C1932="High-confidence innovation-driven",$C1932="Medium-confidence innovation-driven"),1,IF($C1932="Clear alternative-rationale",0,""))</x:f>
      </x:c>
      <x:c r="G1932" s="52" t="str">
        <x:f>IF('Deal_Master_Wide'!$M$278="","",'Deal_Master_Wide'!$M$278)</x:f>
        <x:v>Review</x:v>
      </x:c>
      <x:c r="H1932" s="50" t="str">
        <x:v>Xenetic Biosciences Inc</x:v>
      </x:c>
      <x:c r="I1932" s="50" t="str">
        <x:v>Xenetic Biosciences (UK) Ltd</x:v>
      </x:c>
      <x:c r="J1932" s="50" t="n">
        <x:v>2013</x:v>
      </x:c>
      <x:c r="K1932" s="50" t="n">
        <x:v>2</x:v>
      </x:c>
      <x:c r="L1932" s="50" t="n">
        <x:v>2015</x:v>
      </x:c>
      <x:c r="M1932" s="50" t="n">
        <x:v>1</x:v>
      </x:c>
      <x:c r="N1932" s="50" t="n">
        <x:v>1</x:v>
      </x:c>
      <x:c r="O1932" s="52" t="str">
        <x:f>IF($F1932="","",$F1932*$M1932)</x:f>
      </x:c>
      <x:c r="P1932" s="54" t="str">
        <x:f>IF('Deal_Master_Wide'!$BU$278="","",'Deal_Master_Wide'!$BU$278)</x:f>
      </x:c>
      <x:c r="Q1932" s="54" t="str">
        <x:f>IF('Deal_Master_Wide'!$CB$278="","",'Deal_Master_Wide'!$CB$278)</x:f>
      </x:c>
      <x:c r="R1932" s="54" t="str">
        <x:f>IF('Deal_Master_Wide'!$CI$278="","",'Deal_Master_Wide'!$CI$278)</x:f>
      </x:c>
      <x:c r="S1932" s="54" t="str">
        <x:f>IF('Deal_Master_Wide'!$CP$278="","",'Deal_Master_Wide'!$CP$278)</x:f>
      </x:c>
      <x:c r="T1932" s="54" t="str">
        <x:f>IF('Deal_Master_Wide'!$CW$278="","",'Deal_Master_Wide'!$CW$278)</x:f>
      </x:c>
      <x:c r="U1932" s="54" t="str">
        <x:f>IF('Deal_Master_Wide'!$DD$278="","",'Deal_Master_Wide'!$DD$278)</x:f>
      </x:c>
      <x:c r="V1932" s="56" t="str">
        <x:f>IF('Deal_Master_Wide'!$DK$278="","",'Deal_Master_Wide'!$DK$278)</x:f>
      </x:c>
      <x:c r="W1932" s="56" t="str">
        <x:f>IF('Deal_Master_Wide'!$DR$278="","",'Deal_Master_Wide'!$DR$278)</x:f>
      </x:c>
      <x:c r="X1932" s="56" t="str">
        <x:f>IF('Deal_Master_Wide'!$DY$278="","",'Deal_Master_Wide'!$DY$278)</x:f>
      </x:c>
      <x:c r="Y1932" s="118" t="str">
        <x:f>IF('Deal_Master_Wide'!$EF$278="","",'Deal_Master_Wide'!$EF$278)</x:f>
      </x:c>
      <x:c r="Z1932" s="118" t="str">
        <x:f>IF('Deal_Master_Wide'!$EM$278="","",'Deal_Master_Wide'!$EM$278)</x:f>
      </x:c>
      <x:c r="AA1932" s="52" t="str">
        <x:f>IF('Deal_Master_Wide'!$AL$278="","",'Deal_Master_Wide'!$AL$278)</x:f>
        <x:v>Unknown</x:v>
      </x:c>
      <x:c r="AB1932" s="54" t="n">
        <x:f>IF('Deal_Master_Wide'!$AF$278="","",'Deal_Master_Wide'!$AF$278)</x:f>
        <x:v>39</x:v>
      </x:c>
      <x:c r="AC1932" s="52" t="str">
        <x:f>IF(COUNT($P1932,$Q1932,$R1932,$S1932,$T1932,$U1932,$V1932,$W1932,$X1932)=9,"Yes","No")</x:f>
        <x:v>No</x:v>
      </x:c>
      <x:c r="AD1932" s="52" t="str">
        <x:f>IF(COUNT($Y1932,$Z1932)=2,"Yes","No")</x:f>
        <x:v>No</x:v>
      </x:c>
      <x:c r="AE1932" s="50" t="str"/>
      <x:c r="AF1932" t="str"/>
    </x:row>
    <x:row r="1933" ht="20" customHeight="1">
      <x:c r="A1933" s="50" t="str">
        <x:v>CTL-0276</x:v>
      </x:c>
      <x:c r="B1933" s="50" t="str">
        <x:v>Candidate alternative-rationale group</x:v>
      </x:c>
      <x:c r="C1933" s="52" t="str">
        <x:f>IF('Deal_Master_Wide'!$AU$278="","",'Deal_Master_Wide'!$AU$278)</x:f>
        <x:v>Not reviewed</x:v>
      </x:c>
      <x:c r="D1933" s="52" t="str">
        <x:f>IF('Deal_Master_Wide'!$AV$278="","",'Deal_Master_Wide'!$AV$278)</x:f>
        <x:v>Not assessed</x:v>
      </x:c>
      <x:c r="E1933" s="50" t="n">
        <x:v>0</x:v>
      </x:c>
      <x:c r="F1933" s="52" t="str">
        <x:f>IF(OR($C1933="High-confidence innovation-driven",$C1933="Medium-confidence innovation-driven"),1,IF($C1933="Clear alternative-rationale",0,""))</x:f>
      </x:c>
      <x:c r="G1933" s="52" t="str">
        <x:f>IF('Deal_Master_Wide'!$M$278="","",'Deal_Master_Wide'!$M$278)</x:f>
        <x:v>Review</x:v>
      </x:c>
      <x:c r="H1933" s="50" t="str">
        <x:v>Xenetic Biosciences Inc</x:v>
      </x:c>
      <x:c r="I1933" s="50" t="str">
        <x:v>Xenetic Biosciences (UK) Ltd</x:v>
      </x:c>
      <x:c r="J1933" s="50" t="n">
        <x:v>2013</x:v>
      </x:c>
      <x:c r="K1933" s="50" t="n">
        <x:v>3</x:v>
      </x:c>
      <x:c r="L1933" s="50" t="n">
        <x:v>2016</x:v>
      </x:c>
      <x:c r="M1933" s="50" t="n">
        <x:v>1</x:v>
      </x:c>
      <x:c r="N1933" s="50" t="n">
        <x:v>1</x:v>
      </x:c>
      <x:c r="O1933" s="52" t="str">
        <x:f>IF($F1933="","",$F1933*$M1933)</x:f>
      </x:c>
      <x:c r="P1933" s="54" t="str">
        <x:f>IF('Deal_Master_Wide'!$BV$278="","",'Deal_Master_Wide'!$BV$278)</x:f>
      </x:c>
      <x:c r="Q1933" s="54" t="str">
        <x:f>IF('Deal_Master_Wide'!$CC$278="","",'Deal_Master_Wide'!$CC$278)</x:f>
      </x:c>
      <x:c r="R1933" s="54" t="str">
        <x:f>IF('Deal_Master_Wide'!$CJ$278="","",'Deal_Master_Wide'!$CJ$278)</x:f>
      </x:c>
      <x:c r="S1933" s="54" t="str">
        <x:f>IF('Deal_Master_Wide'!$CQ$278="","",'Deal_Master_Wide'!$CQ$278)</x:f>
      </x:c>
      <x:c r="T1933" s="54" t="str">
        <x:f>IF('Deal_Master_Wide'!$CX$278="","",'Deal_Master_Wide'!$CX$278)</x:f>
      </x:c>
      <x:c r="U1933" s="54" t="str">
        <x:f>IF('Deal_Master_Wide'!$DE$278="","",'Deal_Master_Wide'!$DE$278)</x:f>
      </x:c>
      <x:c r="V1933" s="56" t="str">
        <x:f>IF('Deal_Master_Wide'!$DL$278="","",'Deal_Master_Wide'!$DL$278)</x:f>
      </x:c>
      <x:c r="W1933" s="56" t="str">
        <x:f>IF('Deal_Master_Wide'!$DS$278="","",'Deal_Master_Wide'!$DS$278)</x:f>
      </x:c>
      <x:c r="X1933" s="56" t="str">
        <x:f>IF('Deal_Master_Wide'!$DZ$278="","",'Deal_Master_Wide'!$DZ$278)</x:f>
      </x:c>
      <x:c r="Y1933" s="118" t="str">
        <x:f>IF('Deal_Master_Wide'!$EG$278="","",'Deal_Master_Wide'!$EG$278)</x:f>
      </x:c>
      <x:c r="Z1933" s="118" t="str">
        <x:f>IF('Deal_Master_Wide'!$EN$278="","",'Deal_Master_Wide'!$EN$278)</x:f>
      </x:c>
      <x:c r="AA1933" s="52" t="str">
        <x:f>IF('Deal_Master_Wide'!$AL$278="","",'Deal_Master_Wide'!$AL$278)</x:f>
        <x:v>Unknown</x:v>
      </x:c>
      <x:c r="AB1933" s="54" t="n">
        <x:f>IF('Deal_Master_Wide'!$AF$278="","",'Deal_Master_Wide'!$AF$278)</x:f>
        <x:v>39</x:v>
      </x:c>
      <x:c r="AC1933" s="52" t="str">
        <x:f>IF(COUNT($P1933,$Q1933,$R1933,$S1933,$T1933,$U1933,$V1933,$W1933,$X1933)=9,"Yes","No")</x:f>
        <x:v>No</x:v>
      </x:c>
      <x:c r="AD1933" s="52" t="str">
        <x:f>IF(COUNT($Y1933,$Z1933)=2,"Yes","No")</x:f>
        <x:v>No</x:v>
      </x:c>
      <x:c r="AE1933" s="50" t="str"/>
      <x:c r="AF1933" t="str"/>
    </x:row>
    <x:row r="1934" ht="20" customHeight="1">
      <x:c r="A1934" s="50" t="str">
        <x:v>CTL-0277</x:v>
      </x:c>
      <x:c r="B1934" s="50" t="str">
        <x:v>Candidate alternative-rationale group</x:v>
      </x:c>
      <x:c r="C1934" s="52" t="str">
        <x:f>IF('Deal_Master_Wide'!$AU$279="","",'Deal_Master_Wide'!$AU$279)</x:f>
        <x:v>Not reviewed</x:v>
      </x:c>
      <x:c r="D1934" s="52" t="str">
        <x:f>IF('Deal_Master_Wide'!$AV$279="","",'Deal_Master_Wide'!$AV$279)</x:f>
        <x:v>Not assessed</x:v>
      </x:c>
      <x:c r="E1934" s="50" t="n">
        <x:v>0</x:v>
      </x:c>
      <x:c r="F1934" s="52" t="str">
        <x:f>IF(OR($C1934="High-confidence innovation-driven",$C1934="Medium-confidence innovation-driven"),1,IF($C1934="Clear alternative-rationale",0,""))</x:f>
      </x:c>
      <x:c r="G1934" s="52" t="str">
        <x:f>IF('Deal_Master_Wide'!$M$279="","",'Deal_Master_Wide'!$M$279)</x:f>
        <x:v>Review</x:v>
      </x:c>
      <x:c r="H1934" s="50" t="str">
        <x:v>Safic-Alcan SA</x:v>
      </x:c>
      <x:c r="I1934" s="50" t="str">
        <x:v>Laserson SA</x:v>
      </x:c>
      <x:c r="J1934" s="50" t="n">
        <x:v>2013</x:v>
      </x:c>
      <x:c r="K1934" s="50" t="n">
        <x:v>-3</x:v>
      </x:c>
      <x:c r="L1934" s="50" t="n">
        <x:v>2010</x:v>
      </x:c>
      <x:c r="M1934" s="50" t="n">
        <x:v>0</x:v>
      </x:c>
      <x:c r="N1934" s="50" t="n">
        <x:v>0</x:v>
      </x:c>
      <x:c r="O1934" s="52" t="str">
        <x:f>IF($F1934="","",$F1934*$M1934)</x:f>
      </x:c>
      <x:c r="P1934" s="54" t="str">
        <x:f>IF('Deal_Master_Wide'!$BP$279="","",'Deal_Master_Wide'!$BP$279)</x:f>
      </x:c>
      <x:c r="Q1934" s="54" t="str">
        <x:f>IF('Deal_Master_Wide'!$BW$279="","",'Deal_Master_Wide'!$BW$279)</x:f>
      </x:c>
      <x:c r="R1934" s="54" t="str">
        <x:f>IF('Deal_Master_Wide'!$CD$279="","",'Deal_Master_Wide'!$CD$279)</x:f>
      </x:c>
      <x:c r="S1934" s="54" t="str">
        <x:f>IF('Deal_Master_Wide'!$CK$279="","",'Deal_Master_Wide'!$CK$279)</x:f>
      </x:c>
      <x:c r="T1934" s="54" t="str">
        <x:f>IF('Deal_Master_Wide'!$CR$279="","",'Deal_Master_Wide'!$CR$279)</x:f>
      </x:c>
      <x:c r="U1934" s="54" t="str">
        <x:f>IF('Deal_Master_Wide'!$CY$279="","",'Deal_Master_Wide'!$CY$279)</x:f>
      </x:c>
      <x:c r="V1934" s="56" t="str">
        <x:f>IF('Deal_Master_Wide'!$DF$279="","",'Deal_Master_Wide'!$DF$279)</x:f>
      </x:c>
      <x:c r="W1934" s="56" t="str">
        <x:f>IF('Deal_Master_Wide'!$DM$279="","",'Deal_Master_Wide'!$DM$279)</x:f>
      </x:c>
      <x:c r="X1934" s="56" t="str">
        <x:f>IF('Deal_Master_Wide'!$DT$279="","",'Deal_Master_Wide'!$DT$279)</x:f>
      </x:c>
      <x:c r="Y1934" s="118" t="str">
        <x:f>IF('Deal_Master_Wide'!$EA$279="","",'Deal_Master_Wide'!$EA$279)</x:f>
      </x:c>
      <x:c r="Z1934" s="118" t="str">
        <x:f>IF('Deal_Master_Wide'!$EH$279="","",'Deal_Master_Wide'!$EH$279)</x:f>
      </x:c>
      <x:c r="AA1934" s="52" t="str">
        <x:f>IF('Deal_Master_Wide'!$AL$279="","",'Deal_Master_Wide'!$AL$279)</x:f>
        <x:v>Unknown</x:v>
      </x:c>
      <x:c r="AB1934" s="54" t="str">
        <x:f>IF('Deal_Master_Wide'!$AF$279="","",'Deal_Master_Wide'!$AF$279)</x:f>
      </x:c>
      <x:c r="AC1934" s="52" t="str">
        <x:f>IF(COUNT($P1934,$Q1934,$R1934,$S1934,$T1934,$U1934,$V1934,$W1934,$X1934)=9,"Yes","No")</x:f>
        <x:v>No</x:v>
      </x:c>
      <x:c r="AD1934" s="52" t="str">
        <x:f>IF(COUNT($Y1934,$Z1934)=2,"Yes","No")</x:f>
        <x:v>No</x:v>
      </x:c>
      <x:c r="AE1934" s="50" t="str"/>
      <x:c r="AF1934" t="str"/>
    </x:row>
    <x:row r="1935" ht="20" customHeight="1">
      <x:c r="A1935" s="50" t="str">
        <x:v>CTL-0277</x:v>
      </x:c>
      <x:c r="B1935" s="50" t="str">
        <x:v>Candidate alternative-rationale group</x:v>
      </x:c>
      <x:c r="C1935" s="52" t="str">
        <x:f>IF('Deal_Master_Wide'!$AU$279="","",'Deal_Master_Wide'!$AU$279)</x:f>
        <x:v>Not reviewed</x:v>
      </x:c>
      <x:c r="D1935" s="52" t="str">
        <x:f>IF('Deal_Master_Wide'!$AV$279="","",'Deal_Master_Wide'!$AV$279)</x:f>
        <x:v>Not assessed</x:v>
      </x:c>
      <x:c r="E1935" s="50" t="n">
        <x:v>0</x:v>
      </x:c>
      <x:c r="F1935" s="52" t="str">
        <x:f>IF(OR($C1935="High-confidence innovation-driven",$C1935="Medium-confidence innovation-driven"),1,IF($C1935="Clear alternative-rationale",0,""))</x:f>
      </x:c>
      <x:c r="G1935" s="52" t="str">
        <x:f>IF('Deal_Master_Wide'!$M$279="","",'Deal_Master_Wide'!$M$279)</x:f>
        <x:v>Review</x:v>
      </x:c>
      <x:c r="H1935" s="50" t="str">
        <x:v>Safic-Alcan SA</x:v>
      </x:c>
      <x:c r="I1935" s="50" t="str">
        <x:v>Laserson SA</x:v>
      </x:c>
      <x:c r="J1935" s="50" t="n">
        <x:v>2013</x:v>
      </x:c>
      <x:c r="K1935" s="50" t="n">
        <x:v>-2</x:v>
      </x:c>
      <x:c r="L1935" s="50" t="n">
        <x:v>2011</x:v>
      </x:c>
      <x:c r="M1935" s="50" t="n">
        <x:v>0</x:v>
      </x:c>
      <x:c r="N1935" s="50" t="n">
        <x:v>0</x:v>
      </x:c>
      <x:c r="O1935" s="52" t="str">
        <x:f>IF($F1935="","",$F1935*$M1935)</x:f>
      </x:c>
      <x:c r="P1935" s="54" t="str">
        <x:f>IF('Deal_Master_Wide'!$BQ$279="","",'Deal_Master_Wide'!$BQ$279)</x:f>
      </x:c>
      <x:c r="Q1935" s="54" t="str">
        <x:f>IF('Deal_Master_Wide'!$BX$279="","",'Deal_Master_Wide'!$BX$279)</x:f>
      </x:c>
      <x:c r="R1935" s="54" t="str">
        <x:f>IF('Deal_Master_Wide'!$CE$279="","",'Deal_Master_Wide'!$CE$279)</x:f>
      </x:c>
      <x:c r="S1935" s="54" t="str">
        <x:f>IF('Deal_Master_Wide'!$CL$279="","",'Deal_Master_Wide'!$CL$279)</x:f>
      </x:c>
      <x:c r="T1935" s="54" t="str">
        <x:f>IF('Deal_Master_Wide'!$CS$279="","",'Deal_Master_Wide'!$CS$279)</x:f>
      </x:c>
      <x:c r="U1935" s="54" t="str">
        <x:f>IF('Deal_Master_Wide'!$CZ$279="","",'Deal_Master_Wide'!$CZ$279)</x:f>
      </x:c>
      <x:c r="V1935" s="56" t="str">
        <x:f>IF('Deal_Master_Wide'!$DG$279="","",'Deal_Master_Wide'!$DG$279)</x:f>
      </x:c>
      <x:c r="W1935" s="56" t="str">
        <x:f>IF('Deal_Master_Wide'!$DN$279="","",'Deal_Master_Wide'!$DN$279)</x:f>
      </x:c>
      <x:c r="X1935" s="56" t="str">
        <x:f>IF('Deal_Master_Wide'!$DU$279="","",'Deal_Master_Wide'!$DU$279)</x:f>
      </x:c>
      <x:c r="Y1935" s="118" t="str">
        <x:f>IF('Deal_Master_Wide'!$EB$279="","",'Deal_Master_Wide'!$EB$279)</x:f>
      </x:c>
      <x:c r="Z1935" s="118" t="str">
        <x:f>IF('Deal_Master_Wide'!$EI$279="","",'Deal_Master_Wide'!$EI$279)</x:f>
      </x:c>
      <x:c r="AA1935" s="52" t="str">
        <x:f>IF('Deal_Master_Wide'!$AL$279="","",'Deal_Master_Wide'!$AL$279)</x:f>
        <x:v>Unknown</x:v>
      </x:c>
      <x:c r="AB1935" s="54" t="str">
        <x:f>IF('Deal_Master_Wide'!$AF$279="","",'Deal_Master_Wide'!$AF$279)</x:f>
      </x:c>
      <x:c r="AC1935" s="52" t="str">
        <x:f>IF(COUNT($P1935,$Q1935,$R1935,$S1935,$T1935,$U1935,$V1935,$W1935,$X1935)=9,"Yes","No")</x:f>
        <x:v>No</x:v>
      </x:c>
      <x:c r="AD1935" s="52" t="str">
        <x:f>IF(COUNT($Y1935,$Z1935)=2,"Yes","No")</x:f>
        <x:v>No</x:v>
      </x:c>
      <x:c r="AE1935" s="50" t="str"/>
      <x:c r="AF1935" t="str"/>
    </x:row>
    <x:row r="1936" ht="20" customHeight="1">
      <x:c r="A1936" s="50" t="str">
        <x:v>CTL-0277</x:v>
      </x:c>
      <x:c r="B1936" s="50" t="str">
        <x:v>Candidate alternative-rationale group</x:v>
      </x:c>
      <x:c r="C1936" s="52" t="str">
        <x:f>IF('Deal_Master_Wide'!$AU$279="","",'Deal_Master_Wide'!$AU$279)</x:f>
        <x:v>Not reviewed</x:v>
      </x:c>
      <x:c r="D1936" s="52" t="str">
        <x:f>IF('Deal_Master_Wide'!$AV$279="","",'Deal_Master_Wide'!$AV$279)</x:f>
        <x:v>Not assessed</x:v>
      </x:c>
      <x:c r="E1936" s="50" t="n">
        <x:v>0</x:v>
      </x:c>
      <x:c r="F1936" s="52" t="str">
        <x:f>IF(OR($C1936="High-confidence innovation-driven",$C1936="Medium-confidence innovation-driven"),1,IF($C1936="Clear alternative-rationale",0,""))</x:f>
      </x:c>
      <x:c r="G1936" s="52" t="str">
        <x:f>IF('Deal_Master_Wide'!$M$279="","",'Deal_Master_Wide'!$M$279)</x:f>
        <x:v>Review</x:v>
      </x:c>
      <x:c r="H1936" s="50" t="str">
        <x:v>Safic-Alcan SA</x:v>
      </x:c>
      <x:c r="I1936" s="50" t="str">
        <x:v>Laserson SA</x:v>
      </x:c>
      <x:c r="J1936" s="50" t="n">
        <x:v>2013</x:v>
      </x:c>
      <x:c r="K1936" s="50" t="n">
        <x:v>-1</x:v>
      </x:c>
      <x:c r="L1936" s="50" t="n">
        <x:v>2012</x:v>
      </x:c>
      <x:c r="M1936" s="50" t="n">
        <x:v>0</x:v>
      </x:c>
      <x:c r="N1936" s="50" t="n">
        <x:v>0</x:v>
      </x:c>
      <x:c r="O1936" s="52" t="str">
        <x:f>IF($F1936="","",$F1936*$M1936)</x:f>
      </x:c>
      <x:c r="P1936" s="54" t="str">
        <x:f>IF('Deal_Master_Wide'!$BR$279="","",'Deal_Master_Wide'!$BR$279)</x:f>
      </x:c>
      <x:c r="Q1936" s="54" t="str">
        <x:f>IF('Deal_Master_Wide'!$BY$279="","",'Deal_Master_Wide'!$BY$279)</x:f>
      </x:c>
      <x:c r="R1936" s="54" t="str">
        <x:f>IF('Deal_Master_Wide'!$CF$279="","",'Deal_Master_Wide'!$CF$279)</x:f>
      </x:c>
      <x:c r="S1936" s="54" t="str">
        <x:f>IF('Deal_Master_Wide'!$CM$279="","",'Deal_Master_Wide'!$CM$279)</x:f>
      </x:c>
      <x:c r="T1936" s="54" t="str">
        <x:f>IF('Deal_Master_Wide'!$CT$279="","",'Deal_Master_Wide'!$CT$279)</x:f>
      </x:c>
      <x:c r="U1936" s="54" t="str">
        <x:f>IF('Deal_Master_Wide'!$DA$279="","",'Deal_Master_Wide'!$DA$279)</x:f>
      </x:c>
      <x:c r="V1936" s="56" t="str">
        <x:f>IF('Deal_Master_Wide'!$DH$279="","",'Deal_Master_Wide'!$DH$279)</x:f>
      </x:c>
      <x:c r="W1936" s="56" t="str">
        <x:f>IF('Deal_Master_Wide'!$DO$279="","",'Deal_Master_Wide'!$DO$279)</x:f>
      </x:c>
      <x:c r="X1936" s="56" t="str">
        <x:f>IF('Deal_Master_Wide'!$DV$279="","",'Deal_Master_Wide'!$DV$279)</x:f>
      </x:c>
      <x:c r="Y1936" s="118" t="str">
        <x:f>IF('Deal_Master_Wide'!$EC$279="","",'Deal_Master_Wide'!$EC$279)</x:f>
      </x:c>
      <x:c r="Z1936" s="118" t="str">
        <x:f>IF('Deal_Master_Wide'!$EJ$279="","",'Deal_Master_Wide'!$EJ$279)</x:f>
      </x:c>
      <x:c r="AA1936" s="52" t="str">
        <x:f>IF('Deal_Master_Wide'!$AL$279="","",'Deal_Master_Wide'!$AL$279)</x:f>
        <x:v>Unknown</x:v>
      </x:c>
      <x:c r="AB1936" s="54" t="str">
        <x:f>IF('Deal_Master_Wide'!$AF$279="","",'Deal_Master_Wide'!$AF$279)</x:f>
      </x:c>
      <x:c r="AC1936" s="52" t="str">
        <x:f>IF(COUNT($P1936,$Q1936,$R1936,$S1936,$T1936,$U1936,$V1936,$W1936,$X1936)=9,"Yes","No")</x:f>
        <x:v>No</x:v>
      </x:c>
      <x:c r="AD1936" s="52" t="str">
        <x:f>IF(COUNT($Y1936,$Z1936)=2,"Yes","No")</x:f>
        <x:v>No</x:v>
      </x:c>
      <x:c r="AE1936" s="50" t="str"/>
      <x:c r="AF1936" t="str"/>
    </x:row>
    <x:row r="1937" ht="20" customHeight="1">
      <x:c r="A1937" s="50" t="str">
        <x:v>CTL-0277</x:v>
      </x:c>
      <x:c r="B1937" s="50" t="str">
        <x:v>Candidate alternative-rationale group</x:v>
      </x:c>
      <x:c r="C1937" s="52" t="str">
        <x:f>IF('Deal_Master_Wide'!$AU$279="","",'Deal_Master_Wide'!$AU$279)</x:f>
        <x:v>Not reviewed</x:v>
      </x:c>
      <x:c r="D1937" s="52" t="str">
        <x:f>IF('Deal_Master_Wide'!$AV$279="","",'Deal_Master_Wide'!$AV$279)</x:f>
        <x:v>Not assessed</x:v>
      </x:c>
      <x:c r="E1937" s="50" t="n">
        <x:v>0</x:v>
      </x:c>
      <x:c r="F1937" s="52" t="str">
        <x:f>IF(OR($C1937="High-confidence innovation-driven",$C1937="Medium-confidence innovation-driven"),1,IF($C1937="Clear alternative-rationale",0,""))</x:f>
      </x:c>
      <x:c r="G1937" s="52" t="str">
        <x:f>IF('Deal_Master_Wide'!$M$279="","",'Deal_Master_Wide'!$M$279)</x:f>
        <x:v>Review</x:v>
      </x:c>
      <x:c r="H1937" s="50" t="str">
        <x:v>Safic-Alcan SA</x:v>
      </x:c>
      <x:c r="I1937" s="50" t="str">
        <x:v>Laserson SA</x:v>
      </x:c>
      <x:c r="J1937" s="50" t="n">
        <x:v>2013</x:v>
      </x:c>
      <x:c r="K1937" s="50" t="n">
        <x:v>0</x:v>
      </x:c>
      <x:c r="L1937" s="50" t="n">
        <x:v>2013</x:v>
      </x:c>
      <x:c r="M1937" s="50" t="n">
        <x:v>0</x:v>
      </x:c>
      <x:c r="N1937" s="50" t="n">
        <x:v>1</x:v>
      </x:c>
      <x:c r="O1937" s="52" t="str">
        <x:f>IF($F1937="","",$F1937*$M1937)</x:f>
      </x:c>
      <x:c r="P1937" s="54" t="str">
        <x:f>IF('Deal_Master_Wide'!$BS$279="","",'Deal_Master_Wide'!$BS$279)</x:f>
      </x:c>
      <x:c r="Q1937" s="54" t="str">
        <x:f>IF('Deal_Master_Wide'!$BZ$279="","",'Deal_Master_Wide'!$BZ$279)</x:f>
      </x:c>
      <x:c r="R1937" s="54" t="str">
        <x:f>IF('Deal_Master_Wide'!$CG$279="","",'Deal_Master_Wide'!$CG$279)</x:f>
      </x:c>
      <x:c r="S1937" s="54" t="str">
        <x:f>IF('Deal_Master_Wide'!$CN$279="","",'Deal_Master_Wide'!$CN$279)</x:f>
      </x:c>
      <x:c r="T1937" s="54" t="str">
        <x:f>IF('Deal_Master_Wide'!$CU$279="","",'Deal_Master_Wide'!$CU$279)</x:f>
      </x:c>
      <x:c r="U1937" s="54" t="str">
        <x:f>IF('Deal_Master_Wide'!$DB$279="","",'Deal_Master_Wide'!$DB$279)</x:f>
      </x:c>
      <x:c r="V1937" s="56" t="str">
        <x:f>IF('Deal_Master_Wide'!$DI$279="","",'Deal_Master_Wide'!$DI$279)</x:f>
      </x:c>
      <x:c r="W1937" s="56" t="str">
        <x:f>IF('Deal_Master_Wide'!$DP$279="","",'Deal_Master_Wide'!$DP$279)</x:f>
      </x:c>
      <x:c r="X1937" s="56" t="str">
        <x:f>IF('Deal_Master_Wide'!$DW$279="","",'Deal_Master_Wide'!$DW$279)</x:f>
      </x:c>
      <x:c r="Y1937" s="118" t="str">
        <x:f>IF('Deal_Master_Wide'!$ED$279="","",'Deal_Master_Wide'!$ED$279)</x:f>
      </x:c>
      <x:c r="Z1937" s="118" t="str">
        <x:f>IF('Deal_Master_Wide'!$EK$279="","",'Deal_Master_Wide'!$EK$279)</x:f>
      </x:c>
      <x:c r="AA1937" s="52" t="str">
        <x:f>IF('Deal_Master_Wide'!$AL$279="","",'Deal_Master_Wide'!$AL$279)</x:f>
        <x:v>Unknown</x:v>
      </x:c>
      <x:c r="AB1937" s="54" t="str">
        <x:f>IF('Deal_Master_Wide'!$AF$279="","",'Deal_Master_Wide'!$AF$279)</x:f>
      </x:c>
      <x:c r="AC1937" s="52" t="str">
        <x:f>IF(COUNT($P1937,$Q1937,$R1937,$S1937,$T1937,$U1937,$V1937,$W1937,$X1937)=9,"Yes","No")</x:f>
        <x:v>No</x:v>
      </x:c>
      <x:c r="AD1937" s="52" t="str">
        <x:f>IF(COUNT($Y1937,$Z1937)=2,"Yes","No")</x:f>
        <x:v>No</x:v>
      </x:c>
      <x:c r="AE1937" s="50" t="str"/>
      <x:c r="AF1937" t="str"/>
    </x:row>
    <x:row r="1938" ht="20" customHeight="1">
      <x:c r="A1938" s="50" t="str">
        <x:v>CTL-0277</x:v>
      </x:c>
      <x:c r="B1938" s="50" t="str">
        <x:v>Candidate alternative-rationale group</x:v>
      </x:c>
      <x:c r="C1938" s="52" t="str">
        <x:f>IF('Deal_Master_Wide'!$AU$279="","",'Deal_Master_Wide'!$AU$279)</x:f>
        <x:v>Not reviewed</x:v>
      </x:c>
      <x:c r="D1938" s="52" t="str">
        <x:f>IF('Deal_Master_Wide'!$AV$279="","",'Deal_Master_Wide'!$AV$279)</x:f>
        <x:v>Not assessed</x:v>
      </x:c>
      <x:c r="E1938" s="50" t="n">
        <x:v>0</x:v>
      </x:c>
      <x:c r="F1938" s="52" t="str">
        <x:f>IF(OR($C1938="High-confidence innovation-driven",$C1938="Medium-confidence innovation-driven"),1,IF($C1938="Clear alternative-rationale",0,""))</x:f>
      </x:c>
      <x:c r="G1938" s="52" t="str">
        <x:f>IF('Deal_Master_Wide'!$M$279="","",'Deal_Master_Wide'!$M$279)</x:f>
        <x:v>Review</x:v>
      </x:c>
      <x:c r="H1938" s="50" t="str">
        <x:v>Safic-Alcan SA</x:v>
      </x:c>
      <x:c r="I1938" s="50" t="str">
        <x:v>Laserson SA</x:v>
      </x:c>
      <x:c r="J1938" s="50" t="n">
        <x:v>2013</x:v>
      </x:c>
      <x:c r="K1938" s="50" t="n">
        <x:v>1</x:v>
      </x:c>
      <x:c r="L1938" s="50" t="n">
        <x:v>2014</x:v>
      </x:c>
      <x:c r="M1938" s="50" t="n">
        <x:v>1</x:v>
      </x:c>
      <x:c r="N1938" s="50" t="n">
        <x:v>1</x:v>
      </x:c>
      <x:c r="O1938" s="52" t="str">
        <x:f>IF($F1938="","",$F1938*$M1938)</x:f>
      </x:c>
      <x:c r="P1938" s="54" t="str">
        <x:f>IF('Deal_Master_Wide'!$BT$279="","",'Deal_Master_Wide'!$BT$279)</x:f>
      </x:c>
      <x:c r="Q1938" s="54" t="str">
        <x:f>IF('Deal_Master_Wide'!$CA$279="","",'Deal_Master_Wide'!$CA$279)</x:f>
      </x:c>
      <x:c r="R1938" s="54" t="str">
        <x:f>IF('Deal_Master_Wide'!$CH$279="","",'Deal_Master_Wide'!$CH$279)</x:f>
      </x:c>
      <x:c r="S1938" s="54" t="str">
        <x:f>IF('Deal_Master_Wide'!$CO$279="","",'Deal_Master_Wide'!$CO$279)</x:f>
      </x:c>
      <x:c r="T1938" s="54" t="str">
        <x:f>IF('Deal_Master_Wide'!$CV$279="","",'Deal_Master_Wide'!$CV$279)</x:f>
      </x:c>
      <x:c r="U1938" s="54" t="str">
        <x:f>IF('Deal_Master_Wide'!$DC$279="","",'Deal_Master_Wide'!$DC$279)</x:f>
      </x:c>
      <x:c r="V1938" s="56" t="str">
        <x:f>IF('Deal_Master_Wide'!$DJ$279="","",'Deal_Master_Wide'!$DJ$279)</x:f>
      </x:c>
      <x:c r="W1938" s="56" t="str">
        <x:f>IF('Deal_Master_Wide'!$DQ$279="","",'Deal_Master_Wide'!$DQ$279)</x:f>
      </x:c>
      <x:c r="X1938" s="56" t="str">
        <x:f>IF('Deal_Master_Wide'!$DX$279="","",'Deal_Master_Wide'!$DX$279)</x:f>
      </x:c>
      <x:c r="Y1938" s="118" t="str">
        <x:f>IF('Deal_Master_Wide'!$EE$279="","",'Deal_Master_Wide'!$EE$279)</x:f>
      </x:c>
      <x:c r="Z1938" s="118" t="str">
        <x:f>IF('Deal_Master_Wide'!$EL$279="","",'Deal_Master_Wide'!$EL$279)</x:f>
      </x:c>
      <x:c r="AA1938" s="52" t="str">
        <x:f>IF('Deal_Master_Wide'!$AL$279="","",'Deal_Master_Wide'!$AL$279)</x:f>
        <x:v>Unknown</x:v>
      </x:c>
      <x:c r="AB1938" s="54" t="str">
        <x:f>IF('Deal_Master_Wide'!$AF$279="","",'Deal_Master_Wide'!$AF$279)</x:f>
      </x:c>
      <x:c r="AC1938" s="52" t="str">
        <x:f>IF(COUNT($P1938,$Q1938,$R1938,$S1938,$T1938,$U1938,$V1938,$W1938,$X1938)=9,"Yes","No")</x:f>
        <x:v>No</x:v>
      </x:c>
      <x:c r="AD1938" s="52" t="str">
        <x:f>IF(COUNT($Y1938,$Z1938)=2,"Yes","No")</x:f>
        <x:v>No</x:v>
      </x:c>
      <x:c r="AE1938" s="50" t="str"/>
      <x:c r="AF1938" t="str"/>
    </x:row>
    <x:row r="1939" ht="20" customHeight="1">
      <x:c r="A1939" s="50" t="str">
        <x:v>CTL-0277</x:v>
      </x:c>
      <x:c r="B1939" s="50" t="str">
        <x:v>Candidate alternative-rationale group</x:v>
      </x:c>
      <x:c r="C1939" s="52" t="str">
        <x:f>IF('Deal_Master_Wide'!$AU$279="","",'Deal_Master_Wide'!$AU$279)</x:f>
        <x:v>Not reviewed</x:v>
      </x:c>
      <x:c r="D1939" s="52" t="str">
        <x:f>IF('Deal_Master_Wide'!$AV$279="","",'Deal_Master_Wide'!$AV$279)</x:f>
        <x:v>Not assessed</x:v>
      </x:c>
      <x:c r="E1939" s="50" t="n">
        <x:v>0</x:v>
      </x:c>
      <x:c r="F1939" s="52" t="str">
        <x:f>IF(OR($C1939="High-confidence innovation-driven",$C1939="Medium-confidence innovation-driven"),1,IF($C1939="Clear alternative-rationale",0,""))</x:f>
      </x:c>
      <x:c r="G1939" s="52" t="str">
        <x:f>IF('Deal_Master_Wide'!$M$279="","",'Deal_Master_Wide'!$M$279)</x:f>
        <x:v>Review</x:v>
      </x:c>
      <x:c r="H1939" s="50" t="str">
        <x:v>Safic-Alcan SA</x:v>
      </x:c>
      <x:c r="I1939" s="50" t="str">
        <x:v>Laserson SA</x:v>
      </x:c>
      <x:c r="J1939" s="50" t="n">
        <x:v>2013</x:v>
      </x:c>
      <x:c r="K1939" s="50" t="n">
        <x:v>2</x:v>
      </x:c>
      <x:c r="L1939" s="50" t="n">
        <x:v>2015</x:v>
      </x:c>
      <x:c r="M1939" s="50" t="n">
        <x:v>1</x:v>
      </x:c>
      <x:c r="N1939" s="50" t="n">
        <x:v>1</x:v>
      </x:c>
      <x:c r="O1939" s="52" t="str">
        <x:f>IF($F1939="","",$F1939*$M1939)</x:f>
      </x:c>
      <x:c r="P1939" s="54" t="str">
        <x:f>IF('Deal_Master_Wide'!$BU$279="","",'Deal_Master_Wide'!$BU$279)</x:f>
      </x:c>
      <x:c r="Q1939" s="54" t="str">
        <x:f>IF('Deal_Master_Wide'!$CB$279="","",'Deal_Master_Wide'!$CB$279)</x:f>
      </x:c>
      <x:c r="R1939" s="54" t="str">
        <x:f>IF('Deal_Master_Wide'!$CI$279="","",'Deal_Master_Wide'!$CI$279)</x:f>
      </x:c>
      <x:c r="S1939" s="54" t="str">
        <x:f>IF('Deal_Master_Wide'!$CP$279="","",'Deal_Master_Wide'!$CP$279)</x:f>
      </x:c>
      <x:c r="T1939" s="54" t="str">
        <x:f>IF('Deal_Master_Wide'!$CW$279="","",'Deal_Master_Wide'!$CW$279)</x:f>
      </x:c>
      <x:c r="U1939" s="54" t="str">
        <x:f>IF('Deal_Master_Wide'!$DD$279="","",'Deal_Master_Wide'!$DD$279)</x:f>
      </x:c>
      <x:c r="V1939" s="56" t="str">
        <x:f>IF('Deal_Master_Wide'!$DK$279="","",'Deal_Master_Wide'!$DK$279)</x:f>
      </x:c>
      <x:c r="W1939" s="56" t="str">
        <x:f>IF('Deal_Master_Wide'!$DR$279="","",'Deal_Master_Wide'!$DR$279)</x:f>
      </x:c>
      <x:c r="X1939" s="56" t="str">
        <x:f>IF('Deal_Master_Wide'!$DY$279="","",'Deal_Master_Wide'!$DY$279)</x:f>
      </x:c>
      <x:c r="Y1939" s="118" t="str">
        <x:f>IF('Deal_Master_Wide'!$EF$279="","",'Deal_Master_Wide'!$EF$279)</x:f>
      </x:c>
      <x:c r="Z1939" s="118" t="str">
        <x:f>IF('Deal_Master_Wide'!$EM$279="","",'Deal_Master_Wide'!$EM$279)</x:f>
      </x:c>
      <x:c r="AA1939" s="52" t="str">
        <x:f>IF('Deal_Master_Wide'!$AL$279="","",'Deal_Master_Wide'!$AL$279)</x:f>
        <x:v>Unknown</x:v>
      </x:c>
      <x:c r="AB1939" s="54" t="str">
        <x:f>IF('Deal_Master_Wide'!$AF$279="","",'Deal_Master_Wide'!$AF$279)</x:f>
      </x:c>
      <x:c r="AC1939" s="52" t="str">
        <x:f>IF(COUNT($P1939,$Q1939,$R1939,$S1939,$T1939,$U1939,$V1939,$W1939,$X1939)=9,"Yes","No")</x:f>
        <x:v>No</x:v>
      </x:c>
      <x:c r="AD1939" s="52" t="str">
        <x:f>IF(COUNT($Y1939,$Z1939)=2,"Yes","No")</x:f>
        <x:v>No</x:v>
      </x:c>
      <x:c r="AE1939" s="50" t="str"/>
      <x:c r="AF1939" t="str"/>
    </x:row>
    <x:row r="1940" ht="20" customHeight="1">
      <x:c r="A1940" s="50" t="str">
        <x:v>CTL-0277</x:v>
      </x:c>
      <x:c r="B1940" s="50" t="str">
        <x:v>Candidate alternative-rationale group</x:v>
      </x:c>
      <x:c r="C1940" s="52" t="str">
        <x:f>IF('Deal_Master_Wide'!$AU$279="","",'Deal_Master_Wide'!$AU$279)</x:f>
        <x:v>Not reviewed</x:v>
      </x:c>
      <x:c r="D1940" s="52" t="str">
        <x:f>IF('Deal_Master_Wide'!$AV$279="","",'Deal_Master_Wide'!$AV$279)</x:f>
        <x:v>Not assessed</x:v>
      </x:c>
      <x:c r="E1940" s="50" t="n">
        <x:v>0</x:v>
      </x:c>
      <x:c r="F1940" s="52" t="str">
        <x:f>IF(OR($C1940="High-confidence innovation-driven",$C1940="Medium-confidence innovation-driven"),1,IF($C1940="Clear alternative-rationale",0,""))</x:f>
      </x:c>
      <x:c r="G1940" s="52" t="str">
        <x:f>IF('Deal_Master_Wide'!$M$279="","",'Deal_Master_Wide'!$M$279)</x:f>
        <x:v>Review</x:v>
      </x:c>
      <x:c r="H1940" s="50" t="str">
        <x:v>Safic-Alcan SA</x:v>
      </x:c>
      <x:c r="I1940" s="50" t="str">
        <x:v>Laserson SA</x:v>
      </x:c>
      <x:c r="J1940" s="50" t="n">
        <x:v>2013</x:v>
      </x:c>
      <x:c r="K1940" s="50" t="n">
        <x:v>3</x:v>
      </x:c>
      <x:c r="L1940" s="50" t="n">
        <x:v>2016</x:v>
      </x:c>
      <x:c r="M1940" s="50" t="n">
        <x:v>1</x:v>
      </x:c>
      <x:c r="N1940" s="50" t="n">
        <x:v>1</x:v>
      </x:c>
      <x:c r="O1940" s="52" t="str">
        <x:f>IF($F1940="","",$F1940*$M1940)</x:f>
      </x:c>
      <x:c r="P1940" s="54" t="str">
        <x:f>IF('Deal_Master_Wide'!$BV$279="","",'Deal_Master_Wide'!$BV$279)</x:f>
      </x:c>
      <x:c r="Q1940" s="54" t="str">
        <x:f>IF('Deal_Master_Wide'!$CC$279="","",'Deal_Master_Wide'!$CC$279)</x:f>
      </x:c>
      <x:c r="R1940" s="54" t="str">
        <x:f>IF('Deal_Master_Wide'!$CJ$279="","",'Deal_Master_Wide'!$CJ$279)</x:f>
      </x:c>
      <x:c r="S1940" s="54" t="str">
        <x:f>IF('Deal_Master_Wide'!$CQ$279="","",'Deal_Master_Wide'!$CQ$279)</x:f>
      </x:c>
      <x:c r="T1940" s="54" t="str">
        <x:f>IF('Deal_Master_Wide'!$CX$279="","",'Deal_Master_Wide'!$CX$279)</x:f>
      </x:c>
      <x:c r="U1940" s="54" t="str">
        <x:f>IF('Deal_Master_Wide'!$DE$279="","",'Deal_Master_Wide'!$DE$279)</x:f>
      </x:c>
      <x:c r="V1940" s="56" t="str">
        <x:f>IF('Deal_Master_Wide'!$DL$279="","",'Deal_Master_Wide'!$DL$279)</x:f>
      </x:c>
      <x:c r="W1940" s="56" t="str">
        <x:f>IF('Deal_Master_Wide'!$DS$279="","",'Deal_Master_Wide'!$DS$279)</x:f>
      </x:c>
      <x:c r="X1940" s="56" t="str">
        <x:f>IF('Deal_Master_Wide'!$DZ$279="","",'Deal_Master_Wide'!$DZ$279)</x:f>
      </x:c>
      <x:c r="Y1940" s="118" t="str">
        <x:f>IF('Deal_Master_Wide'!$EG$279="","",'Deal_Master_Wide'!$EG$279)</x:f>
      </x:c>
      <x:c r="Z1940" s="118" t="str">
        <x:f>IF('Deal_Master_Wide'!$EN$279="","",'Deal_Master_Wide'!$EN$279)</x:f>
      </x:c>
      <x:c r="AA1940" s="52" t="str">
        <x:f>IF('Deal_Master_Wide'!$AL$279="","",'Deal_Master_Wide'!$AL$279)</x:f>
        <x:v>Unknown</x:v>
      </x:c>
      <x:c r="AB1940" s="54" t="str">
        <x:f>IF('Deal_Master_Wide'!$AF$279="","",'Deal_Master_Wide'!$AF$279)</x:f>
      </x:c>
      <x:c r="AC1940" s="52" t="str">
        <x:f>IF(COUNT($P1940,$Q1940,$R1940,$S1940,$T1940,$U1940,$V1940,$W1940,$X1940)=9,"Yes","No")</x:f>
        <x:v>No</x:v>
      </x:c>
      <x:c r="AD1940" s="52" t="str">
        <x:f>IF(COUNT($Y1940,$Z1940)=2,"Yes","No")</x:f>
        <x:v>No</x:v>
      </x:c>
      <x:c r="AE1940" s="50" t="str"/>
      <x:c r="AF1940" t="str"/>
    </x:row>
    <x:row r="1941" ht="20" customHeight="1">
      <x:c r="A1941" s="50" t="str">
        <x:v>CTL-0278</x:v>
      </x:c>
      <x:c r="B1941" s="50" t="str">
        <x:v>Candidate alternative-rationale group</x:v>
      </x:c>
      <x:c r="C1941" s="52" t="str">
        <x:f>IF('Deal_Master_Wide'!$AU$280="","",'Deal_Master_Wide'!$AU$280)</x:f>
        <x:v>Not reviewed</x:v>
      </x:c>
      <x:c r="D1941" s="52" t="str">
        <x:f>IF('Deal_Master_Wide'!$AV$280="","",'Deal_Master_Wide'!$AV$280)</x:f>
        <x:v>Not assessed</x:v>
      </x:c>
      <x:c r="E1941" s="50" t="n">
        <x:v>0</x:v>
      </x:c>
      <x:c r="F1941" s="52" t="str">
        <x:f>IF(OR($C1941="High-confidence innovation-driven",$C1941="Medium-confidence innovation-driven"),1,IF($C1941="Clear alternative-rationale",0,""))</x:f>
      </x:c>
      <x:c r="G1941" s="52" t="str">
        <x:f>IF('Deal_Master_Wide'!$M$280="","",'Deal_Master_Wide'!$M$280)</x:f>
        <x:v>Review</x:v>
      </x:c>
      <x:c r="H1941" s="50" t="str">
        <x:v>Recordati S.p.A.</x:v>
      </x:c>
      <x:c r="I1941" s="50" t="str">
        <x:v>Laboratorios Casen Fleet S.L.</x:v>
      </x:c>
      <x:c r="J1941" s="50" t="n">
        <x:v>2013</x:v>
      </x:c>
      <x:c r="K1941" s="50" t="n">
        <x:v>-3</x:v>
      </x:c>
      <x:c r="L1941" s="50" t="n">
        <x:v>2010</x:v>
      </x:c>
      <x:c r="M1941" s="50" t="n">
        <x:v>0</x:v>
      </x:c>
      <x:c r="N1941" s="50" t="n">
        <x:v>0</x:v>
      </x:c>
      <x:c r="O1941" s="52" t="str">
        <x:f>IF($F1941="","",$F1941*$M1941)</x:f>
      </x:c>
      <x:c r="P1941" s="54" t="str">
        <x:f>IF('Deal_Master_Wide'!$BP$280="","",'Deal_Master_Wide'!$BP$280)</x:f>
      </x:c>
      <x:c r="Q1941" s="54" t="str">
        <x:f>IF('Deal_Master_Wide'!$BW$280="","",'Deal_Master_Wide'!$BW$280)</x:f>
      </x:c>
      <x:c r="R1941" s="54" t="str">
        <x:f>IF('Deal_Master_Wide'!$CD$280="","",'Deal_Master_Wide'!$CD$280)</x:f>
      </x:c>
      <x:c r="S1941" s="54" t="str">
        <x:f>IF('Deal_Master_Wide'!$CK$280="","",'Deal_Master_Wide'!$CK$280)</x:f>
      </x:c>
      <x:c r="T1941" s="54" t="str">
        <x:f>IF('Deal_Master_Wide'!$CR$280="","",'Deal_Master_Wide'!$CR$280)</x:f>
      </x:c>
      <x:c r="U1941" s="54" t="str">
        <x:f>IF('Deal_Master_Wide'!$CY$280="","",'Deal_Master_Wide'!$CY$280)</x:f>
      </x:c>
      <x:c r="V1941" s="56" t="str">
        <x:f>IF('Deal_Master_Wide'!$DF$280="","",'Deal_Master_Wide'!$DF$280)</x:f>
      </x:c>
      <x:c r="W1941" s="56" t="str">
        <x:f>IF('Deal_Master_Wide'!$DM$280="","",'Deal_Master_Wide'!$DM$280)</x:f>
      </x:c>
      <x:c r="X1941" s="56" t="str">
        <x:f>IF('Deal_Master_Wide'!$DT$280="","",'Deal_Master_Wide'!$DT$280)</x:f>
      </x:c>
      <x:c r="Y1941" s="118" t="str">
        <x:f>IF('Deal_Master_Wide'!$EA$280="","",'Deal_Master_Wide'!$EA$280)</x:f>
      </x:c>
      <x:c r="Z1941" s="118" t="str">
        <x:f>IF('Deal_Master_Wide'!$EH$280="","",'Deal_Master_Wide'!$EH$280)</x:f>
      </x:c>
      <x:c r="AA1941" s="52" t="str">
        <x:f>IF('Deal_Master_Wide'!$AL$280="","",'Deal_Master_Wide'!$AL$280)</x:f>
        <x:v>Unknown</x:v>
      </x:c>
      <x:c r="AB1941" s="54" t="n">
        <x:f>IF('Deal_Master_Wide'!$AF$280="","",'Deal_Master_Wide'!$AF$280)</x:f>
        <x:v>123</x:v>
      </x:c>
      <x:c r="AC1941" s="52" t="str">
        <x:f>IF(COUNT($P1941,$Q1941,$R1941,$S1941,$T1941,$U1941,$V1941,$W1941,$X1941)=9,"Yes","No")</x:f>
        <x:v>No</x:v>
      </x:c>
      <x:c r="AD1941" s="52" t="str">
        <x:f>IF(COUNT($Y1941,$Z1941)=2,"Yes","No")</x:f>
        <x:v>No</x:v>
      </x:c>
      <x:c r="AE1941" s="50" t="str"/>
      <x:c r="AF1941" t="str"/>
    </x:row>
    <x:row r="1942" ht="20" customHeight="1">
      <x:c r="A1942" s="50" t="str">
        <x:v>CTL-0278</x:v>
      </x:c>
      <x:c r="B1942" s="50" t="str">
        <x:v>Candidate alternative-rationale group</x:v>
      </x:c>
      <x:c r="C1942" s="52" t="str">
        <x:f>IF('Deal_Master_Wide'!$AU$280="","",'Deal_Master_Wide'!$AU$280)</x:f>
        <x:v>Not reviewed</x:v>
      </x:c>
      <x:c r="D1942" s="52" t="str">
        <x:f>IF('Deal_Master_Wide'!$AV$280="","",'Deal_Master_Wide'!$AV$280)</x:f>
        <x:v>Not assessed</x:v>
      </x:c>
      <x:c r="E1942" s="50" t="n">
        <x:v>0</x:v>
      </x:c>
      <x:c r="F1942" s="52" t="str">
        <x:f>IF(OR($C1942="High-confidence innovation-driven",$C1942="Medium-confidence innovation-driven"),1,IF($C1942="Clear alternative-rationale",0,""))</x:f>
      </x:c>
      <x:c r="G1942" s="52" t="str">
        <x:f>IF('Deal_Master_Wide'!$M$280="","",'Deal_Master_Wide'!$M$280)</x:f>
        <x:v>Review</x:v>
      </x:c>
      <x:c r="H1942" s="50" t="str">
        <x:v>Recordati S.p.A.</x:v>
      </x:c>
      <x:c r="I1942" s="50" t="str">
        <x:v>Laboratorios Casen Fleet S.L.</x:v>
      </x:c>
      <x:c r="J1942" s="50" t="n">
        <x:v>2013</x:v>
      </x:c>
      <x:c r="K1942" s="50" t="n">
        <x:v>-2</x:v>
      </x:c>
      <x:c r="L1942" s="50" t="n">
        <x:v>2011</x:v>
      </x:c>
      <x:c r="M1942" s="50" t="n">
        <x:v>0</x:v>
      </x:c>
      <x:c r="N1942" s="50" t="n">
        <x:v>0</x:v>
      </x:c>
      <x:c r="O1942" s="52" t="str">
        <x:f>IF($F1942="","",$F1942*$M1942)</x:f>
      </x:c>
      <x:c r="P1942" s="54" t="str">
        <x:f>IF('Deal_Master_Wide'!$BQ$280="","",'Deal_Master_Wide'!$BQ$280)</x:f>
      </x:c>
      <x:c r="Q1942" s="54" t="str">
        <x:f>IF('Deal_Master_Wide'!$BX$280="","",'Deal_Master_Wide'!$BX$280)</x:f>
      </x:c>
      <x:c r="R1942" s="54" t="str">
        <x:f>IF('Deal_Master_Wide'!$CE$280="","",'Deal_Master_Wide'!$CE$280)</x:f>
      </x:c>
      <x:c r="S1942" s="54" t="str">
        <x:f>IF('Deal_Master_Wide'!$CL$280="","",'Deal_Master_Wide'!$CL$280)</x:f>
      </x:c>
      <x:c r="T1942" s="54" t="str">
        <x:f>IF('Deal_Master_Wide'!$CS$280="","",'Deal_Master_Wide'!$CS$280)</x:f>
      </x:c>
      <x:c r="U1942" s="54" t="str">
        <x:f>IF('Deal_Master_Wide'!$CZ$280="","",'Deal_Master_Wide'!$CZ$280)</x:f>
      </x:c>
      <x:c r="V1942" s="56" t="str">
        <x:f>IF('Deal_Master_Wide'!$DG$280="","",'Deal_Master_Wide'!$DG$280)</x:f>
      </x:c>
      <x:c r="W1942" s="56" t="str">
        <x:f>IF('Deal_Master_Wide'!$DN$280="","",'Deal_Master_Wide'!$DN$280)</x:f>
      </x:c>
      <x:c r="X1942" s="56" t="str">
        <x:f>IF('Deal_Master_Wide'!$DU$280="","",'Deal_Master_Wide'!$DU$280)</x:f>
      </x:c>
      <x:c r="Y1942" s="118" t="str">
        <x:f>IF('Deal_Master_Wide'!$EB$280="","",'Deal_Master_Wide'!$EB$280)</x:f>
      </x:c>
      <x:c r="Z1942" s="118" t="str">
        <x:f>IF('Deal_Master_Wide'!$EI$280="","",'Deal_Master_Wide'!$EI$280)</x:f>
      </x:c>
      <x:c r="AA1942" s="52" t="str">
        <x:f>IF('Deal_Master_Wide'!$AL$280="","",'Deal_Master_Wide'!$AL$280)</x:f>
        <x:v>Unknown</x:v>
      </x:c>
      <x:c r="AB1942" s="54" t="n">
        <x:f>IF('Deal_Master_Wide'!$AF$280="","",'Deal_Master_Wide'!$AF$280)</x:f>
        <x:v>123</x:v>
      </x:c>
      <x:c r="AC1942" s="52" t="str">
        <x:f>IF(COUNT($P1942,$Q1942,$R1942,$S1942,$T1942,$U1942,$V1942,$W1942,$X1942)=9,"Yes","No")</x:f>
        <x:v>No</x:v>
      </x:c>
      <x:c r="AD1942" s="52" t="str">
        <x:f>IF(COUNT($Y1942,$Z1942)=2,"Yes","No")</x:f>
        <x:v>No</x:v>
      </x:c>
      <x:c r="AE1942" s="50" t="str"/>
      <x:c r="AF1942" t="str"/>
    </x:row>
    <x:row r="1943" ht="20" customHeight="1">
      <x:c r="A1943" s="50" t="str">
        <x:v>CTL-0278</x:v>
      </x:c>
      <x:c r="B1943" s="50" t="str">
        <x:v>Candidate alternative-rationale group</x:v>
      </x:c>
      <x:c r="C1943" s="52" t="str">
        <x:f>IF('Deal_Master_Wide'!$AU$280="","",'Deal_Master_Wide'!$AU$280)</x:f>
        <x:v>Not reviewed</x:v>
      </x:c>
      <x:c r="D1943" s="52" t="str">
        <x:f>IF('Deal_Master_Wide'!$AV$280="","",'Deal_Master_Wide'!$AV$280)</x:f>
        <x:v>Not assessed</x:v>
      </x:c>
      <x:c r="E1943" s="50" t="n">
        <x:v>0</x:v>
      </x:c>
      <x:c r="F1943" s="52" t="str">
        <x:f>IF(OR($C1943="High-confidence innovation-driven",$C1943="Medium-confidence innovation-driven"),1,IF($C1943="Clear alternative-rationale",0,""))</x:f>
      </x:c>
      <x:c r="G1943" s="52" t="str">
        <x:f>IF('Deal_Master_Wide'!$M$280="","",'Deal_Master_Wide'!$M$280)</x:f>
        <x:v>Review</x:v>
      </x:c>
      <x:c r="H1943" s="50" t="str">
        <x:v>Recordati S.p.A.</x:v>
      </x:c>
      <x:c r="I1943" s="50" t="str">
        <x:v>Laboratorios Casen Fleet S.L.</x:v>
      </x:c>
      <x:c r="J1943" s="50" t="n">
        <x:v>2013</x:v>
      </x:c>
      <x:c r="K1943" s="50" t="n">
        <x:v>-1</x:v>
      </x:c>
      <x:c r="L1943" s="50" t="n">
        <x:v>2012</x:v>
      </x:c>
      <x:c r="M1943" s="50" t="n">
        <x:v>0</x:v>
      </x:c>
      <x:c r="N1943" s="50" t="n">
        <x:v>0</x:v>
      </x:c>
      <x:c r="O1943" s="52" t="str">
        <x:f>IF($F1943="","",$F1943*$M1943)</x:f>
      </x:c>
      <x:c r="P1943" s="54" t="str">
        <x:f>IF('Deal_Master_Wide'!$BR$280="","",'Deal_Master_Wide'!$BR$280)</x:f>
      </x:c>
      <x:c r="Q1943" s="54" t="str">
        <x:f>IF('Deal_Master_Wide'!$BY$280="","",'Deal_Master_Wide'!$BY$280)</x:f>
      </x:c>
      <x:c r="R1943" s="54" t="str">
        <x:f>IF('Deal_Master_Wide'!$CF$280="","",'Deal_Master_Wide'!$CF$280)</x:f>
      </x:c>
      <x:c r="S1943" s="54" t="str">
        <x:f>IF('Deal_Master_Wide'!$CM$280="","",'Deal_Master_Wide'!$CM$280)</x:f>
      </x:c>
      <x:c r="T1943" s="54" t="str">
        <x:f>IF('Deal_Master_Wide'!$CT$280="","",'Deal_Master_Wide'!$CT$280)</x:f>
      </x:c>
      <x:c r="U1943" s="54" t="str">
        <x:f>IF('Deal_Master_Wide'!$DA$280="","",'Deal_Master_Wide'!$DA$280)</x:f>
      </x:c>
      <x:c r="V1943" s="56" t="str">
        <x:f>IF('Deal_Master_Wide'!$DH$280="","",'Deal_Master_Wide'!$DH$280)</x:f>
      </x:c>
      <x:c r="W1943" s="56" t="str">
        <x:f>IF('Deal_Master_Wide'!$DO$280="","",'Deal_Master_Wide'!$DO$280)</x:f>
      </x:c>
      <x:c r="X1943" s="56" t="str">
        <x:f>IF('Deal_Master_Wide'!$DV$280="","",'Deal_Master_Wide'!$DV$280)</x:f>
      </x:c>
      <x:c r="Y1943" s="118" t="str">
        <x:f>IF('Deal_Master_Wide'!$EC$280="","",'Deal_Master_Wide'!$EC$280)</x:f>
      </x:c>
      <x:c r="Z1943" s="118" t="str">
        <x:f>IF('Deal_Master_Wide'!$EJ$280="","",'Deal_Master_Wide'!$EJ$280)</x:f>
      </x:c>
      <x:c r="AA1943" s="52" t="str">
        <x:f>IF('Deal_Master_Wide'!$AL$280="","",'Deal_Master_Wide'!$AL$280)</x:f>
        <x:v>Unknown</x:v>
      </x:c>
      <x:c r="AB1943" s="54" t="n">
        <x:f>IF('Deal_Master_Wide'!$AF$280="","",'Deal_Master_Wide'!$AF$280)</x:f>
        <x:v>123</x:v>
      </x:c>
      <x:c r="AC1943" s="52" t="str">
        <x:f>IF(COUNT($P1943,$Q1943,$R1943,$S1943,$T1943,$U1943,$V1943,$W1943,$X1943)=9,"Yes","No")</x:f>
        <x:v>No</x:v>
      </x:c>
      <x:c r="AD1943" s="52" t="str">
        <x:f>IF(COUNT($Y1943,$Z1943)=2,"Yes","No")</x:f>
        <x:v>No</x:v>
      </x:c>
      <x:c r="AE1943" s="50" t="str"/>
      <x:c r="AF1943" t="str"/>
    </x:row>
    <x:row r="1944" ht="20" customHeight="1">
      <x:c r="A1944" s="50" t="str">
        <x:v>CTL-0278</x:v>
      </x:c>
      <x:c r="B1944" s="50" t="str">
        <x:v>Candidate alternative-rationale group</x:v>
      </x:c>
      <x:c r="C1944" s="52" t="str">
        <x:f>IF('Deal_Master_Wide'!$AU$280="","",'Deal_Master_Wide'!$AU$280)</x:f>
        <x:v>Not reviewed</x:v>
      </x:c>
      <x:c r="D1944" s="52" t="str">
        <x:f>IF('Deal_Master_Wide'!$AV$280="","",'Deal_Master_Wide'!$AV$280)</x:f>
        <x:v>Not assessed</x:v>
      </x:c>
      <x:c r="E1944" s="50" t="n">
        <x:v>0</x:v>
      </x:c>
      <x:c r="F1944" s="52" t="str">
        <x:f>IF(OR($C1944="High-confidence innovation-driven",$C1944="Medium-confidence innovation-driven"),1,IF($C1944="Clear alternative-rationale",0,""))</x:f>
      </x:c>
      <x:c r="G1944" s="52" t="str">
        <x:f>IF('Deal_Master_Wide'!$M$280="","",'Deal_Master_Wide'!$M$280)</x:f>
        <x:v>Review</x:v>
      </x:c>
      <x:c r="H1944" s="50" t="str">
        <x:v>Recordati S.p.A.</x:v>
      </x:c>
      <x:c r="I1944" s="50" t="str">
        <x:v>Laboratorios Casen Fleet S.L.</x:v>
      </x:c>
      <x:c r="J1944" s="50" t="n">
        <x:v>2013</x:v>
      </x:c>
      <x:c r="K1944" s="50" t="n">
        <x:v>0</x:v>
      </x:c>
      <x:c r="L1944" s="50" t="n">
        <x:v>2013</x:v>
      </x:c>
      <x:c r="M1944" s="50" t="n">
        <x:v>0</x:v>
      </x:c>
      <x:c r="N1944" s="50" t="n">
        <x:v>1</x:v>
      </x:c>
      <x:c r="O1944" s="52" t="str">
        <x:f>IF($F1944="","",$F1944*$M1944)</x:f>
      </x:c>
      <x:c r="P1944" s="54" t="str">
        <x:f>IF('Deal_Master_Wide'!$BS$280="","",'Deal_Master_Wide'!$BS$280)</x:f>
      </x:c>
      <x:c r="Q1944" s="54" t="str">
        <x:f>IF('Deal_Master_Wide'!$BZ$280="","",'Deal_Master_Wide'!$BZ$280)</x:f>
      </x:c>
      <x:c r="R1944" s="54" t="str">
        <x:f>IF('Deal_Master_Wide'!$CG$280="","",'Deal_Master_Wide'!$CG$280)</x:f>
      </x:c>
      <x:c r="S1944" s="54" t="str">
        <x:f>IF('Deal_Master_Wide'!$CN$280="","",'Deal_Master_Wide'!$CN$280)</x:f>
      </x:c>
      <x:c r="T1944" s="54" t="str">
        <x:f>IF('Deal_Master_Wide'!$CU$280="","",'Deal_Master_Wide'!$CU$280)</x:f>
      </x:c>
      <x:c r="U1944" s="54" t="str">
        <x:f>IF('Deal_Master_Wide'!$DB$280="","",'Deal_Master_Wide'!$DB$280)</x:f>
      </x:c>
      <x:c r="V1944" s="56" t="str">
        <x:f>IF('Deal_Master_Wide'!$DI$280="","",'Deal_Master_Wide'!$DI$280)</x:f>
      </x:c>
      <x:c r="W1944" s="56" t="str">
        <x:f>IF('Deal_Master_Wide'!$DP$280="","",'Deal_Master_Wide'!$DP$280)</x:f>
      </x:c>
      <x:c r="X1944" s="56" t="str">
        <x:f>IF('Deal_Master_Wide'!$DW$280="","",'Deal_Master_Wide'!$DW$280)</x:f>
      </x:c>
      <x:c r="Y1944" s="118" t="str">
        <x:f>IF('Deal_Master_Wide'!$ED$280="","",'Deal_Master_Wide'!$ED$280)</x:f>
      </x:c>
      <x:c r="Z1944" s="118" t="str">
        <x:f>IF('Deal_Master_Wide'!$EK$280="","",'Deal_Master_Wide'!$EK$280)</x:f>
      </x:c>
      <x:c r="AA1944" s="52" t="str">
        <x:f>IF('Deal_Master_Wide'!$AL$280="","",'Deal_Master_Wide'!$AL$280)</x:f>
        <x:v>Unknown</x:v>
      </x:c>
      <x:c r="AB1944" s="54" t="n">
        <x:f>IF('Deal_Master_Wide'!$AF$280="","",'Deal_Master_Wide'!$AF$280)</x:f>
        <x:v>123</x:v>
      </x:c>
      <x:c r="AC1944" s="52" t="str">
        <x:f>IF(COUNT($P1944,$Q1944,$R1944,$S1944,$T1944,$U1944,$V1944,$W1944,$X1944)=9,"Yes","No")</x:f>
        <x:v>No</x:v>
      </x:c>
      <x:c r="AD1944" s="52" t="str">
        <x:f>IF(COUNT($Y1944,$Z1944)=2,"Yes","No")</x:f>
        <x:v>No</x:v>
      </x:c>
      <x:c r="AE1944" s="50" t="str"/>
      <x:c r="AF1944" t="str"/>
    </x:row>
    <x:row r="1945" ht="20" customHeight="1">
      <x:c r="A1945" s="50" t="str">
        <x:v>CTL-0278</x:v>
      </x:c>
      <x:c r="B1945" s="50" t="str">
        <x:v>Candidate alternative-rationale group</x:v>
      </x:c>
      <x:c r="C1945" s="52" t="str">
        <x:f>IF('Deal_Master_Wide'!$AU$280="","",'Deal_Master_Wide'!$AU$280)</x:f>
        <x:v>Not reviewed</x:v>
      </x:c>
      <x:c r="D1945" s="52" t="str">
        <x:f>IF('Deal_Master_Wide'!$AV$280="","",'Deal_Master_Wide'!$AV$280)</x:f>
        <x:v>Not assessed</x:v>
      </x:c>
      <x:c r="E1945" s="50" t="n">
        <x:v>0</x:v>
      </x:c>
      <x:c r="F1945" s="52" t="str">
        <x:f>IF(OR($C1945="High-confidence innovation-driven",$C1945="Medium-confidence innovation-driven"),1,IF($C1945="Clear alternative-rationale",0,""))</x:f>
      </x:c>
      <x:c r="G1945" s="52" t="str">
        <x:f>IF('Deal_Master_Wide'!$M$280="","",'Deal_Master_Wide'!$M$280)</x:f>
        <x:v>Review</x:v>
      </x:c>
      <x:c r="H1945" s="50" t="str">
        <x:v>Recordati S.p.A.</x:v>
      </x:c>
      <x:c r="I1945" s="50" t="str">
        <x:v>Laboratorios Casen Fleet S.L.</x:v>
      </x:c>
      <x:c r="J1945" s="50" t="n">
        <x:v>2013</x:v>
      </x:c>
      <x:c r="K1945" s="50" t="n">
        <x:v>1</x:v>
      </x:c>
      <x:c r="L1945" s="50" t="n">
        <x:v>2014</x:v>
      </x:c>
      <x:c r="M1945" s="50" t="n">
        <x:v>1</x:v>
      </x:c>
      <x:c r="N1945" s="50" t="n">
        <x:v>1</x:v>
      </x:c>
      <x:c r="O1945" s="52" t="str">
        <x:f>IF($F1945="","",$F1945*$M1945)</x:f>
      </x:c>
      <x:c r="P1945" s="54" t="str">
        <x:f>IF('Deal_Master_Wide'!$BT$280="","",'Deal_Master_Wide'!$BT$280)</x:f>
      </x:c>
      <x:c r="Q1945" s="54" t="str">
        <x:f>IF('Deal_Master_Wide'!$CA$280="","",'Deal_Master_Wide'!$CA$280)</x:f>
      </x:c>
      <x:c r="R1945" s="54" t="str">
        <x:f>IF('Deal_Master_Wide'!$CH$280="","",'Deal_Master_Wide'!$CH$280)</x:f>
      </x:c>
      <x:c r="S1945" s="54" t="str">
        <x:f>IF('Deal_Master_Wide'!$CO$280="","",'Deal_Master_Wide'!$CO$280)</x:f>
      </x:c>
      <x:c r="T1945" s="54" t="str">
        <x:f>IF('Deal_Master_Wide'!$CV$280="","",'Deal_Master_Wide'!$CV$280)</x:f>
      </x:c>
      <x:c r="U1945" s="54" t="str">
        <x:f>IF('Deal_Master_Wide'!$DC$280="","",'Deal_Master_Wide'!$DC$280)</x:f>
      </x:c>
      <x:c r="V1945" s="56" t="str">
        <x:f>IF('Deal_Master_Wide'!$DJ$280="","",'Deal_Master_Wide'!$DJ$280)</x:f>
      </x:c>
      <x:c r="W1945" s="56" t="str">
        <x:f>IF('Deal_Master_Wide'!$DQ$280="","",'Deal_Master_Wide'!$DQ$280)</x:f>
      </x:c>
      <x:c r="X1945" s="56" t="str">
        <x:f>IF('Deal_Master_Wide'!$DX$280="","",'Deal_Master_Wide'!$DX$280)</x:f>
      </x:c>
      <x:c r="Y1945" s="118" t="str">
        <x:f>IF('Deal_Master_Wide'!$EE$280="","",'Deal_Master_Wide'!$EE$280)</x:f>
      </x:c>
      <x:c r="Z1945" s="118" t="str">
        <x:f>IF('Deal_Master_Wide'!$EL$280="","",'Deal_Master_Wide'!$EL$280)</x:f>
      </x:c>
      <x:c r="AA1945" s="52" t="str">
        <x:f>IF('Deal_Master_Wide'!$AL$280="","",'Deal_Master_Wide'!$AL$280)</x:f>
        <x:v>Unknown</x:v>
      </x:c>
      <x:c r="AB1945" s="54" t="n">
        <x:f>IF('Deal_Master_Wide'!$AF$280="","",'Deal_Master_Wide'!$AF$280)</x:f>
        <x:v>123</x:v>
      </x:c>
      <x:c r="AC1945" s="52" t="str">
        <x:f>IF(COUNT($P1945,$Q1945,$R1945,$S1945,$T1945,$U1945,$V1945,$W1945,$X1945)=9,"Yes","No")</x:f>
        <x:v>No</x:v>
      </x:c>
      <x:c r="AD1945" s="52" t="str">
        <x:f>IF(COUNT($Y1945,$Z1945)=2,"Yes","No")</x:f>
        <x:v>No</x:v>
      </x:c>
      <x:c r="AE1945" s="50" t="str"/>
      <x:c r="AF1945" t="str"/>
    </x:row>
    <x:row r="1946" ht="20" customHeight="1">
      <x:c r="A1946" s="50" t="str">
        <x:v>CTL-0278</x:v>
      </x:c>
      <x:c r="B1946" s="50" t="str">
        <x:v>Candidate alternative-rationale group</x:v>
      </x:c>
      <x:c r="C1946" s="52" t="str">
        <x:f>IF('Deal_Master_Wide'!$AU$280="","",'Deal_Master_Wide'!$AU$280)</x:f>
        <x:v>Not reviewed</x:v>
      </x:c>
      <x:c r="D1946" s="52" t="str">
        <x:f>IF('Deal_Master_Wide'!$AV$280="","",'Deal_Master_Wide'!$AV$280)</x:f>
        <x:v>Not assessed</x:v>
      </x:c>
      <x:c r="E1946" s="50" t="n">
        <x:v>0</x:v>
      </x:c>
      <x:c r="F1946" s="52" t="str">
        <x:f>IF(OR($C1946="High-confidence innovation-driven",$C1946="Medium-confidence innovation-driven"),1,IF($C1946="Clear alternative-rationale",0,""))</x:f>
      </x:c>
      <x:c r="G1946" s="52" t="str">
        <x:f>IF('Deal_Master_Wide'!$M$280="","",'Deal_Master_Wide'!$M$280)</x:f>
        <x:v>Review</x:v>
      </x:c>
      <x:c r="H1946" s="50" t="str">
        <x:v>Recordati S.p.A.</x:v>
      </x:c>
      <x:c r="I1946" s="50" t="str">
        <x:v>Laboratorios Casen Fleet S.L.</x:v>
      </x:c>
      <x:c r="J1946" s="50" t="n">
        <x:v>2013</x:v>
      </x:c>
      <x:c r="K1946" s="50" t="n">
        <x:v>2</x:v>
      </x:c>
      <x:c r="L1946" s="50" t="n">
        <x:v>2015</x:v>
      </x:c>
      <x:c r="M1946" s="50" t="n">
        <x:v>1</x:v>
      </x:c>
      <x:c r="N1946" s="50" t="n">
        <x:v>1</x:v>
      </x:c>
      <x:c r="O1946" s="52" t="str">
        <x:f>IF($F1946="","",$F1946*$M1946)</x:f>
      </x:c>
      <x:c r="P1946" s="54" t="str">
        <x:f>IF('Deal_Master_Wide'!$BU$280="","",'Deal_Master_Wide'!$BU$280)</x:f>
      </x:c>
      <x:c r="Q1946" s="54" t="str">
        <x:f>IF('Deal_Master_Wide'!$CB$280="","",'Deal_Master_Wide'!$CB$280)</x:f>
      </x:c>
      <x:c r="R1946" s="54" t="str">
        <x:f>IF('Deal_Master_Wide'!$CI$280="","",'Deal_Master_Wide'!$CI$280)</x:f>
      </x:c>
      <x:c r="S1946" s="54" t="str">
        <x:f>IF('Deal_Master_Wide'!$CP$280="","",'Deal_Master_Wide'!$CP$280)</x:f>
      </x:c>
      <x:c r="T1946" s="54" t="str">
        <x:f>IF('Deal_Master_Wide'!$CW$280="","",'Deal_Master_Wide'!$CW$280)</x:f>
      </x:c>
      <x:c r="U1946" s="54" t="str">
        <x:f>IF('Deal_Master_Wide'!$DD$280="","",'Deal_Master_Wide'!$DD$280)</x:f>
      </x:c>
      <x:c r="V1946" s="56" t="str">
        <x:f>IF('Deal_Master_Wide'!$DK$280="","",'Deal_Master_Wide'!$DK$280)</x:f>
      </x:c>
      <x:c r="W1946" s="56" t="str">
        <x:f>IF('Deal_Master_Wide'!$DR$280="","",'Deal_Master_Wide'!$DR$280)</x:f>
      </x:c>
      <x:c r="X1946" s="56" t="str">
        <x:f>IF('Deal_Master_Wide'!$DY$280="","",'Deal_Master_Wide'!$DY$280)</x:f>
      </x:c>
      <x:c r="Y1946" s="118" t="str">
        <x:f>IF('Deal_Master_Wide'!$EF$280="","",'Deal_Master_Wide'!$EF$280)</x:f>
      </x:c>
      <x:c r="Z1946" s="118" t="str">
        <x:f>IF('Deal_Master_Wide'!$EM$280="","",'Deal_Master_Wide'!$EM$280)</x:f>
      </x:c>
      <x:c r="AA1946" s="52" t="str">
        <x:f>IF('Deal_Master_Wide'!$AL$280="","",'Deal_Master_Wide'!$AL$280)</x:f>
        <x:v>Unknown</x:v>
      </x:c>
      <x:c r="AB1946" s="54" t="n">
        <x:f>IF('Deal_Master_Wide'!$AF$280="","",'Deal_Master_Wide'!$AF$280)</x:f>
        <x:v>123</x:v>
      </x:c>
      <x:c r="AC1946" s="52" t="str">
        <x:f>IF(COUNT($P1946,$Q1946,$R1946,$S1946,$T1946,$U1946,$V1946,$W1946,$X1946)=9,"Yes","No")</x:f>
        <x:v>No</x:v>
      </x:c>
      <x:c r="AD1946" s="52" t="str">
        <x:f>IF(COUNT($Y1946,$Z1946)=2,"Yes","No")</x:f>
        <x:v>No</x:v>
      </x:c>
      <x:c r="AE1946" s="50" t="str"/>
      <x:c r="AF1946" t="str"/>
    </x:row>
    <x:row r="1947" ht="20" customHeight="1">
      <x:c r="A1947" s="50" t="str">
        <x:v>CTL-0278</x:v>
      </x:c>
      <x:c r="B1947" s="50" t="str">
        <x:v>Candidate alternative-rationale group</x:v>
      </x:c>
      <x:c r="C1947" s="52" t="str">
        <x:f>IF('Deal_Master_Wide'!$AU$280="","",'Deal_Master_Wide'!$AU$280)</x:f>
        <x:v>Not reviewed</x:v>
      </x:c>
      <x:c r="D1947" s="52" t="str">
        <x:f>IF('Deal_Master_Wide'!$AV$280="","",'Deal_Master_Wide'!$AV$280)</x:f>
        <x:v>Not assessed</x:v>
      </x:c>
      <x:c r="E1947" s="50" t="n">
        <x:v>0</x:v>
      </x:c>
      <x:c r="F1947" s="52" t="str">
        <x:f>IF(OR($C1947="High-confidence innovation-driven",$C1947="Medium-confidence innovation-driven"),1,IF($C1947="Clear alternative-rationale",0,""))</x:f>
      </x:c>
      <x:c r="G1947" s="52" t="str">
        <x:f>IF('Deal_Master_Wide'!$M$280="","",'Deal_Master_Wide'!$M$280)</x:f>
        <x:v>Review</x:v>
      </x:c>
      <x:c r="H1947" s="50" t="str">
        <x:v>Recordati S.p.A.</x:v>
      </x:c>
      <x:c r="I1947" s="50" t="str">
        <x:v>Laboratorios Casen Fleet S.L.</x:v>
      </x:c>
      <x:c r="J1947" s="50" t="n">
        <x:v>2013</x:v>
      </x:c>
      <x:c r="K1947" s="50" t="n">
        <x:v>3</x:v>
      </x:c>
      <x:c r="L1947" s="50" t="n">
        <x:v>2016</x:v>
      </x:c>
      <x:c r="M1947" s="50" t="n">
        <x:v>1</x:v>
      </x:c>
      <x:c r="N1947" s="50" t="n">
        <x:v>1</x:v>
      </x:c>
      <x:c r="O1947" s="52" t="str">
        <x:f>IF($F1947="","",$F1947*$M1947)</x:f>
      </x:c>
      <x:c r="P1947" s="54" t="str">
        <x:f>IF('Deal_Master_Wide'!$BV$280="","",'Deal_Master_Wide'!$BV$280)</x:f>
      </x:c>
      <x:c r="Q1947" s="54" t="str">
        <x:f>IF('Deal_Master_Wide'!$CC$280="","",'Deal_Master_Wide'!$CC$280)</x:f>
      </x:c>
      <x:c r="R1947" s="54" t="str">
        <x:f>IF('Deal_Master_Wide'!$CJ$280="","",'Deal_Master_Wide'!$CJ$280)</x:f>
      </x:c>
      <x:c r="S1947" s="54" t="str">
        <x:f>IF('Deal_Master_Wide'!$CQ$280="","",'Deal_Master_Wide'!$CQ$280)</x:f>
      </x:c>
      <x:c r="T1947" s="54" t="str">
        <x:f>IF('Deal_Master_Wide'!$CX$280="","",'Deal_Master_Wide'!$CX$280)</x:f>
      </x:c>
      <x:c r="U1947" s="54" t="str">
        <x:f>IF('Deal_Master_Wide'!$DE$280="","",'Deal_Master_Wide'!$DE$280)</x:f>
      </x:c>
      <x:c r="V1947" s="56" t="str">
        <x:f>IF('Deal_Master_Wide'!$DL$280="","",'Deal_Master_Wide'!$DL$280)</x:f>
      </x:c>
      <x:c r="W1947" s="56" t="str">
        <x:f>IF('Deal_Master_Wide'!$DS$280="","",'Deal_Master_Wide'!$DS$280)</x:f>
      </x:c>
      <x:c r="X1947" s="56" t="str">
        <x:f>IF('Deal_Master_Wide'!$DZ$280="","",'Deal_Master_Wide'!$DZ$280)</x:f>
      </x:c>
      <x:c r="Y1947" s="118" t="str">
        <x:f>IF('Deal_Master_Wide'!$EG$280="","",'Deal_Master_Wide'!$EG$280)</x:f>
      </x:c>
      <x:c r="Z1947" s="118" t="str">
        <x:f>IF('Deal_Master_Wide'!$EN$280="","",'Deal_Master_Wide'!$EN$280)</x:f>
      </x:c>
      <x:c r="AA1947" s="52" t="str">
        <x:f>IF('Deal_Master_Wide'!$AL$280="","",'Deal_Master_Wide'!$AL$280)</x:f>
        <x:v>Unknown</x:v>
      </x:c>
      <x:c r="AB1947" s="54" t="n">
        <x:f>IF('Deal_Master_Wide'!$AF$280="","",'Deal_Master_Wide'!$AF$280)</x:f>
        <x:v>123</x:v>
      </x:c>
      <x:c r="AC1947" s="52" t="str">
        <x:f>IF(COUNT($P1947,$Q1947,$R1947,$S1947,$T1947,$U1947,$V1947,$W1947,$X1947)=9,"Yes","No")</x:f>
        <x:v>No</x:v>
      </x:c>
      <x:c r="AD1947" s="52" t="str">
        <x:f>IF(COUNT($Y1947,$Z1947)=2,"Yes","No")</x:f>
        <x:v>No</x:v>
      </x:c>
      <x:c r="AE1947" s="50" t="str"/>
      <x:c r="AF1947" t="str"/>
    </x:row>
    <x:row r="1948" ht="20" customHeight="1">
      <x:c r="A1948" s="50" t="str">
        <x:v>CTL-0279</x:v>
      </x:c>
      <x:c r="B1948" s="50" t="str">
        <x:v>Candidate alternative-rationale group</x:v>
      </x:c>
      <x:c r="C1948" s="52" t="str">
        <x:f>IF('Deal_Master_Wide'!$AU$281="","",'Deal_Master_Wide'!$AU$281)</x:f>
        <x:v>Not reviewed</x:v>
      </x:c>
      <x:c r="D1948" s="52" t="str">
        <x:f>IF('Deal_Master_Wide'!$AV$281="","",'Deal_Master_Wide'!$AV$281)</x:f>
        <x:v>Not assessed</x:v>
      </x:c>
      <x:c r="E1948" s="50" t="n">
        <x:v>0</x:v>
      </x:c>
      <x:c r="F1948" s="52" t="str">
        <x:f>IF(OR($C1948="High-confidence innovation-driven",$C1948="Medium-confidence innovation-driven"),1,IF($C1948="Clear alternative-rationale",0,""))</x:f>
      </x:c>
      <x:c r="G1948" s="52" t="str">
        <x:f>IF('Deal_Master_Wide'!$M$281="","",'Deal_Master_Wide'!$M$281)</x:f>
        <x:v>Review</x:v>
      </x:c>
      <x:c r="H1948" s="50" t="str">
        <x:v>Merz Pharma GmbH &amp; Co. KGaA</x:v>
      </x:c>
      <x:c r="I1948" s="50" t="str">
        <x:v>Neocutis S.A.</x:v>
      </x:c>
      <x:c r="J1948" s="50" t="n">
        <x:v>2013</x:v>
      </x:c>
      <x:c r="K1948" s="50" t="n">
        <x:v>-3</x:v>
      </x:c>
      <x:c r="L1948" s="50" t="n">
        <x:v>2010</x:v>
      </x:c>
      <x:c r="M1948" s="50" t="n">
        <x:v>0</x:v>
      </x:c>
      <x:c r="N1948" s="50" t="n">
        <x:v>0</x:v>
      </x:c>
      <x:c r="O1948" s="52" t="str">
        <x:f>IF($F1948="","",$F1948*$M1948)</x:f>
      </x:c>
      <x:c r="P1948" s="54" t="n">
        <x:f>IF('Deal_Master_Wide'!$BP$281="","",'Deal_Master_Wide'!$BP$281)</x:f>
        <x:v>673.462</x:v>
      </x:c>
      <x:c r="Q1948" s="54" t="n">
        <x:f>IF('Deal_Master_Wide'!$BW$281="","",'Deal_Master_Wide'!$BW$281)</x:f>
        <x:v>152.985</x:v>
      </x:c>
      <x:c r="R1948" s="54" t="n">
        <x:f>IF('Deal_Master_Wide'!$CD$281="","",'Deal_Master_Wide'!$CD$281)</x:f>
        <x:v>106.303</x:v>
      </x:c>
      <x:c r="S1948" s="54" t="n">
        <x:f>IF('Deal_Master_Wide'!$CK$281="","",'Deal_Master_Wide'!$CK$281)</x:f>
        <x:v>743.163</x:v>
      </x:c>
      <x:c r="T1948" s="54" t="str">
        <x:f>IF('Deal_Master_Wide'!$CR$281="","",'Deal_Master_Wide'!$CR$281)</x:f>
      </x:c>
      <x:c r="U1948" s="54" t="str">
        <x:f>IF('Deal_Master_Wide'!$CY$281="","",'Deal_Master_Wide'!$CY$281)</x:f>
      </x:c>
      <x:c r="V1948" s="56" t="str">
        <x:f>IF('Deal_Master_Wide'!$DF$281="","",'Deal_Master_Wide'!$DF$281)</x:f>
      </x:c>
      <x:c r="W1948" s="56" t="n">
        <x:f>IF('Deal_Master_Wide'!$DM$281="","",'Deal_Master_Wide'!$DM$281)</x:f>
        <x:v>22.7162</x:v>
      </x:c>
      <x:c r="X1948" s="56" t="str">
        <x:f>IF('Deal_Master_Wide'!$DT$281="","",'Deal_Master_Wide'!$DT$281)</x:f>
      </x:c>
      <x:c r="Y1948" s="118" t="str">
        <x:f>IF('Deal_Master_Wide'!$EA$281="","",'Deal_Master_Wide'!$EA$281)</x:f>
      </x:c>
      <x:c r="Z1948" s="118" t="str">
        <x:f>IF('Deal_Master_Wide'!$EH$281="","",'Deal_Master_Wide'!$EH$281)</x:f>
      </x:c>
      <x:c r="AA1948" s="52" t="str">
        <x:f>IF('Deal_Master_Wide'!$AL$281="","",'Deal_Master_Wide'!$AL$281)</x:f>
        <x:v>Unknown</x:v>
      </x:c>
      <x:c r="AB1948" s="54" t="str">
        <x:f>IF('Deal_Master_Wide'!$AF$281="","",'Deal_Master_Wide'!$AF$281)</x:f>
      </x:c>
      <x:c r="AC1948" s="52" t="str">
        <x:f>IF(COUNT($P1948,$Q1948,$R1948,$S1948,$T1948,$U1948,$V1948,$W1948,$X1948)=9,"Yes","No")</x:f>
        <x:v>No</x:v>
      </x:c>
      <x:c r="AD1948" s="52" t="str">
        <x:f>IF(COUNT($Y1948,$Z1948)=2,"Yes","No")</x:f>
        <x:v>No</x:v>
      </x:c>
      <x:c r="AE1948" s="50" t="str"/>
      <x:c r="AF1948" t="str"/>
    </x:row>
    <x:row r="1949" ht="20" customHeight="1">
      <x:c r="A1949" s="50" t="str">
        <x:v>CTL-0279</x:v>
      </x:c>
      <x:c r="B1949" s="50" t="str">
        <x:v>Candidate alternative-rationale group</x:v>
      </x:c>
      <x:c r="C1949" s="52" t="str">
        <x:f>IF('Deal_Master_Wide'!$AU$281="","",'Deal_Master_Wide'!$AU$281)</x:f>
        <x:v>Not reviewed</x:v>
      </x:c>
      <x:c r="D1949" s="52" t="str">
        <x:f>IF('Deal_Master_Wide'!$AV$281="","",'Deal_Master_Wide'!$AV$281)</x:f>
        <x:v>Not assessed</x:v>
      </x:c>
      <x:c r="E1949" s="50" t="n">
        <x:v>0</x:v>
      </x:c>
      <x:c r="F1949" s="52" t="str">
        <x:f>IF(OR($C1949="High-confidence innovation-driven",$C1949="Medium-confidence innovation-driven"),1,IF($C1949="Clear alternative-rationale",0,""))</x:f>
      </x:c>
      <x:c r="G1949" s="52" t="str">
        <x:f>IF('Deal_Master_Wide'!$M$281="","",'Deal_Master_Wide'!$M$281)</x:f>
        <x:v>Review</x:v>
      </x:c>
      <x:c r="H1949" s="50" t="str">
        <x:v>Merz Pharma GmbH &amp; Co. KGaA</x:v>
      </x:c>
      <x:c r="I1949" s="50" t="str">
        <x:v>Neocutis S.A.</x:v>
      </x:c>
      <x:c r="J1949" s="50" t="n">
        <x:v>2013</x:v>
      </x:c>
      <x:c r="K1949" s="50" t="n">
        <x:v>-2</x:v>
      </x:c>
      <x:c r="L1949" s="50" t="n">
        <x:v>2011</x:v>
      </x:c>
      <x:c r="M1949" s="50" t="n">
        <x:v>0</x:v>
      </x:c>
      <x:c r="N1949" s="50" t="n">
        <x:v>0</x:v>
      </x:c>
      <x:c r="O1949" s="52" t="str">
        <x:f>IF($F1949="","",$F1949*$M1949)</x:f>
      </x:c>
      <x:c r="P1949" s="54" t="n">
        <x:f>IF('Deal_Master_Wide'!$BQ$281="","",'Deal_Master_Wide'!$BQ$281)</x:f>
        <x:v>780.392</x:v>
      </x:c>
      <x:c r="Q1949" s="54" t="n">
        <x:f>IF('Deal_Master_Wide'!$BX$281="","",'Deal_Master_Wide'!$BX$281)</x:f>
        <x:v>168.169</x:v>
      </x:c>
      <x:c r="R1949" s="54" t="n">
        <x:f>IF('Deal_Master_Wide'!$CE$281="","",'Deal_Master_Wide'!$CE$281)</x:f>
        <x:v>-15.483</x:v>
      </x:c>
      <x:c r="S1949" s="54" t="n">
        <x:f>IF('Deal_Master_Wide'!$CL$281="","",'Deal_Master_Wide'!$CL$281)</x:f>
        <x:v>624.508</x:v>
      </x:c>
      <x:c r="T1949" s="54" t="str">
        <x:f>IF('Deal_Master_Wide'!$CS$281="","",'Deal_Master_Wide'!$CS$281)</x:f>
      </x:c>
      <x:c r="U1949" s="54" t="str">
        <x:f>IF('Deal_Master_Wide'!$CZ$281="","",'Deal_Master_Wide'!$CZ$281)</x:f>
      </x:c>
      <x:c r="V1949" s="56" t="n">
        <x:f>IF('Deal_Master_Wide'!$DG$281="","",'Deal_Master_Wide'!$DG$281)</x:f>
        <x:v>-2.2641</x:v>
      </x:c>
      <x:c r="W1949" s="56" t="n">
        <x:f>IF('Deal_Master_Wide'!$DN$281="","",'Deal_Master_Wide'!$DN$281)</x:f>
        <x:v>21.5493</x:v>
      </x:c>
      <x:c r="X1949" s="56" t="str">
        <x:f>IF('Deal_Master_Wide'!$DU$281="","",'Deal_Master_Wide'!$DU$281)</x:f>
      </x:c>
      <x:c r="Y1949" s="118" t="n">
        <x:f>IF('Deal_Master_Wide'!$EB$281="","",'Deal_Master_Wide'!$EB$281)</x:f>
        <x:v>10</x:v>
      </x:c>
      <x:c r="Z1949" s="118" t="n">
        <x:f>IF('Deal_Master_Wide'!$EI$281="","",'Deal_Master_Wide'!$EI$281)</x:f>
        <x:v>24</x:v>
      </x:c>
      <x:c r="AA1949" s="52" t="str">
        <x:f>IF('Deal_Master_Wide'!$AL$281="","",'Deal_Master_Wide'!$AL$281)</x:f>
        <x:v>Unknown</x:v>
      </x:c>
      <x:c r="AB1949" s="54" t="str">
        <x:f>IF('Deal_Master_Wide'!$AF$281="","",'Deal_Master_Wide'!$AF$281)</x:f>
      </x:c>
      <x:c r="AC1949" s="52" t="str">
        <x:f>IF(COUNT($P1949,$Q1949,$R1949,$S1949,$T1949,$U1949,$V1949,$W1949,$X1949)=9,"Yes","No")</x:f>
        <x:v>No</x:v>
      </x:c>
      <x:c r="AD1949" s="52" t="str">
        <x:f>IF(COUNT($Y1949,$Z1949)=2,"Yes","No")</x:f>
        <x:v>Yes</x:v>
      </x:c>
      <x:c r="AE1949" s="50" t="str"/>
      <x:c r="AF1949" t="str"/>
    </x:row>
    <x:row r="1950" ht="20" customHeight="1">
      <x:c r="A1950" s="50" t="str">
        <x:v>CTL-0279</x:v>
      </x:c>
      <x:c r="B1950" s="50" t="str">
        <x:v>Candidate alternative-rationale group</x:v>
      </x:c>
      <x:c r="C1950" s="52" t="str">
        <x:f>IF('Deal_Master_Wide'!$AU$281="","",'Deal_Master_Wide'!$AU$281)</x:f>
        <x:v>Not reviewed</x:v>
      </x:c>
      <x:c r="D1950" s="52" t="str">
        <x:f>IF('Deal_Master_Wide'!$AV$281="","",'Deal_Master_Wide'!$AV$281)</x:f>
        <x:v>Not assessed</x:v>
      </x:c>
      <x:c r="E1950" s="50" t="n">
        <x:v>0</x:v>
      </x:c>
      <x:c r="F1950" s="52" t="str">
        <x:f>IF(OR($C1950="High-confidence innovation-driven",$C1950="Medium-confidence innovation-driven"),1,IF($C1950="Clear alternative-rationale",0,""))</x:f>
      </x:c>
      <x:c r="G1950" s="52" t="str">
        <x:f>IF('Deal_Master_Wide'!$M$281="","",'Deal_Master_Wide'!$M$281)</x:f>
        <x:v>Review</x:v>
      </x:c>
      <x:c r="H1950" s="50" t="str">
        <x:v>Merz Pharma GmbH &amp; Co. KGaA</x:v>
      </x:c>
      <x:c r="I1950" s="50" t="str">
        <x:v>Neocutis S.A.</x:v>
      </x:c>
      <x:c r="J1950" s="50" t="n">
        <x:v>2013</x:v>
      </x:c>
      <x:c r="K1950" s="50" t="n">
        <x:v>-1</x:v>
      </x:c>
      <x:c r="L1950" s="50" t="n">
        <x:v>2012</x:v>
      </x:c>
      <x:c r="M1950" s="50" t="n">
        <x:v>0</x:v>
      </x:c>
      <x:c r="N1950" s="50" t="n">
        <x:v>0</x:v>
      </x:c>
      <x:c r="O1950" s="52" t="str">
        <x:f>IF($F1950="","",$F1950*$M1950)</x:f>
      </x:c>
      <x:c r="P1950" s="54" t="n">
        <x:f>IF('Deal_Master_Wide'!$BR$281="","",'Deal_Master_Wide'!$BR$281)</x:f>
        <x:v>913.109</x:v>
      </x:c>
      <x:c r="Q1950" s="54" t="n">
        <x:f>IF('Deal_Master_Wide'!$BY$281="","",'Deal_Master_Wide'!$BY$281)</x:f>
        <x:v>263.46</x:v>
      </x:c>
      <x:c r="R1950" s="54" t="n">
        <x:f>IF('Deal_Master_Wide'!$CF$281="","",'Deal_Master_Wide'!$CF$281)</x:f>
        <x:v>-6.868</x:v>
      </x:c>
      <x:c r="S1950" s="54" t="n">
        <x:f>IF('Deal_Master_Wide'!$CM$281="","",'Deal_Master_Wide'!$CM$281)</x:f>
        <x:v>736.428</x:v>
      </x:c>
      <x:c r="T1950" s="54" t="str">
        <x:f>IF('Deal_Master_Wide'!$CT$281="","",'Deal_Master_Wide'!$CT$281)</x:f>
      </x:c>
      <x:c r="U1950" s="54" t="str">
        <x:f>IF('Deal_Master_Wide'!$DA$281="","",'Deal_Master_Wide'!$DA$281)</x:f>
      </x:c>
      <x:c r="V1950" s="56" t="n">
        <x:f>IF('Deal_Master_Wide'!$DH$281="","",'Deal_Master_Wide'!$DH$281)</x:f>
        <x:v>-1.0093</x:v>
      </x:c>
      <x:c r="W1950" s="56" t="n">
        <x:f>IF('Deal_Master_Wide'!$DO$281="","",'Deal_Master_Wide'!$DO$281)</x:f>
        <x:v>28.8531</x:v>
      </x:c>
      <x:c r="X1950" s="56" t="str">
        <x:f>IF('Deal_Master_Wide'!$DV$281="","",'Deal_Master_Wide'!$DV$281)</x:f>
      </x:c>
      <x:c r="Y1950" s="118" t="n">
        <x:f>IF('Deal_Master_Wide'!$EC$281="","",'Deal_Master_Wide'!$EC$281)</x:f>
        <x:v>7</x:v>
      </x:c>
      <x:c r="Z1950" s="118" t="n">
        <x:f>IF('Deal_Master_Wide'!$EJ$281="","",'Deal_Master_Wide'!$EJ$281)</x:f>
        <x:v>37</x:v>
      </x:c>
      <x:c r="AA1950" s="52" t="str">
        <x:f>IF('Deal_Master_Wide'!$AL$281="","",'Deal_Master_Wide'!$AL$281)</x:f>
        <x:v>Unknown</x:v>
      </x:c>
      <x:c r="AB1950" s="54" t="str">
        <x:f>IF('Deal_Master_Wide'!$AF$281="","",'Deal_Master_Wide'!$AF$281)</x:f>
      </x:c>
      <x:c r="AC1950" s="52" t="str">
        <x:f>IF(COUNT($P1950,$Q1950,$R1950,$S1950,$T1950,$U1950,$V1950,$W1950,$X1950)=9,"Yes","No")</x:f>
        <x:v>No</x:v>
      </x:c>
      <x:c r="AD1950" s="52" t="str">
        <x:f>IF(COUNT($Y1950,$Z1950)=2,"Yes","No")</x:f>
        <x:v>Yes</x:v>
      </x:c>
      <x:c r="AE1950" s="50" t="str"/>
      <x:c r="AF1950" t="str"/>
    </x:row>
    <x:row r="1951" ht="20" customHeight="1">
      <x:c r="A1951" s="50" t="str">
        <x:v>CTL-0279</x:v>
      </x:c>
      <x:c r="B1951" s="50" t="str">
        <x:v>Candidate alternative-rationale group</x:v>
      </x:c>
      <x:c r="C1951" s="52" t="str">
        <x:f>IF('Deal_Master_Wide'!$AU$281="","",'Deal_Master_Wide'!$AU$281)</x:f>
        <x:v>Not reviewed</x:v>
      </x:c>
      <x:c r="D1951" s="52" t="str">
        <x:f>IF('Deal_Master_Wide'!$AV$281="","",'Deal_Master_Wide'!$AV$281)</x:f>
        <x:v>Not assessed</x:v>
      </x:c>
      <x:c r="E1951" s="50" t="n">
        <x:v>0</x:v>
      </x:c>
      <x:c r="F1951" s="52" t="str">
        <x:f>IF(OR($C1951="High-confidence innovation-driven",$C1951="Medium-confidence innovation-driven"),1,IF($C1951="Clear alternative-rationale",0,""))</x:f>
      </x:c>
      <x:c r="G1951" s="52" t="str">
        <x:f>IF('Deal_Master_Wide'!$M$281="","",'Deal_Master_Wide'!$M$281)</x:f>
        <x:v>Review</x:v>
      </x:c>
      <x:c r="H1951" s="50" t="str">
        <x:v>Merz Pharma GmbH &amp; Co. KGaA</x:v>
      </x:c>
      <x:c r="I1951" s="50" t="str">
        <x:v>Neocutis S.A.</x:v>
      </x:c>
      <x:c r="J1951" s="50" t="n">
        <x:v>2013</x:v>
      </x:c>
      <x:c r="K1951" s="50" t="n">
        <x:v>0</x:v>
      </x:c>
      <x:c r="L1951" s="50" t="n">
        <x:v>2013</x:v>
      </x:c>
      <x:c r="M1951" s="50" t="n">
        <x:v>0</x:v>
      </x:c>
      <x:c r="N1951" s="50" t="n">
        <x:v>1</x:v>
      </x:c>
      <x:c r="O1951" s="52" t="str">
        <x:f>IF($F1951="","",$F1951*$M1951)</x:f>
      </x:c>
      <x:c r="P1951" s="54" t="n">
        <x:f>IF('Deal_Master_Wide'!$BS$281="","",'Deal_Master_Wide'!$BS$281)</x:f>
        <x:v>980.225</x:v>
      </x:c>
      <x:c r="Q1951" s="54" t="n">
        <x:f>IF('Deal_Master_Wide'!$BZ$281="","",'Deal_Master_Wide'!$BZ$281)</x:f>
        <x:v>336.114</x:v>
      </x:c>
      <x:c r="R1951" s="54" t="n">
        <x:f>IF('Deal_Master_Wide'!$CG$281="","",'Deal_Master_Wide'!$CG$281)</x:f>
        <x:v>1.797</x:v>
      </x:c>
      <x:c r="S1951" s="54" t="n">
        <x:f>IF('Deal_Master_Wide'!$CN$281="","",'Deal_Master_Wide'!$CN$281)</x:f>
        <x:v>804.465</x:v>
      </x:c>
      <x:c r="T1951" s="54" t="str">
        <x:f>IF('Deal_Master_Wide'!$CU$281="","",'Deal_Master_Wide'!$CU$281)</x:f>
      </x:c>
      <x:c r="U1951" s="54" t="str">
        <x:f>IF('Deal_Master_Wide'!$DB$281="","",'Deal_Master_Wide'!$DB$281)</x:f>
      </x:c>
      <x:c r="V1951" s="56" t="n">
        <x:f>IF('Deal_Master_Wide'!$DI$281="","",'Deal_Master_Wide'!$DI$281)</x:f>
        <x:v>0.2332</x:v>
      </x:c>
      <x:c r="W1951" s="56" t="n">
        <x:f>IF('Deal_Master_Wide'!$DP$281="","",'Deal_Master_Wide'!$DP$281)</x:f>
        <x:v>34.2895</x:v>
      </x:c>
      <x:c r="X1951" s="56" t="str">
        <x:f>IF('Deal_Master_Wide'!$DW$281="","",'Deal_Master_Wide'!$DW$281)</x:f>
      </x:c>
      <x:c r="Y1951" s="118" t="n">
        <x:f>IF('Deal_Master_Wide'!$ED$281="","",'Deal_Master_Wide'!$ED$281)</x:f>
        <x:v>3</x:v>
      </x:c>
      <x:c r="Z1951" s="118" t="n">
        <x:f>IF('Deal_Master_Wide'!$EK$281="","",'Deal_Master_Wide'!$EK$281)</x:f>
        <x:v>6</x:v>
      </x:c>
      <x:c r="AA1951" s="52" t="str">
        <x:f>IF('Deal_Master_Wide'!$AL$281="","",'Deal_Master_Wide'!$AL$281)</x:f>
        <x:v>Unknown</x:v>
      </x:c>
      <x:c r="AB1951" s="54" t="str">
        <x:f>IF('Deal_Master_Wide'!$AF$281="","",'Deal_Master_Wide'!$AF$281)</x:f>
      </x:c>
      <x:c r="AC1951" s="52" t="str">
        <x:f>IF(COUNT($P1951,$Q1951,$R1951,$S1951,$T1951,$U1951,$V1951,$W1951,$X1951)=9,"Yes","No")</x:f>
        <x:v>No</x:v>
      </x:c>
      <x:c r="AD1951" s="52" t="str">
        <x:f>IF(COUNT($Y1951,$Z1951)=2,"Yes","No")</x:f>
        <x:v>Yes</x:v>
      </x:c>
      <x:c r="AE1951" s="50" t="str"/>
      <x:c r="AF1951" t="str"/>
    </x:row>
    <x:row r="1952" ht="20" customHeight="1">
      <x:c r="A1952" s="50" t="str">
        <x:v>CTL-0279</x:v>
      </x:c>
      <x:c r="B1952" s="50" t="str">
        <x:v>Candidate alternative-rationale group</x:v>
      </x:c>
      <x:c r="C1952" s="52" t="str">
        <x:f>IF('Deal_Master_Wide'!$AU$281="","",'Deal_Master_Wide'!$AU$281)</x:f>
        <x:v>Not reviewed</x:v>
      </x:c>
      <x:c r="D1952" s="52" t="str">
        <x:f>IF('Deal_Master_Wide'!$AV$281="","",'Deal_Master_Wide'!$AV$281)</x:f>
        <x:v>Not assessed</x:v>
      </x:c>
      <x:c r="E1952" s="50" t="n">
        <x:v>0</x:v>
      </x:c>
      <x:c r="F1952" s="52" t="str">
        <x:f>IF(OR($C1952="High-confidence innovation-driven",$C1952="Medium-confidence innovation-driven"),1,IF($C1952="Clear alternative-rationale",0,""))</x:f>
      </x:c>
      <x:c r="G1952" s="52" t="str">
        <x:f>IF('Deal_Master_Wide'!$M$281="","",'Deal_Master_Wide'!$M$281)</x:f>
        <x:v>Review</x:v>
      </x:c>
      <x:c r="H1952" s="50" t="str">
        <x:v>Merz Pharma GmbH &amp; Co. KGaA</x:v>
      </x:c>
      <x:c r="I1952" s="50" t="str">
        <x:v>Neocutis S.A.</x:v>
      </x:c>
      <x:c r="J1952" s="50" t="n">
        <x:v>2013</x:v>
      </x:c>
      <x:c r="K1952" s="50" t="n">
        <x:v>1</x:v>
      </x:c>
      <x:c r="L1952" s="50" t="n">
        <x:v>2014</x:v>
      </x:c>
      <x:c r="M1952" s="50" t="n">
        <x:v>1</x:v>
      </x:c>
      <x:c r="N1952" s="50" t="n">
        <x:v>1</x:v>
      </x:c>
      <x:c r="O1952" s="52" t="str">
        <x:f>IF($F1952="","",$F1952*$M1952)</x:f>
      </x:c>
      <x:c r="P1952" s="54" t="str">
        <x:f>IF('Deal_Master_Wide'!$BT$281="","",'Deal_Master_Wide'!$BT$281)</x:f>
      </x:c>
      <x:c r="Q1952" s="54" t="str">
        <x:f>IF('Deal_Master_Wide'!$CA$281="","",'Deal_Master_Wide'!$CA$281)</x:f>
      </x:c>
      <x:c r="R1952" s="54" t="str">
        <x:f>IF('Deal_Master_Wide'!$CH$281="","",'Deal_Master_Wide'!$CH$281)</x:f>
      </x:c>
      <x:c r="S1952" s="54" t="str">
        <x:f>IF('Deal_Master_Wide'!$CO$281="","",'Deal_Master_Wide'!$CO$281)</x:f>
      </x:c>
      <x:c r="T1952" s="54" t="str">
        <x:f>IF('Deal_Master_Wide'!$CV$281="","",'Deal_Master_Wide'!$CV$281)</x:f>
      </x:c>
      <x:c r="U1952" s="54" t="str">
        <x:f>IF('Deal_Master_Wide'!$DC$281="","",'Deal_Master_Wide'!$DC$281)</x:f>
      </x:c>
      <x:c r="V1952" s="56" t="str">
        <x:f>IF('Deal_Master_Wide'!$DJ$281="","",'Deal_Master_Wide'!$DJ$281)</x:f>
      </x:c>
      <x:c r="W1952" s="56" t="str">
        <x:f>IF('Deal_Master_Wide'!$DQ$281="","",'Deal_Master_Wide'!$DQ$281)</x:f>
      </x:c>
      <x:c r="X1952" s="56" t="str">
        <x:f>IF('Deal_Master_Wide'!$DX$281="","",'Deal_Master_Wide'!$DX$281)</x:f>
      </x:c>
      <x:c r="Y1952" s="118" t="n">
        <x:f>IF('Deal_Master_Wide'!$EE$281="","",'Deal_Master_Wide'!$EE$281)</x:f>
        <x:v>12</x:v>
      </x:c>
      <x:c r="Z1952" s="118" t="n">
        <x:f>IF('Deal_Master_Wide'!$EL$281="","",'Deal_Master_Wide'!$EL$281)</x:f>
        <x:v>15</x:v>
      </x:c>
      <x:c r="AA1952" s="52" t="str">
        <x:f>IF('Deal_Master_Wide'!$AL$281="","",'Deal_Master_Wide'!$AL$281)</x:f>
        <x:v>Unknown</x:v>
      </x:c>
      <x:c r="AB1952" s="54" t="str">
        <x:f>IF('Deal_Master_Wide'!$AF$281="","",'Deal_Master_Wide'!$AF$281)</x:f>
      </x:c>
      <x:c r="AC1952" s="52" t="str">
        <x:f>IF(COUNT($P1952,$Q1952,$R1952,$S1952,$T1952,$U1952,$V1952,$W1952,$X1952)=9,"Yes","No")</x:f>
        <x:v>No</x:v>
      </x:c>
      <x:c r="AD1952" s="52" t="str">
        <x:f>IF(COUNT($Y1952,$Z1952)=2,"Yes","No")</x:f>
        <x:v>Yes</x:v>
      </x:c>
      <x:c r="AE1952" s="50" t="str"/>
      <x:c r="AF1952" t="str"/>
    </x:row>
    <x:row r="1953" ht="20" customHeight="1">
      <x:c r="A1953" s="50" t="str">
        <x:v>CTL-0279</x:v>
      </x:c>
      <x:c r="B1953" s="50" t="str">
        <x:v>Candidate alternative-rationale group</x:v>
      </x:c>
      <x:c r="C1953" s="52" t="str">
        <x:f>IF('Deal_Master_Wide'!$AU$281="","",'Deal_Master_Wide'!$AU$281)</x:f>
        <x:v>Not reviewed</x:v>
      </x:c>
      <x:c r="D1953" s="52" t="str">
        <x:f>IF('Deal_Master_Wide'!$AV$281="","",'Deal_Master_Wide'!$AV$281)</x:f>
        <x:v>Not assessed</x:v>
      </x:c>
      <x:c r="E1953" s="50" t="n">
        <x:v>0</x:v>
      </x:c>
      <x:c r="F1953" s="52" t="str">
        <x:f>IF(OR($C1953="High-confidence innovation-driven",$C1953="Medium-confidence innovation-driven"),1,IF($C1953="Clear alternative-rationale",0,""))</x:f>
      </x:c>
      <x:c r="G1953" s="52" t="str">
        <x:f>IF('Deal_Master_Wide'!$M$281="","",'Deal_Master_Wide'!$M$281)</x:f>
        <x:v>Review</x:v>
      </x:c>
      <x:c r="H1953" s="50" t="str">
        <x:v>Merz Pharma GmbH &amp; Co. KGaA</x:v>
      </x:c>
      <x:c r="I1953" s="50" t="str">
        <x:v>Neocutis S.A.</x:v>
      </x:c>
      <x:c r="J1953" s="50" t="n">
        <x:v>2013</x:v>
      </x:c>
      <x:c r="K1953" s="50" t="n">
        <x:v>2</x:v>
      </x:c>
      <x:c r="L1953" s="50" t="n">
        <x:v>2015</x:v>
      </x:c>
      <x:c r="M1953" s="50" t="n">
        <x:v>1</x:v>
      </x:c>
      <x:c r="N1953" s="50" t="n">
        <x:v>1</x:v>
      </x:c>
      <x:c r="O1953" s="52" t="str">
        <x:f>IF($F1953="","",$F1953*$M1953)</x:f>
      </x:c>
      <x:c r="P1953" s="54" t="str">
        <x:f>IF('Deal_Master_Wide'!$BU$281="","",'Deal_Master_Wide'!$BU$281)</x:f>
      </x:c>
      <x:c r="Q1953" s="54" t="str">
        <x:f>IF('Deal_Master_Wide'!$CB$281="","",'Deal_Master_Wide'!$CB$281)</x:f>
      </x:c>
      <x:c r="R1953" s="54" t="str">
        <x:f>IF('Deal_Master_Wide'!$CI$281="","",'Deal_Master_Wide'!$CI$281)</x:f>
      </x:c>
      <x:c r="S1953" s="54" t="str">
        <x:f>IF('Deal_Master_Wide'!$CP$281="","",'Deal_Master_Wide'!$CP$281)</x:f>
      </x:c>
      <x:c r="T1953" s="54" t="str">
        <x:f>IF('Deal_Master_Wide'!$CW$281="","",'Deal_Master_Wide'!$CW$281)</x:f>
      </x:c>
      <x:c r="U1953" s="54" t="str">
        <x:f>IF('Deal_Master_Wide'!$DD$281="","",'Deal_Master_Wide'!$DD$281)</x:f>
      </x:c>
      <x:c r="V1953" s="56" t="str">
        <x:f>IF('Deal_Master_Wide'!$DK$281="","",'Deal_Master_Wide'!$DK$281)</x:f>
      </x:c>
      <x:c r="W1953" s="56" t="str">
        <x:f>IF('Deal_Master_Wide'!$DR$281="","",'Deal_Master_Wide'!$DR$281)</x:f>
      </x:c>
      <x:c r="X1953" s="56" t="str">
        <x:f>IF('Deal_Master_Wide'!$DY$281="","",'Deal_Master_Wide'!$DY$281)</x:f>
      </x:c>
      <x:c r="Y1953" s="118" t="n">
        <x:f>IF('Deal_Master_Wide'!$EF$281="","",'Deal_Master_Wide'!$EF$281)</x:f>
        <x:v>8</x:v>
      </x:c>
      <x:c r="Z1953" s="118" t="n">
        <x:f>IF('Deal_Master_Wide'!$EM$281="","",'Deal_Master_Wide'!$EM$281)</x:f>
        <x:v>13</x:v>
      </x:c>
      <x:c r="AA1953" s="52" t="str">
        <x:f>IF('Deal_Master_Wide'!$AL$281="","",'Deal_Master_Wide'!$AL$281)</x:f>
        <x:v>Unknown</x:v>
      </x:c>
      <x:c r="AB1953" s="54" t="str">
        <x:f>IF('Deal_Master_Wide'!$AF$281="","",'Deal_Master_Wide'!$AF$281)</x:f>
      </x:c>
      <x:c r="AC1953" s="52" t="str">
        <x:f>IF(COUNT($P1953,$Q1953,$R1953,$S1953,$T1953,$U1953,$V1953,$W1953,$X1953)=9,"Yes","No")</x:f>
        <x:v>No</x:v>
      </x:c>
      <x:c r="AD1953" s="52" t="str">
        <x:f>IF(COUNT($Y1953,$Z1953)=2,"Yes","No")</x:f>
        <x:v>Yes</x:v>
      </x:c>
      <x:c r="AE1953" s="50" t="str"/>
      <x:c r="AF1953" t="str"/>
    </x:row>
    <x:row r="1954" ht="20" customHeight="1">
      <x:c r="A1954" s="50" t="str">
        <x:v>CTL-0279</x:v>
      </x:c>
      <x:c r="B1954" s="50" t="str">
        <x:v>Candidate alternative-rationale group</x:v>
      </x:c>
      <x:c r="C1954" s="52" t="str">
        <x:f>IF('Deal_Master_Wide'!$AU$281="","",'Deal_Master_Wide'!$AU$281)</x:f>
        <x:v>Not reviewed</x:v>
      </x:c>
      <x:c r="D1954" s="52" t="str">
        <x:f>IF('Deal_Master_Wide'!$AV$281="","",'Deal_Master_Wide'!$AV$281)</x:f>
        <x:v>Not assessed</x:v>
      </x:c>
      <x:c r="E1954" s="50" t="n">
        <x:v>0</x:v>
      </x:c>
      <x:c r="F1954" s="52" t="str">
        <x:f>IF(OR($C1954="High-confidence innovation-driven",$C1954="Medium-confidence innovation-driven"),1,IF($C1954="Clear alternative-rationale",0,""))</x:f>
      </x:c>
      <x:c r="G1954" s="52" t="str">
        <x:f>IF('Deal_Master_Wide'!$M$281="","",'Deal_Master_Wide'!$M$281)</x:f>
        <x:v>Review</x:v>
      </x:c>
      <x:c r="H1954" s="50" t="str">
        <x:v>Merz Pharma GmbH &amp; Co. KGaA</x:v>
      </x:c>
      <x:c r="I1954" s="50" t="str">
        <x:v>Neocutis S.A.</x:v>
      </x:c>
      <x:c r="J1954" s="50" t="n">
        <x:v>2013</x:v>
      </x:c>
      <x:c r="K1954" s="50" t="n">
        <x:v>3</x:v>
      </x:c>
      <x:c r="L1954" s="50" t="n">
        <x:v>2016</x:v>
      </x:c>
      <x:c r="M1954" s="50" t="n">
        <x:v>1</x:v>
      </x:c>
      <x:c r="N1954" s="50" t="n">
        <x:v>1</x:v>
      </x:c>
      <x:c r="O1954" s="52" t="str">
        <x:f>IF($F1954="","",$F1954*$M1954)</x:f>
      </x:c>
      <x:c r="P1954" s="54" t="str">
        <x:f>IF('Deal_Master_Wide'!$BV$281="","",'Deal_Master_Wide'!$BV$281)</x:f>
      </x:c>
      <x:c r="Q1954" s="54" t="str">
        <x:f>IF('Deal_Master_Wide'!$CC$281="","",'Deal_Master_Wide'!$CC$281)</x:f>
      </x:c>
      <x:c r="R1954" s="54" t="str">
        <x:f>IF('Deal_Master_Wide'!$CJ$281="","",'Deal_Master_Wide'!$CJ$281)</x:f>
      </x:c>
      <x:c r="S1954" s="54" t="str">
        <x:f>IF('Deal_Master_Wide'!$CQ$281="","",'Deal_Master_Wide'!$CQ$281)</x:f>
      </x:c>
      <x:c r="T1954" s="54" t="str">
        <x:f>IF('Deal_Master_Wide'!$CX$281="","",'Deal_Master_Wide'!$CX$281)</x:f>
      </x:c>
      <x:c r="U1954" s="54" t="str">
        <x:f>IF('Deal_Master_Wide'!$DE$281="","",'Deal_Master_Wide'!$DE$281)</x:f>
      </x:c>
      <x:c r="V1954" s="56" t="str">
        <x:f>IF('Deal_Master_Wide'!$DL$281="","",'Deal_Master_Wide'!$DL$281)</x:f>
      </x:c>
      <x:c r="W1954" s="56" t="str">
        <x:f>IF('Deal_Master_Wide'!$DS$281="","",'Deal_Master_Wide'!$DS$281)</x:f>
      </x:c>
      <x:c r="X1954" s="56" t="str">
        <x:f>IF('Deal_Master_Wide'!$DZ$281="","",'Deal_Master_Wide'!$DZ$281)</x:f>
      </x:c>
      <x:c r="Y1954" s="118" t="n">
        <x:f>IF('Deal_Master_Wide'!$EG$281="","",'Deal_Master_Wide'!$EG$281)</x:f>
        <x:v>6</x:v>
      </x:c>
      <x:c r="Z1954" s="118" t="n">
        <x:f>IF('Deal_Master_Wide'!$EN$281="","",'Deal_Master_Wide'!$EN$281)</x:f>
        <x:v>4</x:v>
      </x:c>
      <x:c r="AA1954" s="52" t="str">
        <x:f>IF('Deal_Master_Wide'!$AL$281="","",'Deal_Master_Wide'!$AL$281)</x:f>
        <x:v>Unknown</x:v>
      </x:c>
      <x:c r="AB1954" s="54" t="str">
        <x:f>IF('Deal_Master_Wide'!$AF$281="","",'Deal_Master_Wide'!$AF$281)</x:f>
      </x:c>
      <x:c r="AC1954" s="52" t="str">
        <x:f>IF(COUNT($P1954,$Q1954,$R1954,$S1954,$T1954,$U1954,$V1954,$W1954,$X1954)=9,"Yes","No")</x:f>
        <x:v>No</x:v>
      </x:c>
      <x:c r="AD1954" s="52" t="str">
        <x:f>IF(COUNT($Y1954,$Z1954)=2,"Yes","No")</x:f>
        <x:v>Yes</x:v>
      </x:c>
      <x:c r="AE1954" s="50" t="str"/>
      <x:c r="AF1954" t="str"/>
    </x:row>
    <x:row r="1955" ht="20" customHeight="1">
      <x:c r="A1955" s="50" t="str">
        <x:v>CTL-0280</x:v>
      </x:c>
      <x:c r="B1955" s="50" t="str">
        <x:v>Candidate alternative-rationale group</x:v>
      </x:c>
      <x:c r="C1955" s="52" t="str">
        <x:f>IF('Deal_Master_Wide'!$AU$282="","",'Deal_Master_Wide'!$AU$282)</x:f>
        <x:v>Not reviewed</x:v>
      </x:c>
      <x:c r="D1955" s="52" t="str">
        <x:f>IF('Deal_Master_Wide'!$AV$282="","",'Deal_Master_Wide'!$AV$282)</x:f>
        <x:v>Not assessed</x:v>
      </x:c>
      <x:c r="E1955" s="50" t="n">
        <x:v>0</x:v>
      </x:c>
      <x:c r="F1955" s="52" t="str">
        <x:f>IF(OR($C1955="High-confidence innovation-driven",$C1955="Medium-confidence innovation-driven"),1,IF($C1955="Clear alternative-rationale",0,""))</x:f>
      </x:c>
      <x:c r="G1955" s="52" t="str">
        <x:f>IF('Deal_Master_Wide'!$M$282="","",'Deal_Master_Wide'!$M$282)</x:f>
        <x:v>Review</x:v>
      </x:c>
      <x:c r="H1955" s="50" t="str">
        <x:v>Perrigo Company plc</x:v>
      </x:c>
      <x:c r="I1955" s="50" t="str">
        <x:v>Elan Corporation, plc</x:v>
      </x:c>
      <x:c r="J1955" s="50" t="n">
        <x:v>2013</x:v>
      </x:c>
      <x:c r="K1955" s="50" t="n">
        <x:v>-3</x:v>
      </x:c>
      <x:c r="L1955" s="50" t="n">
        <x:v>2010</x:v>
      </x:c>
      <x:c r="M1955" s="50" t="n">
        <x:v>0</x:v>
      </x:c>
      <x:c r="N1955" s="50" t="n">
        <x:v>0</x:v>
      </x:c>
      <x:c r="O1955" s="52" t="str">
        <x:f>IF($F1955="","",$F1955*$M1955)</x:f>
      </x:c>
      <x:c r="P1955" s="54" t="str">
        <x:f>IF('Deal_Master_Wide'!$BP$282="","",'Deal_Master_Wide'!$BP$282)</x:f>
      </x:c>
      <x:c r="Q1955" s="54" t="str">
        <x:f>IF('Deal_Master_Wide'!$BW$282="","",'Deal_Master_Wide'!$BW$282)</x:f>
      </x:c>
      <x:c r="R1955" s="54" t="str">
        <x:f>IF('Deal_Master_Wide'!$CD$282="","",'Deal_Master_Wide'!$CD$282)</x:f>
      </x:c>
      <x:c r="S1955" s="54" t="str">
        <x:f>IF('Deal_Master_Wide'!$CK$282="","",'Deal_Master_Wide'!$CK$282)</x:f>
      </x:c>
      <x:c r="T1955" s="54" t="str">
        <x:f>IF('Deal_Master_Wide'!$CR$282="","",'Deal_Master_Wide'!$CR$282)</x:f>
      </x:c>
      <x:c r="U1955" s="54" t="str">
        <x:f>IF('Deal_Master_Wide'!$CY$282="","",'Deal_Master_Wide'!$CY$282)</x:f>
      </x:c>
      <x:c r="V1955" s="56" t="str">
        <x:f>IF('Deal_Master_Wide'!$DF$282="","",'Deal_Master_Wide'!$DF$282)</x:f>
      </x:c>
      <x:c r="W1955" s="56" t="str">
        <x:f>IF('Deal_Master_Wide'!$DM$282="","",'Deal_Master_Wide'!$DM$282)</x:f>
      </x:c>
      <x:c r="X1955" s="56" t="str">
        <x:f>IF('Deal_Master_Wide'!$DT$282="","",'Deal_Master_Wide'!$DT$282)</x:f>
      </x:c>
      <x:c r="Y1955" s="118" t="str">
        <x:f>IF('Deal_Master_Wide'!$EA$282="","",'Deal_Master_Wide'!$EA$282)</x:f>
      </x:c>
      <x:c r="Z1955" s="118" t="str">
        <x:f>IF('Deal_Master_Wide'!$EH$282="","",'Deal_Master_Wide'!$EH$282)</x:f>
      </x:c>
      <x:c r="AA1955" s="52" t="str">
        <x:f>IF('Deal_Master_Wide'!$AL$282="","",'Deal_Master_Wide'!$AL$282)</x:f>
        <x:v>Unknown</x:v>
      </x:c>
      <x:c r="AB1955" s="54" t="n">
        <x:f>IF('Deal_Master_Wide'!$AF$282="","",'Deal_Master_Wide'!$AF$282)</x:f>
        <x:v>8600</x:v>
      </x:c>
      <x:c r="AC1955" s="52" t="str">
        <x:f>IF(COUNT($P1955,$Q1955,$R1955,$S1955,$T1955,$U1955,$V1955,$W1955,$X1955)=9,"Yes","No")</x:f>
        <x:v>No</x:v>
      </x:c>
      <x:c r="AD1955" s="52" t="str">
        <x:f>IF(COUNT($Y1955,$Z1955)=2,"Yes","No")</x:f>
        <x:v>No</x:v>
      </x:c>
      <x:c r="AE1955" s="50" t="str"/>
      <x:c r="AF1955" t="str"/>
    </x:row>
    <x:row r="1956" ht="20" customHeight="1">
      <x:c r="A1956" s="50" t="str">
        <x:v>CTL-0280</x:v>
      </x:c>
      <x:c r="B1956" s="50" t="str">
        <x:v>Candidate alternative-rationale group</x:v>
      </x:c>
      <x:c r="C1956" s="52" t="str">
        <x:f>IF('Deal_Master_Wide'!$AU$282="","",'Deal_Master_Wide'!$AU$282)</x:f>
        <x:v>Not reviewed</x:v>
      </x:c>
      <x:c r="D1956" s="52" t="str">
        <x:f>IF('Deal_Master_Wide'!$AV$282="","",'Deal_Master_Wide'!$AV$282)</x:f>
        <x:v>Not assessed</x:v>
      </x:c>
      <x:c r="E1956" s="50" t="n">
        <x:v>0</x:v>
      </x:c>
      <x:c r="F1956" s="52" t="str">
        <x:f>IF(OR($C1956="High-confidence innovation-driven",$C1956="Medium-confidence innovation-driven"),1,IF($C1956="Clear alternative-rationale",0,""))</x:f>
      </x:c>
      <x:c r="G1956" s="52" t="str">
        <x:f>IF('Deal_Master_Wide'!$M$282="","",'Deal_Master_Wide'!$M$282)</x:f>
        <x:v>Review</x:v>
      </x:c>
      <x:c r="H1956" s="50" t="str">
        <x:v>Perrigo Company plc</x:v>
      </x:c>
      <x:c r="I1956" s="50" t="str">
        <x:v>Elan Corporation, plc</x:v>
      </x:c>
      <x:c r="J1956" s="50" t="n">
        <x:v>2013</x:v>
      </x:c>
      <x:c r="K1956" s="50" t="n">
        <x:v>-2</x:v>
      </x:c>
      <x:c r="L1956" s="50" t="n">
        <x:v>2011</x:v>
      </x:c>
      <x:c r="M1956" s="50" t="n">
        <x:v>0</x:v>
      </x:c>
      <x:c r="N1956" s="50" t="n">
        <x:v>0</x:v>
      </x:c>
      <x:c r="O1956" s="52" t="str">
        <x:f>IF($F1956="","",$F1956*$M1956)</x:f>
      </x:c>
      <x:c r="P1956" s="54" t="str">
        <x:f>IF('Deal_Master_Wide'!$BQ$282="","",'Deal_Master_Wide'!$BQ$282)</x:f>
      </x:c>
      <x:c r="Q1956" s="54" t="str">
        <x:f>IF('Deal_Master_Wide'!$BX$282="","",'Deal_Master_Wide'!$BX$282)</x:f>
      </x:c>
      <x:c r="R1956" s="54" t="str">
        <x:f>IF('Deal_Master_Wide'!$CE$282="","",'Deal_Master_Wide'!$CE$282)</x:f>
      </x:c>
      <x:c r="S1956" s="54" t="str">
        <x:f>IF('Deal_Master_Wide'!$CL$282="","",'Deal_Master_Wide'!$CL$282)</x:f>
      </x:c>
      <x:c r="T1956" s="54" t="str">
        <x:f>IF('Deal_Master_Wide'!$CS$282="","",'Deal_Master_Wide'!$CS$282)</x:f>
      </x:c>
      <x:c r="U1956" s="54" t="str">
        <x:f>IF('Deal_Master_Wide'!$CZ$282="","",'Deal_Master_Wide'!$CZ$282)</x:f>
      </x:c>
      <x:c r="V1956" s="56" t="str">
        <x:f>IF('Deal_Master_Wide'!$DG$282="","",'Deal_Master_Wide'!$DG$282)</x:f>
      </x:c>
      <x:c r="W1956" s="56" t="str">
        <x:f>IF('Deal_Master_Wide'!$DN$282="","",'Deal_Master_Wide'!$DN$282)</x:f>
      </x:c>
      <x:c r="X1956" s="56" t="str">
        <x:f>IF('Deal_Master_Wide'!$DU$282="","",'Deal_Master_Wide'!$DU$282)</x:f>
      </x:c>
      <x:c r="Y1956" s="118" t="str">
        <x:f>IF('Deal_Master_Wide'!$EB$282="","",'Deal_Master_Wide'!$EB$282)</x:f>
      </x:c>
      <x:c r="Z1956" s="118" t="str">
        <x:f>IF('Deal_Master_Wide'!$EI$282="","",'Deal_Master_Wide'!$EI$282)</x:f>
      </x:c>
      <x:c r="AA1956" s="52" t="str">
        <x:f>IF('Deal_Master_Wide'!$AL$282="","",'Deal_Master_Wide'!$AL$282)</x:f>
        <x:v>Unknown</x:v>
      </x:c>
      <x:c r="AB1956" s="54" t="n">
        <x:f>IF('Deal_Master_Wide'!$AF$282="","",'Deal_Master_Wide'!$AF$282)</x:f>
        <x:v>8600</x:v>
      </x:c>
      <x:c r="AC1956" s="52" t="str">
        <x:f>IF(COUNT($P1956,$Q1956,$R1956,$S1956,$T1956,$U1956,$V1956,$W1956,$X1956)=9,"Yes","No")</x:f>
        <x:v>No</x:v>
      </x:c>
      <x:c r="AD1956" s="52" t="str">
        <x:f>IF(COUNT($Y1956,$Z1956)=2,"Yes","No")</x:f>
        <x:v>No</x:v>
      </x:c>
      <x:c r="AE1956" s="50" t="str"/>
      <x:c r="AF1956" t="str"/>
    </x:row>
    <x:row r="1957" ht="20" customHeight="1">
      <x:c r="A1957" s="50" t="str">
        <x:v>CTL-0280</x:v>
      </x:c>
      <x:c r="B1957" s="50" t="str">
        <x:v>Candidate alternative-rationale group</x:v>
      </x:c>
      <x:c r="C1957" s="52" t="str">
        <x:f>IF('Deal_Master_Wide'!$AU$282="","",'Deal_Master_Wide'!$AU$282)</x:f>
        <x:v>Not reviewed</x:v>
      </x:c>
      <x:c r="D1957" s="52" t="str">
        <x:f>IF('Deal_Master_Wide'!$AV$282="","",'Deal_Master_Wide'!$AV$282)</x:f>
        <x:v>Not assessed</x:v>
      </x:c>
      <x:c r="E1957" s="50" t="n">
        <x:v>0</x:v>
      </x:c>
      <x:c r="F1957" s="52" t="str">
        <x:f>IF(OR($C1957="High-confidence innovation-driven",$C1957="Medium-confidence innovation-driven"),1,IF($C1957="Clear alternative-rationale",0,""))</x:f>
      </x:c>
      <x:c r="G1957" s="52" t="str">
        <x:f>IF('Deal_Master_Wide'!$M$282="","",'Deal_Master_Wide'!$M$282)</x:f>
        <x:v>Review</x:v>
      </x:c>
      <x:c r="H1957" s="50" t="str">
        <x:v>Perrigo Company plc</x:v>
      </x:c>
      <x:c r="I1957" s="50" t="str">
        <x:v>Elan Corporation, plc</x:v>
      </x:c>
      <x:c r="J1957" s="50" t="n">
        <x:v>2013</x:v>
      </x:c>
      <x:c r="K1957" s="50" t="n">
        <x:v>-1</x:v>
      </x:c>
      <x:c r="L1957" s="50" t="n">
        <x:v>2012</x:v>
      </x:c>
      <x:c r="M1957" s="50" t="n">
        <x:v>0</x:v>
      </x:c>
      <x:c r="N1957" s="50" t="n">
        <x:v>0</x:v>
      </x:c>
      <x:c r="O1957" s="52" t="str">
        <x:f>IF($F1957="","",$F1957*$M1957)</x:f>
      </x:c>
      <x:c r="P1957" s="54" t="str">
        <x:f>IF('Deal_Master_Wide'!$BR$282="","",'Deal_Master_Wide'!$BR$282)</x:f>
      </x:c>
      <x:c r="Q1957" s="54" t="str">
        <x:f>IF('Deal_Master_Wide'!$BY$282="","",'Deal_Master_Wide'!$BY$282)</x:f>
      </x:c>
      <x:c r="R1957" s="54" t="str">
        <x:f>IF('Deal_Master_Wide'!$CF$282="","",'Deal_Master_Wide'!$CF$282)</x:f>
      </x:c>
      <x:c r="S1957" s="54" t="str">
        <x:f>IF('Deal_Master_Wide'!$CM$282="","",'Deal_Master_Wide'!$CM$282)</x:f>
      </x:c>
      <x:c r="T1957" s="54" t="str">
        <x:f>IF('Deal_Master_Wide'!$CT$282="","",'Deal_Master_Wide'!$CT$282)</x:f>
      </x:c>
      <x:c r="U1957" s="54" t="str">
        <x:f>IF('Deal_Master_Wide'!$DA$282="","",'Deal_Master_Wide'!$DA$282)</x:f>
      </x:c>
      <x:c r="V1957" s="56" t="str">
        <x:f>IF('Deal_Master_Wide'!$DH$282="","",'Deal_Master_Wide'!$DH$282)</x:f>
      </x:c>
      <x:c r="W1957" s="56" t="str">
        <x:f>IF('Deal_Master_Wide'!$DO$282="","",'Deal_Master_Wide'!$DO$282)</x:f>
      </x:c>
      <x:c r="X1957" s="56" t="str">
        <x:f>IF('Deal_Master_Wide'!$DV$282="","",'Deal_Master_Wide'!$DV$282)</x:f>
      </x:c>
      <x:c r="Y1957" s="118" t="str">
        <x:f>IF('Deal_Master_Wide'!$EC$282="","",'Deal_Master_Wide'!$EC$282)</x:f>
      </x:c>
      <x:c r="Z1957" s="118" t="str">
        <x:f>IF('Deal_Master_Wide'!$EJ$282="","",'Deal_Master_Wide'!$EJ$282)</x:f>
      </x:c>
      <x:c r="AA1957" s="52" t="str">
        <x:f>IF('Deal_Master_Wide'!$AL$282="","",'Deal_Master_Wide'!$AL$282)</x:f>
        <x:v>Unknown</x:v>
      </x:c>
      <x:c r="AB1957" s="54" t="n">
        <x:f>IF('Deal_Master_Wide'!$AF$282="","",'Deal_Master_Wide'!$AF$282)</x:f>
        <x:v>8600</x:v>
      </x:c>
      <x:c r="AC1957" s="52" t="str">
        <x:f>IF(COUNT($P1957,$Q1957,$R1957,$S1957,$T1957,$U1957,$V1957,$W1957,$X1957)=9,"Yes","No")</x:f>
        <x:v>No</x:v>
      </x:c>
      <x:c r="AD1957" s="52" t="str">
        <x:f>IF(COUNT($Y1957,$Z1957)=2,"Yes","No")</x:f>
        <x:v>No</x:v>
      </x:c>
      <x:c r="AE1957" s="50" t="str"/>
      <x:c r="AF1957" t="str"/>
    </x:row>
    <x:row r="1958" ht="20" customHeight="1">
      <x:c r="A1958" s="50" t="str">
        <x:v>CTL-0280</x:v>
      </x:c>
      <x:c r="B1958" s="50" t="str">
        <x:v>Candidate alternative-rationale group</x:v>
      </x:c>
      <x:c r="C1958" s="52" t="str">
        <x:f>IF('Deal_Master_Wide'!$AU$282="","",'Deal_Master_Wide'!$AU$282)</x:f>
        <x:v>Not reviewed</x:v>
      </x:c>
      <x:c r="D1958" s="52" t="str">
        <x:f>IF('Deal_Master_Wide'!$AV$282="","",'Deal_Master_Wide'!$AV$282)</x:f>
        <x:v>Not assessed</x:v>
      </x:c>
      <x:c r="E1958" s="50" t="n">
        <x:v>0</x:v>
      </x:c>
      <x:c r="F1958" s="52" t="str">
        <x:f>IF(OR($C1958="High-confidence innovation-driven",$C1958="Medium-confidence innovation-driven"),1,IF($C1958="Clear alternative-rationale",0,""))</x:f>
      </x:c>
      <x:c r="G1958" s="52" t="str">
        <x:f>IF('Deal_Master_Wide'!$M$282="","",'Deal_Master_Wide'!$M$282)</x:f>
        <x:v>Review</x:v>
      </x:c>
      <x:c r="H1958" s="50" t="str">
        <x:v>Perrigo Company plc</x:v>
      </x:c>
      <x:c r="I1958" s="50" t="str">
        <x:v>Elan Corporation, plc</x:v>
      </x:c>
      <x:c r="J1958" s="50" t="n">
        <x:v>2013</x:v>
      </x:c>
      <x:c r="K1958" s="50" t="n">
        <x:v>0</x:v>
      </x:c>
      <x:c r="L1958" s="50" t="n">
        <x:v>2013</x:v>
      </x:c>
      <x:c r="M1958" s="50" t="n">
        <x:v>0</x:v>
      </x:c>
      <x:c r="N1958" s="50" t="n">
        <x:v>1</x:v>
      </x:c>
      <x:c r="O1958" s="52" t="str">
        <x:f>IF($F1958="","",$F1958*$M1958)</x:f>
      </x:c>
      <x:c r="P1958" s="54" t="str">
        <x:f>IF('Deal_Master_Wide'!$BS$282="","",'Deal_Master_Wide'!$BS$282)</x:f>
      </x:c>
      <x:c r="Q1958" s="54" t="str">
        <x:f>IF('Deal_Master_Wide'!$BZ$282="","",'Deal_Master_Wide'!$BZ$282)</x:f>
      </x:c>
      <x:c r="R1958" s="54" t="str">
        <x:f>IF('Deal_Master_Wide'!$CG$282="","",'Deal_Master_Wide'!$CG$282)</x:f>
      </x:c>
      <x:c r="S1958" s="54" t="str">
        <x:f>IF('Deal_Master_Wide'!$CN$282="","",'Deal_Master_Wide'!$CN$282)</x:f>
      </x:c>
      <x:c r="T1958" s="54" t="str">
        <x:f>IF('Deal_Master_Wide'!$CU$282="","",'Deal_Master_Wide'!$CU$282)</x:f>
      </x:c>
      <x:c r="U1958" s="54" t="str">
        <x:f>IF('Deal_Master_Wide'!$DB$282="","",'Deal_Master_Wide'!$DB$282)</x:f>
      </x:c>
      <x:c r="V1958" s="56" t="str">
        <x:f>IF('Deal_Master_Wide'!$DI$282="","",'Deal_Master_Wide'!$DI$282)</x:f>
      </x:c>
      <x:c r="W1958" s="56" t="str">
        <x:f>IF('Deal_Master_Wide'!$DP$282="","",'Deal_Master_Wide'!$DP$282)</x:f>
      </x:c>
      <x:c r="X1958" s="56" t="str">
        <x:f>IF('Deal_Master_Wide'!$DW$282="","",'Deal_Master_Wide'!$DW$282)</x:f>
      </x:c>
      <x:c r="Y1958" s="118" t="str">
        <x:f>IF('Deal_Master_Wide'!$ED$282="","",'Deal_Master_Wide'!$ED$282)</x:f>
      </x:c>
      <x:c r="Z1958" s="118" t="str">
        <x:f>IF('Deal_Master_Wide'!$EK$282="","",'Deal_Master_Wide'!$EK$282)</x:f>
      </x:c>
      <x:c r="AA1958" s="52" t="str">
        <x:f>IF('Deal_Master_Wide'!$AL$282="","",'Deal_Master_Wide'!$AL$282)</x:f>
        <x:v>Unknown</x:v>
      </x:c>
      <x:c r="AB1958" s="54" t="n">
        <x:f>IF('Deal_Master_Wide'!$AF$282="","",'Deal_Master_Wide'!$AF$282)</x:f>
        <x:v>8600</x:v>
      </x:c>
      <x:c r="AC1958" s="52" t="str">
        <x:f>IF(COUNT($P1958,$Q1958,$R1958,$S1958,$T1958,$U1958,$V1958,$W1958,$X1958)=9,"Yes","No")</x:f>
        <x:v>No</x:v>
      </x:c>
      <x:c r="AD1958" s="52" t="str">
        <x:f>IF(COUNT($Y1958,$Z1958)=2,"Yes","No")</x:f>
        <x:v>No</x:v>
      </x:c>
      <x:c r="AE1958" s="50" t="str"/>
      <x:c r="AF1958" t="str"/>
    </x:row>
    <x:row r="1959" ht="20" customHeight="1">
      <x:c r="A1959" s="50" t="str">
        <x:v>CTL-0280</x:v>
      </x:c>
      <x:c r="B1959" s="50" t="str">
        <x:v>Candidate alternative-rationale group</x:v>
      </x:c>
      <x:c r="C1959" s="52" t="str">
        <x:f>IF('Deal_Master_Wide'!$AU$282="","",'Deal_Master_Wide'!$AU$282)</x:f>
        <x:v>Not reviewed</x:v>
      </x:c>
      <x:c r="D1959" s="52" t="str">
        <x:f>IF('Deal_Master_Wide'!$AV$282="","",'Deal_Master_Wide'!$AV$282)</x:f>
        <x:v>Not assessed</x:v>
      </x:c>
      <x:c r="E1959" s="50" t="n">
        <x:v>0</x:v>
      </x:c>
      <x:c r="F1959" s="52" t="str">
        <x:f>IF(OR($C1959="High-confidence innovation-driven",$C1959="Medium-confidence innovation-driven"),1,IF($C1959="Clear alternative-rationale",0,""))</x:f>
      </x:c>
      <x:c r="G1959" s="52" t="str">
        <x:f>IF('Deal_Master_Wide'!$M$282="","",'Deal_Master_Wide'!$M$282)</x:f>
        <x:v>Review</x:v>
      </x:c>
      <x:c r="H1959" s="50" t="str">
        <x:v>Perrigo Company plc</x:v>
      </x:c>
      <x:c r="I1959" s="50" t="str">
        <x:v>Elan Corporation, plc</x:v>
      </x:c>
      <x:c r="J1959" s="50" t="n">
        <x:v>2013</x:v>
      </x:c>
      <x:c r="K1959" s="50" t="n">
        <x:v>1</x:v>
      </x:c>
      <x:c r="L1959" s="50" t="n">
        <x:v>2014</x:v>
      </x:c>
      <x:c r="M1959" s="50" t="n">
        <x:v>1</x:v>
      </x:c>
      <x:c r="N1959" s="50" t="n">
        <x:v>1</x:v>
      </x:c>
      <x:c r="O1959" s="52" t="str">
        <x:f>IF($F1959="","",$F1959*$M1959)</x:f>
      </x:c>
      <x:c r="P1959" s="54" t="str">
        <x:f>IF('Deal_Master_Wide'!$BT$282="","",'Deal_Master_Wide'!$BT$282)</x:f>
      </x:c>
      <x:c r="Q1959" s="54" t="str">
        <x:f>IF('Deal_Master_Wide'!$CA$282="","",'Deal_Master_Wide'!$CA$282)</x:f>
      </x:c>
      <x:c r="R1959" s="54" t="str">
        <x:f>IF('Deal_Master_Wide'!$CH$282="","",'Deal_Master_Wide'!$CH$282)</x:f>
      </x:c>
      <x:c r="S1959" s="54" t="str">
        <x:f>IF('Deal_Master_Wide'!$CO$282="","",'Deal_Master_Wide'!$CO$282)</x:f>
      </x:c>
      <x:c r="T1959" s="54" t="str">
        <x:f>IF('Deal_Master_Wide'!$CV$282="","",'Deal_Master_Wide'!$CV$282)</x:f>
      </x:c>
      <x:c r="U1959" s="54" t="str">
        <x:f>IF('Deal_Master_Wide'!$DC$282="","",'Deal_Master_Wide'!$DC$282)</x:f>
      </x:c>
      <x:c r="V1959" s="56" t="str">
        <x:f>IF('Deal_Master_Wide'!$DJ$282="","",'Deal_Master_Wide'!$DJ$282)</x:f>
      </x:c>
      <x:c r="W1959" s="56" t="str">
        <x:f>IF('Deal_Master_Wide'!$DQ$282="","",'Deal_Master_Wide'!$DQ$282)</x:f>
      </x:c>
      <x:c r="X1959" s="56" t="str">
        <x:f>IF('Deal_Master_Wide'!$DX$282="","",'Deal_Master_Wide'!$DX$282)</x:f>
      </x:c>
      <x:c r="Y1959" s="118" t="str">
        <x:f>IF('Deal_Master_Wide'!$EE$282="","",'Deal_Master_Wide'!$EE$282)</x:f>
      </x:c>
      <x:c r="Z1959" s="118" t="str">
        <x:f>IF('Deal_Master_Wide'!$EL$282="","",'Deal_Master_Wide'!$EL$282)</x:f>
      </x:c>
      <x:c r="AA1959" s="52" t="str">
        <x:f>IF('Deal_Master_Wide'!$AL$282="","",'Deal_Master_Wide'!$AL$282)</x:f>
        <x:v>Unknown</x:v>
      </x:c>
      <x:c r="AB1959" s="54" t="n">
        <x:f>IF('Deal_Master_Wide'!$AF$282="","",'Deal_Master_Wide'!$AF$282)</x:f>
        <x:v>8600</x:v>
      </x:c>
      <x:c r="AC1959" s="52" t="str">
        <x:f>IF(COUNT($P1959,$Q1959,$R1959,$S1959,$T1959,$U1959,$V1959,$W1959,$X1959)=9,"Yes","No")</x:f>
        <x:v>No</x:v>
      </x:c>
      <x:c r="AD1959" s="52" t="str">
        <x:f>IF(COUNT($Y1959,$Z1959)=2,"Yes","No")</x:f>
        <x:v>No</x:v>
      </x:c>
      <x:c r="AE1959" s="50" t="str"/>
      <x:c r="AF1959" t="str"/>
    </x:row>
    <x:row r="1960" ht="20" customHeight="1">
      <x:c r="A1960" s="50" t="str">
        <x:v>CTL-0280</x:v>
      </x:c>
      <x:c r="B1960" s="50" t="str">
        <x:v>Candidate alternative-rationale group</x:v>
      </x:c>
      <x:c r="C1960" s="52" t="str">
        <x:f>IF('Deal_Master_Wide'!$AU$282="","",'Deal_Master_Wide'!$AU$282)</x:f>
        <x:v>Not reviewed</x:v>
      </x:c>
      <x:c r="D1960" s="52" t="str">
        <x:f>IF('Deal_Master_Wide'!$AV$282="","",'Deal_Master_Wide'!$AV$282)</x:f>
        <x:v>Not assessed</x:v>
      </x:c>
      <x:c r="E1960" s="50" t="n">
        <x:v>0</x:v>
      </x:c>
      <x:c r="F1960" s="52" t="str">
        <x:f>IF(OR($C1960="High-confidence innovation-driven",$C1960="Medium-confidence innovation-driven"),1,IF($C1960="Clear alternative-rationale",0,""))</x:f>
      </x:c>
      <x:c r="G1960" s="52" t="str">
        <x:f>IF('Deal_Master_Wide'!$M$282="","",'Deal_Master_Wide'!$M$282)</x:f>
        <x:v>Review</x:v>
      </x:c>
      <x:c r="H1960" s="50" t="str">
        <x:v>Perrigo Company plc</x:v>
      </x:c>
      <x:c r="I1960" s="50" t="str">
        <x:v>Elan Corporation, plc</x:v>
      </x:c>
      <x:c r="J1960" s="50" t="n">
        <x:v>2013</x:v>
      </x:c>
      <x:c r="K1960" s="50" t="n">
        <x:v>2</x:v>
      </x:c>
      <x:c r="L1960" s="50" t="n">
        <x:v>2015</x:v>
      </x:c>
      <x:c r="M1960" s="50" t="n">
        <x:v>1</x:v>
      </x:c>
      <x:c r="N1960" s="50" t="n">
        <x:v>1</x:v>
      </x:c>
      <x:c r="O1960" s="52" t="str">
        <x:f>IF($F1960="","",$F1960*$M1960)</x:f>
      </x:c>
      <x:c r="P1960" s="54" t="str">
        <x:f>IF('Deal_Master_Wide'!$BU$282="","",'Deal_Master_Wide'!$BU$282)</x:f>
      </x:c>
      <x:c r="Q1960" s="54" t="str">
        <x:f>IF('Deal_Master_Wide'!$CB$282="","",'Deal_Master_Wide'!$CB$282)</x:f>
      </x:c>
      <x:c r="R1960" s="54" t="str">
        <x:f>IF('Deal_Master_Wide'!$CI$282="","",'Deal_Master_Wide'!$CI$282)</x:f>
      </x:c>
      <x:c r="S1960" s="54" t="str">
        <x:f>IF('Deal_Master_Wide'!$CP$282="","",'Deal_Master_Wide'!$CP$282)</x:f>
      </x:c>
      <x:c r="T1960" s="54" t="str">
        <x:f>IF('Deal_Master_Wide'!$CW$282="","",'Deal_Master_Wide'!$CW$282)</x:f>
      </x:c>
      <x:c r="U1960" s="54" t="str">
        <x:f>IF('Deal_Master_Wide'!$DD$282="","",'Deal_Master_Wide'!$DD$282)</x:f>
      </x:c>
      <x:c r="V1960" s="56" t="str">
        <x:f>IF('Deal_Master_Wide'!$DK$282="","",'Deal_Master_Wide'!$DK$282)</x:f>
      </x:c>
      <x:c r="W1960" s="56" t="str">
        <x:f>IF('Deal_Master_Wide'!$DR$282="","",'Deal_Master_Wide'!$DR$282)</x:f>
      </x:c>
      <x:c r="X1960" s="56" t="str">
        <x:f>IF('Deal_Master_Wide'!$DY$282="","",'Deal_Master_Wide'!$DY$282)</x:f>
      </x:c>
      <x:c r="Y1960" s="118" t="str">
        <x:f>IF('Deal_Master_Wide'!$EF$282="","",'Deal_Master_Wide'!$EF$282)</x:f>
      </x:c>
      <x:c r="Z1960" s="118" t="str">
        <x:f>IF('Deal_Master_Wide'!$EM$282="","",'Deal_Master_Wide'!$EM$282)</x:f>
      </x:c>
      <x:c r="AA1960" s="52" t="str">
        <x:f>IF('Deal_Master_Wide'!$AL$282="","",'Deal_Master_Wide'!$AL$282)</x:f>
        <x:v>Unknown</x:v>
      </x:c>
      <x:c r="AB1960" s="54" t="n">
        <x:f>IF('Deal_Master_Wide'!$AF$282="","",'Deal_Master_Wide'!$AF$282)</x:f>
        <x:v>8600</x:v>
      </x:c>
      <x:c r="AC1960" s="52" t="str">
        <x:f>IF(COUNT($P1960,$Q1960,$R1960,$S1960,$T1960,$U1960,$V1960,$W1960,$X1960)=9,"Yes","No")</x:f>
        <x:v>No</x:v>
      </x:c>
      <x:c r="AD1960" s="52" t="str">
        <x:f>IF(COUNT($Y1960,$Z1960)=2,"Yes","No")</x:f>
        <x:v>No</x:v>
      </x:c>
      <x:c r="AE1960" s="50" t="str"/>
      <x:c r="AF1960" t="str"/>
    </x:row>
    <x:row r="1961" ht="20" customHeight="1">
      <x:c r="A1961" s="50" t="str">
        <x:v>CTL-0280</x:v>
      </x:c>
      <x:c r="B1961" s="50" t="str">
        <x:v>Candidate alternative-rationale group</x:v>
      </x:c>
      <x:c r="C1961" s="52" t="str">
        <x:f>IF('Deal_Master_Wide'!$AU$282="","",'Deal_Master_Wide'!$AU$282)</x:f>
        <x:v>Not reviewed</x:v>
      </x:c>
      <x:c r="D1961" s="52" t="str">
        <x:f>IF('Deal_Master_Wide'!$AV$282="","",'Deal_Master_Wide'!$AV$282)</x:f>
        <x:v>Not assessed</x:v>
      </x:c>
      <x:c r="E1961" s="50" t="n">
        <x:v>0</x:v>
      </x:c>
      <x:c r="F1961" s="52" t="str">
        <x:f>IF(OR($C1961="High-confidence innovation-driven",$C1961="Medium-confidence innovation-driven"),1,IF($C1961="Clear alternative-rationale",0,""))</x:f>
      </x:c>
      <x:c r="G1961" s="52" t="str">
        <x:f>IF('Deal_Master_Wide'!$M$282="","",'Deal_Master_Wide'!$M$282)</x:f>
        <x:v>Review</x:v>
      </x:c>
      <x:c r="H1961" s="50" t="str">
        <x:v>Perrigo Company plc</x:v>
      </x:c>
      <x:c r="I1961" s="50" t="str">
        <x:v>Elan Corporation, plc</x:v>
      </x:c>
      <x:c r="J1961" s="50" t="n">
        <x:v>2013</x:v>
      </x:c>
      <x:c r="K1961" s="50" t="n">
        <x:v>3</x:v>
      </x:c>
      <x:c r="L1961" s="50" t="n">
        <x:v>2016</x:v>
      </x:c>
      <x:c r="M1961" s="50" t="n">
        <x:v>1</x:v>
      </x:c>
      <x:c r="N1961" s="50" t="n">
        <x:v>1</x:v>
      </x:c>
      <x:c r="O1961" s="52" t="str">
        <x:f>IF($F1961="","",$F1961*$M1961)</x:f>
      </x:c>
      <x:c r="P1961" s="54" t="str">
        <x:f>IF('Deal_Master_Wide'!$BV$282="","",'Deal_Master_Wide'!$BV$282)</x:f>
      </x:c>
      <x:c r="Q1961" s="54" t="str">
        <x:f>IF('Deal_Master_Wide'!$CC$282="","",'Deal_Master_Wide'!$CC$282)</x:f>
      </x:c>
      <x:c r="R1961" s="54" t="str">
        <x:f>IF('Deal_Master_Wide'!$CJ$282="","",'Deal_Master_Wide'!$CJ$282)</x:f>
      </x:c>
      <x:c r="S1961" s="54" t="str">
        <x:f>IF('Deal_Master_Wide'!$CQ$282="","",'Deal_Master_Wide'!$CQ$282)</x:f>
      </x:c>
      <x:c r="T1961" s="54" t="str">
        <x:f>IF('Deal_Master_Wide'!$CX$282="","",'Deal_Master_Wide'!$CX$282)</x:f>
      </x:c>
      <x:c r="U1961" s="54" t="str">
        <x:f>IF('Deal_Master_Wide'!$DE$282="","",'Deal_Master_Wide'!$DE$282)</x:f>
      </x:c>
      <x:c r="V1961" s="56" t="str">
        <x:f>IF('Deal_Master_Wide'!$DL$282="","",'Deal_Master_Wide'!$DL$282)</x:f>
      </x:c>
      <x:c r="W1961" s="56" t="str">
        <x:f>IF('Deal_Master_Wide'!$DS$282="","",'Deal_Master_Wide'!$DS$282)</x:f>
      </x:c>
      <x:c r="X1961" s="56" t="str">
        <x:f>IF('Deal_Master_Wide'!$DZ$282="","",'Deal_Master_Wide'!$DZ$282)</x:f>
      </x:c>
      <x:c r="Y1961" s="118" t="str">
        <x:f>IF('Deal_Master_Wide'!$EG$282="","",'Deal_Master_Wide'!$EG$282)</x:f>
      </x:c>
      <x:c r="Z1961" s="118" t="str">
        <x:f>IF('Deal_Master_Wide'!$EN$282="","",'Deal_Master_Wide'!$EN$282)</x:f>
      </x:c>
      <x:c r="AA1961" s="52" t="str">
        <x:f>IF('Deal_Master_Wide'!$AL$282="","",'Deal_Master_Wide'!$AL$282)</x:f>
        <x:v>Unknown</x:v>
      </x:c>
      <x:c r="AB1961" s="54" t="n">
        <x:f>IF('Deal_Master_Wide'!$AF$282="","",'Deal_Master_Wide'!$AF$282)</x:f>
        <x:v>8600</x:v>
      </x:c>
      <x:c r="AC1961" s="52" t="str">
        <x:f>IF(COUNT($P1961,$Q1961,$R1961,$S1961,$T1961,$U1961,$V1961,$W1961,$X1961)=9,"Yes","No")</x:f>
        <x:v>No</x:v>
      </x:c>
      <x:c r="AD1961" s="52" t="str">
        <x:f>IF(COUNT($Y1961,$Z1961)=2,"Yes","No")</x:f>
        <x:v>No</x:v>
      </x:c>
      <x:c r="AE1961" s="50" t="str"/>
      <x:c r="AF1961" t="str"/>
    </x:row>
    <x:row r="1962" ht="20" customHeight="1">
      <x:c r="A1962" s="50" t="str">
        <x:v>CTL-0281</x:v>
      </x:c>
      <x:c r="B1962" s="50" t="str">
        <x:v>Candidate alternative-rationale group</x:v>
      </x:c>
      <x:c r="C1962" s="52" t="str">
        <x:f>IF('Deal_Master_Wide'!$AU$283="","",'Deal_Master_Wide'!$AU$283)</x:f>
        <x:v>Not reviewed</x:v>
      </x:c>
      <x:c r="D1962" s="52" t="str">
        <x:f>IF('Deal_Master_Wide'!$AV$283="","",'Deal_Master_Wide'!$AV$283)</x:f>
        <x:v>Not assessed</x:v>
      </x:c>
      <x:c r="E1962" s="50" t="n">
        <x:v>0</x:v>
      </x:c>
      <x:c r="F1962" s="52" t="str">
        <x:f>IF(OR($C1962="High-confidence innovation-driven",$C1962="Medium-confidence innovation-driven"),1,IF($C1962="Clear alternative-rationale",0,""))</x:f>
      </x:c>
      <x:c r="G1962" s="52" t="str">
        <x:f>IF('Deal_Master_Wide'!$M$283="","",'Deal_Master_Wide'!$M$283)</x:f>
        <x:v>Review</x:v>
      </x:c>
      <x:c r="H1962" s="50" t="str">
        <x:v>Ipsen S.A.</x:v>
      </x:c>
      <x:c r="I1962" s="50" t="str">
        <x:v>Syntaxin, Ltd.</x:v>
      </x:c>
      <x:c r="J1962" s="50" t="n">
        <x:v>2013</x:v>
      </x:c>
      <x:c r="K1962" s="50" t="n">
        <x:v>-3</x:v>
      </x:c>
      <x:c r="L1962" s="50" t="n">
        <x:v>2010</x:v>
      </x:c>
      <x:c r="M1962" s="50" t="n">
        <x:v>0</x:v>
      </x:c>
      <x:c r="N1962" s="50" t="n">
        <x:v>0</x:v>
      </x:c>
      <x:c r="O1962" s="52" t="str">
        <x:f>IF($F1962="","",$F1962*$M1962)</x:f>
      </x:c>
      <x:c r="P1962" s="54" t="n">
        <x:f>IF('Deal_Master_Wide'!$BP$283="","",'Deal_Master_Wide'!$BP$283)</x:f>
        <x:v>1170.298</x:v>
      </x:c>
      <x:c r="Q1962" s="54" t="n">
        <x:f>IF('Deal_Master_Wide'!$BW$283="","",'Deal_Master_Wide'!$BW$283)</x:f>
        <x:v>223.903</x:v>
      </x:c>
      <x:c r="R1962" s="54" t="n">
        <x:f>IF('Deal_Master_Wide'!$CD$283="","",'Deal_Master_Wide'!$CD$283)</x:f>
        <x:v>95.271</x:v>
      </x:c>
      <x:c r="S1962" s="54" t="n">
        <x:f>IF('Deal_Master_Wide'!$CK$283="","",'Deal_Master_Wide'!$CK$283)</x:f>
        <x:v>1678.194</x:v>
      </x:c>
      <x:c r="T1962" s="54" t="n">
        <x:f>IF('Deal_Master_Wide'!$CR$283="","",'Deal_Master_Wide'!$CR$283)</x:f>
        <x:v>22.097</x:v>
      </x:c>
      <x:c r="U1962" s="54" t="n">
        <x:f>IF('Deal_Master_Wide'!$CY$283="","",'Deal_Master_Wide'!$CY$283)</x:f>
        <x:v>214.033</x:v>
      </x:c>
      <x:c r="V1962" s="56" t="n">
        <x:f>IF('Deal_Master_Wide'!$DF$283="","",'Deal_Master_Wide'!$DF$283)</x:f>
        <x:v>5.8537</x:v>
      </x:c>
      <x:c r="W1962" s="56" t="n">
        <x:f>IF('Deal_Master_Wide'!$DM$283="","",'Deal_Master_Wide'!$DM$283)</x:f>
        <x:v>19.1321</x:v>
      </x:c>
      <x:c r="X1962" s="56" t="n">
        <x:f>IF('Deal_Master_Wide'!$DT$283="","",'Deal_Master_Wide'!$DT$283)</x:f>
        <x:v>1.3167</x:v>
      </x:c>
      <x:c r="Y1962" s="118" t="str">
        <x:f>IF('Deal_Master_Wide'!$EA$283="","",'Deal_Master_Wide'!$EA$283)</x:f>
      </x:c>
      <x:c r="Z1962" s="118" t="str">
        <x:f>IF('Deal_Master_Wide'!$EH$283="","",'Deal_Master_Wide'!$EH$283)</x:f>
      </x:c>
      <x:c r="AA1962" s="52" t="str">
        <x:f>IF('Deal_Master_Wide'!$AL$283="","",'Deal_Master_Wide'!$AL$283)</x:f>
        <x:v>Unknown</x:v>
      </x:c>
      <x:c r="AB1962" s="54" t="n">
        <x:f>IF('Deal_Master_Wide'!$AF$283="","",'Deal_Master_Wide'!$AF$283)</x:f>
        <x:v>207</x:v>
      </x:c>
      <x:c r="AC1962" s="52" t="str">
        <x:f>IF(COUNT($P1962,$Q1962,$R1962,$S1962,$T1962,$U1962,$V1962,$W1962,$X1962)=9,"Yes","No")</x:f>
        <x:v>Yes</x:v>
      </x:c>
      <x:c r="AD1962" s="52" t="str">
        <x:f>IF(COUNT($Y1962,$Z1962)=2,"Yes","No")</x:f>
        <x:v>No</x:v>
      </x:c>
      <x:c r="AE1962" s="50" t="str"/>
      <x:c r="AF1962" t="str"/>
    </x:row>
    <x:row r="1963" ht="20" customHeight="1">
      <x:c r="A1963" s="50" t="str">
        <x:v>CTL-0281</x:v>
      </x:c>
      <x:c r="B1963" s="50" t="str">
        <x:v>Candidate alternative-rationale group</x:v>
      </x:c>
      <x:c r="C1963" s="52" t="str">
        <x:f>IF('Deal_Master_Wide'!$AU$283="","",'Deal_Master_Wide'!$AU$283)</x:f>
        <x:v>Not reviewed</x:v>
      </x:c>
      <x:c r="D1963" s="52" t="str">
        <x:f>IF('Deal_Master_Wide'!$AV$283="","",'Deal_Master_Wide'!$AV$283)</x:f>
        <x:v>Not assessed</x:v>
      </x:c>
      <x:c r="E1963" s="50" t="n">
        <x:v>0</x:v>
      </x:c>
      <x:c r="F1963" s="52" t="str">
        <x:f>IF(OR($C1963="High-confidence innovation-driven",$C1963="Medium-confidence innovation-driven"),1,IF($C1963="Clear alternative-rationale",0,""))</x:f>
      </x:c>
      <x:c r="G1963" s="52" t="str">
        <x:f>IF('Deal_Master_Wide'!$M$283="","",'Deal_Master_Wide'!$M$283)</x:f>
        <x:v>Review</x:v>
      </x:c>
      <x:c r="H1963" s="50" t="str">
        <x:v>Ipsen S.A.</x:v>
      </x:c>
      <x:c r="I1963" s="50" t="str">
        <x:v>Syntaxin, Ltd.</x:v>
      </x:c>
      <x:c r="J1963" s="50" t="n">
        <x:v>2013</x:v>
      </x:c>
      <x:c r="K1963" s="50" t="n">
        <x:v>-2</x:v>
      </x:c>
      <x:c r="L1963" s="50" t="n">
        <x:v>2011</x:v>
      </x:c>
      <x:c r="M1963" s="50" t="n">
        <x:v>0</x:v>
      </x:c>
      <x:c r="N1963" s="50" t="n">
        <x:v>0</x:v>
      </x:c>
      <x:c r="O1963" s="52" t="str">
        <x:f>IF($F1963="","",$F1963*$M1963)</x:f>
      </x:c>
      <x:c r="P1963" s="54" t="n">
        <x:f>IF('Deal_Master_Wide'!$BQ$283="","",'Deal_Master_Wide'!$BQ$283)</x:f>
        <x:v>1210.17</x:v>
      </x:c>
      <x:c r="Q1963" s="54" t="n">
        <x:f>IF('Deal_Master_Wide'!$BX$283="","",'Deal_Master_Wide'!$BX$283)</x:f>
        <x:v>194.433</x:v>
      </x:c>
      <x:c r="R1963" s="54" t="n">
        <x:f>IF('Deal_Master_Wide'!$CE$283="","",'Deal_Master_Wide'!$CE$283)</x:f>
        <x:v>0.424</x:v>
      </x:c>
      <x:c r="S1963" s="54" t="n">
        <x:f>IF('Deal_Master_Wide'!$CL$283="","",'Deal_Master_Wide'!$CL$283)</x:f>
        <x:v>1633.391</x:v>
      </x:c>
      <x:c r="T1963" s="54" t="n">
        <x:f>IF('Deal_Master_Wide'!$CS$283="","",'Deal_Master_Wide'!$CS$283)</x:f>
        <x:v>22.718</x:v>
      </x:c>
      <x:c r="U1963" s="54" t="n">
        <x:f>IF('Deal_Master_Wide'!$CZ$283="","",'Deal_Master_Wide'!$CZ$283)</x:f>
        <x:v>234.61</x:v>
      </x:c>
      <x:c r="V1963" s="56" t="n">
        <x:f>IF('Deal_Master_Wide'!$DG$283="","",'Deal_Master_Wide'!$DG$283)</x:f>
        <x:v>0.0256</x:v>
      </x:c>
      <x:c r="W1963" s="56" t="n">
        <x:f>IF('Deal_Master_Wide'!$DN$283="","",'Deal_Master_Wide'!$DN$283)</x:f>
        <x:v>16.0666</x:v>
      </x:c>
      <x:c r="X1963" s="56" t="n">
        <x:f>IF('Deal_Master_Wide'!$DU$283="","",'Deal_Master_Wide'!$DU$283)</x:f>
        <x:v>1.3908</x:v>
      </x:c>
      <x:c r="Y1963" s="118" t="n">
        <x:f>IF('Deal_Master_Wide'!$EB$283="","",'Deal_Master_Wide'!$EB$283)</x:f>
        <x:v>2</x:v>
      </x:c>
      <x:c r="Z1963" s="118" t="n">
        <x:f>IF('Deal_Master_Wide'!$EI$283="","",'Deal_Master_Wide'!$EI$283)</x:f>
        <x:v>6</x:v>
      </x:c>
      <x:c r="AA1963" s="52" t="str">
        <x:f>IF('Deal_Master_Wide'!$AL$283="","",'Deal_Master_Wide'!$AL$283)</x:f>
        <x:v>Unknown</x:v>
      </x:c>
      <x:c r="AB1963" s="54" t="n">
        <x:f>IF('Deal_Master_Wide'!$AF$283="","",'Deal_Master_Wide'!$AF$283)</x:f>
        <x:v>207</x:v>
      </x:c>
      <x:c r="AC1963" s="52" t="str">
        <x:f>IF(COUNT($P1963,$Q1963,$R1963,$S1963,$T1963,$U1963,$V1963,$W1963,$X1963)=9,"Yes","No")</x:f>
        <x:v>Yes</x:v>
      </x:c>
      <x:c r="AD1963" s="52" t="str">
        <x:f>IF(COUNT($Y1963,$Z1963)=2,"Yes","No")</x:f>
        <x:v>Yes</x:v>
      </x:c>
      <x:c r="AE1963" s="50" t="str"/>
      <x:c r="AF1963" t="str"/>
    </x:row>
    <x:row r="1964" ht="20" customHeight="1">
      <x:c r="A1964" s="50" t="str">
        <x:v>CTL-0281</x:v>
      </x:c>
      <x:c r="B1964" s="50" t="str">
        <x:v>Candidate alternative-rationale group</x:v>
      </x:c>
      <x:c r="C1964" s="52" t="str">
        <x:f>IF('Deal_Master_Wide'!$AU$283="","",'Deal_Master_Wide'!$AU$283)</x:f>
        <x:v>Not reviewed</x:v>
      </x:c>
      <x:c r="D1964" s="52" t="str">
        <x:f>IF('Deal_Master_Wide'!$AV$283="","",'Deal_Master_Wide'!$AV$283)</x:f>
        <x:v>Not assessed</x:v>
      </x:c>
      <x:c r="E1964" s="50" t="n">
        <x:v>0</x:v>
      </x:c>
      <x:c r="F1964" s="52" t="str">
        <x:f>IF(OR($C1964="High-confidence innovation-driven",$C1964="Medium-confidence innovation-driven"),1,IF($C1964="Clear alternative-rationale",0,""))</x:f>
      </x:c>
      <x:c r="G1964" s="52" t="str">
        <x:f>IF('Deal_Master_Wide'!$M$283="","",'Deal_Master_Wide'!$M$283)</x:f>
        <x:v>Review</x:v>
      </x:c>
      <x:c r="H1964" s="50" t="str">
        <x:v>Ipsen S.A.</x:v>
      </x:c>
      <x:c r="I1964" s="50" t="str">
        <x:v>Syntaxin, Ltd.</x:v>
      </x:c>
      <x:c r="J1964" s="50" t="n">
        <x:v>2013</x:v>
      </x:c>
      <x:c r="K1964" s="50" t="n">
        <x:v>-1</x:v>
      </x:c>
      <x:c r="L1964" s="50" t="n">
        <x:v>2012</x:v>
      </x:c>
      <x:c r="M1964" s="50" t="n">
        <x:v>0</x:v>
      </x:c>
      <x:c r="N1964" s="50" t="n">
        <x:v>0</x:v>
      </x:c>
      <x:c r="O1964" s="52" t="str">
        <x:f>IF($F1964="","",$F1964*$M1964)</x:f>
      </x:c>
      <x:c r="P1964" s="54" t="n">
        <x:f>IF('Deal_Master_Wide'!$BR$283="","",'Deal_Master_Wide'!$BR$283)</x:f>
        <x:v>1277.405</x:v>
      </x:c>
      <x:c r="Q1964" s="54" t="n">
        <x:f>IF('Deal_Master_Wide'!$BY$283="","",'Deal_Master_Wide'!$BY$283)</x:f>
        <x:v>195.829</x:v>
      </x:c>
      <x:c r="R1964" s="54" t="n">
        <x:f>IF('Deal_Master_Wide'!$CF$283="","",'Deal_Master_Wide'!$CF$283)</x:f>
        <x:v>-27.932</x:v>
      </x:c>
      <x:c r="S1964" s="54" t="n">
        <x:f>IF('Deal_Master_Wide'!$CM$283="","",'Deal_Master_Wide'!$CM$283)</x:f>
        <x:v>1561.874</x:v>
      </x:c>
      <x:c r="T1964" s="54" t="n">
        <x:f>IF('Deal_Master_Wide'!$CT$283="","",'Deal_Master_Wide'!$CT$283)</x:f>
        <x:v>23.667</x:v>
      </x:c>
      <x:c r="U1964" s="54" t="n">
        <x:f>IF('Deal_Master_Wide'!$DA$283="","",'Deal_Master_Wide'!$DA$283)</x:f>
        <x:v>248.154</x:v>
      </x:c>
      <x:c r="V1964" s="56" t="n">
        <x:f>IF('Deal_Master_Wide'!$DH$283="","",'Deal_Master_Wide'!$DH$283)</x:f>
        <x:v>-1.7483</x:v>
      </x:c>
      <x:c r="W1964" s="56" t="n">
        <x:f>IF('Deal_Master_Wide'!$DO$283="","",'Deal_Master_Wide'!$DO$283)</x:f>
        <x:v>15.3302</x:v>
      </x:c>
      <x:c r="X1964" s="56" t="n">
        <x:f>IF('Deal_Master_Wide'!$DV$283="","",'Deal_Master_Wide'!$DV$283)</x:f>
        <x:v>1.5153</x:v>
      </x:c>
      <x:c r="Y1964" s="118" t="n">
        <x:f>IF('Deal_Master_Wide'!$EC$283="","",'Deal_Master_Wide'!$EC$283)</x:f>
        <x:v>3</x:v>
      </x:c>
      <x:c r="Z1964" s="118" t="str">
        <x:f>IF('Deal_Master_Wide'!$EJ$283="","",'Deal_Master_Wide'!$EJ$283)</x:f>
      </x:c>
      <x:c r="AA1964" s="52" t="str">
        <x:f>IF('Deal_Master_Wide'!$AL$283="","",'Deal_Master_Wide'!$AL$283)</x:f>
        <x:v>Unknown</x:v>
      </x:c>
      <x:c r="AB1964" s="54" t="n">
        <x:f>IF('Deal_Master_Wide'!$AF$283="","",'Deal_Master_Wide'!$AF$283)</x:f>
        <x:v>207</x:v>
      </x:c>
      <x:c r="AC1964" s="52" t="str">
        <x:f>IF(COUNT($P1964,$Q1964,$R1964,$S1964,$T1964,$U1964,$V1964,$W1964,$X1964)=9,"Yes","No")</x:f>
        <x:v>Yes</x:v>
      </x:c>
      <x:c r="AD1964" s="52" t="str">
        <x:f>IF(COUNT($Y1964,$Z1964)=2,"Yes","No")</x:f>
        <x:v>No</x:v>
      </x:c>
      <x:c r="AE1964" s="50" t="str"/>
      <x:c r="AF1964" t="str"/>
    </x:row>
    <x:row r="1965" ht="20" customHeight="1">
      <x:c r="A1965" s="50" t="str">
        <x:v>CTL-0281</x:v>
      </x:c>
      <x:c r="B1965" s="50" t="str">
        <x:v>Candidate alternative-rationale group</x:v>
      </x:c>
      <x:c r="C1965" s="52" t="str">
        <x:f>IF('Deal_Master_Wide'!$AU$283="","",'Deal_Master_Wide'!$AU$283)</x:f>
        <x:v>Not reviewed</x:v>
      </x:c>
      <x:c r="D1965" s="52" t="str">
        <x:f>IF('Deal_Master_Wide'!$AV$283="","",'Deal_Master_Wide'!$AV$283)</x:f>
        <x:v>Not assessed</x:v>
      </x:c>
      <x:c r="E1965" s="50" t="n">
        <x:v>0</x:v>
      </x:c>
      <x:c r="F1965" s="52" t="str">
        <x:f>IF(OR($C1965="High-confidence innovation-driven",$C1965="Medium-confidence innovation-driven"),1,IF($C1965="Clear alternative-rationale",0,""))</x:f>
      </x:c>
      <x:c r="G1965" s="52" t="str">
        <x:f>IF('Deal_Master_Wide'!$M$283="","",'Deal_Master_Wide'!$M$283)</x:f>
        <x:v>Review</x:v>
      </x:c>
      <x:c r="H1965" s="50" t="str">
        <x:v>Ipsen S.A.</x:v>
      </x:c>
      <x:c r="I1965" s="50" t="str">
        <x:v>Syntaxin, Ltd.</x:v>
      </x:c>
      <x:c r="J1965" s="50" t="n">
        <x:v>2013</x:v>
      </x:c>
      <x:c r="K1965" s="50" t="n">
        <x:v>0</x:v>
      </x:c>
      <x:c r="L1965" s="50" t="n">
        <x:v>2013</x:v>
      </x:c>
      <x:c r="M1965" s="50" t="n">
        <x:v>0</x:v>
      </x:c>
      <x:c r="N1965" s="50" t="n">
        <x:v>1</x:v>
      </x:c>
      <x:c r="O1965" s="52" t="str">
        <x:f>IF($F1965="","",$F1965*$M1965)</x:f>
      </x:c>
      <x:c r="P1965" s="54" t="n">
        <x:f>IF('Deal_Master_Wide'!$BS$283="","",'Deal_Master_Wide'!$BS$283)</x:f>
        <x:v>1281.8</x:v>
      </x:c>
      <x:c r="Q1965" s="54" t="n">
        <x:f>IF('Deal_Master_Wide'!$BZ$283="","",'Deal_Master_Wide'!$BZ$283)</x:f>
        <x:v>228</x:v>
      </x:c>
      <x:c r="R1965" s="54" t="n">
        <x:f>IF('Deal_Master_Wide'!$CG$283="","",'Deal_Master_Wide'!$CG$283)</x:f>
        <x:v>152.5</x:v>
      </x:c>
      <x:c r="S1965" s="54" t="n">
        <x:f>IF('Deal_Master_Wide'!$CN$283="","",'Deal_Master_Wide'!$CN$283)</x:f>
        <x:v>1565.3</x:v>
      </x:c>
      <x:c r="T1965" s="54" t="n">
        <x:f>IF('Deal_Master_Wide'!$CU$283="","",'Deal_Master_Wide'!$CU$283)</x:f>
        <x:v>25.2</x:v>
      </x:c>
      <x:c r="U1965" s="54" t="n">
        <x:f>IF('Deal_Master_Wide'!$DB$283="","",'Deal_Master_Wide'!$DB$283)</x:f>
        <x:v>195.8</x:v>
      </x:c>
      <x:c r="V1965" s="56" t="n">
        <x:f>IF('Deal_Master_Wide'!$DI$283="","",'Deal_Master_Wide'!$DI$283)</x:f>
        <x:v>9.7532</x:v>
      </x:c>
      <x:c r="W1965" s="56" t="n">
        <x:f>IF('Deal_Master_Wide'!$DP$283="","",'Deal_Master_Wide'!$DP$283)</x:f>
        <x:v>17.7875</x:v>
      </x:c>
      <x:c r="X1965" s="56" t="n">
        <x:f>IF('Deal_Master_Wide'!$DW$283="","",'Deal_Master_Wide'!$DW$283)</x:f>
        <x:v>1.6099</x:v>
      </x:c>
      <x:c r="Y1965" s="118" t="n">
        <x:f>IF('Deal_Master_Wide'!$ED$283="","",'Deal_Master_Wide'!$ED$283)</x:f>
        <x:v>5</x:v>
      </x:c>
      <x:c r="Z1965" s="118" t="n">
        <x:f>IF('Deal_Master_Wide'!$EK$283="","",'Deal_Master_Wide'!$EK$283)</x:f>
        <x:v>10</x:v>
      </x:c>
      <x:c r="AA1965" s="52" t="str">
        <x:f>IF('Deal_Master_Wide'!$AL$283="","",'Deal_Master_Wide'!$AL$283)</x:f>
        <x:v>Unknown</x:v>
      </x:c>
      <x:c r="AB1965" s="54" t="n">
        <x:f>IF('Deal_Master_Wide'!$AF$283="","",'Deal_Master_Wide'!$AF$283)</x:f>
        <x:v>207</x:v>
      </x:c>
      <x:c r="AC1965" s="52" t="str">
        <x:f>IF(COUNT($P1965,$Q1965,$R1965,$S1965,$T1965,$U1965,$V1965,$W1965,$X1965)=9,"Yes","No")</x:f>
        <x:v>Yes</x:v>
      </x:c>
      <x:c r="AD1965" s="52" t="str">
        <x:f>IF(COUNT($Y1965,$Z1965)=2,"Yes","No")</x:f>
        <x:v>Yes</x:v>
      </x:c>
      <x:c r="AE1965" s="50" t="str"/>
      <x:c r="AF1965" t="str"/>
    </x:row>
    <x:row r="1966" ht="20" customHeight="1">
      <x:c r="A1966" s="50" t="str">
        <x:v>CTL-0281</x:v>
      </x:c>
      <x:c r="B1966" s="50" t="str">
        <x:v>Candidate alternative-rationale group</x:v>
      </x:c>
      <x:c r="C1966" s="52" t="str">
        <x:f>IF('Deal_Master_Wide'!$AU$283="","",'Deal_Master_Wide'!$AU$283)</x:f>
        <x:v>Not reviewed</x:v>
      </x:c>
      <x:c r="D1966" s="52" t="str">
        <x:f>IF('Deal_Master_Wide'!$AV$283="","",'Deal_Master_Wide'!$AV$283)</x:f>
        <x:v>Not assessed</x:v>
      </x:c>
      <x:c r="E1966" s="50" t="n">
        <x:v>0</x:v>
      </x:c>
      <x:c r="F1966" s="52" t="str">
        <x:f>IF(OR($C1966="High-confidence innovation-driven",$C1966="Medium-confidence innovation-driven"),1,IF($C1966="Clear alternative-rationale",0,""))</x:f>
      </x:c>
      <x:c r="G1966" s="52" t="str">
        <x:f>IF('Deal_Master_Wide'!$M$283="","",'Deal_Master_Wide'!$M$283)</x:f>
        <x:v>Review</x:v>
      </x:c>
      <x:c r="H1966" s="50" t="str">
        <x:v>Ipsen S.A.</x:v>
      </x:c>
      <x:c r="I1966" s="50" t="str">
        <x:v>Syntaxin, Ltd.</x:v>
      </x:c>
      <x:c r="J1966" s="50" t="n">
        <x:v>2013</x:v>
      </x:c>
      <x:c r="K1966" s="50" t="n">
        <x:v>1</x:v>
      </x:c>
      <x:c r="L1966" s="50" t="n">
        <x:v>2014</x:v>
      </x:c>
      <x:c r="M1966" s="50" t="n">
        <x:v>1</x:v>
      </x:c>
      <x:c r="N1966" s="50" t="n">
        <x:v>1</x:v>
      </x:c>
      <x:c r="O1966" s="52" t="str">
        <x:f>IF($F1966="","",$F1966*$M1966)</x:f>
      </x:c>
      <x:c r="P1966" s="54" t="n">
        <x:f>IF('Deal_Master_Wide'!$BT$283="","",'Deal_Master_Wide'!$BT$283)</x:f>
        <x:v>1332.4</x:v>
      </x:c>
      <x:c r="Q1966" s="54" t="n">
        <x:f>IF('Deal_Master_Wide'!$CA$283="","",'Deal_Master_Wide'!$CA$283)</x:f>
        <x:v>260.5</x:v>
      </x:c>
      <x:c r="R1966" s="54" t="n">
        <x:f>IF('Deal_Master_Wide'!$CH$283="","",'Deal_Master_Wide'!$CH$283)</x:f>
        <x:v>153.5</x:v>
      </x:c>
      <x:c r="S1966" s="54" t="n">
        <x:f>IF('Deal_Master_Wide'!$CO$283="","",'Deal_Master_Wide'!$CO$283)</x:f>
        <x:v>1713.3</x:v>
      </x:c>
      <x:c r="T1966" s="54" t="n">
        <x:f>IF('Deal_Master_Wide'!$CV$283="","",'Deal_Master_Wide'!$CV$283)</x:f>
        <x:v>25.2</x:v>
      </x:c>
      <x:c r="U1966" s="54" t="n">
        <x:f>IF('Deal_Master_Wide'!$DC$283="","",'Deal_Master_Wide'!$DC$283)</x:f>
        <x:v>186.9</x:v>
      </x:c>
      <x:c r="V1966" s="56" t="n">
        <x:f>IF('Deal_Master_Wide'!$DJ$283="","",'Deal_Master_Wide'!$DJ$283)</x:f>
        <x:v>9.3638</x:v>
      </x:c>
      <x:c r="W1966" s="56" t="n">
        <x:f>IF('Deal_Master_Wide'!$DQ$283="","",'Deal_Master_Wide'!$DQ$283)</x:f>
        <x:v>19.5512</x:v>
      </x:c>
      <x:c r="X1966" s="56" t="n">
        <x:f>IF('Deal_Master_Wide'!$DX$283="","",'Deal_Master_Wide'!$DX$283)</x:f>
        <x:v>1.4708</x:v>
      </x:c>
      <x:c r="Y1966" s="118" t="n">
        <x:f>IF('Deal_Master_Wide'!$EE$283="","",'Deal_Master_Wide'!$EE$283)</x:f>
        <x:v>1</x:v>
      </x:c>
      <x:c r="Z1966" s="118" t="n">
        <x:f>IF('Deal_Master_Wide'!$EL$283="","",'Deal_Master_Wide'!$EL$283)</x:f>
        <x:v>1</x:v>
      </x:c>
      <x:c r="AA1966" s="52" t="str">
        <x:f>IF('Deal_Master_Wide'!$AL$283="","",'Deal_Master_Wide'!$AL$283)</x:f>
        <x:v>Unknown</x:v>
      </x:c>
      <x:c r="AB1966" s="54" t="n">
        <x:f>IF('Deal_Master_Wide'!$AF$283="","",'Deal_Master_Wide'!$AF$283)</x:f>
        <x:v>207</x:v>
      </x:c>
      <x:c r="AC1966" s="52" t="str">
        <x:f>IF(COUNT($P1966,$Q1966,$R1966,$S1966,$T1966,$U1966,$V1966,$W1966,$X1966)=9,"Yes","No")</x:f>
        <x:v>Yes</x:v>
      </x:c>
      <x:c r="AD1966" s="52" t="str">
        <x:f>IF(COUNT($Y1966,$Z1966)=2,"Yes","No")</x:f>
        <x:v>Yes</x:v>
      </x:c>
      <x:c r="AE1966" s="50" t="str"/>
      <x:c r="AF1966" t="str"/>
    </x:row>
    <x:row r="1967" ht="20" customHeight="1">
      <x:c r="A1967" s="50" t="str">
        <x:v>CTL-0281</x:v>
      </x:c>
      <x:c r="B1967" s="50" t="str">
        <x:v>Candidate alternative-rationale group</x:v>
      </x:c>
      <x:c r="C1967" s="52" t="str">
        <x:f>IF('Deal_Master_Wide'!$AU$283="","",'Deal_Master_Wide'!$AU$283)</x:f>
        <x:v>Not reviewed</x:v>
      </x:c>
      <x:c r="D1967" s="52" t="str">
        <x:f>IF('Deal_Master_Wide'!$AV$283="","",'Deal_Master_Wide'!$AV$283)</x:f>
        <x:v>Not assessed</x:v>
      </x:c>
      <x:c r="E1967" s="50" t="n">
        <x:v>0</x:v>
      </x:c>
      <x:c r="F1967" s="52" t="str">
        <x:f>IF(OR($C1967="High-confidence innovation-driven",$C1967="Medium-confidence innovation-driven"),1,IF($C1967="Clear alternative-rationale",0,""))</x:f>
      </x:c>
      <x:c r="G1967" s="52" t="str">
        <x:f>IF('Deal_Master_Wide'!$M$283="","",'Deal_Master_Wide'!$M$283)</x:f>
        <x:v>Review</x:v>
      </x:c>
      <x:c r="H1967" s="50" t="str">
        <x:v>Ipsen S.A.</x:v>
      </x:c>
      <x:c r="I1967" s="50" t="str">
        <x:v>Syntaxin, Ltd.</x:v>
      </x:c>
      <x:c r="J1967" s="50" t="n">
        <x:v>2013</x:v>
      </x:c>
      <x:c r="K1967" s="50" t="n">
        <x:v>2</x:v>
      </x:c>
      <x:c r="L1967" s="50" t="n">
        <x:v>2015</x:v>
      </x:c>
      <x:c r="M1967" s="50" t="n">
        <x:v>1</x:v>
      </x:c>
      <x:c r="N1967" s="50" t="n">
        <x:v>1</x:v>
      </x:c>
      <x:c r="O1967" s="52" t="str">
        <x:f>IF($F1967="","",$F1967*$M1967)</x:f>
      </x:c>
      <x:c r="P1967" s="54" t="n">
        <x:f>IF('Deal_Master_Wide'!$BU$283="","",'Deal_Master_Wide'!$BU$283)</x:f>
        <x:v>1520.2</x:v>
      </x:c>
      <x:c r="Q1967" s="54" t="n">
        <x:f>IF('Deal_Master_Wide'!$CB$283="","",'Deal_Master_Wide'!$CB$283)</x:f>
        <x:v>322.5</x:v>
      </x:c>
      <x:c r="R1967" s="54" t="n">
        <x:f>IF('Deal_Master_Wide'!$CI$283="","",'Deal_Master_Wide'!$CI$283)</x:f>
        <x:v>189.9</x:v>
      </x:c>
      <x:c r="S1967" s="54" t="n">
        <x:f>IF('Deal_Master_Wide'!$CP$283="","",'Deal_Master_Wide'!$CP$283)</x:f>
        <x:v>1938</x:v>
      </x:c>
      <x:c r="T1967" s="54" t="n">
        <x:f>IF('Deal_Master_Wide'!$CW$283="","",'Deal_Master_Wide'!$CW$283)</x:f>
        <x:v>39.2</x:v>
      </x:c>
      <x:c r="U1967" s="54" t="n">
        <x:f>IF('Deal_Master_Wide'!$DD$283="","",'Deal_Master_Wide'!$DD$283)</x:f>
        <x:v>192.6</x:v>
      </x:c>
      <x:c r="V1967" s="56" t="n">
        <x:f>IF('Deal_Master_Wide'!$DK$283="","",'Deal_Master_Wide'!$DK$283)</x:f>
        <x:v>10.4018</x:v>
      </x:c>
      <x:c r="W1967" s="56" t="n">
        <x:f>IF('Deal_Master_Wide'!$DR$283="","",'Deal_Master_Wide'!$DR$283)</x:f>
        <x:v>21.2143</x:v>
      </x:c>
      <x:c r="X1967" s="56" t="n">
        <x:f>IF('Deal_Master_Wide'!$DY$283="","",'Deal_Master_Wide'!$DY$283)</x:f>
        <x:v>2.0227</x:v>
      </x:c>
      <x:c r="Y1967" s="118" t="n">
        <x:f>IF('Deal_Master_Wide'!$EF$283="","",'Deal_Master_Wide'!$EF$283)</x:f>
        <x:v>3</x:v>
      </x:c>
      <x:c r="Z1967" s="118" t="n">
        <x:f>IF('Deal_Master_Wide'!$EM$283="","",'Deal_Master_Wide'!$EM$283)</x:f>
        <x:v>4</x:v>
      </x:c>
      <x:c r="AA1967" s="52" t="str">
        <x:f>IF('Deal_Master_Wide'!$AL$283="","",'Deal_Master_Wide'!$AL$283)</x:f>
        <x:v>Unknown</x:v>
      </x:c>
      <x:c r="AB1967" s="54" t="n">
        <x:f>IF('Deal_Master_Wide'!$AF$283="","",'Deal_Master_Wide'!$AF$283)</x:f>
        <x:v>207</x:v>
      </x:c>
      <x:c r="AC1967" s="52" t="str">
        <x:f>IF(COUNT($P1967,$Q1967,$R1967,$S1967,$T1967,$U1967,$V1967,$W1967,$X1967)=9,"Yes","No")</x:f>
        <x:v>Yes</x:v>
      </x:c>
      <x:c r="AD1967" s="52" t="str">
        <x:f>IF(COUNT($Y1967,$Z1967)=2,"Yes","No")</x:f>
        <x:v>Yes</x:v>
      </x:c>
      <x:c r="AE1967" s="50" t="str"/>
      <x:c r="AF1967" t="str"/>
    </x:row>
    <x:row r="1968" ht="20" customHeight="1">
      <x:c r="A1968" s="50" t="str">
        <x:v>CTL-0281</x:v>
      </x:c>
      <x:c r="B1968" s="50" t="str">
        <x:v>Candidate alternative-rationale group</x:v>
      </x:c>
      <x:c r="C1968" s="52" t="str">
        <x:f>IF('Deal_Master_Wide'!$AU$283="","",'Deal_Master_Wide'!$AU$283)</x:f>
        <x:v>Not reviewed</x:v>
      </x:c>
      <x:c r="D1968" s="52" t="str">
        <x:f>IF('Deal_Master_Wide'!$AV$283="","",'Deal_Master_Wide'!$AV$283)</x:f>
        <x:v>Not assessed</x:v>
      </x:c>
      <x:c r="E1968" s="50" t="n">
        <x:v>0</x:v>
      </x:c>
      <x:c r="F1968" s="52" t="str">
        <x:f>IF(OR($C1968="High-confidence innovation-driven",$C1968="Medium-confidence innovation-driven"),1,IF($C1968="Clear alternative-rationale",0,""))</x:f>
      </x:c>
      <x:c r="G1968" s="52" t="str">
        <x:f>IF('Deal_Master_Wide'!$M$283="","",'Deal_Master_Wide'!$M$283)</x:f>
        <x:v>Review</x:v>
      </x:c>
      <x:c r="H1968" s="50" t="str">
        <x:v>Ipsen S.A.</x:v>
      </x:c>
      <x:c r="I1968" s="50" t="str">
        <x:v>Syntaxin, Ltd.</x:v>
      </x:c>
      <x:c r="J1968" s="50" t="n">
        <x:v>2013</x:v>
      </x:c>
      <x:c r="K1968" s="50" t="n">
        <x:v>3</x:v>
      </x:c>
      <x:c r="L1968" s="50" t="n">
        <x:v>2016</x:v>
      </x:c>
      <x:c r="M1968" s="50" t="n">
        <x:v>1</x:v>
      </x:c>
      <x:c r="N1968" s="50" t="n">
        <x:v>1</x:v>
      </x:c>
      <x:c r="O1968" s="52" t="str">
        <x:f>IF($F1968="","",$F1968*$M1968)</x:f>
      </x:c>
      <x:c r="P1968" s="54" t="n">
        <x:f>IF('Deal_Master_Wide'!$BV$283="","",'Deal_Master_Wide'!$BV$283)</x:f>
        <x:v>1671.2</x:v>
      </x:c>
      <x:c r="Q1968" s="54" t="n">
        <x:f>IF('Deal_Master_Wide'!$CC$283="","",'Deal_Master_Wide'!$CC$283)</x:f>
        <x:v>403.9553</x:v>
      </x:c>
      <x:c r="R1968" s="54" t="n">
        <x:f>IF('Deal_Master_Wide'!$CJ$283="","",'Deal_Master_Wide'!$CJ$283)</x:f>
        <x:v>225.9</x:v>
      </x:c>
      <x:c r="S1968" s="54" t="n">
        <x:f>IF('Deal_Master_Wide'!$CQ$283="","",'Deal_Master_Wide'!$CQ$283)</x:f>
        <x:v>2423.5</x:v>
      </x:c>
      <x:c r="T1968" s="54" t="n">
        <x:f>IF('Deal_Master_Wide'!$CX$283="","",'Deal_Master_Wide'!$CX$283)</x:f>
        <x:v>358.2</x:v>
      </x:c>
      <x:c r="U1968" s="54" t="n">
        <x:f>IF('Deal_Master_Wide'!$DE$283="","",'Deal_Master_Wide'!$DE$283)</x:f>
        <x:v>231.3</x:v>
      </x:c>
      <x:c r="V1968" s="56" t="n">
        <x:f>IF('Deal_Master_Wide'!$DL$283="","",'Deal_Master_Wide'!$DL$283)</x:f>
        <x:v>10.3588</x:v>
      </x:c>
      <x:c r="W1968" s="56" t="n">
        <x:f>IF('Deal_Master_Wide'!$DS$283="","",'Deal_Master_Wide'!$DS$283)</x:f>
        <x:v>24.1716</x:v>
      </x:c>
      <x:c r="X1968" s="56" t="n">
        <x:f>IF('Deal_Master_Wide'!$DZ$283="","",'Deal_Master_Wide'!$DZ$283)</x:f>
        <x:v>14.7803</x:v>
      </x:c>
      <x:c r="Y1968" s="118" t="n">
        <x:f>IF('Deal_Master_Wide'!$EG$283="","",'Deal_Master_Wide'!$EG$283)</x:f>
        <x:v>8</x:v>
      </x:c>
      <x:c r="Z1968" s="118" t="n">
        <x:f>IF('Deal_Master_Wide'!$EN$283="","",'Deal_Master_Wide'!$EN$283)</x:f>
        <x:v>1</x:v>
      </x:c>
      <x:c r="AA1968" s="52" t="str">
        <x:f>IF('Deal_Master_Wide'!$AL$283="","",'Deal_Master_Wide'!$AL$283)</x:f>
        <x:v>Unknown</x:v>
      </x:c>
      <x:c r="AB1968" s="54" t="n">
        <x:f>IF('Deal_Master_Wide'!$AF$283="","",'Deal_Master_Wide'!$AF$283)</x:f>
        <x:v>207</x:v>
      </x:c>
      <x:c r="AC1968" s="52" t="str">
        <x:f>IF(COUNT($P1968,$Q1968,$R1968,$S1968,$T1968,$U1968,$V1968,$W1968,$X1968)=9,"Yes","No")</x:f>
        <x:v>Yes</x:v>
      </x:c>
      <x:c r="AD1968" s="52" t="str">
        <x:f>IF(COUNT($Y1968,$Z1968)=2,"Yes","No")</x:f>
        <x:v>Yes</x:v>
      </x:c>
      <x:c r="AE1968" s="50" t="str"/>
      <x:c r="AF1968" t="str"/>
    </x:row>
    <x:row r="1969" ht="20" customHeight="1">
      <x:c r="A1969" s="50" t="str">
        <x:v>CTL-0282</x:v>
      </x:c>
      <x:c r="B1969" s="50" t="str">
        <x:v>Candidate alternative-rationale group</x:v>
      </x:c>
      <x:c r="C1969" s="52" t="str">
        <x:f>IF('Deal_Master_Wide'!$AU$284="","",'Deal_Master_Wide'!$AU$284)</x:f>
        <x:v>Not reviewed</x:v>
      </x:c>
      <x:c r="D1969" s="52" t="str">
        <x:f>IF('Deal_Master_Wide'!$AV$284="","",'Deal_Master_Wide'!$AV$284)</x:f>
        <x:v>Not assessed</x:v>
      </x:c>
      <x:c r="E1969" s="50" t="n">
        <x:v>0</x:v>
      </x:c>
      <x:c r="F1969" s="52" t="str">
        <x:f>IF(OR($C1969="High-confidence innovation-driven",$C1969="Medium-confidence innovation-driven"),1,IF($C1969="Clear alternative-rationale",0,""))</x:f>
      </x:c>
      <x:c r="G1969" s="52" t="str">
        <x:f>IF('Deal_Master_Wide'!$M$284="","",'Deal_Master_Wide'!$M$284)</x:f>
        <x:v>Review</x:v>
      </x:c>
      <x:c r="H1969" s="50" t="str">
        <x:v>Fuhrer Family</x:v>
      </x:c>
      <x:c r="I1969" s="50" t="str">
        <x:v>Neovii Biotech GmbH</x:v>
      </x:c>
      <x:c r="J1969" s="50" t="n">
        <x:v>2013</x:v>
      </x:c>
      <x:c r="K1969" s="50" t="n">
        <x:v>-3</x:v>
      </x:c>
      <x:c r="L1969" s="50" t="n">
        <x:v>2010</x:v>
      </x:c>
      <x:c r="M1969" s="50" t="n">
        <x:v>0</x:v>
      </x:c>
      <x:c r="N1969" s="50" t="n">
        <x:v>0</x:v>
      </x:c>
      <x:c r="O1969" s="52" t="str">
        <x:f>IF($F1969="","",$F1969*$M1969)</x:f>
      </x:c>
      <x:c r="P1969" s="54" t="str">
        <x:f>IF('Deal_Master_Wide'!$BP$284="","",'Deal_Master_Wide'!$BP$284)</x:f>
      </x:c>
      <x:c r="Q1969" s="54" t="str">
        <x:f>IF('Deal_Master_Wide'!$BW$284="","",'Deal_Master_Wide'!$BW$284)</x:f>
      </x:c>
      <x:c r="R1969" s="54" t="str">
        <x:f>IF('Deal_Master_Wide'!$CD$284="","",'Deal_Master_Wide'!$CD$284)</x:f>
      </x:c>
      <x:c r="S1969" s="54" t="str">
        <x:f>IF('Deal_Master_Wide'!$CK$284="","",'Deal_Master_Wide'!$CK$284)</x:f>
      </x:c>
      <x:c r="T1969" s="54" t="str">
        <x:f>IF('Deal_Master_Wide'!$CR$284="","",'Deal_Master_Wide'!$CR$284)</x:f>
      </x:c>
      <x:c r="U1969" s="54" t="str">
        <x:f>IF('Deal_Master_Wide'!$CY$284="","",'Deal_Master_Wide'!$CY$284)</x:f>
      </x:c>
      <x:c r="V1969" s="56" t="str">
        <x:f>IF('Deal_Master_Wide'!$DF$284="","",'Deal_Master_Wide'!$DF$284)</x:f>
      </x:c>
      <x:c r="W1969" s="56" t="str">
        <x:f>IF('Deal_Master_Wide'!$DM$284="","",'Deal_Master_Wide'!$DM$284)</x:f>
      </x:c>
      <x:c r="X1969" s="56" t="str">
        <x:f>IF('Deal_Master_Wide'!$DT$284="","",'Deal_Master_Wide'!$DT$284)</x:f>
      </x:c>
      <x:c r="Y1969" s="118" t="str">
        <x:f>IF('Deal_Master_Wide'!$EA$284="","",'Deal_Master_Wide'!$EA$284)</x:f>
      </x:c>
      <x:c r="Z1969" s="118" t="str">
        <x:f>IF('Deal_Master_Wide'!$EH$284="","",'Deal_Master_Wide'!$EH$284)</x:f>
      </x:c>
      <x:c r="AA1969" s="52" t="str">
        <x:f>IF('Deal_Master_Wide'!$AL$284="","",'Deal_Master_Wide'!$AL$284)</x:f>
        <x:v>Unknown</x:v>
      </x:c>
      <x:c r="AB1969" s="54" t="str">
        <x:f>IF('Deal_Master_Wide'!$AF$284="","",'Deal_Master_Wide'!$AF$284)</x:f>
      </x:c>
      <x:c r="AC1969" s="52" t="str">
        <x:f>IF(COUNT($P1969,$Q1969,$R1969,$S1969,$T1969,$U1969,$V1969,$W1969,$X1969)=9,"Yes","No")</x:f>
        <x:v>No</x:v>
      </x:c>
      <x:c r="AD1969" s="52" t="str">
        <x:f>IF(COUNT($Y1969,$Z1969)=2,"Yes","No")</x:f>
        <x:v>No</x:v>
      </x:c>
      <x:c r="AE1969" s="50" t="str"/>
      <x:c r="AF1969" t="str"/>
    </x:row>
    <x:row r="1970" ht="20" customHeight="1">
      <x:c r="A1970" s="50" t="str">
        <x:v>CTL-0282</x:v>
      </x:c>
      <x:c r="B1970" s="50" t="str">
        <x:v>Candidate alternative-rationale group</x:v>
      </x:c>
      <x:c r="C1970" s="52" t="str">
        <x:f>IF('Deal_Master_Wide'!$AU$284="","",'Deal_Master_Wide'!$AU$284)</x:f>
        <x:v>Not reviewed</x:v>
      </x:c>
      <x:c r="D1970" s="52" t="str">
        <x:f>IF('Deal_Master_Wide'!$AV$284="","",'Deal_Master_Wide'!$AV$284)</x:f>
        <x:v>Not assessed</x:v>
      </x:c>
      <x:c r="E1970" s="50" t="n">
        <x:v>0</x:v>
      </x:c>
      <x:c r="F1970" s="52" t="str">
        <x:f>IF(OR($C1970="High-confidence innovation-driven",$C1970="Medium-confidence innovation-driven"),1,IF($C1970="Clear alternative-rationale",0,""))</x:f>
      </x:c>
      <x:c r="G1970" s="52" t="str">
        <x:f>IF('Deal_Master_Wide'!$M$284="","",'Deal_Master_Wide'!$M$284)</x:f>
        <x:v>Review</x:v>
      </x:c>
      <x:c r="H1970" s="50" t="str">
        <x:v>Fuhrer Family</x:v>
      </x:c>
      <x:c r="I1970" s="50" t="str">
        <x:v>Neovii Biotech GmbH</x:v>
      </x:c>
      <x:c r="J1970" s="50" t="n">
        <x:v>2013</x:v>
      </x:c>
      <x:c r="K1970" s="50" t="n">
        <x:v>-2</x:v>
      </x:c>
      <x:c r="L1970" s="50" t="n">
        <x:v>2011</x:v>
      </x:c>
      <x:c r="M1970" s="50" t="n">
        <x:v>0</x:v>
      </x:c>
      <x:c r="N1970" s="50" t="n">
        <x:v>0</x:v>
      </x:c>
      <x:c r="O1970" s="52" t="str">
        <x:f>IF($F1970="","",$F1970*$M1970)</x:f>
      </x:c>
      <x:c r="P1970" s="54" t="str">
        <x:f>IF('Deal_Master_Wide'!$BQ$284="","",'Deal_Master_Wide'!$BQ$284)</x:f>
      </x:c>
      <x:c r="Q1970" s="54" t="str">
        <x:f>IF('Deal_Master_Wide'!$BX$284="","",'Deal_Master_Wide'!$BX$284)</x:f>
      </x:c>
      <x:c r="R1970" s="54" t="str">
        <x:f>IF('Deal_Master_Wide'!$CE$284="","",'Deal_Master_Wide'!$CE$284)</x:f>
      </x:c>
      <x:c r="S1970" s="54" t="str">
        <x:f>IF('Deal_Master_Wide'!$CL$284="","",'Deal_Master_Wide'!$CL$284)</x:f>
      </x:c>
      <x:c r="T1970" s="54" t="str">
        <x:f>IF('Deal_Master_Wide'!$CS$284="","",'Deal_Master_Wide'!$CS$284)</x:f>
      </x:c>
      <x:c r="U1970" s="54" t="str">
        <x:f>IF('Deal_Master_Wide'!$CZ$284="","",'Deal_Master_Wide'!$CZ$284)</x:f>
      </x:c>
      <x:c r="V1970" s="56" t="str">
        <x:f>IF('Deal_Master_Wide'!$DG$284="","",'Deal_Master_Wide'!$DG$284)</x:f>
      </x:c>
      <x:c r="W1970" s="56" t="str">
        <x:f>IF('Deal_Master_Wide'!$DN$284="","",'Deal_Master_Wide'!$DN$284)</x:f>
      </x:c>
      <x:c r="X1970" s="56" t="str">
        <x:f>IF('Deal_Master_Wide'!$DU$284="","",'Deal_Master_Wide'!$DU$284)</x:f>
      </x:c>
      <x:c r="Y1970" s="118" t="str">
        <x:f>IF('Deal_Master_Wide'!$EB$284="","",'Deal_Master_Wide'!$EB$284)</x:f>
      </x:c>
      <x:c r="Z1970" s="118" t="str">
        <x:f>IF('Deal_Master_Wide'!$EI$284="","",'Deal_Master_Wide'!$EI$284)</x:f>
      </x:c>
      <x:c r="AA1970" s="52" t="str">
        <x:f>IF('Deal_Master_Wide'!$AL$284="","",'Deal_Master_Wide'!$AL$284)</x:f>
        <x:v>Unknown</x:v>
      </x:c>
      <x:c r="AB1970" s="54" t="str">
        <x:f>IF('Deal_Master_Wide'!$AF$284="","",'Deal_Master_Wide'!$AF$284)</x:f>
      </x:c>
      <x:c r="AC1970" s="52" t="str">
        <x:f>IF(COUNT($P1970,$Q1970,$R1970,$S1970,$T1970,$U1970,$V1970,$W1970,$X1970)=9,"Yes","No")</x:f>
        <x:v>No</x:v>
      </x:c>
      <x:c r="AD1970" s="52" t="str">
        <x:f>IF(COUNT($Y1970,$Z1970)=2,"Yes","No")</x:f>
        <x:v>No</x:v>
      </x:c>
      <x:c r="AE1970" s="50" t="str"/>
      <x:c r="AF1970" t="str"/>
    </x:row>
    <x:row r="1971" ht="20" customHeight="1">
      <x:c r="A1971" s="50" t="str">
        <x:v>CTL-0282</x:v>
      </x:c>
      <x:c r="B1971" s="50" t="str">
        <x:v>Candidate alternative-rationale group</x:v>
      </x:c>
      <x:c r="C1971" s="52" t="str">
        <x:f>IF('Deal_Master_Wide'!$AU$284="","",'Deal_Master_Wide'!$AU$284)</x:f>
        <x:v>Not reviewed</x:v>
      </x:c>
      <x:c r="D1971" s="52" t="str">
        <x:f>IF('Deal_Master_Wide'!$AV$284="","",'Deal_Master_Wide'!$AV$284)</x:f>
        <x:v>Not assessed</x:v>
      </x:c>
      <x:c r="E1971" s="50" t="n">
        <x:v>0</x:v>
      </x:c>
      <x:c r="F1971" s="52" t="str">
        <x:f>IF(OR($C1971="High-confidence innovation-driven",$C1971="Medium-confidence innovation-driven"),1,IF($C1971="Clear alternative-rationale",0,""))</x:f>
      </x:c>
      <x:c r="G1971" s="52" t="str">
        <x:f>IF('Deal_Master_Wide'!$M$284="","",'Deal_Master_Wide'!$M$284)</x:f>
        <x:v>Review</x:v>
      </x:c>
      <x:c r="H1971" s="50" t="str">
        <x:v>Fuhrer Family</x:v>
      </x:c>
      <x:c r="I1971" s="50" t="str">
        <x:v>Neovii Biotech GmbH</x:v>
      </x:c>
      <x:c r="J1971" s="50" t="n">
        <x:v>2013</x:v>
      </x:c>
      <x:c r="K1971" s="50" t="n">
        <x:v>-1</x:v>
      </x:c>
      <x:c r="L1971" s="50" t="n">
        <x:v>2012</x:v>
      </x:c>
      <x:c r="M1971" s="50" t="n">
        <x:v>0</x:v>
      </x:c>
      <x:c r="N1971" s="50" t="n">
        <x:v>0</x:v>
      </x:c>
      <x:c r="O1971" s="52" t="str">
        <x:f>IF($F1971="","",$F1971*$M1971)</x:f>
      </x:c>
      <x:c r="P1971" s="54" t="str">
        <x:f>IF('Deal_Master_Wide'!$BR$284="","",'Deal_Master_Wide'!$BR$284)</x:f>
      </x:c>
      <x:c r="Q1971" s="54" t="str">
        <x:f>IF('Deal_Master_Wide'!$BY$284="","",'Deal_Master_Wide'!$BY$284)</x:f>
      </x:c>
      <x:c r="R1971" s="54" t="str">
        <x:f>IF('Deal_Master_Wide'!$CF$284="","",'Deal_Master_Wide'!$CF$284)</x:f>
      </x:c>
      <x:c r="S1971" s="54" t="str">
        <x:f>IF('Deal_Master_Wide'!$CM$284="","",'Deal_Master_Wide'!$CM$284)</x:f>
      </x:c>
      <x:c r="T1971" s="54" t="str">
        <x:f>IF('Deal_Master_Wide'!$CT$284="","",'Deal_Master_Wide'!$CT$284)</x:f>
      </x:c>
      <x:c r="U1971" s="54" t="str">
        <x:f>IF('Deal_Master_Wide'!$DA$284="","",'Deal_Master_Wide'!$DA$284)</x:f>
      </x:c>
      <x:c r="V1971" s="56" t="str">
        <x:f>IF('Deal_Master_Wide'!$DH$284="","",'Deal_Master_Wide'!$DH$284)</x:f>
      </x:c>
      <x:c r="W1971" s="56" t="str">
        <x:f>IF('Deal_Master_Wide'!$DO$284="","",'Deal_Master_Wide'!$DO$284)</x:f>
      </x:c>
      <x:c r="X1971" s="56" t="str">
        <x:f>IF('Deal_Master_Wide'!$DV$284="","",'Deal_Master_Wide'!$DV$284)</x:f>
      </x:c>
      <x:c r="Y1971" s="118" t="str">
        <x:f>IF('Deal_Master_Wide'!$EC$284="","",'Deal_Master_Wide'!$EC$284)</x:f>
      </x:c>
      <x:c r="Z1971" s="118" t="str">
        <x:f>IF('Deal_Master_Wide'!$EJ$284="","",'Deal_Master_Wide'!$EJ$284)</x:f>
      </x:c>
      <x:c r="AA1971" s="52" t="str">
        <x:f>IF('Deal_Master_Wide'!$AL$284="","",'Deal_Master_Wide'!$AL$284)</x:f>
        <x:v>Unknown</x:v>
      </x:c>
      <x:c r="AB1971" s="54" t="str">
        <x:f>IF('Deal_Master_Wide'!$AF$284="","",'Deal_Master_Wide'!$AF$284)</x:f>
      </x:c>
      <x:c r="AC1971" s="52" t="str">
        <x:f>IF(COUNT($P1971,$Q1971,$R1971,$S1971,$T1971,$U1971,$V1971,$W1971,$X1971)=9,"Yes","No")</x:f>
        <x:v>No</x:v>
      </x:c>
      <x:c r="AD1971" s="52" t="str">
        <x:f>IF(COUNT($Y1971,$Z1971)=2,"Yes","No")</x:f>
        <x:v>No</x:v>
      </x:c>
      <x:c r="AE1971" s="50" t="str"/>
      <x:c r="AF1971" t="str"/>
    </x:row>
    <x:row r="1972" ht="20" customHeight="1">
      <x:c r="A1972" s="50" t="str">
        <x:v>CTL-0282</x:v>
      </x:c>
      <x:c r="B1972" s="50" t="str">
        <x:v>Candidate alternative-rationale group</x:v>
      </x:c>
      <x:c r="C1972" s="52" t="str">
        <x:f>IF('Deal_Master_Wide'!$AU$284="","",'Deal_Master_Wide'!$AU$284)</x:f>
        <x:v>Not reviewed</x:v>
      </x:c>
      <x:c r="D1972" s="52" t="str">
        <x:f>IF('Deal_Master_Wide'!$AV$284="","",'Deal_Master_Wide'!$AV$284)</x:f>
        <x:v>Not assessed</x:v>
      </x:c>
      <x:c r="E1972" s="50" t="n">
        <x:v>0</x:v>
      </x:c>
      <x:c r="F1972" s="52" t="str">
        <x:f>IF(OR($C1972="High-confidence innovation-driven",$C1972="Medium-confidence innovation-driven"),1,IF($C1972="Clear alternative-rationale",0,""))</x:f>
      </x:c>
      <x:c r="G1972" s="52" t="str">
        <x:f>IF('Deal_Master_Wide'!$M$284="","",'Deal_Master_Wide'!$M$284)</x:f>
        <x:v>Review</x:v>
      </x:c>
      <x:c r="H1972" s="50" t="str">
        <x:v>Fuhrer Family</x:v>
      </x:c>
      <x:c r="I1972" s="50" t="str">
        <x:v>Neovii Biotech GmbH</x:v>
      </x:c>
      <x:c r="J1972" s="50" t="n">
        <x:v>2013</x:v>
      </x:c>
      <x:c r="K1972" s="50" t="n">
        <x:v>0</x:v>
      </x:c>
      <x:c r="L1972" s="50" t="n">
        <x:v>2013</x:v>
      </x:c>
      <x:c r="M1972" s="50" t="n">
        <x:v>0</x:v>
      </x:c>
      <x:c r="N1972" s="50" t="n">
        <x:v>1</x:v>
      </x:c>
      <x:c r="O1972" s="52" t="str">
        <x:f>IF($F1972="","",$F1972*$M1972)</x:f>
      </x:c>
      <x:c r="P1972" s="54" t="str">
        <x:f>IF('Deal_Master_Wide'!$BS$284="","",'Deal_Master_Wide'!$BS$284)</x:f>
      </x:c>
      <x:c r="Q1972" s="54" t="str">
        <x:f>IF('Deal_Master_Wide'!$BZ$284="","",'Deal_Master_Wide'!$BZ$284)</x:f>
      </x:c>
      <x:c r="R1972" s="54" t="str">
        <x:f>IF('Deal_Master_Wide'!$CG$284="","",'Deal_Master_Wide'!$CG$284)</x:f>
      </x:c>
      <x:c r="S1972" s="54" t="str">
        <x:f>IF('Deal_Master_Wide'!$CN$284="","",'Deal_Master_Wide'!$CN$284)</x:f>
      </x:c>
      <x:c r="T1972" s="54" t="str">
        <x:f>IF('Deal_Master_Wide'!$CU$284="","",'Deal_Master_Wide'!$CU$284)</x:f>
      </x:c>
      <x:c r="U1972" s="54" t="str">
        <x:f>IF('Deal_Master_Wide'!$DB$284="","",'Deal_Master_Wide'!$DB$284)</x:f>
      </x:c>
      <x:c r="V1972" s="56" t="str">
        <x:f>IF('Deal_Master_Wide'!$DI$284="","",'Deal_Master_Wide'!$DI$284)</x:f>
      </x:c>
      <x:c r="W1972" s="56" t="str">
        <x:f>IF('Deal_Master_Wide'!$DP$284="","",'Deal_Master_Wide'!$DP$284)</x:f>
      </x:c>
      <x:c r="X1972" s="56" t="str">
        <x:f>IF('Deal_Master_Wide'!$DW$284="","",'Deal_Master_Wide'!$DW$284)</x:f>
      </x:c>
      <x:c r="Y1972" s="118" t="str">
        <x:f>IF('Deal_Master_Wide'!$ED$284="","",'Deal_Master_Wide'!$ED$284)</x:f>
      </x:c>
      <x:c r="Z1972" s="118" t="str">
        <x:f>IF('Deal_Master_Wide'!$EK$284="","",'Deal_Master_Wide'!$EK$284)</x:f>
      </x:c>
      <x:c r="AA1972" s="52" t="str">
        <x:f>IF('Deal_Master_Wide'!$AL$284="","",'Deal_Master_Wide'!$AL$284)</x:f>
        <x:v>Unknown</x:v>
      </x:c>
      <x:c r="AB1972" s="54" t="str">
        <x:f>IF('Deal_Master_Wide'!$AF$284="","",'Deal_Master_Wide'!$AF$284)</x:f>
      </x:c>
      <x:c r="AC1972" s="52" t="str">
        <x:f>IF(COUNT($P1972,$Q1972,$R1972,$S1972,$T1972,$U1972,$V1972,$W1972,$X1972)=9,"Yes","No")</x:f>
        <x:v>No</x:v>
      </x:c>
      <x:c r="AD1972" s="52" t="str">
        <x:f>IF(COUNT($Y1972,$Z1972)=2,"Yes","No")</x:f>
        <x:v>No</x:v>
      </x:c>
      <x:c r="AE1972" s="50" t="str"/>
      <x:c r="AF1972" t="str"/>
    </x:row>
    <x:row r="1973" ht="20" customHeight="1">
      <x:c r="A1973" s="50" t="str">
        <x:v>CTL-0282</x:v>
      </x:c>
      <x:c r="B1973" s="50" t="str">
        <x:v>Candidate alternative-rationale group</x:v>
      </x:c>
      <x:c r="C1973" s="52" t="str">
        <x:f>IF('Deal_Master_Wide'!$AU$284="","",'Deal_Master_Wide'!$AU$284)</x:f>
        <x:v>Not reviewed</x:v>
      </x:c>
      <x:c r="D1973" s="52" t="str">
        <x:f>IF('Deal_Master_Wide'!$AV$284="","",'Deal_Master_Wide'!$AV$284)</x:f>
        <x:v>Not assessed</x:v>
      </x:c>
      <x:c r="E1973" s="50" t="n">
        <x:v>0</x:v>
      </x:c>
      <x:c r="F1973" s="52" t="str">
        <x:f>IF(OR($C1973="High-confidence innovation-driven",$C1973="Medium-confidence innovation-driven"),1,IF($C1973="Clear alternative-rationale",0,""))</x:f>
      </x:c>
      <x:c r="G1973" s="52" t="str">
        <x:f>IF('Deal_Master_Wide'!$M$284="","",'Deal_Master_Wide'!$M$284)</x:f>
        <x:v>Review</x:v>
      </x:c>
      <x:c r="H1973" s="50" t="str">
        <x:v>Fuhrer Family</x:v>
      </x:c>
      <x:c r="I1973" s="50" t="str">
        <x:v>Neovii Biotech GmbH</x:v>
      </x:c>
      <x:c r="J1973" s="50" t="n">
        <x:v>2013</x:v>
      </x:c>
      <x:c r="K1973" s="50" t="n">
        <x:v>1</x:v>
      </x:c>
      <x:c r="L1973" s="50" t="n">
        <x:v>2014</x:v>
      </x:c>
      <x:c r="M1973" s="50" t="n">
        <x:v>1</x:v>
      </x:c>
      <x:c r="N1973" s="50" t="n">
        <x:v>1</x:v>
      </x:c>
      <x:c r="O1973" s="52" t="str">
        <x:f>IF($F1973="","",$F1973*$M1973)</x:f>
      </x:c>
      <x:c r="P1973" s="54" t="str">
        <x:f>IF('Deal_Master_Wide'!$BT$284="","",'Deal_Master_Wide'!$BT$284)</x:f>
      </x:c>
      <x:c r="Q1973" s="54" t="str">
        <x:f>IF('Deal_Master_Wide'!$CA$284="","",'Deal_Master_Wide'!$CA$284)</x:f>
      </x:c>
      <x:c r="R1973" s="54" t="str">
        <x:f>IF('Deal_Master_Wide'!$CH$284="","",'Deal_Master_Wide'!$CH$284)</x:f>
      </x:c>
      <x:c r="S1973" s="54" t="str">
        <x:f>IF('Deal_Master_Wide'!$CO$284="","",'Deal_Master_Wide'!$CO$284)</x:f>
      </x:c>
      <x:c r="T1973" s="54" t="str">
        <x:f>IF('Deal_Master_Wide'!$CV$284="","",'Deal_Master_Wide'!$CV$284)</x:f>
      </x:c>
      <x:c r="U1973" s="54" t="str">
        <x:f>IF('Deal_Master_Wide'!$DC$284="","",'Deal_Master_Wide'!$DC$284)</x:f>
      </x:c>
      <x:c r="V1973" s="56" t="str">
        <x:f>IF('Deal_Master_Wide'!$DJ$284="","",'Deal_Master_Wide'!$DJ$284)</x:f>
      </x:c>
      <x:c r="W1973" s="56" t="str">
        <x:f>IF('Deal_Master_Wide'!$DQ$284="","",'Deal_Master_Wide'!$DQ$284)</x:f>
      </x:c>
      <x:c r="X1973" s="56" t="str">
        <x:f>IF('Deal_Master_Wide'!$DX$284="","",'Deal_Master_Wide'!$DX$284)</x:f>
      </x:c>
      <x:c r="Y1973" s="118" t="str">
        <x:f>IF('Deal_Master_Wide'!$EE$284="","",'Deal_Master_Wide'!$EE$284)</x:f>
      </x:c>
      <x:c r="Z1973" s="118" t="str">
        <x:f>IF('Deal_Master_Wide'!$EL$284="","",'Deal_Master_Wide'!$EL$284)</x:f>
      </x:c>
      <x:c r="AA1973" s="52" t="str">
        <x:f>IF('Deal_Master_Wide'!$AL$284="","",'Deal_Master_Wide'!$AL$284)</x:f>
        <x:v>Unknown</x:v>
      </x:c>
      <x:c r="AB1973" s="54" t="str">
        <x:f>IF('Deal_Master_Wide'!$AF$284="","",'Deal_Master_Wide'!$AF$284)</x:f>
      </x:c>
      <x:c r="AC1973" s="52" t="str">
        <x:f>IF(COUNT($P1973,$Q1973,$R1973,$S1973,$T1973,$U1973,$V1973,$W1973,$X1973)=9,"Yes","No")</x:f>
        <x:v>No</x:v>
      </x:c>
      <x:c r="AD1973" s="52" t="str">
        <x:f>IF(COUNT($Y1973,$Z1973)=2,"Yes","No")</x:f>
        <x:v>No</x:v>
      </x:c>
      <x:c r="AE1973" s="50" t="str"/>
      <x:c r="AF1973" t="str"/>
    </x:row>
    <x:row r="1974" ht="20" customHeight="1">
      <x:c r="A1974" s="50" t="str">
        <x:v>CTL-0282</x:v>
      </x:c>
      <x:c r="B1974" s="50" t="str">
        <x:v>Candidate alternative-rationale group</x:v>
      </x:c>
      <x:c r="C1974" s="52" t="str">
        <x:f>IF('Deal_Master_Wide'!$AU$284="","",'Deal_Master_Wide'!$AU$284)</x:f>
        <x:v>Not reviewed</x:v>
      </x:c>
      <x:c r="D1974" s="52" t="str">
        <x:f>IF('Deal_Master_Wide'!$AV$284="","",'Deal_Master_Wide'!$AV$284)</x:f>
        <x:v>Not assessed</x:v>
      </x:c>
      <x:c r="E1974" s="50" t="n">
        <x:v>0</x:v>
      </x:c>
      <x:c r="F1974" s="52" t="str">
        <x:f>IF(OR($C1974="High-confidence innovation-driven",$C1974="Medium-confidence innovation-driven"),1,IF($C1974="Clear alternative-rationale",0,""))</x:f>
      </x:c>
      <x:c r="G1974" s="52" t="str">
        <x:f>IF('Deal_Master_Wide'!$M$284="","",'Deal_Master_Wide'!$M$284)</x:f>
        <x:v>Review</x:v>
      </x:c>
      <x:c r="H1974" s="50" t="str">
        <x:v>Fuhrer Family</x:v>
      </x:c>
      <x:c r="I1974" s="50" t="str">
        <x:v>Neovii Biotech GmbH</x:v>
      </x:c>
      <x:c r="J1974" s="50" t="n">
        <x:v>2013</x:v>
      </x:c>
      <x:c r="K1974" s="50" t="n">
        <x:v>2</x:v>
      </x:c>
      <x:c r="L1974" s="50" t="n">
        <x:v>2015</x:v>
      </x:c>
      <x:c r="M1974" s="50" t="n">
        <x:v>1</x:v>
      </x:c>
      <x:c r="N1974" s="50" t="n">
        <x:v>1</x:v>
      </x:c>
      <x:c r="O1974" s="52" t="str">
        <x:f>IF($F1974="","",$F1974*$M1974)</x:f>
      </x:c>
      <x:c r="P1974" s="54" t="str">
        <x:f>IF('Deal_Master_Wide'!$BU$284="","",'Deal_Master_Wide'!$BU$284)</x:f>
      </x:c>
      <x:c r="Q1974" s="54" t="str">
        <x:f>IF('Deal_Master_Wide'!$CB$284="","",'Deal_Master_Wide'!$CB$284)</x:f>
      </x:c>
      <x:c r="R1974" s="54" t="str">
        <x:f>IF('Deal_Master_Wide'!$CI$284="","",'Deal_Master_Wide'!$CI$284)</x:f>
      </x:c>
      <x:c r="S1974" s="54" t="str">
        <x:f>IF('Deal_Master_Wide'!$CP$284="","",'Deal_Master_Wide'!$CP$284)</x:f>
      </x:c>
      <x:c r="T1974" s="54" t="str">
        <x:f>IF('Deal_Master_Wide'!$CW$284="","",'Deal_Master_Wide'!$CW$284)</x:f>
      </x:c>
      <x:c r="U1974" s="54" t="str">
        <x:f>IF('Deal_Master_Wide'!$DD$284="","",'Deal_Master_Wide'!$DD$284)</x:f>
      </x:c>
      <x:c r="V1974" s="56" t="str">
        <x:f>IF('Deal_Master_Wide'!$DK$284="","",'Deal_Master_Wide'!$DK$284)</x:f>
      </x:c>
      <x:c r="W1974" s="56" t="str">
        <x:f>IF('Deal_Master_Wide'!$DR$284="","",'Deal_Master_Wide'!$DR$284)</x:f>
      </x:c>
      <x:c r="X1974" s="56" t="str">
        <x:f>IF('Deal_Master_Wide'!$DY$284="","",'Deal_Master_Wide'!$DY$284)</x:f>
      </x:c>
      <x:c r="Y1974" s="118" t="str">
        <x:f>IF('Deal_Master_Wide'!$EF$284="","",'Deal_Master_Wide'!$EF$284)</x:f>
      </x:c>
      <x:c r="Z1974" s="118" t="str">
        <x:f>IF('Deal_Master_Wide'!$EM$284="","",'Deal_Master_Wide'!$EM$284)</x:f>
      </x:c>
      <x:c r="AA1974" s="52" t="str">
        <x:f>IF('Deal_Master_Wide'!$AL$284="","",'Deal_Master_Wide'!$AL$284)</x:f>
        <x:v>Unknown</x:v>
      </x:c>
      <x:c r="AB1974" s="54" t="str">
        <x:f>IF('Deal_Master_Wide'!$AF$284="","",'Deal_Master_Wide'!$AF$284)</x:f>
      </x:c>
      <x:c r="AC1974" s="52" t="str">
        <x:f>IF(COUNT($P1974,$Q1974,$R1974,$S1974,$T1974,$U1974,$V1974,$W1974,$X1974)=9,"Yes","No")</x:f>
        <x:v>No</x:v>
      </x:c>
      <x:c r="AD1974" s="52" t="str">
        <x:f>IF(COUNT($Y1974,$Z1974)=2,"Yes","No")</x:f>
        <x:v>No</x:v>
      </x:c>
      <x:c r="AE1974" s="50" t="str"/>
      <x:c r="AF1974" t="str"/>
    </x:row>
    <x:row r="1975" ht="20" customHeight="1">
      <x:c r="A1975" s="50" t="str">
        <x:v>CTL-0282</x:v>
      </x:c>
      <x:c r="B1975" s="50" t="str">
        <x:v>Candidate alternative-rationale group</x:v>
      </x:c>
      <x:c r="C1975" s="52" t="str">
        <x:f>IF('Deal_Master_Wide'!$AU$284="","",'Deal_Master_Wide'!$AU$284)</x:f>
        <x:v>Not reviewed</x:v>
      </x:c>
      <x:c r="D1975" s="52" t="str">
        <x:f>IF('Deal_Master_Wide'!$AV$284="","",'Deal_Master_Wide'!$AV$284)</x:f>
        <x:v>Not assessed</x:v>
      </x:c>
      <x:c r="E1975" s="50" t="n">
        <x:v>0</x:v>
      </x:c>
      <x:c r="F1975" s="52" t="str">
        <x:f>IF(OR($C1975="High-confidence innovation-driven",$C1975="Medium-confidence innovation-driven"),1,IF($C1975="Clear alternative-rationale",0,""))</x:f>
      </x:c>
      <x:c r="G1975" s="52" t="str">
        <x:f>IF('Deal_Master_Wide'!$M$284="","",'Deal_Master_Wide'!$M$284)</x:f>
        <x:v>Review</x:v>
      </x:c>
      <x:c r="H1975" s="50" t="str">
        <x:v>Fuhrer Family</x:v>
      </x:c>
      <x:c r="I1975" s="50" t="str">
        <x:v>Neovii Biotech GmbH</x:v>
      </x:c>
      <x:c r="J1975" s="50" t="n">
        <x:v>2013</x:v>
      </x:c>
      <x:c r="K1975" s="50" t="n">
        <x:v>3</x:v>
      </x:c>
      <x:c r="L1975" s="50" t="n">
        <x:v>2016</x:v>
      </x:c>
      <x:c r="M1975" s="50" t="n">
        <x:v>1</x:v>
      </x:c>
      <x:c r="N1975" s="50" t="n">
        <x:v>1</x:v>
      </x:c>
      <x:c r="O1975" s="52" t="str">
        <x:f>IF($F1975="","",$F1975*$M1975)</x:f>
      </x:c>
      <x:c r="P1975" s="54" t="str">
        <x:f>IF('Deal_Master_Wide'!$BV$284="","",'Deal_Master_Wide'!$BV$284)</x:f>
      </x:c>
      <x:c r="Q1975" s="54" t="str">
        <x:f>IF('Deal_Master_Wide'!$CC$284="","",'Deal_Master_Wide'!$CC$284)</x:f>
      </x:c>
      <x:c r="R1975" s="54" t="str">
        <x:f>IF('Deal_Master_Wide'!$CJ$284="","",'Deal_Master_Wide'!$CJ$284)</x:f>
      </x:c>
      <x:c r="S1975" s="54" t="str">
        <x:f>IF('Deal_Master_Wide'!$CQ$284="","",'Deal_Master_Wide'!$CQ$284)</x:f>
      </x:c>
      <x:c r="T1975" s="54" t="str">
        <x:f>IF('Deal_Master_Wide'!$CX$284="","",'Deal_Master_Wide'!$CX$284)</x:f>
      </x:c>
      <x:c r="U1975" s="54" t="str">
        <x:f>IF('Deal_Master_Wide'!$DE$284="","",'Deal_Master_Wide'!$DE$284)</x:f>
      </x:c>
      <x:c r="V1975" s="56" t="str">
        <x:f>IF('Deal_Master_Wide'!$DL$284="","",'Deal_Master_Wide'!$DL$284)</x:f>
      </x:c>
      <x:c r="W1975" s="56" t="str">
        <x:f>IF('Deal_Master_Wide'!$DS$284="","",'Deal_Master_Wide'!$DS$284)</x:f>
      </x:c>
      <x:c r="X1975" s="56" t="str">
        <x:f>IF('Deal_Master_Wide'!$DZ$284="","",'Deal_Master_Wide'!$DZ$284)</x:f>
      </x:c>
      <x:c r="Y1975" s="118" t="str">
        <x:f>IF('Deal_Master_Wide'!$EG$284="","",'Deal_Master_Wide'!$EG$284)</x:f>
      </x:c>
      <x:c r="Z1975" s="118" t="str">
        <x:f>IF('Deal_Master_Wide'!$EN$284="","",'Deal_Master_Wide'!$EN$284)</x:f>
      </x:c>
      <x:c r="AA1975" s="52" t="str">
        <x:f>IF('Deal_Master_Wide'!$AL$284="","",'Deal_Master_Wide'!$AL$284)</x:f>
        <x:v>Unknown</x:v>
      </x:c>
      <x:c r="AB1975" s="54" t="str">
        <x:f>IF('Deal_Master_Wide'!$AF$284="","",'Deal_Master_Wide'!$AF$284)</x:f>
      </x:c>
      <x:c r="AC1975" s="52" t="str">
        <x:f>IF(COUNT($P1975,$Q1975,$R1975,$S1975,$T1975,$U1975,$V1975,$W1975,$X1975)=9,"Yes","No")</x:f>
        <x:v>No</x:v>
      </x:c>
      <x:c r="AD1975" s="52" t="str">
        <x:f>IF(COUNT($Y1975,$Z1975)=2,"Yes","No")</x:f>
        <x:v>No</x:v>
      </x:c>
      <x:c r="AE1975" s="50" t="str"/>
      <x:c r="AF1975" t="str"/>
    </x:row>
    <x:row r="1976" ht="20" customHeight="1">
      <x:c r="A1976" s="50" t="str">
        <x:v>CTL-0283</x:v>
      </x:c>
      <x:c r="B1976" s="50" t="str">
        <x:v>Candidate alternative-rationale group</x:v>
      </x:c>
      <x:c r="C1976" s="52" t="str">
        <x:f>IF('Deal_Master_Wide'!$AU$285="","",'Deal_Master_Wide'!$AU$285)</x:f>
        <x:v>Not reviewed</x:v>
      </x:c>
      <x:c r="D1976" s="52" t="str">
        <x:f>IF('Deal_Master_Wide'!$AV$285="","",'Deal_Master_Wide'!$AV$285)</x:f>
        <x:v>Not assessed</x:v>
      </x:c>
      <x:c r="E1976" s="50" t="n">
        <x:v>0</x:v>
      </x:c>
      <x:c r="F1976" s="52" t="str">
        <x:f>IF(OR($C1976="High-confidence innovation-driven",$C1976="Medium-confidence innovation-driven"),1,IF($C1976="Clear alternative-rationale",0,""))</x:f>
      </x:c>
      <x:c r="G1976" s="52" t="str">
        <x:f>IF('Deal_Master_Wide'!$M$285="","",'Deal_Master_Wide'!$M$285)</x:f>
        <x:v>Review</x:v>
      </x:c>
      <x:c r="H1976" s="50" t="str">
        <x:v>The Medicines Co</x:v>
      </x:c>
      <x:c r="I1976" s="50" t="str">
        <x:v>ProFibrix BV</x:v>
      </x:c>
      <x:c r="J1976" s="50" t="n">
        <x:v>2013</x:v>
      </x:c>
      <x:c r="K1976" s="50" t="n">
        <x:v>-3</x:v>
      </x:c>
      <x:c r="L1976" s="50" t="n">
        <x:v>2010</x:v>
      </x:c>
      <x:c r="M1976" s="50" t="n">
        <x:v>0</x:v>
      </x:c>
      <x:c r="N1976" s="50" t="n">
        <x:v>0</x:v>
      </x:c>
      <x:c r="O1976" s="52" t="str">
        <x:f>IF($F1976="","",$F1976*$M1976)</x:f>
      </x:c>
      <x:c r="P1976" s="54" t="str">
        <x:f>IF('Deal_Master_Wide'!$BP$285="","",'Deal_Master_Wide'!$BP$285)</x:f>
      </x:c>
      <x:c r="Q1976" s="54" t="str">
        <x:f>IF('Deal_Master_Wide'!$BW$285="","",'Deal_Master_Wide'!$BW$285)</x:f>
      </x:c>
      <x:c r="R1976" s="54" t="str">
        <x:f>IF('Deal_Master_Wide'!$CD$285="","",'Deal_Master_Wide'!$CD$285)</x:f>
      </x:c>
      <x:c r="S1976" s="54" t="str">
        <x:f>IF('Deal_Master_Wide'!$CK$285="","",'Deal_Master_Wide'!$CK$285)</x:f>
      </x:c>
      <x:c r="T1976" s="54" t="str">
        <x:f>IF('Deal_Master_Wide'!$CR$285="","",'Deal_Master_Wide'!$CR$285)</x:f>
      </x:c>
      <x:c r="U1976" s="54" t="str">
        <x:f>IF('Deal_Master_Wide'!$CY$285="","",'Deal_Master_Wide'!$CY$285)</x:f>
      </x:c>
      <x:c r="V1976" s="56" t="str">
        <x:f>IF('Deal_Master_Wide'!$DF$285="","",'Deal_Master_Wide'!$DF$285)</x:f>
      </x:c>
      <x:c r="W1976" s="56" t="str">
        <x:f>IF('Deal_Master_Wide'!$DM$285="","",'Deal_Master_Wide'!$DM$285)</x:f>
      </x:c>
      <x:c r="X1976" s="56" t="str">
        <x:f>IF('Deal_Master_Wide'!$DT$285="","",'Deal_Master_Wide'!$DT$285)</x:f>
      </x:c>
      <x:c r="Y1976" s="118" t="str">
        <x:f>IF('Deal_Master_Wide'!$EA$285="","",'Deal_Master_Wide'!$EA$285)</x:f>
      </x:c>
      <x:c r="Z1976" s="118" t="str">
        <x:f>IF('Deal_Master_Wide'!$EH$285="","",'Deal_Master_Wide'!$EH$285)</x:f>
      </x:c>
      <x:c r="AA1976" s="52" t="str">
        <x:f>IF('Deal_Master_Wide'!$AL$285="","",'Deal_Master_Wide'!$AL$285)</x:f>
        <x:v>Unknown</x:v>
      </x:c>
      <x:c r="AB1976" s="54" t="n">
        <x:f>IF('Deal_Master_Wide'!$AF$285="","",'Deal_Master_Wide'!$AF$285)</x:f>
        <x:v>140</x:v>
      </x:c>
      <x:c r="AC1976" s="52" t="str">
        <x:f>IF(COUNT($P1976,$Q1976,$R1976,$S1976,$T1976,$U1976,$V1976,$W1976,$X1976)=9,"Yes","No")</x:f>
        <x:v>No</x:v>
      </x:c>
      <x:c r="AD1976" s="52" t="str">
        <x:f>IF(COUNT($Y1976,$Z1976)=2,"Yes","No")</x:f>
        <x:v>No</x:v>
      </x:c>
      <x:c r="AE1976" s="50" t="str"/>
      <x:c r="AF1976" t="str"/>
    </x:row>
    <x:row r="1977" ht="20" customHeight="1">
      <x:c r="A1977" s="50" t="str">
        <x:v>CTL-0283</x:v>
      </x:c>
      <x:c r="B1977" s="50" t="str">
        <x:v>Candidate alternative-rationale group</x:v>
      </x:c>
      <x:c r="C1977" s="52" t="str">
        <x:f>IF('Deal_Master_Wide'!$AU$285="","",'Deal_Master_Wide'!$AU$285)</x:f>
        <x:v>Not reviewed</x:v>
      </x:c>
      <x:c r="D1977" s="52" t="str">
        <x:f>IF('Deal_Master_Wide'!$AV$285="","",'Deal_Master_Wide'!$AV$285)</x:f>
        <x:v>Not assessed</x:v>
      </x:c>
      <x:c r="E1977" s="50" t="n">
        <x:v>0</x:v>
      </x:c>
      <x:c r="F1977" s="52" t="str">
        <x:f>IF(OR($C1977="High-confidence innovation-driven",$C1977="Medium-confidence innovation-driven"),1,IF($C1977="Clear alternative-rationale",0,""))</x:f>
      </x:c>
      <x:c r="G1977" s="52" t="str">
        <x:f>IF('Deal_Master_Wide'!$M$285="","",'Deal_Master_Wide'!$M$285)</x:f>
        <x:v>Review</x:v>
      </x:c>
      <x:c r="H1977" s="50" t="str">
        <x:v>The Medicines Co</x:v>
      </x:c>
      <x:c r="I1977" s="50" t="str">
        <x:v>ProFibrix BV</x:v>
      </x:c>
      <x:c r="J1977" s="50" t="n">
        <x:v>2013</x:v>
      </x:c>
      <x:c r="K1977" s="50" t="n">
        <x:v>-2</x:v>
      </x:c>
      <x:c r="L1977" s="50" t="n">
        <x:v>2011</x:v>
      </x:c>
      <x:c r="M1977" s="50" t="n">
        <x:v>0</x:v>
      </x:c>
      <x:c r="N1977" s="50" t="n">
        <x:v>0</x:v>
      </x:c>
      <x:c r="O1977" s="52" t="str">
        <x:f>IF($F1977="","",$F1977*$M1977)</x:f>
      </x:c>
      <x:c r="P1977" s="54" t="str">
        <x:f>IF('Deal_Master_Wide'!$BQ$285="","",'Deal_Master_Wide'!$BQ$285)</x:f>
      </x:c>
      <x:c r="Q1977" s="54" t="str">
        <x:f>IF('Deal_Master_Wide'!$BX$285="","",'Deal_Master_Wide'!$BX$285)</x:f>
      </x:c>
      <x:c r="R1977" s="54" t="str">
        <x:f>IF('Deal_Master_Wide'!$CE$285="","",'Deal_Master_Wide'!$CE$285)</x:f>
      </x:c>
      <x:c r="S1977" s="54" t="str">
        <x:f>IF('Deal_Master_Wide'!$CL$285="","",'Deal_Master_Wide'!$CL$285)</x:f>
      </x:c>
      <x:c r="T1977" s="54" t="str">
        <x:f>IF('Deal_Master_Wide'!$CS$285="","",'Deal_Master_Wide'!$CS$285)</x:f>
      </x:c>
      <x:c r="U1977" s="54" t="str">
        <x:f>IF('Deal_Master_Wide'!$CZ$285="","",'Deal_Master_Wide'!$CZ$285)</x:f>
      </x:c>
      <x:c r="V1977" s="56" t="str">
        <x:f>IF('Deal_Master_Wide'!$DG$285="","",'Deal_Master_Wide'!$DG$285)</x:f>
      </x:c>
      <x:c r="W1977" s="56" t="str">
        <x:f>IF('Deal_Master_Wide'!$DN$285="","",'Deal_Master_Wide'!$DN$285)</x:f>
      </x:c>
      <x:c r="X1977" s="56" t="str">
        <x:f>IF('Deal_Master_Wide'!$DU$285="","",'Deal_Master_Wide'!$DU$285)</x:f>
      </x:c>
      <x:c r="Y1977" s="118" t="str">
        <x:f>IF('Deal_Master_Wide'!$EB$285="","",'Deal_Master_Wide'!$EB$285)</x:f>
      </x:c>
      <x:c r="Z1977" s="118" t="str">
        <x:f>IF('Deal_Master_Wide'!$EI$285="","",'Deal_Master_Wide'!$EI$285)</x:f>
      </x:c>
      <x:c r="AA1977" s="52" t="str">
        <x:f>IF('Deal_Master_Wide'!$AL$285="","",'Deal_Master_Wide'!$AL$285)</x:f>
        <x:v>Unknown</x:v>
      </x:c>
      <x:c r="AB1977" s="54" t="n">
        <x:f>IF('Deal_Master_Wide'!$AF$285="","",'Deal_Master_Wide'!$AF$285)</x:f>
        <x:v>140</x:v>
      </x:c>
      <x:c r="AC1977" s="52" t="str">
        <x:f>IF(COUNT($P1977,$Q1977,$R1977,$S1977,$T1977,$U1977,$V1977,$W1977,$X1977)=9,"Yes","No")</x:f>
        <x:v>No</x:v>
      </x:c>
      <x:c r="AD1977" s="52" t="str">
        <x:f>IF(COUNT($Y1977,$Z1977)=2,"Yes","No")</x:f>
        <x:v>No</x:v>
      </x:c>
      <x:c r="AE1977" s="50" t="str"/>
      <x:c r="AF1977" t="str"/>
    </x:row>
    <x:row r="1978" ht="20" customHeight="1">
      <x:c r="A1978" s="50" t="str">
        <x:v>CTL-0283</x:v>
      </x:c>
      <x:c r="B1978" s="50" t="str">
        <x:v>Candidate alternative-rationale group</x:v>
      </x:c>
      <x:c r="C1978" s="52" t="str">
        <x:f>IF('Deal_Master_Wide'!$AU$285="","",'Deal_Master_Wide'!$AU$285)</x:f>
        <x:v>Not reviewed</x:v>
      </x:c>
      <x:c r="D1978" s="52" t="str">
        <x:f>IF('Deal_Master_Wide'!$AV$285="","",'Deal_Master_Wide'!$AV$285)</x:f>
        <x:v>Not assessed</x:v>
      </x:c>
      <x:c r="E1978" s="50" t="n">
        <x:v>0</x:v>
      </x:c>
      <x:c r="F1978" s="52" t="str">
        <x:f>IF(OR($C1978="High-confidence innovation-driven",$C1978="Medium-confidence innovation-driven"),1,IF($C1978="Clear alternative-rationale",0,""))</x:f>
      </x:c>
      <x:c r="G1978" s="52" t="str">
        <x:f>IF('Deal_Master_Wide'!$M$285="","",'Deal_Master_Wide'!$M$285)</x:f>
        <x:v>Review</x:v>
      </x:c>
      <x:c r="H1978" s="50" t="str">
        <x:v>The Medicines Co</x:v>
      </x:c>
      <x:c r="I1978" s="50" t="str">
        <x:v>ProFibrix BV</x:v>
      </x:c>
      <x:c r="J1978" s="50" t="n">
        <x:v>2013</x:v>
      </x:c>
      <x:c r="K1978" s="50" t="n">
        <x:v>-1</x:v>
      </x:c>
      <x:c r="L1978" s="50" t="n">
        <x:v>2012</x:v>
      </x:c>
      <x:c r="M1978" s="50" t="n">
        <x:v>0</x:v>
      </x:c>
      <x:c r="N1978" s="50" t="n">
        <x:v>0</x:v>
      </x:c>
      <x:c r="O1978" s="52" t="str">
        <x:f>IF($F1978="","",$F1978*$M1978)</x:f>
      </x:c>
      <x:c r="P1978" s="54" t="str">
        <x:f>IF('Deal_Master_Wide'!$BR$285="","",'Deal_Master_Wide'!$BR$285)</x:f>
      </x:c>
      <x:c r="Q1978" s="54" t="str">
        <x:f>IF('Deal_Master_Wide'!$BY$285="","",'Deal_Master_Wide'!$BY$285)</x:f>
      </x:c>
      <x:c r="R1978" s="54" t="str">
        <x:f>IF('Deal_Master_Wide'!$CF$285="","",'Deal_Master_Wide'!$CF$285)</x:f>
      </x:c>
      <x:c r="S1978" s="54" t="str">
        <x:f>IF('Deal_Master_Wide'!$CM$285="","",'Deal_Master_Wide'!$CM$285)</x:f>
      </x:c>
      <x:c r="T1978" s="54" t="str">
        <x:f>IF('Deal_Master_Wide'!$CT$285="","",'Deal_Master_Wide'!$CT$285)</x:f>
      </x:c>
      <x:c r="U1978" s="54" t="str">
        <x:f>IF('Deal_Master_Wide'!$DA$285="","",'Deal_Master_Wide'!$DA$285)</x:f>
      </x:c>
      <x:c r="V1978" s="56" t="str">
        <x:f>IF('Deal_Master_Wide'!$DH$285="","",'Deal_Master_Wide'!$DH$285)</x:f>
      </x:c>
      <x:c r="W1978" s="56" t="str">
        <x:f>IF('Deal_Master_Wide'!$DO$285="","",'Deal_Master_Wide'!$DO$285)</x:f>
      </x:c>
      <x:c r="X1978" s="56" t="str">
        <x:f>IF('Deal_Master_Wide'!$DV$285="","",'Deal_Master_Wide'!$DV$285)</x:f>
      </x:c>
      <x:c r="Y1978" s="118" t="str">
        <x:f>IF('Deal_Master_Wide'!$EC$285="","",'Deal_Master_Wide'!$EC$285)</x:f>
      </x:c>
      <x:c r="Z1978" s="118" t="str">
        <x:f>IF('Deal_Master_Wide'!$EJ$285="","",'Deal_Master_Wide'!$EJ$285)</x:f>
      </x:c>
      <x:c r="AA1978" s="52" t="str">
        <x:f>IF('Deal_Master_Wide'!$AL$285="","",'Deal_Master_Wide'!$AL$285)</x:f>
        <x:v>Unknown</x:v>
      </x:c>
      <x:c r="AB1978" s="54" t="n">
        <x:f>IF('Deal_Master_Wide'!$AF$285="","",'Deal_Master_Wide'!$AF$285)</x:f>
        <x:v>140</x:v>
      </x:c>
      <x:c r="AC1978" s="52" t="str">
        <x:f>IF(COUNT($P1978,$Q1978,$R1978,$S1978,$T1978,$U1978,$V1978,$W1978,$X1978)=9,"Yes","No")</x:f>
        <x:v>No</x:v>
      </x:c>
      <x:c r="AD1978" s="52" t="str">
        <x:f>IF(COUNT($Y1978,$Z1978)=2,"Yes","No")</x:f>
        <x:v>No</x:v>
      </x:c>
      <x:c r="AE1978" s="50" t="str"/>
      <x:c r="AF1978" t="str"/>
    </x:row>
    <x:row r="1979" ht="20" customHeight="1">
      <x:c r="A1979" s="50" t="str">
        <x:v>CTL-0283</x:v>
      </x:c>
      <x:c r="B1979" s="50" t="str">
        <x:v>Candidate alternative-rationale group</x:v>
      </x:c>
      <x:c r="C1979" s="52" t="str">
        <x:f>IF('Deal_Master_Wide'!$AU$285="","",'Deal_Master_Wide'!$AU$285)</x:f>
        <x:v>Not reviewed</x:v>
      </x:c>
      <x:c r="D1979" s="52" t="str">
        <x:f>IF('Deal_Master_Wide'!$AV$285="","",'Deal_Master_Wide'!$AV$285)</x:f>
        <x:v>Not assessed</x:v>
      </x:c>
      <x:c r="E1979" s="50" t="n">
        <x:v>0</x:v>
      </x:c>
      <x:c r="F1979" s="52" t="str">
        <x:f>IF(OR($C1979="High-confidence innovation-driven",$C1979="Medium-confidence innovation-driven"),1,IF($C1979="Clear alternative-rationale",0,""))</x:f>
      </x:c>
      <x:c r="G1979" s="52" t="str">
        <x:f>IF('Deal_Master_Wide'!$M$285="","",'Deal_Master_Wide'!$M$285)</x:f>
        <x:v>Review</x:v>
      </x:c>
      <x:c r="H1979" s="50" t="str">
        <x:v>The Medicines Co</x:v>
      </x:c>
      <x:c r="I1979" s="50" t="str">
        <x:v>ProFibrix BV</x:v>
      </x:c>
      <x:c r="J1979" s="50" t="n">
        <x:v>2013</x:v>
      </x:c>
      <x:c r="K1979" s="50" t="n">
        <x:v>0</x:v>
      </x:c>
      <x:c r="L1979" s="50" t="n">
        <x:v>2013</x:v>
      </x:c>
      <x:c r="M1979" s="50" t="n">
        <x:v>0</x:v>
      </x:c>
      <x:c r="N1979" s="50" t="n">
        <x:v>1</x:v>
      </x:c>
      <x:c r="O1979" s="52" t="str">
        <x:f>IF($F1979="","",$F1979*$M1979)</x:f>
      </x:c>
      <x:c r="P1979" s="54" t="str">
        <x:f>IF('Deal_Master_Wide'!$BS$285="","",'Deal_Master_Wide'!$BS$285)</x:f>
      </x:c>
      <x:c r="Q1979" s="54" t="str">
        <x:f>IF('Deal_Master_Wide'!$BZ$285="","",'Deal_Master_Wide'!$BZ$285)</x:f>
      </x:c>
      <x:c r="R1979" s="54" t="str">
        <x:f>IF('Deal_Master_Wide'!$CG$285="","",'Deal_Master_Wide'!$CG$285)</x:f>
      </x:c>
      <x:c r="S1979" s="54" t="str">
        <x:f>IF('Deal_Master_Wide'!$CN$285="","",'Deal_Master_Wide'!$CN$285)</x:f>
      </x:c>
      <x:c r="T1979" s="54" t="str">
        <x:f>IF('Deal_Master_Wide'!$CU$285="","",'Deal_Master_Wide'!$CU$285)</x:f>
      </x:c>
      <x:c r="U1979" s="54" t="str">
        <x:f>IF('Deal_Master_Wide'!$DB$285="","",'Deal_Master_Wide'!$DB$285)</x:f>
      </x:c>
      <x:c r="V1979" s="56" t="str">
        <x:f>IF('Deal_Master_Wide'!$DI$285="","",'Deal_Master_Wide'!$DI$285)</x:f>
      </x:c>
      <x:c r="W1979" s="56" t="str">
        <x:f>IF('Deal_Master_Wide'!$DP$285="","",'Deal_Master_Wide'!$DP$285)</x:f>
      </x:c>
      <x:c r="X1979" s="56" t="str">
        <x:f>IF('Deal_Master_Wide'!$DW$285="","",'Deal_Master_Wide'!$DW$285)</x:f>
      </x:c>
      <x:c r="Y1979" s="118" t="str">
        <x:f>IF('Deal_Master_Wide'!$ED$285="","",'Deal_Master_Wide'!$ED$285)</x:f>
      </x:c>
      <x:c r="Z1979" s="118" t="str">
        <x:f>IF('Deal_Master_Wide'!$EK$285="","",'Deal_Master_Wide'!$EK$285)</x:f>
      </x:c>
      <x:c r="AA1979" s="52" t="str">
        <x:f>IF('Deal_Master_Wide'!$AL$285="","",'Deal_Master_Wide'!$AL$285)</x:f>
        <x:v>Unknown</x:v>
      </x:c>
      <x:c r="AB1979" s="54" t="n">
        <x:f>IF('Deal_Master_Wide'!$AF$285="","",'Deal_Master_Wide'!$AF$285)</x:f>
        <x:v>140</x:v>
      </x:c>
      <x:c r="AC1979" s="52" t="str">
        <x:f>IF(COUNT($P1979,$Q1979,$R1979,$S1979,$T1979,$U1979,$V1979,$W1979,$X1979)=9,"Yes","No")</x:f>
        <x:v>No</x:v>
      </x:c>
      <x:c r="AD1979" s="52" t="str">
        <x:f>IF(COUNT($Y1979,$Z1979)=2,"Yes","No")</x:f>
        <x:v>No</x:v>
      </x:c>
      <x:c r="AE1979" s="50" t="str"/>
      <x:c r="AF1979" t="str"/>
    </x:row>
    <x:row r="1980" ht="20" customHeight="1">
      <x:c r="A1980" s="50" t="str">
        <x:v>CTL-0283</x:v>
      </x:c>
      <x:c r="B1980" s="50" t="str">
        <x:v>Candidate alternative-rationale group</x:v>
      </x:c>
      <x:c r="C1980" s="52" t="str">
        <x:f>IF('Deal_Master_Wide'!$AU$285="","",'Deal_Master_Wide'!$AU$285)</x:f>
        <x:v>Not reviewed</x:v>
      </x:c>
      <x:c r="D1980" s="52" t="str">
        <x:f>IF('Deal_Master_Wide'!$AV$285="","",'Deal_Master_Wide'!$AV$285)</x:f>
        <x:v>Not assessed</x:v>
      </x:c>
      <x:c r="E1980" s="50" t="n">
        <x:v>0</x:v>
      </x:c>
      <x:c r="F1980" s="52" t="str">
        <x:f>IF(OR($C1980="High-confidence innovation-driven",$C1980="Medium-confidence innovation-driven"),1,IF($C1980="Clear alternative-rationale",0,""))</x:f>
      </x:c>
      <x:c r="G1980" s="52" t="str">
        <x:f>IF('Deal_Master_Wide'!$M$285="","",'Deal_Master_Wide'!$M$285)</x:f>
        <x:v>Review</x:v>
      </x:c>
      <x:c r="H1980" s="50" t="str">
        <x:v>The Medicines Co</x:v>
      </x:c>
      <x:c r="I1980" s="50" t="str">
        <x:v>ProFibrix BV</x:v>
      </x:c>
      <x:c r="J1980" s="50" t="n">
        <x:v>2013</x:v>
      </x:c>
      <x:c r="K1980" s="50" t="n">
        <x:v>1</x:v>
      </x:c>
      <x:c r="L1980" s="50" t="n">
        <x:v>2014</x:v>
      </x:c>
      <x:c r="M1980" s="50" t="n">
        <x:v>1</x:v>
      </x:c>
      <x:c r="N1980" s="50" t="n">
        <x:v>1</x:v>
      </x:c>
      <x:c r="O1980" s="52" t="str">
        <x:f>IF($F1980="","",$F1980*$M1980)</x:f>
      </x:c>
      <x:c r="P1980" s="54" t="str">
        <x:f>IF('Deal_Master_Wide'!$BT$285="","",'Deal_Master_Wide'!$BT$285)</x:f>
      </x:c>
      <x:c r="Q1980" s="54" t="str">
        <x:f>IF('Deal_Master_Wide'!$CA$285="","",'Deal_Master_Wide'!$CA$285)</x:f>
      </x:c>
      <x:c r="R1980" s="54" t="str">
        <x:f>IF('Deal_Master_Wide'!$CH$285="","",'Deal_Master_Wide'!$CH$285)</x:f>
      </x:c>
      <x:c r="S1980" s="54" t="str">
        <x:f>IF('Deal_Master_Wide'!$CO$285="","",'Deal_Master_Wide'!$CO$285)</x:f>
      </x:c>
      <x:c r="T1980" s="54" t="str">
        <x:f>IF('Deal_Master_Wide'!$CV$285="","",'Deal_Master_Wide'!$CV$285)</x:f>
      </x:c>
      <x:c r="U1980" s="54" t="str">
        <x:f>IF('Deal_Master_Wide'!$DC$285="","",'Deal_Master_Wide'!$DC$285)</x:f>
      </x:c>
      <x:c r="V1980" s="56" t="str">
        <x:f>IF('Deal_Master_Wide'!$DJ$285="","",'Deal_Master_Wide'!$DJ$285)</x:f>
      </x:c>
      <x:c r="W1980" s="56" t="str">
        <x:f>IF('Deal_Master_Wide'!$DQ$285="","",'Deal_Master_Wide'!$DQ$285)</x:f>
      </x:c>
      <x:c r="X1980" s="56" t="str">
        <x:f>IF('Deal_Master_Wide'!$DX$285="","",'Deal_Master_Wide'!$DX$285)</x:f>
      </x:c>
      <x:c r="Y1980" s="118" t="str">
        <x:f>IF('Deal_Master_Wide'!$EE$285="","",'Deal_Master_Wide'!$EE$285)</x:f>
      </x:c>
      <x:c r="Z1980" s="118" t="str">
        <x:f>IF('Deal_Master_Wide'!$EL$285="","",'Deal_Master_Wide'!$EL$285)</x:f>
      </x:c>
      <x:c r="AA1980" s="52" t="str">
        <x:f>IF('Deal_Master_Wide'!$AL$285="","",'Deal_Master_Wide'!$AL$285)</x:f>
        <x:v>Unknown</x:v>
      </x:c>
      <x:c r="AB1980" s="54" t="n">
        <x:f>IF('Deal_Master_Wide'!$AF$285="","",'Deal_Master_Wide'!$AF$285)</x:f>
        <x:v>140</x:v>
      </x:c>
      <x:c r="AC1980" s="52" t="str">
        <x:f>IF(COUNT($P1980,$Q1980,$R1980,$S1980,$T1980,$U1980,$V1980,$W1980,$X1980)=9,"Yes","No")</x:f>
        <x:v>No</x:v>
      </x:c>
      <x:c r="AD1980" s="52" t="str">
        <x:f>IF(COUNT($Y1980,$Z1980)=2,"Yes","No")</x:f>
        <x:v>No</x:v>
      </x:c>
      <x:c r="AE1980" s="50" t="str"/>
      <x:c r="AF1980" t="str"/>
    </x:row>
    <x:row r="1981" ht="20" customHeight="1">
      <x:c r="A1981" s="50" t="str">
        <x:v>CTL-0283</x:v>
      </x:c>
      <x:c r="B1981" s="50" t="str">
        <x:v>Candidate alternative-rationale group</x:v>
      </x:c>
      <x:c r="C1981" s="52" t="str">
        <x:f>IF('Deal_Master_Wide'!$AU$285="","",'Deal_Master_Wide'!$AU$285)</x:f>
        <x:v>Not reviewed</x:v>
      </x:c>
      <x:c r="D1981" s="52" t="str">
        <x:f>IF('Deal_Master_Wide'!$AV$285="","",'Deal_Master_Wide'!$AV$285)</x:f>
        <x:v>Not assessed</x:v>
      </x:c>
      <x:c r="E1981" s="50" t="n">
        <x:v>0</x:v>
      </x:c>
      <x:c r="F1981" s="52" t="str">
        <x:f>IF(OR($C1981="High-confidence innovation-driven",$C1981="Medium-confidence innovation-driven"),1,IF($C1981="Clear alternative-rationale",0,""))</x:f>
      </x:c>
      <x:c r="G1981" s="52" t="str">
        <x:f>IF('Deal_Master_Wide'!$M$285="","",'Deal_Master_Wide'!$M$285)</x:f>
        <x:v>Review</x:v>
      </x:c>
      <x:c r="H1981" s="50" t="str">
        <x:v>The Medicines Co</x:v>
      </x:c>
      <x:c r="I1981" s="50" t="str">
        <x:v>ProFibrix BV</x:v>
      </x:c>
      <x:c r="J1981" s="50" t="n">
        <x:v>2013</x:v>
      </x:c>
      <x:c r="K1981" s="50" t="n">
        <x:v>2</x:v>
      </x:c>
      <x:c r="L1981" s="50" t="n">
        <x:v>2015</x:v>
      </x:c>
      <x:c r="M1981" s="50" t="n">
        <x:v>1</x:v>
      </x:c>
      <x:c r="N1981" s="50" t="n">
        <x:v>1</x:v>
      </x:c>
      <x:c r="O1981" s="52" t="str">
        <x:f>IF($F1981="","",$F1981*$M1981)</x:f>
      </x:c>
      <x:c r="P1981" s="54" t="str">
        <x:f>IF('Deal_Master_Wide'!$BU$285="","",'Deal_Master_Wide'!$BU$285)</x:f>
      </x:c>
      <x:c r="Q1981" s="54" t="str">
        <x:f>IF('Deal_Master_Wide'!$CB$285="","",'Deal_Master_Wide'!$CB$285)</x:f>
      </x:c>
      <x:c r="R1981" s="54" t="str">
        <x:f>IF('Deal_Master_Wide'!$CI$285="","",'Deal_Master_Wide'!$CI$285)</x:f>
      </x:c>
      <x:c r="S1981" s="54" t="str">
        <x:f>IF('Deal_Master_Wide'!$CP$285="","",'Deal_Master_Wide'!$CP$285)</x:f>
      </x:c>
      <x:c r="T1981" s="54" t="str">
        <x:f>IF('Deal_Master_Wide'!$CW$285="","",'Deal_Master_Wide'!$CW$285)</x:f>
      </x:c>
      <x:c r="U1981" s="54" t="str">
        <x:f>IF('Deal_Master_Wide'!$DD$285="","",'Deal_Master_Wide'!$DD$285)</x:f>
      </x:c>
      <x:c r="V1981" s="56" t="str">
        <x:f>IF('Deal_Master_Wide'!$DK$285="","",'Deal_Master_Wide'!$DK$285)</x:f>
      </x:c>
      <x:c r="W1981" s="56" t="str">
        <x:f>IF('Deal_Master_Wide'!$DR$285="","",'Deal_Master_Wide'!$DR$285)</x:f>
      </x:c>
      <x:c r="X1981" s="56" t="str">
        <x:f>IF('Deal_Master_Wide'!$DY$285="","",'Deal_Master_Wide'!$DY$285)</x:f>
      </x:c>
      <x:c r="Y1981" s="118" t="str">
        <x:f>IF('Deal_Master_Wide'!$EF$285="","",'Deal_Master_Wide'!$EF$285)</x:f>
      </x:c>
      <x:c r="Z1981" s="118" t="str">
        <x:f>IF('Deal_Master_Wide'!$EM$285="","",'Deal_Master_Wide'!$EM$285)</x:f>
      </x:c>
      <x:c r="AA1981" s="52" t="str">
        <x:f>IF('Deal_Master_Wide'!$AL$285="","",'Deal_Master_Wide'!$AL$285)</x:f>
        <x:v>Unknown</x:v>
      </x:c>
      <x:c r="AB1981" s="54" t="n">
        <x:f>IF('Deal_Master_Wide'!$AF$285="","",'Deal_Master_Wide'!$AF$285)</x:f>
        <x:v>140</x:v>
      </x:c>
      <x:c r="AC1981" s="52" t="str">
        <x:f>IF(COUNT($P1981,$Q1981,$R1981,$S1981,$T1981,$U1981,$V1981,$W1981,$X1981)=9,"Yes","No")</x:f>
        <x:v>No</x:v>
      </x:c>
      <x:c r="AD1981" s="52" t="str">
        <x:f>IF(COUNT($Y1981,$Z1981)=2,"Yes","No")</x:f>
        <x:v>No</x:v>
      </x:c>
      <x:c r="AE1981" s="50" t="str"/>
      <x:c r="AF1981" t="str"/>
    </x:row>
    <x:row r="1982" ht="20" customHeight="1">
      <x:c r="A1982" s="50" t="str">
        <x:v>CTL-0283</x:v>
      </x:c>
      <x:c r="B1982" s="50" t="str">
        <x:v>Candidate alternative-rationale group</x:v>
      </x:c>
      <x:c r="C1982" s="52" t="str">
        <x:f>IF('Deal_Master_Wide'!$AU$285="","",'Deal_Master_Wide'!$AU$285)</x:f>
        <x:v>Not reviewed</x:v>
      </x:c>
      <x:c r="D1982" s="52" t="str">
        <x:f>IF('Deal_Master_Wide'!$AV$285="","",'Deal_Master_Wide'!$AV$285)</x:f>
        <x:v>Not assessed</x:v>
      </x:c>
      <x:c r="E1982" s="50" t="n">
        <x:v>0</x:v>
      </x:c>
      <x:c r="F1982" s="52" t="str">
        <x:f>IF(OR($C1982="High-confidence innovation-driven",$C1982="Medium-confidence innovation-driven"),1,IF($C1982="Clear alternative-rationale",0,""))</x:f>
      </x:c>
      <x:c r="G1982" s="52" t="str">
        <x:f>IF('Deal_Master_Wide'!$M$285="","",'Deal_Master_Wide'!$M$285)</x:f>
        <x:v>Review</x:v>
      </x:c>
      <x:c r="H1982" s="50" t="str">
        <x:v>The Medicines Co</x:v>
      </x:c>
      <x:c r="I1982" s="50" t="str">
        <x:v>ProFibrix BV</x:v>
      </x:c>
      <x:c r="J1982" s="50" t="n">
        <x:v>2013</x:v>
      </x:c>
      <x:c r="K1982" s="50" t="n">
        <x:v>3</x:v>
      </x:c>
      <x:c r="L1982" s="50" t="n">
        <x:v>2016</x:v>
      </x:c>
      <x:c r="M1982" s="50" t="n">
        <x:v>1</x:v>
      </x:c>
      <x:c r="N1982" s="50" t="n">
        <x:v>1</x:v>
      </x:c>
      <x:c r="O1982" s="52" t="str">
        <x:f>IF($F1982="","",$F1982*$M1982)</x:f>
      </x:c>
      <x:c r="P1982" s="54" t="str">
        <x:f>IF('Deal_Master_Wide'!$BV$285="","",'Deal_Master_Wide'!$BV$285)</x:f>
      </x:c>
      <x:c r="Q1982" s="54" t="str">
        <x:f>IF('Deal_Master_Wide'!$CC$285="","",'Deal_Master_Wide'!$CC$285)</x:f>
      </x:c>
      <x:c r="R1982" s="54" t="str">
        <x:f>IF('Deal_Master_Wide'!$CJ$285="","",'Deal_Master_Wide'!$CJ$285)</x:f>
      </x:c>
      <x:c r="S1982" s="54" t="str">
        <x:f>IF('Deal_Master_Wide'!$CQ$285="","",'Deal_Master_Wide'!$CQ$285)</x:f>
      </x:c>
      <x:c r="T1982" s="54" t="str">
        <x:f>IF('Deal_Master_Wide'!$CX$285="","",'Deal_Master_Wide'!$CX$285)</x:f>
      </x:c>
      <x:c r="U1982" s="54" t="str">
        <x:f>IF('Deal_Master_Wide'!$DE$285="","",'Deal_Master_Wide'!$DE$285)</x:f>
      </x:c>
      <x:c r="V1982" s="56" t="str">
        <x:f>IF('Deal_Master_Wide'!$DL$285="","",'Deal_Master_Wide'!$DL$285)</x:f>
      </x:c>
      <x:c r="W1982" s="56" t="str">
        <x:f>IF('Deal_Master_Wide'!$DS$285="","",'Deal_Master_Wide'!$DS$285)</x:f>
      </x:c>
      <x:c r="X1982" s="56" t="str">
        <x:f>IF('Deal_Master_Wide'!$DZ$285="","",'Deal_Master_Wide'!$DZ$285)</x:f>
      </x:c>
      <x:c r="Y1982" s="118" t="str">
        <x:f>IF('Deal_Master_Wide'!$EG$285="","",'Deal_Master_Wide'!$EG$285)</x:f>
      </x:c>
      <x:c r="Z1982" s="118" t="str">
        <x:f>IF('Deal_Master_Wide'!$EN$285="","",'Deal_Master_Wide'!$EN$285)</x:f>
      </x:c>
      <x:c r="AA1982" s="52" t="str">
        <x:f>IF('Deal_Master_Wide'!$AL$285="","",'Deal_Master_Wide'!$AL$285)</x:f>
        <x:v>Unknown</x:v>
      </x:c>
      <x:c r="AB1982" s="54" t="n">
        <x:f>IF('Deal_Master_Wide'!$AF$285="","",'Deal_Master_Wide'!$AF$285)</x:f>
        <x:v>140</x:v>
      </x:c>
      <x:c r="AC1982" s="52" t="str">
        <x:f>IF(COUNT($P1982,$Q1982,$R1982,$S1982,$T1982,$U1982,$V1982,$W1982,$X1982)=9,"Yes","No")</x:f>
        <x:v>No</x:v>
      </x:c>
      <x:c r="AD1982" s="52" t="str">
        <x:f>IF(COUNT($Y1982,$Z1982)=2,"Yes","No")</x:f>
        <x:v>No</x:v>
      </x:c>
      <x:c r="AE1982" s="50" t="str"/>
      <x:c r="AF1982" t="str"/>
    </x:row>
    <x:row r="1983" ht="20" customHeight="1">
      <x:c r="A1983" s="50" t="str">
        <x:v>CTL-0284</x:v>
      </x:c>
      <x:c r="B1983" s="50" t="str">
        <x:v>Candidate alternative-rationale group</x:v>
      </x:c>
      <x:c r="C1983" s="52" t="str">
        <x:f>IF('Deal_Master_Wide'!$AU$286="","",'Deal_Master_Wide'!$AU$286)</x:f>
        <x:v>Not reviewed</x:v>
      </x:c>
      <x:c r="D1983" s="52" t="str">
        <x:f>IF('Deal_Master_Wide'!$AV$286="","",'Deal_Master_Wide'!$AV$286)</x:f>
        <x:v>Not assessed</x:v>
      </x:c>
      <x:c r="E1983" s="50" t="n">
        <x:v>0</x:v>
      </x:c>
      <x:c r="F1983" s="52" t="str">
        <x:f>IF(OR($C1983="High-confidence innovation-driven",$C1983="Medium-confidence innovation-driven"),1,IF($C1983="Clear alternative-rationale",0,""))</x:f>
      </x:c>
      <x:c r="G1983" s="52" t="str">
        <x:f>IF('Deal_Master_Wide'!$M$286="","",'Deal_Master_Wide'!$M$286)</x:f>
        <x:v>Review</x:v>
      </x:c>
      <x:c r="H1983" s="50" t="str">
        <x:v>GSK plc.</x:v>
      </x:c>
      <x:c r="I1983" s="50" t="str">
        <x:v>ReiThera Srl</x:v>
      </x:c>
      <x:c r="J1983" s="50" t="n">
        <x:v>2013</x:v>
      </x:c>
      <x:c r="K1983" s="50" t="n">
        <x:v>-3</x:v>
      </x:c>
      <x:c r="L1983" s="50" t="n">
        <x:v>2010</x:v>
      </x:c>
      <x:c r="M1983" s="50" t="n">
        <x:v>0</x:v>
      </x:c>
      <x:c r="N1983" s="50" t="n">
        <x:v>0</x:v>
      </x:c>
      <x:c r="O1983" s="52" t="str">
        <x:f>IF($F1983="","",$F1983*$M1983)</x:f>
      </x:c>
      <x:c r="P1983" s="54" t="n">
        <x:f>IF('Deal_Master_Wide'!$BP$286="","",'Deal_Master_Wide'!$BP$286)</x:f>
        <x:v>33112.4809</x:v>
      </x:c>
      <x:c r="Q1983" s="54" t="n">
        <x:f>IF('Deal_Master_Wide'!$BW$286="","",'Deal_Master_Wide'!$BW$286)</x:f>
        <x:v>6050.5618</x:v>
      </x:c>
      <x:c r="R1983" s="54" t="n">
        <x:f>IF('Deal_Master_Wide'!$CD$286="","",'Deal_Master_Wide'!$CD$286)</x:f>
        <x:v>1905.6704</x:v>
      </x:c>
      <x:c r="S1983" s="54" t="n">
        <x:f>IF('Deal_Master_Wide'!$CK$286="","",'Deal_Master_Wide'!$CK$286)</x:f>
        <x:v>49259.908</x:v>
      </x:c>
      <x:c r="T1983" s="54" t="n">
        <x:f>IF('Deal_Master_Wide'!$CR$286="","",'Deal_Master_Wide'!$CR$286)</x:f>
        <x:v>17613.654</x:v>
      </x:c>
      <x:c r="U1983" s="54" t="n">
        <x:f>IF('Deal_Master_Wide'!$CY$286="","",'Deal_Master_Wide'!$CY$286)</x:f>
        <x:v>4623.0584</x:v>
      </x:c>
      <x:c r="V1983" s="56" t="n">
        <x:f>IF('Deal_Master_Wide'!$DF$286="","",'Deal_Master_Wide'!$DF$286)</x:f>
        <x:v>3.8405</x:v>
      </x:c>
      <x:c r="W1983" s="56" t="n">
        <x:f>IF('Deal_Master_Wide'!$DM$286="","",'Deal_Master_Wide'!$DM$286)</x:f>
        <x:v>18.2728</x:v>
      </x:c>
      <x:c r="X1983" s="56" t="n">
        <x:f>IF('Deal_Master_Wide'!$DT$286="","",'Deal_Master_Wide'!$DT$286)</x:f>
        <x:v>35.7566</x:v>
      </x:c>
      <x:c r="Y1983" s="118" t="str">
        <x:f>IF('Deal_Master_Wide'!$EA$286="","",'Deal_Master_Wide'!$EA$286)</x:f>
      </x:c>
      <x:c r="Z1983" s="118" t="str">
        <x:f>IF('Deal_Master_Wide'!$EH$286="","",'Deal_Master_Wide'!$EH$286)</x:f>
      </x:c>
      <x:c r="AA1983" s="52" t="str">
        <x:f>IF('Deal_Master_Wide'!$AL$286="","",'Deal_Master_Wide'!$AL$286)</x:f>
        <x:v>Unknown</x:v>
      </x:c>
      <x:c r="AB1983" s="54" t="n">
        <x:f>IF('Deal_Master_Wide'!$AF$286="","",'Deal_Master_Wide'!$AF$286)</x:f>
        <x:v>325</x:v>
      </x:c>
      <x:c r="AC1983" s="52" t="str">
        <x:f>IF(COUNT($P1983,$Q1983,$R1983,$S1983,$T1983,$U1983,$V1983,$W1983,$X1983)=9,"Yes","No")</x:f>
        <x:v>Yes</x:v>
      </x:c>
      <x:c r="AD1983" s="52" t="str">
        <x:f>IF(COUNT($Y1983,$Z1983)=2,"Yes","No")</x:f>
        <x:v>No</x:v>
      </x:c>
      <x:c r="AE1983" s="50" t="str"/>
      <x:c r="AF1983" t="str"/>
    </x:row>
    <x:row r="1984" ht="20" customHeight="1">
      <x:c r="A1984" s="50" t="str">
        <x:v>CTL-0284</x:v>
      </x:c>
      <x:c r="B1984" s="50" t="str">
        <x:v>Candidate alternative-rationale group</x:v>
      </x:c>
      <x:c r="C1984" s="52" t="str">
        <x:f>IF('Deal_Master_Wide'!$AU$286="","",'Deal_Master_Wide'!$AU$286)</x:f>
        <x:v>Not reviewed</x:v>
      </x:c>
      <x:c r="D1984" s="52" t="str">
        <x:f>IF('Deal_Master_Wide'!$AV$286="","",'Deal_Master_Wide'!$AV$286)</x:f>
        <x:v>Not assessed</x:v>
      </x:c>
      <x:c r="E1984" s="50" t="n">
        <x:v>0</x:v>
      </x:c>
      <x:c r="F1984" s="52" t="str">
        <x:f>IF(OR($C1984="High-confidence innovation-driven",$C1984="Medium-confidence innovation-driven"),1,IF($C1984="Clear alternative-rationale",0,""))</x:f>
      </x:c>
      <x:c r="G1984" s="52" t="str">
        <x:f>IF('Deal_Master_Wide'!$M$286="","",'Deal_Master_Wide'!$M$286)</x:f>
        <x:v>Review</x:v>
      </x:c>
      <x:c r="H1984" s="50" t="str">
        <x:v>GSK plc.</x:v>
      </x:c>
      <x:c r="I1984" s="50" t="str">
        <x:v>ReiThera Srl</x:v>
      </x:c>
      <x:c r="J1984" s="50" t="n">
        <x:v>2013</x:v>
      </x:c>
      <x:c r="K1984" s="50" t="n">
        <x:v>-2</x:v>
      </x:c>
      <x:c r="L1984" s="50" t="n">
        <x:v>2011</x:v>
      </x:c>
      <x:c r="M1984" s="50" t="n">
        <x:v>0</x:v>
      </x:c>
      <x:c r="N1984" s="50" t="n">
        <x:v>0</x:v>
      </x:c>
      <x:c r="O1984" s="52" t="str">
        <x:f>IF($F1984="","",$F1984*$M1984)</x:f>
      </x:c>
      <x:c r="P1984" s="54" t="n">
        <x:f>IF('Deal_Master_Wide'!$BQ$286="","",'Deal_Master_Wide'!$BQ$286)</x:f>
        <x:v>31564.1246</x:v>
      </x:c>
      <x:c r="Q1984" s="54" t="n">
        <x:f>IF('Deal_Master_Wide'!$BX$286="","",'Deal_Master_Wide'!$BX$286)</x:f>
        <x:v>9666.2034</x:v>
      </x:c>
      <x:c r="R1984" s="54" t="n">
        <x:f>IF('Deal_Master_Wide'!$CE$286="","",'Deal_Master_Wide'!$CE$286)</x:f>
        <x:v>6063.4191</x:v>
      </x:c>
      <x:c r="S1984" s="54" t="n">
        <x:f>IF('Deal_Master_Wide'!$CL$286="","",'Deal_Master_Wide'!$CL$286)</x:f>
        <x:v>49159.7006</x:v>
      </x:c>
      <x:c r="T1984" s="54" t="n">
        <x:f>IF('Deal_Master_Wide'!$CS$286="","",'Deal_Master_Wide'!$CS$286)</x:f>
        <x:v>17831.76</x:v>
      </x:c>
      <x:c r="U1984" s="54" t="n">
        <x:f>IF('Deal_Master_Wide'!$CZ$286="","",'Deal_Master_Wide'!$CZ$286)</x:f>
        <x:v>4396.8721</x:v>
      </x:c>
      <x:c r="V1984" s="56" t="n">
        <x:f>IF('Deal_Master_Wide'!$DG$286="","",'Deal_Master_Wide'!$DG$286)</x:f>
        <x:v>12.6299</x:v>
      </x:c>
      <x:c r="W1984" s="56" t="n">
        <x:f>IF('Deal_Master_Wide'!$DN$286="","",'Deal_Master_Wide'!$DN$286)</x:f>
        <x:v>30.624</x:v>
      </x:c>
      <x:c r="X1984" s="56" t="n">
        <x:f>IF('Deal_Master_Wide'!$DU$286="","",'Deal_Master_Wide'!$DU$286)</x:f>
        <x:v>36.2731</x:v>
      </x:c>
      <x:c r="Y1984" s="118" t="n">
        <x:f>IF('Deal_Master_Wide'!$EB$286="","",'Deal_Master_Wide'!$EB$286)</x:f>
        <x:v>1</x:v>
      </x:c>
      <x:c r="Z1984" s="118" t="str">
        <x:f>IF('Deal_Master_Wide'!$EI$286="","",'Deal_Master_Wide'!$EI$286)</x:f>
      </x:c>
      <x:c r="AA1984" s="52" t="str">
        <x:f>IF('Deal_Master_Wide'!$AL$286="","",'Deal_Master_Wide'!$AL$286)</x:f>
        <x:v>Unknown</x:v>
      </x:c>
      <x:c r="AB1984" s="54" t="n">
        <x:f>IF('Deal_Master_Wide'!$AF$286="","",'Deal_Master_Wide'!$AF$286)</x:f>
        <x:v>325</x:v>
      </x:c>
      <x:c r="AC1984" s="52" t="str">
        <x:f>IF(COUNT($P1984,$Q1984,$R1984,$S1984,$T1984,$U1984,$V1984,$W1984,$X1984)=9,"Yes","No")</x:f>
        <x:v>Yes</x:v>
      </x:c>
      <x:c r="AD1984" s="52" t="str">
        <x:f>IF(COUNT($Y1984,$Z1984)=2,"Yes","No")</x:f>
        <x:v>No</x:v>
      </x:c>
      <x:c r="AE1984" s="50" t="str"/>
      <x:c r="AF1984" t="str"/>
    </x:row>
    <x:row r="1985" ht="20" customHeight="1">
      <x:c r="A1985" s="50" t="str">
        <x:v>CTL-0284</x:v>
      </x:c>
      <x:c r="B1985" s="50" t="str">
        <x:v>Candidate alternative-rationale group</x:v>
      </x:c>
      <x:c r="C1985" s="52" t="str">
        <x:f>IF('Deal_Master_Wide'!$AU$286="","",'Deal_Master_Wide'!$AU$286)</x:f>
        <x:v>Not reviewed</x:v>
      </x:c>
      <x:c r="D1985" s="52" t="str">
        <x:f>IF('Deal_Master_Wide'!$AV$286="","",'Deal_Master_Wide'!$AV$286)</x:f>
        <x:v>Not assessed</x:v>
      </x:c>
      <x:c r="E1985" s="50" t="n">
        <x:v>0</x:v>
      </x:c>
      <x:c r="F1985" s="52" t="str">
        <x:f>IF(OR($C1985="High-confidence innovation-driven",$C1985="Medium-confidence innovation-driven"),1,IF($C1985="Clear alternative-rationale",0,""))</x:f>
      </x:c>
      <x:c r="G1985" s="52" t="str">
        <x:f>IF('Deal_Master_Wide'!$M$286="","",'Deal_Master_Wide'!$M$286)</x:f>
        <x:v>Review</x:v>
      </x:c>
      <x:c r="H1985" s="50" t="str">
        <x:v>GSK plc.</x:v>
      </x:c>
      <x:c r="I1985" s="50" t="str">
        <x:v>ReiThera Srl</x:v>
      </x:c>
      <x:c r="J1985" s="50" t="n">
        <x:v>2013</x:v>
      </x:c>
      <x:c r="K1985" s="50" t="n">
        <x:v>-1</x:v>
      </x:c>
      <x:c r="L1985" s="50" t="n">
        <x:v>2012</x:v>
      </x:c>
      <x:c r="M1985" s="50" t="n">
        <x:v>0</x:v>
      </x:c>
      <x:c r="N1985" s="50" t="n">
        <x:v>0</x:v>
      </x:c>
      <x:c r="O1985" s="52" t="str">
        <x:f>IF($F1985="","",$F1985*$M1985)</x:f>
      </x:c>
      <x:c r="P1985" s="54" t="n">
        <x:f>IF('Deal_Master_Wide'!$BR$286="","",'Deal_Master_Wide'!$BR$286)</x:f>
        <x:v>32595.1901</x:v>
      </x:c>
      <x:c r="Q1985" s="54" t="n">
        <x:f>IF('Deal_Master_Wide'!$BY$286="","",'Deal_Master_Wide'!$BY$286)</x:f>
        <x:v>9646.2327</x:v>
      </x:c>
      <x:c r="R1985" s="54" t="n">
        <x:f>IF('Deal_Master_Wide'!$CF$286="","",'Deal_Master_Wide'!$CF$286)</x:f>
        <x:v>5548.2487</x:v>
      </x:c>
      <x:c r="S1985" s="54" t="n">
        <x:f>IF('Deal_Master_Wide'!$CM$286="","",'Deal_Master_Wide'!$CM$286)</x:f>
        <x:v>51052.0877</x:v>
      </x:c>
      <x:c r="T1985" s="54" t="n">
        <x:f>IF('Deal_Master_Wide'!$CT$286="","",'Deal_Master_Wide'!$CT$286)</x:f>
        <x:v>22524.8984</x:v>
      </x:c>
      <x:c r="U1985" s="54" t="n">
        <x:f>IF('Deal_Master_Wide'!$DA$286="","",'Deal_Master_Wide'!$DA$286)</x:f>
        <x:v>4419.854</x:v>
      </x:c>
      <x:c r="V1985" s="56" t="n">
        <x:f>IF('Deal_Master_Wide'!$DH$286="","",'Deal_Master_Wide'!$DH$286)</x:f>
        <x:v>10.8986</x:v>
      </x:c>
      <x:c r="W1985" s="56" t="n">
        <x:f>IF('Deal_Master_Wide'!$DO$286="","",'Deal_Master_Wide'!$DO$286)</x:f>
        <x:v>29.594</x:v>
      </x:c>
      <x:c r="X1985" s="56" t="n">
        <x:f>IF('Deal_Master_Wide'!$DV$286="","",'Deal_Master_Wide'!$DV$286)</x:f>
        <x:v>44.1214</x:v>
      </x:c>
      <x:c r="Y1985" s="118" t="str">
        <x:f>IF('Deal_Master_Wide'!$EC$286="","",'Deal_Master_Wide'!$EC$286)</x:f>
      </x:c>
      <x:c r="Z1985" s="118" t="str">
        <x:f>IF('Deal_Master_Wide'!$EJ$286="","",'Deal_Master_Wide'!$EJ$286)</x:f>
      </x:c>
      <x:c r="AA1985" s="52" t="str">
        <x:f>IF('Deal_Master_Wide'!$AL$286="","",'Deal_Master_Wide'!$AL$286)</x:f>
        <x:v>Unknown</x:v>
      </x:c>
      <x:c r="AB1985" s="54" t="n">
        <x:f>IF('Deal_Master_Wide'!$AF$286="","",'Deal_Master_Wide'!$AF$286)</x:f>
        <x:v>325</x:v>
      </x:c>
      <x:c r="AC1985" s="52" t="str">
        <x:f>IF(COUNT($P1985,$Q1985,$R1985,$S1985,$T1985,$U1985,$V1985,$W1985,$X1985)=9,"Yes","No")</x:f>
        <x:v>Yes</x:v>
      </x:c>
      <x:c r="AD1985" s="52" t="str">
        <x:f>IF(COUNT($Y1985,$Z1985)=2,"Yes","No")</x:f>
        <x:v>No</x:v>
      </x:c>
      <x:c r="AE1985" s="50" t="str"/>
      <x:c r="AF1985" t="str"/>
    </x:row>
    <x:row r="1986" ht="20" customHeight="1">
      <x:c r="A1986" s="50" t="str">
        <x:v>CTL-0284</x:v>
      </x:c>
      <x:c r="B1986" s="50" t="str">
        <x:v>Candidate alternative-rationale group</x:v>
      </x:c>
      <x:c r="C1986" s="52" t="str">
        <x:f>IF('Deal_Master_Wide'!$AU$286="","",'Deal_Master_Wide'!$AU$286)</x:f>
        <x:v>Not reviewed</x:v>
      </x:c>
      <x:c r="D1986" s="52" t="str">
        <x:f>IF('Deal_Master_Wide'!$AV$286="","",'Deal_Master_Wide'!$AV$286)</x:f>
        <x:v>Not assessed</x:v>
      </x:c>
      <x:c r="E1986" s="50" t="n">
        <x:v>0</x:v>
      </x:c>
      <x:c r="F1986" s="52" t="str">
        <x:f>IF(OR($C1986="High-confidence innovation-driven",$C1986="Medium-confidence innovation-driven"),1,IF($C1986="Clear alternative-rationale",0,""))</x:f>
      </x:c>
      <x:c r="G1986" s="52" t="str">
        <x:f>IF('Deal_Master_Wide'!$M$286="","",'Deal_Master_Wide'!$M$286)</x:f>
        <x:v>Review</x:v>
      </x:c>
      <x:c r="H1986" s="50" t="str">
        <x:v>GSK plc.</x:v>
      </x:c>
      <x:c r="I1986" s="50" t="str">
        <x:v>ReiThera Srl</x:v>
      </x:c>
      <x:c r="J1986" s="50" t="n">
        <x:v>2013</x:v>
      </x:c>
      <x:c r="K1986" s="50" t="n">
        <x:v>0</x:v>
      </x:c>
      <x:c r="L1986" s="50" t="n">
        <x:v>2013</x:v>
      </x:c>
      <x:c r="M1986" s="50" t="n">
        <x:v>0</x:v>
      </x:c>
      <x:c r="N1986" s="50" t="n">
        <x:v>1</x:v>
      </x:c>
      <x:c r="O1986" s="52" t="str">
        <x:f>IF($F1986="","",$F1986*$M1986)</x:f>
      </x:c>
      <x:c r="P1986" s="54" t="n">
        <x:f>IF('Deal_Master_Wide'!$BS$286="","",'Deal_Master_Wide'!$BS$286)</x:f>
        <x:v>31221.028</x:v>
      </x:c>
      <x:c r="Q1986" s="54" t="n">
        <x:f>IF('Deal_Master_Wide'!$BZ$286="","",'Deal_Master_Wide'!$BZ$286)</x:f>
        <x:v>8845.0745</x:v>
      </x:c>
      <x:c r="R1986" s="54" t="n">
        <x:f>IF('Deal_Master_Wide'!$CG$286="","",'Deal_Master_Wide'!$CG$286)</x:f>
        <x:v>6403.2261</x:v>
      </x:c>
      <x:c r="S1986" s="54" t="n">
        <x:f>IF('Deal_Master_Wide'!$CN$286="","",'Deal_Master_Wide'!$CN$286)</x:f>
        <x:v>50561.8011</x:v>
      </x:c>
      <x:c r="T1986" s="54" t="n">
        <x:f>IF('Deal_Master_Wide'!$CU$286="","",'Deal_Master_Wide'!$CU$286)</x:f>
        <x:v>21919.4046</x:v>
      </x:c>
      <x:c r="U1986" s="54" t="n">
        <x:f>IF('Deal_Master_Wide'!$DB$286="","",'Deal_Master_Wide'!$DB$286)</x:f>
        <x:v>4119.2203</x:v>
      </x:c>
      <x:c r="V1986" s="56" t="n">
        <x:f>IF('Deal_Master_Wide'!$DI$286="","",'Deal_Master_Wide'!$DI$286)</x:f>
        <x:v>13.0099</x:v>
      </x:c>
      <x:c r="W1986" s="56" t="n">
        <x:f>IF('Deal_Master_Wide'!$DP$286="","",'Deal_Master_Wide'!$DP$286)</x:f>
        <x:v>28.3305</x:v>
      </x:c>
      <x:c r="X1986" s="56" t="n">
        <x:f>IF('Deal_Master_Wide'!$DW$286="","",'Deal_Master_Wide'!$DW$286)</x:f>
        <x:v>43.3517</x:v>
      </x:c>
      <x:c r="Y1986" s="118" t="n">
        <x:f>IF('Deal_Master_Wide'!$ED$286="","",'Deal_Master_Wide'!$ED$286)</x:f>
        <x:v>7</x:v>
      </x:c>
      <x:c r="Z1986" s="118" t="n">
        <x:f>IF('Deal_Master_Wide'!$EK$286="","",'Deal_Master_Wide'!$EK$286)</x:f>
        <x:v>37</x:v>
      </x:c>
      <x:c r="AA1986" s="52" t="str">
        <x:f>IF('Deal_Master_Wide'!$AL$286="","",'Deal_Master_Wide'!$AL$286)</x:f>
        <x:v>Unknown</x:v>
      </x:c>
      <x:c r="AB1986" s="54" t="n">
        <x:f>IF('Deal_Master_Wide'!$AF$286="","",'Deal_Master_Wide'!$AF$286)</x:f>
        <x:v>325</x:v>
      </x:c>
      <x:c r="AC1986" s="52" t="str">
        <x:f>IF(COUNT($P1986,$Q1986,$R1986,$S1986,$T1986,$U1986,$V1986,$W1986,$X1986)=9,"Yes","No")</x:f>
        <x:v>Yes</x:v>
      </x:c>
      <x:c r="AD1986" s="52" t="str">
        <x:f>IF(COUNT($Y1986,$Z1986)=2,"Yes","No")</x:f>
        <x:v>Yes</x:v>
      </x:c>
      <x:c r="AE1986" s="50" t="str"/>
      <x:c r="AF1986" t="str"/>
    </x:row>
    <x:row r="1987" ht="20" customHeight="1">
      <x:c r="A1987" s="50" t="str">
        <x:v>CTL-0284</x:v>
      </x:c>
      <x:c r="B1987" s="50" t="str">
        <x:v>Candidate alternative-rationale group</x:v>
      </x:c>
      <x:c r="C1987" s="52" t="str">
        <x:f>IF('Deal_Master_Wide'!$AU$286="","",'Deal_Master_Wide'!$AU$286)</x:f>
        <x:v>Not reviewed</x:v>
      </x:c>
      <x:c r="D1987" s="52" t="str">
        <x:f>IF('Deal_Master_Wide'!$AV$286="","",'Deal_Master_Wide'!$AV$286)</x:f>
        <x:v>Not assessed</x:v>
      </x:c>
      <x:c r="E1987" s="50" t="n">
        <x:v>0</x:v>
      </x:c>
      <x:c r="F1987" s="52" t="str">
        <x:f>IF(OR($C1987="High-confidence innovation-driven",$C1987="Medium-confidence innovation-driven"),1,IF($C1987="Clear alternative-rationale",0,""))</x:f>
      </x:c>
      <x:c r="G1987" s="52" t="str">
        <x:f>IF('Deal_Master_Wide'!$M$286="","",'Deal_Master_Wide'!$M$286)</x:f>
        <x:v>Review</x:v>
      </x:c>
      <x:c r="H1987" s="50" t="str">
        <x:v>GSK plc.</x:v>
      </x:c>
      <x:c r="I1987" s="50" t="str">
        <x:v>ReiThera Srl</x:v>
      </x:c>
      <x:c r="J1987" s="50" t="n">
        <x:v>2013</x:v>
      </x:c>
      <x:c r="K1987" s="50" t="n">
        <x:v>1</x:v>
      </x:c>
      <x:c r="L1987" s="50" t="n">
        <x:v>2014</x:v>
      </x:c>
      <x:c r="M1987" s="50" t="n">
        <x:v>1</x:v>
      </x:c>
      <x:c r="N1987" s="50" t="n">
        <x:v>1</x:v>
      </x:c>
      <x:c r="O1987" s="52" t="str">
        <x:f>IF($F1987="","",$F1987*$M1987)</x:f>
      </x:c>
      <x:c r="P1987" s="54" t="n">
        <x:f>IF('Deal_Master_Wide'!$BT$286="","",'Deal_Master_Wide'!$BT$286)</x:f>
        <x:v>28547.6471</x:v>
      </x:c>
      <x:c r="Q1987" s="54" t="n">
        <x:f>IF('Deal_Master_Wide'!$CA$286="","",'Deal_Master_Wide'!$CA$286)</x:f>
        <x:v>7446.5109</x:v>
      </x:c>
      <x:c r="R1987" s="54" t="n">
        <x:f>IF('Deal_Master_Wide'!$CH$286="","",'Deal_Master_Wide'!$CH$286)</x:f>
        <x:v>3419.8607</x:v>
      </x:c>
      <x:c r="S1987" s="54" t="n">
        <x:f>IF('Deal_Master_Wide'!$CO$286="","",'Deal_Master_Wide'!$CO$286)</x:f>
        <x:v>52345.7216</x:v>
      </x:c>
      <x:c r="T1987" s="54" t="n">
        <x:f>IF('Deal_Master_Wide'!$CV$286="","",'Deal_Master_Wide'!$CV$286)</x:f>
        <x:v>24187.8929</x:v>
      </x:c>
      <x:c r="U1987" s="54" t="n">
        <x:f>IF('Deal_Master_Wide'!$DC$286="","",'Deal_Master_Wide'!$DC$286)</x:f>
        <x:v>3952.1975</x:v>
      </x:c>
      <x:c r="V1987" s="56" t="n">
        <x:f>IF('Deal_Master_Wide'!$DJ$286="","",'Deal_Master_Wide'!$DJ$286)</x:f>
        <x:v>6.6621</x:v>
      </x:c>
      <x:c r="W1987" s="56" t="n">
        <x:f>IF('Deal_Master_Wide'!$DQ$286="","",'Deal_Master_Wide'!$DQ$286)</x:f>
        <x:v>26.0845</x:v>
      </x:c>
      <x:c r="X1987" s="56" t="n">
        <x:f>IF('Deal_Master_Wide'!$DX$286="","",'Deal_Master_Wide'!$DX$286)</x:f>
        <x:v>46.208</x:v>
      </x:c>
      <x:c r="Y1987" s="118" t="n">
        <x:f>IF('Deal_Master_Wide'!$EE$286="","",'Deal_Master_Wide'!$EE$286)</x:f>
        <x:v>1</x:v>
      </x:c>
      <x:c r="Z1987" s="118" t="str">
        <x:f>IF('Deal_Master_Wide'!$EL$286="","",'Deal_Master_Wide'!$EL$286)</x:f>
      </x:c>
      <x:c r="AA1987" s="52" t="str">
        <x:f>IF('Deal_Master_Wide'!$AL$286="","",'Deal_Master_Wide'!$AL$286)</x:f>
        <x:v>Unknown</x:v>
      </x:c>
      <x:c r="AB1987" s="54" t="n">
        <x:f>IF('Deal_Master_Wide'!$AF$286="","",'Deal_Master_Wide'!$AF$286)</x:f>
        <x:v>325</x:v>
      </x:c>
      <x:c r="AC1987" s="52" t="str">
        <x:f>IF(COUNT($P1987,$Q1987,$R1987,$S1987,$T1987,$U1987,$V1987,$W1987,$X1987)=9,"Yes","No")</x:f>
        <x:v>Yes</x:v>
      </x:c>
      <x:c r="AD1987" s="52" t="str">
        <x:f>IF(COUNT($Y1987,$Z1987)=2,"Yes","No")</x:f>
        <x:v>No</x:v>
      </x:c>
      <x:c r="AE1987" s="50" t="str"/>
      <x:c r="AF1987" t="str"/>
    </x:row>
    <x:row r="1988" ht="20" customHeight="1">
      <x:c r="A1988" s="50" t="str">
        <x:v>CTL-0284</x:v>
      </x:c>
      <x:c r="B1988" s="50" t="str">
        <x:v>Candidate alternative-rationale group</x:v>
      </x:c>
      <x:c r="C1988" s="52" t="str">
        <x:f>IF('Deal_Master_Wide'!$AU$286="","",'Deal_Master_Wide'!$AU$286)</x:f>
        <x:v>Not reviewed</x:v>
      </x:c>
      <x:c r="D1988" s="52" t="str">
        <x:f>IF('Deal_Master_Wide'!$AV$286="","",'Deal_Master_Wide'!$AV$286)</x:f>
        <x:v>Not assessed</x:v>
      </x:c>
      <x:c r="E1988" s="50" t="n">
        <x:v>0</x:v>
      </x:c>
      <x:c r="F1988" s="52" t="str">
        <x:f>IF(OR($C1988="High-confidence innovation-driven",$C1988="Medium-confidence innovation-driven"),1,IF($C1988="Clear alternative-rationale",0,""))</x:f>
      </x:c>
      <x:c r="G1988" s="52" t="str">
        <x:f>IF('Deal_Master_Wide'!$M$286="","",'Deal_Master_Wide'!$M$286)</x:f>
        <x:v>Review</x:v>
      </x:c>
      <x:c r="H1988" s="50" t="str">
        <x:v>GSK plc.</x:v>
      </x:c>
      <x:c r="I1988" s="50" t="str">
        <x:v>ReiThera Srl</x:v>
      </x:c>
      <x:c r="J1988" s="50" t="n">
        <x:v>2013</x:v>
      </x:c>
      <x:c r="K1988" s="50" t="n">
        <x:v>2</x:v>
      </x:c>
      <x:c r="L1988" s="50" t="n">
        <x:v>2015</x:v>
      </x:c>
      <x:c r="M1988" s="50" t="n">
        <x:v>1</x:v>
      </x:c>
      <x:c r="N1988" s="50" t="n">
        <x:v>1</x:v>
      </x:c>
      <x:c r="O1988" s="52" t="str">
        <x:f>IF($F1988="","",$F1988*$M1988)</x:f>
      </x:c>
      <x:c r="P1988" s="54" t="n">
        <x:f>IF('Deal_Master_Wide'!$BU$286="","",'Deal_Master_Wide'!$BU$286)</x:f>
        <x:v>32954.9709</x:v>
      </x:c>
      <x:c r="Q1988" s="54" t="n">
        <x:f>IF('Deal_Master_Wide'!$CB$286="","",'Deal_Master_Wide'!$CB$286)</x:f>
        <x:v>7646.7434</x:v>
      </x:c>
      <x:c r="R1988" s="54" t="n">
        <x:f>IF('Deal_Master_Wide'!$CI$286="","",'Deal_Master_Wide'!$CI$286)</x:f>
        <x:v>11601.6706</x:v>
      </x:c>
      <x:c r="S1988" s="54" t="n">
        <x:f>IF('Deal_Master_Wide'!$CP$286="","",'Deal_Master_Wide'!$CP$286)</x:f>
        <x:v>72471.3201</x:v>
      </x:c>
      <x:c r="T1988" s="54" t="n">
        <x:f>IF('Deal_Master_Wide'!$CW$286="","",'Deal_Master_Wide'!$CW$286)</x:f>
        <x:v>22552.5389</x:v>
      </x:c>
      <x:c r="U1988" s="54" t="n">
        <x:f>IF('Deal_Master_Wide'!$DD$286="","",'Deal_Master_Wide'!$DD$286)</x:f>
        <x:v>4321.3537</x:v>
      </x:c>
      <x:c r="V1988" s="56" t="n">
        <x:f>IF('Deal_Master_Wide'!$DK$286="","",'Deal_Master_Wide'!$DK$286)</x:f>
        <x:v>17.9007</x:v>
      </x:c>
      <x:c r="W1988" s="56" t="n">
        <x:f>IF('Deal_Master_Wide'!$DR$286="","",'Deal_Master_Wide'!$DR$286)</x:f>
        <x:v>23.2036</x:v>
      </x:c>
      <x:c r="X1988" s="56" t="n">
        <x:f>IF('Deal_Master_Wide'!$DY$286="","",'Deal_Master_Wide'!$DY$286)</x:f>
        <x:v>31.1193</x:v>
      </x:c>
      <x:c r="Y1988" s="118" t="n">
        <x:f>IF('Deal_Master_Wide'!$EF$286="","",'Deal_Master_Wide'!$EF$286)</x:f>
        <x:v>2</x:v>
      </x:c>
      <x:c r="Z1988" s="118" t="n">
        <x:f>IF('Deal_Master_Wide'!$EM$286="","",'Deal_Master_Wide'!$EM$286)</x:f>
        <x:v>1</x:v>
      </x:c>
      <x:c r="AA1988" s="52" t="str">
        <x:f>IF('Deal_Master_Wide'!$AL$286="","",'Deal_Master_Wide'!$AL$286)</x:f>
        <x:v>Unknown</x:v>
      </x:c>
      <x:c r="AB1988" s="54" t="n">
        <x:f>IF('Deal_Master_Wide'!$AF$286="","",'Deal_Master_Wide'!$AF$286)</x:f>
        <x:v>325</x:v>
      </x:c>
      <x:c r="AC1988" s="52" t="str">
        <x:f>IF(COUNT($P1988,$Q1988,$R1988,$S1988,$T1988,$U1988,$V1988,$W1988,$X1988)=9,"Yes","No")</x:f>
        <x:v>Yes</x:v>
      </x:c>
      <x:c r="AD1988" s="52" t="str">
        <x:f>IF(COUNT($Y1988,$Z1988)=2,"Yes","No")</x:f>
        <x:v>Yes</x:v>
      </x:c>
      <x:c r="AE1988" s="50" t="str"/>
      <x:c r="AF1988" t="str"/>
    </x:row>
    <x:row r="1989" ht="20" customHeight="1">
      <x:c r="A1989" s="50" t="str">
        <x:v>CTL-0284</x:v>
      </x:c>
      <x:c r="B1989" s="50" t="str">
        <x:v>Candidate alternative-rationale group</x:v>
      </x:c>
      <x:c r="C1989" s="52" t="str">
        <x:f>IF('Deal_Master_Wide'!$AU$286="","",'Deal_Master_Wide'!$AU$286)</x:f>
        <x:v>Not reviewed</x:v>
      </x:c>
      <x:c r="D1989" s="52" t="str">
        <x:f>IF('Deal_Master_Wide'!$AV$286="","",'Deal_Master_Wide'!$AV$286)</x:f>
        <x:v>Not assessed</x:v>
      </x:c>
      <x:c r="E1989" s="50" t="n">
        <x:v>0</x:v>
      </x:c>
      <x:c r="F1989" s="52" t="str">
        <x:f>IF(OR($C1989="High-confidence innovation-driven",$C1989="Medium-confidence innovation-driven"),1,IF($C1989="Clear alternative-rationale",0,""))</x:f>
      </x:c>
      <x:c r="G1989" s="52" t="str">
        <x:f>IF('Deal_Master_Wide'!$M$286="","",'Deal_Master_Wide'!$M$286)</x:f>
        <x:v>Review</x:v>
      </x:c>
      <x:c r="H1989" s="50" t="str">
        <x:v>GSK plc.</x:v>
      </x:c>
      <x:c r="I1989" s="50" t="str">
        <x:v>ReiThera Srl</x:v>
      </x:c>
      <x:c r="J1989" s="50" t="n">
        <x:v>2013</x:v>
      </x:c>
      <x:c r="K1989" s="50" t="n">
        <x:v>3</x:v>
      </x:c>
      <x:c r="L1989" s="50" t="n">
        <x:v>2016</x:v>
      </x:c>
      <x:c r="M1989" s="50" t="n">
        <x:v>1</x:v>
      </x:c>
      <x:c r="N1989" s="50" t="n">
        <x:v>1</x:v>
      </x:c>
      <x:c r="O1989" s="52" t="str">
        <x:f>IF($F1989="","",$F1989*$M1989)</x:f>
      </x:c>
      <x:c r="P1989" s="54" t="n">
        <x:f>IF('Deal_Master_Wide'!$BV$286="","",'Deal_Master_Wide'!$BV$286)</x:f>
        <x:v>34143.3059</x:v>
      </x:c>
      <x:c r="Q1989" s="54" t="n">
        <x:f>IF('Deal_Master_Wide'!$CC$286="","",'Deal_Master_Wide'!$CC$286)</x:f>
        <x:v>9044.8114</x:v>
      </x:c>
      <x:c r="R1989" s="54" t="n">
        <x:f>IF('Deal_Master_Wide'!$CJ$286="","",'Deal_Master_Wide'!$CJ$286)</x:f>
        <x:v>1116.5225</x:v>
      </x:c>
      <x:c r="S1989" s="54" t="n">
        <x:f>IF('Deal_Master_Wide'!$CQ$286="","",'Deal_Master_Wide'!$CQ$286)</x:f>
        <x:v>69152.8345</x:v>
      </x:c>
      <x:c r="T1989" s="54" t="n">
        <x:f>IF('Deal_Master_Wide'!$CX$286="","",'Deal_Master_Wide'!$CX$286)</x:f>
        <x:v>21993.2256</x:v>
      </x:c>
      <x:c r="U1989" s="54" t="n">
        <x:f>IF('Deal_Master_Wide'!$DE$286="","",'Deal_Master_Wide'!$DE$286)</x:f>
        <x:v>4295.9181</x:v>
      </x:c>
      <x:c r="V1989" s="56" t="n">
        <x:f>IF('Deal_Master_Wide'!$DL$286="","",'Deal_Master_Wide'!$DL$286)</x:f>
        <x:v>1.6209</x:v>
      </x:c>
      <x:c r="W1989" s="56" t="n">
        <x:f>IF('Deal_Master_Wide'!$DS$286="","",'Deal_Master_Wide'!$DS$286)</x:f>
        <x:v>26.4907</x:v>
      </x:c>
      <x:c r="X1989" s="56" t="n">
        <x:f>IF('Deal_Master_Wide'!$DZ$286="","",'Deal_Master_Wide'!$DZ$286)</x:f>
        <x:v>31.8038</x:v>
      </x:c>
      <x:c r="Y1989" s="118" t="n">
        <x:f>IF('Deal_Master_Wide'!$EG$286="","",'Deal_Master_Wide'!$EG$286)</x:f>
        <x:v>6</x:v>
      </x:c>
      <x:c r="Z1989" s="118" t="n">
        <x:f>IF('Deal_Master_Wide'!$EN$286="","",'Deal_Master_Wide'!$EN$286)</x:f>
        <x:v>18</x:v>
      </x:c>
      <x:c r="AA1989" s="52" t="str">
        <x:f>IF('Deal_Master_Wide'!$AL$286="","",'Deal_Master_Wide'!$AL$286)</x:f>
        <x:v>Unknown</x:v>
      </x:c>
      <x:c r="AB1989" s="54" t="n">
        <x:f>IF('Deal_Master_Wide'!$AF$286="","",'Deal_Master_Wide'!$AF$286)</x:f>
        <x:v>325</x:v>
      </x:c>
      <x:c r="AC1989" s="52" t="str">
        <x:f>IF(COUNT($P1989,$Q1989,$R1989,$S1989,$T1989,$U1989,$V1989,$W1989,$X1989)=9,"Yes","No")</x:f>
        <x:v>Yes</x:v>
      </x:c>
      <x:c r="AD1989" s="52" t="str">
        <x:f>IF(COUNT($Y1989,$Z1989)=2,"Yes","No")</x:f>
        <x:v>Yes</x:v>
      </x:c>
      <x:c r="AE1989" s="50" t="str"/>
      <x:c r="AF1989" t="str"/>
    </x:row>
    <x:row r="1990" ht="20" customHeight="1">
      <x:c r="A1990" s="50" t="str">
        <x:v>CTL-0285</x:v>
      </x:c>
      <x:c r="B1990" s="50" t="str">
        <x:v>Candidate alternative-rationale group</x:v>
      </x:c>
      <x:c r="C1990" s="52" t="str">
        <x:f>IF('Deal_Master_Wide'!$AU$287="","",'Deal_Master_Wide'!$AU$287)</x:f>
        <x:v>Not reviewed</x:v>
      </x:c>
      <x:c r="D1990" s="52" t="str">
        <x:f>IF('Deal_Master_Wide'!$AV$287="","",'Deal_Master_Wide'!$AV$287)</x:f>
        <x:v>Not assessed</x:v>
      </x:c>
      <x:c r="E1990" s="50" t="n">
        <x:v>0</x:v>
      </x:c>
      <x:c r="F1990" s="52" t="str">
        <x:f>IF(OR($C1990="High-confidence innovation-driven",$C1990="Medium-confidence innovation-driven"),1,IF($C1990="Clear alternative-rationale",0,""))</x:f>
      </x:c>
      <x:c r="G1990" s="52" t="str">
        <x:f>IF('Deal_Master_Wide'!$M$287="","",'Deal_Master_Wide'!$M$287)</x:f>
        <x:v>Review</x:v>
      </x:c>
      <x:c r="H1990" s="50" t="str">
        <x:v>Pharmstandard</x:v>
      </x:c>
      <x:c r="I1990" s="50" t="str">
        <x:v>Biolik JSC</x:v>
      </x:c>
      <x:c r="J1990" s="50" t="n">
        <x:v>2013</x:v>
      </x:c>
      <x:c r="K1990" s="50" t="n">
        <x:v>-3</x:v>
      </x:c>
      <x:c r="L1990" s="50" t="n">
        <x:v>2010</x:v>
      </x:c>
      <x:c r="M1990" s="50" t="n">
        <x:v>0</x:v>
      </x:c>
      <x:c r="N1990" s="50" t="n">
        <x:v>0</x:v>
      </x:c>
      <x:c r="O1990" s="52" t="str">
        <x:f>IF($F1990="","",$F1990*$M1990)</x:f>
      </x:c>
      <x:c r="P1990" s="54" t="str">
        <x:f>IF('Deal_Master_Wide'!$BP$287="","",'Deal_Master_Wide'!$BP$287)</x:f>
      </x:c>
      <x:c r="Q1990" s="54" t="str">
        <x:f>IF('Deal_Master_Wide'!$BW$287="","",'Deal_Master_Wide'!$BW$287)</x:f>
      </x:c>
      <x:c r="R1990" s="54" t="str">
        <x:f>IF('Deal_Master_Wide'!$CD$287="","",'Deal_Master_Wide'!$CD$287)</x:f>
      </x:c>
      <x:c r="S1990" s="54" t="str">
        <x:f>IF('Deal_Master_Wide'!$CK$287="","",'Deal_Master_Wide'!$CK$287)</x:f>
      </x:c>
      <x:c r="T1990" s="54" t="str">
        <x:f>IF('Deal_Master_Wide'!$CR$287="","",'Deal_Master_Wide'!$CR$287)</x:f>
      </x:c>
      <x:c r="U1990" s="54" t="str">
        <x:f>IF('Deal_Master_Wide'!$CY$287="","",'Deal_Master_Wide'!$CY$287)</x:f>
      </x:c>
      <x:c r="V1990" s="56" t="str">
        <x:f>IF('Deal_Master_Wide'!$DF$287="","",'Deal_Master_Wide'!$DF$287)</x:f>
      </x:c>
      <x:c r="W1990" s="56" t="str">
        <x:f>IF('Deal_Master_Wide'!$DM$287="","",'Deal_Master_Wide'!$DM$287)</x:f>
      </x:c>
      <x:c r="X1990" s="56" t="str">
        <x:f>IF('Deal_Master_Wide'!$DT$287="","",'Deal_Master_Wide'!$DT$287)</x:f>
      </x:c>
      <x:c r="Y1990" s="118" t="str">
        <x:f>IF('Deal_Master_Wide'!$EA$287="","",'Deal_Master_Wide'!$EA$287)</x:f>
      </x:c>
      <x:c r="Z1990" s="118" t="str">
        <x:f>IF('Deal_Master_Wide'!$EH$287="","",'Deal_Master_Wide'!$EH$287)</x:f>
      </x:c>
      <x:c r="AA1990" s="52" t="str">
        <x:f>IF('Deal_Master_Wide'!$AL$287="","",'Deal_Master_Wide'!$AL$287)</x:f>
        <x:v>Unknown</x:v>
      </x:c>
      <x:c r="AB1990" s="54" t="str">
        <x:f>IF('Deal_Master_Wide'!$AF$287="","",'Deal_Master_Wide'!$AF$287)</x:f>
      </x:c>
      <x:c r="AC1990" s="52" t="str">
        <x:f>IF(COUNT($P1990,$Q1990,$R1990,$S1990,$T1990,$U1990,$V1990,$W1990,$X1990)=9,"Yes","No")</x:f>
        <x:v>No</x:v>
      </x:c>
      <x:c r="AD1990" s="52" t="str">
        <x:f>IF(COUNT($Y1990,$Z1990)=2,"Yes","No")</x:f>
        <x:v>No</x:v>
      </x:c>
      <x:c r="AE1990" s="50" t="str"/>
      <x:c r="AF1990" t="str"/>
    </x:row>
    <x:row r="1991" ht="20" customHeight="1">
      <x:c r="A1991" s="50" t="str">
        <x:v>CTL-0285</x:v>
      </x:c>
      <x:c r="B1991" s="50" t="str">
        <x:v>Candidate alternative-rationale group</x:v>
      </x:c>
      <x:c r="C1991" s="52" t="str">
        <x:f>IF('Deal_Master_Wide'!$AU$287="","",'Deal_Master_Wide'!$AU$287)</x:f>
        <x:v>Not reviewed</x:v>
      </x:c>
      <x:c r="D1991" s="52" t="str">
        <x:f>IF('Deal_Master_Wide'!$AV$287="","",'Deal_Master_Wide'!$AV$287)</x:f>
        <x:v>Not assessed</x:v>
      </x:c>
      <x:c r="E1991" s="50" t="n">
        <x:v>0</x:v>
      </x:c>
      <x:c r="F1991" s="52" t="str">
        <x:f>IF(OR($C1991="High-confidence innovation-driven",$C1991="Medium-confidence innovation-driven"),1,IF($C1991="Clear alternative-rationale",0,""))</x:f>
      </x:c>
      <x:c r="G1991" s="52" t="str">
        <x:f>IF('Deal_Master_Wide'!$M$287="","",'Deal_Master_Wide'!$M$287)</x:f>
        <x:v>Review</x:v>
      </x:c>
      <x:c r="H1991" s="50" t="str">
        <x:v>Pharmstandard</x:v>
      </x:c>
      <x:c r="I1991" s="50" t="str">
        <x:v>Biolik JSC</x:v>
      </x:c>
      <x:c r="J1991" s="50" t="n">
        <x:v>2013</x:v>
      </x:c>
      <x:c r="K1991" s="50" t="n">
        <x:v>-2</x:v>
      </x:c>
      <x:c r="L1991" s="50" t="n">
        <x:v>2011</x:v>
      </x:c>
      <x:c r="M1991" s="50" t="n">
        <x:v>0</x:v>
      </x:c>
      <x:c r="N1991" s="50" t="n">
        <x:v>0</x:v>
      </x:c>
      <x:c r="O1991" s="52" t="str">
        <x:f>IF($F1991="","",$F1991*$M1991)</x:f>
      </x:c>
      <x:c r="P1991" s="54" t="str">
        <x:f>IF('Deal_Master_Wide'!$BQ$287="","",'Deal_Master_Wide'!$BQ$287)</x:f>
      </x:c>
      <x:c r="Q1991" s="54" t="str">
        <x:f>IF('Deal_Master_Wide'!$BX$287="","",'Deal_Master_Wide'!$BX$287)</x:f>
      </x:c>
      <x:c r="R1991" s="54" t="str">
        <x:f>IF('Deal_Master_Wide'!$CE$287="","",'Deal_Master_Wide'!$CE$287)</x:f>
      </x:c>
      <x:c r="S1991" s="54" t="str">
        <x:f>IF('Deal_Master_Wide'!$CL$287="","",'Deal_Master_Wide'!$CL$287)</x:f>
      </x:c>
      <x:c r="T1991" s="54" t="str">
        <x:f>IF('Deal_Master_Wide'!$CS$287="","",'Deal_Master_Wide'!$CS$287)</x:f>
      </x:c>
      <x:c r="U1991" s="54" t="str">
        <x:f>IF('Deal_Master_Wide'!$CZ$287="","",'Deal_Master_Wide'!$CZ$287)</x:f>
      </x:c>
      <x:c r="V1991" s="56" t="str">
        <x:f>IF('Deal_Master_Wide'!$DG$287="","",'Deal_Master_Wide'!$DG$287)</x:f>
      </x:c>
      <x:c r="W1991" s="56" t="str">
        <x:f>IF('Deal_Master_Wide'!$DN$287="","",'Deal_Master_Wide'!$DN$287)</x:f>
      </x:c>
      <x:c r="X1991" s="56" t="str">
        <x:f>IF('Deal_Master_Wide'!$DU$287="","",'Deal_Master_Wide'!$DU$287)</x:f>
      </x:c>
      <x:c r="Y1991" s="118" t="str">
        <x:f>IF('Deal_Master_Wide'!$EB$287="","",'Deal_Master_Wide'!$EB$287)</x:f>
      </x:c>
      <x:c r="Z1991" s="118" t="str">
        <x:f>IF('Deal_Master_Wide'!$EI$287="","",'Deal_Master_Wide'!$EI$287)</x:f>
      </x:c>
      <x:c r="AA1991" s="52" t="str">
        <x:f>IF('Deal_Master_Wide'!$AL$287="","",'Deal_Master_Wide'!$AL$287)</x:f>
        <x:v>Unknown</x:v>
      </x:c>
      <x:c r="AB1991" s="54" t="str">
        <x:f>IF('Deal_Master_Wide'!$AF$287="","",'Deal_Master_Wide'!$AF$287)</x:f>
      </x:c>
      <x:c r="AC1991" s="52" t="str">
        <x:f>IF(COUNT($P1991,$Q1991,$R1991,$S1991,$T1991,$U1991,$V1991,$W1991,$X1991)=9,"Yes","No")</x:f>
        <x:v>No</x:v>
      </x:c>
      <x:c r="AD1991" s="52" t="str">
        <x:f>IF(COUNT($Y1991,$Z1991)=2,"Yes","No")</x:f>
        <x:v>No</x:v>
      </x:c>
      <x:c r="AE1991" s="50" t="str"/>
      <x:c r="AF1991" t="str"/>
    </x:row>
    <x:row r="1992" ht="20" customHeight="1">
      <x:c r="A1992" s="50" t="str">
        <x:v>CTL-0285</x:v>
      </x:c>
      <x:c r="B1992" s="50" t="str">
        <x:v>Candidate alternative-rationale group</x:v>
      </x:c>
      <x:c r="C1992" s="52" t="str">
        <x:f>IF('Deal_Master_Wide'!$AU$287="","",'Deal_Master_Wide'!$AU$287)</x:f>
        <x:v>Not reviewed</x:v>
      </x:c>
      <x:c r="D1992" s="52" t="str">
        <x:f>IF('Deal_Master_Wide'!$AV$287="","",'Deal_Master_Wide'!$AV$287)</x:f>
        <x:v>Not assessed</x:v>
      </x:c>
      <x:c r="E1992" s="50" t="n">
        <x:v>0</x:v>
      </x:c>
      <x:c r="F1992" s="52" t="str">
        <x:f>IF(OR($C1992="High-confidence innovation-driven",$C1992="Medium-confidence innovation-driven"),1,IF($C1992="Clear alternative-rationale",0,""))</x:f>
      </x:c>
      <x:c r="G1992" s="52" t="str">
        <x:f>IF('Deal_Master_Wide'!$M$287="","",'Deal_Master_Wide'!$M$287)</x:f>
        <x:v>Review</x:v>
      </x:c>
      <x:c r="H1992" s="50" t="str">
        <x:v>Pharmstandard</x:v>
      </x:c>
      <x:c r="I1992" s="50" t="str">
        <x:v>Biolik JSC</x:v>
      </x:c>
      <x:c r="J1992" s="50" t="n">
        <x:v>2013</x:v>
      </x:c>
      <x:c r="K1992" s="50" t="n">
        <x:v>-1</x:v>
      </x:c>
      <x:c r="L1992" s="50" t="n">
        <x:v>2012</x:v>
      </x:c>
      <x:c r="M1992" s="50" t="n">
        <x:v>0</x:v>
      </x:c>
      <x:c r="N1992" s="50" t="n">
        <x:v>0</x:v>
      </x:c>
      <x:c r="O1992" s="52" t="str">
        <x:f>IF($F1992="","",$F1992*$M1992)</x:f>
      </x:c>
      <x:c r="P1992" s="54" t="str">
        <x:f>IF('Deal_Master_Wide'!$BR$287="","",'Deal_Master_Wide'!$BR$287)</x:f>
      </x:c>
      <x:c r="Q1992" s="54" t="str">
        <x:f>IF('Deal_Master_Wide'!$BY$287="","",'Deal_Master_Wide'!$BY$287)</x:f>
      </x:c>
      <x:c r="R1992" s="54" t="str">
        <x:f>IF('Deal_Master_Wide'!$CF$287="","",'Deal_Master_Wide'!$CF$287)</x:f>
      </x:c>
      <x:c r="S1992" s="54" t="str">
        <x:f>IF('Deal_Master_Wide'!$CM$287="","",'Deal_Master_Wide'!$CM$287)</x:f>
      </x:c>
      <x:c r="T1992" s="54" t="str">
        <x:f>IF('Deal_Master_Wide'!$CT$287="","",'Deal_Master_Wide'!$CT$287)</x:f>
      </x:c>
      <x:c r="U1992" s="54" t="str">
        <x:f>IF('Deal_Master_Wide'!$DA$287="","",'Deal_Master_Wide'!$DA$287)</x:f>
      </x:c>
      <x:c r="V1992" s="56" t="str">
        <x:f>IF('Deal_Master_Wide'!$DH$287="","",'Deal_Master_Wide'!$DH$287)</x:f>
      </x:c>
      <x:c r="W1992" s="56" t="str">
        <x:f>IF('Deal_Master_Wide'!$DO$287="","",'Deal_Master_Wide'!$DO$287)</x:f>
      </x:c>
      <x:c r="X1992" s="56" t="str">
        <x:f>IF('Deal_Master_Wide'!$DV$287="","",'Deal_Master_Wide'!$DV$287)</x:f>
      </x:c>
      <x:c r="Y1992" s="118" t="str">
        <x:f>IF('Deal_Master_Wide'!$EC$287="","",'Deal_Master_Wide'!$EC$287)</x:f>
      </x:c>
      <x:c r="Z1992" s="118" t="str">
        <x:f>IF('Deal_Master_Wide'!$EJ$287="","",'Deal_Master_Wide'!$EJ$287)</x:f>
      </x:c>
      <x:c r="AA1992" s="52" t="str">
        <x:f>IF('Deal_Master_Wide'!$AL$287="","",'Deal_Master_Wide'!$AL$287)</x:f>
        <x:v>Unknown</x:v>
      </x:c>
      <x:c r="AB1992" s="54" t="str">
        <x:f>IF('Deal_Master_Wide'!$AF$287="","",'Deal_Master_Wide'!$AF$287)</x:f>
      </x:c>
      <x:c r="AC1992" s="52" t="str">
        <x:f>IF(COUNT($P1992,$Q1992,$R1992,$S1992,$T1992,$U1992,$V1992,$W1992,$X1992)=9,"Yes","No")</x:f>
        <x:v>No</x:v>
      </x:c>
      <x:c r="AD1992" s="52" t="str">
        <x:f>IF(COUNT($Y1992,$Z1992)=2,"Yes","No")</x:f>
        <x:v>No</x:v>
      </x:c>
      <x:c r="AE1992" s="50" t="str"/>
      <x:c r="AF1992" t="str"/>
    </x:row>
    <x:row r="1993" ht="20" customHeight="1">
      <x:c r="A1993" s="50" t="str">
        <x:v>CTL-0285</x:v>
      </x:c>
      <x:c r="B1993" s="50" t="str">
        <x:v>Candidate alternative-rationale group</x:v>
      </x:c>
      <x:c r="C1993" s="52" t="str">
        <x:f>IF('Deal_Master_Wide'!$AU$287="","",'Deal_Master_Wide'!$AU$287)</x:f>
        <x:v>Not reviewed</x:v>
      </x:c>
      <x:c r="D1993" s="52" t="str">
        <x:f>IF('Deal_Master_Wide'!$AV$287="","",'Deal_Master_Wide'!$AV$287)</x:f>
        <x:v>Not assessed</x:v>
      </x:c>
      <x:c r="E1993" s="50" t="n">
        <x:v>0</x:v>
      </x:c>
      <x:c r="F1993" s="52" t="str">
        <x:f>IF(OR($C1993="High-confidence innovation-driven",$C1993="Medium-confidence innovation-driven"),1,IF($C1993="Clear alternative-rationale",0,""))</x:f>
      </x:c>
      <x:c r="G1993" s="52" t="str">
        <x:f>IF('Deal_Master_Wide'!$M$287="","",'Deal_Master_Wide'!$M$287)</x:f>
        <x:v>Review</x:v>
      </x:c>
      <x:c r="H1993" s="50" t="str">
        <x:v>Pharmstandard</x:v>
      </x:c>
      <x:c r="I1993" s="50" t="str">
        <x:v>Biolik JSC</x:v>
      </x:c>
      <x:c r="J1993" s="50" t="n">
        <x:v>2013</x:v>
      </x:c>
      <x:c r="K1993" s="50" t="n">
        <x:v>0</x:v>
      </x:c>
      <x:c r="L1993" s="50" t="n">
        <x:v>2013</x:v>
      </x:c>
      <x:c r="M1993" s="50" t="n">
        <x:v>0</x:v>
      </x:c>
      <x:c r="N1993" s="50" t="n">
        <x:v>1</x:v>
      </x:c>
      <x:c r="O1993" s="52" t="str">
        <x:f>IF($F1993="","",$F1993*$M1993)</x:f>
      </x:c>
      <x:c r="P1993" s="54" t="str">
        <x:f>IF('Deal_Master_Wide'!$BS$287="","",'Deal_Master_Wide'!$BS$287)</x:f>
      </x:c>
      <x:c r="Q1993" s="54" t="str">
        <x:f>IF('Deal_Master_Wide'!$BZ$287="","",'Deal_Master_Wide'!$BZ$287)</x:f>
      </x:c>
      <x:c r="R1993" s="54" t="str">
        <x:f>IF('Deal_Master_Wide'!$CG$287="","",'Deal_Master_Wide'!$CG$287)</x:f>
      </x:c>
      <x:c r="S1993" s="54" t="str">
        <x:f>IF('Deal_Master_Wide'!$CN$287="","",'Deal_Master_Wide'!$CN$287)</x:f>
      </x:c>
      <x:c r="T1993" s="54" t="str">
        <x:f>IF('Deal_Master_Wide'!$CU$287="","",'Deal_Master_Wide'!$CU$287)</x:f>
      </x:c>
      <x:c r="U1993" s="54" t="str">
        <x:f>IF('Deal_Master_Wide'!$DB$287="","",'Deal_Master_Wide'!$DB$287)</x:f>
      </x:c>
      <x:c r="V1993" s="56" t="str">
        <x:f>IF('Deal_Master_Wide'!$DI$287="","",'Deal_Master_Wide'!$DI$287)</x:f>
      </x:c>
      <x:c r="W1993" s="56" t="str">
        <x:f>IF('Deal_Master_Wide'!$DP$287="","",'Deal_Master_Wide'!$DP$287)</x:f>
      </x:c>
      <x:c r="X1993" s="56" t="str">
        <x:f>IF('Deal_Master_Wide'!$DW$287="","",'Deal_Master_Wide'!$DW$287)</x:f>
      </x:c>
      <x:c r="Y1993" s="118" t="str">
        <x:f>IF('Deal_Master_Wide'!$ED$287="","",'Deal_Master_Wide'!$ED$287)</x:f>
      </x:c>
      <x:c r="Z1993" s="118" t="str">
        <x:f>IF('Deal_Master_Wide'!$EK$287="","",'Deal_Master_Wide'!$EK$287)</x:f>
      </x:c>
      <x:c r="AA1993" s="52" t="str">
        <x:f>IF('Deal_Master_Wide'!$AL$287="","",'Deal_Master_Wide'!$AL$287)</x:f>
        <x:v>Unknown</x:v>
      </x:c>
      <x:c r="AB1993" s="54" t="str">
        <x:f>IF('Deal_Master_Wide'!$AF$287="","",'Deal_Master_Wide'!$AF$287)</x:f>
      </x:c>
      <x:c r="AC1993" s="52" t="str">
        <x:f>IF(COUNT($P1993,$Q1993,$R1993,$S1993,$T1993,$U1993,$V1993,$W1993,$X1993)=9,"Yes","No")</x:f>
        <x:v>No</x:v>
      </x:c>
      <x:c r="AD1993" s="52" t="str">
        <x:f>IF(COUNT($Y1993,$Z1993)=2,"Yes","No")</x:f>
        <x:v>No</x:v>
      </x:c>
      <x:c r="AE1993" s="50" t="str"/>
      <x:c r="AF1993" t="str"/>
    </x:row>
    <x:row r="1994" ht="20" customHeight="1">
      <x:c r="A1994" s="50" t="str">
        <x:v>CTL-0285</x:v>
      </x:c>
      <x:c r="B1994" s="50" t="str">
        <x:v>Candidate alternative-rationale group</x:v>
      </x:c>
      <x:c r="C1994" s="52" t="str">
        <x:f>IF('Deal_Master_Wide'!$AU$287="","",'Deal_Master_Wide'!$AU$287)</x:f>
        <x:v>Not reviewed</x:v>
      </x:c>
      <x:c r="D1994" s="52" t="str">
        <x:f>IF('Deal_Master_Wide'!$AV$287="","",'Deal_Master_Wide'!$AV$287)</x:f>
        <x:v>Not assessed</x:v>
      </x:c>
      <x:c r="E1994" s="50" t="n">
        <x:v>0</x:v>
      </x:c>
      <x:c r="F1994" s="52" t="str">
        <x:f>IF(OR($C1994="High-confidence innovation-driven",$C1994="Medium-confidence innovation-driven"),1,IF($C1994="Clear alternative-rationale",0,""))</x:f>
      </x:c>
      <x:c r="G1994" s="52" t="str">
        <x:f>IF('Deal_Master_Wide'!$M$287="","",'Deal_Master_Wide'!$M$287)</x:f>
        <x:v>Review</x:v>
      </x:c>
      <x:c r="H1994" s="50" t="str">
        <x:v>Pharmstandard</x:v>
      </x:c>
      <x:c r="I1994" s="50" t="str">
        <x:v>Biolik JSC</x:v>
      </x:c>
      <x:c r="J1994" s="50" t="n">
        <x:v>2013</x:v>
      </x:c>
      <x:c r="K1994" s="50" t="n">
        <x:v>1</x:v>
      </x:c>
      <x:c r="L1994" s="50" t="n">
        <x:v>2014</x:v>
      </x:c>
      <x:c r="M1994" s="50" t="n">
        <x:v>1</x:v>
      </x:c>
      <x:c r="N1994" s="50" t="n">
        <x:v>1</x:v>
      </x:c>
      <x:c r="O1994" s="52" t="str">
        <x:f>IF($F1994="","",$F1994*$M1994)</x:f>
      </x:c>
      <x:c r="P1994" s="54" t="str">
        <x:f>IF('Deal_Master_Wide'!$BT$287="","",'Deal_Master_Wide'!$BT$287)</x:f>
      </x:c>
      <x:c r="Q1994" s="54" t="str">
        <x:f>IF('Deal_Master_Wide'!$CA$287="","",'Deal_Master_Wide'!$CA$287)</x:f>
      </x:c>
      <x:c r="R1994" s="54" t="str">
        <x:f>IF('Deal_Master_Wide'!$CH$287="","",'Deal_Master_Wide'!$CH$287)</x:f>
      </x:c>
      <x:c r="S1994" s="54" t="str">
        <x:f>IF('Deal_Master_Wide'!$CO$287="","",'Deal_Master_Wide'!$CO$287)</x:f>
      </x:c>
      <x:c r="T1994" s="54" t="str">
        <x:f>IF('Deal_Master_Wide'!$CV$287="","",'Deal_Master_Wide'!$CV$287)</x:f>
      </x:c>
      <x:c r="U1994" s="54" t="str">
        <x:f>IF('Deal_Master_Wide'!$DC$287="","",'Deal_Master_Wide'!$DC$287)</x:f>
      </x:c>
      <x:c r="V1994" s="56" t="str">
        <x:f>IF('Deal_Master_Wide'!$DJ$287="","",'Deal_Master_Wide'!$DJ$287)</x:f>
      </x:c>
      <x:c r="W1994" s="56" t="str">
        <x:f>IF('Deal_Master_Wide'!$DQ$287="","",'Deal_Master_Wide'!$DQ$287)</x:f>
      </x:c>
      <x:c r="X1994" s="56" t="str">
        <x:f>IF('Deal_Master_Wide'!$DX$287="","",'Deal_Master_Wide'!$DX$287)</x:f>
      </x:c>
      <x:c r="Y1994" s="118" t="str">
        <x:f>IF('Deal_Master_Wide'!$EE$287="","",'Deal_Master_Wide'!$EE$287)</x:f>
      </x:c>
      <x:c r="Z1994" s="118" t="str">
        <x:f>IF('Deal_Master_Wide'!$EL$287="","",'Deal_Master_Wide'!$EL$287)</x:f>
      </x:c>
      <x:c r="AA1994" s="52" t="str">
        <x:f>IF('Deal_Master_Wide'!$AL$287="","",'Deal_Master_Wide'!$AL$287)</x:f>
        <x:v>Unknown</x:v>
      </x:c>
      <x:c r="AB1994" s="54" t="str">
        <x:f>IF('Deal_Master_Wide'!$AF$287="","",'Deal_Master_Wide'!$AF$287)</x:f>
      </x:c>
      <x:c r="AC1994" s="52" t="str">
        <x:f>IF(COUNT($P1994,$Q1994,$R1994,$S1994,$T1994,$U1994,$V1994,$W1994,$X1994)=9,"Yes","No")</x:f>
        <x:v>No</x:v>
      </x:c>
      <x:c r="AD1994" s="52" t="str">
        <x:f>IF(COUNT($Y1994,$Z1994)=2,"Yes","No")</x:f>
        <x:v>No</x:v>
      </x:c>
      <x:c r="AE1994" s="50" t="str"/>
      <x:c r="AF1994" t="str"/>
    </x:row>
    <x:row r="1995" ht="20" customHeight="1">
      <x:c r="A1995" s="50" t="str">
        <x:v>CTL-0285</x:v>
      </x:c>
      <x:c r="B1995" s="50" t="str">
        <x:v>Candidate alternative-rationale group</x:v>
      </x:c>
      <x:c r="C1995" s="52" t="str">
        <x:f>IF('Deal_Master_Wide'!$AU$287="","",'Deal_Master_Wide'!$AU$287)</x:f>
        <x:v>Not reviewed</x:v>
      </x:c>
      <x:c r="D1995" s="52" t="str">
        <x:f>IF('Deal_Master_Wide'!$AV$287="","",'Deal_Master_Wide'!$AV$287)</x:f>
        <x:v>Not assessed</x:v>
      </x:c>
      <x:c r="E1995" s="50" t="n">
        <x:v>0</x:v>
      </x:c>
      <x:c r="F1995" s="52" t="str">
        <x:f>IF(OR($C1995="High-confidence innovation-driven",$C1995="Medium-confidence innovation-driven"),1,IF($C1995="Clear alternative-rationale",0,""))</x:f>
      </x:c>
      <x:c r="G1995" s="52" t="str">
        <x:f>IF('Deal_Master_Wide'!$M$287="","",'Deal_Master_Wide'!$M$287)</x:f>
        <x:v>Review</x:v>
      </x:c>
      <x:c r="H1995" s="50" t="str">
        <x:v>Pharmstandard</x:v>
      </x:c>
      <x:c r="I1995" s="50" t="str">
        <x:v>Biolik JSC</x:v>
      </x:c>
      <x:c r="J1995" s="50" t="n">
        <x:v>2013</x:v>
      </x:c>
      <x:c r="K1995" s="50" t="n">
        <x:v>2</x:v>
      </x:c>
      <x:c r="L1995" s="50" t="n">
        <x:v>2015</x:v>
      </x:c>
      <x:c r="M1995" s="50" t="n">
        <x:v>1</x:v>
      </x:c>
      <x:c r="N1995" s="50" t="n">
        <x:v>1</x:v>
      </x:c>
      <x:c r="O1995" s="52" t="str">
        <x:f>IF($F1995="","",$F1995*$M1995)</x:f>
      </x:c>
      <x:c r="P1995" s="54" t="str">
        <x:f>IF('Deal_Master_Wide'!$BU$287="","",'Deal_Master_Wide'!$BU$287)</x:f>
      </x:c>
      <x:c r="Q1995" s="54" t="str">
        <x:f>IF('Deal_Master_Wide'!$CB$287="","",'Deal_Master_Wide'!$CB$287)</x:f>
      </x:c>
      <x:c r="R1995" s="54" t="str">
        <x:f>IF('Deal_Master_Wide'!$CI$287="","",'Deal_Master_Wide'!$CI$287)</x:f>
      </x:c>
      <x:c r="S1995" s="54" t="str">
        <x:f>IF('Deal_Master_Wide'!$CP$287="","",'Deal_Master_Wide'!$CP$287)</x:f>
      </x:c>
      <x:c r="T1995" s="54" t="str">
        <x:f>IF('Deal_Master_Wide'!$CW$287="","",'Deal_Master_Wide'!$CW$287)</x:f>
      </x:c>
      <x:c r="U1995" s="54" t="str">
        <x:f>IF('Deal_Master_Wide'!$DD$287="","",'Deal_Master_Wide'!$DD$287)</x:f>
      </x:c>
      <x:c r="V1995" s="56" t="str">
        <x:f>IF('Deal_Master_Wide'!$DK$287="","",'Deal_Master_Wide'!$DK$287)</x:f>
      </x:c>
      <x:c r="W1995" s="56" t="str">
        <x:f>IF('Deal_Master_Wide'!$DR$287="","",'Deal_Master_Wide'!$DR$287)</x:f>
      </x:c>
      <x:c r="X1995" s="56" t="str">
        <x:f>IF('Deal_Master_Wide'!$DY$287="","",'Deal_Master_Wide'!$DY$287)</x:f>
      </x:c>
      <x:c r="Y1995" s="118" t="str">
        <x:f>IF('Deal_Master_Wide'!$EF$287="","",'Deal_Master_Wide'!$EF$287)</x:f>
      </x:c>
      <x:c r="Z1995" s="118" t="str">
        <x:f>IF('Deal_Master_Wide'!$EM$287="","",'Deal_Master_Wide'!$EM$287)</x:f>
      </x:c>
      <x:c r="AA1995" s="52" t="str">
        <x:f>IF('Deal_Master_Wide'!$AL$287="","",'Deal_Master_Wide'!$AL$287)</x:f>
        <x:v>Unknown</x:v>
      </x:c>
      <x:c r="AB1995" s="54" t="str">
        <x:f>IF('Deal_Master_Wide'!$AF$287="","",'Deal_Master_Wide'!$AF$287)</x:f>
      </x:c>
      <x:c r="AC1995" s="52" t="str">
        <x:f>IF(COUNT($P1995,$Q1995,$R1995,$S1995,$T1995,$U1995,$V1995,$W1995,$X1995)=9,"Yes","No")</x:f>
        <x:v>No</x:v>
      </x:c>
      <x:c r="AD1995" s="52" t="str">
        <x:f>IF(COUNT($Y1995,$Z1995)=2,"Yes","No")</x:f>
        <x:v>No</x:v>
      </x:c>
      <x:c r="AE1995" s="50" t="str"/>
      <x:c r="AF1995" t="str"/>
    </x:row>
    <x:row r="1996" ht="20" customHeight="1">
      <x:c r="A1996" s="50" t="str">
        <x:v>CTL-0285</x:v>
      </x:c>
      <x:c r="B1996" s="50" t="str">
        <x:v>Candidate alternative-rationale group</x:v>
      </x:c>
      <x:c r="C1996" s="52" t="str">
        <x:f>IF('Deal_Master_Wide'!$AU$287="","",'Deal_Master_Wide'!$AU$287)</x:f>
        <x:v>Not reviewed</x:v>
      </x:c>
      <x:c r="D1996" s="52" t="str">
        <x:f>IF('Deal_Master_Wide'!$AV$287="","",'Deal_Master_Wide'!$AV$287)</x:f>
        <x:v>Not assessed</x:v>
      </x:c>
      <x:c r="E1996" s="50" t="n">
        <x:v>0</x:v>
      </x:c>
      <x:c r="F1996" s="52" t="str">
        <x:f>IF(OR($C1996="High-confidence innovation-driven",$C1996="Medium-confidence innovation-driven"),1,IF($C1996="Clear alternative-rationale",0,""))</x:f>
      </x:c>
      <x:c r="G1996" s="52" t="str">
        <x:f>IF('Deal_Master_Wide'!$M$287="","",'Deal_Master_Wide'!$M$287)</x:f>
        <x:v>Review</x:v>
      </x:c>
      <x:c r="H1996" s="50" t="str">
        <x:v>Pharmstandard</x:v>
      </x:c>
      <x:c r="I1996" s="50" t="str">
        <x:v>Biolik JSC</x:v>
      </x:c>
      <x:c r="J1996" s="50" t="n">
        <x:v>2013</x:v>
      </x:c>
      <x:c r="K1996" s="50" t="n">
        <x:v>3</x:v>
      </x:c>
      <x:c r="L1996" s="50" t="n">
        <x:v>2016</x:v>
      </x:c>
      <x:c r="M1996" s="50" t="n">
        <x:v>1</x:v>
      </x:c>
      <x:c r="N1996" s="50" t="n">
        <x:v>1</x:v>
      </x:c>
      <x:c r="O1996" s="52" t="str">
        <x:f>IF($F1996="","",$F1996*$M1996)</x:f>
      </x:c>
      <x:c r="P1996" s="54" t="str">
        <x:f>IF('Deal_Master_Wide'!$BV$287="","",'Deal_Master_Wide'!$BV$287)</x:f>
      </x:c>
      <x:c r="Q1996" s="54" t="str">
        <x:f>IF('Deal_Master_Wide'!$CC$287="","",'Deal_Master_Wide'!$CC$287)</x:f>
      </x:c>
      <x:c r="R1996" s="54" t="str">
        <x:f>IF('Deal_Master_Wide'!$CJ$287="","",'Deal_Master_Wide'!$CJ$287)</x:f>
      </x:c>
      <x:c r="S1996" s="54" t="str">
        <x:f>IF('Deal_Master_Wide'!$CQ$287="","",'Deal_Master_Wide'!$CQ$287)</x:f>
      </x:c>
      <x:c r="T1996" s="54" t="str">
        <x:f>IF('Deal_Master_Wide'!$CX$287="","",'Deal_Master_Wide'!$CX$287)</x:f>
      </x:c>
      <x:c r="U1996" s="54" t="str">
        <x:f>IF('Deal_Master_Wide'!$DE$287="","",'Deal_Master_Wide'!$DE$287)</x:f>
      </x:c>
      <x:c r="V1996" s="56" t="str">
        <x:f>IF('Deal_Master_Wide'!$DL$287="","",'Deal_Master_Wide'!$DL$287)</x:f>
      </x:c>
      <x:c r="W1996" s="56" t="str">
        <x:f>IF('Deal_Master_Wide'!$DS$287="","",'Deal_Master_Wide'!$DS$287)</x:f>
      </x:c>
      <x:c r="X1996" s="56" t="str">
        <x:f>IF('Deal_Master_Wide'!$DZ$287="","",'Deal_Master_Wide'!$DZ$287)</x:f>
      </x:c>
      <x:c r="Y1996" s="118" t="str">
        <x:f>IF('Deal_Master_Wide'!$EG$287="","",'Deal_Master_Wide'!$EG$287)</x:f>
      </x:c>
      <x:c r="Z1996" s="118" t="str">
        <x:f>IF('Deal_Master_Wide'!$EN$287="","",'Deal_Master_Wide'!$EN$287)</x:f>
      </x:c>
      <x:c r="AA1996" s="52" t="str">
        <x:f>IF('Deal_Master_Wide'!$AL$287="","",'Deal_Master_Wide'!$AL$287)</x:f>
        <x:v>Unknown</x:v>
      </x:c>
      <x:c r="AB1996" s="54" t="str">
        <x:f>IF('Deal_Master_Wide'!$AF$287="","",'Deal_Master_Wide'!$AF$287)</x:f>
      </x:c>
      <x:c r="AC1996" s="52" t="str">
        <x:f>IF(COUNT($P1996,$Q1996,$R1996,$S1996,$T1996,$U1996,$V1996,$W1996,$X1996)=9,"Yes","No")</x:f>
        <x:v>No</x:v>
      </x:c>
      <x:c r="AD1996" s="52" t="str">
        <x:f>IF(COUNT($Y1996,$Z1996)=2,"Yes","No")</x:f>
        <x:v>No</x:v>
      </x:c>
      <x:c r="AE1996" s="50" t="str"/>
      <x:c r="AF1996" t="str"/>
    </x:row>
    <x:row r="1997" ht="20" customHeight="1">
      <x:c r="A1997" s="50" t="str">
        <x:v>CTL-0286</x:v>
      </x:c>
      <x:c r="B1997" s="50" t="str">
        <x:v>Candidate alternative-rationale group</x:v>
      </x:c>
      <x:c r="C1997" s="52" t="str">
        <x:f>IF('Deal_Master_Wide'!$AU$288="","",'Deal_Master_Wide'!$AU$288)</x:f>
        <x:v>Not reviewed</x:v>
      </x:c>
      <x:c r="D1997" s="52" t="str">
        <x:f>IF('Deal_Master_Wide'!$AV$288="","",'Deal_Master_Wide'!$AV$288)</x:f>
        <x:v>Not assessed</x:v>
      </x:c>
      <x:c r="E1997" s="50" t="n">
        <x:v>0</x:v>
      </x:c>
      <x:c r="F1997" s="52" t="str">
        <x:f>IF(OR($C1997="High-confidence innovation-driven",$C1997="Medium-confidence innovation-driven"),1,IF($C1997="Clear alternative-rationale",0,""))</x:f>
      </x:c>
      <x:c r="G1997" s="52" t="str">
        <x:f>IF('Deal_Master_Wide'!$M$288="","",'Deal_Master_Wide'!$M$288)</x:f>
        <x:v>Review</x:v>
      </x:c>
      <x:c r="H1997" s="50" t="str">
        <x:v>OPKO Health Inc</x:v>
      </x:c>
      <x:c r="I1997" s="50" t="str">
        <x:v>Pharmsynthez</x:v>
      </x:c>
      <x:c r="J1997" s="50" t="n">
        <x:v>2013</x:v>
      </x:c>
      <x:c r="K1997" s="50" t="n">
        <x:v>-3</x:v>
      </x:c>
      <x:c r="L1997" s="50" t="n">
        <x:v>2010</x:v>
      </x:c>
      <x:c r="M1997" s="50" t="n">
        <x:v>0</x:v>
      </x:c>
      <x:c r="N1997" s="50" t="n">
        <x:v>0</x:v>
      </x:c>
      <x:c r="O1997" s="52" t="str">
        <x:f>IF($F1997="","",$F1997*$M1997)</x:f>
      </x:c>
      <x:c r="P1997" s="54" t="str">
        <x:f>IF('Deal_Master_Wide'!$BP$288="","",'Deal_Master_Wide'!$BP$288)</x:f>
      </x:c>
      <x:c r="Q1997" s="54" t="str">
        <x:f>IF('Deal_Master_Wide'!$BW$288="","",'Deal_Master_Wide'!$BW$288)</x:f>
      </x:c>
      <x:c r="R1997" s="54" t="str">
        <x:f>IF('Deal_Master_Wide'!$CD$288="","",'Deal_Master_Wide'!$CD$288)</x:f>
      </x:c>
      <x:c r="S1997" s="54" t="str">
        <x:f>IF('Deal_Master_Wide'!$CK$288="","",'Deal_Master_Wide'!$CK$288)</x:f>
      </x:c>
      <x:c r="T1997" s="54" t="str">
        <x:f>IF('Deal_Master_Wide'!$CR$288="","",'Deal_Master_Wide'!$CR$288)</x:f>
      </x:c>
      <x:c r="U1997" s="54" t="str">
        <x:f>IF('Deal_Master_Wide'!$CY$288="","",'Deal_Master_Wide'!$CY$288)</x:f>
      </x:c>
      <x:c r="V1997" s="56" t="str">
        <x:f>IF('Deal_Master_Wide'!$DF$288="","",'Deal_Master_Wide'!$DF$288)</x:f>
      </x:c>
      <x:c r="W1997" s="56" t="str">
        <x:f>IF('Deal_Master_Wide'!$DM$288="","",'Deal_Master_Wide'!$DM$288)</x:f>
      </x:c>
      <x:c r="X1997" s="56" t="str">
        <x:f>IF('Deal_Master_Wide'!$DT$288="","",'Deal_Master_Wide'!$DT$288)</x:f>
      </x:c>
      <x:c r="Y1997" s="118" t="str">
        <x:f>IF('Deal_Master_Wide'!$EA$288="","",'Deal_Master_Wide'!$EA$288)</x:f>
      </x:c>
      <x:c r="Z1997" s="118" t="str">
        <x:f>IF('Deal_Master_Wide'!$EH$288="","",'Deal_Master_Wide'!$EH$288)</x:f>
      </x:c>
      <x:c r="AA1997" s="52" t="str">
        <x:f>IF('Deal_Master_Wide'!$AL$288="","",'Deal_Master_Wide'!$AL$288)</x:f>
        <x:v>Unknown</x:v>
      </x:c>
      <x:c r="AB1997" s="54" t="n">
        <x:f>IF('Deal_Master_Wide'!$AF$288="","",'Deal_Master_Wide'!$AF$288)</x:f>
        <x:v>10</x:v>
      </x:c>
      <x:c r="AC1997" s="52" t="str">
        <x:f>IF(COUNT($P1997,$Q1997,$R1997,$S1997,$T1997,$U1997,$V1997,$W1997,$X1997)=9,"Yes","No")</x:f>
        <x:v>No</x:v>
      </x:c>
      <x:c r="AD1997" s="52" t="str">
        <x:f>IF(COUNT($Y1997,$Z1997)=2,"Yes","No")</x:f>
        <x:v>No</x:v>
      </x:c>
      <x:c r="AE1997" s="50" t="str"/>
      <x:c r="AF1997" t="str"/>
    </x:row>
    <x:row r="1998" ht="20" customHeight="1">
      <x:c r="A1998" s="50" t="str">
        <x:v>CTL-0286</x:v>
      </x:c>
      <x:c r="B1998" s="50" t="str">
        <x:v>Candidate alternative-rationale group</x:v>
      </x:c>
      <x:c r="C1998" s="52" t="str">
        <x:f>IF('Deal_Master_Wide'!$AU$288="","",'Deal_Master_Wide'!$AU$288)</x:f>
        <x:v>Not reviewed</x:v>
      </x:c>
      <x:c r="D1998" s="52" t="str">
        <x:f>IF('Deal_Master_Wide'!$AV$288="","",'Deal_Master_Wide'!$AV$288)</x:f>
        <x:v>Not assessed</x:v>
      </x:c>
      <x:c r="E1998" s="50" t="n">
        <x:v>0</x:v>
      </x:c>
      <x:c r="F1998" s="52" t="str">
        <x:f>IF(OR($C1998="High-confidence innovation-driven",$C1998="Medium-confidence innovation-driven"),1,IF($C1998="Clear alternative-rationale",0,""))</x:f>
      </x:c>
      <x:c r="G1998" s="52" t="str">
        <x:f>IF('Deal_Master_Wide'!$M$288="","",'Deal_Master_Wide'!$M$288)</x:f>
        <x:v>Review</x:v>
      </x:c>
      <x:c r="H1998" s="50" t="str">
        <x:v>OPKO Health Inc</x:v>
      </x:c>
      <x:c r="I1998" s="50" t="str">
        <x:v>Pharmsynthez</x:v>
      </x:c>
      <x:c r="J1998" s="50" t="n">
        <x:v>2013</x:v>
      </x:c>
      <x:c r="K1998" s="50" t="n">
        <x:v>-2</x:v>
      </x:c>
      <x:c r="L1998" s="50" t="n">
        <x:v>2011</x:v>
      </x:c>
      <x:c r="M1998" s="50" t="n">
        <x:v>0</x:v>
      </x:c>
      <x:c r="N1998" s="50" t="n">
        <x:v>0</x:v>
      </x:c>
      <x:c r="O1998" s="52" t="str">
        <x:f>IF($F1998="","",$F1998*$M1998)</x:f>
      </x:c>
      <x:c r="P1998" s="54" t="str">
        <x:f>IF('Deal_Master_Wide'!$BQ$288="","",'Deal_Master_Wide'!$BQ$288)</x:f>
      </x:c>
      <x:c r="Q1998" s="54" t="str">
        <x:f>IF('Deal_Master_Wide'!$BX$288="","",'Deal_Master_Wide'!$BX$288)</x:f>
      </x:c>
      <x:c r="R1998" s="54" t="str">
        <x:f>IF('Deal_Master_Wide'!$CE$288="","",'Deal_Master_Wide'!$CE$288)</x:f>
      </x:c>
      <x:c r="S1998" s="54" t="str">
        <x:f>IF('Deal_Master_Wide'!$CL$288="","",'Deal_Master_Wide'!$CL$288)</x:f>
      </x:c>
      <x:c r="T1998" s="54" t="str">
        <x:f>IF('Deal_Master_Wide'!$CS$288="","",'Deal_Master_Wide'!$CS$288)</x:f>
      </x:c>
      <x:c r="U1998" s="54" t="str">
        <x:f>IF('Deal_Master_Wide'!$CZ$288="","",'Deal_Master_Wide'!$CZ$288)</x:f>
      </x:c>
      <x:c r="V1998" s="56" t="str">
        <x:f>IF('Deal_Master_Wide'!$DG$288="","",'Deal_Master_Wide'!$DG$288)</x:f>
      </x:c>
      <x:c r="W1998" s="56" t="str">
        <x:f>IF('Deal_Master_Wide'!$DN$288="","",'Deal_Master_Wide'!$DN$288)</x:f>
      </x:c>
      <x:c r="X1998" s="56" t="str">
        <x:f>IF('Deal_Master_Wide'!$DU$288="","",'Deal_Master_Wide'!$DU$288)</x:f>
      </x:c>
      <x:c r="Y1998" s="118" t="str">
        <x:f>IF('Deal_Master_Wide'!$EB$288="","",'Deal_Master_Wide'!$EB$288)</x:f>
      </x:c>
      <x:c r="Z1998" s="118" t="str">
        <x:f>IF('Deal_Master_Wide'!$EI$288="","",'Deal_Master_Wide'!$EI$288)</x:f>
      </x:c>
      <x:c r="AA1998" s="52" t="str">
        <x:f>IF('Deal_Master_Wide'!$AL$288="","",'Deal_Master_Wide'!$AL$288)</x:f>
        <x:v>Unknown</x:v>
      </x:c>
      <x:c r="AB1998" s="54" t="n">
        <x:f>IF('Deal_Master_Wide'!$AF$288="","",'Deal_Master_Wide'!$AF$288)</x:f>
        <x:v>10</x:v>
      </x:c>
      <x:c r="AC1998" s="52" t="str">
        <x:f>IF(COUNT($P1998,$Q1998,$R1998,$S1998,$T1998,$U1998,$V1998,$W1998,$X1998)=9,"Yes","No")</x:f>
        <x:v>No</x:v>
      </x:c>
      <x:c r="AD1998" s="52" t="str">
        <x:f>IF(COUNT($Y1998,$Z1998)=2,"Yes","No")</x:f>
        <x:v>No</x:v>
      </x:c>
      <x:c r="AE1998" s="50" t="str"/>
      <x:c r="AF1998" t="str"/>
    </x:row>
    <x:row r="1999" ht="20" customHeight="1">
      <x:c r="A1999" s="50" t="str">
        <x:v>CTL-0286</x:v>
      </x:c>
      <x:c r="B1999" s="50" t="str">
        <x:v>Candidate alternative-rationale group</x:v>
      </x:c>
      <x:c r="C1999" s="52" t="str">
        <x:f>IF('Deal_Master_Wide'!$AU$288="","",'Deal_Master_Wide'!$AU$288)</x:f>
        <x:v>Not reviewed</x:v>
      </x:c>
      <x:c r="D1999" s="52" t="str">
        <x:f>IF('Deal_Master_Wide'!$AV$288="","",'Deal_Master_Wide'!$AV$288)</x:f>
        <x:v>Not assessed</x:v>
      </x:c>
      <x:c r="E1999" s="50" t="n">
        <x:v>0</x:v>
      </x:c>
      <x:c r="F1999" s="52" t="str">
        <x:f>IF(OR($C1999="High-confidence innovation-driven",$C1999="Medium-confidence innovation-driven"),1,IF($C1999="Clear alternative-rationale",0,""))</x:f>
      </x:c>
      <x:c r="G1999" s="52" t="str">
        <x:f>IF('Deal_Master_Wide'!$M$288="","",'Deal_Master_Wide'!$M$288)</x:f>
        <x:v>Review</x:v>
      </x:c>
      <x:c r="H1999" s="50" t="str">
        <x:v>OPKO Health Inc</x:v>
      </x:c>
      <x:c r="I1999" s="50" t="str">
        <x:v>Pharmsynthez</x:v>
      </x:c>
      <x:c r="J1999" s="50" t="n">
        <x:v>2013</x:v>
      </x:c>
      <x:c r="K1999" s="50" t="n">
        <x:v>-1</x:v>
      </x:c>
      <x:c r="L1999" s="50" t="n">
        <x:v>2012</x:v>
      </x:c>
      <x:c r="M1999" s="50" t="n">
        <x:v>0</x:v>
      </x:c>
      <x:c r="N1999" s="50" t="n">
        <x:v>0</x:v>
      </x:c>
      <x:c r="O1999" s="52" t="str">
        <x:f>IF($F1999="","",$F1999*$M1999)</x:f>
      </x:c>
      <x:c r="P1999" s="54" t="str">
        <x:f>IF('Deal_Master_Wide'!$BR$288="","",'Deal_Master_Wide'!$BR$288)</x:f>
      </x:c>
      <x:c r="Q1999" s="54" t="str">
        <x:f>IF('Deal_Master_Wide'!$BY$288="","",'Deal_Master_Wide'!$BY$288)</x:f>
      </x:c>
      <x:c r="R1999" s="54" t="str">
        <x:f>IF('Deal_Master_Wide'!$CF$288="","",'Deal_Master_Wide'!$CF$288)</x:f>
      </x:c>
      <x:c r="S1999" s="54" t="str">
        <x:f>IF('Deal_Master_Wide'!$CM$288="","",'Deal_Master_Wide'!$CM$288)</x:f>
      </x:c>
      <x:c r="T1999" s="54" t="str">
        <x:f>IF('Deal_Master_Wide'!$CT$288="","",'Deal_Master_Wide'!$CT$288)</x:f>
      </x:c>
      <x:c r="U1999" s="54" t="str">
        <x:f>IF('Deal_Master_Wide'!$DA$288="","",'Deal_Master_Wide'!$DA$288)</x:f>
      </x:c>
      <x:c r="V1999" s="56" t="str">
        <x:f>IF('Deal_Master_Wide'!$DH$288="","",'Deal_Master_Wide'!$DH$288)</x:f>
      </x:c>
      <x:c r="W1999" s="56" t="str">
        <x:f>IF('Deal_Master_Wide'!$DO$288="","",'Deal_Master_Wide'!$DO$288)</x:f>
      </x:c>
      <x:c r="X1999" s="56" t="str">
        <x:f>IF('Deal_Master_Wide'!$DV$288="","",'Deal_Master_Wide'!$DV$288)</x:f>
      </x:c>
      <x:c r="Y1999" s="118" t="str">
        <x:f>IF('Deal_Master_Wide'!$EC$288="","",'Deal_Master_Wide'!$EC$288)</x:f>
      </x:c>
      <x:c r="Z1999" s="118" t="str">
        <x:f>IF('Deal_Master_Wide'!$EJ$288="","",'Deal_Master_Wide'!$EJ$288)</x:f>
      </x:c>
      <x:c r="AA1999" s="52" t="str">
        <x:f>IF('Deal_Master_Wide'!$AL$288="","",'Deal_Master_Wide'!$AL$288)</x:f>
        <x:v>Unknown</x:v>
      </x:c>
      <x:c r="AB1999" s="54" t="n">
        <x:f>IF('Deal_Master_Wide'!$AF$288="","",'Deal_Master_Wide'!$AF$288)</x:f>
        <x:v>10</x:v>
      </x:c>
      <x:c r="AC1999" s="52" t="str">
        <x:f>IF(COUNT($P1999,$Q1999,$R1999,$S1999,$T1999,$U1999,$V1999,$W1999,$X1999)=9,"Yes","No")</x:f>
        <x:v>No</x:v>
      </x:c>
      <x:c r="AD1999" s="52" t="str">
        <x:f>IF(COUNT($Y1999,$Z1999)=2,"Yes","No")</x:f>
        <x:v>No</x:v>
      </x:c>
      <x:c r="AE1999" s="50" t="str"/>
      <x:c r="AF1999" t="str"/>
    </x:row>
    <x:row r="2000" ht="20" customHeight="1">
      <x:c r="A2000" s="50" t="str">
        <x:v>CTL-0286</x:v>
      </x:c>
      <x:c r="B2000" s="50" t="str">
        <x:v>Candidate alternative-rationale group</x:v>
      </x:c>
      <x:c r="C2000" s="52" t="str">
        <x:f>IF('Deal_Master_Wide'!$AU$288="","",'Deal_Master_Wide'!$AU$288)</x:f>
        <x:v>Not reviewed</x:v>
      </x:c>
      <x:c r="D2000" s="52" t="str">
        <x:f>IF('Deal_Master_Wide'!$AV$288="","",'Deal_Master_Wide'!$AV$288)</x:f>
        <x:v>Not assessed</x:v>
      </x:c>
      <x:c r="E2000" s="50" t="n">
        <x:v>0</x:v>
      </x:c>
      <x:c r="F2000" s="52" t="str">
        <x:f>IF(OR($C2000="High-confidence innovation-driven",$C2000="Medium-confidence innovation-driven"),1,IF($C2000="Clear alternative-rationale",0,""))</x:f>
      </x:c>
      <x:c r="G2000" s="52" t="str">
        <x:f>IF('Deal_Master_Wide'!$M$288="","",'Deal_Master_Wide'!$M$288)</x:f>
        <x:v>Review</x:v>
      </x:c>
      <x:c r="H2000" s="50" t="str">
        <x:v>OPKO Health Inc</x:v>
      </x:c>
      <x:c r="I2000" s="50" t="str">
        <x:v>Pharmsynthez</x:v>
      </x:c>
      <x:c r="J2000" s="50" t="n">
        <x:v>2013</x:v>
      </x:c>
      <x:c r="K2000" s="50" t="n">
        <x:v>0</x:v>
      </x:c>
      <x:c r="L2000" s="50" t="n">
        <x:v>2013</x:v>
      </x:c>
      <x:c r="M2000" s="50" t="n">
        <x:v>0</x:v>
      </x:c>
      <x:c r="N2000" s="50" t="n">
        <x:v>1</x:v>
      </x:c>
      <x:c r="O2000" s="52" t="str">
        <x:f>IF($F2000="","",$F2000*$M2000)</x:f>
      </x:c>
      <x:c r="P2000" s="54" t="str">
        <x:f>IF('Deal_Master_Wide'!$BS$288="","",'Deal_Master_Wide'!$BS$288)</x:f>
      </x:c>
      <x:c r="Q2000" s="54" t="str">
        <x:f>IF('Deal_Master_Wide'!$BZ$288="","",'Deal_Master_Wide'!$BZ$288)</x:f>
      </x:c>
      <x:c r="R2000" s="54" t="str">
        <x:f>IF('Deal_Master_Wide'!$CG$288="","",'Deal_Master_Wide'!$CG$288)</x:f>
      </x:c>
      <x:c r="S2000" s="54" t="str">
        <x:f>IF('Deal_Master_Wide'!$CN$288="","",'Deal_Master_Wide'!$CN$288)</x:f>
      </x:c>
      <x:c r="T2000" s="54" t="str">
        <x:f>IF('Deal_Master_Wide'!$CU$288="","",'Deal_Master_Wide'!$CU$288)</x:f>
      </x:c>
      <x:c r="U2000" s="54" t="str">
        <x:f>IF('Deal_Master_Wide'!$DB$288="","",'Deal_Master_Wide'!$DB$288)</x:f>
      </x:c>
      <x:c r="V2000" s="56" t="str">
        <x:f>IF('Deal_Master_Wide'!$DI$288="","",'Deal_Master_Wide'!$DI$288)</x:f>
      </x:c>
      <x:c r="W2000" s="56" t="str">
        <x:f>IF('Deal_Master_Wide'!$DP$288="","",'Deal_Master_Wide'!$DP$288)</x:f>
      </x:c>
      <x:c r="X2000" s="56" t="str">
        <x:f>IF('Deal_Master_Wide'!$DW$288="","",'Deal_Master_Wide'!$DW$288)</x:f>
      </x:c>
      <x:c r="Y2000" s="118" t="str">
        <x:f>IF('Deal_Master_Wide'!$ED$288="","",'Deal_Master_Wide'!$ED$288)</x:f>
      </x:c>
      <x:c r="Z2000" s="118" t="str">
        <x:f>IF('Deal_Master_Wide'!$EK$288="","",'Deal_Master_Wide'!$EK$288)</x:f>
      </x:c>
      <x:c r="AA2000" s="52" t="str">
        <x:f>IF('Deal_Master_Wide'!$AL$288="","",'Deal_Master_Wide'!$AL$288)</x:f>
        <x:v>Unknown</x:v>
      </x:c>
      <x:c r="AB2000" s="54" t="n">
        <x:f>IF('Deal_Master_Wide'!$AF$288="","",'Deal_Master_Wide'!$AF$288)</x:f>
        <x:v>10</x:v>
      </x:c>
      <x:c r="AC2000" s="52" t="str">
        <x:f>IF(COUNT($P2000,$Q2000,$R2000,$S2000,$T2000,$U2000,$V2000,$W2000,$X2000)=9,"Yes","No")</x:f>
        <x:v>No</x:v>
      </x:c>
      <x:c r="AD2000" s="52" t="str">
        <x:f>IF(COUNT($Y2000,$Z2000)=2,"Yes","No")</x:f>
        <x:v>No</x:v>
      </x:c>
      <x:c r="AE2000" s="50" t="str"/>
      <x:c r="AF2000" t="str"/>
    </x:row>
    <x:row r="2001" ht="20" customHeight="1">
      <x:c r="A2001" s="50" t="str">
        <x:v>CTL-0286</x:v>
      </x:c>
      <x:c r="B2001" s="50" t="str">
        <x:v>Candidate alternative-rationale group</x:v>
      </x:c>
      <x:c r="C2001" s="52" t="str">
        <x:f>IF('Deal_Master_Wide'!$AU$288="","",'Deal_Master_Wide'!$AU$288)</x:f>
        <x:v>Not reviewed</x:v>
      </x:c>
      <x:c r="D2001" s="52" t="str">
        <x:f>IF('Deal_Master_Wide'!$AV$288="","",'Deal_Master_Wide'!$AV$288)</x:f>
        <x:v>Not assessed</x:v>
      </x:c>
      <x:c r="E2001" s="50" t="n">
        <x:v>0</x:v>
      </x:c>
      <x:c r="F2001" s="52" t="str">
        <x:f>IF(OR($C2001="High-confidence innovation-driven",$C2001="Medium-confidence innovation-driven"),1,IF($C2001="Clear alternative-rationale",0,""))</x:f>
      </x:c>
      <x:c r="G2001" s="52" t="str">
        <x:f>IF('Deal_Master_Wide'!$M$288="","",'Deal_Master_Wide'!$M$288)</x:f>
        <x:v>Review</x:v>
      </x:c>
      <x:c r="H2001" s="50" t="str">
        <x:v>OPKO Health Inc</x:v>
      </x:c>
      <x:c r="I2001" s="50" t="str">
        <x:v>Pharmsynthez</x:v>
      </x:c>
      <x:c r="J2001" s="50" t="n">
        <x:v>2013</x:v>
      </x:c>
      <x:c r="K2001" s="50" t="n">
        <x:v>1</x:v>
      </x:c>
      <x:c r="L2001" s="50" t="n">
        <x:v>2014</x:v>
      </x:c>
      <x:c r="M2001" s="50" t="n">
        <x:v>1</x:v>
      </x:c>
      <x:c r="N2001" s="50" t="n">
        <x:v>1</x:v>
      </x:c>
      <x:c r="O2001" s="52" t="str">
        <x:f>IF($F2001="","",$F2001*$M2001)</x:f>
      </x:c>
      <x:c r="P2001" s="54" t="str">
        <x:f>IF('Deal_Master_Wide'!$BT$288="","",'Deal_Master_Wide'!$BT$288)</x:f>
      </x:c>
      <x:c r="Q2001" s="54" t="str">
        <x:f>IF('Deal_Master_Wide'!$CA$288="","",'Deal_Master_Wide'!$CA$288)</x:f>
      </x:c>
      <x:c r="R2001" s="54" t="str">
        <x:f>IF('Deal_Master_Wide'!$CH$288="","",'Deal_Master_Wide'!$CH$288)</x:f>
      </x:c>
      <x:c r="S2001" s="54" t="str">
        <x:f>IF('Deal_Master_Wide'!$CO$288="","",'Deal_Master_Wide'!$CO$288)</x:f>
      </x:c>
      <x:c r="T2001" s="54" t="str">
        <x:f>IF('Deal_Master_Wide'!$CV$288="","",'Deal_Master_Wide'!$CV$288)</x:f>
      </x:c>
      <x:c r="U2001" s="54" t="str">
        <x:f>IF('Deal_Master_Wide'!$DC$288="","",'Deal_Master_Wide'!$DC$288)</x:f>
      </x:c>
      <x:c r="V2001" s="56" t="str">
        <x:f>IF('Deal_Master_Wide'!$DJ$288="","",'Deal_Master_Wide'!$DJ$288)</x:f>
      </x:c>
      <x:c r="W2001" s="56" t="str">
        <x:f>IF('Deal_Master_Wide'!$DQ$288="","",'Deal_Master_Wide'!$DQ$288)</x:f>
      </x:c>
      <x:c r="X2001" s="56" t="str">
        <x:f>IF('Deal_Master_Wide'!$DX$288="","",'Deal_Master_Wide'!$DX$288)</x:f>
      </x:c>
      <x:c r="Y2001" s="118" t="str">
        <x:f>IF('Deal_Master_Wide'!$EE$288="","",'Deal_Master_Wide'!$EE$288)</x:f>
      </x:c>
      <x:c r="Z2001" s="118" t="str">
        <x:f>IF('Deal_Master_Wide'!$EL$288="","",'Deal_Master_Wide'!$EL$288)</x:f>
      </x:c>
      <x:c r="AA2001" s="52" t="str">
        <x:f>IF('Deal_Master_Wide'!$AL$288="","",'Deal_Master_Wide'!$AL$288)</x:f>
        <x:v>Unknown</x:v>
      </x:c>
      <x:c r="AB2001" s="54" t="n">
        <x:f>IF('Deal_Master_Wide'!$AF$288="","",'Deal_Master_Wide'!$AF$288)</x:f>
        <x:v>10</x:v>
      </x:c>
      <x:c r="AC2001" s="52" t="str">
        <x:f>IF(COUNT($P2001,$Q2001,$R2001,$S2001,$T2001,$U2001,$V2001,$W2001,$X2001)=9,"Yes","No")</x:f>
        <x:v>No</x:v>
      </x:c>
      <x:c r="AD2001" s="52" t="str">
        <x:f>IF(COUNT($Y2001,$Z2001)=2,"Yes","No")</x:f>
        <x:v>No</x:v>
      </x:c>
      <x:c r="AE2001" s="50" t="str"/>
      <x:c r="AF2001" t="str"/>
    </x:row>
    <x:row r="2002" ht="20" customHeight="1">
      <x:c r="A2002" s="50" t="str">
        <x:v>CTL-0286</x:v>
      </x:c>
      <x:c r="B2002" s="50" t="str">
        <x:v>Candidate alternative-rationale group</x:v>
      </x:c>
      <x:c r="C2002" s="52" t="str">
        <x:f>IF('Deal_Master_Wide'!$AU$288="","",'Deal_Master_Wide'!$AU$288)</x:f>
        <x:v>Not reviewed</x:v>
      </x:c>
      <x:c r="D2002" s="52" t="str">
        <x:f>IF('Deal_Master_Wide'!$AV$288="","",'Deal_Master_Wide'!$AV$288)</x:f>
        <x:v>Not assessed</x:v>
      </x:c>
      <x:c r="E2002" s="50" t="n">
        <x:v>0</x:v>
      </x:c>
      <x:c r="F2002" s="52" t="str">
        <x:f>IF(OR($C2002="High-confidence innovation-driven",$C2002="Medium-confidence innovation-driven"),1,IF($C2002="Clear alternative-rationale",0,""))</x:f>
      </x:c>
      <x:c r="G2002" s="52" t="str">
        <x:f>IF('Deal_Master_Wide'!$M$288="","",'Deal_Master_Wide'!$M$288)</x:f>
        <x:v>Review</x:v>
      </x:c>
      <x:c r="H2002" s="50" t="str">
        <x:v>OPKO Health Inc</x:v>
      </x:c>
      <x:c r="I2002" s="50" t="str">
        <x:v>Pharmsynthez</x:v>
      </x:c>
      <x:c r="J2002" s="50" t="n">
        <x:v>2013</x:v>
      </x:c>
      <x:c r="K2002" s="50" t="n">
        <x:v>2</x:v>
      </x:c>
      <x:c r="L2002" s="50" t="n">
        <x:v>2015</x:v>
      </x:c>
      <x:c r="M2002" s="50" t="n">
        <x:v>1</x:v>
      </x:c>
      <x:c r="N2002" s="50" t="n">
        <x:v>1</x:v>
      </x:c>
      <x:c r="O2002" s="52" t="str">
        <x:f>IF($F2002="","",$F2002*$M2002)</x:f>
      </x:c>
      <x:c r="P2002" s="54" t="str">
        <x:f>IF('Deal_Master_Wide'!$BU$288="","",'Deal_Master_Wide'!$BU$288)</x:f>
      </x:c>
      <x:c r="Q2002" s="54" t="str">
        <x:f>IF('Deal_Master_Wide'!$CB$288="","",'Deal_Master_Wide'!$CB$288)</x:f>
      </x:c>
      <x:c r="R2002" s="54" t="str">
        <x:f>IF('Deal_Master_Wide'!$CI$288="","",'Deal_Master_Wide'!$CI$288)</x:f>
      </x:c>
      <x:c r="S2002" s="54" t="str">
        <x:f>IF('Deal_Master_Wide'!$CP$288="","",'Deal_Master_Wide'!$CP$288)</x:f>
      </x:c>
      <x:c r="T2002" s="54" t="str">
        <x:f>IF('Deal_Master_Wide'!$CW$288="","",'Deal_Master_Wide'!$CW$288)</x:f>
      </x:c>
      <x:c r="U2002" s="54" t="str">
        <x:f>IF('Deal_Master_Wide'!$DD$288="","",'Deal_Master_Wide'!$DD$288)</x:f>
      </x:c>
      <x:c r="V2002" s="56" t="str">
        <x:f>IF('Deal_Master_Wide'!$DK$288="","",'Deal_Master_Wide'!$DK$288)</x:f>
      </x:c>
      <x:c r="W2002" s="56" t="str">
        <x:f>IF('Deal_Master_Wide'!$DR$288="","",'Deal_Master_Wide'!$DR$288)</x:f>
      </x:c>
      <x:c r="X2002" s="56" t="str">
        <x:f>IF('Deal_Master_Wide'!$DY$288="","",'Deal_Master_Wide'!$DY$288)</x:f>
      </x:c>
      <x:c r="Y2002" s="118" t="str">
        <x:f>IF('Deal_Master_Wide'!$EF$288="","",'Deal_Master_Wide'!$EF$288)</x:f>
      </x:c>
      <x:c r="Z2002" s="118" t="str">
        <x:f>IF('Deal_Master_Wide'!$EM$288="","",'Deal_Master_Wide'!$EM$288)</x:f>
      </x:c>
      <x:c r="AA2002" s="52" t="str">
        <x:f>IF('Deal_Master_Wide'!$AL$288="","",'Deal_Master_Wide'!$AL$288)</x:f>
        <x:v>Unknown</x:v>
      </x:c>
      <x:c r="AB2002" s="54" t="n">
        <x:f>IF('Deal_Master_Wide'!$AF$288="","",'Deal_Master_Wide'!$AF$288)</x:f>
        <x:v>10</x:v>
      </x:c>
      <x:c r="AC2002" s="52" t="str">
        <x:f>IF(COUNT($P2002,$Q2002,$R2002,$S2002,$T2002,$U2002,$V2002,$W2002,$X2002)=9,"Yes","No")</x:f>
        <x:v>No</x:v>
      </x:c>
      <x:c r="AD2002" s="52" t="str">
        <x:f>IF(COUNT($Y2002,$Z2002)=2,"Yes","No")</x:f>
        <x:v>No</x:v>
      </x:c>
      <x:c r="AE2002" s="50" t="str"/>
      <x:c r="AF2002" t="str"/>
    </x:row>
    <x:row r="2003" ht="20" customHeight="1">
      <x:c r="A2003" s="50" t="str">
        <x:v>CTL-0286</x:v>
      </x:c>
      <x:c r="B2003" s="50" t="str">
        <x:v>Candidate alternative-rationale group</x:v>
      </x:c>
      <x:c r="C2003" s="52" t="str">
        <x:f>IF('Deal_Master_Wide'!$AU$288="","",'Deal_Master_Wide'!$AU$288)</x:f>
        <x:v>Not reviewed</x:v>
      </x:c>
      <x:c r="D2003" s="52" t="str">
        <x:f>IF('Deal_Master_Wide'!$AV$288="","",'Deal_Master_Wide'!$AV$288)</x:f>
        <x:v>Not assessed</x:v>
      </x:c>
      <x:c r="E2003" s="50" t="n">
        <x:v>0</x:v>
      </x:c>
      <x:c r="F2003" s="52" t="str">
        <x:f>IF(OR($C2003="High-confidence innovation-driven",$C2003="Medium-confidence innovation-driven"),1,IF($C2003="Clear alternative-rationale",0,""))</x:f>
      </x:c>
      <x:c r="G2003" s="52" t="str">
        <x:f>IF('Deal_Master_Wide'!$M$288="","",'Deal_Master_Wide'!$M$288)</x:f>
        <x:v>Review</x:v>
      </x:c>
      <x:c r="H2003" s="50" t="str">
        <x:v>OPKO Health Inc</x:v>
      </x:c>
      <x:c r="I2003" s="50" t="str">
        <x:v>Pharmsynthez</x:v>
      </x:c>
      <x:c r="J2003" s="50" t="n">
        <x:v>2013</x:v>
      </x:c>
      <x:c r="K2003" s="50" t="n">
        <x:v>3</x:v>
      </x:c>
      <x:c r="L2003" s="50" t="n">
        <x:v>2016</x:v>
      </x:c>
      <x:c r="M2003" s="50" t="n">
        <x:v>1</x:v>
      </x:c>
      <x:c r="N2003" s="50" t="n">
        <x:v>1</x:v>
      </x:c>
      <x:c r="O2003" s="52" t="str">
        <x:f>IF($F2003="","",$F2003*$M2003)</x:f>
      </x:c>
      <x:c r="P2003" s="54" t="str">
        <x:f>IF('Deal_Master_Wide'!$BV$288="","",'Deal_Master_Wide'!$BV$288)</x:f>
      </x:c>
      <x:c r="Q2003" s="54" t="str">
        <x:f>IF('Deal_Master_Wide'!$CC$288="","",'Deal_Master_Wide'!$CC$288)</x:f>
      </x:c>
      <x:c r="R2003" s="54" t="str">
        <x:f>IF('Deal_Master_Wide'!$CJ$288="","",'Deal_Master_Wide'!$CJ$288)</x:f>
      </x:c>
      <x:c r="S2003" s="54" t="str">
        <x:f>IF('Deal_Master_Wide'!$CQ$288="","",'Deal_Master_Wide'!$CQ$288)</x:f>
      </x:c>
      <x:c r="T2003" s="54" t="str">
        <x:f>IF('Deal_Master_Wide'!$CX$288="","",'Deal_Master_Wide'!$CX$288)</x:f>
      </x:c>
      <x:c r="U2003" s="54" t="str">
        <x:f>IF('Deal_Master_Wide'!$DE$288="","",'Deal_Master_Wide'!$DE$288)</x:f>
      </x:c>
      <x:c r="V2003" s="56" t="str">
        <x:f>IF('Deal_Master_Wide'!$DL$288="","",'Deal_Master_Wide'!$DL$288)</x:f>
      </x:c>
      <x:c r="W2003" s="56" t="str">
        <x:f>IF('Deal_Master_Wide'!$DS$288="","",'Deal_Master_Wide'!$DS$288)</x:f>
      </x:c>
      <x:c r="X2003" s="56" t="str">
        <x:f>IF('Deal_Master_Wide'!$DZ$288="","",'Deal_Master_Wide'!$DZ$288)</x:f>
      </x:c>
      <x:c r="Y2003" s="118" t="str">
        <x:f>IF('Deal_Master_Wide'!$EG$288="","",'Deal_Master_Wide'!$EG$288)</x:f>
      </x:c>
      <x:c r="Z2003" s="118" t="str">
        <x:f>IF('Deal_Master_Wide'!$EN$288="","",'Deal_Master_Wide'!$EN$288)</x:f>
      </x:c>
      <x:c r="AA2003" s="52" t="str">
        <x:f>IF('Deal_Master_Wide'!$AL$288="","",'Deal_Master_Wide'!$AL$288)</x:f>
        <x:v>Unknown</x:v>
      </x:c>
      <x:c r="AB2003" s="54" t="n">
        <x:f>IF('Deal_Master_Wide'!$AF$288="","",'Deal_Master_Wide'!$AF$288)</x:f>
        <x:v>10</x:v>
      </x:c>
      <x:c r="AC2003" s="52" t="str">
        <x:f>IF(COUNT($P2003,$Q2003,$R2003,$S2003,$T2003,$U2003,$V2003,$W2003,$X2003)=9,"Yes","No")</x:f>
        <x:v>No</x:v>
      </x:c>
      <x:c r="AD2003" s="52" t="str">
        <x:f>IF(COUNT($Y2003,$Z2003)=2,"Yes","No")</x:f>
        <x:v>No</x:v>
      </x:c>
      <x:c r="AE2003" s="50" t="str"/>
      <x:c r="AF2003" t="str"/>
    </x:row>
    <x:row r="2004" ht="20" customHeight="1">
      <x:c r="A2004" s="50" t="str">
        <x:v>CTL-0287</x:v>
      </x:c>
      <x:c r="B2004" s="50" t="str">
        <x:v>Candidate alternative-rationale group</x:v>
      </x:c>
      <x:c r="C2004" s="52" t="str">
        <x:f>IF('Deal_Master_Wide'!$AU$289="","",'Deal_Master_Wide'!$AU$289)</x:f>
        <x:v>Not reviewed</x:v>
      </x:c>
      <x:c r="D2004" s="52" t="str">
        <x:f>IF('Deal_Master_Wide'!$AV$289="","",'Deal_Master_Wide'!$AV$289)</x:f>
        <x:v>Not assessed</x:v>
      </x:c>
      <x:c r="E2004" s="50" t="n">
        <x:v>0</x:v>
      </x:c>
      <x:c r="F2004" s="52" t="str">
        <x:f>IF(OR($C2004="High-confidence innovation-driven",$C2004="Medium-confidence innovation-driven"),1,IF($C2004="Clear alternative-rationale",0,""))</x:f>
      </x:c>
      <x:c r="G2004" s="52" t="str">
        <x:f>IF('Deal_Master_Wide'!$M$289="","",'Deal_Master_Wide'!$M$289)</x:f>
        <x:v>Review</x:v>
      </x:c>
      <x:c r="H2004" s="50" t="str">
        <x:v>Amdipharm Mercury Company Limited</x:v>
      </x:c>
      <x:c r="I2004" s="50" t="str">
        <x:v>Mercury Pharma Group Ltd; Amdipharm Ltd</x:v>
      </x:c>
      <x:c r="J2004" s="50" t="n">
        <x:v>2013</x:v>
      </x:c>
      <x:c r="K2004" s="50" t="n">
        <x:v>-3</x:v>
      </x:c>
      <x:c r="L2004" s="50" t="n">
        <x:v>2010</x:v>
      </x:c>
      <x:c r="M2004" s="50" t="n">
        <x:v>0</x:v>
      </x:c>
      <x:c r="N2004" s="50" t="n">
        <x:v>0</x:v>
      </x:c>
      <x:c r="O2004" s="52" t="str">
        <x:f>IF($F2004="","",$F2004*$M2004)</x:f>
      </x:c>
      <x:c r="P2004" s="54" t="str">
        <x:f>IF('Deal_Master_Wide'!$BP$289="","",'Deal_Master_Wide'!$BP$289)</x:f>
      </x:c>
      <x:c r="Q2004" s="54" t="str">
        <x:f>IF('Deal_Master_Wide'!$BW$289="","",'Deal_Master_Wide'!$BW$289)</x:f>
      </x:c>
      <x:c r="R2004" s="54" t="str">
        <x:f>IF('Deal_Master_Wide'!$CD$289="","",'Deal_Master_Wide'!$CD$289)</x:f>
      </x:c>
      <x:c r="S2004" s="54" t="str">
        <x:f>IF('Deal_Master_Wide'!$CK$289="","",'Deal_Master_Wide'!$CK$289)</x:f>
      </x:c>
      <x:c r="T2004" s="54" t="str">
        <x:f>IF('Deal_Master_Wide'!$CR$289="","",'Deal_Master_Wide'!$CR$289)</x:f>
      </x:c>
      <x:c r="U2004" s="54" t="str">
        <x:f>IF('Deal_Master_Wide'!$CY$289="","",'Deal_Master_Wide'!$CY$289)</x:f>
      </x:c>
      <x:c r="V2004" s="56" t="str">
        <x:f>IF('Deal_Master_Wide'!$DF$289="","",'Deal_Master_Wide'!$DF$289)</x:f>
      </x:c>
      <x:c r="W2004" s="56" t="str">
        <x:f>IF('Deal_Master_Wide'!$DM$289="","",'Deal_Master_Wide'!$DM$289)</x:f>
      </x:c>
      <x:c r="X2004" s="56" t="str">
        <x:f>IF('Deal_Master_Wide'!$DT$289="","",'Deal_Master_Wide'!$DT$289)</x:f>
      </x:c>
      <x:c r="Y2004" s="118" t="str">
        <x:f>IF('Deal_Master_Wide'!$EA$289="","",'Deal_Master_Wide'!$EA$289)</x:f>
      </x:c>
      <x:c r="Z2004" s="118" t="str">
        <x:f>IF('Deal_Master_Wide'!$EH$289="","",'Deal_Master_Wide'!$EH$289)</x:f>
      </x:c>
      <x:c r="AA2004" s="52" t="str">
        <x:f>IF('Deal_Master_Wide'!$AL$289="","",'Deal_Master_Wide'!$AL$289)</x:f>
        <x:v>Unknown</x:v>
      </x:c>
      <x:c r="AB2004" s="54" t="str">
        <x:f>IF('Deal_Master_Wide'!$AF$289="","",'Deal_Master_Wide'!$AF$289)</x:f>
      </x:c>
      <x:c r="AC2004" s="52" t="str">
        <x:f>IF(COUNT($P2004,$Q2004,$R2004,$S2004,$T2004,$U2004,$V2004,$W2004,$X2004)=9,"Yes","No")</x:f>
        <x:v>No</x:v>
      </x:c>
      <x:c r="AD2004" s="52" t="str">
        <x:f>IF(COUNT($Y2004,$Z2004)=2,"Yes","No")</x:f>
        <x:v>No</x:v>
      </x:c>
      <x:c r="AE2004" s="50" t="str"/>
      <x:c r="AF2004" t="str"/>
    </x:row>
    <x:row r="2005" ht="20" customHeight="1">
      <x:c r="A2005" s="50" t="str">
        <x:v>CTL-0287</x:v>
      </x:c>
      <x:c r="B2005" s="50" t="str">
        <x:v>Candidate alternative-rationale group</x:v>
      </x:c>
      <x:c r="C2005" s="52" t="str">
        <x:f>IF('Deal_Master_Wide'!$AU$289="","",'Deal_Master_Wide'!$AU$289)</x:f>
        <x:v>Not reviewed</x:v>
      </x:c>
      <x:c r="D2005" s="52" t="str">
        <x:f>IF('Deal_Master_Wide'!$AV$289="","",'Deal_Master_Wide'!$AV$289)</x:f>
        <x:v>Not assessed</x:v>
      </x:c>
      <x:c r="E2005" s="50" t="n">
        <x:v>0</x:v>
      </x:c>
      <x:c r="F2005" s="52" t="str">
        <x:f>IF(OR($C2005="High-confidence innovation-driven",$C2005="Medium-confidence innovation-driven"),1,IF($C2005="Clear alternative-rationale",0,""))</x:f>
      </x:c>
      <x:c r="G2005" s="52" t="str">
        <x:f>IF('Deal_Master_Wide'!$M$289="","",'Deal_Master_Wide'!$M$289)</x:f>
        <x:v>Review</x:v>
      </x:c>
      <x:c r="H2005" s="50" t="str">
        <x:v>Amdipharm Mercury Company Limited</x:v>
      </x:c>
      <x:c r="I2005" s="50" t="str">
        <x:v>Mercury Pharma Group Ltd; Amdipharm Ltd</x:v>
      </x:c>
      <x:c r="J2005" s="50" t="n">
        <x:v>2013</x:v>
      </x:c>
      <x:c r="K2005" s="50" t="n">
        <x:v>-2</x:v>
      </x:c>
      <x:c r="L2005" s="50" t="n">
        <x:v>2011</x:v>
      </x:c>
      <x:c r="M2005" s="50" t="n">
        <x:v>0</x:v>
      </x:c>
      <x:c r="N2005" s="50" t="n">
        <x:v>0</x:v>
      </x:c>
      <x:c r="O2005" s="52" t="str">
        <x:f>IF($F2005="","",$F2005*$M2005)</x:f>
      </x:c>
      <x:c r="P2005" s="54" t="str">
        <x:f>IF('Deal_Master_Wide'!$BQ$289="","",'Deal_Master_Wide'!$BQ$289)</x:f>
      </x:c>
      <x:c r="Q2005" s="54" t="str">
        <x:f>IF('Deal_Master_Wide'!$BX$289="","",'Deal_Master_Wide'!$BX$289)</x:f>
      </x:c>
      <x:c r="R2005" s="54" t="str">
        <x:f>IF('Deal_Master_Wide'!$CE$289="","",'Deal_Master_Wide'!$CE$289)</x:f>
      </x:c>
      <x:c r="S2005" s="54" t="str">
        <x:f>IF('Deal_Master_Wide'!$CL$289="","",'Deal_Master_Wide'!$CL$289)</x:f>
      </x:c>
      <x:c r="T2005" s="54" t="str">
        <x:f>IF('Deal_Master_Wide'!$CS$289="","",'Deal_Master_Wide'!$CS$289)</x:f>
      </x:c>
      <x:c r="U2005" s="54" t="str">
        <x:f>IF('Deal_Master_Wide'!$CZ$289="","",'Deal_Master_Wide'!$CZ$289)</x:f>
      </x:c>
      <x:c r="V2005" s="56" t="str">
        <x:f>IF('Deal_Master_Wide'!$DG$289="","",'Deal_Master_Wide'!$DG$289)</x:f>
      </x:c>
      <x:c r="W2005" s="56" t="str">
        <x:f>IF('Deal_Master_Wide'!$DN$289="","",'Deal_Master_Wide'!$DN$289)</x:f>
      </x:c>
      <x:c r="X2005" s="56" t="str">
        <x:f>IF('Deal_Master_Wide'!$DU$289="","",'Deal_Master_Wide'!$DU$289)</x:f>
      </x:c>
      <x:c r="Y2005" s="118" t="str">
        <x:f>IF('Deal_Master_Wide'!$EB$289="","",'Deal_Master_Wide'!$EB$289)</x:f>
      </x:c>
      <x:c r="Z2005" s="118" t="str">
        <x:f>IF('Deal_Master_Wide'!$EI$289="","",'Deal_Master_Wide'!$EI$289)</x:f>
      </x:c>
      <x:c r="AA2005" s="52" t="str">
        <x:f>IF('Deal_Master_Wide'!$AL$289="","",'Deal_Master_Wide'!$AL$289)</x:f>
        <x:v>Unknown</x:v>
      </x:c>
      <x:c r="AB2005" s="54" t="str">
        <x:f>IF('Deal_Master_Wide'!$AF$289="","",'Deal_Master_Wide'!$AF$289)</x:f>
      </x:c>
      <x:c r="AC2005" s="52" t="str">
        <x:f>IF(COUNT($P2005,$Q2005,$R2005,$S2005,$T2005,$U2005,$V2005,$W2005,$X2005)=9,"Yes","No")</x:f>
        <x:v>No</x:v>
      </x:c>
      <x:c r="AD2005" s="52" t="str">
        <x:f>IF(COUNT($Y2005,$Z2005)=2,"Yes","No")</x:f>
        <x:v>No</x:v>
      </x:c>
      <x:c r="AE2005" s="50" t="str"/>
      <x:c r="AF2005" t="str"/>
    </x:row>
    <x:row r="2006" ht="20" customHeight="1">
      <x:c r="A2006" s="50" t="str">
        <x:v>CTL-0287</x:v>
      </x:c>
      <x:c r="B2006" s="50" t="str">
        <x:v>Candidate alternative-rationale group</x:v>
      </x:c>
      <x:c r="C2006" s="52" t="str">
        <x:f>IF('Deal_Master_Wide'!$AU$289="","",'Deal_Master_Wide'!$AU$289)</x:f>
        <x:v>Not reviewed</x:v>
      </x:c>
      <x:c r="D2006" s="52" t="str">
        <x:f>IF('Deal_Master_Wide'!$AV$289="","",'Deal_Master_Wide'!$AV$289)</x:f>
        <x:v>Not assessed</x:v>
      </x:c>
      <x:c r="E2006" s="50" t="n">
        <x:v>0</x:v>
      </x:c>
      <x:c r="F2006" s="52" t="str">
        <x:f>IF(OR($C2006="High-confidence innovation-driven",$C2006="Medium-confidence innovation-driven"),1,IF($C2006="Clear alternative-rationale",0,""))</x:f>
      </x:c>
      <x:c r="G2006" s="52" t="str">
        <x:f>IF('Deal_Master_Wide'!$M$289="","",'Deal_Master_Wide'!$M$289)</x:f>
        <x:v>Review</x:v>
      </x:c>
      <x:c r="H2006" s="50" t="str">
        <x:v>Amdipharm Mercury Company Limited</x:v>
      </x:c>
      <x:c r="I2006" s="50" t="str">
        <x:v>Mercury Pharma Group Ltd; Amdipharm Ltd</x:v>
      </x:c>
      <x:c r="J2006" s="50" t="n">
        <x:v>2013</x:v>
      </x:c>
      <x:c r="K2006" s="50" t="n">
        <x:v>-1</x:v>
      </x:c>
      <x:c r="L2006" s="50" t="n">
        <x:v>2012</x:v>
      </x:c>
      <x:c r="M2006" s="50" t="n">
        <x:v>0</x:v>
      </x:c>
      <x:c r="N2006" s="50" t="n">
        <x:v>0</x:v>
      </x:c>
      <x:c r="O2006" s="52" t="str">
        <x:f>IF($F2006="","",$F2006*$M2006)</x:f>
      </x:c>
      <x:c r="P2006" s="54" t="str">
        <x:f>IF('Deal_Master_Wide'!$BR$289="","",'Deal_Master_Wide'!$BR$289)</x:f>
      </x:c>
      <x:c r="Q2006" s="54" t="str">
        <x:f>IF('Deal_Master_Wide'!$BY$289="","",'Deal_Master_Wide'!$BY$289)</x:f>
      </x:c>
      <x:c r="R2006" s="54" t="str">
        <x:f>IF('Deal_Master_Wide'!$CF$289="","",'Deal_Master_Wide'!$CF$289)</x:f>
      </x:c>
      <x:c r="S2006" s="54" t="str">
        <x:f>IF('Deal_Master_Wide'!$CM$289="","",'Deal_Master_Wide'!$CM$289)</x:f>
      </x:c>
      <x:c r="T2006" s="54" t="str">
        <x:f>IF('Deal_Master_Wide'!$CT$289="","",'Deal_Master_Wide'!$CT$289)</x:f>
      </x:c>
      <x:c r="U2006" s="54" t="str">
        <x:f>IF('Deal_Master_Wide'!$DA$289="","",'Deal_Master_Wide'!$DA$289)</x:f>
      </x:c>
      <x:c r="V2006" s="56" t="str">
        <x:f>IF('Deal_Master_Wide'!$DH$289="","",'Deal_Master_Wide'!$DH$289)</x:f>
      </x:c>
      <x:c r="W2006" s="56" t="str">
        <x:f>IF('Deal_Master_Wide'!$DO$289="","",'Deal_Master_Wide'!$DO$289)</x:f>
      </x:c>
      <x:c r="X2006" s="56" t="str">
        <x:f>IF('Deal_Master_Wide'!$DV$289="","",'Deal_Master_Wide'!$DV$289)</x:f>
      </x:c>
      <x:c r="Y2006" s="118" t="str">
        <x:f>IF('Deal_Master_Wide'!$EC$289="","",'Deal_Master_Wide'!$EC$289)</x:f>
      </x:c>
      <x:c r="Z2006" s="118" t="str">
        <x:f>IF('Deal_Master_Wide'!$EJ$289="","",'Deal_Master_Wide'!$EJ$289)</x:f>
      </x:c>
      <x:c r="AA2006" s="52" t="str">
        <x:f>IF('Deal_Master_Wide'!$AL$289="","",'Deal_Master_Wide'!$AL$289)</x:f>
        <x:v>Unknown</x:v>
      </x:c>
      <x:c r="AB2006" s="54" t="str">
        <x:f>IF('Deal_Master_Wide'!$AF$289="","",'Deal_Master_Wide'!$AF$289)</x:f>
      </x:c>
      <x:c r="AC2006" s="52" t="str">
        <x:f>IF(COUNT($P2006,$Q2006,$R2006,$S2006,$T2006,$U2006,$V2006,$W2006,$X2006)=9,"Yes","No")</x:f>
        <x:v>No</x:v>
      </x:c>
      <x:c r="AD2006" s="52" t="str">
        <x:f>IF(COUNT($Y2006,$Z2006)=2,"Yes","No")</x:f>
        <x:v>No</x:v>
      </x:c>
      <x:c r="AE2006" s="50" t="str"/>
      <x:c r="AF2006" t="str"/>
    </x:row>
    <x:row r="2007" ht="20" customHeight="1">
      <x:c r="A2007" s="50" t="str">
        <x:v>CTL-0287</x:v>
      </x:c>
      <x:c r="B2007" s="50" t="str">
        <x:v>Candidate alternative-rationale group</x:v>
      </x:c>
      <x:c r="C2007" s="52" t="str">
        <x:f>IF('Deal_Master_Wide'!$AU$289="","",'Deal_Master_Wide'!$AU$289)</x:f>
        <x:v>Not reviewed</x:v>
      </x:c>
      <x:c r="D2007" s="52" t="str">
        <x:f>IF('Deal_Master_Wide'!$AV$289="","",'Deal_Master_Wide'!$AV$289)</x:f>
        <x:v>Not assessed</x:v>
      </x:c>
      <x:c r="E2007" s="50" t="n">
        <x:v>0</x:v>
      </x:c>
      <x:c r="F2007" s="52" t="str">
        <x:f>IF(OR($C2007="High-confidence innovation-driven",$C2007="Medium-confidence innovation-driven"),1,IF($C2007="Clear alternative-rationale",0,""))</x:f>
      </x:c>
      <x:c r="G2007" s="52" t="str">
        <x:f>IF('Deal_Master_Wide'!$M$289="","",'Deal_Master_Wide'!$M$289)</x:f>
        <x:v>Review</x:v>
      </x:c>
      <x:c r="H2007" s="50" t="str">
        <x:v>Amdipharm Mercury Company Limited</x:v>
      </x:c>
      <x:c r="I2007" s="50" t="str">
        <x:v>Mercury Pharma Group Ltd; Amdipharm Ltd</x:v>
      </x:c>
      <x:c r="J2007" s="50" t="n">
        <x:v>2013</x:v>
      </x:c>
      <x:c r="K2007" s="50" t="n">
        <x:v>0</x:v>
      </x:c>
      <x:c r="L2007" s="50" t="n">
        <x:v>2013</x:v>
      </x:c>
      <x:c r="M2007" s="50" t="n">
        <x:v>0</x:v>
      </x:c>
      <x:c r="N2007" s="50" t="n">
        <x:v>1</x:v>
      </x:c>
      <x:c r="O2007" s="52" t="str">
        <x:f>IF($F2007="","",$F2007*$M2007)</x:f>
      </x:c>
      <x:c r="P2007" s="54" t="str">
        <x:f>IF('Deal_Master_Wide'!$BS$289="","",'Deal_Master_Wide'!$BS$289)</x:f>
      </x:c>
      <x:c r="Q2007" s="54" t="str">
        <x:f>IF('Deal_Master_Wide'!$BZ$289="","",'Deal_Master_Wide'!$BZ$289)</x:f>
      </x:c>
      <x:c r="R2007" s="54" t="str">
        <x:f>IF('Deal_Master_Wide'!$CG$289="","",'Deal_Master_Wide'!$CG$289)</x:f>
      </x:c>
      <x:c r="S2007" s="54" t="str">
        <x:f>IF('Deal_Master_Wide'!$CN$289="","",'Deal_Master_Wide'!$CN$289)</x:f>
      </x:c>
      <x:c r="T2007" s="54" t="str">
        <x:f>IF('Deal_Master_Wide'!$CU$289="","",'Deal_Master_Wide'!$CU$289)</x:f>
      </x:c>
      <x:c r="U2007" s="54" t="str">
        <x:f>IF('Deal_Master_Wide'!$DB$289="","",'Deal_Master_Wide'!$DB$289)</x:f>
      </x:c>
      <x:c r="V2007" s="56" t="str">
        <x:f>IF('Deal_Master_Wide'!$DI$289="","",'Deal_Master_Wide'!$DI$289)</x:f>
      </x:c>
      <x:c r="W2007" s="56" t="str">
        <x:f>IF('Deal_Master_Wide'!$DP$289="","",'Deal_Master_Wide'!$DP$289)</x:f>
      </x:c>
      <x:c r="X2007" s="56" t="str">
        <x:f>IF('Deal_Master_Wide'!$DW$289="","",'Deal_Master_Wide'!$DW$289)</x:f>
      </x:c>
      <x:c r="Y2007" s="118" t="str">
        <x:f>IF('Deal_Master_Wide'!$ED$289="","",'Deal_Master_Wide'!$ED$289)</x:f>
      </x:c>
      <x:c r="Z2007" s="118" t="str">
        <x:f>IF('Deal_Master_Wide'!$EK$289="","",'Deal_Master_Wide'!$EK$289)</x:f>
      </x:c>
      <x:c r="AA2007" s="52" t="str">
        <x:f>IF('Deal_Master_Wide'!$AL$289="","",'Deal_Master_Wide'!$AL$289)</x:f>
        <x:v>Unknown</x:v>
      </x:c>
      <x:c r="AB2007" s="54" t="str">
        <x:f>IF('Deal_Master_Wide'!$AF$289="","",'Deal_Master_Wide'!$AF$289)</x:f>
      </x:c>
      <x:c r="AC2007" s="52" t="str">
        <x:f>IF(COUNT($P2007,$Q2007,$R2007,$S2007,$T2007,$U2007,$V2007,$W2007,$X2007)=9,"Yes","No")</x:f>
        <x:v>No</x:v>
      </x:c>
      <x:c r="AD2007" s="52" t="str">
        <x:f>IF(COUNT($Y2007,$Z2007)=2,"Yes","No")</x:f>
        <x:v>No</x:v>
      </x:c>
      <x:c r="AE2007" s="50" t="str"/>
      <x:c r="AF2007" t="str"/>
    </x:row>
    <x:row r="2008" ht="20" customHeight="1">
      <x:c r="A2008" s="50" t="str">
        <x:v>CTL-0287</x:v>
      </x:c>
      <x:c r="B2008" s="50" t="str">
        <x:v>Candidate alternative-rationale group</x:v>
      </x:c>
      <x:c r="C2008" s="52" t="str">
        <x:f>IF('Deal_Master_Wide'!$AU$289="","",'Deal_Master_Wide'!$AU$289)</x:f>
        <x:v>Not reviewed</x:v>
      </x:c>
      <x:c r="D2008" s="52" t="str">
        <x:f>IF('Deal_Master_Wide'!$AV$289="","",'Deal_Master_Wide'!$AV$289)</x:f>
        <x:v>Not assessed</x:v>
      </x:c>
      <x:c r="E2008" s="50" t="n">
        <x:v>0</x:v>
      </x:c>
      <x:c r="F2008" s="52" t="str">
        <x:f>IF(OR($C2008="High-confidence innovation-driven",$C2008="Medium-confidence innovation-driven"),1,IF($C2008="Clear alternative-rationale",0,""))</x:f>
      </x:c>
      <x:c r="G2008" s="52" t="str">
        <x:f>IF('Deal_Master_Wide'!$M$289="","",'Deal_Master_Wide'!$M$289)</x:f>
        <x:v>Review</x:v>
      </x:c>
      <x:c r="H2008" s="50" t="str">
        <x:v>Amdipharm Mercury Company Limited</x:v>
      </x:c>
      <x:c r="I2008" s="50" t="str">
        <x:v>Mercury Pharma Group Ltd; Amdipharm Ltd</x:v>
      </x:c>
      <x:c r="J2008" s="50" t="n">
        <x:v>2013</x:v>
      </x:c>
      <x:c r="K2008" s="50" t="n">
        <x:v>1</x:v>
      </x:c>
      <x:c r="L2008" s="50" t="n">
        <x:v>2014</x:v>
      </x:c>
      <x:c r="M2008" s="50" t="n">
        <x:v>1</x:v>
      </x:c>
      <x:c r="N2008" s="50" t="n">
        <x:v>1</x:v>
      </x:c>
      <x:c r="O2008" s="52" t="str">
        <x:f>IF($F2008="","",$F2008*$M2008)</x:f>
      </x:c>
      <x:c r="P2008" s="54" t="str">
        <x:f>IF('Deal_Master_Wide'!$BT$289="","",'Deal_Master_Wide'!$BT$289)</x:f>
      </x:c>
      <x:c r="Q2008" s="54" t="str">
        <x:f>IF('Deal_Master_Wide'!$CA$289="","",'Deal_Master_Wide'!$CA$289)</x:f>
      </x:c>
      <x:c r="R2008" s="54" t="str">
        <x:f>IF('Deal_Master_Wide'!$CH$289="","",'Deal_Master_Wide'!$CH$289)</x:f>
      </x:c>
      <x:c r="S2008" s="54" t="str">
        <x:f>IF('Deal_Master_Wide'!$CO$289="","",'Deal_Master_Wide'!$CO$289)</x:f>
      </x:c>
      <x:c r="T2008" s="54" t="str">
        <x:f>IF('Deal_Master_Wide'!$CV$289="","",'Deal_Master_Wide'!$CV$289)</x:f>
      </x:c>
      <x:c r="U2008" s="54" t="str">
        <x:f>IF('Deal_Master_Wide'!$DC$289="","",'Deal_Master_Wide'!$DC$289)</x:f>
      </x:c>
      <x:c r="V2008" s="56" t="str">
        <x:f>IF('Deal_Master_Wide'!$DJ$289="","",'Deal_Master_Wide'!$DJ$289)</x:f>
      </x:c>
      <x:c r="W2008" s="56" t="str">
        <x:f>IF('Deal_Master_Wide'!$DQ$289="","",'Deal_Master_Wide'!$DQ$289)</x:f>
      </x:c>
      <x:c r="X2008" s="56" t="str">
        <x:f>IF('Deal_Master_Wide'!$DX$289="","",'Deal_Master_Wide'!$DX$289)</x:f>
      </x:c>
      <x:c r="Y2008" s="118" t="str">
        <x:f>IF('Deal_Master_Wide'!$EE$289="","",'Deal_Master_Wide'!$EE$289)</x:f>
      </x:c>
      <x:c r="Z2008" s="118" t="str">
        <x:f>IF('Deal_Master_Wide'!$EL$289="","",'Deal_Master_Wide'!$EL$289)</x:f>
      </x:c>
      <x:c r="AA2008" s="52" t="str">
        <x:f>IF('Deal_Master_Wide'!$AL$289="","",'Deal_Master_Wide'!$AL$289)</x:f>
        <x:v>Unknown</x:v>
      </x:c>
      <x:c r="AB2008" s="54" t="str">
        <x:f>IF('Deal_Master_Wide'!$AF$289="","",'Deal_Master_Wide'!$AF$289)</x:f>
      </x:c>
      <x:c r="AC2008" s="52" t="str">
        <x:f>IF(COUNT($P2008,$Q2008,$R2008,$S2008,$T2008,$U2008,$V2008,$W2008,$X2008)=9,"Yes","No")</x:f>
        <x:v>No</x:v>
      </x:c>
      <x:c r="AD2008" s="52" t="str">
        <x:f>IF(COUNT($Y2008,$Z2008)=2,"Yes","No")</x:f>
        <x:v>No</x:v>
      </x:c>
      <x:c r="AE2008" s="50" t="str"/>
      <x:c r="AF2008" t="str"/>
    </x:row>
    <x:row r="2009" ht="20" customHeight="1">
      <x:c r="A2009" s="50" t="str">
        <x:v>CTL-0287</x:v>
      </x:c>
      <x:c r="B2009" s="50" t="str">
        <x:v>Candidate alternative-rationale group</x:v>
      </x:c>
      <x:c r="C2009" s="52" t="str">
        <x:f>IF('Deal_Master_Wide'!$AU$289="","",'Deal_Master_Wide'!$AU$289)</x:f>
        <x:v>Not reviewed</x:v>
      </x:c>
      <x:c r="D2009" s="52" t="str">
        <x:f>IF('Deal_Master_Wide'!$AV$289="","",'Deal_Master_Wide'!$AV$289)</x:f>
        <x:v>Not assessed</x:v>
      </x:c>
      <x:c r="E2009" s="50" t="n">
        <x:v>0</x:v>
      </x:c>
      <x:c r="F2009" s="52" t="str">
        <x:f>IF(OR($C2009="High-confidence innovation-driven",$C2009="Medium-confidence innovation-driven"),1,IF($C2009="Clear alternative-rationale",0,""))</x:f>
      </x:c>
      <x:c r="G2009" s="52" t="str">
        <x:f>IF('Deal_Master_Wide'!$M$289="","",'Deal_Master_Wide'!$M$289)</x:f>
        <x:v>Review</x:v>
      </x:c>
      <x:c r="H2009" s="50" t="str">
        <x:v>Amdipharm Mercury Company Limited</x:v>
      </x:c>
      <x:c r="I2009" s="50" t="str">
        <x:v>Mercury Pharma Group Ltd; Amdipharm Ltd</x:v>
      </x:c>
      <x:c r="J2009" s="50" t="n">
        <x:v>2013</x:v>
      </x:c>
      <x:c r="K2009" s="50" t="n">
        <x:v>2</x:v>
      </x:c>
      <x:c r="L2009" s="50" t="n">
        <x:v>2015</x:v>
      </x:c>
      <x:c r="M2009" s="50" t="n">
        <x:v>1</x:v>
      </x:c>
      <x:c r="N2009" s="50" t="n">
        <x:v>1</x:v>
      </x:c>
      <x:c r="O2009" s="52" t="str">
        <x:f>IF($F2009="","",$F2009*$M2009)</x:f>
      </x:c>
      <x:c r="P2009" s="54" t="str">
        <x:f>IF('Deal_Master_Wide'!$BU$289="","",'Deal_Master_Wide'!$BU$289)</x:f>
      </x:c>
      <x:c r="Q2009" s="54" t="str">
        <x:f>IF('Deal_Master_Wide'!$CB$289="","",'Deal_Master_Wide'!$CB$289)</x:f>
      </x:c>
      <x:c r="R2009" s="54" t="str">
        <x:f>IF('Deal_Master_Wide'!$CI$289="","",'Deal_Master_Wide'!$CI$289)</x:f>
      </x:c>
      <x:c r="S2009" s="54" t="str">
        <x:f>IF('Deal_Master_Wide'!$CP$289="","",'Deal_Master_Wide'!$CP$289)</x:f>
      </x:c>
      <x:c r="T2009" s="54" t="str">
        <x:f>IF('Deal_Master_Wide'!$CW$289="","",'Deal_Master_Wide'!$CW$289)</x:f>
      </x:c>
      <x:c r="U2009" s="54" t="str">
        <x:f>IF('Deal_Master_Wide'!$DD$289="","",'Deal_Master_Wide'!$DD$289)</x:f>
      </x:c>
      <x:c r="V2009" s="56" t="str">
        <x:f>IF('Deal_Master_Wide'!$DK$289="","",'Deal_Master_Wide'!$DK$289)</x:f>
      </x:c>
      <x:c r="W2009" s="56" t="str">
        <x:f>IF('Deal_Master_Wide'!$DR$289="","",'Deal_Master_Wide'!$DR$289)</x:f>
      </x:c>
      <x:c r="X2009" s="56" t="str">
        <x:f>IF('Deal_Master_Wide'!$DY$289="","",'Deal_Master_Wide'!$DY$289)</x:f>
      </x:c>
      <x:c r="Y2009" s="118" t="str">
        <x:f>IF('Deal_Master_Wide'!$EF$289="","",'Deal_Master_Wide'!$EF$289)</x:f>
      </x:c>
      <x:c r="Z2009" s="118" t="str">
        <x:f>IF('Deal_Master_Wide'!$EM$289="","",'Deal_Master_Wide'!$EM$289)</x:f>
      </x:c>
      <x:c r="AA2009" s="52" t="str">
        <x:f>IF('Deal_Master_Wide'!$AL$289="","",'Deal_Master_Wide'!$AL$289)</x:f>
        <x:v>Unknown</x:v>
      </x:c>
      <x:c r="AB2009" s="54" t="str">
        <x:f>IF('Deal_Master_Wide'!$AF$289="","",'Deal_Master_Wide'!$AF$289)</x:f>
      </x:c>
      <x:c r="AC2009" s="52" t="str">
        <x:f>IF(COUNT($P2009,$Q2009,$R2009,$S2009,$T2009,$U2009,$V2009,$W2009,$X2009)=9,"Yes","No")</x:f>
        <x:v>No</x:v>
      </x:c>
      <x:c r="AD2009" s="52" t="str">
        <x:f>IF(COUNT($Y2009,$Z2009)=2,"Yes","No")</x:f>
        <x:v>No</x:v>
      </x:c>
      <x:c r="AE2009" s="50" t="str"/>
      <x:c r="AF2009" t="str"/>
    </x:row>
    <x:row r="2010" ht="20" customHeight="1">
      <x:c r="A2010" s="50" t="str">
        <x:v>CTL-0287</x:v>
      </x:c>
      <x:c r="B2010" s="50" t="str">
        <x:v>Candidate alternative-rationale group</x:v>
      </x:c>
      <x:c r="C2010" s="52" t="str">
        <x:f>IF('Deal_Master_Wide'!$AU$289="","",'Deal_Master_Wide'!$AU$289)</x:f>
        <x:v>Not reviewed</x:v>
      </x:c>
      <x:c r="D2010" s="52" t="str">
        <x:f>IF('Deal_Master_Wide'!$AV$289="","",'Deal_Master_Wide'!$AV$289)</x:f>
        <x:v>Not assessed</x:v>
      </x:c>
      <x:c r="E2010" s="50" t="n">
        <x:v>0</x:v>
      </x:c>
      <x:c r="F2010" s="52" t="str">
        <x:f>IF(OR($C2010="High-confidence innovation-driven",$C2010="Medium-confidence innovation-driven"),1,IF($C2010="Clear alternative-rationale",0,""))</x:f>
      </x:c>
      <x:c r="G2010" s="52" t="str">
        <x:f>IF('Deal_Master_Wide'!$M$289="","",'Deal_Master_Wide'!$M$289)</x:f>
        <x:v>Review</x:v>
      </x:c>
      <x:c r="H2010" s="50" t="str">
        <x:v>Amdipharm Mercury Company Limited</x:v>
      </x:c>
      <x:c r="I2010" s="50" t="str">
        <x:v>Mercury Pharma Group Ltd; Amdipharm Ltd</x:v>
      </x:c>
      <x:c r="J2010" s="50" t="n">
        <x:v>2013</x:v>
      </x:c>
      <x:c r="K2010" s="50" t="n">
        <x:v>3</x:v>
      </x:c>
      <x:c r="L2010" s="50" t="n">
        <x:v>2016</x:v>
      </x:c>
      <x:c r="M2010" s="50" t="n">
        <x:v>1</x:v>
      </x:c>
      <x:c r="N2010" s="50" t="n">
        <x:v>1</x:v>
      </x:c>
      <x:c r="O2010" s="52" t="str">
        <x:f>IF($F2010="","",$F2010*$M2010)</x:f>
      </x:c>
      <x:c r="P2010" s="54" t="str">
        <x:f>IF('Deal_Master_Wide'!$BV$289="","",'Deal_Master_Wide'!$BV$289)</x:f>
      </x:c>
      <x:c r="Q2010" s="54" t="str">
        <x:f>IF('Deal_Master_Wide'!$CC$289="","",'Deal_Master_Wide'!$CC$289)</x:f>
      </x:c>
      <x:c r="R2010" s="54" t="str">
        <x:f>IF('Deal_Master_Wide'!$CJ$289="","",'Deal_Master_Wide'!$CJ$289)</x:f>
      </x:c>
      <x:c r="S2010" s="54" t="str">
        <x:f>IF('Deal_Master_Wide'!$CQ$289="","",'Deal_Master_Wide'!$CQ$289)</x:f>
      </x:c>
      <x:c r="T2010" s="54" t="str">
        <x:f>IF('Deal_Master_Wide'!$CX$289="","",'Deal_Master_Wide'!$CX$289)</x:f>
      </x:c>
      <x:c r="U2010" s="54" t="str">
        <x:f>IF('Deal_Master_Wide'!$DE$289="","",'Deal_Master_Wide'!$DE$289)</x:f>
      </x:c>
      <x:c r="V2010" s="56" t="str">
        <x:f>IF('Deal_Master_Wide'!$DL$289="","",'Deal_Master_Wide'!$DL$289)</x:f>
      </x:c>
      <x:c r="W2010" s="56" t="str">
        <x:f>IF('Deal_Master_Wide'!$DS$289="","",'Deal_Master_Wide'!$DS$289)</x:f>
      </x:c>
      <x:c r="X2010" s="56" t="str">
        <x:f>IF('Deal_Master_Wide'!$DZ$289="","",'Deal_Master_Wide'!$DZ$289)</x:f>
      </x:c>
      <x:c r="Y2010" s="118" t="str">
        <x:f>IF('Deal_Master_Wide'!$EG$289="","",'Deal_Master_Wide'!$EG$289)</x:f>
      </x:c>
      <x:c r="Z2010" s="118" t="str">
        <x:f>IF('Deal_Master_Wide'!$EN$289="","",'Deal_Master_Wide'!$EN$289)</x:f>
      </x:c>
      <x:c r="AA2010" s="52" t="str">
        <x:f>IF('Deal_Master_Wide'!$AL$289="","",'Deal_Master_Wide'!$AL$289)</x:f>
        <x:v>Unknown</x:v>
      </x:c>
      <x:c r="AB2010" s="54" t="str">
        <x:f>IF('Deal_Master_Wide'!$AF$289="","",'Deal_Master_Wide'!$AF$289)</x:f>
      </x:c>
      <x:c r="AC2010" s="52" t="str">
        <x:f>IF(COUNT($P2010,$Q2010,$R2010,$S2010,$T2010,$U2010,$V2010,$W2010,$X2010)=9,"Yes","No")</x:f>
        <x:v>No</x:v>
      </x:c>
      <x:c r="AD2010" s="52" t="str">
        <x:f>IF(COUNT($Y2010,$Z2010)=2,"Yes","No")</x:f>
        <x:v>No</x:v>
      </x:c>
      <x:c r="AE2010" s="50" t="str"/>
      <x:c r="AF2010" t="str"/>
    </x:row>
    <x:row r="2011" ht="20" customHeight="1">
      <x:c r="A2011" s="50" t="str">
        <x:v>CTL-0288</x:v>
      </x:c>
      <x:c r="B2011" s="50" t="str">
        <x:v>Candidate alternative-rationale group</x:v>
      </x:c>
      <x:c r="C2011" s="52" t="str">
        <x:f>IF('Deal_Master_Wide'!$AU$290="","",'Deal_Master_Wide'!$AU$290)</x:f>
        <x:v>Not reviewed</x:v>
      </x:c>
      <x:c r="D2011" s="52" t="str">
        <x:f>IF('Deal_Master_Wide'!$AV$290="","",'Deal_Master_Wide'!$AV$290)</x:f>
        <x:v>Not assessed</x:v>
      </x:c>
      <x:c r="E2011" s="50" t="n">
        <x:v>0</x:v>
      </x:c>
      <x:c r="F2011" s="52" t="str">
        <x:f>IF(OR($C2011="High-confidence innovation-driven",$C2011="Medium-confidence innovation-driven"),1,IF($C2011="Clear alternative-rationale",0,""))</x:f>
      </x:c>
      <x:c r="G2011" s="52" t="str">
        <x:f>IF('Deal_Master_Wide'!$M$290="","",'Deal_Master_Wide'!$M$290)</x:f>
        <x:v>Review</x:v>
      </x:c>
      <x:c r="H2011" s="50" t="str">
        <x:v>Shire plc (Inactive)</x:v>
      </x:c>
      <x:c r="I2011" s="50" t="str">
        <x:v>Premacure AB</x:v>
      </x:c>
      <x:c r="J2011" s="50" t="n">
        <x:v>2013</x:v>
      </x:c>
      <x:c r="K2011" s="50" t="n">
        <x:v>-3</x:v>
      </x:c>
      <x:c r="L2011" s="50" t="n">
        <x:v>2010</x:v>
      </x:c>
      <x:c r="M2011" s="50" t="n">
        <x:v>0</x:v>
      </x:c>
      <x:c r="N2011" s="50" t="n">
        <x:v>0</x:v>
      </x:c>
      <x:c r="O2011" s="52" t="str">
        <x:f>IF($F2011="","",$F2011*$M2011)</x:f>
      </x:c>
      <x:c r="P2011" s="54" t="n">
        <x:f>IF('Deal_Master_Wide'!$BP$290="","",'Deal_Master_Wide'!$BP$290)</x:f>
        <x:v>2621.8486</x:v>
      </x:c>
      <x:c r="Q2011" s="54" t="n">
        <x:f>IF('Deal_Master_Wide'!$BW$290="","",'Deal_Master_Wide'!$BW$290)</x:f>
        <x:v>674.5155</x:v>
      </x:c>
      <x:c r="R2011" s="54" t="n">
        <x:f>IF('Deal_Master_Wide'!$CD$290="","",'Deal_Master_Wide'!$CD$290)</x:f>
        <x:v>444.1379</x:v>
      </x:c>
      <x:c r="S2011" s="54" t="n">
        <x:f>IF('Deal_Master_Wide'!$CK$290="","",'Deal_Master_Wide'!$CK$290)</x:f>
        <x:v>4030.8245</x:v>
      </x:c>
      <x:c r="T2011" s="54" t="n">
        <x:f>IF('Deal_Master_Wide'!$CR$290="","",'Deal_Master_Wide'!$CR$290)</x:f>
        <x:v>828.8942</x:v>
      </x:c>
      <x:c r="U2011" s="54" t="n">
        <x:f>IF('Deal_Master_Wide'!$CY$290="","",'Deal_Master_Wide'!$CY$290)</x:f>
        <x:v>499.6551</x:v>
      </x:c>
      <x:c r="V2011" s="56" t="n">
        <x:f>IF('Deal_Master_Wide'!$DF$290="","",'Deal_Master_Wide'!$DF$290)</x:f>
        <x:v>11.754</x:v>
      </x:c>
      <x:c r="W2011" s="56" t="n">
        <x:f>IF('Deal_Master_Wide'!$DM$290="","",'Deal_Master_Wide'!$DM$290)</x:f>
        <x:v>25.7267</x:v>
      </x:c>
      <x:c r="X2011" s="56" t="n">
        <x:f>IF('Deal_Master_Wide'!$DT$290="","",'Deal_Master_Wide'!$DT$290)</x:f>
        <x:v>20.5639</x:v>
      </x:c>
      <x:c r="Y2011" s="118" t="str">
        <x:f>IF('Deal_Master_Wide'!$EA$290="","",'Deal_Master_Wide'!$EA$290)</x:f>
      </x:c>
      <x:c r="Z2011" s="118" t="str">
        <x:f>IF('Deal_Master_Wide'!$EH$290="","",'Deal_Master_Wide'!$EH$290)</x:f>
      </x:c>
      <x:c r="AA2011" s="52" t="str">
        <x:f>IF('Deal_Master_Wide'!$AL$290="","",'Deal_Master_Wide'!$AL$290)</x:f>
        <x:v>Unknown</x:v>
      </x:c>
      <x:c r="AB2011" s="54" t="str">
        <x:f>IF('Deal_Master_Wide'!$AF$290="","",'Deal_Master_Wide'!$AF$290)</x:f>
      </x:c>
      <x:c r="AC2011" s="52" t="str">
        <x:f>IF(COUNT($P2011,$Q2011,$R2011,$S2011,$T2011,$U2011,$V2011,$W2011,$X2011)=9,"Yes","No")</x:f>
        <x:v>Yes</x:v>
      </x:c>
      <x:c r="AD2011" s="52" t="str">
        <x:f>IF(COUNT($Y2011,$Z2011)=2,"Yes","No")</x:f>
        <x:v>No</x:v>
      </x:c>
      <x:c r="AE2011" s="50" t="str"/>
      <x:c r="AF2011" t="str"/>
    </x:row>
    <x:row r="2012" ht="20" customHeight="1">
      <x:c r="A2012" s="50" t="str">
        <x:v>CTL-0288</x:v>
      </x:c>
      <x:c r="B2012" s="50" t="str">
        <x:v>Candidate alternative-rationale group</x:v>
      </x:c>
      <x:c r="C2012" s="52" t="str">
        <x:f>IF('Deal_Master_Wide'!$AU$290="","",'Deal_Master_Wide'!$AU$290)</x:f>
        <x:v>Not reviewed</x:v>
      </x:c>
      <x:c r="D2012" s="52" t="str">
        <x:f>IF('Deal_Master_Wide'!$AV$290="","",'Deal_Master_Wide'!$AV$290)</x:f>
        <x:v>Not assessed</x:v>
      </x:c>
      <x:c r="E2012" s="50" t="n">
        <x:v>0</x:v>
      </x:c>
      <x:c r="F2012" s="52" t="str">
        <x:f>IF(OR($C2012="High-confidence innovation-driven",$C2012="Medium-confidence innovation-driven"),1,IF($C2012="Clear alternative-rationale",0,""))</x:f>
      </x:c>
      <x:c r="G2012" s="52" t="str">
        <x:f>IF('Deal_Master_Wide'!$M$290="","",'Deal_Master_Wide'!$M$290)</x:f>
        <x:v>Review</x:v>
      </x:c>
      <x:c r="H2012" s="50" t="str">
        <x:v>Shire plc (Inactive)</x:v>
      </x:c>
      <x:c r="I2012" s="50" t="str">
        <x:v>Premacure AB</x:v>
      </x:c>
      <x:c r="J2012" s="50" t="n">
        <x:v>2013</x:v>
      </x:c>
      <x:c r="K2012" s="50" t="n">
        <x:v>-2</x:v>
      </x:c>
      <x:c r="L2012" s="50" t="n">
        <x:v>2011</x:v>
      </x:c>
      <x:c r="M2012" s="50" t="n">
        <x:v>0</x:v>
      </x:c>
      <x:c r="N2012" s="50" t="n">
        <x:v>0</x:v>
      </x:c>
      <x:c r="O2012" s="52" t="str">
        <x:f>IF($F2012="","",$F2012*$M2012)</x:f>
      </x:c>
      <x:c r="P2012" s="54" t="n">
        <x:f>IF('Deal_Master_Wide'!$BQ$290="","",'Deal_Master_Wide'!$BQ$290)</x:f>
        <x:v>3065.3448</x:v>
      </x:c>
      <x:c r="Q2012" s="54" t="n">
        <x:f>IF('Deal_Master_Wide'!$BX$290="","",'Deal_Master_Wide'!$BX$290)</x:f>
        <x:v>848.7685</x:v>
      </x:c>
      <x:c r="R2012" s="54" t="n">
        <x:f>IF('Deal_Master_Wide'!$CE$290="","",'Deal_Master_Wide'!$CE$290)</x:f>
        <x:v>621.9269</x:v>
      </x:c>
      <x:c r="S2012" s="54" t="n">
        <x:f>IF('Deal_Master_Wide'!$CL$290="","",'Deal_Master_Wide'!$CL$290)</x:f>
        <x:v>4922.9938</x:v>
      </x:c>
      <x:c r="T2012" s="54" t="n">
        <x:f>IF('Deal_Master_Wide'!$CS$290="","",'Deal_Master_Wide'!$CS$290)</x:f>
        <x:v>848.7654</x:v>
      </x:c>
      <x:c r="U2012" s="54" t="n">
        <x:f>IF('Deal_Master_Wide'!$CZ$290="","",'Deal_Master_Wide'!$CZ$290)</x:f>
        <x:v>542.6223</x:v>
      </x:c>
      <x:c r="V2012" s="56" t="n">
        <x:f>IF('Deal_Master_Wide'!$DG$290="","",'Deal_Master_Wide'!$DG$290)</x:f>
        <x:v>14.7011</x:v>
      </x:c>
      <x:c r="W2012" s="56" t="n">
        <x:f>IF('Deal_Master_Wide'!$DN$290="","",'Deal_Master_Wide'!$DN$290)</x:f>
        <x:v>27.6892</x:v>
      </x:c>
      <x:c r="X2012" s="56" t="n">
        <x:f>IF('Deal_Master_Wide'!$DU$290="","",'Deal_Master_Wide'!$DU$290)</x:f>
        <x:v>17.2408</x:v>
      </x:c>
      <x:c r="Y2012" s="118" t="n">
        <x:f>IF('Deal_Master_Wide'!$EB$290="","",'Deal_Master_Wide'!$EB$290)</x:f>
        <x:v>15</x:v>
      </x:c>
      <x:c r="Z2012" s="118" t="n">
        <x:f>IF('Deal_Master_Wide'!$EI$290="","",'Deal_Master_Wide'!$EI$290)</x:f>
        <x:v>159</x:v>
      </x:c>
      <x:c r="AA2012" s="52" t="str">
        <x:f>IF('Deal_Master_Wide'!$AL$290="","",'Deal_Master_Wide'!$AL$290)</x:f>
        <x:v>Unknown</x:v>
      </x:c>
      <x:c r="AB2012" s="54" t="str">
        <x:f>IF('Deal_Master_Wide'!$AF$290="","",'Deal_Master_Wide'!$AF$290)</x:f>
      </x:c>
      <x:c r="AC2012" s="52" t="str">
        <x:f>IF(COUNT($P2012,$Q2012,$R2012,$S2012,$T2012,$U2012,$V2012,$W2012,$X2012)=9,"Yes","No")</x:f>
        <x:v>Yes</x:v>
      </x:c>
      <x:c r="AD2012" s="52" t="str">
        <x:f>IF(COUNT($Y2012,$Z2012)=2,"Yes","No")</x:f>
        <x:v>Yes</x:v>
      </x:c>
      <x:c r="AE2012" s="50" t="str"/>
      <x:c r="AF2012" t="str"/>
    </x:row>
    <x:row r="2013" ht="20" customHeight="1">
      <x:c r="A2013" s="50" t="str">
        <x:v>CTL-0288</x:v>
      </x:c>
      <x:c r="B2013" s="50" t="str">
        <x:v>Candidate alternative-rationale group</x:v>
      </x:c>
      <x:c r="C2013" s="52" t="str">
        <x:f>IF('Deal_Master_Wide'!$AU$290="","",'Deal_Master_Wide'!$AU$290)</x:f>
        <x:v>Not reviewed</x:v>
      </x:c>
      <x:c r="D2013" s="52" t="str">
        <x:f>IF('Deal_Master_Wide'!$AV$290="","",'Deal_Master_Wide'!$AV$290)</x:f>
        <x:v>Not assessed</x:v>
      </x:c>
      <x:c r="E2013" s="50" t="n">
        <x:v>0</x:v>
      </x:c>
      <x:c r="F2013" s="52" t="str">
        <x:f>IF(OR($C2013="High-confidence innovation-driven",$C2013="Medium-confidence innovation-driven"),1,IF($C2013="Clear alternative-rationale",0,""))</x:f>
      </x:c>
      <x:c r="G2013" s="52" t="str">
        <x:f>IF('Deal_Master_Wide'!$M$290="","",'Deal_Master_Wide'!$M$290)</x:f>
        <x:v>Review</x:v>
      </x:c>
      <x:c r="H2013" s="50" t="str">
        <x:v>Shire plc (Inactive)</x:v>
      </x:c>
      <x:c r="I2013" s="50" t="str">
        <x:v>Premacure AB</x:v>
      </x:c>
      <x:c r="J2013" s="50" t="n">
        <x:v>2013</x:v>
      </x:c>
      <x:c r="K2013" s="50" t="n">
        <x:v>-1</x:v>
      </x:c>
      <x:c r="L2013" s="50" t="n">
        <x:v>2012</x:v>
      </x:c>
      <x:c r="M2013" s="50" t="n">
        <x:v>0</x:v>
      </x:c>
      <x:c r="N2013" s="50" t="n">
        <x:v>0</x:v>
      </x:c>
      <x:c r="O2013" s="52" t="str">
        <x:f>IF($F2013="","",$F2013*$M2013)</x:f>
      </x:c>
      <x:c r="P2013" s="54" t="n">
        <x:f>IF('Deal_Master_Wide'!$BR$290="","",'Deal_Master_Wide'!$BR$290)</x:f>
        <x:v>3642.888</x:v>
      </x:c>
      <x:c r="Q2013" s="54" t="n">
        <x:f>IF('Deal_Master_Wide'!$BY$290="","",'Deal_Master_Wide'!$BY$290)</x:f>
        <x:v>978.0359</x:v>
      </x:c>
      <x:c r="R2013" s="54" t="n">
        <x:f>IF('Deal_Master_Wide'!$CF$290="","",'Deal_Master_Wide'!$CF$290)</x:f>
        <x:v>580.0668</x:v>
      </x:c>
      <x:c r="S2013" s="54" t="n">
        <x:f>IF('Deal_Master_Wide'!$CM$290="","",'Deal_Master_Wide'!$CM$290)</x:f>
        <x:v>5544.5935</x:v>
      </x:c>
      <x:c r="T2013" s="54" t="n">
        <x:f>IF('Deal_Master_Wide'!$CT$290="","",'Deal_Master_Wide'!$CT$290)</x:f>
        <x:v>833.5228</x:v>
      </x:c>
      <x:c r="U2013" s="54" t="n">
        <x:f>IF('Deal_Master_Wide'!$DA$290="","",'Deal_Master_Wide'!$DA$290)</x:f>
        <x:v>695.9401</x:v>
      </x:c>
      <x:c r="V2013" s="56" t="n">
        <x:f>IF('Deal_Master_Wide'!$DH$290="","",'Deal_Master_Wide'!$DH$290)</x:f>
        <x:v>10.8838</x:v>
      </x:c>
      <x:c r="W2013" s="56" t="n">
        <x:f>IF('Deal_Master_Wide'!$DO$290="","",'Deal_Master_Wide'!$DO$290)</x:f>
        <x:v>26.8478</x:v>
      </x:c>
      <x:c r="X2013" s="56" t="n">
        <x:f>IF('Deal_Master_Wide'!$DV$290="","",'Deal_Master_Wide'!$DV$290)</x:f>
        <x:v>15.0331</x:v>
      </x:c>
      <x:c r="Y2013" s="118" t="n">
        <x:f>IF('Deal_Master_Wide'!$EC$290="","",'Deal_Master_Wide'!$EC$290)</x:f>
        <x:v>13</x:v>
      </x:c>
      <x:c r="Z2013" s="118" t="n">
        <x:f>IF('Deal_Master_Wide'!$EJ$290="","",'Deal_Master_Wide'!$EJ$290)</x:f>
        <x:v>241</x:v>
      </x:c>
      <x:c r="AA2013" s="52" t="str">
        <x:f>IF('Deal_Master_Wide'!$AL$290="","",'Deal_Master_Wide'!$AL$290)</x:f>
        <x:v>Unknown</x:v>
      </x:c>
      <x:c r="AB2013" s="54" t="str">
        <x:f>IF('Deal_Master_Wide'!$AF$290="","",'Deal_Master_Wide'!$AF$290)</x:f>
      </x:c>
      <x:c r="AC2013" s="52" t="str">
        <x:f>IF(COUNT($P2013,$Q2013,$R2013,$S2013,$T2013,$U2013,$V2013,$W2013,$X2013)=9,"Yes","No")</x:f>
        <x:v>Yes</x:v>
      </x:c>
      <x:c r="AD2013" s="52" t="str">
        <x:f>IF(COUNT($Y2013,$Z2013)=2,"Yes","No")</x:f>
        <x:v>Yes</x:v>
      </x:c>
      <x:c r="AE2013" s="50" t="str"/>
      <x:c r="AF2013" t="str"/>
    </x:row>
    <x:row r="2014" ht="20" customHeight="1">
      <x:c r="A2014" s="50" t="str">
        <x:v>CTL-0288</x:v>
      </x:c>
      <x:c r="B2014" s="50" t="str">
        <x:v>Candidate alternative-rationale group</x:v>
      </x:c>
      <x:c r="C2014" s="52" t="str">
        <x:f>IF('Deal_Master_Wide'!$AU$290="","",'Deal_Master_Wide'!$AU$290)</x:f>
        <x:v>Not reviewed</x:v>
      </x:c>
      <x:c r="D2014" s="52" t="str">
        <x:f>IF('Deal_Master_Wide'!$AV$290="","",'Deal_Master_Wide'!$AV$290)</x:f>
        <x:v>Not assessed</x:v>
      </x:c>
      <x:c r="E2014" s="50" t="n">
        <x:v>0</x:v>
      </x:c>
      <x:c r="F2014" s="52" t="str">
        <x:f>IF(OR($C2014="High-confidence innovation-driven",$C2014="Medium-confidence innovation-driven"),1,IF($C2014="Clear alternative-rationale",0,""))</x:f>
      </x:c>
      <x:c r="G2014" s="52" t="str">
        <x:f>IF('Deal_Master_Wide'!$M$290="","",'Deal_Master_Wide'!$M$290)</x:f>
        <x:v>Review</x:v>
      </x:c>
      <x:c r="H2014" s="50" t="str">
        <x:v>Shire plc (Inactive)</x:v>
      </x:c>
      <x:c r="I2014" s="50" t="str">
        <x:v>Premacure AB</x:v>
      </x:c>
      <x:c r="J2014" s="50" t="n">
        <x:v>2013</x:v>
      </x:c>
      <x:c r="K2014" s="50" t="n">
        <x:v>0</x:v>
      </x:c>
      <x:c r="L2014" s="50" t="n">
        <x:v>2013</x:v>
      </x:c>
      <x:c r="M2014" s="50" t="n">
        <x:v>0</x:v>
      </x:c>
      <x:c r="N2014" s="50" t="n">
        <x:v>1</x:v>
      </x:c>
      <x:c r="O2014" s="52" t="str">
        <x:f>IF($F2014="","",$F2014*$M2014)</x:f>
      </x:c>
      <x:c r="P2014" s="54" t="n">
        <x:f>IF('Deal_Master_Wide'!$BS$290="","",'Deal_Master_Wide'!$BS$290)</x:f>
        <x:v>3716.193</x:v>
      </x:c>
      <x:c r="Q2014" s="54" t="n">
        <x:f>IF('Deal_Master_Wide'!$BZ$290="","",'Deal_Master_Wide'!$BZ$290)</x:f>
        <x:v>1286.1283</x:v>
      </x:c>
      <x:c r="R2014" s="54" t="n">
        <x:f>IF('Deal_Master_Wide'!$CG$290="","",'Deal_Master_Wide'!$CG$290)</x:f>
        <x:v>500.9099</x:v>
      </x:c>
      <x:c r="S2014" s="54" t="n">
        <x:f>IF('Deal_Master_Wide'!$CN$290="","",'Deal_Master_Wide'!$CN$290)</x:f>
        <x:v>6035.9707</x:v>
      </x:c>
      <x:c r="T2014" s="54" t="str">
        <x:f>IF('Deal_Master_Wide'!$CU$290="","",'Deal_Master_Wide'!$CU$290)</x:f>
      </x:c>
      <x:c r="U2014" s="54" t="n">
        <x:f>IF('Deal_Master_Wide'!$DB$290="","",'Deal_Master_Wide'!$DB$290)</x:f>
        <x:v>687.9886</x:v>
      </x:c>
      <x:c r="V2014" s="56" t="n">
        <x:f>IF('Deal_Master_Wide'!$DI$290="","",'Deal_Master_Wide'!$DI$290)</x:f>
        <x:v>8.505</x:v>
      </x:c>
      <x:c r="W2014" s="56" t="n">
        <x:f>IF('Deal_Master_Wide'!$DP$290="","",'Deal_Master_Wide'!$DP$290)</x:f>
        <x:v>34.6088</x:v>
      </x:c>
      <x:c r="X2014" s="56" t="str">
        <x:f>IF('Deal_Master_Wide'!$DW$290="","",'Deal_Master_Wide'!$DW$290)</x:f>
      </x:c>
      <x:c r="Y2014" s="118" t="n">
        <x:f>IF('Deal_Master_Wide'!$ED$290="","",'Deal_Master_Wide'!$ED$290)</x:f>
        <x:v>23</x:v>
      </x:c>
      <x:c r="Z2014" s="118" t="n">
        <x:f>IF('Deal_Master_Wide'!$EK$290="","",'Deal_Master_Wide'!$EK$290)</x:f>
        <x:v>416</x:v>
      </x:c>
      <x:c r="AA2014" s="52" t="str">
        <x:f>IF('Deal_Master_Wide'!$AL$290="","",'Deal_Master_Wide'!$AL$290)</x:f>
        <x:v>Unknown</x:v>
      </x:c>
      <x:c r="AB2014" s="54" t="str">
        <x:f>IF('Deal_Master_Wide'!$AF$290="","",'Deal_Master_Wide'!$AF$290)</x:f>
      </x:c>
      <x:c r="AC2014" s="52" t="str">
        <x:f>IF(COUNT($P2014,$Q2014,$R2014,$S2014,$T2014,$U2014,$V2014,$W2014,$X2014)=9,"Yes","No")</x:f>
        <x:v>No</x:v>
      </x:c>
      <x:c r="AD2014" s="52" t="str">
        <x:f>IF(COUNT($Y2014,$Z2014)=2,"Yes","No")</x:f>
        <x:v>Yes</x:v>
      </x:c>
      <x:c r="AE2014" s="50" t="str"/>
      <x:c r="AF2014" t="str"/>
    </x:row>
    <x:row r="2015" ht="20" customHeight="1">
      <x:c r="A2015" s="50" t="str">
        <x:v>CTL-0288</x:v>
      </x:c>
      <x:c r="B2015" s="50" t="str">
        <x:v>Candidate alternative-rationale group</x:v>
      </x:c>
      <x:c r="C2015" s="52" t="str">
        <x:f>IF('Deal_Master_Wide'!$AU$290="","",'Deal_Master_Wide'!$AU$290)</x:f>
        <x:v>Not reviewed</x:v>
      </x:c>
      <x:c r="D2015" s="52" t="str">
        <x:f>IF('Deal_Master_Wide'!$AV$290="","",'Deal_Master_Wide'!$AV$290)</x:f>
        <x:v>Not assessed</x:v>
      </x:c>
      <x:c r="E2015" s="50" t="n">
        <x:v>0</x:v>
      </x:c>
      <x:c r="F2015" s="52" t="str">
        <x:f>IF(OR($C2015="High-confidence innovation-driven",$C2015="Medium-confidence innovation-driven"),1,IF($C2015="Clear alternative-rationale",0,""))</x:f>
      </x:c>
      <x:c r="G2015" s="52" t="str">
        <x:f>IF('Deal_Master_Wide'!$M$290="","",'Deal_Master_Wide'!$M$290)</x:f>
        <x:v>Review</x:v>
      </x:c>
      <x:c r="H2015" s="50" t="str">
        <x:v>Shire plc (Inactive)</x:v>
      </x:c>
      <x:c r="I2015" s="50" t="str">
        <x:v>Premacure AB</x:v>
      </x:c>
      <x:c r="J2015" s="50" t="n">
        <x:v>2013</x:v>
      </x:c>
      <x:c r="K2015" s="50" t="n">
        <x:v>1</x:v>
      </x:c>
      <x:c r="L2015" s="50" t="n">
        <x:v>2014</x:v>
      </x:c>
      <x:c r="M2015" s="50" t="n">
        <x:v>1</x:v>
      </x:c>
      <x:c r="N2015" s="50" t="n">
        <x:v>1</x:v>
      </x:c>
      <x:c r="O2015" s="52" t="str">
        <x:f>IF($F2015="","",$F2015*$M2015)</x:f>
      </x:c>
      <x:c r="P2015" s="54" t="n">
        <x:f>IF('Deal_Master_Wide'!$BT$290="","",'Deal_Master_Wide'!$BT$290)</x:f>
        <x:v>4540.604</x:v>
      </x:c>
      <x:c r="Q2015" s="54" t="n">
        <x:f>IF('Deal_Master_Wide'!$CA$290="","",'Deal_Master_Wide'!$CA$290)</x:f>
        <x:v>1692.557</x:v>
      </x:c>
      <x:c r="R2015" s="54" t="n">
        <x:f>IF('Deal_Master_Wide'!$CH$290="","",'Deal_Master_Wide'!$CH$290)</x:f>
        <x:v>2567.7134</x:v>
      </x:c>
      <x:c r="S2015" s="54" t="n">
        <x:f>IF('Deal_Master_Wide'!$CO$290="","",'Deal_Master_Wide'!$CO$290)</x:f>
        <x:v>11266.1983</x:v>
      </x:c>
      <x:c r="T2015" s="54" t="n">
        <x:f>IF('Deal_Master_Wide'!$CV$290="","",'Deal_Master_Wide'!$CV$290)</x:f>
        <x:v>702.4793</x:v>
      </x:c>
      <x:c r="U2015" s="54" t="n">
        <x:f>IF('Deal_Master_Wide'!$DC$290="","",'Deal_Master_Wide'!$DC$290)</x:f>
        <x:v>575.0683</x:v>
      </x:c>
      <x:c r="V2015" s="56" t="n">
        <x:f>IF('Deal_Master_Wide'!$DJ$290="","",'Deal_Master_Wide'!$DJ$290)</x:f>
        <x:v>31.0224</x:v>
      </x:c>
      <x:c r="W2015" s="56" t="n">
        <x:f>IF('Deal_Master_Wide'!$DQ$290="","",'Deal_Master_Wide'!$DQ$290)</x:f>
        <x:v>37.276</x:v>
      </x:c>
      <x:c r="X2015" s="56" t="n">
        <x:f>IF('Deal_Master_Wide'!$DX$290="","",'Deal_Master_Wide'!$DX$290)</x:f>
        <x:v>6.2353</x:v>
      </x:c>
      <x:c r="Y2015" s="118" t="n">
        <x:f>IF('Deal_Master_Wide'!$EE$290="","",'Deal_Master_Wide'!$EE$290)</x:f>
        <x:v>18</x:v>
      </x:c>
      <x:c r="Z2015" s="118" t="n">
        <x:f>IF('Deal_Master_Wide'!$EL$290="","",'Deal_Master_Wide'!$EL$290)</x:f>
        <x:v>245</x:v>
      </x:c>
      <x:c r="AA2015" s="52" t="str">
        <x:f>IF('Deal_Master_Wide'!$AL$290="","",'Deal_Master_Wide'!$AL$290)</x:f>
        <x:v>Unknown</x:v>
      </x:c>
      <x:c r="AB2015" s="54" t="str">
        <x:f>IF('Deal_Master_Wide'!$AF$290="","",'Deal_Master_Wide'!$AF$290)</x:f>
      </x:c>
      <x:c r="AC2015" s="52" t="str">
        <x:f>IF(COUNT($P2015,$Q2015,$R2015,$S2015,$T2015,$U2015,$V2015,$W2015,$X2015)=9,"Yes","No")</x:f>
        <x:v>Yes</x:v>
      </x:c>
      <x:c r="AD2015" s="52" t="str">
        <x:f>IF(COUNT($Y2015,$Z2015)=2,"Yes","No")</x:f>
        <x:v>Yes</x:v>
      </x:c>
      <x:c r="AE2015" s="50" t="str"/>
      <x:c r="AF2015" t="str"/>
    </x:row>
    <x:row r="2016" ht="20" customHeight="1">
      <x:c r="A2016" s="50" t="str">
        <x:v>CTL-0288</x:v>
      </x:c>
      <x:c r="B2016" s="50" t="str">
        <x:v>Candidate alternative-rationale group</x:v>
      </x:c>
      <x:c r="C2016" s="52" t="str">
        <x:f>IF('Deal_Master_Wide'!$AU$290="","",'Deal_Master_Wide'!$AU$290)</x:f>
        <x:v>Not reviewed</x:v>
      </x:c>
      <x:c r="D2016" s="52" t="str">
        <x:f>IF('Deal_Master_Wide'!$AV$290="","",'Deal_Master_Wide'!$AV$290)</x:f>
        <x:v>Not assessed</x:v>
      </x:c>
      <x:c r="E2016" s="50" t="n">
        <x:v>0</x:v>
      </x:c>
      <x:c r="F2016" s="52" t="str">
        <x:f>IF(OR($C2016="High-confidence innovation-driven",$C2016="Medium-confidence innovation-driven"),1,IF($C2016="Clear alternative-rationale",0,""))</x:f>
      </x:c>
      <x:c r="G2016" s="52" t="str">
        <x:f>IF('Deal_Master_Wide'!$M$290="","",'Deal_Master_Wide'!$M$290)</x:f>
        <x:v>Review</x:v>
      </x:c>
      <x:c r="H2016" s="50" t="str">
        <x:v>Shire plc (Inactive)</x:v>
      </x:c>
      <x:c r="I2016" s="50" t="str">
        <x:v>Premacure AB</x:v>
      </x:c>
      <x:c r="J2016" s="50" t="n">
        <x:v>2013</x:v>
      </x:c>
      <x:c r="K2016" s="50" t="n">
        <x:v>2</x:v>
      </x:c>
      <x:c r="L2016" s="50" t="n">
        <x:v>2015</x:v>
      </x:c>
      <x:c r="M2016" s="50" t="n">
        <x:v>1</x:v>
      </x:c>
      <x:c r="N2016" s="50" t="n">
        <x:v>1</x:v>
      </x:c>
      <x:c r="O2016" s="52" t="str">
        <x:f>IF($F2016="","",$F2016*$M2016)</x:f>
      </x:c>
      <x:c r="P2016" s="54" t="n">
        <x:f>IF('Deal_Master_Wide'!$BU$290="","",'Deal_Master_Wide'!$BU$290)</x:f>
        <x:v>5784.7373</x:v>
      </x:c>
      <x:c r="Q2016" s="54" t="n">
        <x:f>IF('Deal_Master_Wide'!$CB$290="","",'Deal_Master_Wide'!$CB$290)</x:f>
        <x:v>2033.6326</x:v>
      </x:c>
      <x:c r="R2016" s="54" t="n">
        <x:f>IF('Deal_Master_Wide'!$CI$290="","",'Deal_Master_Wide'!$CI$290)</x:f>
        <x:v>1175.0318</x:v>
      </x:c>
      <x:c r="S2016" s="54" t="n">
        <x:f>IF('Deal_Master_Wide'!$CP$290="","",'Deal_Master_Wide'!$CP$290)</x:f>
        <x:v>15286.0298</x:v>
      </x:c>
      <x:c r="T2016" s="54" t="n">
        <x:f>IF('Deal_Master_Wide'!$CW$290="","",'Deal_Master_Wide'!$CW$290)</x:f>
        <x:v>1455.3654</x:v>
      </x:c>
      <x:c r="U2016" s="54" t="n">
        <x:f>IF('Deal_Master_Wide'!$DD$290="","",'Deal_Master_Wide'!$DD$290)</x:f>
        <x:v>816.5903</x:v>
      </x:c>
      <x:c r="V2016" s="56" t="n">
        <x:f>IF('Deal_Master_Wide'!$DK$290="","",'Deal_Master_Wide'!$DK$290)</x:f>
        <x:v>8.6198</x:v>
      </x:c>
      <x:c r="W2016" s="56" t="n">
        <x:f>IF('Deal_Master_Wide'!$DR$290="","",'Deal_Master_Wide'!$DR$290)</x:f>
        <x:v>35.1551</x:v>
      </x:c>
      <x:c r="X2016" s="56" t="n">
        <x:f>IF('Deal_Master_Wide'!$DY$290="","",'Deal_Master_Wide'!$DY$290)</x:f>
        <x:v>9.5209</x:v>
      </x:c>
      <x:c r="Y2016" s="118" t="n">
        <x:f>IF('Deal_Master_Wide'!$EF$290="","",'Deal_Master_Wide'!$EF$290)</x:f>
        <x:v>8</x:v>
      </x:c>
      <x:c r="Z2016" s="118" t="n">
        <x:f>IF('Deal_Master_Wide'!$EM$290="","",'Deal_Master_Wide'!$EM$290)</x:f>
        <x:v>20</x:v>
      </x:c>
      <x:c r="AA2016" s="52" t="str">
        <x:f>IF('Deal_Master_Wide'!$AL$290="","",'Deal_Master_Wide'!$AL$290)</x:f>
        <x:v>Unknown</x:v>
      </x:c>
      <x:c r="AB2016" s="54" t="str">
        <x:f>IF('Deal_Master_Wide'!$AF$290="","",'Deal_Master_Wide'!$AF$290)</x:f>
      </x:c>
      <x:c r="AC2016" s="52" t="str">
        <x:f>IF(COUNT($P2016,$Q2016,$R2016,$S2016,$T2016,$U2016,$V2016,$W2016,$X2016)=9,"Yes","No")</x:f>
        <x:v>Yes</x:v>
      </x:c>
      <x:c r="AD2016" s="52" t="str">
        <x:f>IF(COUNT($Y2016,$Z2016)=2,"Yes","No")</x:f>
        <x:v>Yes</x:v>
      </x:c>
      <x:c r="AE2016" s="50" t="str"/>
      <x:c r="AF2016" t="str"/>
    </x:row>
    <x:row r="2017" ht="20" customHeight="1">
      <x:c r="A2017" s="50" t="str">
        <x:v>CTL-0288</x:v>
      </x:c>
      <x:c r="B2017" s="50" t="str">
        <x:v>Candidate alternative-rationale group</x:v>
      </x:c>
      <x:c r="C2017" s="52" t="str">
        <x:f>IF('Deal_Master_Wide'!$AU$290="","",'Deal_Master_Wide'!$AU$290)</x:f>
        <x:v>Not reviewed</x:v>
      </x:c>
      <x:c r="D2017" s="52" t="str">
        <x:f>IF('Deal_Master_Wide'!$AV$290="","",'Deal_Master_Wide'!$AV$290)</x:f>
        <x:v>Not assessed</x:v>
      </x:c>
      <x:c r="E2017" s="50" t="n">
        <x:v>0</x:v>
      </x:c>
      <x:c r="F2017" s="52" t="str">
        <x:f>IF(OR($C2017="High-confidence innovation-driven",$C2017="Medium-confidence innovation-driven"),1,IF($C2017="Clear alternative-rationale",0,""))</x:f>
      </x:c>
      <x:c r="G2017" s="52" t="str">
        <x:f>IF('Deal_Master_Wide'!$M$290="","",'Deal_Master_Wide'!$M$290)</x:f>
        <x:v>Review</x:v>
      </x:c>
      <x:c r="H2017" s="50" t="str">
        <x:v>Shire plc (Inactive)</x:v>
      </x:c>
      <x:c r="I2017" s="50" t="str">
        <x:v>Premacure AB</x:v>
      </x:c>
      <x:c r="J2017" s="50" t="n">
        <x:v>2013</x:v>
      </x:c>
      <x:c r="K2017" s="50" t="n">
        <x:v>3</x:v>
      </x:c>
      <x:c r="L2017" s="50" t="n">
        <x:v>2016</x:v>
      </x:c>
      <x:c r="M2017" s="50" t="n">
        <x:v>1</x:v>
      </x:c>
      <x:c r="N2017" s="50" t="n">
        <x:v>1</x:v>
      </x:c>
      <x:c r="O2017" s="52" t="str">
        <x:f>IF($F2017="","",$F2017*$M2017)</x:f>
      </x:c>
      <x:c r="P2017" s="54" t="n">
        <x:f>IF('Deal_Master_Wide'!$BV$290="","",'Deal_Master_Wide'!$BV$290)</x:f>
        <x:v>10302.075</x:v>
      </x:c>
      <x:c r="Q2017" s="54" t="n">
        <x:f>IF('Deal_Master_Wide'!$CC$290="","",'Deal_Master_Wide'!$CC$290)</x:f>
        <x:v>1888.6444</x:v>
      </x:c>
      <x:c r="R2017" s="54" t="n">
        <x:f>IF('Deal_Master_Wide'!$CJ$290="","",'Deal_Master_Wide'!$CJ$290)</x:f>
        <x:v>295.9566</x:v>
      </x:c>
      <x:c r="S2017" s="54" t="n">
        <x:f>IF('Deal_Master_Wide'!$CQ$290="","",'Deal_Master_Wide'!$CQ$290)</x:f>
        <x:v>63558.7371</x:v>
      </x:c>
      <x:c r="T2017" s="54" t="n">
        <x:f>IF('Deal_Master_Wide'!$CX$290="","",'Deal_Master_Wide'!$CX$290)</x:f>
        <x:v>21776.6189</x:v>
      </x:c>
      <x:c r="U2017" s="54" t="n">
        <x:f>IF('Deal_Master_Wide'!$DE$290="","",'Deal_Master_Wide'!$DE$290)</x:f>
        <x:v>1293.4769</x:v>
      </x:c>
      <x:c r="V2017" s="56" t="n">
        <x:f>IF('Deal_Master_Wide'!$DL$290="","",'Deal_Master_Wide'!$DL$290)</x:f>
        <x:v>0.7828</x:v>
      </x:c>
      <x:c r="W2017" s="56" t="n">
        <x:f>IF('Deal_Master_Wide'!$DS$290="","",'Deal_Master_Wide'!$DS$290)</x:f>
        <x:v>18.3327</x:v>
      </x:c>
      <x:c r="X2017" s="56" t="n">
        <x:f>IF('Deal_Master_Wide'!$DZ$290="","",'Deal_Master_Wide'!$DZ$290)</x:f>
        <x:v>34.2622</x:v>
      </x:c>
      <x:c r="Y2017" s="118" t="n">
        <x:f>IF('Deal_Master_Wide'!$EG$290="","",'Deal_Master_Wide'!$EG$290)</x:f>
        <x:v>6</x:v>
      </x:c>
      <x:c r="Z2017" s="118" t="n">
        <x:f>IF('Deal_Master_Wide'!$EN$290="","",'Deal_Master_Wide'!$EN$290)</x:f>
        <x:v>22</x:v>
      </x:c>
      <x:c r="AA2017" s="52" t="str">
        <x:f>IF('Deal_Master_Wide'!$AL$290="","",'Deal_Master_Wide'!$AL$290)</x:f>
        <x:v>Unknown</x:v>
      </x:c>
      <x:c r="AB2017" s="54" t="str">
        <x:f>IF('Deal_Master_Wide'!$AF$290="","",'Deal_Master_Wide'!$AF$290)</x:f>
      </x:c>
      <x:c r="AC2017" s="52" t="str">
        <x:f>IF(COUNT($P2017,$Q2017,$R2017,$S2017,$T2017,$U2017,$V2017,$W2017,$X2017)=9,"Yes","No")</x:f>
        <x:v>Yes</x:v>
      </x:c>
      <x:c r="AD2017" s="52" t="str">
        <x:f>IF(COUNT($Y2017,$Z2017)=2,"Yes","No")</x:f>
        <x:v>Yes</x:v>
      </x:c>
      <x:c r="AE2017" s="50" t="str"/>
      <x:c r="AF2017" t="str"/>
    </x:row>
    <x:row r="2018" ht="20" customHeight="1">
      <x:c r="A2018" s="50" t="str">
        <x:v>CTL-0289</x:v>
      </x:c>
      <x:c r="B2018" s="50" t="str">
        <x:v>Candidate alternative-rationale group</x:v>
      </x:c>
      <x:c r="C2018" s="52" t="str">
        <x:f>IF('Deal_Master_Wide'!$AU$291="","",'Deal_Master_Wide'!$AU$291)</x:f>
        <x:v>Not reviewed</x:v>
      </x:c>
      <x:c r="D2018" s="52" t="str">
        <x:f>IF('Deal_Master_Wide'!$AV$291="","",'Deal_Master_Wide'!$AV$291)</x:f>
        <x:v>Not assessed</x:v>
      </x:c>
      <x:c r="E2018" s="50" t="n">
        <x:v>0</x:v>
      </x:c>
      <x:c r="F2018" s="52" t="str">
        <x:f>IF(OR($C2018="High-confidence innovation-driven",$C2018="Medium-confidence innovation-driven"),1,IF($C2018="Clear alternative-rationale",0,""))</x:f>
      </x:c>
      <x:c r="G2018" s="52" t="str">
        <x:f>IF('Deal_Master_Wide'!$M$291="","",'Deal_Master_Wide'!$M$291)</x:f>
        <x:v>Review</x:v>
      </x:c>
      <x:c r="H2018" s="50" t="str">
        <x:v>Care UK Ltd</x:v>
      </x:c>
      <x:c r="I2018" s="50" t="str">
        <x:v>Care Uk (UKSH) Ltd</x:v>
      </x:c>
      <x:c r="J2018" s="50" t="n">
        <x:v>2013</x:v>
      </x:c>
      <x:c r="K2018" s="50" t="n">
        <x:v>-3</x:v>
      </x:c>
      <x:c r="L2018" s="50" t="n">
        <x:v>2010</x:v>
      </x:c>
      <x:c r="M2018" s="50" t="n">
        <x:v>0</x:v>
      </x:c>
      <x:c r="N2018" s="50" t="n">
        <x:v>0</x:v>
      </x:c>
      <x:c r="O2018" s="52" t="str">
        <x:f>IF($F2018="","",$F2018*$M2018)</x:f>
      </x:c>
      <x:c r="P2018" s="54" t="str">
        <x:f>IF('Deal_Master_Wide'!$BP$291="","",'Deal_Master_Wide'!$BP$291)</x:f>
      </x:c>
      <x:c r="Q2018" s="54" t="str">
        <x:f>IF('Deal_Master_Wide'!$BW$291="","",'Deal_Master_Wide'!$BW$291)</x:f>
      </x:c>
      <x:c r="R2018" s="54" t="str">
        <x:f>IF('Deal_Master_Wide'!$CD$291="","",'Deal_Master_Wide'!$CD$291)</x:f>
      </x:c>
      <x:c r="S2018" s="54" t="str">
        <x:f>IF('Deal_Master_Wide'!$CK$291="","",'Deal_Master_Wide'!$CK$291)</x:f>
      </x:c>
      <x:c r="T2018" s="54" t="str">
        <x:f>IF('Deal_Master_Wide'!$CR$291="","",'Deal_Master_Wide'!$CR$291)</x:f>
      </x:c>
      <x:c r="U2018" s="54" t="str">
        <x:f>IF('Deal_Master_Wide'!$CY$291="","",'Deal_Master_Wide'!$CY$291)</x:f>
      </x:c>
      <x:c r="V2018" s="56" t="str">
        <x:f>IF('Deal_Master_Wide'!$DF$291="","",'Deal_Master_Wide'!$DF$291)</x:f>
      </x:c>
      <x:c r="W2018" s="56" t="str">
        <x:f>IF('Deal_Master_Wide'!$DM$291="","",'Deal_Master_Wide'!$DM$291)</x:f>
      </x:c>
      <x:c r="X2018" s="56" t="str">
        <x:f>IF('Deal_Master_Wide'!$DT$291="","",'Deal_Master_Wide'!$DT$291)</x:f>
      </x:c>
      <x:c r="Y2018" s="118" t="str">
        <x:f>IF('Deal_Master_Wide'!$EA$291="","",'Deal_Master_Wide'!$EA$291)</x:f>
      </x:c>
      <x:c r="Z2018" s="118" t="str">
        <x:f>IF('Deal_Master_Wide'!$EH$291="","",'Deal_Master_Wide'!$EH$291)</x:f>
      </x:c>
      <x:c r="AA2018" s="52" t="str">
        <x:f>IF('Deal_Master_Wide'!$AL$291="","",'Deal_Master_Wide'!$AL$291)</x:f>
        <x:v>Unknown</x:v>
      </x:c>
      <x:c r="AB2018" s="54" t="str">
        <x:f>IF('Deal_Master_Wide'!$AF$291="","",'Deal_Master_Wide'!$AF$291)</x:f>
      </x:c>
      <x:c r="AC2018" s="52" t="str">
        <x:f>IF(COUNT($P2018,$Q2018,$R2018,$S2018,$T2018,$U2018,$V2018,$W2018,$X2018)=9,"Yes","No")</x:f>
        <x:v>No</x:v>
      </x:c>
      <x:c r="AD2018" s="52" t="str">
        <x:f>IF(COUNT($Y2018,$Z2018)=2,"Yes","No")</x:f>
        <x:v>No</x:v>
      </x:c>
      <x:c r="AE2018" s="50" t="str"/>
      <x:c r="AF2018" t="str"/>
    </x:row>
    <x:row r="2019" ht="20" customHeight="1">
      <x:c r="A2019" s="50" t="str">
        <x:v>CTL-0289</x:v>
      </x:c>
      <x:c r="B2019" s="50" t="str">
        <x:v>Candidate alternative-rationale group</x:v>
      </x:c>
      <x:c r="C2019" s="52" t="str">
        <x:f>IF('Deal_Master_Wide'!$AU$291="","",'Deal_Master_Wide'!$AU$291)</x:f>
        <x:v>Not reviewed</x:v>
      </x:c>
      <x:c r="D2019" s="52" t="str">
        <x:f>IF('Deal_Master_Wide'!$AV$291="","",'Deal_Master_Wide'!$AV$291)</x:f>
        <x:v>Not assessed</x:v>
      </x:c>
      <x:c r="E2019" s="50" t="n">
        <x:v>0</x:v>
      </x:c>
      <x:c r="F2019" s="52" t="str">
        <x:f>IF(OR($C2019="High-confidence innovation-driven",$C2019="Medium-confidence innovation-driven"),1,IF($C2019="Clear alternative-rationale",0,""))</x:f>
      </x:c>
      <x:c r="G2019" s="52" t="str">
        <x:f>IF('Deal_Master_Wide'!$M$291="","",'Deal_Master_Wide'!$M$291)</x:f>
        <x:v>Review</x:v>
      </x:c>
      <x:c r="H2019" s="50" t="str">
        <x:v>Care UK Ltd</x:v>
      </x:c>
      <x:c r="I2019" s="50" t="str">
        <x:v>Care Uk (UKSH) Ltd</x:v>
      </x:c>
      <x:c r="J2019" s="50" t="n">
        <x:v>2013</x:v>
      </x:c>
      <x:c r="K2019" s="50" t="n">
        <x:v>-2</x:v>
      </x:c>
      <x:c r="L2019" s="50" t="n">
        <x:v>2011</x:v>
      </x:c>
      <x:c r="M2019" s="50" t="n">
        <x:v>0</x:v>
      </x:c>
      <x:c r="N2019" s="50" t="n">
        <x:v>0</x:v>
      </x:c>
      <x:c r="O2019" s="52" t="str">
        <x:f>IF($F2019="","",$F2019*$M2019)</x:f>
      </x:c>
      <x:c r="P2019" s="54" t="str">
        <x:f>IF('Deal_Master_Wide'!$BQ$291="","",'Deal_Master_Wide'!$BQ$291)</x:f>
      </x:c>
      <x:c r="Q2019" s="54" t="str">
        <x:f>IF('Deal_Master_Wide'!$BX$291="","",'Deal_Master_Wide'!$BX$291)</x:f>
      </x:c>
      <x:c r="R2019" s="54" t="str">
        <x:f>IF('Deal_Master_Wide'!$CE$291="","",'Deal_Master_Wide'!$CE$291)</x:f>
      </x:c>
      <x:c r="S2019" s="54" t="str">
        <x:f>IF('Deal_Master_Wide'!$CL$291="","",'Deal_Master_Wide'!$CL$291)</x:f>
      </x:c>
      <x:c r="T2019" s="54" t="str">
        <x:f>IF('Deal_Master_Wide'!$CS$291="","",'Deal_Master_Wide'!$CS$291)</x:f>
      </x:c>
      <x:c r="U2019" s="54" t="str">
        <x:f>IF('Deal_Master_Wide'!$CZ$291="","",'Deal_Master_Wide'!$CZ$291)</x:f>
      </x:c>
      <x:c r="V2019" s="56" t="str">
        <x:f>IF('Deal_Master_Wide'!$DG$291="","",'Deal_Master_Wide'!$DG$291)</x:f>
      </x:c>
      <x:c r="W2019" s="56" t="str">
        <x:f>IF('Deal_Master_Wide'!$DN$291="","",'Deal_Master_Wide'!$DN$291)</x:f>
      </x:c>
      <x:c r="X2019" s="56" t="str">
        <x:f>IF('Deal_Master_Wide'!$DU$291="","",'Deal_Master_Wide'!$DU$291)</x:f>
      </x:c>
      <x:c r="Y2019" s="118" t="str">
        <x:f>IF('Deal_Master_Wide'!$EB$291="","",'Deal_Master_Wide'!$EB$291)</x:f>
      </x:c>
      <x:c r="Z2019" s="118" t="str">
        <x:f>IF('Deal_Master_Wide'!$EI$291="","",'Deal_Master_Wide'!$EI$291)</x:f>
      </x:c>
      <x:c r="AA2019" s="52" t="str">
        <x:f>IF('Deal_Master_Wide'!$AL$291="","",'Deal_Master_Wide'!$AL$291)</x:f>
        <x:v>Unknown</x:v>
      </x:c>
      <x:c r="AB2019" s="54" t="str">
        <x:f>IF('Deal_Master_Wide'!$AF$291="","",'Deal_Master_Wide'!$AF$291)</x:f>
      </x:c>
      <x:c r="AC2019" s="52" t="str">
        <x:f>IF(COUNT($P2019,$Q2019,$R2019,$S2019,$T2019,$U2019,$V2019,$W2019,$X2019)=9,"Yes","No")</x:f>
        <x:v>No</x:v>
      </x:c>
      <x:c r="AD2019" s="52" t="str">
        <x:f>IF(COUNT($Y2019,$Z2019)=2,"Yes","No")</x:f>
        <x:v>No</x:v>
      </x:c>
      <x:c r="AE2019" s="50" t="str"/>
      <x:c r="AF2019" t="str"/>
    </x:row>
    <x:row r="2020" ht="20" customHeight="1">
      <x:c r="A2020" s="50" t="str">
        <x:v>CTL-0289</x:v>
      </x:c>
      <x:c r="B2020" s="50" t="str">
        <x:v>Candidate alternative-rationale group</x:v>
      </x:c>
      <x:c r="C2020" s="52" t="str">
        <x:f>IF('Deal_Master_Wide'!$AU$291="","",'Deal_Master_Wide'!$AU$291)</x:f>
        <x:v>Not reviewed</x:v>
      </x:c>
      <x:c r="D2020" s="52" t="str">
        <x:f>IF('Deal_Master_Wide'!$AV$291="","",'Deal_Master_Wide'!$AV$291)</x:f>
        <x:v>Not assessed</x:v>
      </x:c>
      <x:c r="E2020" s="50" t="n">
        <x:v>0</x:v>
      </x:c>
      <x:c r="F2020" s="52" t="str">
        <x:f>IF(OR($C2020="High-confidence innovation-driven",$C2020="Medium-confidence innovation-driven"),1,IF($C2020="Clear alternative-rationale",0,""))</x:f>
      </x:c>
      <x:c r="G2020" s="52" t="str">
        <x:f>IF('Deal_Master_Wide'!$M$291="","",'Deal_Master_Wide'!$M$291)</x:f>
        <x:v>Review</x:v>
      </x:c>
      <x:c r="H2020" s="50" t="str">
        <x:v>Care UK Ltd</x:v>
      </x:c>
      <x:c r="I2020" s="50" t="str">
        <x:v>Care Uk (UKSH) Ltd</x:v>
      </x:c>
      <x:c r="J2020" s="50" t="n">
        <x:v>2013</x:v>
      </x:c>
      <x:c r="K2020" s="50" t="n">
        <x:v>-1</x:v>
      </x:c>
      <x:c r="L2020" s="50" t="n">
        <x:v>2012</x:v>
      </x:c>
      <x:c r="M2020" s="50" t="n">
        <x:v>0</x:v>
      </x:c>
      <x:c r="N2020" s="50" t="n">
        <x:v>0</x:v>
      </x:c>
      <x:c r="O2020" s="52" t="str">
        <x:f>IF($F2020="","",$F2020*$M2020)</x:f>
      </x:c>
      <x:c r="P2020" s="54" t="str">
        <x:f>IF('Deal_Master_Wide'!$BR$291="","",'Deal_Master_Wide'!$BR$291)</x:f>
      </x:c>
      <x:c r="Q2020" s="54" t="str">
        <x:f>IF('Deal_Master_Wide'!$BY$291="","",'Deal_Master_Wide'!$BY$291)</x:f>
      </x:c>
      <x:c r="R2020" s="54" t="str">
        <x:f>IF('Deal_Master_Wide'!$CF$291="","",'Deal_Master_Wide'!$CF$291)</x:f>
      </x:c>
      <x:c r="S2020" s="54" t="str">
        <x:f>IF('Deal_Master_Wide'!$CM$291="","",'Deal_Master_Wide'!$CM$291)</x:f>
      </x:c>
      <x:c r="T2020" s="54" t="str">
        <x:f>IF('Deal_Master_Wide'!$CT$291="","",'Deal_Master_Wide'!$CT$291)</x:f>
      </x:c>
      <x:c r="U2020" s="54" t="str">
        <x:f>IF('Deal_Master_Wide'!$DA$291="","",'Deal_Master_Wide'!$DA$291)</x:f>
      </x:c>
      <x:c r="V2020" s="56" t="str">
        <x:f>IF('Deal_Master_Wide'!$DH$291="","",'Deal_Master_Wide'!$DH$291)</x:f>
      </x:c>
      <x:c r="W2020" s="56" t="str">
        <x:f>IF('Deal_Master_Wide'!$DO$291="","",'Deal_Master_Wide'!$DO$291)</x:f>
      </x:c>
      <x:c r="X2020" s="56" t="str">
        <x:f>IF('Deal_Master_Wide'!$DV$291="","",'Deal_Master_Wide'!$DV$291)</x:f>
      </x:c>
      <x:c r="Y2020" s="118" t="str">
        <x:f>IF('Deal_Master_Wide'!$EC$291="","",'Deal_Master_Wide'!$EC$291)</x:f>
      </x:c>
      <x:c r="Z2020" s="118" t="str">
        <x:f>IF('Deal_Master_Wide'!$EJ$291="","",'Deal_Master_Wide'!$EJ$291)</x:f>
      </x:c>
      <x:c r="AA2020" s="52" t="str">
        <x:f>IF('Deal_Master_Wide'!$AL$291="","",'Deal_Master_Wide'!$AL$291)</x:f>
        <x:v>Unknown</x:v>
      </x:c>
      <x:c r="AB2020" s="54" t="str">
        <x:f>IF('Deal_Master_Wide'!$AF$291="","",'Deal_Master_Wide'!$AF$291)</x:f>
      </x:c>
      <x:c r="AC2020" s="52" t="str">
        <x:f>IF(COUNT($P2020,$Q2020,$R2020,$S2020,$T2020,$U2020,$V2020,$W2020,$X2020)=9,"Yes","No")</x:f>
        <x:v>No</x:v>
      </x:c>
      <x:c r="AD2020" s="52" t="str">
        <x:f>IF(COUNT($Y2020,$Z2020)=2,"Yes","No")</x:f>
        <x:v>No</x:v>
      </x:c>
      <x:c r="AE2020" s="50" t="str"/>
      <x:c r="AF2020" t="str"/>
    </x:row>
    <x:row r="2021" ht="20" customHeight="1">
      <x:c r="A2021" s="50" t="str">
        <x:v>CTL-0289</x:v>
      </x:c>
      <x:c r="B2021" s="50" t="str">
        <x:v>Candidate alternative-rationale group</x:v>
      </x:c>
      <x:c r="C2021" s="52" t="str">
        <x:f>IF('Deal_Master_Wide'!$AU$291="","",'Deal_Master_Wide'!$AU$291)</x:f>
        <x:v>Not reviewed</x:v>
      </x:c>
      <x:c r="D2021" s="52" t="str">
        <x:f>IF('Deal_Master_Wide'!$AV$291="","",'Deal_Master_Wide'!$AV$291)</x:f>
        <x:v>Not assessed</x:v>
      </x:c>
      <x:c r="E2021" s="50" t="n">
        <x:v>0</x:v>
      </x:c>
      <x:c r="F2021" s="52" t="str">
        <x:f>IF(OR($C2021="High-confidence innovation-driven",$C2021="Medium-confidence innovation-driven"),1,IF($C2021="Clear alternative-rationale",0,""))</x:f>
      </x:c>
      <x:c r="G2021" s="52" t="str">
        <x:f>IF('Deal_Master_Wide'!$M$291="","",'Deal_Master_Wide'!$M$291)</x:f>
        <x:v>Review</x:v>
      </x:c>
      <x:c r="H2021" s="50" t="str">
        <x:v>Care UK Ltd</x:v>
      </x:c>
      <x:c r="I2021" s="50" t="str">
        <x:v>Care Uk (UKSH) Ltd</x:v>
      </x:c>
      <x:c r="J2021" s="50" t="n">
        <x:v>2013</x:v>
      </x:c>
      <x:c r="K2021" s="50" t="n">
        <x:v>0</x:v>
      </x:c>
      <x:c r="L2021" s="50" t="n">
        <x:v>2013</x:v>
      </x:c>
      <x:c r="M2021" s="50" t="n">
        <x:v>0</x:v>
      </x:c>
      <x:c r="N2021" s="50" t="n">
        <x:v>1</x:v>
      </x:c>
      <x:c r="O2021" s="52" t="str">
        <x:f>IF($F2021="","",$F2021*$M2021)</x:f>
      </x:c>
      <x:c r="P2021" s="54" t="str">
        <x:f>IF('Deal_Master_Wide'!$BS$291="","",'Deal_Master_Wide'!$BS$291)</x:f>
      </x:c>
      <x:c r="Q2021" s="54" t="str">
        <x:f>IF('Deal_Master_Wide'!$BZ$291="","",'Deal_Master_Wide'!$BZ$291)</x:f>
      </x:c>
      <x:c r="R2021" s="54" t="str">
        <x:f>IF('Deal_Master_Wide'!$CG$291="","",'Deal_Master_Wide'!$CG$291)</x:f>
      </x:c>
      <x:c r="S2021" s="54" t="str">
        <x:f>IF('Deal_Master_Wide'!$CN$291="","",'Deal_Master_Wide'!$CN$291)</x:f>
      </x:c>
      <x:c r="T2021" s="54" t="str">
        <x:f>IF('Deal_Master_Wide'!$CU$291="","",'Deal_Master_Wide'!$CU$291)</x:f>
      </x:c>
      <x:c r="U2021" s="54" t="str">
        <x:f>IF('Deal_Master_Wide'!$DB$291="","",'Deal_Master_Wide'!$DB$291)</x:f>
      </x:c>
      <x:c r="V2021" s="56" t="str">
        <x:f>IF('Deal_Master_Wide'!$DI$291="","",'Deal_Master_Wide'!$DI$291)</x:f>
      </x:c>
      <x:c r="W2021" s="56" t="str">
        <x:f>IF('Deal_Master_Wide'!$DP$291="","",'Deal_Master_Wide'!$DP$291)</x:f>
      </x:c>
      <x:c r="X2021" s="56" t="str">
        <x:f>IF('Deal_Master_Wide'!$DW$291="","",'Deal_Master_Wide'!$DW$291)</x:f>
      </x:c>
      <x:c r="Y2021" s="118" t="str">
        <x:f>IF('Deal_Master_Wide'!$ED$291="","",'Deal_Master_Wide'!$ED$291)</x:f>
      </x:c>
      <x:c r="Z2021" s="118" t="str">
        <x:f>IF('Deal_Master_Wide'!$EK$291="","",'Deal_Master_Wide'!$EK$291)</x:f>
      </x:c>
      <x:c r="AA2021" s="52" t="str">
        <x:f>IF('Deal_Master_Wide'!$AL$291="","",'Deal_Master_Wide'!$AL$291)</x:f>
        <x:v>Unknown</x:v>
      </x:c>
      <x:c r="AB2021" s="54" t="str">
        <x:f>IF('Deal_Master_Wide'!$AF$291="","",'Deal_Master_Wide'!$AF$291)</x:f>
      </x:c>
      <x:c r="AC2021" s="52" t="str">
        <x:f>IF(COUNT($P2021,$Q2021,$R2021,$S2021,$T2021,$U2021,$V2021,$W2021,$X2021)=9,"Yes","No")</x:f>
        <x:v>No</x:v>
      </x:c>
      <x:c r="AD2021" s="52" t="str">
        <x:f>IF(COUNT($Y2021,$Z2021)=2,"Yes","No")</x:f>
        <x:v>No</x:v>
      </x:c>
      <x:c r="AE2021" s="50" t="str"/>
      <x:c r="AF2021" t="str"/>
    </x:row>
    <x:row r="2022" ht="20" customHeight="1">
      <x:c r="A2022" s="50" t="str">
        <x:v>CTL-0289</x:v>
      </x:c>
      <x:c r="B2022" s="50" t="str">
        <x:v>Candidate alternative-rationale group</x:v>
      </x:c>
      <x:c r="C2022" s="52" t="str">
        <x:f>IF('Deal_Master_Wide'!$AU$291="","",'Deal_Master_Wide'!$AU$291)</x:f>
        <x:v>Not reviewed</x:v>
      </x:c>
      <x:c r="D2022" s="52" t="str">
        <x:f>IF('Deal_Master_Wide'!$AV$291="","",'Deal_Master_Wide'!$AV$291)</x:f>
        <x:v>Not assessed</x:v>
      </x:c>
      <x:c r="E2022" s="50" t="n">
        <x:v>0</x:v>
      </x:c>
      <x:c r="F2022" s="52" t="str">
        <x:f>IF(OR($C2022="High-confidence innovation-driven",$C2022="Medium-confidence innovation-driven"),1,IF($C2022="Clear alternative-rationale",0,""))</x:f>
      </x:c>
      <x:c r="G2022" s="52" t="str">
        <x:f>IF('Deal_Master_Wide'!$M$291="","",'Deal_Master_Wide'!$M$291)</x:f>
        <x:v>Review</x:v>
      </x:c>
      <x:c r="H2022" s="50" t="str">
        <x:v>Care UK Ltd</x:v>
      </x:c>
      <x:c r="I2022" s="50" t="str">
        <x:v>Care Uk (UKSH) Ltd</x:v>
      </x:c>
      <x:c r="J2022" s="50" t="n">
        <x:v>2013</x:v>
      </x:c>
      <x:c r="K2022" s="50" t="n">
        <x:v>1</x:v>
      </x:c>
      <x:c r="L2022" s="50" t="n">
        <x:v>2014</x:v>
      </x:c>
      <x:c r="M2022" s="50" t="n">
        <x:v>1</x:v>
      </x:c>
      <x:c r="N2022" s="50" t="n">
        <x:v>1</x:v>
      </x:c>
      <x:c r="O2022" s="52" t="str">
        <x:f>IF($F2022="","",$F2022*$M2022)</x:f>
      </x:c>
      <x:c r="P2022" s="54" t="str">
        <x:f>IF('Deal_Master_Wide'!$BT$291="","",'Deal_Master_Wide'!$BT$291)</x:f>
      </x:c>
      <x:c r="Q2022" s="54" t="str">
        <x:f>IF('Deal_Master_Wide'!$CA$291="","",'Deal_Master_Wide'!$CA$291)</x:f>
      </x:c>
      <x:c r="R2022" s="54" t="str">
        <x:f>IF('Deal_Master_Wide'!$CH$291="","",'Deal_Master_Wide'!$CH$291)</x:f>
      </x:c>
      <x:c r="S2022" s="54" t="str">
        <x:f>IF('Deal_Master_Wide'!$CO$291="","",'Deal_Master_Wide'!$CO$291)</x:f>
      </x:c>
      <x:c r="T2022" s="54" t="str">
        <x:f>IF('Deal_Master_Wide'!$CV$291="","",'Deal_Master_Wide'!$CV$291)</x:f>
      </x:c>
      <x:c r="U2022" s="54" t="str">
        <x:f>IF('Deal_Master_Wide'!$DC$291="","",'Deal_Master_Wide'!$DC$291)</x:f>
      </x:c>
      <x:c r="V2022" s="56" t="str">
        <x:f>IF('Deal_Master_Wide'!$DJ$291="","",'Deal_Master_Wide'!$DJ$291)</x:f>
      </x:c>
      <x:c r="W2022" s="56" t="str">
        <x:f>IF('Deal_Master_Wide'!$DQ$291="","",'Deal_Master_Wide'!$DQ$291)</x:f>
      </x:c>
      <x:c r="X2022" s="56" t="str">
        <x:f>IF('Deal_Master_Wide'!$DX$291="","",'Deal_Master_Wide'!$DX$291)</x:f>
      </x:c>
      <x:c r="Y2022" s="118" t="str">
        <x:f>IF('Deal_Master_Wide'!$EE$291="","",'Deal_Master_Wide'!$EE$291)</x:f>
      </x:c>
      <x:c r="Z2022" s="118" t="str">
        <x:f>IF('Deal_Master_Wide'!$EL$291="","",'Deal_Master_Wide'!$EL$291)</x:f>
      </x:c>
      <x:c r="AA2022" s="52" t="str">
        <x:f>IF('Deal_Master_Wide'!$AL$291="","",'Deal_Master_Wide'!$AL$291)</x:f>
        <x:v>Unknown</x:v>
      </x:c>
      <x:c r="AB2022" s="54" t="str">
        <x:f>IF('Deal_Master_Wide'!$AF$291="","",'Deal_Master_Wide'!$AF$291)</x:f>
      </x:c>
      <x:c r="AC2022" s="52" t="str">
        <x:f>IF(COUNT($P2022,$Q2022,$R2022,$S2022,$T2022,$U2022,$V2022,$W2022,$X2022)=9,"Yes","No")</x:f>
        <x:v>No</x:v>
      </x:c>
      <x:c r="AD2022" s="52" t="str">
        <x:f>IF(COUNT($Y2022,$Z2022)=2,"Yes","No")</x:f>
        <x:v>No</x:v>
      </x:c>
      <x:c r="AE2022" s="50" t="str"/>
      <x:c r="AF2022" t="str"/>
    </x:row>
    <x:row r="2023" ht="20" customHeight="1">
      <x:c r="A2023" s="50" t="str">
        <x:v>CTL-0289</x:v>
      </x:c>
      <x:c r="B2023" s="50" t="str">
        <x:v>Candidate alternative-rationale group</x:v>
      </x:c>
      <x:c r="C2023" s="52" t="str">
        <x:f>IF('Deal_Master_Wide'!$AU$291="","",'Deal_Master_Wide'!$AU$291)</x:f>
        <x:v>Not reviewed</x:v>
      </x:c>
      <x:c r="D2023" s="52" t="str">
        <x:f>IF('Deal_Master_Wide'!$AV$291="","",'Deal_Master_Wide'!$AV$291)</x:f>
        <x:v>Not assessed</x:v>
      </x:c>
      <x:c r="E2023" s="50" t="n">
        <x:v>0</x:v>
      </x:c>
      <x:c r="F2023" s="52" t="str">
        <x:f>IF(OR($C2023="High-confidence innovation-driven",$C2023="Medium-confidence innovation-driven"),1,IF($C2023="Clear alternative-rationale",0,""))</x:f>
      </x:c>
      <x:c r="G2023" s="52" t="str">
        <x:f>IF('Deal_Master_Wide'!$M$291="","",'Deal_Master_Wide'!$M$291)</x:f>
        <x:v>Review</x:v>
      </x:c>
      <x:c r="H2023" s="50" t="str">
        <x:v>Care UK Ltd</x:v>
      </x:c>
      <x:c r="I2023" s="50" t="str">
        <x:v>Care Uk (UKSH) Ltd</x:v>
      </x:c>
      <x:c r="J2023" s="50" t="n">
        <x:v>2013</x:v>
      </x:c>
      <x:c r="K2023" s="50" t="n">
        <x:v>2</x:v>
      </x:c>
      <x:c r="L2023" s="50" t="n">
        <x:v>2015</x:v>
      </x:c>
      <x:c r="M2023" s="50" t="n">
        <x:v>1</x:v>
      </x:c>
      <x:c r="N2023" s="50" t="n">
        <x:v>1</x:v>
      </x:c>
      <x:c r="O2023" s="52" t="str">
        <x:f>IF($F2023="","",$F2023*$M2023)</x:f>
      </x:c>
      <x:c r="P2023" s="54" t="str">
        <x:f>IF('Deal_Master_Wide'!$BU$291="","",'Deal_Master_Wide'!$BU$291)</x:f>
      </x:c>
      <x:c r="Q2023" s="54" t="str">
        <x:f>IF('Deal_Master_Wide'!$CB$291="","",'Deal_Master_Wide'!$CB$291)</x:f>
      </x:c>
      <x:c r="R2023" s="54" t="str">
        <x:f>IF('Deal_Master_Wide'!$CI$291="","",'Deal_Master_Wide'!$CI$291)</x:f>
      </x:c>
      <x:c r="S2023" s="54" t="str">
        <x:f>IF('Deal_Master_Wide'!$CP$291="","",'Deal_Master_Wide'!$CP$291)</x:f>
      </x:c>
      <x:c r="T2023" s="54" t="str">
        <x:f>IF('Deal_Master_Wide'!$CW$291="","",'Deal_Master_Wide'!$CW$291)</x:f>
      </x:c>
      <x:c r="U2023" s="54" t="str">
        <x:f>IF('Deal_Master_Wide'!$DD$291="","",'Deal_Master_Wide'!$DD$291)</x:f>
      </x:c>
      <x:c r="V2023" s="56" t="str">
        <x:f>IF('Deal_Master_Wide'!$DK$291="","",'Deal_Master_Wide'!$DK$291)</x:f>
      </x:c>
      <x:c r="W2023" s="56" t="str">
        <x:f>IF('Deal_Master_Wide'!$DR$291="","",'Deal_Master_Wide'!$DR$291)</x:f>
      </x:c>
      <x:c r="X2023" s="56" t="str">
        <x:f>IF('Deal_Master_Wide'!$DY$291="","",'Deal_Master_Wide'!$DY$291)</x:f>
      </x:c>
      <x:c r="Y2023" s="118" t="str">
        <x:f>IF('Deal_Master_Wide'!$EF$291="","",'Deal_Master_Wide'!$EF$291)</x:f>
      </x:c>
      <x:c r="Z2023" s="118" t="str">
        <x:f>IF('Deal_Master_Wide'!$EM$291="","",'Deal_Master_Wide'!$EM$291)</x:f>
      </x:c>
      <x:c r="AA2023" s="52" t="str">
        <x:f>IF('Deal_Master_Wide'!$AL$291="","",'Deal_Master_Wide'!$AL$291)</x:f>
        <x:v>Unknown</x:v>
      </x:c>
      <x:c r="AB2023" s="54" t="str">
        <x:f>IF('Deal_Master_Wide'!$AF$291="","",'Deal_Master_Wide'!$AF$291)</x:f>
      </x:c>
      <x:c r="AC2023" s="52" t="str">
        <x:f>IF(COUNT($P2023,$Q2023,$R2023,$S2023,$T2023,$U2023,$V2023,$W2023,$X2023)=9,"Yes","No")</x:f>
        <x:v>No</x:v>
      </x:c>
      <x:c r="AD2023" s="52" t="str">
        <x:f>IF(COUNT($Y2023,$Z2023)=2,"Yes","No")</x:f>
        <x:v>No</x:v>
      </x:c>
      <x:c r="AE2023" s="50" t="str"/>
      <x:c r="AF2023" t="str"/>
    </x:row>
    <x:row r="2024" ht="20" customHeight="1">
      <x:c r="A2024" s="50" t="str">
        <x:v>CTL-0289</x:v>
      </x:c>
      <x:c r="B2024" s="50" t="str">
        <x:v>Candidate alternative-rationale group</x:v>
      </x:c>
      <x:c r="C2024" s="52" t="str">
        <x:f>IF('Deal_Master_Wide'!$AU$291="","",'Deal_Master_Wide'!$AU$291)</x:f>
        <x:v>Not reviewed</x:v>
      </x:c>
      <x:c r="D2024" s="52" t="str">
        <x:f>IF('Deal_Master_Wide'!$AV$291="","",'Deal_Master_Wide'!$AV$291)</x:f>
        <x:v>Not assessed</x:v>
      </x:c>
      <x:c r="E2024" s="50" t="n">
        <x:v>0</x:v>
      </x:c>
      <x:c r="F2024" s="52" t="str">
        <x:f>IF(OR($C2024="High-confidence innovation-driven",$C2024="Medium-confidence innovation-driven"),1,IF($C2024="Clear alternative-rationale",0,""))</x:f>
      </x:c>
      <x:c r="G2024" s="52" t="str">
        <x:f>IF('Deal_Master_Wide'!$M$291="","",'Deal_Master_Wide'!$M$291)</x:f>
        <x:v>Review</x:v>
      </x:c>
      <x:c r="H2024" s="50" t="str">
        <x:v>Care UK Ltd</x:v>
      </x:c>
      <x:c r="I2024" s="50" t="str">
        <x:v>Care Uk (UKSH) Ltd</x:v>
      </x:c>
      <x:c r="J2024" s="50" t="n">
        <x:v>2013</x:v>
      </x:c>
      <x:c r="K2024" s="50" t="n">
        <x:v>3</x:v>
      </x:c>
      <x:c r="L2024" s="50" t="n">
        <x:v>2016</x:v>
      </x:c>
      <x:c r="M2024" s="50" t="n">
        <x:v>1</x:v>
      </x:c>
      <x:c r="N2024" s="50" t="n">
        <x:v>1</x:v>
      </x:c>
      <x:c r="O2024" s="52" t="str">
        <x:f>IF($F2024="","",$F2024*$M2024)</x:f>
      </x:c>
      <x:c r="P2024" s="54" t="str">
        <x:f>IF('Deal_Master_Wide'!$BV$291="","",'Deal_Master_Wide'!$BV$291)</x:f>
      </x:c>
      <x:c r="Q2024" s="54" t="str">
        <x:f>IF('Deal_Master_Wide'!$CC$291="","",'Deal_Master_Wide'!$CC$291)</x:f>
      </x:c>
      <x:c r="R2024" s="54" t="str">
        <x:f>IF('Deal_Master_Wide'!$CJ$291="","",'Deal_Master_Wide'!$CJ$291)</x:f>
      </x:c>
      <x:c r="S2024" s="54" t="str">
        <x:f>IF('Deal_Master_Wide'!$CQ$291="","",'Deal_Master_Wide'!$CQ$291)</x:f>
      </x:c>
      <x:c r="T2024" s="54" t="str">
        <x:f>IF('Deal_Master_Wide'!$CX$291="","",'Deal_Master_Wide'!$CX$291)</x:f>
      </x:c>
      <x:c r="U2024" s="54" t="str">
        <x:f>IF('Deal_Master_Wide'!$DE$291="","",'Deal_Master_Wide'!$DE$291)</x:f>
      </x:c>
      <x:c r="V2024" s="56" t="str">
        <x:f>IF('Deal_Master_Wide'!$DL$291="","",'Deal_Master_Wide'!$DL$291)</x:f>
      </x:c>
      <x:c r="W2024" s="56" t="str">
        <x:f>IF('Deal_Master_Wide'!$DS$291="","",'Deal_Master_Wide'!$DS$291)</x:f>
      </x:c>
      <x:c r="X2024" s="56" t="str">
        <x:f>IF('Deal_Master_Wide'!$DZ$291="","",'Deal_Master_Wide'!$DZ$291)</x:f>
      </x:c>
      <x:c r="Y2024" s="118" t="str">
        <x:f>IF('Deal_Master_Wide'!$EG$291="","",'Deal_Master_Wide'!$EG$291)</x:f>
      </x:c>
      <x:c r="Z2024" s="118" t="str">
        <x:f>IF('Deal_Master_Wide'!$EN$291="","",'Deal_Master_Wide'!$EN$291)</x:f>
      </x:c>
      <x:c r="AA2024" s="52" t="str">
        <x:f>IF('Deal_Master_Wide'!$AL$291="","",'Deal_Master_Wide'!$AL$291)</x:f>
        <x:v>Unknown</x:v>
      </x:c>
      <x:c r="AB2024" s="54" t="str">
        <x:f>IF('Deal_Master_Wide'!$AF$291="","",'Deal_Master_Wide'!$AF$291)</x:f>
      </x:c>
      <x:c r="AC2024" s="52" t="str">
        <x:f>IF(COUNT($P2024,$Q2024,$R2024,$S2024,$T2024,$U2024,$V2024,$W2024,$X2024)=9,"Yes","No")</x:f>
        <x:v>No</x:v>
      </x:c>
      <x:c r="AD2024" s="52" t="str">
        <x:f>IF(COUNT($Y2024,$Z2024)=2,"Yes","No")</x:f>
        <x:v>No</x:v>
      </x:c>
      <x:c r="AE2024" s="50" t="str"/>
      <x:c r="AF2024" t="str"/>
    </x:row>
    <x:row r="2025" ht="20" customHeight="1">
      <x:c r="A2025" s="50" t="str">
        <x:v>CTL-0290</x:v>
      </x:c>
      <x:c r="B2025" s="50" t="str">
        <x:v>Candidate alternative-rationale group</x:v>
      </x:c>
      <x:c r="C2025" s="52" t="str">
        <x:f>IF('Deal_Master_Wide'!$AU$292="","",'Deal_Master_Wide'!$AU$292)</x:f>
        <x:v>Not reviewed</x:v>
      </x:c>
      <x:c r="D2025" s="52" t="str">
        <x:f>IF('Deal_Master_Wide'!$AV$292="","",'Deal_Master_Wide'!$AV$292)</x:f>
        <x:v>Not assessed</x:v>
      </x:c>
      <x:c r="E2025" s="50" t="n">
        <x:v>0</x:v>
      </x:c>
      <x:c r="F2025" s="52" t="str">
        <x:f>IF(OR($C2025="High-confidence innovation-driven",$C2025="Medium-confidence innovation-driven"),1,IF($C2025="Clear alternative-rationale",0,""))</x:f>
      </x:c>
      <x:c r="G2025" s="52" t="str">
        <x:f>IF('Deal_Master_Wide'!$M$292="","",'Deal_Master_Wide'!$M$292)</x:f>
        <x:v>Review</x:v>
      </x:c>
      <x:c r="H2025" s="50" t="str">
        <x:v>Eurofins Scientific SE</x:v>
      </x:c>
      <x:c r="I2025" s="50" t="str">
        <x:v>AROS Applied Biotechnology AS</x:v>
      </x:c>
      <x:c r="J2025" s="50" t="n">
        <x:v>2013</x:v>
      </x:c>
      <x:c r="K2025" s="50" t="n">
        <x:v>-3</x:v>
      </x:c>
      <x:c r="L2025" s="50" t="n">
        <x:v>2010</x:v>
      </x:c>
      <x:c r="M2025" s="50" t="n">
        <x:v>0</x:v>
      </x:c>
      <x:c r="N2025" s="50" t="n">
        <x:v>0</x:v>
      </x:c>
      <x:c r="O2025" s="52" t="str">
        <x:f>IF($F2025="","",$F2025*$M2025)</x:f>
      </x:c>
      <x:c r="P2025" s="54" t="str">
        <x:f>IF('Deal_Master_Wide'!$BP$292="","",'Deal_Master_Wide'!$BP$292)</x:f>
      </x:c>
      <x:c r="Q2025" s="54" t="str">
        <x:f>IF('Deal_Master_Wide'!$BW$292="","",'Deal_Master_Wide'!$BW$292)</x:f>
      </x:c>
      <x:c r="R2025" s="54" t="str">
        <x:f>IF('Deal_Master_Wide'!$CD$292="","",'Deal_Master_Wide'!$CD$292)</x:f>
      </x:c>
      <x:c r="S2025" s="54" t="str">
        <x:f>IF('Deal_Master_Wide'!$CK$292="","",'Deal_Master_Wide'!$CK$292)</x:f>
      </x:c>
      <x:c r="T2025" s="54" t="str">
        <x:f>IF('Deal_Master_Wide'!$CR$292="","",'Deal_Master_Wide'!$CR$292)</x:f>
      </x:c>
      <x:c r="U2025" s="54" t="str">
        <x:f>IF('Deal_Master_Wide'!$CY$292="","",'Deal_Master_Wide'!$CY$292)</x:f>
      </x:c>
      <x:c r="V2025" s="56" t="str">
        <x:f>IF('Deal_Master_Wide'!$DF$292="","",'Deal_Master_Wide'!$DF$292)</x:f>
      </x:c>
      <x:c r="W2025" s="56" t="str">
        <x:f>IF('Deal_Master_Wide'!$DM$292="","",'Deal_Master_Wide'!$DM$292)</x:f>
      </x:c>
      <x:c r="X2025" s="56" t="str">
        <x:f>IF('Deal_Master_Wide'!$DT$292="","",'Deal_Master_Wide'!$DT$292)</x:f>
      </x:c>
      <x:c r="Y2025" s="118" t="str">
        <x:f>IF('Deal_Master_Wide'!$EA$292="","",'Deal_Master_Wide'!$EA$292)</x:f>
      </x:c>
      <x:c r="Z2025" s="118" t="str">
        <x:f>IF('Deal_Master_Wide'!$EH$292="","",'Deal_Master_Wide'!$EH$292)</x:f>
      </x:c>
      <x:c r="AA2025" s="52" t="str">
        <x:f>IF('Deal_Master_Wide'!$AL$292="","",'Deal_Master_Wide'!$AL$292)</x:f>
        <x:v>Unknown</x:v>
      </x:c>
      <x:c r="AB2025" s="54" t="str">
        <x:f>IF('Deal_Master_Wide'!$AF$292="","",'Deal_Master_Wide'!$AF$292)</x:f>
      </x:c>
      <x:c r="AC2025" s="52" t="str">
        <x:f>IF(COUNT($P2025,$Q2025,$R2025,$S2025,$T2025,$U2025,$V2025,$W2025,$X2025)=9,"Yes","No")</x:f>
        <x:v>No</x:v>
      </x:c>
      <x:c r="AD2025" s="52" t="str">
        <x:f>IF(COUNT($Y2025,$Z2025)=2,"Yes","No")</x:f>
        <x:v>No</x:v>
      </x:c>
      <x:c r="AE2025" s="50" t="str"/>
      <x:c r="AF2025" t="str"/>
    </x:row>
    <x:row r="2026" ht="20" customHeight="1">
      <x:c r="A2026" s="50" t="str">
        <x:v>CTL-0290</x:v>
      </x:c>
      <x:c r="B2026" s="50" t="str">
        <x:v>Candidate alternative-rationale group</x:v>
      </x:c>
      <x:c r="C2026" s="52" t="str">
        <x:f>IF('Deal_Master_Wide'!$AU$292="","",'Deal_Master_Wide'!$AU$292)</x:f>
        <x:v>Not reviewed</x:v>
      </x:c>
      <x:c r="D2026" s="52" t="str">
        <x:f>IF('Deal_Master_Wide'!$AV$292="","",'Deal_Master_Wide'!$AV$292)</x:f>
        <x:v>Not assessed</x:v>
      </x:c>
      <x:c r="E2026" s="50" t="n">
        <x:v>0</x:v>
      </x:c>
      <x:c r="F2026" s="52" t="str">
        <x:f>IF(OR($C2026="High-confidence innovation-driven",$C2026="Medium-confidence innovation-driven"),1,IF($C2026="Clear alternative-rationale",0,""))</x:f>
      </x:c>
      <x:c r="G2026" s="52" t="str">
        <x:f>IF('Deal_Master_Wide'!$M$292="","",'Deal_Master_Wide'!$M$292)</x:f>
        <x:v>Review</x:v>
      </x:c>
      <x:c r="H2026" s="50" t="str">
        <x:v>Eurofins Scientific SE</x:v>
      </x:c>
      <x:c r="I2026" s="50" t="str">
        <x:v>AROS Applied Biotechnology AS</x:v>
      </x:c>
      <x:c r="J2026" s="50" t="n">
        <x:v>2013</x:v>
      </x:c>
      <x:c r="K2026" s="50" t="n">
        <x:v>-2</x:v>
      </x:c>
      <x:c r="L2026" s="50" t="n">
        <x:v>2011</x:v>
      </x:c>
      <x:c r="M2026" s="50" t="n">
        <x:v>0</x:v>
      </x:c>
      <x:c r="N2026" s="50" t="n">
        <x:v>0</x:v>
      </x:c>
      <x:c r="O2026" s="52" t="str">
        <x:f>IF($F2026="","",$F2026*$M2026)</x:f>
      </x:c>
      <x:c r="P2026" s="54" t="str">
        <x:f>IF('Deal_Master_Wide'!$BQ$292="","",'Deal_Master_Wide'!$BQ$292)</x:f>
      </x:c>
      <x:c r="Q2026" s="54" t="str">
        <x:f>IF('Deal_Master_Wide'!$BX$292="","",'Deal_Master_Wide'!$BX$292)</x:f>
      </x:c>
      <x:c r="R2026" s="54" t="str">
        <x:f>IF('Deal_Master_Wide'!$CE$292="","",'Deal_Master_Wide'!$CE$292)</x:f>
      </x:c>
      <x:c r="S2026" s="54" t="str">
        <x:f>IF('Deal_Master_Wide'!$CL$292="","",'Deal_Master_Wide'!$CL$292)</x:f>
      </x:c>
      <x:c r="T2026" s="54" t="str">
        <x:f>IF('Deal_Master_Wide'!$CS$292="","",'Deal_Master_Wide'!$CS$292)</x:f>
      </x:c>
      <x:c r="U2026" s="54" t="str">
        <x:f>IF('Deal_Master_Wide'!$CZ$292="","",'Deal_Master_Wide'!$CZ$292)</x:f>
      </x:c>
      <x:c r="V2026" s="56" t="str">
        <x:f>IF('Deal_Master_Wide'!$DG$292="","",'Deal_Master_Wide'!$DG$292)</x:f>
      </x:c>
      <x:c r="W2026" s="56" t="str">
        <x:f>IF('Deal_Master_Wide'!$DN$292="","",'Deal_Master_Wide'!$DN$292)</x:f>
      </x:c>
      <x:c r="X2026" s="56" t="str">
        <x:f>IF('Deal_Master_Wide'!$DU$292="","",'Deal_Master_Wide'!$DU$292)</x:f>
      </x:c>
      <x:c r="Y2026" s="118" t="str">
        <x:f>IF('Deal_Master_Wide'!$EB$292="","",'Deal_Master_Wide'!$EB$292)</x:f>
      </x:c>
      <x:c r="Z2026" s="118" t="str">
        <x:f>IF('Deal_Master_Wide'!$EI$292="","",'Deal_Master_Wide'!$EI$292)</x:f>
      </x:c>
      <x:c r="AA2026" s="52" t="str">
        <x:f>IF('Deal_Master_Wide'!$AL$292="","",'Deal_Master_Wide'!$AL$292)</x:f>
        <x:v>Unknown</x:v>
      </x:c>
      <x:c r="AB2026" s="54" t="str">
        <x:f>IF('Deal_Master_Wide'!$AF$292="","",'Deal_Master_Wide'!$AF$292)</x:f>
      </x:c>
      <x:c r="AC2026" s="52" t="str">
        <x:f>IF(COUNT($P2026,$Q2026,$R2026,$S2026,$T2026,$U2026,$V2026,$W2026,$X2026)=9,"Yes","No")</x:f>
        <x:v>No</x:v>
      </x:c>
      <x:c r="AD2026" s="52" t="str">
        <x:f>IF(COUNT($Y2026,$Z2026)=2,"Yes","No")</x:f>
        <x:v>No</x:v>
      </x:c>
      <x:c r="AE2026" s="50" t="str"/>
      <x:c r="AF2026" t="str"/>
    </x:row>
    <x:row r="2027" ht="20" customHeight="1">
      <x:c r="A2027" s="50" t="str">
        <x:v>CTL-0290</x:v>
      </x:c>
      <x:c r="B2027" s="50" t="str">
        <x:v>Candidate alternative-rationale group</x:v>
      </x:c>
      <x:c r="C2027" s="52" t="str">
        <x:f>IF('Deal_Master_Wide'!$AU$292="","",'Deal_Master_Wide'!$AU$292)</x:f>
        <x:v>Not reviewed</x:v>
      </x:c>
      <x:c r="D2027" s="52" t="str">
        <x:f>IF('Deal_Master_Wide'!$AV$292="","",'Deal_Master_Wide'!$AV$292)</x:f>
        <x:v>Not assessed</x:v>
      </x:c>
      <x:c r="E2027" s="50" t="n">
        <x:v>0</x:v>
      </x:c>
      <x:c r="F2027" s="52" t="str">
        <x:f>IF(OR($C2027="High-confidence innovation-driven",$C2027="Medium-confidence innovation-driven"),1,IF($C2027="Clear alternative-rationale",0,""))</x:f>
      </x:c>
      <x:c r="G2027" s="52" t="str">
        <x:f>IF('Deal_Master_Wide'!$M$292="","",'Deal_Master_Wide'!$M$292)</x:f>
        <x:v>Review</x:v>
      </x:c>
      <x:c r="H2027" s="50" t="str">
        <x:v>Eurofins Scientific SE</x:v>
      </x:c>
      <x:c r="I2027" s="50" t="str">
        <x:v>AROS Applied Biotechnology AS</x:v>
      </x:c>
      <x:c r="J2027" s="50" t="n">
        <x:v>2013</x:v>
      </x:c>
      <x:c r="K2027" s="50" t="n">
        <x:v>-1</x:v>
      </x:c>
      <x:c r="L2027" s="50" t="n">
        <x:v>2012</x:v>
      </x:c>
      <x:c r="M2027" s="50" t="n">
        <x:v>0</x:v>
      </x:c>
      <x:c r="N2027" s="50" t="n">
        <x:v>0</x:v>
      </x:c>
      <x:c r="O2027" s="52" t="str">
        <x:f>IF($F2027="","",$F2027*$M2027)</x:f>
      </x:c>
      <x:c r="P2027" s="54" t="str">
        <x:f>IF('Deal_Master_Wide'!$BR$292="","",'Deal_Master_Wide'!$BR$292)</x:f>
      </x:c>
      <x:c r="Q2027" s="54" t="str">
        <x:f>IF('Deal_Master_Wide'!$BY$292="","",'Deal_Master_Wide'!$BY$292)</x:f>
      </x:c>
      <x:c r="R2027" s="54" t="str">
        <x:f>IF('Deal_Master_Wide'!$CF$292="","",'Deal_Master_Wide'!$CF$292)</x:f>
      </x:c>
      <x:c r="S2027" s="54" t="str">
        <x:f>IF('Deal_Master_Wide'!$CM$292="","",'Deal_Master_Wide'!$CM$292)</x:f>
      </x:c>
      <x:c r="T2027" s="54" t="str">
        <x:f>IF('Deal_Master_Wide'!$CT$292="","",'Deal_Master_Wide'!$CT$292)</x:f>
      </x:c>
      <x:c r="U2027" s="54" t="str">
        <x:f>IF('Deal_Master_Wide'!$DA$292="","",'Deal_Master_Wide'!$DA$292)</x:f>
      </x:c>
      <x:c r="V2027" s="56" t="str">
        <x:f>IF('Deal_Master_Wide'!$DH$292="","",'Deal_Master_Wide'!$DH$292)</x:f>
      </x:c>
      <x:c r="W2027" s="56" t="str">
        <x:f>IF('Deal_Master_Wide'!$DO$292="","",'Deal_Master_Wide'!$DO$292)</x:f>
      </x:c>
      <x:c r="X2027" s="56" t="str">
        <x:f>IF('Deal_Master_Wide'!$DV$292="","",'Deal_Master_Wide'!$DV$292)</x:f>
      </x:c>
      <x:c r="Y2027" s="118" t="str">
        <x:f>IF('Deal_Master_Wide'!$EC$292="","",'Deal_Master_Wide'!$EC$292)</x:f>
      </x:c>
      <x:c r="Z2027" s="118" t="str">
        <x:f>IF('Deal_Master_Wide'!$EJ$292="","",'Deal_Master_Wide'!$EJ$292)</x:f>
      </x:c>
      <x:c r="AA2027" s="52" t="str">
        <x:f>IF('Deal_Master_Wide'!$AL$292="","",'Deal_Master_Wide'!$AL$292)</x:f>
        <x:v>Unknown</x:v>
      </x:c>
      <x:c r="AB2027" s="54" t="str">
        <x:f>IF('Deal_Master_Wide'!$AF$292="","",'Deal_Master_Wide'!$AF$292)</x:f>
      </x:c>
      <x:c r="AC2027" s="52" t="str">
        <x:f>IF(COUNT($P2027,$Q2027,$R2027,$S2027,$T2027,$U2027,$V2027,$W2027,$X2027)=9,"Yes","No")</x:f>
        <x:v>No</x:v>
      </x:c>
      <x:c r="AD2027" s="52" t="str">
        <x:f>IF(COUNT($Y2027,$Z2027)=2,"Yes","No")</x:f>
        <x:v>No</x:v>
      </x:c>
      <x:c r="AE2027" s="50" t="str"/>
      <x:c r="AF2027" t="str"/>
    </x:row>
    <x:row r="2028" ht="20" customHeight="1">
      <x:c r="A2028" s="50" t="str">
        <x:v>CTL-0290</x:v>
      </x:c>
      <x:c r="B2028" s="50" t="str">
        <x:v>Candidate alternative-rationale group</x:v>
      </x:c>
      <x:c r="C2028" s="52" t="str">
        <x:f>IF('Deal_Master_Wide'!$AU$292="","",'Deal_Master_Wide'!$AU$292)</x:f>
        <x:v>Not reviewed</x:v>
      </x:c>
      <x:c r="D2028" s="52" t="str">
        <x:f>IF('Deal_Master_Wide'!$AV$292="","",'Deal_Master_Wide'!$AV$292)</x:f>
        <x:v>Not assessed</x:v>
      </x:c>
      <x:c r="E2028" s="50" t="n">
        <x:v>0</x:v>
      </x:c>
      <x:c r="F2028" s="52" t="str">
        <x:f>IF(OR($C2028="High-confidence innovation-driven",$C2028="Medium-confidence innovation-driven"),1,IF($C2028="Clear alternative-rationale",0,""))</x:f>
      </x:c>
      <x:c r="G2028" s="52" t="str">
        <x:f>IF('Deal_Master_Wide'!$M$292="","",'Deal_Master_Wide'!$M$292)</x:f>
        <x:v>Review</x:v>
      </x:c>
      <x:c r="H2028" s="50" t="str">
        <x:v>Eurofins Scientific SE</x:v>
      </x:c>
      <x:c r="I2028" s="50" t="str">
        <x:v>AROS Applied Biotechnology AS</x:v>
      </x:c>
      <x:c r="J2028" s="50" t="n">
        <x:v>2013</x:v>
      </x:c>
      <x:c r="K2028" s="50" t="n">
        <x:v>0</x:v>
      </x:c>
      <x:c r="L2028" s="50" t="n">
        <x:v>2013</x:v>
      </x:c>
      <x:c r="M2028" s="50" t="n">
        <x:v>0</x:v>
      </x:c>
      <x:c r="N2028" s="50" t="n">
        <x:v>1</x:v>
      </x:c>
      <x:c r="O2028" s="52" t="str">
        <x:f>IF($F2028="","",$F2028*$M2028)</x:f>
      </x:c>
      <x:c r="P2028" s="54" t="str">
        <x:f>IF('Deal_Master_Wide'!$BS$292="","",'Deal_Master_Wide'!$BS$292)</x:f>
      </x:c>
      <x:c r="Q2028" s="54" t="str">
        <x:f>IF('Deal_Master_Wide'!$BZ$292="","",'Deal_Master_Wide'!$BZ$292)</x:f>
      </x:c>
      <x:c r="R2028" s="54" t="str">
        <x:f>IF('Deal_Master_Wide'!$CG$292="","",'Deal_Master_Wide'!$CG$292)</x:f>
      </x:c>
      <x:c r="S2028" s="54" t="str">
        <x:f>IF('Deal_Master_Wide'!$CN$292="","",'Deal_Master_Wide'!$CN$292)</x:f>
      </x:c>
      <x:c r="T2028" s="54" t="str">
        <x:f>IF('Deal_Master_Wide'!$CU$292="","",'Deal_Master_Wide'!$CU$292)</x:f>
      </x:c>
      <x:c r="U2028" s="54" t="str">
        <x:f>IF('Deal_Master_Wide'!$DB$292="","",'Deal_Master_Wide'!$DB$292)</x:f>
      </x:c>
      <x:c r="V2028" s="56" t="str">
        <x:f>IF('Deal_Master_Wide'!$DI$292="","",'Deal_Master_Wide'!$DI$292)</x:f>
      </x:c>
      <x:c r="W2028" s="56" t="str">
        <x:f>IF('Deal_Master_Wide'!$DP$292="","",'Deal_Master_Wide'!$DP$292)</x:f>
      </x:c>
      <x:c r="X2028" s="56" t="str">
        <x:f>IF('Deal_Master_Wide'!$DW$292="","",'Deal_Master_Wide'!$DW$292)</x:f>
      </x:c>
      <x:c r="Y2028" s="118" t="str">
        <x:f>IF('Deal_Master_Wide'!$ED$292="","",'Deal_Master_Wide'!$ED$292)</x:f>
      </x:c>
      <x:c r="Z2028" s="118" t="str">
        <x:f>IF('Deal_Master_Wide'!$EK$292="","",'Deal_Master_Wide'!$EK$292)</x:f>
      </x:c>
      <x:c r="AA2028" s="52" t="str">
        <x:f>IF('Deal_Master_Wide'!$AL$292="","",'Deal_Master_Wide'!$AL$292)</x:f>
        <x:v>Unknown</x:v>
      </x:c>
      <x:c r="AB2028" s="54" t="str">
        <x:f>IF('Deal_Master_Wide'!$AF$292="","",'Deal_Master_Wide'!$AF$292)</x:f>
      </x:c>
      <x:c r="AC2028" s="52" t="str">
        <x:f>IF(COUNT($P2028,$Q2028,$R2028,$S2028,$T2028,$U2028,$V2028,$W2028,$X2028)=9,"Yes","No")</x:f>
        <x:v>No</x:v>
      </x:c>
      <x:c r="AD2028" s="52" t="str">
        <x:f>IF(COUNT($Y2028,$Z2028)=2,"Yes","No")</x:f>
        <x:v>No</x:v>
      </x:c>
      <x:c r="AE2028" s="50" t="str"/>
      <x:c r="AF2028" t="str"/>
    </x:row>
    <x:row r="2029" ht="20" customHeight="1">
      <x:c r="A2029" s="50" t="str">
        <x:v>CTL-0290</x:v>
      </x:c>
      <x:c r="B2029" s="50" t="str">
        <x:v>Candidate alternative-rationale group</x:v>
      </x:c>
      <x:c r="C2029" s="52" t="str">
        <x:f>IF('Deal_Master_Wide'!$AU$292="","",'Deal_Master_Wide'!$AU$292)</x:f>
        <x:v>Not reviewed</x:v>
      </x:c>
      <x:c r="D2029" s="52" t="str">
        <x:f>IF('Deal_Master_Wide'!$AV$292="","",'Deal_Master_Wide'!$AV$292)</x:f>
        <x:v>Not assessed</x:v>
      </x:c>
      <x:c r="E2029" s="50" t="n">
        <x:v>0</x:v>
      </x:c>
      <x:c r="F2029" s="52" t="str">
        <x:f>IF(OR($C2029="High-confidence innovation-driven",$C2029="Medium-confidence innovation-driven"),1,IF($C2029="Clear alternative-rationale",0,""))</x:f>
      </x:c>
      <x:c r="G2029" s="52" t="str">
        <x:f>IF('Deal_Master_Wide'!$M$292="","",'Deal_Master_Wide'!$M$292)</x:f>
        <x:v>Review</x:v>
      </x:c>
      <x:c r="H2029" s="50" t="str">
        <x:v>Eurofins Scientific SE</x:v>
      </x:c>
      <x:c r="I2029" s="50" t="str">
        <x:v>AROS Applied Biotechnology AS</x:v>
      </x:c>
      <x:c r="J2029" s="50" t="n">
        <x:v>2013</x:v>
      </x:c>
      <x:c r="K2029" s="50" t="n">
        <x:v>1</x:v>
      </x:c>
      <x:c r="L2029" s="50" t="n">
        <x:v>2014</x:v>
      </x:c>
      <x:c r="M2029" s="50" t="n">
        <x:v>1</x:v>
      </x:c>
      <x:c r="N2029" s="50" t="n">
        <x:v>1</x:v>
      </x:c>
      <x:c r="O2029" s="52" t="str">
        <x:f>IF($F2029="","",$F2029*$M2029)</x:f>
      </x:c>
      <x:c r="P2029" s="54" t="str">
        <x:f>IF('Deal_Master_Wide'!$BT$292="","",'Deal_Master_Wide'!$BT$292)</x:f>
      </x:c>
      <x:c r="Q2029" s="54" t="str">
        <x:f>IF('Deal_Master_Wide'!$CA$292="","",'Deal_Master_Wide'!$CA$292)</x:f>
      </x:c>
      <x:c r="R2029" s="54" t="str">
        <x:f>IF('Deal_Master_Wide'!$CH$292="","",'Deal_Master_Wide'!$CH$292)</x:f>
      </x:c>
      <x:c r="S2029" s="54" t="str">
        <x:f>IF('Deal_Master_Wide'!$CO$292="","",'Deal_Master_Wide'!$CO$292)</x:f>
      </x:c>
      <x:c r="T2029" s="54" t="str">
        <x:f>IF('Deal_Master_Wide'!$CV$292="","",'Deal_Master_Wide'!$CV$292)</x:f>
      </x:c>
      <x:c r="U2029" s="54" t="str">
        <x:f>IF('Deal_Master_Wide'!$DC$292="","",'Deal_Master_Wide'!$DC$292)</x:f>
      </x:c>
      <x:c r="V2029" s="56" t="str">
        <x:f>IF('Deal_Master_Wide'!$DJ$292="","",'Deal_Master_Wide'!$DJ$292)</x:f>
      </x:c>
      <x:c r="W2029" s="56" t="str">
        <x:f>IF('Deal_Master_Wide'!$DQ$292="","",'Deal_Master_Wide'!$DQ$292)</x:f>
      </x:c>
      <x:c r="X2029" s="56" t="str">
        <x:f>IF('Deal_Master_Wide'!$DX$292="","",'Deal_Master_Wide'!$DX$292)</x:f>
      </x:c>
      <x:c r="Y2029" s="118" t="str">
        <x:f>IF('Deal_Master_Wide'!$EE$292="","",'Deal_Master_Wide'!$EE$292)</x:f>
      </x:c>
      <x:c r="Z2029" s="118" t="str">
        <x:f>IF('Deal_Master_Wide'!$EL$292="","",'Deal_Master_Wide'!$EL$292)</x:f>
      </x:c>
      <x:c r="AA2029" s="52" t="str">
        <x:f>IF('Deal_Master_Wide'!$AL$292="","",'Deal_Master_Wide'!$AL$292)</x:f>
        <x:v>Unknown</x:v>
      </x:c>
      <x:c r="AB2029" s="54" t="str">
        <x:f>IF('Deal_Master_Wide'!$AF$292="","",'Deal_Master_Wide'!$AF$292)</x:f>
      </x:c>
      <x:c r="AC2029" s="52" t="str">
        <x:f>IF(COUNT($P2029,$Q2029,$R2029,$S2029,$T2029,$U2029,$V2029,$W2029,$X2029)=9,"Yes","No")</x:f>
        <x:v>No</x:v>
      </x:c>
      <x:c r="AD2029" s="52" t="str">
        <x:f>IF(COUNT($Y2029,$Z2029)=2,"Yes","No")</x:f>
        <x:v>No</x:v>
      </x:c>
      <x:c r="AE2029" s="50" t="str"/>
      <x:c r="AF2029" t="str"/>
    </x:row>
    <x:row r="2030" ht="20" customHeight="1">
      <x:c r="A2030" s="50" t="str">
        <x:v>CTL-0290</x:v>
      </x:c>
      <x:c r="B2030" s="50" t="str">
        <x:v>Candidate alternative-rationale group</x:v>
      </x:c>
      <x:c r="C2030" s="52" t="str">
        <x:f>IF('Deal_Master_Wide'!$AU$292="","",'Deal_Master_Wide'!$AU$292)</x:f>
        <x:v>Not reviewed</x:v>
      </x:c>
      <x:c r="D2030" s="52" t="str">
        <x:f>IF('Deal_Master_Wide'!$AV$292="","",'Deal_Master_Wide'!$AV$292)</x:f>
        <x:v>Not assessed</x:v>
      </x:c>
      <x:c r="E2030" s="50" t="n">
        <x:v>0</x:v>
      </x:c>
      <x:c r="F2030" s="52" t="str">
        <x:f>IF(OR($C2030="High-confidence innovation-driven",$C2030="Medium-confidence innovation-driven"),1,IF($C2030="Clear alternative-rationale",0,""))</x:f>
      </x:c>
      <x:c r="G2030" s="52" t="str">
        <x:f>IF('Deal_Master_Wide'!$M$292="","",'Deal_Master_Wide'!$M$292)</x:f>
        <x:v>Review</x:v>
      </x:c>
      <x:c r="H2030" s="50" t="str">
        <x:v>Eurofins Scientific SE</x:v>
      </x:c>
      <x:c r="I2030" s="50" t="str">
        <x:v>AROS Applied Biotechnology AS</x:v>
      </x:c>
      <x:c r="J2030" s="50" t="n">
        <x:v>2013</x:v>
      </x:c>
      <x:c r="K2030" s="50" t="n">
        <x:v>2</x:v>
      </x:c>
      <x:c r="L2030" s="50" t="n">
        <x:v>2015</x:v>
      </x:c>
      <x:c r="M2030" s="50" t="n">
        <x:v>1</x:v>
      </x:c>
      <x:c r="N2030" s="50" t="n">
        <x:v>1</x:v>
      </x:c>
      <x:c r="O2030" s="52" t="str">
        <x:f>IF($F2030="","",$F2030*$M2030)</x:f>
      </x:c>
      <x:c r="P2030" s="54" t="str">
        <x:f>IF('Deal_Master_Wide'!$BU$292="","",'Deal_Master_Wide'!$BU$292)</x:f>
      </x:c>
      <x:c r="Q2030" s="54" t="str">
        <x:f>IF('Deal_Master_Wide'!$CB$292="","",'Deal_Master_Wide'!$CB$292)</x:f>
      </x:c>
      <x:c r="R2030" s="54" t="str">
        <x:f>IF('Deal_Master_Wide'!$CI$292="","",'Deal_Master_Wide'!$CI$292)</x:f>
      </x:c>
      <x:c r="S2030" s="54" t="str">
        <x:f>IF('Deal_Master_Wide'!$CP$292="","",'Deal_Master_Wide'!$CP$292)</x:f>
      </x:c>
      <x:c r="T2030" s="54" t="str">
        <x:f>IF('Deal_Master_Wide'!$CW$292="","",'Deal_Master_Wide'!$CW$292)</x:f>
      </x:c>
      <x:c r="U2030" s="54" t="str">
        <x:f>IF('Deal_Master_Wide'!$DD$292="","",'Deal_Master_Wide'!$DD$292)</x:f>
      </x:c>
      <x:c r="V2030" s="56" t="str">
        <x:f>IF('Deal_Master_Wide'!$DK$292="","",'Deal_Master_Wide'!$DK$292)</x:f>
      </x:c>
      <x:c r="W2030" s="56" t="str">
        <x:f>IF('Deal_Master_Wide'!$DR$292="","",'Deal_Master_Wide'!$DR$292)</x:f>
      </x:c>
      <x:c r="X2030" s="56" t="str">
        <x:f>IF('Deal_Master_Wide'!$DY$292="","",'Deal_Master_Wide'!$DY$292)</x:f>
      </x:c>
      <x:c r="Y2030" s="118" t="str">
        <x:f>IF('Deal_Master_Wide'!$EF$292="","",'Deal_Master_Wide'!$EF$292)</x:f>
      </x:c>
      <x:c r="Z2030" s="118" t="str">
        <x:f>IF('Deal_Master_Wide'!$EM$292="","",'Deal_Master_Wide'!$EM$292)</x:f>
      </x:c>
      <x:c r="AA2030" s="52" t="str">
        <x:f>IF('Deal_Master_Wide'!$AL$292="","",'Deal_Master_Wide'!$AL$292)</x:f>
        <x:v>Unknown</x:v>
      </x:c>
      <x:c r="AB2030" s="54" t="str">
        <x:f>IF('Deal_Master_Wide'!$AF$292="","",'Deal_Master_Wide'!$AF$292)</x:f>
      </x:c>
      <x:c r="AC2030" s="52" t="str">
        <x:f>IF(COUNT($P2030,$Q2030,$R2030,$S2030,$T2030,$U2030,$V2030,$W2030,$X2030)=9,"Yes","No")</x:f>
        <x:v>No</x:v>
      </x:c>
      <x:c r="AD2030" s="52" t="str">
        <x:f>IF(COUNT($Y2030,$Z2030)=2,"Yes","No")</x:f>
        <x:v>No</x:v>
      </x:c>
      <x:c r="AE2030" s="50" t="str"/>
      <x:c r="AF2030" t="str"/>
    </x:row>
    <x:row r="2031" ht="20" customHeight="1">
      <x:c r="A2031" s="50" t="str">
        <x:v>CTL-0290</x:v>
      </x:c>
      <x:c r="B2031" s="50" t="str">
        <x:v>Candidate alternative-rationale group</x:v>
      </x:c>
      <x:c r="C2031" s="52" t="str">
        <x:f>IF('Deal_Master_Wide'!$AU$292="","",'Deal_Master_Wide'!$AU$292)</x:f>
        <x:v>Not reviewed</x:v>
      </x:c>
      <x:c r="D2031" s="52" t="str">
        <x:f>IF('Deal_Master_Wide'!$AV$292="","",'Deal_Master_Wide'!$AV$292)</x:f>
        <x:v>Not assessed</x:v>
      </x:c>
      <x:c r="E2031" s="50" t="n">
        <x:v>0</x:v>
      </x:c>
      <x:c r="F2031" s="52" t="str">
        <x:f>IF(OR($C2031="High-confidence innovation-driven",$C2031="Medium-confidence innovation-driven"),1,IF($C2031="Clear alternative-rationale",0,""))</x:f>
      </x:c>
      <x:c r="G2031" s="52" t="str">
        <x:f>IF('Deal_Master_Wide'!$M$292="","",'Deal_Master_Wide'!$M$292)</x:f>
        <x:v>Review</x:v>
      </x:c>
      <x:c r="H2031" s="50" t="str">
        <x:v>Eurofins Scientific SE</x:v>
      </x:c>
      <x:c r="I2031" s="50" t="str">
        <x:v>AROS Applied Biotechnology AS</x:v>
      </x:c>
      <x:c r="J2031" s="50" t="n">
        <x:v>2013</x:v>
      </x:c>
      <x:c r="K2031" s="50" t="n">
        <x:v>3</x:v>
      </x:c>
      <x:c r="L2031" s="50" t="n">
        <x:v>2016</x:v>
      </x:c>
      <x:c r="M2031" s="50" t="n">
        <x:v>1</x:v>
      </x:c>
      <x:c r="N2031" s="50" t="n">
        <x:v>1</x:v>
      </x:c>
      <x:c r="O2031" s="52" t="str">
        <x:f>IF($F2031="","",$F2031*$M2031)</x:f>
      </x:c>
      <x:c r="P2031" s="54" t="str">
        <x:f>IF('Deal_Master_Wide'!$BV$292="","",'Deal_Master_Wide'!$BV$292)</x:f>
      </x:c>
      <x:c r="Q2031" s="54" t="str">
        <x:f>IF('Deal_Master_Wide'!$CC$292="","",'Deal_Master_Wide'!$CC$292)</x:f>
      </x:c>
      <x:c r="R2031" s="54" t="str">
        <x:f>IF('Deal_Master_Wide'!$CJ$292="","",'Deal_Master_Wide'!$CJ$292)</x:f>
      </x:c>
      <x:c r="S2031" s="54" t="str">
        <x:f>IF('Deal_Master_Wide'!$CQ$292="","",'Deal_Master_Wide'!$CQ$292)</x:f>
      </x:c>
      <x:c r="T2031" s="54" t="str">
        <x:f>IF('Deal_Master_Wide'!$CX$292="","",'Deal_Master_Wide'!$CX$292)</x:f>
      </x:c>
      <x:c r="U2031" s="54" t="str">
        <x:f>IF('Deal_Master_Wide'!$DE$292="","",'Deal_Master_Wide'!$DE$292)</x:f>
      </x:c>
      <x:c r="V2031" s="56" t="str">
        <x:f>IF('Deal_Master_Wide'!$DL$292="","",'Deal_Master_Wide'!$DL$292)</x:f>
      </x:c>
      <x:c r="W2031" s="56" t="str">
        <x:f>IF('Deal_Master_Wide'!$DS$292="","",'Deal_Master_Wide'!$DS$292)</x:f>
      </x:c>
      <x:c r="X2031" s="56" t="str">
        <x:f>IF('Deal_Master_Wide'!$DZ$292="","",'Deal_Master_Wide'!$DZ$292)</x:f>
      </x:c>
      <x:c r="Y2031" s="118" t="str">
        <x:f>IF('Deal_Master_Wide'!$EG$292="","",'Deal_Master_Wide'!$EG$292)</x:f>
      </x:c>
      <x:c r="Z2031" s="118" t="str">
        <x:f>IF('Deal_Master_Wide'!$EN$292="","",'Deal_Master_Wide'!$EN$292)</x:f>
      </x:c>
      <x:c r="AA2031" s="52" t="str">
        <x:f>IF('Deal_Master_Wide'!$AL$292="","",'Deal_Master_Wide'!$AL$292)</x:f>
        <x:v>Unknown</x:v>
      </x:c>
      <x:c r="AB2031" s="54" t="str">
        <x:f>IF('Deal_Master_Wide'!$AF$292="","",'Deal_Master_Wide'!$AF$292)</x:f>
      </x:c>
      <x:c r="AC2031" s="52" t="str">
        <x:f>IF(COUNT($P2031,$Q2031,$R2031,$S2031,$T2031,$U2031,$V2031,$W2031,$X2031)=9,"Yes","No")</x:f>
        <x:v>No</x:v>
      </x:c>
      <x:c r="AD2031" s="52" t="str">
        <x:f>IF(COUNT($Y2031,$Z2031)=2,"Yes","No")</x:f>
        <x:v>No</x:v>
      </x:c>
      <x:c r="AE2031" s="50" t="str"/>
      <x:c r="AF2031" t="str"/>
    </x:row>
    <x:row r="2032" ht="20" customHeight="1">
      <x:c r="A2032" s="50" t="str">
        <x:v>CTL-0291</x:v>
      </x:c>
      <x:c r="B2032" s="50" t="str">
        <x:v>Candidate alternative-rationale group</x:v>
      </x:c>
      <x:c r="C2032" s="52" t="str">
        <x:f>IF('Deal_Master_Wide'!$AU$293="","",'Deal_Master_Wide'!$AU$293)</x:f>
        <x:v>Not reviewed</x:v>
      </x:c>
      <x:c r="D2032" s="52" t="str">
        <x:f>IF('Deal_Master_Wide'!$AV$293="","",'Deal_Master_Wide'!$AV$293)</x:f>
        <x:v>Not assessed</x:v>
      </x:c>
      <x:c r="E2032" s="50" t="n">
        <x:v>0</x:v>
      </x:c>
      <x:c r="F2032" s="52" t="str">
        <x:f>IF(OR($C2032="High-confidence innovation-driven",$C2032="Medium-confidence innovation-driven"),1,IF($C2032="Clear alternative-rationale",0,""))</x:f>
      </x:c>
      <x:c r="G2032" s="52" t="str">
        <x:f>IF('Deal_Master_Wide'!$M$293="","",'Deal_Master_Wide'!$M$293)</x:f>
        <x:v>Review</x:v>
      </x:c>
      <x:c r="H2032" s="50" t="str"/>
      <x:c r="I2032" s="50" t="str">
        <x:v>Isotechnika Pharma, Inc.; Aurinia Pharmaceuticals, Inc.</x:v>
      </x:c>
      <x:c r="J2032" s="50" t="n">
        <x:v>2013</x:v>
      </x:c>
      <x:c r="K2032" s="50" t="n">
        <x:v>-3</x:v>
      </x:c>
      <x:c r="L2032" s="50" t="n">
        <x:v>2010</x:v>
      </x:c>
      <x:c r="M2032" s="50" t="n">
        <x:v>0</x:v>
      </x:c>
      <x:c r="N2032" s="50" t="n">
        <x:v>0</x:v>
      </x:c>
      <x:c r="O2032" s="52" t="str">
        <x:f>IF($F2032="","",$F2032*$M2032)</x:f>
      </x:c>
      <x:c r="P2032" s="54" t="str">
        <x:f>IF('Deal_Master_Wide'!$BP$293="","",'Deal_Master_Wide'!$BP$293)</x:f>
      </x:c>
      <x:c r="Q2032" s="54" t="str">
        <x:f>IF('Deal_Master_Wide'!$BW$293="","",'Deal_Master_Wide'!$BW$293)</x:f>
      </x:c>
      <x:c r="R2032" s="54" t="str">
        <x:f>IF('Deal_Master_Wide'!$CD$293="","",'Deal_Master_Wide'!$CD$293)</x:f>
      </x:c>
      <x:c r="S2032" s="54" t="str">
        <x:f>IF('Deal_Master_Wide'!$CK$293="","",'Deal_Master_Wide'!$CK$293)</x:f>
      </x:c>
      <x:c r="T2032" s="54" t="str">
        <x:f>IF('Deal_Master_Wide'!$CR$293="","",'Deal_Master_Wide'!$CR$293)</x:f>
      </x:c>
      <x:c r="U2032" s="54" t="str">
        <x:f>IF('Deal_Master_Wide'!$CY$293="","",'Deal_Master_Wide'!$CY$293)</x:f>
      </x:c>
      <x:c r="V2032" s="56" t="str">
        <x:f>IF('Deal_Master_Wide'!$DF$293="","",'Deal_Master_Wide'!$DF$293)</x:f>
      </x:c>
      <x:c r="W2032" s="56" t="str">
        <x:f>IF('Deal_Master_Wide'!$DM$293="","",'Deal_Master_Wide'!$DM$293)</x:f>
      </x:c>
      <x:c r="X2032" s="56" t="str">
        <x:f>IF('Deal_Master_Wide'!$DT$293="","",'Deal_Master_Wide'!$DT$293)</x:f>
      </x:c>
      <x:c r="Y2032" s="118" t="str">
        <x:f>IF('Deal_Master_Wide'!$EA$293="","",'Deal_Master_Wide'!$EA$293)</x:f>
      </x:c>
      <x:c r="Z2032" s="118" t="str">
        <x:f>IF('Deal_Master_Wide'!$EH$293="","",'Deal_Master_Wide'!$EH$293)</x:f>
      </x:c>
      <x:c r="AA2032" s="52" t="str">
        <x:f>IF('Deal_Master_Wide'!$AL$293="","",'Deal_Master_Wide'!$AL$293)</x:f>
        <x:v>Unknown</x:v>
      </x:c>
      <x:c r="AB2032" s="54" t="str">
        <x:f>IF('Deal_Master_Wide'!$AF$293="","",'Deal_Master_Wide'!$AF$293)</x:f>
      </x:c>
      <x:c r="AC2032" s="52" t="str">
        <x:f>IF(COUNT($P2032,$Q2032,$R2032,$S2032,$T2032,$U2032,$V2032,$W2032,$X2032)=9,"Yes","No")</x:f>
        <x:v>No</x:v>
      </x:c>
      <x:c r="AD2032" s="52" t="str">
        <x:f>IF(COUNT($Y2032,$Z2032)=2,"Yes","No")</x:f>
        <x:v>No</x:v>
      </x:c>
      <x:c r="AE2032" s="50" t="str"/>
      <x:c r="AF2032" t="str"/>
    </x:row>
    <x:row r="2033" ht="20" customHeight="1">
      <x:c r="A2033" s="50" t="str">
        <x:v>CTL-0291</x:v>
      </x:c>
      <x:c r="B2033" s="50" t="str">
        <x:v>Candidate alternative-rationale group</x:v>
      </x:c>
      <x:c r="C2033" s="52" t="str">
        <x:f>IF('Deal_Master_Wide'!$AU$293="","",'Deal_Master_Wide'!$AU$293)</x:f>
        <x:v>Not reviewed</x:v>
      </x:c>
      <x:c r="D2033" s="52" t="str">
        <x:f>IF('Deal_Master_Wide'!$AV$293="","",'Deal_Master_Wide'!$AV$293)</x:f>
        <x:v>Not assessed</x:v>
      </x:c>
      <x:c r="E2033" s="50" t="n">
        <x:v>0</x:v>
      </x:c>
      <x:c r="F2033" s="52" t="str">
        <x:f>IF(OR($C2033="High-confidence innovation-driven",$C2033="Medium-confidence innovation-driven"),1,IF($C2033="Clear alternative-rationale",0,""))</x:f>
      </x:c>
      <x:c r="G2033" s="52" t="str">
        <x:f>IF('Deal_Master_Wide'!$M$293="","",'Deal_Master_Wide'!$M$293)</x:f>
        <x:v>Review</x:v>
      </x:c>
      <x:c r="H2033" s="50" t="str"/>
      <x:c r="I2033" s="50" t="str">
        <x:v>Isotechnika Pharma, Inc.; Aurinia Pharmaceuticals, Inc.</x:v>
      </x:c>
      <x:c r="J2033" s="50" t="n">
        <x:v>2013</x:v>
      </x:c>
      <x:c r="K2033" s="50" t="n">
        <x:v>-2</x:v>
      </x:c>
      <x:c r="L2033" s="50" t="n">
        <x:v>2011</x:v>
      </x:c>
      <x:c r="M2033" s="50" t="n">
        <x:v>0</x:v>
      </x:c>
      <x:c r="N2033" s="50" t="n">
        <x:v>0</x:v>
      </x:c>
      <x:c r="O2033" s="52" t="str">
        <x:f>IF($F2033="","",$F2033*$M2033)</x:f>
      </x:c>
      <x:c r="P2033" s="54" t="str">
        <x:f>IF('Deal_Master_Wide'!$BQ$293="","",'Deal_Master_Wide'!$BQ$293)</x:f>
      </x:c>
      <x:c r="Q2033" s="54" t="str">
        <x:f>IF('Deal_Master_Wide'!$BX$293="","",'Deal_Master_Wide'!$BX$293)</x:f>
      </x:c>
      <x:c r="R2033" s="54" t="str">
        <x:f>IF('Deal_Master_Wide'!$CE$293="","",'Deal_Master_Wide'!$CE$293)</x:f>
      </x:c>
      <x:c r="S2033" s="54" t="str">
        <x:f>IF('Deal_Master_Wide'!$CL$293="","",'Deal_Master_Wide'!$CL$293)</x:f>
      </x:c>
      <x:c r="T2033" s="54" t="str">
        <x:f>IF('Deal_Master_Wide'!$CS$293="","",'Deal_Master_Wide'!$CS$293)</x:f>
      </x:c>
      <x:c r="U2033" s="54" t="str">
        <x:f>IF('Deal_Master_Wide'!$CZ$293="","",'Deal_Master_Wide'!$CZ$293)</x:f>
      </x:c>
      <x:c r="V2033" s="56" t="str">
        <x:f>IF('Deal_Master_Wide'!$DG$293="","",'Deal_Master_Wide'!$DG$293)</x:f>
      </x:c>
      <x:c r="W2033" s="56" t="str">
        <x:f>IF('Deal_Master_Wide'!$DN$293="","",'Deal_Master_Wide'!$DN$293)</x:f>
      </x:c>
      <x:c r="X2033" s="56" t="str">
        <x:f>IF('Deal_Master_Wide'!$DU$293="","",'Deal_Master_Wide'!$DU$293)</x:f>
      </x:c>
      <x:c r="Y2033" s="118" t="str">
        <x:f>IF('Deal_Master_Wide'!$EB$293="","",'Deal_Master_Wide'!$EB$293)</x:f>
      </x:c>
      <x:c r="Z2033" s="118" t="str">
        <x:f>IF('Deal_Master_Wide'!$EI$293="","",'Deal_Master_Wide'!$EI$293)</x:f>
      </x:c>
      <x:c r="AA2033" s="52" t="str">
        <x:f>IF('Deal_Master_Wide'!$AL$293="","",'Deal_Master_Wide'!$AL$293)</x:f>
        <x:v>Unknown</x:v>
      </x:c>
      <x:c r="AB2033" s="54" t="str">
        <x:f>IF('Deal_Master_Wide'!$AF$293="","",'Deal_Master_Wide'!$AF$293)</x:f>
      </x:c>
      <x:c r="AC2033" s="52" t="str">
        <x:f>IF(COUNT($P2033,$Q2033,$R2033,$S2033,$T2033,$U2033,$V2033,$W2033,$X2033)=9,"Yes","No")</x:f>
        <x:v>No</x:v>
      </x:c>
      <x:c r="AD2033" s="52" t="str">
        <x:f>IF(COUNT($Y2033,$Z2033)=2,"Yes","No")</x:f>
        <x:v>No</x:v>
      </x:c>
      <x:c r="AE2033" s="50" t="str"/>
      <x:c r="AF2033" t="str"/>
    </x:row>
    <x:row r="2034" ht="20" customHeight="1">
      <x:c r="A2034" s="50" t="str">
        <x:v>CTL-0291</x:v>
      </x:c>
      <x:c r="B2034" s="50" t="str">
        <x:v>Candidate alternative-rationale group</x:v>
      </x:c>
      <x:c r="C2034" s="52" t="str">
        <x:f>IF('Deal_Master_Wide'!$AU$293="","",'Deal_Master_Wide'!$AU$293)</x:f>
        <x:v>Not reviewed</x:v>
      </x:c>
      <x:c r="D2034" s="52" t="str">
        <x:f>IF('Deal_Master_Wide'!$AV$293="","",'Deal_Master_Wide'!$AV$293)</x:f>
        <x:v>Not assessed</x:v>
      </x:c>
      <x:c r="E2034" s="50" t="n">
        <x:v>0</x:v>
      </x:c>
      <x:c r="F2034" s="52" t="str">
        <x:f>IF(OR($C2034="High-confidence innovation-driven",$C2034="Medium-confidence innovation-driven"),1,IF($C2034="Clear alternative-rationale",0,""))</x:f>
      </x:c>
      <x:c r="G2034" s="52" t="str">
        <x:f>IF('Deal_Master_Wide'!$M$293="","",'Deal_Master_Wide'!$M$293)</x:f>
        <x:v>Review</x:v>
      </x:c>
      <x:c r="H2034" s="50" t="str"/>
      <x:c r="I2034" s="50" t="str">
        <x:v>Isotechnika Pharma, Inc.; Aurinia Pharmaceuticals, Inc.</x:v>
      </x:c>
      <x:c r="J2034" s="50" t="n">
        <x:v>2013</x:v>
      </x:c>
      <x:c r="K2034" s="50" t="n">
        <x:v>-1</x:v>
      </x:c>
      <x:c r="L2034" s="50" t="n">
        <x:v>2012</x:v>
      </x:c>
      <x:c r="M2034" s="50" t="n">
        <x:v>0</x:v>
      </x:c>
      <x:c r="N2034" s="50" t="n">
        <x:v>0</x:v>
      </x:c>
      <x:c r="O2034" s="52" t="str">
        <x:f>IF($F2034="","",$F2034*$M2034)</x:f>
      </x:c>
      <x:c r="P2034" s="54" t="str">
        <x:f>IF('Deal_Master_Wide'!$BR$293="","",'Deal_Master_Wide'!$BR$293)</x:f>
      </x:c>
      <x:c r="Q2034" s="54" t="str">
        <x:f>IF('Deal_Master_Wide'!$BY$293="","",'Deal_Master_Wide'!$BY$293)</x:f>
      </x:c>
      <x:c r="R2034" s="54" t="str">
        <x:f>IF('Deal_Master_Wide'!$CF$293="","",'Deal_Master_Wide'!$CF$293)</x:f>
      </x:c>
      <x:c r="S2034" s="54" t="str">
        <x:f>IF('Deal_Master_Wide'!$CM$293="","",'Deal_Master_Wide'!$CM$293)</x:f>
      </x:c>
      <x:c r="T2034" s="54" t="str">
        <x:f>IF('Deal_Master_Wide'!$CT$293="","",'Deal_Master_Wide'!$CT$293)</x:f>
      </x:c>
      <x:c r="U2034" s="54" t="str">
        <x:f>IF('Deal_Master_Wide'!$DA$293="","",'Deal_Master_Wide'!$DA$293)</x:f>
      </x:c>
      <x:c r="V2034" s="56" t="str">
        <x:f>IF('Deal_Master_Wide'!$DH$293="","",'Deal_Master_Wide'!$DH$293)</x:f>
      </x:c>
      <x:c r="W2034" s="56" t="str">
        <x:f>IF('Deal_Master_Wide'!$DO$293="","",'Deal_Master_Wide'!$DO$293)</x:f>
      </x:c>
      <x:c r="X2034" s="56" t="str">
        <x:f>IF('Deal_Master_Wide'!$DV$293="","",'Deal_Master_Wide'!$DV$293)</x:f>
      </x:c>
      <x:c r="Y2034" s="118" t="str">
        <x:f>IF('Deal_Master_Wide'!$EC$293="","",'Deal_Master_Wide'!$EC$293)</x:f>
      </x:c>
      <x:c r="Z2034" s="118" t="str">
        <x:f>IF('Deal_Master_Wide'!$EJ$293="","",'Deal_Master_Wide'!$EJ$293)</x:f>
      </x:c>
      <x:c r="AA2034" s="52" t="str">
        <x:f>IF('Deal_Master_Wide'!$AL$293="","",'Deal_Master_Wide'!$AL$293)</x:f>
        <x:v>Unknown</x:v>
      </x:c>
      <x:c r="AB2034" s="54" t="str">
        <x:f>IF('Deal_Master_Wide'!$AF$293="","",'Deal_Master_Wide'!$AF$293)</x:f>
      </x:c>
      <x:c r="AC2034" s="52" t="str">
        <x:f>IF(COUNT($P2034,$Q2034,$R2034,$S2034,$T2034,$U2034,$V2034,$W2034,$X2034)=9,"Yes","No")</x:f>
        <x:v>No</x:v>
      </x:c>
      <x:c r="AD2034" s="52" t="str">
        <x:f>IF(COUNT($Y2034,$Z2034)=2,"Yes","No")</x:f>
        <x:v>No</x:v>
      </x:c>
      <x:c r="AE2034" s="50" t="str"/>
      <x:c r="AF2034" t="str"/>
    </x:row>
    <x:row r="2035" ht="20" customHeight="1">
      <x:c r="A2035" s="50" t="str">
        <x:v>CTL-0291</x:v>
      </x:c>
      <x:c r="B2035" s="50" t="str">
        <x:v>Candidate alternative-rationale group</x:v>
      </x:c>
      <x:c r="C2035" s="52" t="str">
        <x:f>IF('Deal_Master_Wide'!$AU$293="","",'Deal_Master_Wide'!$AU$293)</x:f>
        <x:v>Not reviewed</x:v>
      </x:c>
      <x:c r="D2035" s="52" t="str">
        <x:f>IF('Deal_Master_Wide'!$AV$293="","",'Deal_Master_Wide'!$AV$293)</x:f>
        <x:v>Not assessed</x:v>
      </x:c>
      <x:c r="E2035" s="50" t="n">
        <x:v>0</x:v>
      </x:c>
      <x:c r="F2035" s="52" t="str">
        <x:f>IF(OR($C2035="High-confidence innovation-driven",$C2035="Medium-confidence innovation-driven"),1,IF($C2035="Clear alternative-rationale",0,""))</x:f>
      </x:c>
      <x:c r="G2035" s="52" t="str">
        <x:f>IF('Deal_Master_Wide'!$M$293="","",'Deal_Master_Wide'!$M$293)</x:f>
        <x:v>Review</x:v>
      </x:c>
      <x:c r="H2035" s="50" t="str"/>
      <x:c r="I2035" s="50" t="str">
        <x:v>Isotechnika Pharma, Inc.; Aurinia Pharmaceuticals, Inc.</x:v>
      </x:c>
      <x:c r="J2035" s="50" t="n">
        <x:v>2013</x:v>
      </x:c>
      <x:c r="K2035" s="50" t="n">
        <x:v>0</x:v>
      </x:c>
      <x:c r="L2035" s="50" t="n">
        <x:v>2013</x:v>
      </x:c>
      <x:c r="M2035" s="50" t="n">
        <x:v>0</x:v>
      </x:c>
      <x:c r="N2035" s="50" t="n">
        <x:v>1</x:v>
      </x:c>
      <x:c r="O2035" s="52" t="str">
        <x:f>IF($F2035="","",$F2035*$M2035)</x:f>
      </x:c>
      <x:c r="P2035" s="54" t="str">
        <x:f>IF('Deal_Master_Wide'!$BS$293="","",'Deal_Master_Wide'!$BS$293)</x:f>
      </x:c>
      <x:c r="Q2035" s="54" t="str">
        <x:f>IF('Deal_Master_Wide'!$BZ$293="","",'Deal_Master_Wide'!$BZ$293)</x:f>
      </x:c>
      <x:c r="R2035" s="54" t="str">
        <x:f>IF('Deal_Master_Wide'!$CG$293="","",'Deal_Master_Wide'!$CG$293)</x:f>
      </x:c>
      <x:c r="S2035" s="54" t="str">
        <x:f>IF('Deal_Master_Wide'!$CN$293="","",'Deal_Master_Wide'!$CN$293)</x:f>
      </x:c>
      <x:c r="T2035" s="54" t="str">
        <x:f>IF('Deal_Master_Wide'!$CU$293="","",'Deal_Master_Wide'!$CU$293)</x:f>
      </x:c>
      <x:c r="U2035" s="54" t="str">
        <x:f>IF('Deal_Master_Wide'!$DB$293="","",'Deal_Master_Wide'!$DB$293)</x:f>
      </x:c>
      <x:c r="V2035" s="56" t="str">
        <x:f>IF('Deal_Master_Wide'!$DI$293="","",'Deal_Master_Wide'!$DI$293)</x:f>
      </x:c>
      <x:c r="W2035" s="56" t="str">
        <x:f>IF('Deal_Master_Wide'!$DP$293="","",'Deal_Master_Wide'!$DP$293)</x:f>
      </x:c>
      <x:c r="X2035" s="56" t="str">
        <x:f>IF('Deal_Master_Wide'!$DW$293="","",'Deal_Master_Wide'!$DW$293)</x:f>
      </x:c>
      <x:c r="Y2035" s="118" t="str">
        <x:f>IF('Deal_Master_Wide'!$ED$293="","",'Deal_Master_Wide'!$ED$293)</x:f>
      </x:c>
      <x:c r="Z2035" s="118" t="str">
        <x:f>IF('Deal_Master_Wide'!$EK$293="","",'Deal_Master_Wide'!$EK$293)</x:f>
      </x:c>
      <x:c r="AA2035" s="52" t="str">
        <x:f>IF('Deal_Master_Wide'!$AL$293="","",'Deal_Master_Wide'!$AL$293)</x:f>
        <x:v>Unknown</x:v>
      </x:c>
      <x:c r="AB2035" s="54" t="str">
        <x:f>IF('Deal_Master_Wide'!$AF$293="","",'Deal_Master_Wide'!$AF$293)</x:f>
      </x:c>
      <x:c r="AC2035" s="52" t="str">
        <x:f>IF(COUNT($P2035,$Q2035,$R2035,$S2035,$T2035,$U2035,$V2035,$W2035,$X2035)=9,"Yes","No")</x:f>
        <x:v>No</x:v>
      </x:c>
      <x:c r="AD2035" s="52" t="str">
        <x:f>IF(COUNT($Y2035,$Z2035)=2,"Yes","No")</x:f>
        <x:v>No</x:v>
      </x:c>
      <x:c r="AE2035" s="50" t="str"/>
      <x:c r="AF2035" t="str"/>
    </x:row>
    <x:row r="2036" ht="20" customHeight="1">
      <x:c r="A2036" s="50" t="str">
        <x:v>CTL-0291</x:v>
      </x:c>
      <x:c r="B2036" s="50" t="str">
        <x:v>Candidate alternative-rationale group</x:v>
      </x:c>
      <x:c r="C2036" s="52" t="str">
        <x:f>IF('Deal_Master_Wide'!$AU$293="","",'Deal_Master_Wide'!$AU$293)</x:f>
        <x:v>Not reviewed</x:v>
      </x:c>
      <x:c r="D2036" s="52" t="str">
        <x:f>IF('Deal_Master_Wide'!$AV$293="","",'Deal_Master_Wide'!$AV$293)</x:f>
        <x:v>Not assessed</x:v>
      </x:c>
      <x:c r="E2036" s="50" t="n">
        <x:v>0</x:v>
      </x:c>
      <x:c r="F2036" s="52" t="str">
        <x:f>IF(OR($C2036="High-confidence innovation-driven",$C2036="Medium-confidence innovation-driven"),1,IF($C2036="Clear alternative-rationale",0,""))</x:f>
      </x:c>
      <x:c r="G2036" s="52" t="str">
        <x:f>IF('Deal_Master_Wide'!$M$293="","",'Deal_Master_Wide'!$M$293)</x:f>
        <x:v>Review</x:v>
      </x:c>
      <x:c r="H2036" s="50" t="str"/>
      <x:c r="I2036" s="50" t="str">
        <x:v>Isotechnika Pharma, Inc.; Aurinia Pharmaceuticals, Inc.</x:v>
      </x:c>
      <x:c r="J2036" s="50" t="n">
        <x:v>2013</x:v>
      </x:c>
      <x:c r="K2036" s="50" t="n">
        <x:v>1</x:v>
      </x:c>
      <x:c r="L2036" s="50" t="n">
        <x:v>2014</x:v>
      </x:c>
      <x:c r="M2036" s="50" t="n">
        <x:v>1</x:v>
      </x:c>
      <x:c r="N2036" s="50" t="n">
        <x:v>1</x:v>
      </x:c>
      <x:c r="O2036" s="52" t="str">
        <x:f>IF($F2036="","",$F2036*$M2036)</x:f>
      </x:c>
      <x:c r="P2036" s="54" t="str">
        <x:f>IF('Deal_Master_Wide'!$BT$293="","",'Deal_Master_Wide'!$BT$293)</x:f>
      </x:c>
      <x:c r="Q2036" s="54" t="str">
        <x:f>IF('Deal_Master_Wide'!$CA$293="","",'Deal_Master_Wide'!$CA$293)</x:f>
      </x:c>
      <x:c r="R2036" s="54" t="str">
        <x:f>IF('Deal_Master_Wide'!$CH$293="","",'Deal_Master_Wide'!$CH$293)</x:f>
      </x:c>
      <x:c r="S2036" s="54" t="str">
        <x:f>IF('Deal_Master_Wide'!$CO$293="","",'Deal_Master_Wide'!$CO$293)</x:f>
      </x:c>
      <x:c r="T2036" s="54" t="str">
        <x:f>IF('Deal_Master_Wide'!$CV$293="","",'Deal_Master_Wide'!$CV$293)</x:f>
      </x:c>
      <x:c r="U2036" s="54" t="str">
        <x:f>IF('Deal_Master_Wide'!$DC$293="","",'Deal_Master_Wide'!$DC$293)</x:f>
      </x:c>
      <x:c r="V2036" s="56" t="str">
        <x:f>IF('Deal_Master_Wide'!$DJ$293="","",'Deal_Master_Wide'!$DJ$293)</x:f>
      </x:c>
      <x:c r="W2036" s="56" t="str">
        <x:f>IF('Deal_Master_Wide'!$DQ$293="","",'Deal_Master_Wide'!$DQ$293)</x:f>
      </x:c>
      <x:c r="X2036" s="56" t="str">
        <x:f>IF('Deal_Master_Wide'!$DX$293="","",'Deal_Master_Wide'!$DX$293)</x:f>
      </x:c>
      <x:c r="Y2036" s="118" t="str">
        <x:f>IF('Deal_Master_Wide'!$EE$293="","",'Deal_Master_Wide'!$EE$293)</x:f>
      </x:c>
      <x:c r="Z2036" s="118" t="str">
        <x:f>IF('Deal_Master_Wide'!$EL$293="","",'Deal_Master_Wide'!$EL$293)</x:f>
      </x:c>
      <x:c r="AA2036" s="52" t="str">
        <x:f>IF('Deal_Master_Wide'!$AL$293="","",'Deal_Master_Wide'!$AL$293)</x:f>
        <x:v>Unknown</x:v>
      </x:c>
      <x:c r="AB2036" s="54" t="str">
        <x:f>IF('Deal_Master_Wide'!$AF$293="","",'Deal_Master_Wide'!$AF$293)</x:f>
      </x:c>
      <x:c r="AC2036" s="52" t="str">
        <x:f>IF(COUNT($P2036,$Q2036,$R2036,$S2036,$T2036,$U2036,$V2036,$W2036,$X2036)=9,"Yes","No")</x:f>
        <x:v>No</x:v>
      </x:c>
      <x:c r="AD2036" s="52" t="str">
        <x:f>IF(COUNT($Y2036,$Z2036)=2,"Yes","No")</x:f>
        <x:v>No</x:v>
      </x:c>
      <x:c r="AE2036" s="50" t="str"/>
      <x:c r="AF2036" t="str"/>
    </x:row>
    <x:row r="2037" ht="20" customHeight="1">
      <x:c r="A2037" s="50" t="str">
        <x:v>CTL-0291</x:v>
      </x:c>
      <x:c r="B2037" s="50" t="str">
        <x:v>Candidate alternative-rationale group</x:v>
      </x:c>
      <x:c r="C2037" s="52" t="str">
        <x:f>IF('Deal_Master_Wide'!$AU$293="","",'Deal_Master_Wide'!$AU$293)</x:f>
        <x:v>Not reviewed</x:v>
      </x:c>
      <x:c r="D2037" s="52" t="str">
        <x:f>IF('Deal_Master_Wide'!$AV$293="","",'Deal_Master_Wide'!$AV$293)</x:f>
        <x:v>Not assessed</x:v>
      </x:c>
      <x:c r="E2037" s="50" t="n">
        <x:v>0</x:v>
      </x:c>
      <x:c r="F2037" s="52" t="str">
        <x:f>IF(OR($C2037="High-confidence innovation-driven",$C2037="Medium-confidence innovation-driven"),1,IF($C2037="Clear alternative-rationale",0,""))</x:f>
      </x:c>
      <x:c r="G2037" s="52" t="str">
        <x:f>IF('Deal_Master_Wide'!$M$293="","",'Deal_Master_Wide'!$M$293)</x:f>
        <x:v>Review</x:v>
      </x:c>
      <x:c r="H2037" s="50" t="str"/>
      <x:c r="I2037" s="50" t="str">
        <x:v>Isotechnika Pharma, Inc.; Aurinia Pharmaceuticals, Inc.</x:v>
      </x:c>
      <x:c r="J2037" s="50" t="n">
        <x:v>2013</x:v>
      </x:c>
      <x:c r="K2037" s="50" t="n">
        <x:v>2</x:v>
      </x:c>
      <x:c r="L2037" s="50" t="n">
        <x:v>2015</x:v>
      </x:c>
      <x:c r="M2037" s="50" t="n">
        <x:v>1</x:v>
      </x:c>
      <x:c r="N2037" s="50" t="n">
        <x:v>1</x:v>
      </x:c>
      <x:c r="O2037" s="52" t="str">
        <x:f>IF($F2037="","",$F2037*$M2037)</x:f>
      </x:c>
      <x:c r="P2037" s="54" t="str">
        <x:f>IF('Deal_Master_Wide'!$BU$293="","",'Deal_Master_Wide'!$BU$293)</x:f>
      </x:c>
      <x:c r="Q2037" s="54" t="str">
        <x:f>IF('Deal_Master_Wide'!$CB$293="","",'Deal_Master_Wide'!$CB$293)</x:f>
      </x:c>
      <x:c r="R2037" s="54" t="str">
        <x:f>IF('Deal_Master_Wide'!$CI$293="","",'Deal_Master_Wide'!$CI$293)</x:f>
      </x:c>
      <x:c r="S2037" s="54" t="str">
        <x:f>IF('Deal_Master_Wide'!$CP$293="","",'Deal_Master_Wide'!$CP$293)</x:f>
      </x:c>
      <x:c r="T2037" s="54" t="str">
        <x:f>IF('Deal_Master_Wide'!$CW$293="","",'Deal_Master_Wide'!$CW$293)</x:f>
      </x:c>
      <x:c r="U2037" s="54" t="str">
        <x:f>IF('Deal_Master_Wide'!$DD$293="","",'Deal_Master_Wide'!$DD$293)</x:f>
      </x:c>
      <x:c r="V2037" s="56" t="str">
        <x:f>IF('Deal_Master_Wide'!$DK$293="","",'Deal_Master_Wide'!$DK$293)</x:f>
      </x:c>
      <x:c r="W2037" s="56" t="str">
        <x:f>IF('Deal_Master_Wide'!$DR$293="","",'Deal_Master_Wide'!$DR$293)</x:f>
      </x:c>
      <x:c r="X2037" s="56" t="str">
        <x:f>IF('Deal_Master_Wide'!$DY$293="","",'Deal_Master_Wide'!$DY$293)</x:f>
      </x:c>
      <x:c r="Y2037" s="118" t="str">
        <x:f>IF('Deal_Master_Wide'!$EF$293="","",'Deal_Master_Wide'!$EF$293)</x:f>
      </x:c>
      <x:c r="Z2037" s="118" t="str">
        <x:f>IF('Deal_Master_Wide'!$EM$293="","",'Deal_Master_Wide'!$EM$293)</x:f>
      </x:c>
      <x:c r="AA2037" s="52" t="str">
        <x:f>IF('Deal_Master_Wide'!$AL$293="","",'Deal_Master_Wide'!$AL$293)</x:f>
        <x:v>Unknown</x:v>
      </x:c>
      <x:c r="AB2037" s="54" t="str">
        <x:f>IF('Deal_Master_Wide'!$AF$293="","",'Deal_Master_Wide'!$AF$293)</x:f>
      </x:c>
      <x:c r="AC2037" s="52" t="str">
        <x:f>IF(COUNT($P2037,$Q2037,$R2037,$S2037,$T2037,$U2037,$V2037,$W2037,$X2037)=9,"Yes","No")</x:f>
        <x:v>No</x:v>
      </x:c>
      <x:c r="AD2037" s="52" t="str">
        <x:f>IF(COUNT($Y2037,$Z2037)=2,"Yes","No")</x:f>
        <x:v>No</x:v>
      </x:c>
      <x:c r="AE2037" s="50" t="str"/>
      <x:c r="AF2037" t="str"/>
    </x:row>
    <x:row r="2038" ht="20" customHeight="1">
      <x:c r="A2038" s="50" t="str">
        <x:v>CTL-0291</x:v>
      </x:c>
      <x:c r="B2038" s="50" t="str">
        <x:v>Candidate alternative-rationale group</x:v>
      </x:c>
      <x:c r="C2038" s="52" t="str">
        <x:f>IF('Deal_Master_Wide'!$AU$293="","",'Deal_Master_Wide'!$AU$293)</x:f>
        <x:v>Not reviewed</x:v>
      </x:c>
      <x:c r="D2038" s="52" t="str">
        <x:f>IF('Deal_Master_Wide'!$AV$293="","",'Deal_Master_Wide'!$AV$293)</x:f>
        <x:v>Not assessed</x:v>
      </x:c>
      <x:c r="E2038" s="50" t="n">
        <x:v>0</x:v>
      </x:c>
      <x:c r="F2038" s="52" t="str">
        <x:f>IF(OR($C2038="High-confidence innovation-driven",$C2038="Medium-confidence innovation-driven"),1,IF($C2038="Clear alternative-rationale",0,""))</x:f>
      </x:c>
      <x:c r="G2038" s="52" t="str">
        <x:f>IF('Deal_Master_Wide'!$M$293="","",'Deal_Master_Wide'!$M$293)</x:f>
        <x:v>Review</x:v>
      </x:c>
      <x:c r="H2038" s="50" t="str"/>
      <x:c r="I2038" s="50" t="str">
        <x:v>Isotechnika Pharma, Inc.; Aurinia Pharmaceuticals, Inc.</x:v>
      </x:c>
      <x:c r="J2038" s="50" t="n">
        <x:v>2013</x:v>
      </x:c>
      <x:c r="K2038" s="50" t="n">
        <x:v>3</x:v>
      </x:c>
      <x:c r="L2038" s="50" t="n">
        <x:v>2016</x:v>
      </x:c>
      <x:c r="M2038" s="50" t="n">
        <x:v>1</x:v>
      </x:c>
      <x:c r="N2038" s="50" t="n">
        <x:v>1</x:v>
      </x:c>
      <x:c r="O2038" s="52" t="str">
        <x:f>IF($F2038="","",$F2038*$M2038)</x:f>
      </x:c>
      <x:c r="P2038" s="54" t="str">
        <x:f>IF('Deal_Master_Wide'!$BV$293="","",'Deal_Master_Wide'!$BV$293)</x:f>
      </x:c>
      <x:c r="Q2038" s="54" t="str">
        <x:f>IF('Deal_Master_Wide'!$CC$293="","",'Deal_Master_Wide'!$CC$293)</x:f>
      </x:c>
      <x:c r="R2038" s="54" t="str">
        <x:f>IF('Deal_Master_Wide'!$CJ$293="","",'Deal_Master_Wide'!$CJ$293)</x:f>
      </x:c>
      <x:c r="S2038" s="54" t="str">
        <x:f>IF('Deal_Master_Wide'!$CQ$293="","",'Deal_Master_Wide'!$CQ$293)</x:f>
      </x:c>
      <x:c r="T2038" s="54" t="str">
        <x:f>IF('Deal_Master_Wide'!$CX$293="","",'Deal_Master_Wide'!$CX$293)</x:f>
      </x:c>
      <x:c r="U2038" s="54" t="str">
        <x:f>IF('Deal_Master_Wide'!$DE$293="","",'Deal_Master_Wide'!$DE$293)</x:f>
      </x:c>
      <x:c r="V2038" s="56" t="str">
        <x:f>IF('Deal_Master_Wide'!$DL$293="","",'Deal_Master_Wide'!$DL$293)</x:f>
      </x:c>
      <x:c r="W2038" s="56" t="str">
        <x:f>IF('Deal_Master_Wide'!$DS$293="","",'Deal_Master_Wide'!$DS$293)</x:f>
      </x:c>
      <x:c r="X2038" s="56" t="str">
        <x:f>IF('Deal_Master_Wide'!$DZ$293="","",'Deal_Master_Wide'!$DZ$293)</x:f>
      </x:c>
      <x:c r="Y2038" s="118" t="str">
        <x:f>IF('Deal_Master_Wide'!$EG$293="","",'Deal_Master_Wide'!$EG$293)</x:f>
      </x:c>
      <x:c r="Z2038" s="118" t="str">
        <x:f>IF('Deal_Master_Wide'!$EN$293="","",'Deal_Master_Wide'!$EN$293)</x:f>
      </x:c>
      <x:c r="AA2038" s="52" t="str">
        <x:f>IF('Deal_Master_Wide'!$AL$293="","",'Deal_Master_Wide'!$AL$293)</x:f>
        <x:v>Unknown</x:v>
      </x:c>
      <x:c r="AB2038" s="54" t="str">
        <x:f>IF('Deal_Master_Wide'!$AF$293="","",'Deal_Master_Wide'!$AF$293)</x:f>
      </x:c>
      <x:c r="AC2038" s="52" t="str">
        <x:f>IF(COUNT($P2038,$Q2038,$R2038,$S2038,$T2038,$U2038,$V2038,$W2038,$X2038)=9,"Yes","No")</x:f>
        <x:v>No</x:v>
      </x:c>
      <x:c r="AD2038" s="52" t="str">
        <x:f>IF(COUNT($Y2038,$Z2038)=2,"Yes","No")</x:f>
        <x:v>No</x:v>
      </x:c>
      <x:c r="AE2038" s="50" t="str"/>
      <x:c r="AF2038" t="str"/>
    </x:row>
    <x:row r="2039" ht="20" customHeight="1">
      <x:c r="A2039" s="50" t="str">
        <x:v>CTL-0292</x:v>
      </x:c>
      <x:c r="B2039" s="50" t="str">
        <x:v>Candidate alternative-rationale group</x:v>
      </x:c>
      <x:c r="C2039" s="52" t="str">
        <x:f>IF('Deal_Master_Wide'!$AU$294="","",'Deal_Master_Wide'!$AU$294)</x:f>
        <x:v>Not reviewed</x:v>
      </x:c>
      <x:c r="D2039" s="52" t="str">
        <x:f>IF('Deal_Master_Wide'!$AV$294="","",'Deal_Master_Wide'!$AV$294)</x:f>
        <x:v>Not assessed</x:v>
      </x:c>
      <x:c r="E2039" s="50" t="n">
        <x:v>0</x:v>
      </x:c>
      <x:c r="F2039" s="52" t="str">
        <x:f>IF(OR($C2039="High-confidence innovation-driven",$C2039="Medium-confidence innovation-driven"),1,IF($C2039="Clear alternative-rationale",0,""))</x:f>
      </x:c>
      <x:c r="G2039" s="52" t="str">
        <x:f>IF('Deal_Master_Wide'!$M$294="","",'Deal_Master_Wide'!$M$294)</x:f>
        <x:v>Review</x:v>
      </x:c>
      <x:c r="H2039" s="50" t="str">
        <x:v>Advanced Accelerator Applications SA</x:v>
      </x:c>
      <x:c r="I2039" s="50" t="str">
        <x:v>Catalana De Dispensacion S.A.</x:v>
      </x:c>
      <x:c r="J2039" s="50" t="n">
        <x:v>2013</x:v>
      </x:c>
      <x:c r="K2039" s="50" t="n">
        <x:v>-3</x:v>
      </x:c>
      <x:c r="L2039" s="50" t="n">
        <x:v>2010</x:v>
      </x:c>
      <x:c r="M2039" s="50" t="n">
        <x:v>0</x:v>
      </x:c>
      <x:c r="N2039" s="50" t="n">
        <x:v>0</x:v>
      </x:c>
      <x:c r="O2039" s="52" t="str">
        <x:f>IF($F2039="","",$F2039*$M2039)</x:f>
      </x:c>
      <x:c r="P2039" s="54" t="str">
        <x:f>IF('Deal_Master_Wide'!$BP$294="","",'Deal_Master_Wide'!$BP$294)</x:f>
      </x:c>
      <x:c r="Q2039" s="54" t="str">
        <x:f>IF('Deal_Master_Wide'!$BW$294="","",'Deal_Master_Wide'!$BW$294)</x:f>
      </x:c>
      <x:c r="R2039" s="54" t="str">
        <x:f>IF('Deal_Master_Wide'!$CD$294="","",'Deal_Master_Wide'!$CD$294)</x:f>
      </x:c>
      <x:c r="S2039" s="54" t="str">
        <x:f>IF('Deal_Master_Wide'!$CK$294="","",'Deal_Master_Wide'!$CK$294)</x:f>
      </x:c>
      <x:c r="T2039" s="54" t="str">
        <x:f>IF('Deal_Master_Wide'!$CR$294="","",'Deal_Master_Wide'!$CR$294)</x:f>
      </x:c>
      <x:c r="U2039" s="54" t="str">
        <x:f>IF('Deal_Master_Wide'!$CY$294="","",'Deal_Master_Wide'!$CY$294)</x:f>
      </x:c>
      <x:c r="V2039" s="56" t="str">
        <x:f>IF('Deal_Master_Wide'!$DF$294="","",'Deal_Master_Wide'!$DF$294)</x:f>
      </x:c>
      <x:c r="W2039" s="56" t="str">
        <x:f>IF('Deal_Master_Wide'!$DM$294="","",'Deal_Master_Wide'!$DM$294)</x:f>
      </x:c>
      <x:c r="X2039" s="56" t="str">
        <x:f>IF('Deal_Master_Wide'!$DT$294="","",'Deal_Master_Wide'!$DT$294)</x:f>
      </x:c>
      <x:c r="Y2039" s="118" t="str">
        <x:f>IF('Deal_Master_Wide'!$EA$294="","",'Deal_Master_Wide'!$EA$294)</x:f>
      </x:c>
      <x:c r="Z2039" s="118" t="str">
        <x:f>IF('Deal_Master_Wide'!$EH$294="","",'Deal_Master_Wide'!$EH$294)</x:f>
      </x:c>
      <x:c r="AA2039" s="52" t="str">
        <x:f>IF('Deal_Master_Wide'!$AL$294="","",'Deal_Master_Wide'!$AL$294)</x:f>
        <x:v>Unknown</x:v>
      </x:c>
      <x:c r="AB2039" s="54" t="str">
        <x:f>IF('Deal_Master_Wide'!$AF$294="","",'Deal_Master_Wide'!$AF$294)</x:f>
      </x:c>
      <x:c r="AC2039" s="52" t="str">
        <x:f>IF(COUNT($P2039,$Q2039,$R2039,$S2039,$T2039,$U2039,$V2039,$W2039,$X2039)=9,"Yes","No")</x:f>
        <x:v>No</x:v>
      </x:c>
      <x:c r="AD2039" s="52" t="str">
        <x:f>IF(COUNT($Y2039,$Z2039)=2,"Yes","No")</x:f>
        <x:v>No</x:v>
      </x:c>
      <x:c r="AE2039" s="50" t="str"/>
      <x:c r="AF2039" t="str"/>
    </x:row>
    <x:row r="2040" ht="20" customHeight="1">
      <x:c r="A2040" s="50" t="str">
        <x:v>CTL-0292</x:v>
      </x:c>
      <x:c r="B2040" s="50" t="str">
        <x:v>Candidate alternative-rationale group</x:v>
      </x:c>
      <x:c r="C2040" s="52" t="str">
        <x:f>IF('Deal_Master_Wide'!$AU$294="","",'Deal_Master_Wide'!$AU$294)</x:f>
        <x:v>Not reviewed</x:v>
      </x:c>
      <x:c r="D2040" s="52" t="str">
        <x:f>IF('Deal_Master_Wide'!$AV$294="","",'Deal_Master_Wide'!$AV$294)</x:f>
        <x:v>Not assessed</x:v>
      </x:c>
      <x:c r="E2040" s="50" t="n">
        <x:v>0</x:v>
      </x:c>
      <x:c r="F2040" s="52" t="str">
        <x:f>IF(OR($C2040="High-confidence innovation-driven",$C2040="Medium-confidence innovation-driven"),1,IF($C2040="Clear alternative-rationale",0,""))</x:f>
      </x:c>
      <x:c r="G2040" s="52" t="str">
        <x:f>IF('Deal_Master_Wide'!$M$294="","",'Deal_Master_Wide'!$M$294)</x:f>
        <x:v>Review</x:v>
      </x:c>
      <x:c r="H2040" s="50" t="str">
        <x:v>Advanced Accelerator Applications SA</x:v>
      </x:c>
      <x:c r="I2040" s="50" t="str">
        <x:v>Catalana De Dispensacion S.A.</x:v>
      </x:c>
      <x:c r="J2040" s="50" t="n">
        <x:v>2013</x:v>
      </x:c>
      <x:c r="K2040" s="50" t="n">
        <x:v>-2</x:v>
      </x:c>
      <x:c r="L2040" s="50" t="n">
        <x:v>2011</x:v>
      </x:c>
      <x:c r="M2040" s="50" t="n">
        <x:v>0</x:v>
      </x:c>
      <x:c r="N2040" s="50" t="n">
        <x:v>0</x:v>
      </x:c>
      <x:c r="O2040" s="52" t="str">
        <x:f>IF($F2040="","",$F2040*$M2040)</x:f>
      </x:c>
      <x:c r="P2040" s="54" t="str">
        <x:f>IF('Deal_Master_Wide'!$BQ$294="","",'Deal_Master_Wide'!$BQ$294)</x:f>
      </x:c>
      <x:c r="Q2040" s="54" t="str">
        <x:f>IF('Deal_Master_Wide'!$BX$294="","",'Deal_Master_Wide'!$BX$294)</x:f>
      </x:c>
      <x:c r="R2040" s="54" t="str">
        <x:f>IF('Deal_Master_Wide'!$CE$294="","",'Deal_Master_Wide'!$CE$294)</x:f>
      </x:c>
      <x:c r="S2040" s="54" t="str">
        <x:f>IF('Deal_Master_Wide'!$CL$294="","",'Deal_Master_Wide'!$CL$294)</x:f>
      </x:c>
      <x:c r="T2040" s="54" t="str">
        <x:f>IF('Deal_Master_Wide'!$CS$294="","",'Deal_Master_Wide'!$CS$294)</x:f>
      </x:c>
      <x:c r="U2040" s="54" t="str">
        <x:f>IF('Deal_Master_Wide'!$CZ$294="","",'Deal_Master_Wide'!$CZ$294)</x:f>
      </x:c>
      <x:c r="V2040" s="56" t="str">
        <x:f>IF('Deal_Master_Wide'!$DG$294="","",'Deal_Master_Wide'!$DG$294)</x:f>
      </x:c>
      <x:c r="W2040" s="56" t="str">
        <x:f>IF('Deal_Master_Wide'!$DN$294="","",'Deal_Master_Wide'!$DN$294)</x:f>
      </x:c>
      <x:c r="X2040" s="56" t="str">
        <x:f>IF('Deal_Master_Wide'!$DU$294="","",'Deal_Master_Wide'!$DU$294)</x:f>
      </x:c>
      <x:c r="Y2040" s="118" t="str">
        <x:f>IF('Deal_Master_Wide'!$EB$294="","",'Deal_Master_Wide'!$EB$294)</x:f>
      </x:c>
      <x:c r="Z2040" s="118" t="str">
        <x:f>IF('Deal_Master_Wide'!$EI$294="","",'Deal_Master_Wide'!$EI$294)</x:f>
      </x:c>
      <x:c r="AA2040" s="52" t="str">
        <x:f>IF('Deal_Master_Wide'!$AL$294="","",'Deal_Master_Wide'!$AL$294)</x:f>
        <x:v>Unknown</x:v>
      </x:c>
      <x:c r="AB2040" s="54" t="str">
        <x:f>IF('Deal_Master_Wide'!$AF$294="","",'Deal_Master_Wide'!$AF$294)</x:f>
      </x:c>
      <x:c r="AC2040" s="52" t="str">
        <x:f>IF(COUNT($P2040,$Q2040,$R2040,$S2040,$T2040,$U2040,$V2040,$W2040,$X2040)=9,"Yes","No")</x:f>
        <x:v>No</x:v>
      </x:c>
      <x:c r="AD2040" s="52" t="str">
        <x:f>IF(COUNT($Y2040,$Z2040)=2,"Yes","No")</x:f>
        <x:v>No</x:v>
      </x:c>
      <x:c r="AE2040" s="50" t="str"/>
      <x:c r="AF2040" t="str"/>
    </x:row>
    <x:row r="2041" ht="20" customHeight="1">
      <x:c r="A2041" s="50" t="str">
        <x:v>CTL-0292</x:v>
      </x:c>
      <x:c r="B2041" s="50" t="str">
        <x:v>Candidate alternative-rationale group</x:v>
      </x:c>
      <x:c r="C2041" s="52" t="str">
        <x:f>IF('Deal_Master_Wide'!$AU$294="","",'Deal_Master_Wide'!$AU$294)</x:f>
        <x:v>Not reviewed</x:v>
      </x:c>
      <x:c r="D2041" s="52" t="str">
        <x:f>IF('Deal_Master_Wide'!$AV$294="","",'Deal_Master_Wide'!$AV$294)</x:f>
        <x:v>Not assessed</x:v>
      </x:c>
      <x:c r="E2041" s="50" t="n">
        <x:v>0</x:v>
      </x:c>
      <x:c r="F2041" s="52" t="str">
        <x:f>IF(OR($C2041="High-confidence innovation-driven",$C2041="Medium-confidence innovation-driven"),1,IF($C2041="Clear alternative-rationale",0,""))</x:f>
      </x:c>
      <x:c r="G2041" s="52" t="str">
        <x:f>IF('Deal_Master_Wide'!$M$294="","",'Deal_Master_Wide'!$M$294)</x:f>
        <x:v>Review</x:v>
      </x:c>
      <x:c r="H2041" s="50" t="str">
        <x:v>Advanced Accelerator Applications SA</x:v>
      </x:c>
      <x:c r="I2041" s="50" t="str">
        <x:v>Catalana De Dispensacion S.A.</x:v>
      </x:c>
      <x:c r="J2041" s="50" t="n">
        <x:v>2013</x:v>
      </x:c>
      <x:c r="K2041" s="50" t="n">
        <x:v>-1</x:v>
      </x:c>
      <x:c r="L2041" s="50" t="n">
        <x:v>2012</x:v>
      </x:c>
      <x:c r="M2041" s="50" t="n">
        <x:v>0</x:v>
      </x:c>
      <x:c r="N2041" s="50" t="n">
        <x:v>0</x:v>
      </x:c>
      <x:c r="O2041" s="52" t="str">
        <x:f>IF($F2041="","",$F2041*$M2041)</x:f>
      </x:c>
      <x:c r="P2041" s="54" t="str">
        <x:f>IF('Deal_Master_Wide'!$BR$294="","",'Deal_Master_Wide'!$BR$294)</x:f>
      </x:c>
      <x:c r="Q2041" s="54" t="str">
        <x:f>IF('Deal_Master_Wide'!$BY$294="","",'Deal_Master_Wide'!$BY$294)</x:f>
      </x:c>
      <x:c r="R2041" s="54" t="str">
        <x:f>IF('Deal_Master_Wide'!$CF$294="","",'Deal_Master_Wide'!$CF$294)</x:f>
      </x:c>
      <x:c r="S2041" s="54" t="str">
        <x:f>IF('Deal_Master_Wide'!$CM$294="","",'Deal_Master_Wide'!$CM$294)</x:f>
      </x:c>
      <x:c r="T2041" s="54" t="str">
        <x:f>IF('Deal_Master_Wide'!$CT$294="","",'Deal_Master_Wide'!$CT$294)</x:f>
      </x:c>
      <x:c r="U2041" s="54" t="str">
        <x:f>IF('Deal_Master_Wide'!$DA$294="","",'Deal_Master_Wide'!$DA$294)</x:f>
      </x:c>
      <x:c r="V2041" s="56" t="str">
        <x:f>IF('Deal_Master_Wide'!$DH$294="","",'Deal_Master_Wide'!$DH$294)</x:f>
      </x:c>
      <x:c r="W2041" s="56" t="str">
        <x:f>IF('Deal_Master_Wide'!$DO$294="","",'Deal_Master_Wide'!$DO$294)</x:f>
      </x:c>
      <x:c r="X2041" s="56" t="str">
        <x:f>IF('Deal_Master_Wide'!$DV$294="","",'Deal_Master_Wide'!$DV$294)</x:f>
      </x:c>
      <x:c r="Y2041" s="118" t="str">
        <x:f>IF('Deal_Master_Wide'!$EC$294="","",'Deal_Master_Wide'!$EC$294)</x:f>
      </x:c>
      <x:c r="Z2041" s="118" t="str">
        <x:f>IF('Deal_Master_Wide'!$EJ$294="","",'Deal_Master_Wide'!$EJ$294)</x:f>
      </x:c>
      <x:c r="AA2041" s="52" t="str">
        <x:f>IF('Deal_Master_Wide'!$AL$294="","",'Deal_Master_Wide'!$AL$294)</x:f>
        <x:v>Unknown</x:v>
      </x:c>
      <x:c r="AB2041" s="54" t="str">
        <x:f>IF('Deal_Master_Wide'!$AF$294="","",'Deal_Master_Wide'!$AF$294)</x:f>
      </x:c>
      <x:c r="AC2041" s="52" t="str">
        <x:f>IF(COUNT($P2041,$Q2041,$R2041,$S2041,$T2041,$U2041,$V2041,$W2041,$X2041)=9,"Yes","No")</x:f>
        <x:v>No</x:v>
      </x:c>
      <x:c r="AD2041" s="52" t="str">
        <x:f>IF(COUNT($Y2041,$Z2041)=2,"Yes","No")</x:f>
        <x:v>No</x:v>
      </x:c>
      <x:c r="AE2041" s="50" t="str"/>
      <x:c r="AF2041" t="str"/>
    </x:row>
    <x:row r="2042" ht="20" customHeight="1">
      <x:c r="A2042" s="50" t="str">
        <x:v>CTL-0292</x:v>
      </x:c>
      <x:c r="B2042" s="50" t="str">
        <x:v>Candidate alternative-rationale group</x:v>
      </x:c>
      <x:c r="C2042" s="52" t="str">
        <x:f>IF('Deal_Master_Wide'!$AU$294="","",'Deal_Master_Wide'!$AU$294)</x:f>
        <x:v>Not reviewed</x:v>
      </x:c>
      <x:c r="D2042" s="52" t="str">
        <x:f>IF('Deal_Master_Wide'!$AV$294="","",'Deal_Master_Wide'!$AV$294)</x:f>
        <x:v>Not assessed</x:v>
      </x:c>
      <x:c r="E2042" s="50" t="n">
        <x:v>0</x:v>
      </x:c>
      <x:c r="F2042" s="52" t="str">
        <x:f>IF(OR($C2042="High-confidence innovation-driven",$C2042="Medium-confidence innovation-driven"),1,IF($C2042="Clear alternative-rationale",0,""))</x:f>
      </x:c>
      <x:c r="G2042" s="52" t="str">
        <x:f>IF('Deal_Master_Wide'!$M$294="","",'Deal_Master_Wide'!$M$294)</x:f>
        <x:v>Review</x:v>
      </x:c>
      <x:c r="H2042" s="50" t="str">
        <x:v>Advanced Accelerator Applications SA</x:v>
      </x:c>
      <x:c r="I2042" s="50" t="str">
        <x:v>Catalana De Dispensacion S.A.</x:v>
      </x:c>
      <x:c r="J2042" s="50" t="n">
        <x:v>2013</x:v>
      </x:c>
      <x:c r="K2042" s="50" t="n">
        <x:v>0</x:v>
      </x:c>
      <x:c r="L2042" s="50" t="n">
        <x:v>2013</x:v>
      </x:c>
      <x:c r="M2042" s="50" t="n">
        <x:v>0</x:v>
      </x:c>
      <x:c r="N2042" s="50" t="n">
        <x:v>1</x:v>
      </x:c>
      <x:c r="O2042" s="52" t="str">
        <x:f>IF($F2042="","",$F2042*$M2042)</x:f>
      </x:c>
      <x:c r="P2042" s="54" t="str">
        <x:f>IF('Deal_Master_Wide'!$BS$294="","",'Deal_Master_Wide'!$BS$294)</x:f>
      </x:c>
      <x:c r="Q2042" s="54" t="str">
        <x:f>IF('Deal_Master_Wide'!$BZ$294="","",'Deal_Master_Wide'!$BZ$294)</x:f>
      </x:c>
      <x:c r="R2042" s="54" t="str">
        <x:f>IF('Deal_Master_Wide'!$CG$294="","",'Deal_Master_Wide'!$CG$294)</x:f>
      </x:c>
      <x:c r="S2042" s="54" t="str">
        <x:f>IF('Deal_Master_Wide'!$CN$294="","",'Deal_Master_Wide'!$CN$294)</x:f>
      </x:c>
      <x:c r="T2042" s="54" t="str">
        <x:f>IF('Deal_Master_Wide'!$CU$294="","",'Deal_Master_Wide'!$CU$294)</x:f>
      </x:c>
      <x:c r="U2042" s="54" t="str">
        <x:f>IF('Deal_Master_Wide'!$DB$294="","",'Deal_Master_Wide'!$DB$294)</x:f>
      </x:c>
      <x:c r="V2042" s="56" t="str">
        <x:f>IF('Deal_Master_Wide'!$DI$294="","",'Deal_Master_Wide'!$DI$294)</x:f>
      </x:c>
      <x:c r="W2042" s="56" t="str">
        <x:f>IF('Deal_Master_Wide'!$DP$294="","",'Deal_Master_Wide'!$DP$294)</x:f>
      </x:c>
      <x:c r="X2042" s="56" t="str">
        <x:f>IF('Deal_Master_Wide'!$DW$294="","",'Deal_Master_Wide'!$DW$294)</x:f>
      </x:c>
      <x:c r="Y2042" s="118" t="str">
        <x:f>IF('Deal_Master_Wide'!$ED$294="","",'Deal_Master_Wide'!$ED$294)</x:f>
      </x:c>
      <x:c r="Z2042" s="118" t="str">
        <x:f>IF('Deal_Master_Wide'!$EK$294="","",'Deal_Master_Wide'!$EK$294)</x:f>
      </x:c>
      <x:c r="AA2042" s="52" t="str">
        <x:f>IF('Deal_Master_Wide'!$AL$294="","",'Deal_Master_Wide'!$AL$294)</x:f>
        <x:v>Unknown</x:v>
      </x:c>
      <x:c r="AB2042" s="54" t="str">
        <x:f>IF('Deal_Master_Wide'!$AF$294="","",'Deal_Master_Wide'!$AF$294)</x:f>
      </x:c>
      <x:c r="AC2042" s="52" t="str">
        <x:f>IF(COUNT($P2042,$Q2042,$R2042,$S2042,$T2042,$U2042,$V2042,$W2042,$X2042)=9,"Yes","No")</x:f>
        <x:v>No</x:v>
      </x:c>
      <x:c r="AD2042" s="52" t="str">
        <x:f>IF(COUNT($Y2042,$Z2042)=2,"Yes","No")</x:f>
        <x:v>No</x:v>
      </x:c>
      <x:c r="AE2042" s="50" t="str"/>
      <x:c r="AF2042" t="str"/>
    </x:row>
    <x:row r="2043" ht="20" customHeight="1">
      <x:c r="A2043" s="50" t="str">
        <x:v>CTL-0292</x:v>
      </x:c>
      <x:c r="B2043" s="50" t="str">
        <x:v>Candidate alternative-rationale group</x:v>
      </x:c>
      <x:c r="C2043" s="52" t="str">
        <x:f>IF('Deal_Master_Wide'!$AU$294="","",'Deal_Master_Wide'!$AU$294)</x:f>
        <x:v>Not reviewed</x:v>
      </x:c>
      <x:c r="D2043" s="52" t="str">
        <x:f>IF('Deal_Master_Wide'!$AV$294="","",'Deal_Master_Wide'!$AV$294)</x:f>
        <x:v>Not assessed</x:v>
      </x:c>
      <x:c r="E2043" s="50" t="n">
        <x:v>0</x:v>
      </x:c>
      <x:c r="F2043" s="52" t="str">
        <x:f>IF(OR($C2043="High-confidence innovation-driven",$C2043="Medium-confidence innovation-driven"),1,IF($C2043="Clear alternative-rationale",0,""))</x:f>
      </x:c>
      <x:c r="G2043" s="52" t="str">
        <x:f>IF('Deal_Master_Wide'!$M$294="","",'Deal_Master_Wide'!$M$294)</x:f>
        <x:v>Review</x:v>
      </x:c>
      <x:c r="H2043" s="50" t="str">
        <x:v>Advanced Accelerator Applications SA</x:v>
      </x:c>
      <x:c r="I2043" s="50" t="str">
        <x:v>Catalana De Dispensacion S.A.</x:v>
      </x:c>
      <x:c r="J2043" s="50" t="n">
        <x:v>2013</x:v>
      </x:c>
      <x:c r="K2043" s="50" t="n">
        <x:v>1</x:v>
      </x:c>
      <x:c r="L2043" s="50" t="n">
        <x:v>2014</x:v>
      </x:c>
      <x:c r="M2043" s="50" t="n">
        <x:v>1</x:v>
      </x:c>
      <x:c r="N2043" s="50" t="n">
        <x:v>1</x:v>
      </x:c>
      <x:c r="O2043" s="52" t="str">
        <x:f>IF($F2043="","",$F2043*$M2043)</x:f>
      </x:c>
      <x:c r="P2043" s="54" t="str">
        <x:f>IF('Deal_Master_Wide'!$BT$294="","",'Deal_Master_Wide'!$BT$294)</x:f>
      </x:c>
      <x:c r="Q2043" s="54" t="str">
        <x:f>IF('Deal_Master_Wide'!$CA$294="","",'Deal_Master_Wide'!$CA$294)</x:f>
      </x:c>
      <x:c r="R2043" s="54" t="str">
        <x:f>IF('Deal_Master_Wide'!$CH$294="","",'Deal_Master_Wide'!$CH$294)</x:f>
      </x:c>
      <x:c r="S2043" s="54" t="str">
        <x:f>IF('Deal_Master_Wide'!$CO$294="","",'Deal_Master_Wide'!$CO$294)</x:f>
      </x:c>
      <x:c r="T2043" s="54" t="str">
        <x:f>IF('Deal_Master_Wide'!$CV$294="","",'Deal_Master_Wide'!$CV$294)</x:f>
      </x:c>
      <x:c r="U2043" s="54" t="str">
        <x:f>IF('Deal_Master_Wide'!$DC$294="","",'Deal_Master_Wide'!$DC$294)</x:f>
      </x:c>
      <x:c r="V2043" s="56" t="str">
        <x:f>IF('Deal_Master_Wide'!$DJ$294="","",'Deal_Master_Wide'!$DJ$294)</x:f>
      </x:c>
      <x:c r="W2043" s="56" t="str">
        <x:f>IF('Deal_Master_Wide'!$DQ$294="","",'Deal_Master_Wide'!$DQ$294)</x:f>
      </x:c>
      <x:c r="X2043" s="56" t="str">
        <x:f>IF('Deal_Master_Wide'!$DX$294="","",'Deal_Master_Wide'!$DX$294)</x:f>
      </x:c>
      <x:c r="Y2043" s="118" t="str">
        <x:f>IF('Deal_Master_Wide'!$EE$294="","",'Deal_Master_Wide'!$EE$294)</x:f>
      </x:c>
      <x:c r="Z2043" s="118" t="str">
        <x:f>IF('Deal_Master_Wide'!$EL$294="","",'Deal_Master_Wide'!$EL$294)</x:f>
      </x:c>
      <x:c r="AA2043" s="52" t="str">
        <x:f>IF('Deal_Master_Wide'!$AL$294="","",'Deal_Master_Wide'!$AL$294)</x:f>
        <x:v>Unknown</x:v>
      </x:c>
      <x:c r="AB2043" s="54" t="str">
        <x:f>IF('Deal_Master_Wide'!$AF$294="","",'Deal_Master_Wide'!$AF$294)</x:f>
      </x:c>
      <x:c r="AC2043" s="52" t="str">
        <x:f>IF(COUNT($P2043,$Q2043,$R2043,$S2043,$T2043,$U2043,$V2043,$W2043,$X2043)=9,"Yes","No")</x:f>
        <x:v>No</x:v>
      </x:c>
      <x:c r="AD2043" s="52" t="str">
        <x:f>IF(COUNT($Y2043,$Z2043)=2,"Yes","No")</x:f>
        <x:v>No</x:v>
      </x:c>
      <x:c r="AE2043" s="50" t="str"/>
      <x:c r="AF2043" t="str"/>
    </x:row>
    <x:row r="2044" ht="20" customHeight="1">
      <x:c r="A2044" s="50" t="str">
        <x:v>CTL-0292</x:v>
      </x:c>
      <x:c r="B2044" s="50" t="str">
        <x:v>Candidate alternative-rationale group</x:v>
      </x:c>
      <x:c r="C2044" s="52" t="str">
        <x:f>IF('Deal_Master_Wide'!$AU$294="","",'Deal_Master_Wide'!$AU$294)</x:f>
        <x:v>Not reviewed</x:v>
      </x:c>
      <x:c r="D2044" s="52" t="str">
        <x:f>IF('Deal_Master_Wide'!$AV$294="","",'Deal_Master_Wide'!$AV$294)</x:f>
        <x:v>Not assessed</x:v>
      </x:c>
      <x:c r="E2044" s="50" t="n">
        <x:v>0</x:v>
      </x:c>
      <x:c r="F2044" s="52" t="str">
        <x:f>IF(OR($C2044="High-confidence innovation-driven",$C2044="Medium-confidence innovation-driven"),1,IF($C2044="Clear alternative-rationale",0,""))</x:f>
      </x:c>
      <x:c r="G2044" s="52" t="str">
        <x:f>IF('Deal_Master_Wide'!$M$294="","",'Deal_Master_Wide'!$M$294)</x:f>
        <x:v>Review</x:v>
      </x:c>
      <x:c r="H2044" s="50" t="str">
        <x:v>Advanced Accelerator Applications SA</x:v>
      </x:c>
      <x:c r="I2044" s="50" t="str">
        <x:v>Catalana De Dispensacion S.A.</x:v>
      </x:c>
      <x:c r="J2044" s="50" t="n">
        <x:v>2013</x:v>
      </x:c>
      <x:c r="K2044" s="50" t="n">
        <x:v>2</x:v>
      </x:c>
      <x:c r="L2044" s="50" t="n">
        <x:v>2015</x:v>
      </x:c>
      <x:c r="M2044" s="50" t="n">
        <x:v>1</x:v>
      </x:c>
      <x:c r="N2044" s="50" t="n">
        <x:v>1</x:v>
      </x:c>
      <x:c r="O2044" s="52" t="str">
        <x:f>IF($F2044="","",$F2044*$M2044)</x:f>
      </x:c>
      <x:c r="P2044" s="54" t="str">
        <x:f>IF('Deal_Master_Wide'!$BU$294="","",'Deal_Master_Wide'!$BU$294)</x:f>
      </x:c>
      <x:c r="Q2044" s="54" t="str">
        <x:f>IF('Deal_Master_Wide'!$CB$294="","",'Deal_Master_Wide'!$CB$294)</x:f>
      </x:c>
      <x:c r="R2044" s="54" t="str">
        <x:f>IF('Deal_Master_Wide'!$CI$294="","",'Deal_Master_Wide'!$CI$294)</x:f>
      </x:c>
      <x:c r="S2044" s="54" t="str">
        <x:f>IF('Deal_Master_Wide'!$CP$294="","",'Deal_Master_Wide'!$CP$294)</x:f>
      </x:c>
      <x:c r="T2044" s="54" t="str">
        <x:f>IF('Deal_Master_Wide'!$CW$294="","",'Deal_Master_Wide'!$CW$294)</x:f>
      </x:c>
      <x:c r="U2044" s="54" t="str">
        <x:f>IF('Deal_Master_Wide'!$DD$294="","",'Deal_Master_Wide'!$DD$294)</x:f>
      </x:c>
      <x:c r="V2044" s="56" t="str">
        <x:f>IF('Deal_Master_Wide'!$DK$294="","",'Deal_Master_Wide'!$DK$294)</x:f>
      </x:c>
      <x:c r="W2044" s="56" t="str">
        <x:f>IF('Deal_Master_Wide'!$DR$294="","",'Deal_Master_Wide'!$DR$294)</x:f>
      </x:c>
      <x:c r="X2044" s="56" t="str">
        <x:f>IF('Deal_Master_Wide'!$DY$294="","",'Deal_Master_Wide'!$DY$294)</x:f>
      </x:c>
      <x:c r="Y2044" s="118" t="str">
        <x:f>IF('Deal_Master_Wide'!$EF$294="","",'Deal_Master_Wide'!$EF$294)</x:f>
      </x:c>
      <x:c r="Z2044" s="118" t="str">
        <x:f>IF('Deal_Master_Wide'!$EM$294="","",'Deal_Master_Wide'!$EM$294)</x:f>
      </x:c>
      <x:c r="AA2044" s="52" t="str">
        <x:f>IF('Deal_Master_Wide'!$AL$294="","",'Deal_Master_Wide'!$AL$294)</x:f>
        <x:v>Unknown</x:v>
      </x:c>
      <x:c r="AB2044" s="54" t="str">
        <x:f>IF('Deal_Master_Wide'!$AF$294="","",'Deal_Master_Wide'!$AF$294)</x:f>
      </x:c>
      <x:c r="AC2044" s="52" t="str">
        <x:f>IF(COUNT($P2044,$Q2044,$R2044,$S2044,$T2044,$U2044,$V2044,$W2044,$X2044)=9,"Yes","No")</x:f>
        <x:v>No</x:v>
      </x:c>
      <x:c r="AD2044" s="52" t="str">
        <x:f>IF(COUNT($Y2044,$Z2044)=2,"Yes","No")</x:f>
        <x:v>No</x:v>
      </x:c>
      <x:c r="AE2044" s="50" t="str"/>
      <x:c r="AF2044" t="str"/>
    </x:row>
    <x:row r="2045" ht="20" customHeight="1">
      <x:c r="A2045" s="50" t="str">
        <x:v>CTL-0292</x:v>
      </x:c>
      <x:c r="B2045" s="50" t="str">
        <x:v>Candidate alternative-rationale group</x:v>
      </x:c>
      <x:c r="C2045" s="52" t="str">
        <x:f>IF('Deal_Master_Wide'!$AU$294="","",'Deal_Master_Wide'!$AU$294)</x:f>
        <x:v>Not reviewed</x:v>
      </x:c>
      <x:c r="D2045" s="52" t="str">
        <x:f>IF('Deal_Master_Wide'!$AV$294="","",'Deal_Master_Wide'!$AV$294)</x:f>
        <x:v>Not assessed</x:v>
      </x:c>
      <x:c r="E2045" s="50" t="n">
        <x:v>0</x:v>
      </x:c>
      <x:c r="F2045" s="52" t="str">
        <x:f>IF(OR($C2045="High-confidence innovation-driven",$C2045="Medium-confidence innovation-driven"),1,IF($C2045="Clear alternative-rationale",0,""))</x:f>
      </x:c>
      <x:c r="G2045" s="52" t="str">
        <x:f>IF('Deal_Master_Wide'!$M$294="","",'Deal_Master_Wide'!$M$294)</x:f>
        <x:v>Review</x:v>
      </x:c>
      <x:c r="H2045" s="50" t="str">
        <x:v>Advanced Accelerator Applications SA</x:v>
      </x:c>
      <x:c r="I2045" s="50" t="str">
        <x:v>Catalana De Dispensacion S.A.</x:v>
      </x:c>
      <x:c r="J2045" s="50" t="n">
        <x:v>2013</x:v>
      </x:c>
      <x:c r="K2045" s="50" t="n">
        <x:v>3</x:v>
      </x:c>
      <x:c r="L2045" s="50" t="n">
        <x:v>2016</x:v>
      </x:c>
      <x:c r="M2045" s="50" t="n">
        <x:v>1</x:v>
      </x:c>
      <x:c r="N2045" s="50" t="n">
        <x:v>1</x:v>
      </x:c>
      <x:c r="O2045" s="52" t="str">
        <x:f>IF($F2045="","",$F2045*$M2045)</x:f>
      </x:c>
      <x:c r="P2045" s="54" t="str">
        <x:f>IF('Deal_Master_Wide'!$BV$294="","",'Deal_Master_Wide'!$BV$294)</x:f>
      </x:c>
      <x:c r="Q2045" s="54" t="str">
        <x:f>IF('Deal_Master_Wide'!$CC$294="","",'Deal_Master_Wide'!$CC$294)</x:f>
      </x:c>
      <x:c r="R2045" s="54" t="str">
        <x:f>IF('Deal_Master_Wide'!$CJ$294="","",'Deal_Master_Wide'!$CJ$294)</x:f>
      </x:c>
      <x:c r="S2045" s="54" t="str">
        <x:f>IF('Deal_Master_Wide'!$CQ$294="","",'Deal_Master_Wide'!$CQ$294)</x:f>
      </x:c>
      <x:c r="T2045" s="54" t="str">
        <x:f>IF('Deal_Master_Wide'!$CX$294="","",'Deal_Master_Wide'!$CX$294)</x:f>
      </x:c>
      <x:c r="U2045" s="54" t="str">
        <x:f>IF('Deal_Master_Wide'!$DE$294="","",'Deal_Master_Wide'!$DE$294)</x:f>
      </x:c>
      <x:c r="V2045" s="56" t="str">
        <x:f>IF('Deal_Master_Wide'!$DL$294="","",'Deal_Master_Wide'!$DL$294)</x:f>
      </x:c>
      <x:c r="W2045" s="56" t="str">
        <x:f>IF('Deal_Master_Wide'!$DS$294="","",'Deal_Master_Wide'!$DS$294)</x:f>
      </x:c>
      <x:c r="X2045" s="56" t="str">
        <x:f>IF('Deal_Master_Wide'!$DZ$294="","",'Deal_Master_Wide'!$DZ$294)</x:f>
      </x:c>
      <x:c r="Y2045" s="118" t="str">
        <x:f>IF('Deal_Master_Wide'!$EG$294="","",'Deal_Master_Wide'!$EG$294)</x:f>
      </x:c>
      <x:c r="Z2045" s="118" t="str">
        <x:f>IF('Deal_Master_Wide'!$EN$294="","",'Deal_Master_Wide'!$EN$294)</x:f>
      </x:c>
      <x:c r="AA2045" s="52" t="str">
        <x:f>IF('Deal_Master_Wide'!$AL$294="","",'Deal_Master_Wide'!$AL$294)</x:f>
        <x:v>Unknown</x:v>
      </x:c>
      <x:c r="AB2045" s="54" t="str">
        <x:f>IF('Deal_Master_Wide'!$AF$294="","",'Deal_Master_Wide'!$AF$294)</x:f>
      </x:c>
      <x:c r="AC2045" s="52" t="str">
        <x:f>IF(COUNT($P2045,$Q2045,$R2045,$S2045,$T2045,$U2045,$V2045,$W2045,$X2045)=9,"Yes","No")</x:f>
        <x:v>No</x:v>
      </x:c>
      <x:c r="AD2045" s="52" t="str">
        <x:f>IF(COUNT($Y2045,$Z2045)=2,"Yes","No")</x:f>
        <x:v>No</x:v>
      </x:c>
      <x:c r="AE2045" s="50" t="str"/>
      <x:c r="AF2045" t="str"/>
    </x:row>
    <x:row r="2046" ht="20" customHeight="1">
      <x:c r="A2046" s="50" t="str">
        <x:v>CTL-0293</x:v>
      </x:c>
      <x:c r="B2046" s="50" t="str">
        <x:v>Candidate alternative-rationale group</x:v>
      </x:c>
      <x:c r="C2046" s="52" t="str">
        <x:f>IF('Deal_Master_Wide'!$AU$295="","",'Deal_Master_Wide'!$AU$295)</x:f>
        <x:v>Not reviewed</x:v>
      </x:c>
      <x:c r="D2046" s="52" t="str">
        <x:f>IF('Deal_Master_Wide'!$AV$295="","",'Deal_Master_Wide'!$AV$295)</x:f>
        <x:v>Not assessed</x:v>
      </x:c>
      <x:c r="E2046" s="50" t="n">
        <x:v>0</x:v>
      </x:c>
      <x:c r="F2046" s="52" t="str">
        <x:f>IF(OR($C2046="High-confidence innovation-driven",$C2046="Medium-confidence innovation-driven"),1,IF($C2046="Clear alternative-rationale",0,""))</x:f>
      </x:c>
      <x:c r="G2046" s="52" t="str">
        <x:f>IF('Deal_Master_Wide'!$M$295="","",'Deal_Master_Wide'!$M$295)</x:f>
        <x:v>Review</x:v>
      </x:c>
      <x:c r="H2046" s="50" t="str">
        <x:v>Alvogen Inc</x:v>
      </x:c>
      <x:c r="I2046" s="50" t="str">
        <x:v>LaborMed Pharma SA</x:v>
      </x:c>
      <x:c r="J2046" s="50" t="n">
        <x:v>2012</x:v>
      </x:c>
      <x:c r="K2046" s="50" t="n">
        <x:v>-3</x:v>
      </x:c>
      <x:c r="L2046" s="50" t="n">
        <x:v>2009</x:v>
      </x:c>
      <x:c r="M2046" s="50" t="n">
        <x:v>0</x:v>
      </x:c>
      <x:c r="N2046" s="50" t="n">
        <x:v>0</x:v>
      </x:c>
      <x:c r="O2046" s="52" t="str">
        <x:f>IF($F2046="","",$F2046*$M2046)</x:f>
      </x:c>
      <x:c r="P2046" s="54" t="str">
        <x:f>IF('Deal_Master_Wide'!$BP$295="","",'Deal_Master_Wide'!$BP$295)</x:f>
      </x:c>
      <x:c r="Q2046" s="54" t="str">
        <x:f>IF('Deal_Master_Wide'!$BW$295="","",'Deal_Master_Wide'!$BW$295)</x:f>
      </x:c>
      <x:c r="R2046" s="54" t="str">
        <x:f>IF('Deal_Master_Wide'!$CD$295="","",'Deal_Master_Wide'!$CD$295)</x:f>
      </x:c>
      <x:c r="S2046" s="54" t="str">
        <x:f>IF('Deal_Master_Wide'!$CK$295="","",'Deal_Master_Wide'!$CK$295)</x:f>
      </x:c>
      <x:c r="T2046" s="54" t="str">
        <x:f>IF('Deal_Master_Wide'!$CR$295="","",'Deal_Master_Wide'!$CR$295)</x:f>
      </x:c>
      <x:c r="U2046" s="54" t="str">
        <x:f>IF('Deal_Master_Wide'!$CY$295="","",'Deal_Master_Wide'!$CY$295)</x:f>
      </x:c>
      <x:c r="V2046" s="56" t="str">
        <x:f>IF('Deal_Master_Wide'!$DF$295="","",'Deal_Master_Wide'!$DF$295)</x:f>
      </x:c>
      <x:c r="W2046" s="56" t="str">
        <x:f>IF('Deal_Master_Wide'!$DM$295="","",'Deal_Master_Wide'!$DM$295)</x:f>
      </x:c>
      <x:c r="X2046" s="56" t="str">
        <x:f>IF('Deal_Master_Wide'!$DT$295="","",'Deal_Master_Wide'!$DT$295)</x:f>
      </x:c>
      <x:c r="Y2046" s="118" t="str">
        <x:f>IF('Deal_Master_Wide'!$EA$295="","",'Deal_Master_Wide'!$EA$295)</x:f>
      </x:c>
      <x:c r="Z2046" s="118" t="str">
        <x:f>IF('Deal_Master_Wide'!$EH$295="","",'Deal_Master_Wide'!$EH$295)</x:f>
      </x:c>
      <x:c r="AA2046" s="52" t="str">
        <x:f>IF('Deal_Master_Wide'!$AL$295="","",'Deal_Master_Wide'!$AL$295)</x:f>
        <x:v>Unknown</x:v>
      </x:c>
      <x:c r="AB2046" s="54" t="str">
        <x:f>IF('Deal_Master_Wide'!$AF$295="","",'Deal_Master_Wide'!$AF$295)</x:f>
      </x:c>
      <x:c r="AC2046" s="52" t="str">
        <x:f>IF(COUNT($P2046,$Q2046,$R2046,$S2046,$T2046,$U2046,$V2046,$W2046,$X2046)=9,"Yes","No")</x:f>
        <x:v>No</x:v>
      </x:c>
      <x:c r="AD2046" s="52" t="str">
        <x:f>IF(COUNT($Y2046,$Z2046)=2,"Yes","No")</x:f>
        <x:v>No</x:v>
      </x:c>
      <x:c r="AE2046" s="50" t="str"/>
      <x:c r="AF2046" t="str"/>
    </x:row>
    <x:row r="2047" ht="20" customHeight="1">
      <x:c r="A2047" s="50" t="str">
        <x:v>CTL-0293</x:v>
      </x:c>
      <x:c r="B2047" s="50" t="str">
        <x:v>Candidate alternative-rationale group</x:v>
      </x:c>
      <x:c r="C2047" s="52" t="str">
        <x:f>IF('Deal_Master_Wide'!$AU$295="","",'Deal_Master_Wide'!$AU$295)</x:f>
        <x:v>Not reviewed</x:v>
      </x:c>
      <x:c r="D2047" s="52" t="str">
        <x:f>IF('Deal_Master_Wide'!$AV$295="","",'Deal_Master_Wide'!$AV$295)</x:f>
        <x:v>Not assessed</x:v>
      </x:c>
      <x:c r="E2047" s="50" t="n">
        <x:v>0</x:v>
      </x:c>
      <x:c r="F2047" s="52" t="str">
        <x:f>IF(OR($C2047="High-confidence innovation-driven",$C2047="Medium-confidence innovation-driven"),1,IF($C2047="Clear alternative-rationale",0,""))</x:f>
      </x:c>
      <x:c r="G2047" s="52" t="str">
        <x:f>IF('Deal_Master_Wide'!$M$295="","",'Deal_Master_Wide'!$M$295)</x:f>
        <x:v>Review</x:v>
      </x:c>
      <x:c r="H2047" s="50" t="str">
        <x:v>Alvogen Inc</x:v>
      </x:c>
      <x:c r="I2047" s="50" t="str">
        <x:v>LaborMed Pharma SA</x:v>
      </x:c>
      <x:c r="J2047" s="50" t="n">
        <x:v>2012</x:v>
      </x:c>
      <x:c r="K2047" s="50" t="n">
        <x:v>-2</x:v>
      </x:c>
      <x:c r="L2047" s="50" t="n">
        <x:v>2010</x:v>
      </x:c>
      <x:c r="M2047" s="50" t="n">
        <x:v>0</x:v>
      </x:c>
      <x:c r="N2047" s="50" t="n">
        <x:v>0</x:v>
      </x:c>
      <x:c r="O2047" s="52" t="str">
        <x:f>IF($F2047="","",$F2047*$M2047)</x:f>
      </x:c>
      <x:c r="P2047" s="54" t="str">
        <x:f>IF('Deal_Master_Wide'!$BQ$295="","",'Deal_Master_Wide'!$BQ$295)</x:f>
      </x:c>
      <x:c r="Q2047" s="54" t="str">
        <x:f>IF('Deal_Master_Wide'!$BX$295="","",'Deal_Master_Wide'!$BX$295)</x:f>
      </x:c>
      <x:c r="R2047" s="54" t="str">
        <x:f>IF('Deal_Master_Wide'!$CE$295="","",'Deal_Master_Wide'!$CE$295)</x:f>
      </x:c>
      <x:c r="S2047" s="54" t="str">
        <x:f>IF('Deal_Master_Wide'!$CL$295="","",'Deal_Master_Wide'!$CL$295)</x:f>
      </x:c>
      <x:c r="T2047" s="54" t="str">
        <x:f>IF('Deal_Master_Wide'!$CS$295="","",'Deal_Master_Wide'!$CS$295)</x:f>
      </x:c>
      <x:c r="U2047" s="54" t="str">
        <x:f>IF('Deal_Master_Wide'!$CZ$295="","",'Deal_Master_Wide'!$CZ$295)</x:f>
      </x:c>
      <x:c r="V2047" s="56" t="str">
        <x:f>IF('Deal_Master_Wide'!$DG$295="","",'Deal_Master_Wide'!$DG$295)</x:f>
      </x:c>
      <x:c r="W2047" s="56" t="str">
        <x:f>IF('Deal_Master_Wide'!$DN$295="","",'Deal_Master_Wide'!$DN$295)</x:f>
      </x:c>
      <x:c r="X2047" s="56" t="str">
        <x:f>IF('Deal_Master_Wide'!$DU$295="","",'Deal_Master_Wide'!$DU$295)</x:f>
      </x:c>
      <x:c r="Y2047" s="118" t="str">
        <x:f>IF('Deal_Master_Wide'!$EB$295="","",'Deal_Master_Wide'!$EB$295)</x:f>
      </x:c>
      <x:c r="Z2047" s="118" t="str">
        <x:f>IF('Deal_Master_Wide'!$EI$295="","",'Deal_Master_Wide'!$EI$295)</x:f>
      </x:c>
      <x:c r="AA2047" s="52" t="str">
        <x:f>IF('Deal_Master_Wide'!$AL$295="","",'Deal_Master_Wide'!$AL$295)</x:f>
        <x:v>Unknown</x:v>
      </x:c>
      <x:c r="AB2047" s="54" t="str">
        <x:f>IF('Deal_Master_Wide'!$AF$295="","",'Deal_Master_Wide'!$AF$295)</x:f>
      </x:c>
      <x:c r="AC2047" s="52" t="str">
        <x:f>IF(COUNT($P2047,$Q2047,$R2047,$S2047,$T2047,$U2047,$V2047,$W2047,$X2047)=9,"Yes","No")</x:f>
        <x:v>No</x:v>
      </x:c>
      <x:c r="AD2047" s="52" t="str">
        <x:f>IF(COUNT($Y2047,$Z2047)=2,"Yes","No")</x:f>
        <x:v>No</x:v>
      </x:c>
      <x:c r="AE2047" s="50" t="str"/>
      <x:c r="AF2047" t="str"/>
    </x:row>
    <x:row r="2048" ht="20" customHeight="1">
      <x:c r="A2048" s="50" t="str">
        <x:v>CTL-0293</x:v>
      </x:c>
      <x:c r="B2048" s="50" t="str">
        <x:v>Candidate alternative-rationale group</x:v>
      </x:c>
      <x:c r="C2048" s="52" t="str">
        <x:f>IF('Deal_Master_Wide'!$AU$295="","",'Deal_Master_Wide'!$AU$295)</x:f>
        <x:v>Not reviewed</x:v>
      </x:c>
      <x:c r="D2048" s="52" t="str">
        <x:f>IF('Deal_Master_Wide'!$AV$295="","",'Deal_Master_Wide'!$AV$295)</x:f>
        <x:v>Not assessed</x:v>
      </x:c>
      <x:c r="E2048" s="50" t="n">
        <x:v>0</x:v>
      </x:c>
      <x:c r="F2048" s="52" t="str">
        <x:f>IF(OR($C2048="High-confidence innovation-driven",$C2048="Medium-confidence innovation-driven"),1,IF($C2048="Clear alternative-rationale",0,""))</x:f>
      </x:c>
      <x:c r="G2048" s="52" t="str">
        <x:f>IF('Deal_Master_Wide'!$M$295="","",'Deal_Master_Wide'!$M$295)</x:f>
        <x:v>Review</x:v>
      </x:c>
      <x:c r="H2048" s="50" t="str">
        <x:v>Alvogen Inc</x:v>
      </x:c>
      <x:c r="I2048" s="50" t="str">
        <x:v>LaborMed Pharma SA</x:v>
      </x:c>
      <x:c r="J2048" s="50" t="n">
        <x:v>2012</x:v>
      </x:c>
      <x:c r="K2048" s="50" t="n">
        <x:v>-1</x:v>
      </x:c>
      <x:c r="L2048" s="50" t="n">
        <x:v>2011</x:v>
      </x:c>
      <x:c r="M2048" s="50" t="n">
        <x:v>0</x:v>
      </x:c>
      <x:c r="N2048" s="50" t="n">
        <x:v>0</x:v>
      </x:c>
      <x:c r="O2048" s="52" t="str">
        <x:f>IF($F2048="","",$F2048*$M2048)</x:f>
      </x:c>
      <x:c r="P2048" s="54" t="str">
        <x:f>IF('Deal_Master_Wide'!$BR$295="","",'Deal_Master_Wide'!$BR$295)</x:f>
      </x:c>
      <x:c r="Q2048" s="54" t="str">
        <x:f>IF('Deal_Master_Wide'!$BY$295="","",'Deal_Master_Wide'!$BY$295)</x:f>
      </x:c>
      <x:c r="R2048" s="54" t="str">
        <x:f>IF('Deal_Master_Wide'!$CF$295="","",'Deal_Master_Wide'!$CF$295)</x:f>
      </x:c>
      <x:c r="S2048" s="54" t="str">
        <x:f>IF('Deal_Master_Wide'!$CM$295="","",'Deal_Master_Wide'!$CM$295)</x:f>
      </x:c>
      <x:c r="T2048" s="54" t="str">
        <x:f>IF('Deal_Master_Wide'!$CT$295="","",'Deal_Master_Wide'!$CT$295)</x:f>
      </x:c>
      <x:c r="U2048" s="54" t="str">
        <x:f>IF('Deal_Master_Wide'!$DA$295="","",'Deal_Master_Wide'!$DA$295)</x:f>
      </x:c>
      <x:c r="V2048" s="56" t="str">
        <x:f>IF('Deal_Master_Wide'!$DH$295="","",'Deal_Master_Wide'!$DH$295)</x:f>
      </x:c>
      <x:c r="W2048" s="56" t="str">
        <x:f>IF('Deal_Master_Wide'!$DO$295="","",'Deal_Master_Wide'!$DO$295)</x:f>
      </x:c>
      <x:c r="X2048" s="56" t="str">
        <x:f>IF('Deal_Master_Wide'!$DV$295="","",'Deal_Master_Wide'!$DV$295)</x:f>
      </x:c>
      <x:c r="Y2048" s="118" t="str">
        <x:f>IF('Deal_Master_Wide'!$EC$295="","",'Deal_Master_Wide'!$EC$295)</x:f>
      </x:c>
      <x:c r="Z2048" s="118" t="str">
        <x:f>IF('Deal_Master_Wide'!$EJ$295="","",'Deal_Master_Wide'!$EJ$295)</x:f>
      </x:c>
      <x:c r="AA2048" s="52" t="str">
        <x:f>IF('Deal_Master_Wide'!$AL$295="","",'Deal_Master_Wide'!$AL$295)</x:f>
        <x:v>Unknown</x:v>
      </x:c>
      <x:c r="AB2048" s="54" t="str">
        <x:f>IF('Deal_Master_Wide'!$AF$295="","",'Deal_Master_Wide'!$AF$295)</x:f>
      </x:c>
      <x:c r="AC2048" s="52" t="str">
        <x:f>IF(COUNT($P2048,$Q2048,$R2048,$S2048,$T2048,$U2048,$V2048,$W2048,$X2048)=9,"Yes","No")</x:f>
        <x:v>No</x:v>
      </x:c>
      <x:c r="AD2048" s="52" t="str">
        <x:f>IF(COUNT($Y2048,$Z2048)=2,"Yes","No")</x:f>
        <x:v>No</x:v>
      </x:c>
      <x:c r="AE2048" s="50" t="str"/>
      <x:c r="AF2048" t="str"/>
    </x:row>
    <x:row r="2049" ht="20" customHeight="1">
      <x:c r="A2049" s="50" t="str">
        <x:v>CTL-0293</x:v>
      </x:c>
      <x:c r="B2049" s="50" t="str">
        <x:v>Candidate alternative-rationale group</x:v>
      </x:c>
      <x:c r="C2049" s="52" t="str">
        <x:f>IF('Deal_Master_Wide'!$AU$295="","",'Deal_Master_Wide'!$AU$295)</x:f>
        <x:v>Not reviewed</x:v>
      </x:c>
      <x:c r="D2049" s="52" t="str">
        <x:f>IF('Deal_Master_Wide'!$AV$295="","",'Deal_Master_Wide'!$AV$295)</x:f>
        <x:v>Not assessed</x:v>
      </x:c>
      <x:c r="E2049" s="50" t="n">
        <x:v>0</x:v>
      </x:c>
      <x:c r="F2049" s="52" t="str">
        <x:f>IF(OR($C2049="High-confidence innovation-driven",$C2049="Medium-confidence innovation-driven"),1,IF($C2049="Clear alternative-rationale",0,""))</x:f>
      </x:c>
      <x:c r="G2049" s="52" t="str">
        <x:f>IF('Deal_Master_Wide'!$M$295="","",'Deal_Master_Wide'!$M$295)</x:f>
        <x:v>Review</x:v>
      </x:c>
      <x:c r="H2049" s="50" t="str">
        <x:v>Alvogen Inc</x:v>
      </x:c>
      <x:c r="I2049" s="50" t="str">
        <x:v>LaborMed Pharma SA</x:v>
      </x:c>
      <x:c r="J2049" s="50" t="n">
        <x:v>2012</x:v>
      </x:c>
      <x:c r="K2049" s="50" t="n">
        <x:v>0</x:v>
      </x:c>
      <x:c r="L2049" s="50" t="n">
        <x:v>2012</x:v>
      </x:c>
      <x:c r="M2049" s="50" t="n">
        <x:v>0</x:v>
      </x:c>
      <x:c r="N2049" s="50" t="n">
        <x:v>1</x:v>
      </x:c>
      <x:c r="O2049" s="52" t="str">
        <x:f>IF($F2049="","",$F2049*$M2049)</x:f>
      </x:c>
      <x:c r="P2049" s="54" t="str">
        <x:f>IF('Deal_Master_Wide'!$BS$295="","",'Deal_Master_Wide'!$BS$295)</x:f>
      </x:c>
      <x:c r="Q2049" s="54" t="str">
        <x:f>IF('Deal_Master_Wide'!$BZ$295="","",'Deal_Master_Wide'!$BZ$295)</x:f>
      </x:c>
      <x:c r="R2049" s="54" t="str">
        <x:f>IF('Deal_Master_Wide'!$CG$295="","",'Deal_Master_Wide'!$CG$295)</x:f>
      </x:c>
      <x:c r="S2049" s="54" t="str">
        <x:f>IF('Deal_Master_Wide'!$CN$295="","",'Deal_Master_Wide'!$CN$295)</x:f>
      </x:c>
      <x:c r="T2049" s="54" t="str">
        <x:f>IF('Deal_Master_Wide'!$CU$295="","",'Deal_Master_Wide'!$CU$295)</x:f>
      </x:c>
      <x:c r="U2049" s="54" t="str">
        <x:f>IF('Deal_Master_Wide'!$DB$295="","",'Deal_Master_Wide'!$DB$295)</x:f>
      </x:c>
      <x:c r="V2049" s="56" t="str">
        <x:f>IF('Deal_Master_Wide'!$DI$295="","",'Deal_Master_Wide'!$DI$295)</x:f>
      </x:c>
      <x:c r="W2049" s="56" t="str">
        <x:f>IF('Deal_Master_Wide'!$DP$295="","",'Deal_Master_Wide'!$DP$295)</x:f>
      </x:c>
      <x:c r="X2049" s="56" t="str">
        <x:f>IF('Deal_Master_Wide'!$DW$295="","",'Deal_Master_Wide'!$DW$295)</x:f>
      </x:c>
      <x:c r="Y2049" s="118" t="str">
        <x:f>IF('Deal_Master_Wide'!$ED$295="","",'Deal_Master_Wide'!$ED$295)</x:f>
      </x:c>
      <x:c r="Z2049" s="118" t="str">
        <x:f>IF('Deal_Master_Wide'!$EK$295="","",'Deal_Master_Wide'!$EK$295)</x:f>
      </x:c>
      <x:c r="AA2049" s="52" t="str">
        <x:f>IF('Deal_Master_Wide'!$AL$295="","",'Deal_Master_Wide'!$AL$295)</x:f>
        <x:v>Unknown</x:v>
      </x:c>
      <x:c r="AB2049" s="54" t="str">
        <x:f>IF('Deal_Master_Wide'!$AF$295="","",'Deal_Master_Wide'!$AF$295)</x:f>
      </x:c>
      <x:c r="AC2049" s="52" t="str">
        <x:f>IF(COUNT($P2049,$Q2049,$R2049,$S2049,$T2049,$U2049,$V2049,$W2049,$X2049)=9,"Yes","No")</x:f>
        <x:v>No</x:v>
      </x:c>
      <x:c r="AD2049" s="52" t="str">
        <x:f>IF(COUNT($Y2049,$Z2049)=2,"Yes","No")</x:f>
        <x:v>No</x:v>
      </x:c>
      <x:c r="AE2049" s="50" t="str"/>
      <x:c r="AF2049" t="str"/>
    </x:row>
    <x:row r="2050" ht="20" customHeight="1">
      <x:c r="A2050" s="50" t="str">
        <x:v>CTL-0293</x:v>
      </x:c>
      <x:c r="B2050" s="50" t="str">
        <x:v>Candidate alternative-rationale group</x:v>
      </x:c>
      <x:c r="C2050" s="52" t="str">
        <x:f>IF('Deal_Master_Wide'!$AU$295="","",'Deal_Master_Wide'!$AU$295)</x:f>
        <x:v>Not reviewed</x:v>
      </x:c>
      <x:c r="D2050" s="52" t="str">
        <x:f>IF('Deal_Master_Wide'!$AV$295="","",'Deal_Master_Wide'!$AV$295)</x:f>
        <x:v>Not assessed</x:v>
      </x:c>
      <x:c r="E2050" s="50" t="n">
        <x:v>0</x:v>
      </x:c>
      <x:c r="F2050" s="52" t="str">
        <x:f>IF(OR($C2050="High-confidence innovation-driven",$C2050="Medium-confidence innovation-driven"),1,IF($C2050="Clear alternative-rationale",0,""))</x:f>
      </x:c>
      <x:c r="G2050" s="52" t="str">
        <x:f>IF('Deal_Master_Wide'!$M$295="","",'Deal_Master_Wide'!$M$295)</x:f>
        <x:v>Review</x:v>
      </x:c>
      <x:c r="H2050" s="50" t="str">
        <x:v>Alvogen Inc</x:v>
      </x:c>
      <x:c r="I2050" s="50" t="str">
        <x:v>LaborMed Pharma SA</x:v>
      </x:c>
      <x:c r="J2050" s="50" t="n">
        <x:v>2012</x:v>
      </x:c>
      <x:c r="K2050" s="50" t="n">
        <x:v>1</x:v>
      </x:c>
      <x:c r="L2050" s="50" t="n">
        <x:v>2013</x:v>
      </x:c>
      <x:c r="M2050" s="50" t="n">
        <x:v>1</x:v>
      </x:c>
      <x:c r="N2050" s="50" t="n">
        <x:v>1</x:v>
      </x:c>
      <x:c r="O2050" s="52" t="str">
        <x:f>IF($F2050="","",$F2050*$M2050)</x:f>
      </x:c>
      <x:c r="P2050" s="54" t="str">
        <x:f>IF('Deal_Master_Wide'!$BT$295="","",'Deal_Master_Wide'!$BT$295)</x:f>
      </x:c>
      <x:c r="Q2050" s="54" t="str">
        <x:f>IF('Deal_Master_Wide'!$CA$295="","",'Deal_Master_Wide'!$CA$295)</x:f>
      </x:c>
      <x:c r="R2050" s="54" t="str">
        <x:f>IF('Deal_Master_Wide'!$CH$295="","",'Deal_Master_Wide'!$CH$295)</x:f>
      </x:c>
      <x:c r="S2050" s="54" t="str">
        <x:f>IF('Deal_Master_Wide'!$CO$295="","",'Deal_Master_Wide'!$CO$295)</x:f>
      </x:c>
      <x:c r="T2050" s="54" t="str">
        <x:f>IF('Deal_Master_Wide'!$CV$295="","",'Deal_Master_Wide'!$CV$295)</x:f>
      </x:c>
      <x:c r="U2050" s="54" t="str">
        <x:f>IF('Deal_Master_Wide'!$DC$295="","",'Deal_Master_Wide'!$DC$295)</x:f>
      </x:c>
      <x:c r="V2050" s="56" t="str">
        <x:f>IF('Deal_Master_Wide'!$DJ$295="","",'Deal_Master_Wide'!$DJ$295)</x:f>
      </x:c>
      <x:c r="W2050" s="56" t="str">
        <x:f>IF('Deal_Master_Wide'!$DQ$295="","",'Deal_Master_Wide'!$DQ$295)</x:f>
      </x:c>
      <x:c r="X2050" s="56" t="str">
        <x:f>IF('Deal_Master_Wide'!$DX$295="","",'Deal_Master_Wide'!$DX$295)</x:f>
      </x:c>
      <x:c r="Y2050" s="118" t="str">
        <x:f>IF('Deal_Master_Wide'!$EE$295="","",'Deal_Master_Wide'!$EE$295)</x:f>
      </x:c>
      <x:c r="Z2050" s="118" t="str">
        <x:f>IF('Deal_Master_Wide'!$EL$295="","",'Deal_Master_Wide'!$EL$295)</x:f>
      </x:c>
      <x:c r="AA2050" s="52" t="str">
        <x:f>IF('Deal_Master_Wide'!$AL$295="","",'Deal_Master_Wide'!$AL$295)</x:f>
        <x:v>Unknown</x:v>
      </x:c>
      <x:c r="AB2050" s="54" t="str">
        <x:f>IF('Deal_Master_Wide'!$AF$295="","",'Deal_Master_Wide'!$AF$295)</x:f>
      </x:c>
      <x:c r="AC2050" s="52" t="str">
        <x:f>IF(COUNT($P2050,$Q2050,$R2050,$S2050,$T2050,$U2050,$V2050,$W2050,$X2050)=9,"Yes","No")</x:f>
        <x:v>No</x:v>
      </x:c>
      <x:c r="AD2050" s="52" t="str">
        <x:f>IF(COUNT($Y2050,$Z2050)=2,"Yes","No")</x:f>
        <x:v>No</x:v>
      </x:c>
      <x:c r="AE2050" s="50" t="str"/>
      <x:c r="AF2050" t="str"/>
    </x:row>
    <x:row r="2051" ht="20" customHeight="1">
      <x:c r="A2051" s="50" t="str">
        <x:v>CTL-0293</x:v>
      </x:c>
      <x:c r="B2051" s="50" t="str">
        <x:v>Candidate alternative-rationale group</x:v>
      </x:c>
      <x:c r="C2051" s="52" t="str">
        <x:f>IF('Deal_Master_Wide'!$AU$295="","",'Deal_Master_Wide'!$AU$295)</x:f>
        <x:v>Not reviewed</x:v>
      </x:c>
      <x:c r="D2051" s="52" t="str">
        <x:f>IF('Deal_Master_Wide'!$AV$295="","",'Deal_Master_Wide'!$AV$295)</x:f>
        <x:v>Not assessed</x:v>
      </x:c>
      <x:c r="E2051" s="50" t="n">
        <x:v>0</x:v>
      </x:c>
      <x:c r="F2051" s="52" t="str">
        <x:f>IF(OR($C2051="High-confidence innovation-driven",$C2051="Medium-confidence innovation-driven"),1,IF($C2051="Clear alternative-rationale",0,""))</x:f>
      </x:c>
      <x:c r="G2051" s="52" t="str">
        <x:f>IF('Deal_Master_Wide'!$M$295="","",'Deal_Master_Wide'!$M$295)</x:f>
        <x:v>Review</x:v>
      </x:c>
      <x:c r="H2051" s="50" t="str">
        <x:v>Alvogen Inc</x:v>
      </x:c>
      <x:c r="I2051" s="50" t="str">
        <x:v>LaborMed Pharma SA</x:v>
      </x:c>
      <x:c r="J2051" s="50" t="n">
        <x:v>2012</x:v>
      </x:c>
      <x:c r="K2051" s="50" t="n">
        <x:v>2</x:v>
      </x:c>
      <x:c r="L2051" s="50" t="n">
        <x:v>2014</x:v>
      </x:c>
      <x:c r="M2051" s="50" t="n">
        <x:v>1</x:v>
      </x:c>
      <x:c r="N2051" s="50" t="n">
        <x:v>1</x:v>
      </x:c>
      <x:c r="O2051" s="52" t="str">
        <x:f>IF($F2051="","",$F2051*$M2051)</x:f>
      </x:c>
      <x:c r="P2051" s="54" t="str">
        <x:f>IF('Deal_Master_Wide'!$BU$295="","",'Deal_Master_Wide'!$BU$295)</x:f>
      </x:c>
      <x:c r="Q2051" s="54" t="str">
        <x:f>IF('Deal_Master_Wide'!$CB$295="","",'Deal_Master_Wide'!$CB$295)</x:f>
      </x:c>
      <x:c r="R2051" s="54" t="str">
        <x:f>IF('Deal_Master_Wide'!$CI$295="","",'Deal_Master_Wide'!$CI$295)</x:f>
      </x:c>
      <x:c r="S2051" s="54" t="str">
        <x:f>IF('Deal_Master_Wide'!$CP$295="","",'Deal_Master_Wide'!$CP$295)</x:f>
      </x:c>
      <x:c r="T2051" s="54" t="str">
        <x:f>IF('Deal_Master_Wide'!$CW$295="","",'Deal_Master_Wide'!$CW$295)</x:f>
      </x:c>
      <x:c r="U2051" s="54" t="str">
        <x:f>IF('Deal_Master_Wide'!$DD$295="","",'Deal_Master_Wide'!$DD$295)</x:f>
      </x:c>
      <x:c r="V2051" s="56" t="str">
        <x:f>IF('Deal_Master_Wide'!$DK$295="","",'Deal_Master_Wide'!$DK$295)</x:f>
      </x:c>
      <x:c r="W2051" s="56" t="str">
        <x:f>IF('Deal_Master_Wide'!$DR$295="","",'Deal_Master_Wide'!$DR$295)</x:f>
      </x:c>
      <x:c r="X2051" s="56" t="str">
        <x:f>IF('Deal_Master_Wide'!$DY$295="","",'Deal_Master_Wide'!$DY$295)</x:f>
      </x:c>
      <x:c r="Y2051" s="118" t="str">
        <x:f>IF('Deal_Master_Wide'!$EF$295="","",'Deal_Master_Wide'!$EF$295)</x:f>
      </x:c>
      <x:c r="Z2051" s="118" t="str">
        <x:f>IF('Deal_Master_Wide'!$EM$295="","",'Deal_Master_Wide'!$EM$295)</x:f>
      </x:c>
      <x:c r="AA2051" s="52" t="str">
        <x:f>IF('Deal_Master_Wide'!$AL$295="","",'Deal_Master_Wide'!$AL$295)</x:f>
        <x:v>Unknown</x:v>
      </x:c>
      <x:c r="AB2051" s="54" t="str">
        <x:f>IF('Deal_Master_Wide'!$AF$295="","",'Deal_Master_Wide'!$AF$295)</x:f>
      </x:c>
      <x:c r="AC2051" s="52" t="str">
        <x:f>IF(COUNT($P2051,$Q2051,$R2051,$S2051,$T2051,$U2051,$V2051,$W2051,$X2051)=9,"Yes","No")</x:f>
        <x:v>No</x:v>
      </x:c>
      <x:c r="AD2051" s="52" t="str">
        <x:f>IF(COUNT($Y2051,$Z2051)=2,"Yes","No")</x:f>
        <x:v>No</x:v>
      </x:c>
      <x:c r="AE2051" s="50" t="str"/>
      <x:c r="AF2051" t="str"/>
    </x:row>
    <x:row r="2052" ht="20" customHeight="1">
      <x:c r="A2052" s="50" t="str">
        <x:v>CTL-0293</x:v>
      </x:c>
      <x:c r="B2052" s="50" t="str">
        <x:v>Candidate alternative-rationale group</x:v>
      </x:c>
      <x:c r="C2052" s="52" t="str">
        <x:f>IF('Deal_Master_Wide'!$AU$295="","",'Deal_Master_Wide'!$AU$295)</x:f>
        <x:v>Not reviewed</x:v>
      </x:c>
      <x:c r="D2052" s="52" t="str">
        <x:f>IF('Deal_Master_Wide'!$AV$295="","",'Deal_Master_Wide'!$AV$295)</x:f>
        <x:v>Not assessed</x:v>
      </x:c>
      <x:c r="E2052" s="50" t="n">
        <x:v>0</x:v>
      </x:c>
      <x:c r="F2052" s="52" t="str">
        <x:f>IF(OR($C2052="High-confidence innovation-driven",$C2052="Medium-confidence innovation-driven"),1,IF($C2052="Clear alternative-rationale",0,""))</x:f>
      </x:c>
      <x:c r="G2052" s="52" t="str">
        <x:f>IF('Deal_Master_Wide'!$M$295="","",'Deal_Master_Wide'!$M$295)</x:f>
        <x:v>Review</x:v>
      </x:c>
      <x:c r="H2052" s="50" t="str">
        <x:v>Alvogen Inc</x:v>
      </x:c>
      <x:c r="I2052" s="50" t="str">
        <x:v>LaborMed Pharma SA</x:v>
      </x:c>
      <x:c r="J2052" s="50" t="n">
        <x:v>2012</x:v>
      </x:c>
      <x:c r="K2052" s="50" t="n">
        <x:v>3</x:v>
      </x:c>
      <x:c r="L2052" s="50" t="n">
        <x:v>2015</x:v>
      </x:c>
      <x:c r="M2052" s="50" t="n">
        <x:v>1</x:v>
      </x:c>
      <x:c r="N2052" s="50" t="n">
        <x:v>1</x:v>
      </x:c>
      <x:c r="O2052" s="52" t="str">
        <x:f>IF($F2052="","",$F2052*$M2052)</x:f>
      </x:c>
      <x:c r="P2052" s="54" t="str">
        <x:f>IF('Deal_Master_Wide'!$BV$295="","",'Deal_Master_Wide'!$BV$295)</x:f>
      </x:c>
      <x:c r="Q2052" s="54" t="str">
        <x:f>IF('Deal_Master_Wide'!$CC$295="","",'Deal_Master_Wide'!$CC$295)</x:f>
      </x:c>
      <x:c r="R2052" s="54" t="str">
        <x:f>IF('Deal_Master_Wide'!$CJ$295="","",'Deal_Master_Wide'!$CJ$295)</x:f>
      </x:c>
      <x:c r="S2052" s="54" t="str">
        <x:f>IF('Deal_Master_Wide'!$CQ$295="","",'Deal_Master_Wide'!$CQ$295)</x:f>
      </x:c>
      <x:c r="T2052" s="54" t="str">
        <x:f>IF('Deal_Master_Wide'!$CX$295="","",'Deal_Master_Wide'!$CX$295)</x:f>
      </x:c>
      <x:c r="U2052" s="54" t="str">
        <x:f>IF('Deal_Master_Wide'!$DE$295="","",'Deal_Master_Wide'!$DE$295)</x:f>
      </x:c>
      <x:c r="V2052" s="56" t="str">
        <x:f>IF('Deal_Master_Wide'!$DL$295="","",'Deal_Master_Wide'!$DL$295)</x:f>
      </x:c>
      <x:c r="W2052" s="56" t="str">
        <x:f>IF('Deal_Master_Wide'!$DS$295="","",'Deal_Master_Wide'!$DS$295)</x:f>
      </x:c>
      <x:c r="X2052" s="56" t="str">
        <x:f>IF('Deal_Master_Wide'!$DZ$295="","",'Deal_Master_Wide'!$DZ$295)</x:f>
      </x:c>
      <x:c r="Y2052" s="118" t="str">
        <x:f>IF('Deal_Master_Wide'!$EG$295="","",'Deal_Master_Wide'!$EG$295)</x:f>
      </x:c>
      <x:c r="Z2052" s="118" t="str">
        <x:f>IF('Deal_Master_Wide'!$EN$295="","",'Deal_Master_Wide'!$EN$295)</x:f>
      </x:c>
      <x:c r="AA2052" s="52" t="str">
        <x:f>IF('Deal_Master_Wide'!$AL$295="","",'Deal_Master_Wide'!$AL$295)</x:f>
        <x:v>Unknown</x:v>
      </x:c>
      <x:c r="AB2052" s="54" t="str">
        <x:f>IF('Deal_Master_Wide'!$AF$295="","",'Deal_Master_Wide'!$AF$295)</x:f>
      </x:c>
      <x:c r="AC2052" s="52" t="str">
        <x:f>IF(COUNT($P2052,$Q2052,$R2052,$S2052,$T2052,$U2052,$V2052,$W2052,$X2052)=9,"Yes","No")</x:f>
        <x:v>No</x:v>
      </x:c>
      <x:c r="AD2052" s="52" t="str">
        <x:f>IF(COUNT($Y2052,$Z2052)=2,"Yes","No")</x:f>
        <x:v>No</x:v>
      </x:c>
      <x:c r="AE2052" s="50" t="str"/>
      <x:c r="AF2052" t="str"/>
    </x:row>
    <x:row r="2053" ht="20" customHeight="1">
      <x:c r="A2053" s="50" t="str">
        <x:v>CTL-0294</x:v>
      </x:c>
      <x:c r="B2053" s="50" t="str">
        <x:v>Candidate alternative-rationale group</x:v>
      </x:c>
      <x:c r="C2053" s="52" t="str">
        <x:f>IF('Deal_Master_Wide'!$AU$296="","",'Deal_Master_Wide'!$AU$296)</x:f>
        <x:v>Not reviewed</x:v>
      </x:c>
      <x:c r="D2053" s="52" t="str">
        <x:f>IF('Deal_Master_Wide'!$AV$296="","",'Deal_Master_Wide'!$AV$296)</x:f>
        <x:v>Not assessed</x:v>
      </x:c>
      <x:c r="E2053" s="50" t="n">
        <x:v>0</x:v>
      </x:c>
      <x:c r="F2053" s="52" t="str">
        <x:f>IF(OR($C2053="High-confidence innovation-driven",$C2053="Medium-confidence innovation-driven"),1,IF($C2053="Clear alternative-rationale",0,""))</x:f>
      </x:c>
      <x:c r="G2053" s="52" t="str">
        <x:f>IF('Deal_Master_Wide'!$M$296="","",'Deal_Master_Wide'!$M$296)</x:f>
        <x:v>Review</x:v>
      </x:c>
      <x:c r="H2053" s="50" t="str"/>
      <x:c r="I2053" s="50" t="str">
        <x:v>Angelini Pharma SpA; Alcavis HDC LLC</x:v>
      </x:c>
      <x:c r="J2053" s="50" t="n">
        <x:v>2013</x:v>
      </x:c>
      <x:c r="K2053" s="50" t="n">
        <x:v>-3</x:v>
      </x:c>
      <x:c r="L2053" s="50" t="n">
        <x:v>2010</x:v>
      </x:c>
      <x:c r="M2053" s="50" t="n">
        <x:v>0</x:v>
      </x:c>
      <x:c r="N2053" s="50" t="n">
        <x:v>0</x:v>
      </x:c>
      <x:c r="O2053" s="52" t="str">
        <x:f>IF($F2053="","",$F2053*$M2053)</x:f>
      </x:c>
      <x:c r="P2053" s="54" t="str">
        <x:f>IF('Deal_Master_Wide'!$BP$296="","",'Deal_Master_Wide'!$BP$296)</x:f>
      </x:c>
      <x:c r="Q2053" s="54" t="str">
        <x:f>IF('Deal_Master_Wide'!$BW$296="","",'Deal_Master_Wide'!$BW$296)</x:f>
      </x:c>
      <x:c r="R2053" s="54" t="str">
        <x:f>IF('Deal_Master_Wide'!$CD$296="","",'Deal_Master_Wide'!$CD$296)</x:f>
      </x:c>
      <x:c r="S2053" s="54" t="str">
        <x:f>IF('Deal_Master_Wide'!$CK$296="","",'Deal_Master_Wide'!$CK$296)</x:f>
      </x:c>
      <x:c r="T2053" s="54" t="str">
        <x:f>IF('Deal_Master_Wide'!$CR$296="","",'Deal_Master_Wide'!$CR$296)</x:f>
      </x:c>
      <x:c r="U2053" s="54" t="str">
        <x:f>IF('Deal_Master_Wide'!$CY$296="","",'Deal_Master_Wide'!$CY$296)</x:f>
      </x:c>
      <x:c r="V2053" s="56" t="str">
        <x:f>IF('Deal_Master_Wide'!$DF$296="","",'Deal_Master_Wide'!$DF$296)</x:f>
      </x:c>
      <x:c r="W2053" s="56" t="str">
        <x:f>IF('Deal_Master_Wide'!$DM$296="","",'Deal_Master_Wide'!$DM$296)</x:f>
      </x:c>
      <x:c r="X2053" s="56" t="str">
        <x:f>IF('Deal_Master_Wide'!$DT$296="","",'Deal_Master_Wide'!$DT$296)</x:f>
      </x:c>
      <x:c r="Y2053" s="118" t="str">
        <x:f>IF('Deal_Master_Wide'!$EA$296="","",'Deal_Master_Wide'!$EA$296)</x:f>
      </x:c>
      <x:c r="Z2053" s="118" t="str">
        <x:f>IF('Deal_Master_Wide'!$EH$296="","",'Deal_Master_Wide'!$EH$296)</x:f>
      </x:c>
      <x:c r="AA2053" s="52" t="str">
        <x:f>IF('Deal_Master_Wide'!$AL$296="","",'Deal_Master_Wide'!$AL$296)</x:f>
        <x:v>Unknown</x:v>
      </x:c>
      <x:c r="AB2053" s="54" t="str">
        <x:f>IF('Deal_Master_Wide'!$AF$296="","",'Deal_Master_Wide'!$AF$296)</x:f>
      </x:c>
      <x:c r="AC2053" s="52" t="str">
        <x:f>IF(COUNT($P2053,$Q2053,$R2053,$S2053,$T2053,$U2053,$V2053,$W2053,$X2053)=9,"Yes","No")</x:f>
        <x:v>No</x:v>
      </x:c>
      <x:c r="AD2053" s="52" t="str">
        <x:f>IF(COUNT($Y2053,$Z2053)=2,"Yes","No")</x:f>
        <x:v>No</x:v>
      </x:c>
      <x:c r="AE2053" s="50" t="str"/>
      <x:c r="AF2053" t="str"/>
    </x:row>
    <x:row r="2054" ht="20" customHeight="1">
      <x:c r="A2054" s="50" t="str">
        <x:v>CTL-0294</x:v>
      </x:c>
      <x:c r="B2054" s="50" t="str">
        <x:v>Candidate alternative-rationale group</x:v>
      </x:c>
      <x:c r="C2054" s="52" t="str">
        <x:f>IF('Deal_Master_Wide'!$AU$296="","",'Deal_Master_Wide'!$AU$296)</x:f>
        <x:v>Not reviewed</x:v>
      </x:c>
      <x:c r="D2054" s="52" t="str">
        <x:f>IF('Deal_Master_Wide'!$AV$296="","",'Deal_Master_Wide'!$AV$296)</x:f>
        <x:v>Not assessed</x:v>
      </x:c>
      <x:c r="E2054" s="50" t="n">
        <x:v>0</x:v>
      </x:c>
      <x:c r="F2054" s="52" t="str">
        <x:f>IF(OR($C2054="High-confidence innovation-driven",$C2054="Medium-confidence innovation-driven"),1,IF($C2054="Clear alternative-rationale",0,""))</x:f>
      </x:c>
      <x:c r="G2054" s="52" t="str">
        <x:f>IF('Deal_Master_Wide'!$M$296="","",'Deal_Master_Wide'!$M$296)</x:f>
        <x:v>Review</x:v>
      </x:c>
      <x:c r="H2054" s="50" t="str"/>
      <x:c r="I2054" s="50" t="str">
        <x:v>Angelini Pharma SpA; Alcavis HDC LLC</x:v>
      </x:c>
      <x:c r="J2054" s="50" t="n">
        <x:v>2013</x:v>
      </x:c>
      <x:c r="K2054" s="50" t="n">
        <x:v>-2</x:v>
      </x:c>
      <x:c r="L2054" s="50" t="n">
        <x:v>2011</x:v>
      </x:c>
      <x:c r="M2054" s="50" t="n">
        <x:v>0</x:v>
      </x:c>
      <x:c r="N2054" s="50" t="n">
        <x:v>0</x:v>
      </x:c>
      <x:c r="O2054" s="52" t="str">
        <x:f>IF($F2054="","",$F2054*$M2054)</x:f>
      </x:c>
      <x:c r="P2054" s="54" t="str">
        <x:f>IF('Deal_Master_Wide'!$BQ$296="","",'Deal_Master_Wide'!$BQ$296)</x:f>
      </x:c>
      <x:c r="Q2054" s="54" t="str">
        <x:f>IF('Deal_Master_Wide'!$BX$296="","",'Deal_Master_Wide'!$BX$296)</x:f>
      </x:c>
      <x:c r="R2054" s="54" t="str">
        <x:f>IF('Deal_Master_Wide'!$CE$296="","",'Deal_Master_Wide'!$CE$296)</x:f>
      </x:c>
      <x:c r="S2054" s="54" t="str">
        <x:f>IF('Deal_Master_Wide'!$CL$296="","",'Deal_Master_Wide'!$CL$296)</x:f>
      </x:c>
      <x:c r="T2054" s="54" t="str">
        <x:f>IF('Deal_Master_Wide'!$CS$296="","",'Deal_Master_Wide'!$CS$296)</x:f>
      </x:c>
      <x:c r="U2054" s="54" t="str">
        <x:f>IF('Deal_Master_Wide'!$CZ$296="","",'Deal_Master_Wide'!$CZ$296)</x:f>
      </x:c>
      <x:c r="V2054" s="56" t="str">
        <x:f>IF('Deal_Master_Wide'!$DG$296="","",'Deal_Master_Wide'!$DG$296)</x:f>
      </x:c>
      <x:c r="W2054" s="56" t="str">
        <x:f>IF('Deal_Master_Wide'!$DN$296="","",'Deal_Master_Wide'!$DN$296)</x:f>
      </x:c>
      <x:c r="X2054" s="56" t="str">
        <x:f>IF('Deal_Master_Wide'!$DU$296="","",'Deal_Master_Wide'!$DU$296)</x:f>
      </x:c>
      <x:c r="Y2054" s="118" t="str">
        <x:f>IF('Deal_Master_Wide'!$EB$296="","",'Deal_Master_Wide'!$EB$296)</x:f>
      </x:c>
      <x:c r="Z2054" s="118" t="str">
        <x:f>IF('Deal_Master_Wide'!$EI$296="","",'Deal_Master_Wide'!$EI$296)</x:f>
      </x:c>
      <x:c r="AA2054" s="52" t="str">
        <x:f>IF('Deal_Master_Wide'!$AL$296="","",'Deal_Master_Wide'!$AL$296)</x:f>
        <x:v>Unknown</x:v>
      </x:c>
      <x:c r="AB2054" s="54" t="str">
        <x:f>IF('Deal_Master_Wide'!$AF$296="","",'Deal_Master_Wide'!$AF$296)</x:f>
      </x:c>
      <x:c r="AC2054" s="52" t="str">
        <x:f>IF(COUNT($P2054,$Q2054,$R2054,$S2054,$T2054,$U2054,$V2054,$W2054,$X2054)=9,"Yes","No")</x:f>
        <x:v>No</x:v>
      </x:c>
      <x:c r="AD2054" s="52" t="str">
        <x:f>IF(COUNT($Y2054,$Z2054)=2,"Yes","No")</x:f>
        <x:v>No</x:v>
      </x:c>
      <x:c r="AE2054" s="50" t="str"/>
      <x:c r="AF2054" t="str"/>
    </x:row>
    <x:row r="2055" ht="20" customHeight="1">
      <x:c r="A2055" s="50" t="str">
        <x:v>CTL-0294</x:v>
      </x:c>
      <x:c r="B2055" s="50" t="str">
        <x:v>Candidate alternative-rationale group</x:v>
      </x:c>
      <x:c r="C2055" s="52" t="str">
        <x:f>IF('Deal_Master_Wide'!$AU$296="","",'Deal_Master_Wide'!$AU$296)</x:f>
        <x:v>Not reviewed</x:v>
      </x:c>
      <x:c r="D2055" s="52" t="str">
        <x:f>IF('Deal_Master_Wide'!$AV$296="","",'Deal_Master_Wide'!$AV$296)</x:f>
        <x:v>Not assessed</x:v>
      </x:c>
      <x:c r="E2055" s="50" t="n">
        <x:v>0</x:v>
      </x:c>
      <x:c r="F2055" s="52" t="str">
        <x:f>IF(OR($C2055="High-confidence innovation-driven",$C2055="Medium-confidence innovation-driven"),1,IF($C2055="Clear alternative-rationale",0,""))</x:f>
      </x:c>
      <x:c r="G2055" s="52" t="str">
        <x:f>IF('Deal_Master_Wide'!$M$296="","",'Deal_Master_Wide'!$M$296)</x:f>
        <x:v>Review</x:v>
      </x:c>
      <x:c r="H2055" s="50" t="str"/>
      <x:c r="I2055" s="50" t="str">
        <x:v>Angelini Pharma SpA; Alcavis HDC LLC</x:v>
      </x:c>
      <x:c r="J2055" s="50" t="n">
        <x:v>2013</x:v>
      </x:c>
      <x:c r="K2055" s="50" t="n">
        <x:v>-1</x:v>
      </x:c>
      <x:c r="L2055" s="50" t="n">
        <x:v>2012</x:v>
      </x:c>
      <x:c r="M2055" s="50" t="n">
        <x:v>0</x:v>
      </x:c>
      <x:c r="N2055" s="50" t="n">
        <x:v>0</x:v>
      </x:c>
      <x:c r="O2055" s="52" t="str">
        <x:f>IF($F2055="","",$F2055*$M2055)</x:f>
      </x:c>
      <x:c r="P2055" s="54" t="str">
        <x:f>IF('Deal_Master_Wide'!$BR$296="","",'Deal_Master_Wide'!$BR$296)</x:f>
      </x:c>
      <x:c r="Q2055" s="54" t="str">
        <x:f>IF('Deal_Master_Wide'!$BY$296="","",'Deal_Master_Wide'!$BY$296)</x:f>
      </x:c>
      <x:c r="R2055" s="54" t="str">
        <x:f>IF('Deal_Master_Wide'!$CF$296="","",'Deal_Master_Wide'!$CF$296)</x:f>
      </x:c>
      <x:c r="S2055" s="54" t="str">
        <x:f>IF('Deal_Master_Wide'!$CM$296="","",'Deal_Master_Wide'!$CM$296)</x:f>
      </x:c>
      <x:c r="T2055" s="54" t="str">
        <x:f>IF('Deal_Master_Wide'!$CT$296="","",'Deal_Master_Wide'!$CT$296)</x:f>
      </x:c>
      <x:c r="U2055" s="54" t="str">
        <x:f>IF('Deal_Master_Wide'!$DA$296="","",'Deal_Master_Wide'!$DA$296)</x:f>
      </x:c>
      <x:c r="V2055" s="56" t="str">
        <x:f>IF('Deal_Master_Wide'!$DH$296="","",'Deal_Master_Wide'!$DH$296)</x:f>
      </x:c>
      <x:c r="W2055" s="56" t="str">
        <x:f>IF('Deal_Master_Wide'!$DO$296="","",'Deal_Master_Wide'!$DO$296)</x:f>
      </x:c>
      <x:c r="X2055" s="56" t="str">
        <x:f>IF('Deal_Master_Wide'!$DV$296="","",'Deal_Master_Wide'!$DV$296)</x:f>
      </x:c>
      <x:c r="Y2055" s="118" t="str">
        <x:f>IF('Deal_Master_Wide'!$EC$296="","",'Deal_Master_Wide'!$EC$296)</x:f>
      </x:c>
      <x:c r="Z2055" s="118" t="str">
        <x:f>IF('Deal_Master_Wide'!$EJ$296="","",'Deal_Master_Wide'!$EJ$296)</x:f>
      </x:c>
      <x:c r="AA2055" s="52" t="str">
        <x:f>IF('Deal_Master_Wide'!$AL$296="","",'Deal_Master_Wide'!$AL$296)</x:f>
        <x:v>Unknown</x:v>
      </x:c>
      <x:c r="AB2055" s="54" t="str">
        <x:f>IF('Deal_Master_Wide'!$AF$296="","",'Deal_Master_Wide'!$AF$296)</x:f>
      </x:c>
      <x:c r="AC2055" s="52" t="str">
        <x:f>IF(COUNT($P2055,$Q2055,$R2055,$S2055,$T2055,$U2055,$V2055,$W2055,$X2055)=9,"Yes","No")</x:f>
        <x:v>No</x:v>
      </x:c>
      <x:c r="AD2055" s="52" t="str">
        <x:f>IF(COUNT($Y2055,$Z2055)=2,"Yes","No")</x:f>
        <x:v>No</x:v>
      </x:c>
      <x:c r="AE2055" s="50" t="str"/>
      <x:c r="AF2055" t="str"/>
    </x:row>
    <x:row r="2056" ht="20" customHeight="1">
      <x:c r="A2056" s="50" t="str">
        <x:v>CTL-0294</x:v>
      </x:c>
      <x:c r="B2056" s="50" t="str">
        <x:v>Candidate alternative-rationale group</x:v>
      </x:c>
      <x:c r="C2056" s="52" t="str">
        <x:f>IF('Deal_Master_Wide'!$AU$296="","",'Deal_Master_Wide'!$AU$296)</x:f>
        <x:v>Not reviewed</x:v>
      </x:c>
      <x:c r="D2056" s="52" t="str">
        <x:f>IF('Deal_Master_Wide'!$AV$296="","",'Deal_Master_Wide'!$AV$296)</x:f>
        <x:v>Not assessed</x:v>
      </x:c>
      <x:c r="E2056" s="50" t="n">
        <x:v>0</x:v>
      </x:c>
      <x:c r="F2056" s="52" t="str">
        <x:f>IF(OR($C2056="High-confidence innovation-driven",$C2056="Medium-confidence innovation-driven"),1,IF($C2056="Clear alternative-rationale",0,""))</x:f>
      </x:c>
      <x:c r="G2056" s="52" t="str">
        <x:f>IF('Deal_Master_Wide'!$M$296="","",'Deal_Master_Wide'!$M$296)</x:f>
        <x:v>Review</x:v>
      </x:c>
      <x:c r="H2056" s="50" t="str"/>
      <x:c r="I2056" s="50" t="str">
        <x:v>Angelini Pharma SpA; Alcavis HDC LLC</x:v>
      </x:c>
      <x:c r="J2056" s="50" t="n">
        <x:v>2013</x:v>
      </x:c>
      <x:c r="K2056" s="50" t="n">
        <x:v>0</x:v>
      </x:c>
      <x:c r="L2056" s="50" t="n">
        <x:v>2013</x:v>
      </x:c>
      <x:c r="M2056" s="50" t="n">
        <x:v>0</x:v>
      </x:c>
      <x:c r="N2056" s="50" t="n">
        <x:v>1</x:v>
      </x:c>
      <x:c r="O2056" s="52" t="str">
        <x:f>IF($F2056="","",$F2056*$M2056)</x:f>
      </x:c>
      <x:c r="P2056" s="54" t="str">
        <x:f>IF('Deal_Master_Wide'!$BS$296="","",'Deal_Master_Wide'!$BS$296)</x:f>
      </x:c>
      <x:c r="Q2056" s="54" t="str">
        <x:f>IF('Deal_Master_Wide'!$BZ$296="","",'Deal_Master_Wide'!$BZ$296)</x:f>
      </x:c>
      <x:c r="R2056" s="54" t="str">
        <x:f>IF('Deal_Master_Wide'!$CG$296="","",'Deal_Master_Wide'!$CG$296)</x:f>
      </x:c>
      <x:c r="S2056" s="54" t="str">
        <x:f>IF('Deal_Master_Wide'!$CN$296="","",'Deal_Master_Wide'!$CN$296)</x:f>
      </x:c>
      <x:c r="T2056" s="54" t="str">
        <x:f>IF('Deal_Master_Wide'!$CU$296="","",'Deal_Master_Wide'!$CU$296)</x:f>
      </x:c>
      <x:c r="U2056" s="54" t="str">
        <x:f>IF('Deal_Master_Wide'!$DB$296="","",'Deal_Master_Wide'!$DB$296)</x:f>
      </x:c>
      <x:c r="V2056" s="56" t="str">
        <x:f>IF('Deal_Master_Wide'!$DI$296="","",'Deal_Master_Wide'!$DI$296)</x:f>
      </x:c>
      <x:c r="W2056" s="56" t="str">
        <x:f>IF('Deal_Master_Wide'!$DP$296="","",'Deal_Master_Wide'!$DP$296)</x:f>
      </x:c>
      <x:c r="X2056" s="56" t="str">
        <x:f>IF('Deal_Master_Wide'!$DW$296="","",'Deal_Master_Wide'!$DW$296)</x:f>
      </x:c>
      <x:c r="Y2056" s="118" t="str">
        <x:f>IF('Deal_Master_Wide'!$ED$296="","",'Deal_Master_Wide'!$ED$296)</x:f>
      </x:c>
      <x:c r="Z2056" s="118" t="str">
        <x:f>IF('Deal_Master_Wide'!$EK$296="","",'Deal_Master_Wide'!$EK$296)</x:f>
      </x:c>
      <x:c r="AA2056" s="52" t="str">
        <x:f>IF('Deal_Master_Wide'!$AL$296="","",'Deal_Master_Wide'!$AL$296)</x:f>
        <x:v>Unknown</x:v>
      </x:c>
      <x:c r="AB2056" s="54" t="str">
        <x:f>IF('Deal_Master_Wide'!$AF$296="","",'Deal_Master_Wide'!$AF$296)</x:f>
      </x:c>
      <x:c r="AC2056" s="52" t="str">
        <x:f>IF(COUNT($P2056,$Q2056,$R2056,$S2056,$T2056,$U2056,$V2056,$W2056,$X2056)=9,"Yes","No")</x:f>
        <x:v>No</x:v>
      </x:c>
      <x:c r="AD2056" s="52" t="str">
        <x:f>IF(COUNT($Y2056,$Z2056)=2,"Yes","No")</x:f>
        <x:v>No</x:v>
      </x:c>
      <x:c r="AE2056" s="50" t="str"/>
      <x:c r="AF2056" t="str"/>
    </x:row>
    <x:row r="2057" ht="20" customHeight="1">
      <x:c r="A2057" s="50" t="str">
        <x:v>CTL-0294</x:v>
      </x:c>
      <x:c r="B2057" s="50" t="str">
        <x:v>Candidate alternative-rationale group</x:v>
      </x:c>
      <x:c r="C2057" s="52" t="str">
        <x:f>IF('Deal_Master_Wide'!$AU$296="","",'Deal_Master_Wide'!$AU$296)</x:f>
        <x:v>Not reviewed</x:v>
      </x:c>
      <x:c r="D2057" s="52" t="str">
        <x:f>IF('Deal_Master_Wide'!$AV$296="","",'Deal_Master_Wide'!$AV$296)</x:f>
        <x:v>Not assessed</x:v>
      </x:c>
      <x:c r="E2057" s="50" t="n">
        <x:v>0</x:v>
      </x:c>
      <x:c r="F2057" s="52" t="str">
        <x:f>IF(OR($C2057="High-confidence innovation-driven",$C2057="Medium-confidence innovation-driven"),1,IF($C2057="Clear alternative-rationale",0,""))</x:f>
      </x:c>
      <x:c r="G2057" s="52" t="str">
        <x:f>IF('Deal_Master_Wide'!$M$296="","",'Deal_Master_Wide'!$M$296)</x:f>
        <x:v>Review</x:v>
      </x:c>
      <x:c r="H2057" s="50" t="str"/>
      <x:c r="I2057" s="50" t="str">
        <x:v>Angelini Pharma SpA; Alcavis HDC LLC</x:v>
      </x:c>
      <x:c r="J2057" s="50" t="n">
        <x:v>2013</x:v>
      </x:c>
      <x:c r="K2057" s="50" t="n">
        <x:v>1</x:v>
      </x:c>
      <x:c r="L2057" s="50" t="n">
        <x:v>2014</x:v>
      </x:c>
      <x:c r="M2057" s="50" t="n">
        <x:v>1</x:v>
      </x:c>
      <x:c r="N2057" s="50" t="n">
        <x:v>1</x:v>
      </x:c>
      <x:c r="O2057" s="52" t="str">
        <x:f>IF($F2057="","",$F2057*$M2057)</x:f>
      </x:c>
      <x:c r="P2057" s="54" t="str">
        <x:f>IF('Deal_Master_Wide'!$BT$296="","",'Deal_Master_Wide'!$BT$296)</x:f>
      </x:c>
      <x:c r="Q2057" s="54" t="str">
        <x:f>IF('Deal_Master_Wide'!$CA$296="","",'Deal_Master_Wide'!$CA$296)</x:f>
      </x:c>
      <x:c r="R2057" s="54" t="str">
        <x:f>IF('Deal_Master_Wide'!$CH$296="","",'Deal_Master_Wide'!$CH$296)</x:f>
      </x:c>
      <x:c r="S2057" s="54" t="str">
        <x:f>IF('Deal_Master_Wide'!$CO$296="","",'Deal_Master_Wide'!$CO$296)</x:f>
      </x:c>
      <x:c r="T2057" s="54" t="str">
        <x:f>IF('Deal_Master_Wide'!$CV$296="","",'Deal_Master_Wide'!$CV$296)</x:f>
      </x:c>
      <x:c r="U2057" s="54" t="str">
        <x:f>IF('Deal_Master_Wide'!$DC$296="","",'Deal_Master_Wide'!$DC$296)</x:f>
      </x:c>
      <x:c r="V2057" s="56" t="str">
        <x:f>IF('Deal_Master_Wide'!$DJ$296="","",'Deal_Master_Wide'!$DJ$296)</x:f>
      </x:c>
      <x:c r="W2057" s="56" t="str">
        <x:f>IF('Deal_Master_Wide'!$DQ$296="","",'Deal_Master_Wide'!$DQ$296)</x:f>
      </x:c>
      <x:c r="X2057" s="56" t="str">
        <x:f>IF('Deal_Master_Wide'!$DX$296="","",'Deal_Master_Wide'!$DX$296)</x:f>
      </x:c>
      <x:c r="Y2057" s="118" t="str">
        <x:f>IF('Deal_Master_Wide'!$EE$296="","",'Deal_Master_Wide'!$EE$296)</x:f>
      </x:c>
      <x:c r="Z2057" s="118" t="str">
        <x:f>IF('Deal_Master_Wide'!$EL$296="","",'Deal_Master_Wide'!$EL$296)</x:f>
      </x:c>
      <x:c r="AA2057" s="52" t="str">
        <x:f>IF('Deal_Master_Wide'!$AL$296="","",'Deal_Master_Wide'!$AL$296)</x:f>
        <x:v>Unknown</x:v>
      </x:c>
      <x:c r="AB2057" s="54" t="str">
        <x:f>IF('Deal_Master_Wide'!$AF$296="","",'Deal_Master_Wide'!$AF$296)</x:f>
      </x:c>
      <x:c r="AC2057" s="52" t="str">
        <x:f>IF(COUNT($P2057,$Q2057,$R2057,$S2057,$T2057,$U2057,$V2057,$W2057,$X2057)=9,"Yes","No")</x:f>
        <x:v>No</x:v>
      </x:c>
      <x:c r="AD2057" s="52" t="str">
        <x:f>IF(COUNT($Y2057,$Z2057)=2,"Yes","No")</x:f>
        <x:v>No</x:v>
      </x:c>
      <x:c r="AE2057" s="50" t="str"/>
      <x:c r="AF2057" t="str"/>
    </x:row>
    <x:row r="2058" ht="20" customHeight="1">
      <x:c r="A2058" s="50" t="str">
        <x:v>CTL-0294</x:v>
      </x:c>
      <x:c r="B2058" s="50" t="str">
        <x:v>Candidate alternative-rationale group</x:v>
      </x:c>
      <x:c r="C2058" s="52" t="str">
        <x:f>IF('Deal_Master_Wide'!$AU$296="","",'Deal_Master_Wide'!$AU$296)</x:f>
        <x:v>Not reviewed</x:v>
      </x:c>
      <x:c r="D2058" s="52" t="str">
        <x:f>IF('Deal_Master_Wide'!$AV$296="","",'Deal_Master_Wide'!$AV$296)</x:f>
        <x:v>Not assessed</x:v>
      </x:c>
      <x:c r="E2058" s="50" t="n">
        <x:v>0</x:v>
      </x:c>
      <x:c r="F2058" s="52" t="str">
        <x:f>IF(OR($C2058="High-confidence innovation-driven",$C2058="Medium-confidence innovation-driven"),1,IF($C2058="Clear alternative-rationale",0,""))</x:f>
      </x:c>
      <x:c r="G2058" s="52" t="str">
        <x:f>IF('Deal_Master_Wide'!$M$296="","",'Deal_Master_Wide'!$M$296)</x:f>
        <x:v>Review</x:v>
      </x:c>
      <x:c r="H2058" s="50" t="str"/>
      <x:c r="I2058" s="50" t="str">
        <x:v>Angelini Pharma SpA; Alcavis HDC LLC</x:v>
      </x:c>
      <x:c r="J2058" s="50" t="n">
        <x:v>2013</x:v>
      </x:c>
      <x:c r="K2058" s="50" t="n">
        <x:v>2</x:v>
      </x:c>
      <x:c r="L2058" s="50" t="n">
        <x:v>2015</x:v>
      </x:c>
      <x:c r="M2058" s="50" t="n">
        <x:v>1</x:v>
      </x:c>
      <x:c r="N2058" s="50" t="n">
        <x:v>1</x:v>
      </x:c>
      <x:c r="O2058" s="52" t="str">
        <x:f>IF($F2058="","",$F2058*$M2058)</x:f>
      </x:c>
      <x:c r="P2058" s="54" t="str">
        <x:f>IF('Deal_Master_Wide'!$BU$296="","",'Deal_Master_Wide'!$BU$296)</x:f>
      </x:c>
      <x:c r="Q2058" s="54" t="str">
        <x:f>IF('Deal_Master_Wide'!$CB$296="","",'Deal_Master_Wide'!$CB$296)</x:f>
      </x:c>
      <x:c r="R2058" s="54" t="str">
        <x:f>IF('Deal_Master_Wide'!$CI$296="","",'Deal_Master_Wide'!$CI$296)</x:f>
      </x:c>
      <x:c r="S2058" s="54" t="str">
        <x:f>IF('Deal_Master_Wide'!$CP$296="","",'Deal_Master_Wide'!$CP$296)</x:f>
      </x:c>
      <x:c r="T2058" s="54" t="str">
        <x:f>IF('Deal_Master_Wide'!$CW$296="","",'Deal_Master_Wide'!$CW$296)</x:f>
      </x:c>
      <x:c r="U2058" s="54" t="str">
        <x:f>IF('Deal_Master_Wide'!$DD$296="","",'Deal_Master_Wide'!$DD$296)</x:f>
      </x:c>
      <x:c r="V2058" s="56" t="str">
        <x:f>IF('Deal_Master_Wide'!$DK$296="","",'Deal_Master_Wide'!$DK$296)</x:f>
      </x:c>
      <x:c r="W2058" s="56" t="str">
        <x:f>IF('Deal_Master_Wide'!$DR$296="","",'Deal_Master_Wide'!$DR$296)</x:f>
      </x:c>
      <x:c r="X2058" s="56" t="str">
        <x:f>IF('Deal_Master_Wide'!$DY$296="","",'Deal_Master_Wide'!$DY$296)</x:f>
      </x:c>
      <x:c r="Y2058" s="118" t="str">
        <x:f>IF('Deal_Master_Wide'!$EF$296="","",'Deal_Master_Wide'!$EF$296)</x:f>
      </x:c>
      <x:c r="Z2058" s="118" t="str">
        <x:f>IF('Deal_Master_Wide'!$EM$296="","",'Deal_Master_Wide'!$EM$296)</x:f>
      </x:c>
      <x:c r="AA2058" s="52" t="str">
        <x:f>IF('Deal_Master_Wide'!$AL$296="","",'Deal_Master_Wide'!$AL$296)</x:f>
        <x:v>Unknown</x:v>
      </x:c>
      <x:c r="AB2058" s="54" t="str">
        <x:f>IF('Deal_Master_Wide'!$AF$296="","",'Deal_Master_Wide'!$AF$296)</x:f>
      </x:c>
      <x:c r="AC2058" s="52" t="str">
        <x:f>IF(COUNT($P2058,$Q2058,$R2058,$S2058,$T2058,$U2058,$V2058,$W2058,$X2058)=9,"Yes","No")</x:f>
        <x:v>No</x:v>
      </x:c>
      <x:c r="AD2058" s="52" t="str">
        <x:f>IF(COUNT($Y2058,$Z2058)=2,"Yes","No")</x:f>
        <x:v>No</x:v>
      </x:c>
      <x:c r="AE2058" s="50" t="str"/>
      <x:c r="AF2058" t="str"/>
    </x:row>
    <x:row r="2059" ht="20" customHeight="1">
      <x:c r="A2059" s="50" t="str">
        <x:v>CTL-0294</x:v>
      </x:c>
      <x:c r="B2059" s="50" t="str">
        <x:v>Candidate alternative-rationale group</x:v>
      </x:c>
      <x:c r="C2059" s="52" t="str">
        <x:f>IF('Deal_Master_Wide'!$AU$296="","",'Deal_Master_Wide'!$AU$296)</x:f>
        <x:v>Not reviewed</x:v>
      </x:c>
      <x:c r="D2059" s="52" t="str">
        <x:f>IF('Deal_Master_Wide'!$AV$296="","",'Deal_Master_Wide'!$AV$296)</x:f>
        <x:v>Not assessed</x:v>
      </x:c>
      <x:c r="E2059" s="50" t="n">
        <x:v>0</x:v>
      </x:c>
      <x:c r="F2059" s="52" t="str">
        <x:f>IF(OR($C2059="High-confidence innovation-driven",$C2059="Medium-confidence innovation-driven"),1,IF($C2059="Clear alternative-rationale",0,""))</x:f>
      </x:c>
      <x:c r="G2059" s="52" t="str">
        <x:f>IF('Deal_Master_Wide'!$M$296="","",'Deal_Master_Wide'!$M$296)</x:f>
        <x:v>Review</x:v>
      </x:c>
      <x:c r="H2059" s="50" t="str"/>
      <x:c r="I2059" s="50" t="str">
        <x:v>Angelini Pharma SpA; Alcavis HDC LLC</x:v>
      </x:c>
      <x:c r="J2059" s="50" t="n">
        <x:v>2013</x:v>
      </x:c>
      <x:c r="K2059" s="50" t="n">
        <x:v>3</x:v>
      </x:c>
      <x:c r="L2059" s="50" t="n">
        <x:v>2016</x:v>
      </x:c>
      <x:c r="M2059" s="50" t="n">
        <x:v>1</x:v>
      </x:c>
      <x:c r="N2059" s="50" t="n">
        <x:v>1</x:v>
      </x:c>
      <x:c r="O2059" s="52" t="str">
        <x:f>IF($F2059="","",$F2059*$M2059)</x:f>
      </x:c>
      <x:c r="P2059" s="54" t="str">
        <x:f>IF('Deal_Master_Wide'!$BV$296="","",'Deal_Master_Wide'!$BV$296)</x:f>
      </x:c>
      <x:c r="Q2059" s="54" t="str">
        <x:f>IF('Deal_Master_Wide'!$CC$296="","",'Deal_Master_Wide'!$CC$296)</x:f>
      </x:c>
      <x:c r="R2059" s="54" t="str">
        <x:f>IF('Deal_Master_Wide'!$CJ$296="","",'Deal_Master_Wide'!$CJ$296)</x:f>
      </x:c>
      <x:c r="S2059" s="54" t="str">
        <x:f>IF('Deal_Master_Wide'!$CQ$296="","",'Deal_Master_Wide'!$CQ$296)</x:f>
      </x:c>
      <x:c r="T2059" s="54" t="str">
        <x:f>IF('Deal_Master_Wide'!$CX$296="","",'Deal_Master_Wide'!$CX$296)</x:f>
      </x:c>
      <x:c r="U2059" s="54" t="str">
        <x:f>IF('Deal_Master_Wide'!$DE$296="","",'Deal_Master_Wide'!$DE$296)</x:f>
      </x:c>
      <x:c r="V2059" s="56" t="str">
        <x:f>IF('Deal_Master_Wide'!$DL$296="","",'Deal_Master_Wide'!$DL$296)</x:f>
      </x:c>
      <x:c r="W2059" s="56" t="str">
        <x:f>IF('Deal_Master_Wide'!$DS$296="","",'Deal_Master_Wide'!$DS$296)</x:f>
      </x:c>
      <x:c r="X2059" s="56" t="str">
        <x:f>IF('Deal_Master_Wide'!$DZ$296="","",'Deal_Master_Wide'!$DZ$296)</x:f>
      </x:c>
      <x:c r="Y2059" s="118" t="str">
        <x:f>IF('Deal_Master_Wide'!$EG$296="","",'Deal_Master_Wide'!$EG$296)</x:f>
      </x:c>
      <x:c r="Z2059" s="118" t="str">
        <x:f>IF('Deal_Master_Wide'!$EN$296="","",'Deal_Master_Wide'!$EN$296)</x:f>
      </x:c>
      <x:c r="AA2059" s="52" t="str">
        <x:f>IF('Deal_Master_Wide'!$AL$296="","",'Deal_Master_Wide'!$AL$296)</x:f>
        <x:v>Unknown</x:v>
      </x:c>
      <x:c r="AB2059" s="54" t="str">
        <x:f>IF('Deal_Master_Wide'!$AF$296="","",'Deal_Master_Wide'!$AF$296)</x:f>
      </x:c>
      <x:c r="AC2059" s="52" t="str">
        <x:f>IF(COUNT($P2059,$Q2059,$R2059,$S2059,$T2059,$U2059,$V2059,$W2059,$X2059)=9,"Yes","No")</x:f>
        <x:v>No</x:v>
      </x:c>
      <x:c r="AD2059" s="52" t="str">
        <x:f>IF(COUNT($Y2059,$Z2059)=2,"Yes","No")</x:f>
        <x:v>No</x:v>
      </x:c>
      <x:c r="AE2059" s="50" t="str"/>
      <x:c r="AF2059" t="str"/>
    </x:row>
    <x:row r="2060" ht="20" customHeight="1">
      <x:c r="A2060" s="50" t="str">
        <x:v>CTL-0295</x:v>
      </x:c>
      <x:c r="B2060" s="50" t="str">
        <x:v>Candidate alternative-rationale group</x:v>
      </x:c>
      <x:c r="C2060" s="52" t="str">
        <x:f>IF('Deal_Master_Wide'!$AU$297="","",'Deal_Master_Wide'!$AU$297)</x:f>
        <x:v>Not reviewed</x:v>
      </x:c>
      <x:c r="D2060" s="52" t="str">
        <x:f>IF('Deal_Master_Wide'!$AV$297="","",'Deal_Master_Wide'!$AV$297)</x:f>
        <x:v>Not assessed</x:v>
      </x:c>
      <x:c r="E2060" s="50" t="n">
        <x:v>0</x:v>
      </x:c>
      <x:c r="F2060" s="52" t="str">
        <x:f>IF(OR($C2060="High-confidence innovation-driven",$C2060="Medium-confidence innovation-driven"),1,IF($C2060="Clear alternative-rationale",0,""))</x:f>
      </x:c>
      <x:c r="G2060" s="52" t="str">
        <x:f>IF('Deal_Master_Wide'!$M$297="","",'Deal_Master_Wide'!$M$297)</x:f>
        <x:v>Review</x:v>
      </x:c>
      <x:c r="H2060" s="50" t="str">
        <x:v>Hospiten Gestion</x:v>
      </x:c>
      <x:c r="I2060" s="50" t="str">
        <x:v>MD Anderson International Espana SA</x:v>
      </x:c>
      <x:c r="J2060" s="50" t="n">
        <x:v>2012</x:v>
      </x:c>
      <x:c r="K2060" s="50" t="n">
        <x:v>-3</x:v>
      </x:c>
      <x:c r="L2060" s="50" t="n">
        <x:v>2009</x:v>
      </x:c>
      <x:c r="M2060" s="50" t="n">
        <x:v>0</x:v>
      </x:c>
      <x:c r="N2060" s="50" t="n">
        <x:v>0</x:v>
      </x:c>
      <x:c r="O2060" s="52" t="str">
        <x:f>IF($F2060="","",$F2060*$M2060)</x:f>
      </x:c>
      <x:c r="P2060" s="54" t="str">
        <x:f>IF('Deal_Master_Wide'!$BP$297="","",'Deal_Master_Wide'!$BP$297)</x:f>
      </x:c>
      <x:c r="Q2060" s="54" t="str">
        <x:f>IF('Deal_Master_Wide'!$BW$297="","",'Deal_Master_Wide'!$BW$297)</x:f>
      </x:c>
      <x:c r="R2060" s="54" t="str">
        <x:f>IF('Deal_Master_Wide'!$CD$297="","",'Deal_Master_Wide'!$CD$297)</x:f>
      </x:c>
      <x:c r="S2060" s="54" t="str">
        <x:f>IF('Deal_Master_Wide'!$CK$297="","",'Deal_Master_Wide'!$CK$297)</x:f>
      </x:c>
      <x:c r="T2060" s="54" t="str">
        <x:f>IF('Deal_Master_Wide'!$CR$297="","",'Deal_Master_Wide'!$CR$297)</x:f>
      </x:c>
      <x:c r="U2060" s="54" t="str">
        <x:f>IF('Deal_Master_Wide'!$CY$297="","",'Deal_Master_Wide'!$CY$297)</x:f>
      </x:c>
      <x:c r="V2060" s="56" t="str">
        <x:f>IF('Deal_Master_Wide'!$DF$297="","",'Deal_Master_Wide'!$DF$297)</x:f>
      </x:c>
      <x:c r="W2060" s="56" t="str">
        <x:f>IF('Deal_Master_Wide'!$DM$297="","",'Deal_Master_Wide'!$DM$297)</x:f>
      </x:c>
      <x:c r="X2060" s="56" t="str">
        <x:f>IF('Deal_Master_Wide'!$DT$297="","",'Deal_Master_Wide'!$DT$297)</x:f>
      </x:c>
      <x:c r="Y2060" s="118" t="str">
        <x:f>IF('Deal_Master_Wide'!$EA$297="","",'Deal_Master_Wide'!$EA$297)</x:f>
      </x:c>
      <x:c r="Z2060" s="118" t="str">
        <x:f>IF('Deal_Master_Wide'!$EH$297="","",'Deal_Master_Wide'!$EH$297)</x:f>
      </x:c>
      <x:c r="AA2060" s="52" t="str">
        <x:f>IF('Deal_Master_Wide'!$AL$297="","",'Deal_Master_Wide'!$AL$297)</x:f>
        <x:v>Unknown</x:v>
      </x:c>
      <x:c r="AB2060" s="54" t="str">
        <x:f>IF('Deal_Master_Wide'!$AF$297="","",'Deal_Master_Wide'!$AF$297)</x:f>
      </x:c>
      <x:c r="AC2060" s="52" t="str">
        <x:f>IF(COUNT($P2060,$Q2060,$R2060,$S2060,$T2060,$U2060,$V2060,$W2060,$X2060)=9,"Yes","No")</x:f>
        <x:v>No</x:v>
      </x:c>
      <x:c r="AD2060" s="52" t="str">
        <x:f>IF(COUNT($Y2060,$Z2060)=2,"Yes","No")</x:f>
        <x:v>No</x:v>
      </x:c>
      <x:c r="AE2060" s="50" t="str"/>
      <x:c r="AF2060" t="str"/>
    </x:row>
    <x:row r="2061" ht="20" customHeight="1">
      <x:c r="A2061" s="50" t="str">
        <x:v>CTL-0295</x:v>
      </x:c>
      <x:c r="B2061" s="50" t="str">
        <x:v>Candidate alternative-rationale group</x:v>
      </x:c>
      <x:c r="C2061" s="52" t="str">
        <x:f>IF('Deal_Master_Wide'!$AU$297="","",'Deal_Master_Wide'!$AU$297)</x:f>
        <x:v>Not reviewed</x:v>
      </x:c>
      <x:c r="D2061" s="52" t="str">
        <x:f>IF('Deal_Master_Wide'!$AV$297="","",'Deal_Master_Wide'!$AV$297)</x:f>
        <x:v>Not assessed</x:v>
      </x:c>
      <x:c r="E2061" s="50" t="n">
        <x:v>0</x:v>
      </x:c>
      <x:c r="F2061" s="52" t="str">
        <x:f>IF(OR($C2061="High-confidence innovation-driven",$C2061="Medium-confidence innovation-driven"),1,IF($C2061="Clear alternative-rationale",0,""))</x:f>
      </x:c>
      <x:c r="G2061" s="52" t="str">
        <x:f>IF('Deal_Master_Wide'!$M$297="","",'Deal_Master_Wide'!$M$297)</x:f>
        <x:v>Review</x:v>
      </x:c>
      <x:c r="H2061" s="50" t="str">
        <x:v>Hospiten Gestion</x:v>
      </x:c>
      <x:c r="I2061" s="50" t="str">
        <x:v>MD Anderson International Espana SA</x:v>
      </x:c>
      <x:c r="J2061" s="50" t="n">
        <x:v>2012</x:v>
      </x:c>
      <x:c r="K2061" s="50" t="n">
        <x:v>-2</x:v>
      </x:c>
      <x:c r="L2061" s="50" t="n">
        <x:v>2010</x:v>
      </x:c>
      <x:c r="M2061" s="50" t="n">
        <x:v>0</x:v>
      </x:c>
      <x:c r="N2061" s="50" t="n">
        <x:v>0</x:v>
      </x:c>
      <x:c r="O2061" s="52" t="str">
        <x:f>IF($F2061="","",$F2061*$M2061)</x:f>
      </x:c>
      <x:c r="P2061" s="54" t="str">
        <x:f>IF('Deal_Master_Wide'!$BQ$297="","",'Deal_Master_Wide'!$BQ$297)</x:f>
      </x:c>
      <x:c r="Q2061" s="54" t="str">
        <x:f>IF('Deal_Master_Wide'!$BX$297="","",'Deal_Master_Wide'!$BX$297)</x:f>
      </x:c>
      <x:c r="R2061" s="54" t="str">
        <x:f>IF('Deal_Master_Wide'!$CE$297="","",'Deal_Master_Wide'!$CE$297)</x:f>
      </x:c>
      <x:c r="S2061" s="54" t="str">
        <x:f>IF('Deal_Master_Wide'!$CL$297="","",'Deal_Master_Wide'!$CL$297)</x:f>
      </x:c>
      <x:c r="T2061" s="54" t="str">
        <x:f>IF('Deal_Master_Wide'!$CS$297="","",'Deal_Master_Wide'!$CS$297)</x:f>
      </x:c>
      <x:c r="U2061" s="54" t="str">
        <x:f>IF('Deal_Master_Wide'!$CZ$297="","",'Deal_Master_Wide'!$CZ$297)</x:f>
      </x:c>
      <x:c r="V2061" s="56" t="str">
        <x:f>IF('Deal_Master_Wide'!$DG$297="","",'Deal_Master_Wide'!$DG$297)</x:f>
      </x:c>
      <x:c r="W2061" s="56" t="str">
        <x:f>IF('Deal_Master_Wide'!$DN$297="","",'Deal_Master_Wide'!$DN$297)</x:f>
      </x:c>
      <x:c r="X2061" s="56" t="str">
        <x:f>IF('Deal_Master_Wide'!$DU$297="","",'Deal_Master_Wide'!$DU$297)</x:f>
      </x:c>
      <x:c r="Y2061" s="118" t="str">
        <x:f>IF('Deal_Master_Wide'!$EB$297="","",'Deal_Master_Wide'!$EB$297)</x:f>
      </x:c>
      <x:c r="Z2061" s="118" t="str">
        <x:f>IF('Deal_Master_Wide'!$EI$297="","",'Deal_Master_Wide'!$EI$297)</x:f>
      </x:c>
      <x:c r="AA2061" s="52" t="str">
        <x:f>IF('Deal_Master_Wide'!$AL$297="","",'Deal_Master_Wide'!$AL$297)</x:f>
        <x:v>Unknown</x:v>
      </x:c>
      <x:c r="AB2061" s="54" t="str">
        <x:f>IF('Deal_Master_Wide'!$AF$297="","",'Deal_Master_Wide'!$AF$297)</x:f>
      </x:c>
      <x:c r="AC2061" s="52" t="str">
        <x:f>IF(COUNT($P2061,$Q2061,$R2061,$S2061,$T2061,$U2061,$V2061,$W2061,$X2061)=9,"Yes","No")</x:f>
        <x:v>No</x:v>
      </x:c>
      <x:c r="AD2061" s="52" t="str">
        <x:f>IF(COUNT($Y2061,$Z2061)=2,"Yes","No")</x:f>
        <x:v>No</x:v>
      </x:c>
      <x:c r="AE2061" s="50" t="str"/>
      <x:c r="AF2061" t="str"/>
    </x:row>
    <x:row r="2062" ht="20" customHeight="1">
      <x:c r="A2062" s="50" t="str">
        <x:v>CTL-0295</x:v>
      </x:c>
      <x:c r="B2062" s="50" t="str">
        <x:v>Candidate alternative-rationale group</x:v>
      </x:c>
      <x:c r="C2062" s="52" t="str">
        <x:f>IF('Deal_Master_Wide'!$AU$297="","",'Deal_Master_Wide'!$AU$297)</x:f>
        <x:v>Not reviewed</x:v>
      </x:c>
      <x:c r="D2062" s="52" t="str">
        <x:f>IF('Deal_Master_Wide'!$AV$297="","",'Deal_Master_Wide'!$AV$297)</x:f>
        <x:v>Not assessed</x:v>
      </x:c>
      <x:c r="E2062" s="50" t="n">
        <x:v>0</x:v>
      </x:c>
      <x:c r="F2062" s="52" t="str">
        <x:f>IF(OR($C2062="High-confidence innovation-driven",$C2062="Medium-confidence innovation-driven"),1,IF($C2062="Clear alternative-rationale",0,""))</x:f>
      </x:c>
      <x:c r="G2062" s="52" t="str">
        <x:f>IF('Deal_Master_Wide'!$M$297="","",'Deal_Master_Wide'!$M$297)</x:f>
        <x:v>Review</x:v>
      </x:c>
      <x:c r="H2062" s="50" t="str">
        <x:v>Hospiten Gestion</x:v>
      </x:c>
      <x:c r="I2062" s="50" t="str">
        <x:v>MD Anderson International Espana SA</x:v>
      </x:c>
      <x:c r="J2062" s="50" t="n">
        <x:v>2012</x:v>
      </x:c>
      <x:c r="K2062" s="50" t="n">
        <x:v>-1</x:v>
      </x:c>
      <x:c r="L2062" s="50" t="n">
        <x:v>2011</x:v>
      </x:c>
      <x:c r="M2062" s="50" t="n">
        <x:v>0</x:v>
      </x:c>
      <x:c r="N2062" s="50" t="n">
        <x:v>0</x:v>
      </x:c>
      <x:c r="O2062" s="52" t="str">
        <x:f>IF($F2062="","",$F2062*$M2062)</x:f>
      </x:c>
      <x:c r="P2062" s="54" t="str">
        <x:f>IF('Deal_Master_Wide'!$BR$297="","",'Deal_Master_Wide'!$BR$297)</x:f>
      </x:c>
      <x:c r="Q2062" s="54" t="str">
        <x:f>IF('Deal_Master_Wide'!$BY$297="","",'Deal_Master_Wide'!$BY$297)</x:f>
      </x:c>
      <x:c r="R2062" s="54" t="str">
        <x:f>IF('Deal_Master_Wide'!$CF$297="","",'Deal_Master_Wide'!$CF$297)</x:f>
      </x:c>
      <x:c r="S2062" s="54" t="str">
        <x:f>IF('Deal_Master_Wide'!$CM$297="","",'Deal_Master_Wide'!$CM$297)</x:f>
      </x:c>
      <x:c r="T2062" s="54" t="str">
        <x:f>IF('Deal_Master_Wide'!$CT$297="","",'Deal_Master_Wide'!$CT$297)</x:f>
      </x:c>
      <x:c r="U2062" s="54" t="str">
        <x:f>IF('Deal_Master_Wide'!$DA$297="","",'Deal_Master_Wide'!$DA$297)</x:f>
      </x:c>
      <x:c r="V2062" s="56" t="str">
        <x:f>IF('Deal_Master_Wide'!$DH$297="","",'Deal_Master_Wide'!$DH$297)</x:f>
      </x:c>
      <x:c r="W2062" s="56" t="str">
        <x:f>IF('Deal_Master_Wide'!$DO$297="","",'Deal_Master_Wide'!$DO$297)</x:f>
      </x:c>
      <x:c r="X2062" s="56" t="str">
        <x:f>IF('Deal_Master_Wide'!$DV$297="","",'Deal_Master_Wide'!$DV$297)</x:f>
      </x:c>
      <x:c r="Y2062" s="118" t="str">
        <x:f>IF('Deal_Master_Wide'!$EC$297="","",'Deal_Master_Wide'!$EC$297)</x:f>
      </x:c>
      <x:c r="Z2062" s="118" t="str">
        <x:f>IF('Deal_Master_Wide'!$EJ$297="","",'Deal_Master_Wide'!$EJ$297)</x:f>
      </x:c>
      <x:c r="AA2062" s="52" t="str">
        <x:f>IF('Deal_Master_Wide'!$AL$297="","",'Deal_Master_Wide'!$AL$297)</x:f>
        <x:v>Unknown</x:v>
      </x:c>
      <x:c r="AB2062" s="54" t="str">
        <x:f>IF('Deal_Master_Wide'!$AF$297="","",'Deal_Master_Wide'!$AF$297)</x:f>
      </x:c>
      <x:c r="AC2062" s="52" t="str">
        <x:f>IF(COUNT($P2062,$Q2062,$R2062,$S2062,$T2062,$U2062,$V2062,$W2062,$X2062)=9,"Yes","No")</x:f>
        <x:v>No</x:v>
      </x:c>
      <x:c r="AD2062" s="52" t="str">
        <x:f>IF(COUNT($Y2062,$Z2062)=2,"Yes","No")</x:f>
        <x:v>No</x:v>
      </x:c>
      <x:c r="AE2062" s="50" t="str"/>
      <x:c r="AF2062" t="str"/>
    </x:row>
    <x:row r="2063" ht="20" customHeight="1">
      <x:c r="A2063" s="50" t="str">
        <x:v>CTL-0295</x:v>
      </x:c>
      <x:c r="B2063" s="50" t="str">
        <x:v>Candidate alternative-rationale group</x:v>
      </x:c>
      <x:c r="C2063" s="52" t="str">
        <x:f>IF('Deal_Master_Wide'!$AU$297="","",'Deal_Master_Wide'!$AU$297)</x:f>
        <x:v>Not reviewed</x:v>
      </x:c>
      <x:c r="D2063" s="52" t="str">
        <x:f>IF('Deal_Master_Wide'!$AV$297="","",'Deal_Master_Wide'!$AV$297)</x:f>
        <x:v>Not assessed</x:v>
      </x:c>
      <x:c r="E2063" s="50" t="n">
        <x:v>0</x:v>
      </x:c>
      <x:c r="F2063" s="52" t="str">
        <x:f>IF(OR($C2063="High-confidence innovation-driven",$C2063="Medium-confidence innovation-driven"),1,IF($C2063="Clear alternative-rationale",0,""))</x:f>
      </x:c>
      <x:c r="G2063" s="52" t="str">
        <x:f>IF('Deal_Master_Wide'!$M$297="","",'Deal_Master_Wide'!$M$297)</x:f>
        <x:v>Review</x:v>
      </x:c>
      <x:c r="H2063" s="50" t="str">
        <x:v>Hospiten Gestion</x:v>
      </x:c>
      <x:c r="I2063" s="50" t="str">
        <x:v>MD Anderson International Espana SA</x:v>
      </x:c>
      <x:c r="J2063" s="50" t="n">
        <x:v>2012</x:v>
      </x:c>
      <x:c r="K2063" s="50" t="n">
        <x:v>0</x:v>
      </x:c>
      <x:c r="L2063" s="50" t="n">
        <x:v>2012</x:v>
      </x:c>
      <x:c r="M2063" s="50" t="n">
        <x:v>0</x:v>
      </x:c>
      <x:c r="N2063" s="50" t="n">
        <x:v>1</x:v>
      </x:c>
      <x:c r="O2063" s="52" t="str">
        <x:f>IF($F2063="","",$F2063*$M2063)</x:f>
      </x:c>
      <x:c r="P2063" s="54" t="str">
        <x:f>IF('Deal_Master_Wide'!$BS$297="","",'Deal_Master_Wide'!$BS$297)</x:f>
      </x:c>
      <x:c r="Q2063" s="54" t="str">
        <x:f>IF('Deal_Master_Wide'!$BZ$297="","",'Deal_Master_Wide'!$BZ$297)</x:f>
      </x:c>
      <x:c r="R2063" s="54" t="str">
        <x:f>IF('Deal_Master_Wide'!$CG$297="","",'Deal_Master_Wide'!$CG$297)</x:f>
      </x:c>
      <x:c r="S2063" s="54" t="str">
        <x:f>IF('Deal_Master_Wide'!$CN$297="","",'Deal_Master_Wide'!$CN$297)</x:f>
      </x:c>
      <x:c r="T2063" s="54" t="str">
        <x:f>IF('Deal_Master_Wide'!$CU$297="","",'Deal_Master_Wide'!$CU$297)</x:f>
      </x:c>
      <x:c r="U2063" s="54" t="str">
        <x:f>IF('Deal_Master_Wide'!$DB$297="","",'Deal_Master_Wide'!$DB$297)</x:f>
      </x:c>
      <x:c r="V2063" s="56" t="str">
        <x:f>IF('Deal_Master_Wide'!$DI$297="","",'Deal_Master_Wide'!$DI$297)</x:f>
      </x:c>
      <x:c r="W2063" s="56" t="str">
        <x:f>IF('Deal_Master_Wide'!$DP$297="","",'Deal_Master_Wide'!$DP$297)</x:f>
      </x:c>
      <x:c r="X2063" s="56" t="str">
        <x:f>IF('Deal_Master_Wide'!$DW$297="","",'Deal_Master_Wide'!$DW$297)</x:f>
      </x:c>
      <x:c r="Y2063" s="118" t="str">
        <x:f>IF('Deal_Master_Wide'!$ED$297="","",'Deal_Master_Wide'!$ED$297)</x:f>
      </x:c>
      <x:c r="Z2063" s="118" t="str">
        <x:f>IF('Deal_Master_Wide'!$EK$297="","",'Deal_Master_Wide'!$EK$297)</x:f>
      </x:c>
      <x:c r="AA2063" s="52" t="str">
        <x:f>IF('Deal_Master_Wide'!$AL$297="","",'Deal_Master_Wide'!$AL$297)</x:f>
        <x:v>Unknown</x:v>
      </x:c>
      <x:c r="AB2063" s="54" t="str">
        <x:f>IF('Deal_Master_Wide'!$AF$297="","",'Deal_Master_Wide'!$AF$297)</x:f>
      </x:c>
      <x:c r="AC2063" s="52" t="str">
        <x:f>IF(COUNT($P2063,$Q2063,$R2063,$S2063,$T2063,$U2063,$V2063,$W2063,$X2063)=9,"Yes","No")</x:f>
        <x:v>No</x:v>
      </x:c>
      <x:c r="AD2063" s="52" t="str">
        <x:f>IF(COUNT($Y2063,$Z2063)=2,"Yes","No")</x:f>
        <x:v>No</x:v>
      </x:c>
      <x:c r="AE2063" s="50" t="str"/>
      <x:c r="AF2063" t="str"/>
    </x:row>
    <x:row r="2064" ht="20" customHeight="1">
      <x:c r="A2064" s="50" t="str">
        <x:v>CTL-0295</x:v>
      </x:c>
      <x:c r="B2064" s="50" t="str">
        <x:v>Candidate alternative-rationale group</x:v>
      </x:c>
      <x:c r="C2064" s="52" t="str">
        <x:f>IF('Deal_Master_Wide'!$AU$297="","",'Deal_Master_Wide'!$AU$297)</x:f>
        <x:v>Not reviewed</x:v>
      </x:c>
      <x:c r="D2064" s="52" t="str">
        <x:f>IF('Deal_Master_Wide'!$AV$297="","",'Deal_Master_Wide'!$AV$297)</x:f>
        <x:v>Not assessed</x:v>
      </x:c>
      <x:c r="E2064" s="50" t="n">
        <x:v>0</x:v>
      </x:c>
      <x:c r="F2064" s="52" t="str">
        <x:f>IF(OR($C2064="High-confidence innovation-driven",$C2064="Medium-confidence innovation-driven"),1,IF($C2064="Clear alternative-rationale",0,""))</x:f>
      </x:c>
      <x:c r="G2064" s="52" t="str">
        <x:f>IF('Deal_Master_Wide'!$M$297="","",'Deal_Master_Wide'!$M$297)</x:f>
        <x:v>Review</x:v>
      </x:c>
      <x:c r="H2064" s="50" t="str">
        <x:v>Hospiten Gestion</x:v>
      </x:c>
      <x:c r="I2064" s="50" t="str">
        <x:v>MD Anderson International Espana SA</x:v>
      </x:c>
      <x:c r="J2064" s="50" t="n">
        <x:v>2012</x:v>
      </x:c>
      <x:c r="K2064" s="50" t="n">
        <x:v>1</x:v>
      </x:c>
      <x:c r="L2064" s="50" t="n">
        <x:v>2013</x:v>
      </x:c>
      <x:c r="M2064" s="50" t="n">
        <x:v>1</x:v>
      </x:c>
      <x:c r="N2064" s="50" t="n">
        <x:v>1</x:v>
      </x:c>
      <x:c r="O2064" s="52" t="str">
        <x:f>IF($F2064="","",$F2064*$M2064)</x:f>
      </x:c>
      <x:c r="P2064" s="54" t="str">
        <x:f>IF('Deal_Master_Wide'!$BT$297="","",'Deal_Master_Wide'!$BT$297)</x:f>
      </x:c>
      <x:c r="Q2064" s="54" t="str">
        <x:f>IF('Deal_Master_Wide'!$CA$297="","",'Deal_Master_Wide'!$CA$297)</x:f>
      </x:c>
      <x:c r="R2064" s="54" t="str">
        <x:f>IF('Deal_Master_Wide'!$CH$297="","",'Deal_Master_Wide'!$CH$297)</x:f>
      </x:c>
      <x:c r="S2064" s="54" t="str">
        <x:f>IF('Deal_Master_Wide'!$CO$297="","",'Deal_Master_Wide'!$CO$297)</x:f>
      </x:c>
      <x:c r="T2064" s="54" t="str">
        <x:f>IF('Deal_Master_Wide'!$CV$297="","",'Deal_Master_Wide'!$CV$297)</x:f>
      </x:c>
      <x:c r="U2064" s="54" t="str">
        <x:f>IF('Deal_Master_Wide'!$DC$297="","",'Deal_Master_Wide'!$DC$297)</x:f>
      </x:c>
      <x:c r="V2064" s="56" t="str">
        <x:f>IF('Deal_Master_Wide'!$DJ$297="","",'Deal_Master_Wide'!$DJ$297)</x:f>
      </x:c>
      <x:c r="W2064" s="56" t="str">
        <x:f>IF('Deal_Master_Wide'!$DQ$297="","",'Deal_Master_Wide'!$DQ$297)</x:f>
      </x:c>
      <x:c r="X2064" s="56" t="str">
        <x:f>IF('Deal_Master_Wide'!$DX$297="","",'Deal_Master_Wide'!$DX$297)</x:f>
      </x:c>
      <x:c r="Y2064" s="118" t="str">
        <x:f>IF('Deal_Master_Wide'!$EE$297="","",'Deal_Master_Wide'!$EE$297)</x:f>
      </x:c>
      <x:c r="Z2064" s="118" t="str">
        <x:f>IF('Deal_Master_Wide'!$EL$297="","",'Deal_Master_Wide'!$EL$297)</x:f>
      </x:c>
      <x:c r="AA2064" s="52" t="str">
        <x:f>IF('Deal_Master_Wide'!$AL$297="","",'Deal_Master_Wide'!$AL$297)</x:f>
        <x:v>Unknown</x:v>
      </x:c>
      <x:c r="AB2064" s="54" t="str">
        <x:f>IF('Deal_Master_Wide'!$AF$297="","",'Deal_Master_Wide'!$AF$297)</x:f>
      </x:c>
      <x:c r="AC2064" s="52" t="str">
        <x:f>IF(COUNT($P2064,$Q2064,$R2064,$S2064,$T2064,$U2064,$V2064,$W2064,$X2064)=9,"Yes","No")</x:f>
        <x:v>No</x:v>
      </x:c>
      <x:c r="AD2064" s="52" t="str">
        <x:f>IF(COUNT($Y2064,$Z2064)=2,"Yes","No")</x:f>
        <x:v>No</x:v>
      </x:c>
      <x:c r="AE2064" s="50" t="str"/>
      <x:c r="AF2064" t="str"/>
    </x:row>
    <x:row r="2065" ht="20" customHeight="1">
      <x:c r="A2065" s="50" t="str">
        <x:v>CTL-0295</x:v>
      </x:c>
      <x:c r="B2065" s="50" t="str">
        <x:v>Candidate alternative-rationale group</x:v>
      </x:c>
      <x:c r="C2065" s="52" t="str">
        <x:f>IF('Deal_Master_Wide'!$AU$297="","",'Deal_Master_Wide'!$AU$297)</x:f>
        <x:v>Not reviewed</x:v>
      </x:c>
      <x:c r="D2065" s="52" t="str">
        <x:f>IF('Deal_Master_Wide'!$AV$297="","",'Deal_Master_Wide'!$AV$297)</x:f>
        <x:v>Not assessed</x:v>
      </x:c>
      <x:c r="E2065" s="50" t="n">
        <x:v>0</x:v>
      </x:c>
      <x:c r="F2065" s="52" t="str">
        <x:f>IF(OR($C2065="High-confidence innovation-driven",$C2065="Medium-confidence innovation-driven"),1,IF($C2065="Clear alternative-rationale",0,""))</x:f>
      </x:c>
      <x:c r="G2065" s="52" t="str">
        <x:f>IF('Deal_Master_Wide'!$M$297="","",'Deal_Master_Wide'!$M$297)</x:f>
        <x:v>Review</x:v>
      </x:c>
      <x:c r="H2065" s="50" t="str">
        <x:v>Hospiten Gestion</x:v>
      </x:c>
      <x:c r="I2065" s="50" t="str">
        <x:v>MD Anderson International Espana SA</x:v>
      </x:c>
      <x:c r="J2065" s="50" t="n">
        <x:v>2012</x:v>
      </x:c>
      <x:c r="K2065" s="50" t="n">
        <x:v>2</x:v>
      </x:c>
      <x:c r="L2065" s="50" t="n">
        <x:v>2014</x:v>
      </x:c>
      <x:c r="M2065" s="50" t="n">
        <x:v>1</x:v>
      </x:c>
      <x:c r="N2065" s="50" t="n">
        <x:v>1</x:v>
      </x:c>
      <x:c r="O2065" s="52" t="str">
        <x:f>IF($F2065="","",$F2065*$M2065)</x:f>
      </x:c>
      <x:c r="P2065" s="54" t="str">
        <x:f>IF('Deal_Master_Wide'!$BU$297="","",'Deal_Master_Wide'!$BU$297)</x:f>
      </x:c>
      <x:c r="Q2065" s="54" t="str">
        <x:f>IF('Deal_Master_Wide'!$CB$297="","",'Deal_Master_Wide'!$CB$297)</x:f>
      </x:c>
      <x:c r="R2065" s="54" t="str">
        <x:f>IF('Deal_Master_Wide'!$CI$297="","",'Deal_Master_Wide'!$CI$297)</x:f>
      </x:c>
      <x:c r="S2065" s="54" t="str">
        <x:f>IF('Deal_Master_Wide'!$CP$297="","",'Deal_Master_Wide'!$CP$297)</x:f>
      </x:c>
      <x:c r="T2065" s="54" t="str">
        <x:f>IF('Deal_Master_Wide'!$CW$297="","",'Deal_Master_Wide'!$CW$297)</x:f>
      </x:c>
      <x:c r="U2065" s="54" t="str">
        <x:f>IF('Deal_Master_Wide'!$DD$297="","",'Deal_Master_Wide'!$DD$297)</x:f>
      </x:c>
      <x:c r="V2065" s="56" t="str">
        <x:f>IF('Deal_Master_Wide'!$DK$297="","",'Deal_Master_Wide'!$DK$297)</x:f>
      </x:c>
      <x:c r="W2065" s="56" t="str">
        <x:f>IF('Deal_Master_Wide'!$DR$297="","",'Deal_Master_Wide'!$DR$297)</x:f>
      </x:c>
      <x:c r="X2065" s="56" t="str">
        <x:f>IF('Deal_Master_Wide'!$DY$297="","",'Deal_Master_Wide'!$DY$297)</x:f>
      </x:c>
      <x:c r="Y2065" s="118" t="str">
        <x:f>IF('Deal_Master_Wide'!$EF$297="","",'Deal_Master_Wide'!$EF$297)</x:f>
      </x:c>
      <x:c r="Z2065" s="118" t="str">
        <x:f>IF('Deal_Master_Wide'!$EM$297="","",'Deal_Master_Wide'!$EM$297)</x:f>
      </x:c>
      <x:c r="AA2065" s="52" t="str">
        <x:f>IF('Deal_Master_Wide'!$AL$297="","",'Deal_Master_Wide'!$AL$297)</x:f>
        <x:v>Unknown</x:v>
      </x:c>
      <x:c r="AB2065" s="54" t="str">
        <x:f>IF('Deal_Master_Wide'!$AF$297="","",'Deal_Master_Wide'!$AF$297)</x:f>
      </x:c>
      <x:c r="AC2065" s="52" t="str">
        <x:f>IF(COUNT($P2065,$Q2065,$R2065,$S2065,$T2065,$U2065,$V2065,$W2065,$X2065)=9,"Yes","No")</x:f>
        <x:v>No</x:v>
      </x:c>
      <x:c r="AD2065" s="52" t="str">
        <x:f>IF(COUNT($Y2065,$Z2065)=2,"Yes","No")</x:f>
        <x:v>No</x:v>
      </x:c>
      <x:c r="AE2065" s="50" t="str"/>
      <x:c r="AF2065" t="str"/>
    </x:row>
    <x:row r="2066" ht="20" customHeight="1">
      <x:c r="A2066" s="50" t="str">
        <x:v>CTL-0295</x:v>
      </x:c>
      <x:c r="B2066" s="50" t="str">
        <x:v>Candidate alternative-rationale group</x:v>
      </x:c>
      <x:c r="C2066" s="52" t="str">
        <x:f>IF('Deal_Master_Wide'!$AU$297="","",'Deal_Master_Wide'!$AU$297)</x:f>
        <x:v>Not reviewed</x:v>
      </x:c>
      <x:c r="D2066" s="52" t="str">
        <x:f>IF('Deal_Master_Wide'!$AV$297="","",'Deal_Master_Wide'!$AV$297)</x:f>
        <x:v>Not assessed</x:v>
      </x:c>
      <x:c r="E2066" s="50" t="n">
        <x:v>0</x:v>
      </x:c>
      <x:c r="F2066" s="52" t="str">
        <x:f>IF(OR($C2066="High-confidence innovation-driven",$C2066="Medium-confidence innovation-driven"),1,IF($C2066="Clear alternative-rationale",0,""))</x:f>
      </x:c>
      <x:c r="G2066" s="52" t="str">
        <x:f>IF('Deal_Master_Wide'!$M$297="","",'Deal_Master_Wide'!$M$297)</x:f>
        <x:v>Review</x:v>
      </x:c>
      <x:c r="H2066" s="50" t="str">
        <x:v>Hospiten Gestion</x:v>
      </x:c>
      <x:c r="I2066" s="50" t="str">
        <x:v>MD Anderson International Espana SA</x:v>
      </x:c>
      <x:c r="J2066" s="50" t="n">
        <x:v>2012</x:v>
      </x:c>
      <x:c r="K2066" s="50" t="n">
        <x:v>3</x:v>
      </x:c>
      <x:c r="L2066" s="50" t="n">
        <x:v>2015</x:v>
      </x:c>
      <x:c r="M2066" s="50" t="n">
        <x:v>1</x:v>
      </x:c>
      <x:c r="N2066" s="50" t="n">
        <x:v>1</x:v>
      </x:c>
      <x:c r="O2066" s="52" t="str">
        <x:f>IF($F2066="","",$F2066*$M2066)</x:f>
      </x:c>
      <x:c r="P2066" s="54" t="str">
        <x:f>IF('Deal_Master_Wide'!$BV$297="","",'Deal_Master_Wide'!$BV$297)</x:f>
      </x:c>
      <x:c r="Q2066" s="54" t="str">
        <x:f>IF('Deal_Master_Wide'!$CC$297="","",'Deal_Master_Wide'!$CC$297)</x:f>
      </x:c>
      <x:c r="R2066" s="54" t="str">
        <x:f>IF('Deal_Master_Wide'!$CJ$297="","",'Deal_Master_Wide'!$CJ$297)</x:f>
      </x:c>
      <x:c r="S2066" s="54" t="str">
        <x:f>IF('Deal_Master_Wide'!$CQ$297="","",'Deal_Master_Wide'!$CQ$297)</x:f>
      </x:c>
      <x:c r="T2066" s="54" t="str">
        <x:f>IF('Deal_Master_Wide'!$CX$297="","",'Deal_Master_Wide'!$CX$297)</x:f>
      </x:c>
      <x:c r="U2066" s="54" t="str">
        <x:f>IF('Deal_Master_Wide'!$DE$297="","",'Deal_Master_Wide'!$DE$297)</x:f>
      </x:c>
      <x:c r="V2066" s="56" t="str">
        <x:f>IF('Deal_Master_Wide'!$DL$297="","",'Deal_Master_Wide'!$DL$297)</x:f>
      </x:c>
      <x:c r="W2066" s="56" t="str">
        <x:f>IF('Deal_Master_Wide'!$DS$297="","",'Deal_Master_Wide'!$DS$297)</x:f>
      </x:c>
      <x:c r="X2066" s="56" t="str">
        <x:f>IF('Deal_Master_Wide'!$DZ$297="","",'Deal_Master_Wide'!$DZ$297)</x:f>
      </x:c>
      <x:c r="Y2066" s="118" t="str">
        <x:f>IF('Deal_Master_Wide'!$EG$297="","",'Deal_Master_Wide'!$EG$297)</x:f>
      </x:c>
      <x:c r="Z2066" s="118" t="str">
        <x:f>IF('Deal_Master_Wide'!$EN$297="","",'Deal_Master_Wide'!$EN$297)</x:f>
      </x:c>
      <x:c r="AA2066" s="52" t="str">
        <x:f>IF('Deal_Master_Wide'!$AL$297="","",'Deal_Master_Wide'!$AL$297)</x:f>
        <x:v>Unknown</x:v>
      </x:c>
      <x:c r="AB2066" s="54" t="str">
        <x:f>IF('Deal_Master_Wide'!$AF$297="","",'Deal_Master_Wide'!$AF$297)</x:f>
      </x:c>
      <x:c r="AC2066" s="52" t="str">
        <x:f>IF(COUNT($P2066,$Q2066,$R2066,$S2066,$T2066,$U2066,$V2066,$W2066,$X2066)=9,"Yes","No")</x:f>
        <x:v>No</x:v>
      </x:c>
      <x:c r="AD2066" s="52" t="str">
        <x:f>IF(COUNT($Y2066,$Z2066)=2,"Yes","No")</x:f>
        <x:v>No</x:v>
      </x:c>
      <x:c r="AE2066" s="50" t="str"/>
      <x:c r="AF2066" t="str"/>
    </x:row>
    <x:row r="2067" ht="20" customHeight="1">
      <x:c r="A2067" s="50" t="str">
        <x:v>CTL-0296</x:v>
      </x:c>
      <x:c r="B2067" s="50" t="str">
        <x:v>Candidate alternative-rationale group</x:v>
      </x:c>
      <x:c r="C2067" s="52" t="str">
        <x:f>IF('Deal_Master_Wide'!$AU$298="","",'Deal_Master_Wide'!$AU$298)</x:f>
        <x:v>Not reviewed</x:v>
      </x:c>
      <x:c r="D2067" s="52" t="str">
        <x:f>IF('Deal_Master_Wide'!$AV$298="","",'Deal_Master_Wide'!$AV$298)</x:f>
        <x:v>Not assessed</x:v>
      </x:c>
      <x:c r="E2067" s="50" t="n">
        <x:v>0</x:v>
      </x:c>
      <x:c r="F2067" s="52" t="str">
        <x:f>IF(OR($C2067="High-confidence innovation-driven",$C2067="Medium-confidence innovation-driven"),1,IF($C2067="Clear alternative-rationale",0,""))</x:f>
      </x:c>
      <x:c r="G2067" s="52" t="str">
        <x:f>IF('Deal_Master_Wide'!$M$298="","",'Deal_Master_Wide'!$M$298)</x:f>
        <x:v>Review</x:v>
      </x:c>
      <x:c r="H2067" s="50" t="str">
        <x:v>BASF AS</x:v>
      </x:c>
      <x:c r="I2067" s="50" t="str">
        <x:v>Pronova Biopharma Norway As (Inactive)</x:v>
      </x:c>
      <x:c r="J2067" s="50" t="n">
        <x:v>2013</x:v>
      </x:c>
      <x:c r="K2067" s="50" t="n">
        <x:v>-3</x:v>
      </x:c>
      <x:c r="L2067" s="50" t="n">
        <x:v>2010</x:v>
      </x:c>
      <x:c r="M2067" s="50" t="n">
        <x:v>0</x:v>
      </x:c>
      <x:c r="N2067" s="50" t="n">
        <x:v>0</x:v>
      </x:c>
      <x:c r="O2067" s="52" t="str">
        <x:f>IF($F2067="","",$F2067*$M2067)</x:f>
      </x:c>
      <x:c r="P2067" s="54" t="str">
        <x:f>IF('Deal_Master_Wide'!$BP$298="","",'Deal_Master_Wide'!$BP$298)</x:f>
      </x:c>
      <x:c r="Q2067" s="54" t="str">
        <x:f>IF('Deal_Master_Wide'!$BW$298="","",'Deal_Master_Wide'!$BW$298)</x:f>
      </x:c>
      <x:c r="R2067" s="54" t="str">
        <x:f>IF('Deal_Master_Wide'!$CD$298="","",'Deal_Master_Wide'!$CD$298)</x:f>
      </x:c>
      <x:c r="S2067" s="54" t="str">
        <x:f>IF('Deal_Master_Wide'!$CK$298="","",'Deal_Master_Wide'!$CK$298)</x:f>
      </x:c>
      <x:c r="T2067" s="54" t="str">
        <x:f>IF('Deal_Master_Wide'!$CR$298="","",'Deal_Master_Wide'!$CR$298)</x:f>
      </x:c>
      <x:c r="U2067" s="54" t="str">
        <x:f>IF('Deal_Master_Wide'!$CY$298="","",'Deal_Master_Wide'!$CY$298)</x:f>
      </x:c>
      <x:c r="V2067" s="56" t="str">
        <x:f>IF('Deal_Master_Wide'!$DF$298="","",'Deal_Master_Wide'!$DF$298)</x:f>
      </x:c>
      <x:c r="W2067" s="56" t="str">
        <x:f>IF('Deal_Master_Wide'!$DM$298="","",'Deal_Master_Wide'!$DM$298)</x:f>
      </x:c>
      <x:c r="X2067" s="56" t="str">
        <x:f>IF('Deal_Master_Wide'!$DT$298="","",'Deal_Master_Wide'!$DT$298)</x:f>
      </x:c>
      <x:c r="Y2067" s="118" t="str">
        <x:f>IF('Deal_Master_Wide'!$EA$298="","",'Deal_Master_Wide'!$EA$298)</x:f>
      </x:c>
      <x:c r="Z2067" s="118" t="str">
        <x:f>IF('Deal_Master_Wide'!$EH$298="","",'Deal_Master_Wide'!$EH$298)</x:f>
      </x:c>
      <x:c r="AA2067" s="52" t="str">
        <x:f>IF('Deal_Master_Wide'!$AL$298="","",'Deal_Master_Wide'!$AL$298)</x:f>
        <x:v>Unknown</x:v>
      </x:c>
      <x:c r="AB2067" s="54" t="n">
        <x:f>IF('Deal_Master_Wide'!$AF$298="","",'Deal_Master_Wide'!$AF$298)</x:f>
        <x:v>903</x:v>
      </x:c>
      <x:c r="AC2067" s="52" t="str">
        <x:f>IF(COUNT($P2067,$Q2067,$R2067,$S2067,$T2067,$U2067,$V2067,$W2067,$X2067)=9,"Yes","No")</x:f>
        <x:v>No</x:v>
      </x:c>
      <x:c r="AD2067" s="52" t="str">
        <x:f>IF(COUNT($Y2067,$Z2067)=2,"Yes","No")</x:f>
        <x:v>No</x:v>
      </x:c>
      <x:c r="AE2067" s="50" t="str"/>
      <x:c r="AF2067" t="str"/>
    </x:row>
    <x:row r="2068" ht="20" customHeight="1">
      <x:c r="A2068" s="50" t="str">
        <x:v>CTL-0296</x:v>
      </x:c>
      <x:c r="B2068" s="50" t="str">
        <x:v>Candidate alternative-rationale group</x:v>
      </x:c>
      <x:c r="C2068" s="52" t="str">
        <x:f>IF('Deal_Master_Wide'!$AU$298="","",'Deal_Master_Wide'!$AU$298)</x:f>
        <x:v>Not reviewed</x:v>
      </x:c>
      <x:c r="D2068" s="52" t="str">
        <x:f>IF('Deal_Master_Wide'!$AV$298="","",'Deal_Master_Wide'!$AV$298)</x:f>
        <x:v>Not assessed</x:v>
      </x:c>
      <x:c r="E2068" s="50" t="n">
        <x:v>0</x:v>
      </x:c>
      <x:c r="F2068" s="52" t="str">
        <x:f>IF(OR($C2068="High-confidence innovation-driven",$C2068="Medium-confidence innovation-driven"),1,IF($C2068="Clear alternative-rationale",0,""))</x:f>
      </x:c>
      <x:c r="G2068" s="52" t="str">
        <x:f>IF('Deal_Master_Wide'!$M$298="","",'Deal_Master_Wide'!$M$298)</x:f>
        <x:v>Review</x:v>
      </x:c>
      <x:c r="H2068" s="50" t="str">
        <x:v>BASF AS</x:v>
      </x:c>
      <x:c r="I2068" s="50" t="str">
        <x:v>Pronova Biopharma Norway As (Inactive)</x:v>
      </x:c>
      <x:c r="J2068" s="50" t="n">
        <x:v>2013</x:v>
      </x:c>
      <x:c r="K2068" s="50" t="n">
        <x:v>-2</x:v>
      </x:c>
      <x:c r="L2068" s="50" t="n">
        <x:v>2011</x:v>
      </x:c>
      <x:c r="M2068" s="50" t="n">
        <x:v>0</x:v>
      </x:c>
      <x:c r="N2068" s="50" t="n">
        <x:v>0</x:v>
      </x:c>
      <x:c r="O2068" s="52" t="str">
        <x:f>IF($F2068="","",$F2068*$M2068)</x:f>
      </x:c>
      <x:c r="P2068" s="54" t="str">
        <x:f>IF('Deal_Master_Wide'!$BQ$298="","",'Deal_Master_Wide'!$BQ$298)</x:f>
      </x:c>
      <x:c r="Q2068" s="54" t="str">
        <x:f>IF('Deal_Master_Wide'!$BX$298="","",'Deal_Master_Wide'!$BX$298)</x:f>
      </x:c>
      <x:c r="R2068" s="54" t="str">
        <x:f>IF('Deal_Master_Wide'!$CE$298="","",'Deal_Master_Wide'!$CE$298)</x:f>
      </x:c>
      <x:c r="S2068" s="54" t="str">
        <x:f>IF('Deal_Master_Wide'!$CL$298="","",'Deal_Master_Wide'!$CL$298)</x:f>
      </x:c>
      <x:c r="T2068" s="54" t="str">
        <x:f>IF('Deal_Master_Wide'!$CS$298="","",'Deal_Master_Wide'!$CS$298)</x:f>
      </x:c>
      <x:c r="U2068" s="54" t="str">
        <x:f>IF('Deal_Master_Wide'!$CZ$298="","",'Deal_Master_Wide'!$CZ$298)</x:f>
      </x:c>
      <x:c r="V2068" s="56" t="str">
        <x:f>IF('Deal_Master_Wide'!$DG$298="","",'Deal_Master_Wide'!$DG$298)</x:f>
      </x:c>
      <x:c r="W2068" s="56" t="str">
        <x:f>IF('Deal_Master_Wide'!$DN$298="","",'Deal_Master_Wide'!$DN$298)</x:f>
      </x:c>
      <x:c r="X2068" s="56" t="str">
        <x:f>IF('Deal_Master_Wide'!$DU$298="","",'Deal_Master_Wide'!$DU$298)</x:f>
      </x:c>
      <x:c r="Y2068" s="118" t="str">
        <x:f>IF('Deal_Master_Wide'!$EB$298="","",'Deal_Master_Wide'!$EB$298)</x:f>
      </x:c>
      <x:c r="Z2068" s="118" t="str">
        <x:f>IF('Deal_Master_Wide'!$EI$298="","",'Deal_Master_Wide'!$EI$298)</x:f>
      </x:c>
      <x:c r="AA2068" s="52" t="str">
        <x:f>IF('Deal_Master_Wide'!$AL$298="","",'Deal_Master_Wide'!$AL$298)</x:f>
        <x:v>Unknown</x:v>
      </x:c>
      <x:c r="AB2068" s="54" t="n">
        <x:f>IF('Deal_Master_Wide'!$AF$298="","",'Deal_Master_Wide'!$AF$298)</x:f>
        <x:v>903</x:v>
      </x:c>
      <x:c r="AC2068" s="52" t="str">
        <x:f>IF(COUNT($P2068,$Q2068,$R2068,$S2068,$T2068,$U2068,$V2068,$W2068,$X2068)=9,"Yes","No")</x:f>
        <x:v>No</x:v>
      </x:c>
      <x:c r="AD2068" s="52" t="str">
        <x:f>IF(COUNT($Y2068,$Z2068)=2,"Yes","No")</x:f>
        <x:v>No</x:v>
      </x:c>
      <x:c r="AE2068" s="50" t="str"/>
      <x:c r="AF2068" t="str"/>
    </x:row>
    <x:row r="2069" ht="20" customHeight="1">
      <x:c r="A2069" s="50" t="str">
        <x:v>CTL-0296</x:v>
      </x:c>
      <x:c r="B2069" s="50" t="str">
        <x:v>Candidate alternative-rationale group</x:v>
      </x:c>
      <x:c r="C2069" s="52" t="str">
        <x:f>IF('Deal_Master_Wide'!$AU$298="","",'Deal_Master_Wide'!$AU$298)</x:f>
        <x:v>Not reviewed</x:v>
      </x:c>
      <x:c r="D2069" s="52" t="str">
        <x:f>IF('Deal_Master_Wide'!$AV$298="","",'Deal_Master_Wide'!$AV$298)</x:f>
        <x:v>Not assessed</x:v>
      </x:c>
      <x:c r="E2069" s="50" t="n">
        <x:v>0</x:v>
      </x:c>
      <x:c r="F2069" s="52" t="str">
        <x:f>IF(OR($C2069="High-confidence innovation-driven",$C2069="Medium-confidence innovation-driven"),1,IF($C2069="Clear alternative-rationale",0,""))</x:f>
      </x:c>
      <x:c r="G2069" s="52" t="str">
        <x:f>IF('Deal_Master_Wide'!$M$298="","",'Deal_Master_Wide'!$M$298)</x:f>
        <x:v>Review</x:v>
      </x:c>
      <x:c r="H2069" s="50" t="str">
        <x:v>BASF AS</x:v>
      </x:c>
      <x:c r="I2069" s="50" t="str">
        <x:v>Pronova Biopharma Norway As (Inactive)</x:v>
      </x:c>
      <x:c r="J2069" s="50" t="n">
        <x:v>2013</x:v>
      </x:c>
      <x:c r="K2069" s="50" t="n">
        <x:v>-1</x:v>
      </x:c>
      <x:c r="L2069" s="50" t="n">
        <x:v>2012</x:v>
      </x:c>
      <x:c r="M2069" s="50" t="n">
        <x:v>0</x:v>
      </x:c>
      <x:c r="N2069" s="50" t="n">
        <x:v>0</x:v>
      </x:c>
      <x:c r="O2069" s="52" t="str">
        <x:f>IF($F2069="","",$F2069*$M2069)</x:f>
      </x:c>
      <x:c r="P2069" s="54" t="str">
        <x:f>IF('Deal_Master_Wide'!$BR$298="","",'Deal_Master_Wide'!$BR$298)</x:f>
      </x:c>
      <x:c r="Q2069" s="54" t="str">
        <x:f>IF('Deal_Master_Wide'!$BY$298="","",'Deal_Master_Wide'!$BY$298)</x:f>
      </x:c>
      <x:c r="R2069" s="54" t="str">
        <x:f>IF('Deal_Master_Wide'!$CF$298="","",'Deal_Master_Wide'!$CF$298)</x:f>
      </x:c>
      <x:c r="S2069" s="54" t="str">
        <x:f>IF('Deal_Master_Wide'!$CM$298="","",'Deal_Master_Wide'!$CM$298)</x:f>
      </x:c>
      <x:c r="T2069" s="54" t="str">
        <x:f>IF('Deal_Master_Wide'!$CT$298="","",'Deal_Master_Wide'!$CT$298)</x:f>
      </x:c>
      <x:c r="U2069" s="54" t="str">
        <x:f>IF('Deal_Master_Wide'!$DA$298="","",'Deal_Master_Wide'!$DA$298)</x:f>
      </x:c>
      <x:c r="V2069" s="56" t="str">
        <x:f>IF('Deal_Master_Wide'!$DH$298="","",'Deal_Master_Wide'!$DH$298)</x:f>
      </x:c>
      <x:c r="W2069" s="56" t="str">
        <x:f>IF('Deal_Master_Wide'!$DO$298="","",'Deal_Master_Wide'!$DO$298)</x:f>
      </x:c>
      <x:c r="X2069" s="56" t="str">
        <x:f>IF('Deal_Master_Wide'!$DV$298="","",'Deal_Master_Wide'!$DV$298)</x:f>
      </x:c>
      <x:c r="Y2069" s="118" t="str">
        <x:f>IF('Deal_Master_Wide'!$EC$298="","",'Deal_Master_Wide'!$EC$298)</x:f>
      </x:c>
      <x:c r="Z2069" s="118" t="str">
        <x:f>IF('Deal_Master_Wide'!$EJ$298="","",'Deal_Master_Wide'!$EJ$298)</x:f>
      </x:c>
      <x:c r="AA2069" s="52" t="str">
        <x:f>IF('Deal_Master_Wide'!$AL$298="","",'Deal_Master_Wide'!$AL$298)</x:f>
        <x:v>Unknown</x:v>
      </x:c>
      <x:c r="AB2069" s="54" t="n">
        <x:f>IF('Deal_Master_Wide'!$AF$298="","",'Deal_Master_Wide'!$AF$298)</x:f>
        <x:v>903</x:v>
      </x:c>
      <x:c r="AC2069" s="52" t="str">
        <x:f>IF(COUNT($P2069,$Q2069,$R2069,$S2069,$T2069,$U2069,$V2069,$W2069,$X2069)=9,"Yes","No")</x:f>
        <x:v>No</x:v>
      </x:c>
      <x:c r="AD2069" s="52" t="str">
        <x:f>IF(COUNT($Y2069,$Z2069)=2,"Yes","No")</x:f>
        <x:v>No</x:v>
      </x:c>
      <x:c r="AE2069" s="50" t="str"/>
      <x:c r="AF2069" t="str"/>
    </x:row>
    <x:row r="2070" ht="20" customHeight="1">
      <x:c r="A2070" s="50" t="str">
        <x:v>CTL-0296</x:v>
      </x:c>
      <x:c r="B2070" s="50" t="str">
        <x:v>Candidate alternative-rationale group</x:v>
      </x:c>
      <x:c r="C2070" s="52" t="str">
        <x:f>IF('Deal_Master_Wide'!$AU$298="","",'Deal_Master_Wide'!$AU$298)</x:f>
        <x:v>Not reviewed</x:v>
      </x:c>
      <x:c r="D2070" s="52" t="str">
        <x:f>IF('Deal_Master_Wide'!$AV$298="","",'Deal_Master_Wide'!$AV$298)</x:f>
        <x:v>Not assessed</x:v>
      </x:c>
      <x:c r="E2070" s="50" t="n">
        <x:v>0</x:v>
      </x:c>
      <x:c r="F2070" s="52" t="str">
        <x:f>IF(OR($C2070="High-confidence innovation-driven",$C2070="Medium-confidence innovation-driven"),1,IF($C2070="Clear alternative-rationale",0,""))</x:f>
      </x:c>
      <x:c r="G2070" s="52" t="str">
        <x:f>IF('Deal_Master_Wide'!$M$298="","",'Deal_Master_Wide'!$M$298)</x:f>
        <x:v>Review</x:v>
      </x:c>
      <x:c r="H2070" s="50" t="str">
        <x:v>BASF AS</x:v>
      </x:c>
      <x:c r="I2070" s="50" t="str">
        <x:v>Pronova Biopharma Norway As (Inactive)</x:v>
      </x:c>
      <x:c r="J2070" s="50" t="n">
        <x:v>2013</x:v>
      </x:c>
      <x:c r="K2070" s="50" t="n">
        <x:v>0</x:v>
      </x:c>
      <x:c r="L2070" s="50" t="n">
        <x:v>2013</x:v>
      </x:c>
      <x:c r="M2070" s="50" t="n">
        <x:v>0</x:v>
      </x:c>
      <x:c r="N2070" s="50" t="n">
        <x:v>1</x:v>
      </x:c>
      <x:c r="O2070" s="52" t="str">
        <x:f>IF($F2070="","",$F2070*$M2070)</x:f>
      </x:c>
      <x:c r="P2070" s="54" t="str">
        <x:f>IF('Deal_Master_Wide'!$BS$298="","",'Deal_Master_Wide'!$BS$298)</x:f>
      </x:c>
      <x:c r="Q2070" s="54" t="str">
        <x:f>IF('Deal_Master_Wide'!$BZ$298="","",'Deal_Master_Wide'!$BZ$298)</x:f>
      </x:c>
      <x:c r="R2070" s="54" t="str">
        <x:f>IF('Deal_Master_Wide'!$CG$298="","",'Deal_Master_Wide'!$CG$298)</x:f>
      </x:c>
      <x:c r="S2070" s="54" t="str">
        <x:f>IF('Deal_Master_Wide'!$CN$298="","",'Deal_Master_Wide'!$CN$298)</x:f>
      </x:c>
      <x:c r="T2070" s="54" t="str">
        <x:f>IF('Deal_Master_Wide'!$CU$298="","",'Deal_Master_Wide'!$CU$298)</x:f>
      </x:c>
      <x:c r="U2070" s="54" t="str">
        <x:f>IF('Deal_Master_Wide'!$DB$298="","",'Deal_Master_Wide'!$DB$298)</x:f>
      </x:c>
      <x:c r="V2070" s="56" t="str">
        <x:f>IF('Deal_Master_Wide'!$DI$298="","",'Deal_Master_Wide'!$DI$298)</x:f>
      </x:c>
      <x:c r="W2070" s="56" t="str">
        <x:f>IF('Deal_Master_Wide'!$DP$298="","",'Deal_Master_Wide'!$DP$298)</x:f>
      </x:c>
      <x:c r="X2070" s="56" t="str">
        <x:f>IF('Deal_Master_Wide'!$DW$298="","",'Deal_Master_Wide'!$DW$298)</x:f>
      </x:c>
      <x:c r="Y2070" s="118" t="str">
        <x:f>IF('Deal_Master_Wide'!$ED$298="","",'Deal_Master_Wide'!$ED$298)</x:f>
      </x:c>
      <x:c r="Z2070" s="118" t="str">
        <x:f>IF('Deal_Master_Wide'!$EK$298="","",'Deal_Master_Wide'!$EK$298)</x:f>
      </x:c>
      <x:c r="AA2070" s="52" t="str">
        <x:f>IF('Deal_Master_Wide'!$AL$298="","",'Deal_Master_Wide'!$AL$298)</x:f>
        <x:v>Unknown</x:v>
      </x:c>
      <x:c r="AB2070" s="54" t="n">
        <x:f>IF('Deal_Master_Wide'!$AF$298="","",'Deal_Master_Wide'!$AF$298)</x:f>
        <x:v>903</x:v>
      </x:c>
      <x:c r="AC2070" s="52" t="str">
        <x:f>IF(COUNT($P2070,$Q2070,$R2070,$S2070,$T2070,$U2070,$V2070,$W2070,$X2070)=9,"Yes","No")</x:f>
        <x:v>No</x:v>
      </x:c>
      <x:c r="AD2070" s="52" t="str">
        <x:f>IF(COUNT($Y2070,$Z2070)=2,"Yes","No")</x:f>
        <x:v>No</x:v>
      </x:c>
      <x:c r="AE2070" s="50" t="str"/>
      <x:c r="AF2070" t="str"/>
    </x:row>
    <x:row r="2071" ht="20" customHeight="1">
      <x:c r="A2071" s="50" t="str">
        <x:v>CTL-0296</x:v>
      </x:c>
      <x:c r="B2071" s="50" t="str">
        <x:v>Candidate alternative-rationale group</x:v>
      </x:c>
      <x:c r="C2071" s="52" t="str">
        <x:f>IF('Deal_Master_Wide'!$AU$298="","",'Deal_Master_Wide'!$AU$298)</x:f>
        <x:v>Not reviewed</x:v>
      </x:c>
      <x:c r="D2071" s="52" t="str">
        <x:f>IF('Deal_Master_Wide'!$AV$298="","",'Deal_Master_Wide'!$AV$298)</x:f>
        <x:v>Not assessed</x:v>
      </x:c>
      <x:c r="E2071" s="50" t="n">
        <x:v>0</x:v>
      </x:c>
      <x:c r="F2071" s="52" t="str">
        <x:f>IF(OR($C2071="High-confidence innovation-driven",$C2071="Medium-confidence innovation-driven"),1,IF($C2071="Clear alternative-rationale",0,""))</x:f>
      </x:c>
      <x:c r="G2071" s="52" t="str">
        <x:f>IF('Deal_Master_Wide'!$M$298="","",'Deal_Master_Wide'!$M$298)</x:f>
        <x:v>Review</x:v>
      </x:c>
      <x:c r="H2071" s="50" t="str">
        <x:v>BASF AS</x:v>
      </x:c>
      <x:c r="I2071" s="50" t="str">
        <x:v>Pronova Biopharma Norway As (Inactive)</x:v>
      </x:c>
      <x:c r="J2071" s="50" t="n">
        <x:v>2013</x:v>
      </x:c>
      <x:c r="K2071" s="50" t="n">
        <x:v>1</x:v>
      </x:c>
      <x:c r="L2071" s="50" t="n">
        <x:v>2014</x:v>
      </x:c>
      <x:c r="M2071" s="50" t="n">
        <x:v>1</x:v>
      </x:c>
      <x:c r="N2071" s="50" t="n">
        <x:v>1</x:v>
      </x:c>
      <x:c r="O2071" s="52" t="str">
        <x:f>IF($F2071="","",$F2071*$M2071)</x:f>
      </x:c>
      <x:c r="P2071" s="54" t="str">
        <x:f>IF('Deal_Master_Wide'!$BT$298="","",'Deal_Master_Wide'!$BT$298)</x:f>
      </x:c>
      <x:c r="Q2071" s="54" t="str">
        <x:f>IF('Deal_Master_Wide'!$CA$298="","",'Deal_Master_Wide'!$CA$298)</x:f>
      </x:c>
      <x:c r="R2071" s="54" t="str">
        <x:f>IF('Deal_Master_Wide'!$CH$298="","",'Deal_Master_Wide'!$CH$298)</x:f>
      </x:c>
      <x:c r="S2071" s="54" t="str">
        <x:f>IF('Deal_Master_Wide'!$CO$298="","",'Deal_Master_Wide'!$CO$298)</x:f>
      </x:c>
      <x:c r="T2071" s="54" t="str">
        <x:f>IF('Deal_Master_Wide'!$CV$298="","",'Deal_Master_Wide'!$CV$298)</x:f>
      </x:c>
      <x:c r="U2071" s="54" t="str">
        <x:f>IF('Deal_Master_Wide'!$DC$298="","",'Deal_Master_Wide'!$DC$298)</x:f>
      </x:c>
      <x:c r="V2071" s="56" t="str">
        <x:f>IF('Deal_Master_Wide'!$DJ$298="","",'Deal_Master_Wide'!$DJ$298)</x:f>
      </x:c>
      <x:c r="W2071" s="56" t="str">
        <x:f>IF('Deal_Master_Wide'!$DQ$298="","",'Deal_Master_Wide'!$DQ$298)</x:f>
      </x:c>
      <x:c r="X2071" s="56" t="str">
        <x:f>IF('Deal_Master_Wide'!$DX$298="","",'Deal_Master_Wide'!$DX$298)</x:f>
      </x:c>
      <x:c r="Y2071" s="118" t="str">
        <x:f>IF('Deal_Master_Wide'!$EE$298="","",'Deal_Master_Wide'!$EE$298)</x:f>
      </x:c>
      <x:c r="Z2071" s="118" t="str">
        <x:f>IF('Deal_Master_Wide'!$EL$298="","",'Deal_Master_Wide'!$EL$298)</x:f>
      </x:c>
      <x:c r="AA2071" s="52" t="str">
        <x:f>IF('Deal_Master_Wide'!$AL$298="","",'Deal_Master_Wide'!$AL$298)</x:f>
        <x:v>Unknown</x:v>
      </x:c>
      <x:c r="AB2071" s="54" t="n">
        <x:f>IF('Deal_Master_Wide'!$AF$298="","",'Deal_Master_Wide'!$AF$298)</x:f>
        <x:v>903</x:v>
      </x:c>
      <x:c r="AC2071" s="52" t="str">
        <x:f>IF(COUNT($P2071,$Q2071,$R2071,$S2071,$T2071,$U2071,$V2071,$W2071,$X2071)=9,"Yes","No")</x:f>
        <x:v>No</x:v>
      </x:c>
      <x:c r="AD2071" s="52" t="str">
        <x:f>IF(COUNT($Y2071,$Z2071)=2,"Yes","No")</x:f>
        <x:v>No</x:v>
      </x:c>
      <x:c r="AE2071" s="50" t="str"/>
      <x:c r="AF2071" t="str"/>
    </x:row>
    <x:row r="2072" ht="20" customHeight="1">
      <x:c r="A2072" s="50" t="str">
        <x:v>CTL-0296</x:v>
      </x:c>
      <x:c r="B2072" s="50" t="str">
        <x:v>Candidate alternative-rationale group</x:v>
      </x:c>
      <x:c r="C2072" s="52" t="str">
        <x:f>IF('Deal_Master_Wide'!$AU$298="","",'Deal_Master_Wide'!$AU$298)</x:f>
        <x:v>Not reviewed</x:v>
      </x:c>
      <x:c r="D2072" s="52" t="str">
        <x:f>IF('Deal_Master_Wide'!$AV$298="","",'Deal_Master_Wide'!$AV$298)</x:f>
        <x:v>Not assessed</x:v>
      </x:c>
      <x:c r="E2072" s="50" t="n">
        <x:v>0</x:v>
      </x:c>
      <x:c r="F2072" s="52" t="str">
        <x:f>IF(OR($C2072="High-confidence innovation-driven",$C2072="Medium-confidence innovation-driven"),1,IF($C2072="Clear alternative-rationale",0,""))</x:f>
      </x:c>
      <x:c r="G2072" s="52" t="str">
        <x:f>IF('Deal_Master_Wide'!$M$298="","",'Deal_Master_Wide'!$M$298)</x:f>
        <x:v>Review</x:v>
      </x:c>
      <x:c r="H2072" s="50" t="str">
        <x:v>BASF AS</x:v>
      </x:c>
      <x:c r="I2072" s="50" t="str">
        <x:v>Pronova Biopharma Norway As (Inactive)</x:v>
      </x:c>
      <x:c r="J2072" s="50" t="n">
        <x:v>2013</x:v>
      </x:c>
      <x:c r="K2072" s="50" t="n">
        <x:v>2</x:v>
      </x:c>
      <x:c r="L2072" s="50" t="n">
        <x:v>2015</x:v>
      </x:c>
      <x:c r="M2072" s="50" t="n">
        <x:v>1</x:v>
      </x:c>
      <x:c r="N2072" s="50" t="n">
        <x:v>1</x:v>
      </x:c>
      <x:c r="O2072" s="52" t="str">
        <x:f>IF($F2072="","",$F2072*$M2072)</x:f>
      </x:c>
      <x:c r="P2072" s="54" t="str">
        <x:f>IF('Deal_Master_Wide'!$BU$298="","",'Deal_Master_Wide'!$BU$298)</x:f>
      </x:c>
      <x:c r="Q2072" s="54" t="str">
        <x:f>IF('Deal_Master_Wide'!$CB$298="","",'Deal_Master_Wide'!$CB$298)</x:f>
      </x:c>
      <x:c r="R2072" s="54" t="str">
        <x:f>IF('Deal_Master_Wide'!$CI$298="","",'Deal_Master_Wide'!$CI$298)</x:f>
      </x:c>
      <x:c r="S2072" s="54" t="str">
        <x:f>IF('Deal_Master_Wide'!$CP$298="","",'Deal_Master_Wide'!$CP$298)</x:f>
      </x:c>
      <x:c r="T2072" s="54" t="str">
        <x:f>IF('Deal_Master_Wide'!$CW$298="","",'Deal_Master_Wide'!$CW$298)</x:f>
      </x:c>
      <x:c r="U2072" s="54" t="str">
        <x:f>IF('Deal_Master_Wide'!$DD$298="","",'Deal_Master_Wide'!$DD$298)</x:f>
      </x:c>
      <x:c r="V2072" s="56" t="str">
        <x:f>IF('Deal_Master_Wide'!$DK$298="","",'Deal_Master_Wide'!$DK$298)</x:f>
      </x:c>
      <x:c r="W2072" s="56" t="str">
        <x:f>IF('Deal_Master_Wide'!$DR$298="","",'Deal_Master_Wide'!$DR$298)</x:f>
      </x:c>
      <x:c r="X2072" s="56" t="str">
        <x:f>IF('Deal_Master_Wide'!$DY$298="","",'Deal_Master_Wide'!$DY$298)</x:f>
      </x:c>
      <x:c r="Y2072" s="118" t="str">
        <x:f>IF('Deal_Master_Wide'!$EF$298="","",'Deal_Master_Wide'!$EF$298)</x:f>
      </x:c>
      <x:c r="Z2072" s="118" t="str">
        <x:f>IF('Deal_Master_Wide'!$EM$298="","",'Deal_Master_Wide'!$EM$298)</x:f>
      </x:c>
      <x:c r="AA2072" s="52" t="str">
        <x:f>IF('Deal_Master_Wide'!$AL$298="","",'Deal_Master_Wide'!$AL$298)</x:f>
        <x:v>Unknown</x:v>
      </x:c>
      <x:c r="AB2072" s="54" t="n">
        <x:f>IF('Deal_Master_Wide'!$AF$298="","",'Deal_Master_Wide'!$AF$298)</x:f>
        <x:v>903</x:v>
      </x:c>
      <x:c r="AC2072" s="52" t="str">
        <x:f>IF(COUNT($P2072,$Q2072,$R2072,$S2072,$T2072,$U2072,$V2072,$W2072,$X2072)=9,"Yes","No")</x:f>
        <x:v>No</x:v>
      </x:c>
      <x:c r="AD2072" s="52" t="str">
        <x:f>IF(COUNT($Y2072,$Z2072)=2,"Yes","No")</x:f>
        <x:v>No</x:v>
      </x:c>
      <x:c r="AE2072" s="50" t="str"/>
      <x:c r="AF2072" t="str"/>
    </x:row>
    <x:row r="2073" ht="20" customHeight="1">
      <x:c r="A2073" s="50" t="str">
        <x:v>CTL-0296</x:v>
      </x:c>
      <x:c r="B2073" s="50" t="str">
        <x:v>Candidate alternative-rationale group</x:v>
      </x:c>
      <x:c r="C2073" s="52" t="str">
        <x:f>IF('Deal_Master_Wide'!$AU$298="","",'Deal_Master_Wide'!$AU$298)</x:f>
        <x:v>Not reviewed</x:v>
      </x:c>
      <x:c r="D2073" s="52" t="str">
        <x:f>IF('Deal_Master_Wide'!$AV$298="","",'Deal_Master_Wide'!$AV$298)</x:f>
        <x:v>Not assessed</x:v>
      </x:c>
      <x:c r="E2073" s="50" t="n">
        <x:v>0</x:v>
      </x:c>
      <x:c r="F2073" s="52" t="str">
        <x:f>IF(OR($C2073="High-confidence innovation-driven",$C2073="Medium-confidence innovation-driven"),1,IF($C2073="Clear alternative-rationale",0,""))</x:f>
      </x:c>
      <x:c r="G2073" s="52" t="str">
        <x:f>IF('Deal_Master_Wide'!$M$298="","",'Deal_Master_Wide'!$M$298)</x:f>
        <x:v>Review</x:v>
      </x:c>
      <x:c r="H2073" s="50" t="str">
        <x:v>BASF AS</x:v>
      </x:c>
      <x:c r="I2073" s="50" t="str">
        <x:v>Pronova Biopharma Norway As (Inactive)</x:v>
      </x:c>
      <x:c r="J2073" s="50" t="n">
        <x:v>2013</x:v>
      </x:c>
      <x:c r="K2073" s="50" t="n">
        <x:v>3</x:v>
      </x:c>
      <x:c r="L2073" s="50" t="n">
        <x:v>2016</x:v>
      </x:c>
      <x:c r="M2073" s="50" t="n">
        <x:v>1</x:v>
      </x:c>
      <x:c r="N2073" s="50" t="n">
        <x:v>1</x:v>
      </x:c>
      <x:c r="O2073" s="52" t="str">
        <x:f>IF($F2073="","",$F2073*$M2073)</x:f>
      </x:c>
      <x:c r="P2073" s="54" t="str">
        <x:f>IF('Deal_Master_Wide'!$BV$298="","",'Deal_Master_Wide'!$BV$298)</x:f>
      </x:c>
      <x:c r="Q2073" s="54" t="str">
        <x:f>IF('Deal_Master_Wide'!$CC$298="","",'Deal_Master_Wide'!$CC$298)</x:f>
      </x:c>
      <x:c r="R2073" s="54" t="str">
        <x:f>IF('Deal_Master_Wide'!$CJ$298="","",'Deal_Master_Wide'!$CJ$298)</x:f>
      </x:c>
      <x:c r="S2073" s="54" t="str">
        <x:f>IF('Deal_Master_Wide'!$CQ$298="","",'Deal_Master_Wide'!$CQ$298)</x:f>
      </x:c>
      <x:c r="T2073" s="54" t="str">
        <x:f>IF('Deal_Master_Wide'!$CX$298="","",'Deal_Master_Wide'!$CX$298)</x:f>
      </x:c>
      <x:c r="U2073" s="54" t="str">
        <x:f>IF('Deal_Master_Wide'!$DE$298="","",'Deal_Master_Wide'!$DE$298)</x:f>
      </x:c>
      <x:c r="V2073" s="56" t="str">
        <x:f>IF('Deal_Master_Wide'!$DL$298="","",'Deal_Master_Wide'!$DL$298)</x:f>
      </x:c>
      <x:c r="W2073" s="56" t="str">
        <x:f>IF('Deal_Master_Wide'!$DS$298="","",'Deal_Master_Wide'!$DS$298)</x:f>
      </x:c>
      <x:c r="X2073" s="56" t="str">
        <x:f>IF('Deal_Master_Wide'!$DZ$298="","",'Deal_Master_Wide'!$DZ$298)</x:f>
      </x:c>
      <x:c r="Y2073" s="118" t="str">
        <x:f>IF('Deal_Master_Wide'!$EG$298="","",'Deal_Master_Wide'!$EG$298)</x:f>
      </x:c>
      <x:c r="Z2073" s="118" t="str">
        <x:f>IF('Deal_Master_Wide'!$EN$298="","",'Deal_Master_Wide'!$EN$298)</x:f>
      </x:c>
      <x:c r="AA2073" s="52" t="str">
        <x:f>IF('Deal_Master_Wide'!$AL$298="","",'Deal_Master_Wide'!$AL$298)</x:f>
        <x:v>Unknown</x:v>
      </x:c>
      <x:c r="AB2073" s="54" t="n">
        <x:f>IF('Deal_Master_Wide'!$AF$298="","",'Deal_Master_Wide'!$AF$298)</x:f>
        <x:v>903</x:v>
      </x:c>
      <x:c r="AC2073" s="52" t="str">
        <x:f>IF(COUNT($P2073,$Q2073,$R2073,$S2073,$T2073,$U2073,$V2073,$W2073,$X2073)=9,"Yes","No")</x:f>
        <x:v>No</x:v>
      </x:c>
      <x:c r="AD2073" s="52" t="str">
        <x:f>IF(COUNT($Y2073,$Z2073)=2,"Yes","No")</x:f>
        <x:v>No</x:v>
      </x:c>
      <x:c r="AE2073" s="50" t="str"/>
      <x:c r="AF2073" t="str"/>
    </x:row>
    <x:row r="2074" ht="20" customHeight="1">
      <x:c r="A2074" s="50" t="str">
        <x:v>CTL-0297</x:v>
      </x:c>
      <x:c r="B2074" s="50" t="str">
        <x:v>Candidate alternative-rationale group</x:v>
      </x:c>
      <x:c r="C2074" s="52" t="str">
        <x:f>IF('Deal_Master_Wide'!$AU$299="","",'Deal_Master_Wide'!$AU$299)</x:f>
        <x:v>Not reviewed</x:v>
      </x:c>
      <x:c r="D2074" s="52" t="str">
        <x:f>IF('Deal_Master_Wide'!$AV$299="","",'Deal_Master_Wide'!$AV$299)</x:f>
        <x:v>Not assessed</x:v>
      </x:c>
      <x:c r="E2074" s="50" t="n">
        <x:v>0</x:v>
      </x:c>
      <x:c r="F2074" s="52" t="str">
        <x:f>IF(OR($C2074="High-confidence innovation-driven",$C2074="Medium-confidence innovation-driven"),1,IF($C2074="Clear alternative-rationale",0,""))</x:f>
      </x:c>
      <x:c r="G2074" s="52" t="str">
        <x:f>IF('Deal_Master_Wide'!$M$299="","",'Deal_Master_Wide'!$M$299)</x:f>
        <x:v>Review</x:v>
      </x:c>
      <x:c r="H2074" s="50" t="str">
        <x:v>Illumina, Inc.</x:v>
      </x:c>
      <x:c r="I2074" s="50" t="str">
        <x:v>BlueGnome Ltd</x:v>
      </x:c>
      <x:c r="J2074" s="50" t="n">
        <x:v>2012</x:v>
      </x:c>
      <x:c r="K2074" s="50" t="n">
        <x:v>-3</x:v>
      </x:c>
      <x:c r="L2074" s="50" t="n">
        <x:v>2009</x:v>
      </x:c>
      <x:c r="M2074" s="50" t="n">
        <x:v>0</x:v>
      </x:c>
      <x:c r="N2074" s="50" t="n">
        <x:v>0</x:v>
      </x:c>
      <x:c r="O2074" s="52" t="str">
        <x:f>IF($F2074="","",$F2074*$M2074)</x:f>
      </x:c>
      <x:c r="P2074" s="54" t="str">
        <x:f>IF('Deal_Master_Wide'!$BP$299="","",'Deal_Master_Wide'!$BP$299)</x:f>
      </x:c>
      <x:c r="Q2074" s="54" t="str">
        <x:f>IF('Deal_Master_Wide'!$BW$299="","",'Deal_Master_Wide'!$BW$299)</x:f>
      </x:c>
      <x:c r="R2074" s="54" t="str">
        <x:f>IF('Deal_Master_Wide'!$CD$299="","",'Deal_Master_Wide'!$CD$299)</x:f>
      </x:c>
      <x:c r="S2074" s="54" t="str">
        <x:f>IF('Deal_Master_Wide'!$CK$299="","",'Deal_Master_Wide'!$CK$299)</x:f>
      </x:c>
      <x:c r="T2074" s="54" t="str">
        <x:f>IF('Deal_Master_Wide'!$CR$299="","",'Deal_Master_Wide'!$CR$299)</x:f>
      </x:c>
      <x:c r="U2074" s="54" t="str">
        <x:f>IF('Deal_Master_Wide'!$CY$299="","",'Deal_Master_Wide'!$CY$299)</x:f>
      </x:c>
      <x:c r="V2074" s="56" t="str">
        <x:f>IF('Deal_Master_Wide'!$DF$299="","",'Deal_Master_Wide'!$DF$299)</x:f>
      </x:c>
      <x:c r="W2074" s="56" t="str">
        <x:f>IF('Deal_Master_Wide'!$DM$299="","",'Deal_Master_Wide'!$DM$299)</x:f>
      </x:c>
      <x:c r="X2074" s="56" t="str">
        <x:f>IF('Deal_Master_Wide'!$DT$299="","",'Deal_Master_Wide'!$DT$299)</x:f>
      </x:c>
      <x:c r="Y2074" s="118" t="str">
        <x:f>IF('Deal_Master_Wide'!$EA$299="","",'Deal_Master_Wide'!$EA$299)</x:f>
      </x:c>
      <x:c r="Z2074" s="118" t="str">
        <x:f>IF('Deal_Master_Wide'!$EH$299="","",'Deal_Master_Wide'!$EH$299)</x:f>
      </x:c>
      <x:c r="AA2074" s="52" t="str">
        <x:f>IF('Deal_Master_Wide'!$AL$299="","",'Deal_Master_Wide'!$AL$299)</x:f>
        <x:v>Unknown</x:v>
      </x:c>
      <x:c r="AB2074" s="54" t="str">
        <x:f>IF('Deal_Master_Wide'!$AF$299="","",'Deal_Master_Wide'!$AF$299)</x:f>
      </x:c>
      <x:c r="AC2074" s="52" t="str">
        <x:f>IF(COUNT($P2074,$Q2074,$R2074,$S2074,$T2074,$U2074,$V2074,$W2074,$X2074)=9,"Yes","No")</x:f>
        <x:v>No</x:v>
      </x:c>
      <x:c r="AD2074" s="52" t="str">
        <x:f>IF(COUNT($Y2074,$Z2074)=2,"Yes","No")</x:f>
        <x:v>No</x:v>
      </x:c>
      <x:c r="AE2074" s="50" t="str"/>
      <x:c r="AF2074" t="str"/>
    </x:row>
    <x:row r="2075" ht="20" customHeight="1">
      <x:c r="A2075" s="50" t="str">
        <x:v>CTL-0297</x:v>
      </x:c>
      <x:c r="B2075" s="50" t="str">
        <x:v>Candidate alternative-rationale group</x:v>
      </x:c>
      <x:c r="C2075" s="52" t="str">
        <x:f>IF('Deal_Master_Wide'!$AU$299="","",'Deal_Master_Wide'!$AU$299)</x:f>
        <x:v>Not reviewed</x:v>
      </x:c>
      <x:c r="D2075" s="52" t="str">
        <x:f>IF('Deal_Master_Wide'!$AV$299="","",'Deal_Master_Wide'!$AV$299)</x:f>
        <x:v>Not assessed</x:v>
      </x:c>
      <x:c r="E2075" s="50" t="n">
        <x:v>0</x:v>
      </x:c>
      <x:c r="F2075" s="52" t="str">
        <x:f>IF(OR($C2075="High-confidence innovation-driven",$C2075="Medium-confidence innovation-driven"),1,IF($C2075="Clear alternative-rationale",0,""))</x:f>
      </x:c>
      <x:c r="G2075" s="52" t="str">
        <x:f>IF('Deal_Master_Wide'!$M$299="","",'Deal_Master_Wide'!$M$299)</x:f>
        <x:v>Review</x:v>
      </x:c>
      <x:c r="H2075" s="50" t="str">
        <x:v>Illumina, Inc.</x:v>
      </x:c>
      <x:c r="I2075" s="50" t="str">
        <x:v>BlueGnome Ltd</x:v>
      </x:c>
      <x:c r="J2075" s="50" t="n">
        <x:v>2012</x:v>
      </x:c>
      <x:c r="K2075" s="50" t="n">
        <x:v>-2</x:v>
      </x:c>
      <x:c r="L2075" s="50" t="n">
        <x:v>2010</x:v>
      </x:c>
      <x:c r="M2075" s="50" t="n">
        <x:v>0</x:v>
      </x:c>
      <x:c r="N2075" s="50" t="n">
        <x:v>0</x:v>
      </x:c>
      <x:c r="O2075" s="52" t="str">
        <x:f>IF($F2075="","",$F2075*$M2075)</x:f>
      </x:c>
      <x:c r="P2075" s="54" t="str">
        <x:f>IF('Deal_Master_Wide'!$BQ$299="","",'Deal_Master_Wide'!$BQ$299)</x:f>
      </x:c>
      <x:c r="Q2075" s="54" t="str">
        <x:f>IF('Deal_Master_Wide'!$BX$299="","",'Deal_Master_Wide'!$BX$299)</x:f>
      </x:c>
      <x:c r="R2075" s="54" t="str">
        <x:f>IF('Deal_Master_Wide'!$CE$299="","",'Deal_Master_Wide'!$CE$299)</x:f>
      </x:c>
      <x:c r="S2075" s="54" t="str">
        <x:f>IF('Deal_Master_Wide'!$CL$299="","",'Deal_Master_Wide'!$CL$299)</x:f>
      </x:c>
      <x:c r="T2075" s="54" t="str">
        <x:f>IF('Deal_Master_Wide'!$CS$299="","",'Deal_Master_Wide'!$CS$299)</x:f>
      </x:c>
      <x:c r="U2075" s="54" t="str">
        <x:f>IF('Deal_Master_Wide'!$CZ$299="","",'Deal_Master_Wide'!$CZ$299)</x:f>
      </x:c>
      <x:c r="V2075" s="56" t="str">
        <x:f>IF('Deal_Master_Wide'!$DG$299="","",'Deal_Master_Wide'!$DG$299)</x:f>
      </x:c>
      <x:c r="W2075" s="56" t="str">
        <x:f>IF('Deal_Master_Wide'!$DN$299="","",'Deal_Master_Wide'!$DN$299)</x:f>
      </x:c>
      <x:c r="X2075" s="56" t="str">
        <x:f>IF('Deal_Master_Wide'!$DU$299="","",'Deal_Master_Wide'!$DU$299)</x:f>
      </x:c>
      <x:c r="Y2075" s="118" t="str">
        <x:f>IF('Deal_Master_Wide'!$EB$299="","",'Deal_Master_Wide'!$EB$299)</x:f>
      </x:c>
      <x:c r="Z2075" s="118" t="str">
        <x:f>IF('Deal_Master_Wide'!$EI$299="","",'Deal_Master_Wide'!$EI$299)</x:f>
      </x:c>
      <x:c r="AA2075" s="52" t="str">
        <x:f>IF('Deal_Master_Wide'!$AL$299="","",'Deal_Master_Wide'!$AL$299)</x:f>
        <x:v>Unknown</x:v>
      </x:c>
      <x:c r="AB2075" s="54" t="str">
        <x:f>IF('Deal_Master_Wide'!$AF$299="","",'Deal_Master_Wide'!$AF$299)</x:f>
      </x:c>
      <x:c r="AC2075" s="52" t="str">
        <x:f>IF(COUNT($P2075,$Q2075,$R2075,$S2075,$T2075,$U2075,$V2075,$W2075,$X2075)=9,"Yes","No")</x:f>
        <x:v>No</x:v>
      </x:c>
      <x:c r="AD2075" s="52" t="str">
        <x:f>IF(COUNT($Y2075,$Z2075)=2,"Yes","No")</x:f>
        <x:v>No</x:v>
      </x:c>
      <x:c r="AE2075" s="50" t="str"/>
      <x:c r="AF2075" t="str"/>
    </x:row>
    <x:row r="2076" ht="20" customHeight="1">
      <x:c r="A2076" s="50" t="str">
        <x:v>CTL-0297</x:v>
      </x:c>
      <x:c r="B2076" s="50" t="str">
        <x:v>Candidate alternative-rationale group</x:v>
      </x:c>
      <x:c r="C2076" s="52" t="str">
        <x:f>IF('Deal_Master_Wide'!$AU$299="","",'Deal_Master_Wide'!$AU$299)</x:f>
        <x:v>Not reviewed</x:v>
      </x:c>
      <x:c r="D2076" s="52" t="str">
        <x:f>IF('Deal_Master_Wide'!$AV$299="","",'Deal_Master_Wide'!$AV$299)</x:f>
        <x:v>Not assessed</x:v>
      </x:c>
      <x:c r="E2076" s="50" t="n">
        <x:v>0</x:v>
      </x:c>
      <x:c r="F2076" s="52" t="str">
        <x:f>IF(OR($C2076="High-confidence innovation-driven",$C2076="Medium-confidence innovation-driven"),1,IF($C2076="Clear alternative-rationale",0,""))</x:f>
      </x:c>
      <x:c r="G2076" s="52" t="str">
        <x:f>IF('Deal_Master_Wide'!$M$299="","",'Deal_Master_Wide'!$M$299)</x:f>
        <x:v>Review</x:v>
      </x:c>
      <x:c r="H2076" s="50" t="str">
        <x:v>Illumina, Inc.</x:v>
      </x:c>
      <x:c r="I2076" s="50" t="str">
        <x:v>BlueGnome Ltd</x:v>
      </x:c>
      <x:c r="J2076" s="50" t="n">
        <x:v>2012</x:v>
      </x:c>
      <x:c r="K2076" s="50" t="n">
        <x:v>-1</x:v>
      </x:c>
      <x:c r="L2076" s="50" t="n">
        <x:v>2011</x:v>
      </x:c>
      <x:c r="M2076" s="50" t="n">
        <x:v>0</x:v>
      </x:c>
      <x:c r="N2076" s="50" t="n">
        <x:v>0</x:v>
      </x:c>
      <x:c r="O2076" s="52" t="str">
        <x:f>IF($F2076="","",$F2076*$M2076)</x:f>
      </x:c>
      <x:c r="P2076" s="54" t="str">
        <x:f>IF('Deal_Master_Wide'!$BR$299="","",'Deal_Master_Wide'!$BR$299)</x:f>
      </x:c>
      <x:c r="Q2076" s="54" t="str">
        <x:f>IF('Deal_Master_Wide'!$BY$299="","",'Deal_Master_Wide'!$BY$299)</x:f>
      </x:c>
      <x:c r="R2076" s="54" t="str">
        <x:f>IF('Deal_Master_Wide'!$CF$299="","",'Deal_Master_Wide'!$CF$299)</x:f>
      </x:c>
      <x:c r="S2076" s="54" t="str">
        <x:f>IF('Deal_Master_Wide'!$CM$299="","",'Deal_Master_Wide'!$CM$299)</x:f>
      </x:c>
      <x:c r="T2076" s="54" t="str">
        <x:f>IF('Deal_Master_Wide'!$CT$299="","",'Deal_Master_Wide'!$CT$299)</x:f>
      </x:c>
      <x:c r="U2076" s="54" t="str">
        <x:f>IF('Deal_Master_Wide'!$DA$299="","",'Deal_Master_Wide'!$DA$299)</x:f>
      </x:c>
      <x:c r="V2076" s="56" t="str">
        <x:f>IF('Deal_Master_Wide'!$DH$299="","",'Deal_Master_Wide'!$DH$299)</x:f>
      </x:c>
      <x:c r="W2076" s="56" t="str">
        <x:f>IF('Deal_Master_Wide'!$DO$299="","",'Deal_Master_Wide'!$DO$299)</x:f>
      </x:c>
      <x:c r="X2076" s="56" t="str">
        <x:f>IF('Deal_Master_Wide'!$DV$299="","",'Deal_Master_Wide'!$DV$299)</x:f>
      </x:c>
      <x:c r="Y2076" s="118" t="str">
        <x:f>IF('Deal_Master_Wide'!$EC$299="","",'Deal_Master_Wide'!$EC$299)</x:f>
      </x:c>
      <x:c r="Z2076" s="118" t="str">
        <x:f>IF('Deal_Master_Wide'!$EJ$299="","",'Deal_Master_Wide'!$EJ$299)</x:f>
      </x:c>
      <x:c r="AA2076" s="52" t="str">
        <x:f>IF('Deal_Master_Wide'!$AL$299="","",'Deal_Master_Wide'!$AL$299)</x:f>
        <x:v>Unknown</x:v>
      </x:c>
      <x:c r="AB2076" s="54" t="str">
        <x:f>IF('Deal_Master_Wide'!$AF$299="","",'Deal_Master_Wide'!$AF$299)</x:f>
      </x:c>
      <x:c r="AC2076" s="52" t="str">
        <x:f>IF(COUNT($P2076,$Q2076,$R2076,$S2076,$T2076,$U2076,$V2076,$W2076,$X2076)=9,"Yes","No")</x:f>
        <x:v>No</x:v>
      </x:c>
      <x:c r="AD2076" s="52" t="str">
        <x:f>IF(COUNT($Y2076,$Z2076)=2,"Yes","No")</x:f>
        <x:v>No</x:v>
      </x:c>
      <x:c r="AE2076" s="50" t="str"/>
      <x:c r="AF2076" t="str"/>
    </x:row>
    <x:row r="2077" ht="20" customHeight="1">
      <x:c r="A2077" s="50" t="str">
        <x:v>CTL-0297</x:v>
      </x:c>
      <x:c r="B2077" s="50" t="str">
        <x:v>Candidate alternative-rationale group</x:v>
      </x:c>
      <x:c r="C2077" s="52" t="str">
        <x:f>IF('Deal_Master_Wide'!$AU$299="","",'Deal_Master_Wide'!$AU$299)</x:f>
        <x:v>Not reviewed</x:v>
      </x:c>
      <x:c r="D2077" s="52" t="str">
        <x:f>IF('Deal_Master_Wide'!$AV$299="","",'Deal_Master_Wide'!$AV$299)</x:f>
        <x:v>Not assessed</x:v>
      </x:c>
      <x:c r="E2077" s="50" t="n">
        <x:v>0</x:v>
      </x:c>
      <x:c r="F2077" s="52" t="str">
        <x:f>IF(OR($C2077="High-confidence innovation-driven",$C2077="Medium-confidence innovation-driven"),1,IF($C2077="Clear alternative-rationale",0,""))</x:f>
      </x:c>
      <x:c r="G2077" s="52" t="str">
        <x:f>IF('Deal_Master_Wide'!$M$299="","",'Deal_Master_Wide'!$M$299)</x:f>
        <x:v>Review</x:v>
      </x:c>
      <x:c r="H2077" s="50" t="str">
        <x:v>Illumina, Inc.</x:v>
      </x:c>
      <x:c r="I2077" s="50" t="str">
        <x:v>BlueGnome Ltd</x:v>
      </x:c>
      <x:c r="J2077" s="50" t="n">
        <x:v>2012</x:v>
      </x:c>
      <x:c r="K2077" s="50" t="n">
        <x:v>0</x:v>
      </x:c>
      <x:c r="L2077" s="50" t="n">
        <x:v>2012</x:v>
      </x:c>
      <x:c r="M2077" s="50" t="n">
        <x:v>0</x:v>
      </x:c>
      <x:c r="N2077" s="50" t="n">
        <x:v>1</x:v>
      </x:c>
      <x:c r="O2077" s="52" t="str">
        <x:f>IF($F2077="","",$F2077*$M2077)</x:f>
      </x:c>
      <x:c r="P2077" s="54" t="str">
        <x:f>IF('Deal_Master_Wide'!$BS$299="","",'Deal_Master_Wide'!$BS$299)</x:f>
      </x:c>
      <x:c r="Q2077" s="54" t="str">
        <x:f>IF('Deal_Master_Wide'!$BZ$299="","",'Deal_Master_Wide'!$BZ$299)</x:f>
      </x:c>
      <x:c r="R2077" s="54" t="str">
        <x:f>IF('Deal_Master_Wide'!$CG$299="","",'Deal_Master_Wide'!$CG$299)</x:f>
      </x:c>
      <x:c r="S2077" s="54" t="str">
        <x:f>IF('Deal_Master_Wide'!$CN$299="","",'Deal_Master_Wide'!$CN$299)</x:f>
      </x:c>
      <x:c r="T2077" s="54" t="str">
        <x:f>IF('Deal_Master_Wide'!$CU$299="","",'Deal_Master_Wide'!$CU$299)</x:f>
      </x:c>
      <x:c r="U2077" s="54" t="str">
        <x:f>IF('Deal_Master_Wide'!$DB$299="","",'Deal_Master_Wide'!$DB$299)</x:f>
      </x:c>
      <x:c r="V2077" s="56" t="str">
        <x:f>IF('Deal_Master_Wide'!$DI$299="","",'Deal_Master_Wide'!$DI$299)</x:f>
      </x:c>
      <x:c r="W2077" s="56" t="str">
        <x:f>IF('Deal_Master_Wide'!$DP$299="","",'Deal_Master_Wide'!$DP$299)</x:f>
      </x:c>
      <x:c r="X2077" s="56" t="str">
        <x:f>IF('Deal_Master_Wide'!$DW$299="","",'Deal_Master_Wide'!$DW$299)</x:f>
      </x:c>
      <x:c r="Y2077" s="118" t="str">
        <x:f>IF('Deal_Master_Wide'!$ED$299="","",'Deal_Master_Wide'!$ED$299)</x:f>
      </x:c>
      <x:c r="Z2077" s="118" t="str">
        <x:f>IF('Deal_Master_Wide'!$EK$299="","",'Deal_Master_Wide'!$EK$299)</x:f>
      </x:c>
      <x:c r="AA2077" s="52" t="str">
        <x:f>IF('Deal_Master_Wide'!$AL$299="","",'Deal_Master_Wide'!$AL$299)</x:f>
        <x:v>Unknown</x:v>
      </x:c>
      <x:c r="AB2077" s="54" t="str">
        <x:f>IF('Deal_Master_Wide'!$AF$299="","",'Deal_Master_Wide'!$AF$299)</x:f>
      </x:c>
      <x:c r="AC2077" s="52" t="str">
        <x:f>IF(COUNT($P2077,$Q2077,$R2077,$S2077,$T2077,$U2077,$V2077,$W2077,$X2077)=9,"Yes","No")</x:f>
        <x:v>No</x:v>
      </x:c>
      <x:c r="AD2077" s="52" t="str">
        <x:f>IF(COUNT($Y2077,$Z2077)=2,"Yes","No")</x:f>
        <x:v>No</x:v>
      </x:c>
      <x:c r="AE2077" s="50" t="str"/>
      <x:c r="AF2077" t="str"/>
    </x:row>
    <x:row r="2078" ht="20" customHeight="1">
      <x:c r="A2078" s="50" t="str">
        <x:v>CTL-0297</x:v>
      </x:c>
      <x:c r="B2078" s="50" t="str">
        <x:v>Candidate alternative-rationale group</x:v>
      </x:c>
      <x:c r="C2078" s="52" t="str">
        <x:f>IF('Deal_Master_Wide'!$AU$299="","",'Deal_Master_Wide'!$AU$299)</x:f>
        <x:v>Not reviewed</x:v>
      </x:c>
      <x:c r="D2078" s="52" t="str">
        <x:f>IF('Deal_Master_Wide'!$AV$299="","",'Deal_Master_Wide'!$AV$299)</x:f>
        <x:v>Not assessed</x:v>
      </x:c>
      <x:c r="E2078" s="50" t="n">
        <x:v>0</x:v>
      </x:c>
      <x:c r="F2078" s="52" t="str">
        <x:f>IF(OR($C2078="High-confidence innovation-driven",$C2078="Medium-confidence innovation-driven"),1,IF($C2078="Clear alternative-rationale",0,""))</x:f>
      </x:c>
      <x:c r="G2078" s="52" t="str">
        <x:f>IF('Deal_Master_Wide'!$M$299="","",'Deal_Master_Wide'!$M$299)</x:f>
        <x:v>Review</x:v>
      </x:c>
      <x:c r="H2078" s="50" t="str">
        <x:v>Illumina, Inc.</x:v>
      </x:c>
      <x:c r="I2078" s="50" t="str">
        <x:v>BlueGnome Ltd</x:v>
      </x:c>
      <x:c r="J2078" s="50" t="n">
        <x:v>2012</x:v>
      </x:c>
      <x:c r="K2078" s="50" t="n">
        <x:v>1</x:v>
      </x:c>
      <x:c r="L2078" s="50" t="n">
        <x:v>2013</x:v>
      </x:c>
      <x:c r="M2078" s="50" t="n">
        <x:v>1</x:v>
      </x:c>
      <x:c r="N2078" s="50" t="n">
        <x:v>1</x:v>
      </x:c>
      <x:c r="O2078" s="52" t="str">
        <x:f>IF($F2078="","",$F2078*$M2078)</x:f>
      </x:c>
      <x:c r="P2078" s="54" t="str">
        <x:f>IF('Deal_Master_Wide'!$BT$299="","",'Deal_Master_Wide'!$BT$299)</x:f>
      </x:c>
      <x:c r="Q2078" s="54" t="str">
        <x:f>IF('Deal_Master_Wide'!$CA$299="","",'Deal_Master_Wide'!$CA$299)</x:f>
      </x:c>
      <x:c r="R2078" s="54" t="str">
        <x:f>IF('Deal_Master_Wide'!$CH$299="","",'Deal_Master_Wide'!$CH$299)</x:f>
      </x:c>
      <x:c r="S2078" s="54" t="str">
        <x:f>IF('Deal_Master_Wide'!$CO$299="","",'Deal_Master_Wide'!$CO$299)</x:f>
      </x:c>
      <x:c r="T2078" s="54" t="str">
        <x:f>IF('Deal_Master_Wide'!$CV$299="","",'Deal_Master_Wide'!$CV$299)</x:f>
      </x:c>
      <x:c r="U2078" s="54" t="str">
        <x:f>IF('Deal_Master_Wide'!$DC$299="","",'Deal_Master_Wide'!$DC$299)</x:f>
      </x:c>
      <x:c r="V2078" s="56" t="str">
        <x:f>IF('Deal_Master_Wide'!$DJ$299="","",'Deal_Master_Wide'!$DJ$299)</x:f>
      </x:c>
      <x:c r="W2078" s="56" t="str">
        <x:f>IF('Deal_Master_Wide'!$DQ$299="","",'Deal_Master_Wide'!$DQ$299)</x:f>
      </x:c>
      <x:c r="X2078" s="56" t="str">
        <x:f>IF('Deal_Master_Wide'!$DX$299="","",'Deal_Master_Wide'!$DX$299)</x:f>
      </x:c>
      <x:c r="Y2078" s="118" t="str">
        <x:f>IF('Deal_Master_Wide'!$EE$299="","",'Deal_Master_Wide'!$EE$299)</x:f>
      </x:c>
      <x:c r="Z2078" s="118" t="str">
        <x:f>IF('Deal_Master_Wide'!$EL$299="","",'Deal_Master_Wide'!$EL$299)</x:f>
      </x:c>
      <x:c r="AA2078" s="52" t="str">
        <x:f>IF('Deal_Master_Wide'!$AL$299="","",'Deal_Master_Wide'!$AL$299)</x:f>
        <x:v>Unknown</x:v>
      </x:c>
      <x:c r="AB2078" s="54" t="str">
        <x:f>IF('Deal_Master_Wide'!$AF$299="","",'Deal_Master_Wide'!$AF$299)</x:f>
      </x:c>
      <x:c r="AC2078" s="52" t="str">
        <x:f>IF(COUNT($P2078,$Q2078,$R2078,$S2078,$T2078,$U2078,$V2078,$W2078,$X2078)=9,"Yes","No")</x:f>
        <x:v>No</x:v>
      </x:c>
      <x:c r="AD2078" s="52" t="str">
        <x:f>IF(COUNT($Y2078,$Z2078)=2,"Yes","No")</x:f>
        <x:v>No</x:v>
      </x:c>
      <x:c r="AE2078" s="50" t="str"/>
      <x:c r="AF2078" t="str"/>
    </x:row>
    <x:row r="2079" ht="20" customHeight="1">
      <x:c r="A2079" s="50" t="str">
        <x:v>CTL-0297</x:v>
      </x:c>
      <x:c r="B2079" s="50" t="str">
        <x:v>Candidate alternative-rationale group</x:v>
      </x:c>
      <x:c r="C2079" s="52" t="str">
        <x:f>IF('Deal_Master_Wide'!$AU$299="","",'Deal_Master_Wide'!$AU$299)</x:f>
        <x:v>Not reviewed</x:v>
      </x:c>
      <x:c r="D2079" s="52" t="str">
        <x:f>IF('Deal_Master_Wide'!$AV$299="","",'Deal_Master_Wide'!$AV$299)</x:f>
        <x:v>Not assessed</x:v>
      </x:c>
      <x:c r="E2079" s="50" t="n">
        <x:v>0</x:v>
      </x:c>
      <x:c r="F2079" s="52" t="str">
        <x:f>IF(OR($C2079="High-confidence innovation-driven",$C2079="Medium-confidence innovation-driven"),1,IF($C2079="Clear alternative-rationale",0,""))</x:f>
      </x:c>
      <x:c r="G2079" s="52" t="str">
        <x:f>IF('Deal_Master_Wide'!$M$299="","",'Deal_Master_Wide'!$M$299)</x:f>
        <x:v>Review</x:v>
      </x:c>
      <x:c r="H2079" s="50" t="str">
        <x:v>Illumina, Inc.</x:v>
      </x:c>
      <x:c r="I2079" s="50" t="str">
        <x:v>BlueGnome Ltd</x:v>
      </x:c>
      <x:c r="J2079" s="50" t="n">
        <x:v>2012</x:v>
      </x:c>
      <x:c r="K2079" s="50" t="n">
        <x:v>2</x:v>
      </x:c>
      <x:c r="L2079" s="50" t="n">
        <x:v>2014</x:v>
      </x:c>
      <x:c r="M2079" s="50" t="n">
        <x:v>1</x:v>
      </x:c>
      <x:c r="N2079" s="50" t="n">
        <x:v>1</x:v>
      </x:c>
      <x:c r="O2079" s="52" t="str">
        <x:f>IF($F2079="","",$F2079*$M2079)</x:f>
      </x:c>
      <x:c r="P2079" s="54" t="str">
        <x:f>IF('Deal_Master_Wide'!$BU$299="","",'Deal_Master_Wide'!$BU$299)</x:f>
      </x:c>
      <x:c r="Q2079" s="54" t="str">
        <x:f>IF('Deal_Master_Wide'!$CB$299="","",'Deal_Master_Wide'!$CB$299)</x:f>
      </x:c>
      <x:c r="R2079" s="54" t="str">
        <x:f>IF('Deal_Master_Wide'!$CI$299="","",'Deal_Master_Wide'!$CI$299)</x:f>
      </x:c>
      <x:c r="S2079" s="54" t="str">
        <x:f>IF('Deal_Master_Wide'!$CP$299="","",'Deal_Master_Wide'!$CP$299)</x:f>
      </x:c>
      <x:c r="T2079" s="54" t="str">
        <x:f>IF('Deal_Master_Wide'!$CW$299="","",'Deal_Master_Wide'!$CW$299)</x:f>
      </x:c>
      <x:c r="U2079" s="54" t="str">
        <x:f>IF('Deal_Master_Wide'!$DD$299="","",'Deal_Master_Wide'!$DD$299)</x:f>
      </x:c>
      <x:c r="V2079" s="56" t="str">
        <x:f>IF('Deal_Master_Wide'!$DK$299="","",'Deal_Master_Wide'!$DK$299)</x:f>
      </x:c>
      <x:c r="W2079" s="56" t="str">
        <x:f>IF('Deal_Master_Wide'!$DR$299="","",'Deal_Master_Wide'!$DR$299)</x:f>
      </x:c>
      <x:c r="X2079" s="56" t="str">
        <x:f>IF('Deal_Master_Wide'!$DY$299="","",'Deal_Master_Wide'!$DY$299)</x:f>
      </x:c>
      <x:c r="Y2079" s="118" t="str">
        <x:f>IF('Deal_Master_Wide'!$EF$299="","",'Deal_Master_Wide'!$EF$299)</x:f>
      </x:c>
      <x:c r="Z2079" s="118" t="str">
        <x:f>IF('Deal_Master_Wide'!$EM$299="","",'Deal_Master_Wide'!$EM$299)</x:f>
      </x:c>
      <x:c r="AA2079" s="52" t="str">
        <x:f>IF('Deal_Master_Wide'!$AL$299="","",'Deal_Master_Wide'!$AL$299)</x:f>
        <x:v>Unknown</x:v>
      </x:c>
      <x:c r="AB2079" s="54" t="str">
        <x:f>IF('Deal_Master_Wide'!$AF$299="","",'Deal_Master_Wide'!$AF$299)</x:f>
      </x:c>
      <x:c r="AC2079" s="52" t="str">
        <x:f>IF(COUNT($P2079,$Q2079,$R2079,$S2079,$T2079,$U2079,$V2079,$W2079,$X2079)=9,"Yes","No")</x:f>
        <x:v>No</x:v>
      </x:c>
      <x:c r="AD2079" s="52" t="str">
        <x:f>IF(COUNT($Y2079,$Z2079)=2,"Yes","No")</x:f>
        <x:v>No</x:v>
      </x:c>
      <x:c r="AE2079" s="50" t="str"/>
      <x:c r="AF2079" t="str"/>
    </x:row>
    <x:row r="2080" ht="20" customHeight="1">
      <x:c r="A2080" s="50" t="str">
        <x:v>CTL-0297</x:v>
      </x:c>
      <x:c r="B2080" s="50" t="str">
        <x:v>Candidate alternative-rationale group</x:v>
      </x:c>
      <x:c r="C2080" s="52" t="str">
        <x:f>IF('Deal_Master_Wide'!$AU$299="","",'Deal_Master_Wide'!$AU$299)</x:f>
        <x:v>Not reviewed</x:v>
      </x:c>
      <x:c r="D2080" s="52" t="str">
        <x:f>IF('Deal_Master_Wide'!$AV$299="","",'Deal_Master_Wide'!$AV$299)</x:f>
        <x:v>Not assessed</x:v>
      </x:c>
      <x:c r="E2080" s="50" t="n">
        <x:v>0</x:v>
      </x:c>
      <x:c r="F2080" s="52" t="str">
        <x:f>IF(OR($C2080="High-confidence innovation-driven",$C2080="Medium-confidence innovation-driven"),1,IF($C2080="Clear alternative-rationale",0,""))</x:f>
      </x:c>
      <x:c r="G2080" s="52" t="str">
        <x:f>IF('Deal_Master_Wide'!$M$299="","",'Deal_Master_Wide'!$M$299)</x:f>
        <x:v>Review</x:v>
      </x:c>
      <x:c r="H2080" s="50" t="str">
        <x:v>Illumina, Inc.</x:v>
      </x:c>
      <x:c r="I2080" s="50" t="str">
        <x:v>BlueGnome Ltd</x:v>
      </x:c>
      <x:c r="J2080" s="50" t="n">
        <x:v>2012</x:v>
      </x:c>
      <x:c r="K2080" s="50" t="n">
        <x:v>3</x:v>
      </x:c>
      <x:c r="L2080" s="50" t="n">
        <x:v>2015</x:v>
      </x:c>
      <x:c r="M2080" s="50" t="n">
        <x:v>1</x:v>
      </x:c>
      <x:c r="N2080" s="50" t="n">
        <x:v>1</x:v>
      </x:c>
      <x:c r="O2080" s="52" t="str">
        <x:f>IF($F2080="","",$F2080*$M2080)</x:f>
      </x:c>
      <x:c r="P2080" s="54" t="str">
        <x:f>IF('Deal_Master_Wide'!$BV$299="","",'Deal_Master_Wide'!$BV$299)</x:f>
      </x:c>
      <x:c r="Q2080" s="54" t="str">
        <x:f>IF('Deal_Master_Wide'!$CC$299="","",'Deal_Master_Wide'!$CC$299)</x:f>
      </x:c>
      <x:c r="R2080" s="54" t="str">
        <x:f>IF('Deal_Master_Wide'!$CJ$299="","",'Deal_Master_Wide'!$CJ$299)</x:f>
      </x:c>
      <x:c r="S2080" s="54" t="str">
        <x:f>IF('Deal_Master_Wide'!$CQ$299="","",'Deal_Master_Wide'!$CQ$299)</x:f>
      </x:c>
      <x:c r="T2080" s="54" t="str">
        <x:f>IF('Deal_Master_Wide'!$CX$299="","",'Deal_Master_Wide'!$CX$299)</x:f>
      </x:c>
      <x:c r="U2080" s="54" t="str">
        <x:f>IF('Deal_Master_Wide'!$DE$299="","",'Deal_Master_Wide'!$DE$299)</x:f>
      </x:c>
      <x:c r="V2080" s="56" t="str">
        <x:f>IF('Deal_Master_Wide'!$DL$299="","",'Deal_Master_Wide'!$DL$299)</x:f>
      </x:c>
      <x:c r="W2080" s="56" t="str">
        <x:f>IF('Deal_Master_Wide'!$DS$299="","",'Deal_Master_Wide'!$DS$299)</x:f>
      </x:c>
      <x:c r="X2080" s="56" t="str">
        <x:f>IF('Deal_Master_Wide'!$DZ$299="","",'Deal_Master_Wide'!$DZ$299)</x:f>
      </x:c>
      <x:c r="Y2080" s="118" t="str">
        <x:f>IF('Deal_Master_Wide'!$EG$299="","",'Deal_Master_Wide'!$EG$299)</x:f>
      </x:c>
      <x:c r="Z2080" s="118" t="str">
        <x:f>IF('Deal_Master_Wide'!$EN$299="","",'Deal_Master_Wide'!$EN$299)</x:f>
      </x:c>
      <x:c r="AA2080" s="52" t="str">
        <x:f>IF('Deal_Master_Wide'!$AL$299="","",'Deal_Master_Wide'!$AL$299)</x:f>
        <x:v>Unknown</x:v>
      </x:c>
      <x:c r="AB2080" s="54" t="str">
        <x:f>IF('Deal_Master_Wide'!$AF$299="","",'Deal_Master_Wide'!$AF$299)</x:f>
      </x:c>
      <x:c r="AC2080" s="52" t="str">
        <x:f>IF(COUNT($P2080,$Q2080,$R2080,$S2080,$T2080,$U2080,$V2080,$W2080,$X2080)=9,"Yes","No")</x:f>
        <x:v>No</x:v>
      </x:c>
      <x:c r="AD2080" s="52" t="str">
        <x:f>IF(COUNT($Y2080,$Z2080)=2,"Yes","No")</x:f>
        <x:v>No</x:v>
      </x:c>
      <x:c r="AE2080" s="50" t="str"/>
      <x:c r="AF2080" t="str"/>
    </x:row>
    <x:row r="2081" ht="20" customHeight="1">
      <x:c r="A2081" s="50" t="str">
        <x:v>CTL-0298</x:v>
      </x:c>
      <x:c r="B2081" s="50" t="str">
        <x:v>Candidate alternative-rationale group</x:v>
      </x:c>
      <x:c r="C2081" s="52" t="str">
        <x:f>IF('Deal_Master_Wide'!$AU$300="","",'Deal_Master_Wide'!$AU$300)</x:f>
        <x:v>Not reviewed</x:v>
      </x:c>
      <x:c r="D2081" s="52" t="str">
        <x:f>IF('Deal_Master_Wide'!$AV$300="","",'Deal_Master_Wide'!$AV$300)</x:f>
        <x:v>Not assessed</x:v>
      </x:c>
      <x:c r="E2081" s="50" t="n">
        <x:v>0</x:v>
      </x:c>
      <x:c r="F2081" s="52" t="str">
        <x:f>IF(OR($C2081="High-confidence innovation-driven",$C2081="Medium-confidence innovation-driven"),1,IF($C2081="Clear alternative-rationale",0,""))</x:f>
      </x:c>
      <x:c r="G2081" s="52" t="str">
        <x:f>IF('Deal_Master_Wide'!$M$300="","",'Deal_Master_Wide'!$M$300)</x:f>
        <x:v>Review</x:v>
      </x:c>
      <x:c r="H2081" s="50" t="str">
        <x:v>Recordati S.p.A.</x:v>
      </x:c>
      <x:c r="I2081" s="50" t="str">
        <x:v>FarmaProjekt Sp. z o.o</x:v>
      </x:c>
      <x:c r="J2081" s="50" t="n">
        <x:v>2012</x:v>
      </x:c>
      <x:c r="K2081" s="50" t="n">
        <x:v>-3</x:v>
      </x:c>
      <x:c r="L2081" s="50" t="n">
        <x:v>2009</x:v>
      </x:c>
      <x:c r="M2081" s="50" t="n">
        <x:v>0</x:v>
      </x:c>
      <x:c r="N2081" s="50" t="n">
        <x:v>0</x:v>
      </x:c>
      <x:c r="O2081" s="52" t="str">
        <x:f>IF($F2081="","",$F2081*$M2081)</x:f>
      </x:c>
      <x:c r="P2081" s="54" t="n">
        <x:f>IF('Deal_Master_Wide'!$BP$300="","",'Deal_Master_Wide'!$BP$300)</x:f>
        <x:v>747.524</x:v>
      </x:c>
      <x:c r="Q2081" s="54" t="n">
        <x:f>IF('Deal_Master_Wide'!$BW$300="","",'Deal_Master_Wide'!$BW$300)</x:f>
        <x:v>169.363</x:v>
      </x:c>
      <x:c r="R2081" s="54" t="n">
        <x:f>IF('Deal_Master_Wide'!$CD$300="","",'Deal_Master_Wide'!$CD$300)</x:f>
        <x:v>110.56</x:v>
      </x:c>
      <x:c r="S2081" s="54" t="n">
        <x:f>IF('Deal_Master_Wide'!$CK$300="","",'Deal_Master_Wide'!$CK$300)</x:f>
        <x:v>823.479</x:v>
      </x:c>
      <x:c r="T2081" s="54" t="n">
        <x:f>IF('Deal_Master_Wide'!$CR$300="","",'Deal_Master_Wide'!$CR$300)</x:f>
        <x:v>111.261</x:v>
      </x:c>
      <x:c r="U2081" s="54" t="n">
        <x:f>IF('Deal_Master_Wide'!$CY$300="","",'Deal_Master_Wide'!$CY$300)</x:f>
        <x:v>69.445</x:v>
      </x:c>
      <x:c r="V2081" s="56" t="n">
        <x:f>IF('Deal_Master_Wide'!$DF$300="","",'Deal_Master_Wide'!$DF$300)</x:f>
        <x:v>13.4876</x:v>
      </x:c>
      <x:c r="W2081" s="56" t="n">
        <x:f>IF('Deal_Master_Wide'!$DM$300="","",'Deal_Master_Wide'!$DM$300)</x:f>
        <x:v>22.6565</x:v>
      </x:c>
      <x:c r="X2081" s="56" t="n">
        <x:f>IF('Deal_Master_Wide'!$DT$300="","",'Deal_Master_Wide'!$DT$300)</x:f>
        <x:v>13.5111</x:v>
      </x:c>
      <x:c r="Y2081" s="118" t="str">
        <x:f>IF('Deal_Master_Wide'!$EA$300="","",'Deal_Master_Wide'!$EA$300)</x:f>
      </x:c>
      <x:c r="Z2081" s="118" t="str">
        <x:f>IF('Deal_Master_Wide'!$EH$300="","",'Deal_Master_Wide'!$EH$300)</x:f>
      </x:c>
      <x:c r="AA2081" s="52" t="str">
        <x:f>IF('Deal_Master_Wide'!$AL$300="","",'Deal_Master_Wide'!$AL$300)</x:f>
        <x:v>Unknown</x:v>
      </x:c>
      <x:c r="AB2081" s="54" t="n">
        <x:f>IF('Deal_Master_Wide'!$AF$300="","",'Deal_Master_Wide'!$AF$300)</x:f>
        <x:v>21</x:v>
      </x:c>
      <x:c r="AC2081" s="52" t="str">
        <x:f>IF(COUNT($P2081,$Q2081,$R2081,$S2081,$T2081,$U2081,$V2081,$W2081,$X2081)=9,"Yes","No")</x:f>
        <x:v>Yes</x:v>
      </x:c>
      <x:c r="AD2081" s="52" t="str">
        <x:f>IF(COUNT($Y2081,$Z2081)=2,"Yes","No")</x:f>
        <x:v>No</x:v>
      </x:c>
      <x:c r="AE2081" s="50" t="str"/>
      <x:c r="AF2081" t="str"/>
    </x:row>
    <x:row r="2082" ht="20" customHeight="1">
      <x:c r="A2082" s="50" t="str">
        <x:v>CTL-0298</x:v>
      </x:c>
      <x:c r="B2082" s="50" t="str">
        <x:v>Candidate alternative-rationale group</x:v>
      </x:c>
      <x:c r="C2082" s="52" t="str">
        <x:f>IF('Deal_Master_Wide'!$AU$300="","",'Deal_Master_Wide'!$AU$300)</x:f>
        <x:v>Not reviewed</x:v>
      </x:c>
      <x:c r="D2082" s="52" t="str">
        <x:f>IF('Deal_Master_Wide'!$AV$300="","",'Deal_Master_Wide'!$AV$300)</x:f>
        <x:v>Not assessed</x:v>
      </x:c>
      <x:c r="E2082" s="50" t="n">
        <x:v>0</x:v>
      </x:c>
      <x:c r="F2082" s="52" t="str">
        <x:f>IF(OR($C2082="High-confidence innovation-driven",$C2082="Medium-confidence innovation-driven"),1,IF($C2082="Clear alternative-rationale",0,""))</x:f>
      </x:c>
      <x:c r="G2082" s="52" t="str">
        <x:f>IF('Deal_Master_Wide'!$M$300="","",'Deal_Master_Wide'!$M$300)</x:f>
        <x:v>Review</x:v>
      </x:c>
      <x:c r="H2082" s="50" t="str">
        <x:v>Recordati S.p.A.</x:v>
      </x:c>
      <x:c r="I2082" s="50" t="str">
        <x:v>FarmaProjekt Sp. z o.o</x:v>
      </x:c>
      <x:c r="J2082" s="50" t="n">
        <x:v>2012</x:v>
      </x:c>
      <x:c r="K2082" s="50" t="n">
        <x:v>-2</x:v>
      </x:c>
      <x:c r="L2082" s="50" t="n">
        <x:v>2010</x:v>
      </x:c>
      <x:c r="M2082" s="50" t="n">
        <x:v>0</x:v>
      </x:c>
      <x:c r="N2082" s="50" t="n">
        <x:v>0</x:v>
      </x:c>
      <x:c r="O2082" s="52" t="str">
        <x:f>IF($F2082="","",$F2082*$M2082)</x:f>
      </x:c>
      <x:c r="P2082" s="54" t="n">
        <x:f>IF('Deal_Master_Wide'!$BQ$300="","",'Deal_Master_Wide'!$BQ$300)</x:f>
        <x:v>728.134</x:v>
      </x:c>
      <x:c r="Q2082" s="54" t="n">
        <x:f>IF('Deal_Master_Wide'!$BX$300="","",'Deal_Master_Wide'!$BX$300)</x:f>
        <x:v>155.084</x:v>
      </x:c>
      <x:c r="R2082" s="54" t="n">
        <x:f>IF('Deal_Master_Wide'!$CE$300="","",'Deal_Master_Wide'!$CE$300)</x:f>
        <x:v>108.571</x:v>
      </x:c>
      <x:c r="S2082" s="54" t="n">
        <x:f>IF('Deal_Master_Wide'!$CL$300="","",'Deal_Master_Wide'!$CL$300)</x:f>
        <x:v>901.074</x:v>
      </x:c>
      <x:c r="T2082" s="54" t="n">
        <x:f>IF('Deal_Master_Wide'!$CS$300="","",'Deal_Master_Wide'!$CS$300)</x:f>
        <x:v>116.877</x:v>
      </x:c>
      <x:c r="U2082" s="54" t="n">
        <x:f>IF('Deal_Master_Wide'!$CZ$300="","",'Deal_Master_Wide'!$CZ$300)</x:f>
        <x:v>68.841</x:v>
      </x:c>
      <x:c r="V2082" s="56" t="n">
        <x:f>IF('Deal_Master_Wide'!$DG$300="","",'Deal_Master_Wide'!$DG$300)</x:f>
        <x:v>12.5912</x:v>
      </x:c>
      <x:c r="W2082" s="56" t="n">
        <x:f>IF('Deal_Master_Wide'!$DN$300="","",'Deal_Master_Wide'!$DN$300)</x:f>
        <x:v>21.2988</x:v>
      </x:c>
      <x:c r="X2082" s="56" t="n">
        <x:f>IF('Deal_Master_Wide'!$DU$300="","",'Deal_Master_Wide'!$DU$300)</x:f>
        <x:v>12.9709</x:v>
      </x:c>
      <x:c r="Y2082" s="118" t="str">
        <x:f>IF('Deal_Master_Wide'!$EB$300="","",'Deal_Master_Wide'!$EB$300)</x:f>
      </x:c>
      <x:c r="Z2082" s="118" t="str">
        <x:f>IF('Deal_Master_Wide'!$EI$300="","",'Deal_Master_Wide'!$EI$300)</x:f>
      </x:c>
      <x:c r="AA2082" s="52" t="str">
        <x:f>IF('Deal_Master_Wide'!$AL$300="","",'Deal_Master_Wide'!$AL$300)</x:f>
        <x:v>Unknown</x:v>
      </x:c>
      <x:c r="AB2082" s="54" t="n">
        <x:f>IF('Deal_Master_Wide'!$AF$300="","",'Deal_Master_Wide'!$AF$300)</x:f>
        <x:v>21</x:v>
      </x:c>
      <x:c r="AC2082" s="52" t="str">
        <x:f>IF(COUNT($P2082,$Q2082,$R2082,$S2082,$T2082,$U2082,$V2082,$W2082,$X2082)=9,"Yes","No")</x:f>
        <x:v>Yes</x:v>
      </x:c>
      <x:c r="AD2082" s="52" t="str">
        <x:f>IF(COUNT($Y2082,$Z2082)=2,"Yes","No")</x:f>
        <x:v>No</x:v>
      </x:c>
      <x:c r="AE2082" s="50" t="str"/>
      <x:c r="AF2082" t="str"/>
    </x:row>
    <x:row r="2083" ht="20" customHeight="1">
      <x:c r="A2083" s="50" t="str">
        <x:v>CTL-0298</x:v>
      </x:c>
      <x:c r="B2083" s="50" t="str">
        <x:v>Candidate alternative-rationale group</x:v>
      </x:c>
      <x:c r="C2083" s="52" t="str">
        <x:f>IF('Deal_Master_Wide'!$AU$300="","",'Deal_Master_Wide'!$AU$300)</x:f>
        <x:v>Not reviewed</x:v>
      </x:c>
      <x:c r="D2083" s="52" t="str">
        <x:f>IF('Deal_Master_Wide'!$AV$300="","",'Deal_Master_Wide'!$AV$300)</x:f>
        <x:v>Not assessed</x:v>
      </x:c>
      <x:c r="E2083" s="50" t="n">
        <x:v>0</x:v>
      </x:c>
      <x:c r="F2083" s="52" t="str">
        <x:f>IF(OR($C2083="High-confidence innovation-driven",$C2083="Medium-confidence innovation-driven"),1,IF($C2083="Clear alternative-rationale",0,""))</x:f>
      </x:c>
      <x:c r="G2083" s="52" t="str">
        <x:f>IF('Deal_Master_Wide'!$M$300="","",'Deal_Master_Wide'!$M$300)</x:f>
        <x:v>Review</x:v>
      </x:c>
      <x:c r="H2083" s="50" t="str">
        <x:v>Recordati S.p.A.</x:v>
      </x:c>
      <x:c r="I2083" s="50" t="str">
        <x:v>FarmaProjekt Sp. z o.o</x:v>
      </x:c>
      <x:c r="J2083" s="50" t="n">
        <x:v>2012</x:v>
      </x:c>
      <x:c r="K2083" s="50" t="n">
        <x:v>-1</x:v>
      </x:c>
      <x:c r="L2083" s="50" t="n">
        <x:v>2011</x:v>
      </x:c>
      <x:c r="M2083" s="50" t="n">
        <x:v>0</x:v>
      </x:c>
      <x:c r="N2083" s="50" t="n">
        <x:v>0</x:v>
      </x:c>
      <x:c r="O2083" s="52" t="str">
        <x:f>IF($F2083="","",$F2083*$M2083)</x:f>
      </x:c>
      <x:c r="P2083" s="54" t="n">
        <x:f>IF('Deal_Master_Wide'!$BR$300="","",'Deal_Master_Wide'!$BR$300)</x:f>
        <x:v>762.036</x:v>
      </x:c>
      <x:c r="Q2083" s="54" t="n">
        <x:f>IF('Deal_Master_Wide'!$BY$300="","",'Deal_Master_Wide'!$BY$300)</x:f>
        <x:v>166.15</x:v>
      </x:c>
      <x:c r="R2083" s="54" t="n">
        <x:f>IF('Deal_Master_Wide'!$CF$300="","",'Deal_Master_Wide'!$CF$300)</x:f>
        <x:v>116.434</x:v>
      </x:c>
      <x:c r="S2083" s="54" t="n">
        <x:f>IF('Deal_Master_Wide'!$CM$300="","",'Deal_Master_Wide'!$CM$300)</x:f>
        <x:v>977.464</x:v>
      </x:c>
      <x:c r="T2083" s="54" t="n">
        <x:f>IF('Deal_Master_Wide'!$CT$300="","",'Deal_Master_Wide'!$CT$300)</x:f>
        <x:v>162.689</x:v>
      </x:c>
      <x:c r="U2083" s="54" t="n">
        <x:f>IF('Deal_Master_Wide'!$DA$300="","",'Deal_Master_Wide'!$DA$300)</x:f>
        <x:v>55.956</x:v>
      </x:c>
      <x:c r="V2083" s="56" t="n">
        <x:f>IF('Deal_Master_Wide'!$DH$300="","",'Deal_Master_Wide'!$DH$300)</x:f>
        <x:v>12.3962</x:v>
      </x:c>
      <x:c r="W2083" s="56" t="n">
        <x:f>IF('Deal_Master_Wide'!$DO$300="","",'Deal_Master_Wide'!$DO$300)</x:f>
        <x:v>21.8034</x:v>
      </x:c>
      <x:c r="X2083" s="56" t="n">
        <x:f>IF('Deal_Master_Wide'!$DV$300="","",'Deal_Master_Wide'!$DV$300)</x:f>
        <x:v>16.644</x:v>
      </x:c>
      <x:c r="Y2083" s="118" t="str">
        <x:f>IF('Deal_Master_Wide'!$EC$300="","",'Deal_Master_Wide'!$EC$300)</x:f>
      </x:c>
      <x:c r="Z2083" s="118" t="str">
        <x:f>IF('Deal_Master_Wide'!$EJ$300="","",'Deal_Master_Wide'!$EJ$300)</x:f>
      </x:c>
      <x:c r="AA2083" s="52" t="str">
        <x:f>IF('Deal_Master_Wide'!$AL$300="","",'Deal_Master_Wide'!$AL$300)</x:f>
        <x:v>Unknown</x:v>
      </x:c>
      <x:c r="AB2083" s="54" t="n">
        <x:f>IF('Deal_Master_Wide'!$AF$300="","",'Deal_Master_Wide'!$AF$300)</x:f>
        <x:v>21</x:v>
      </x:c>
      <x:c r="AC2083" s="52" t="str">
        <x:f>IF(COUNT($P2083,$Q2083,$R2083,$S2083,$T2083,$U2083,$V2083,$W2083,$X2083)=9,"Yes","No")</x:f>
        <x:v>Yes</x:v>
      </x:c>
      <x:c r="AD2083" s="52" t="str">
        <x:f>IF(COUNT($Y2083,$Z2083)=2,"Yes","No")</x:f>
        <x:v>No</x:v>
      </x:c>
      <x:c r="AE2083" s="50" t="str"/>
      <x:c r="AF2083" t="str"/>
    </x:row>
    <x:row r="2084" ht="20" customHeight="1">
      <x:c r="A2084" s="50" t="str">
        <x:v>CTL-0298</x:v>
      </x:c>
      <x:c r="B2084" s="50" t="str">
        <x:v>Candidate alternative-rationale group</x:v>
      </x:c>
      <x:c r="C2084" s="52" t="str">
        <x:f>IF('Deal_Master_Wide'!$AU$300="","",'Deal_Master_Wide'!$AU$300)</x:f>
        <x:v>Not reviewed</x:v>
      </x:c>
      <x:c r="D2084" s="52" t="str">
        <x:f>IF('Deal_Master_Wide'!$AV$300="","",'Deal_Master_Wide'!$AV$300)</x:f>
        <x:v>Not assessed</x:v>
      </x:c>
      <x:c r="E2084" s="50" t="n">
        <x:v>0</x:v>
      </x:c>
      <x:c r="F2084" s="52" t="str">
        <x:f>IF(OR($C2084="High-confidence innovation-driven",$C2084="Medium-confidence innovation-driven"),1,IF($C2084="Clear alternative-rationale",0,""))</x:f>
      </x:c>
      <x:c r="G2084" s="52" t="str">
        <x:f>IF('Deal_Master_Wide'!$M$300="","",'Deal_Master_Wide'!$M$300)</x:f>
        <x:v>Review</x:v>
      </x:c>
      <x:c r="H2084" s="50" t="str">
        <x:v>Recordati S.p.A.</x:v>
      </x:c>
      <x:c r="I2084" s="50" t="str">
        <x:v>FarmaProjekt Sp. z o.o</x:v>
      </x:c>
      <x:c r="J2084" s="50" t="n">
        <x:v>2012</x:v>
      </x:c>
      <x:c r="K2084" s="50" t="n">
        <x:v>0</x:v>
      </x:c>
      <x:c r="L2084" s="50" t="n">
        <x:v>2012</x:v>
      </x:c>
      <x:c r="M2084" s="50" t="n">
        <x:v>0</x:v>
      </x:c>
      <x:c r="N2084" s="50" t="n">
        <x:v>1</x:v>
      </x:c>
      <x:c r="O2084" s="52" t="str">
        <x:f>IF($F2084="","",$F2084*$M2084)</x:f>
      </x:c>
      <x:c r="P2084" s="54" t="n">
        <x:f>IF('Deal_Master_Wide'!$BS$300="","",'Deal_Master_Wide'!$BS$300)</x:f>
        <x:v>828.317</x:v>
      </x:c>
      <x:c r="Q2084" s="54" t="n">
        <x:f>IF('Deal_Master_Wide'!$BZ$300="","",'Deal_Master_Wide'!$BZ$300)</x:f>
        <x:v>181.203</x:v>
      </x:c>
      <x:c r="R2084" s="54" t="n">
        <x:f>IF('Deal_Master_Wide'!$CG$300="","",'Deal_Master_Wide'!$CG$300)</x:f>
        <x:v>118.484</x:v>
      </x:c>
      <x:c r="S2084" s="54" t="n">
        <x:f>IF('Deal_Master_Wide'!$CN$300="","",'Deal_Master_Wide'!$CN$300)</x:f>
        <x:v>1086.888</x:v>
      </x:c>
      <x:c r="T2084" s="54" t="n">
        <x:f>IF('Deal_Master_Wide'!$CU$300="","",'Deal_Master_Wide'!$CU$300)</x:f>
        <x:v>193.245</x:v>
      </x:c>
      <x:c r="U2084" s="54" t="n">
        <x:f>IF('Deal_Master_Wide'!$DB$300="","",'Deal_Master_Wide'!$DB$300)</x:f>
        <x:v>63.407</x:v>
      </x:c>
      <x:c r="V2084" s="56" t="n">
        <x:f>IF('Deal_Master_Wide'!$DI$300="","",'Deal_Master_Wide'!$DI$300)</x:f>
        <x:v>11.4791</x:v>
      </x:c>
      <x:c r="W2084" s="56" t="n">
        <x:f>IF('Deal_Master_Wide'!$DP$300="","",'Deal_Master_Wide'!$DP$300)</x:f>
        <x:v>21.876</x:v>
      </x:c>
      <x:c r="X2084" s="56" t="n">
        <x:f>IF('Deal_Master_Wide'!$DW$300="","",'Deal_Master_Wide'!$DW$300)</x:f>
        <x:v>17.7797</x:v>
      </x:c>
      <x:c r="Y2084" s="118" t="str">
        <x:f>IF('Deal_Master_Wide'!$ED$300="","",'Deal_Master_Wide'!$ED$300)</x:f>
      </x:c>
      <x:c r="Z2084" s="118" t="str">
        <x:f>IF('Deal_Master_Wide'!$EK$300="","",'Deal_Master_Wide'!$EK$300)</x:f>
      </x:c>
      <x:c r="AA2084" s="52" t="str">
        <x:f>IF('Deal_Master_Wide'!$AL$300="","",'Deal_Master_Wide'!$AL$300)</x:f>
        <x:v>Unknown</x:v>
      </x:c>
      <x:c r="AB2084" s="54" t="n">
        <x:f>IF('Deal_Master_Wide'!$AF$300="","",'Deal_Master_Wide'!$AF$300)</x:f>
        <x:v>21</x:v>
      </x:c>
      <x:c r="AC2084" s="52" t="str">
        <x:f>IF(COUNT($P2084,$Q2084,$R2084,$S2084,$T2084,$U2084,$V2084,$W2084,$X2084)=9,"Yes","No")</x:f>
        <x:v>Yes</x:v>
      </x:c>
      <x:c r="AD2084" s="52" t="str">
        <x:f>IF(COUNT($Y2084,$Z2084)=2,"Yes","No")</x:f>
        <x:v>No</x:v>
      </x:c>
      <x:c r="AE2084" s="50" t="str"/>
      <x:c r="AF2084" t="str"/>
    </x:row>
    <x:row r="2085" ht="20" customHeight="1">
      <x:c r="A2085" s="50" t="str">
        <x:v>CTL-0298</x:v>
      </x:c>
      <x:c r="B2085" s="50" t="str">
        <x:v>Candidate alternative-rationale group</x:v>
      </x:c>
      <x:c r="C2085" s="52" t="str">
        <x:f>IF('Deal_Master_Wide'!$AU$300="","",'Deal_Master_Wide'!$AU$300)</x:f>
        <x:v>Not reviewed</x:v>
      </x:c>
      <x:c r="D2085" s="52" t="str">
        <x:f>IF('Deal_Master_Wide'!$AV$300="","",'Deal_Master_Wide'!$AV$300)</x:f>
        <x:v>Not assessed</x:v>
      </x:c>
      <x:c r="E2085" s="50" t="n">
        <x:v>0</x:v>
      </x:c>
      <x:c r="F2085" s="52" t="str">
        <x:f>IF(OR($C2085="High-confidence innovation-driven",$C2085="Medium-confidence innovation-driven"),1,IF($C2085="Clear alternative-rationale",0,""))</x:f>
      </x:c>
      <x:c r="G2085" s="52" t="str">
        <x:f>IF('Deal_Master_Wide'!$M$300="","",'Deal_Master_Wide'!$M$300)</x:f>
        <x:v>Review</x:v>
      </x:c>
      <x:c r="H2085" s="50" t="str">
        <x:v>Recordati S.p.A.</x:v>
      </x:c>
      <x:c r="I2085" s="50" t="str">
        <x:v>FarmaProjekt Sp. z o.o</x:v>
      </x:c>
      <x:c r="J2085" s="50" t="n">
        <x:v>2012</x:v>
      </x:c>
      <x:c r="K2085" s="50" t="n">
        <x:v>1</x:v>
      </x:c>
      <x:c r="L2085" s="50" t="n">
        <x:v>2013</x:v>
      </x:c>
      <x:c r="M2085" s="50" t="n">
        <x:v>1</x:v>
      </x:c>
      <x:c r="N2085" s="50" t="n">
        <x:v>1</x:v>
      </x:c>
      <x:c r="O2085" s="52" t="str">
        <x:f>IF($F2085="","",$F2085*$M2085)</x:f>
      </x:c>
      <x:c r="P2085" s="54" t="n">
        <x:f>IF('Deal_Master_Wide'!$BT$300="","",'Deal_Master_Wide'!$BT$300)</x:f>
        <x:v>941.63</x:v>
      </x:c>
      <x:c r="Q2085" s="54" t="n">
        <x:f>IF('Deal_Master_Wide'!$CA$300="","",'Deal_Master_Wide'!$CA$300)</x:f>
        <x:v>209.235</x:v>
      </x:c>
      <x:c r="R2085" s="54" t="n">
        <x:f>IF('Deal_Master_Wide'!$CH$300="","",'Deal_Master_Wide'!$CH$300)</x:f>
        <x:v>133.678</x:v>
      </x:c>
      <x:c r="S2085" s="54" t="n">
        <x:f>IF('Deal_Master_Wide'!$CO$300="","",'Deal_Master_Wide'!$CO$300)</x:f>
        <x:v>1283.811</x:v>
      </x:c>
      <x:c r="T2085" s="54" t="n">
        <x:f>IF('Deal_Master_Wide'!$CV$300="","",'Deal_Master_Wide'!$CV$300)</x:f>
        <x:v>311.092</x:v>
      </x:c>
      <x:c r="U2085" s="54" t="n">
        <x:f>IF('Deal_Master_Wide'!$DC$300="","",'Deal_Master_Wide'!$DC$300)</x:f>
        <x:v>74.725</x:v>
      </x:c>
      <x:c r="V2085" s="56" t="n">
        <x:f>IF('Deal_Master_Wide'!$DJ$300="","",'Deal_Master_Wide'!$DJ$300)</x:f>
        <x:v>11.2775</x:v>
      </x:c>
      <x:c r="W2085" s="56" t="n">
        <x:f>IF('Deal_Master_Wide'!$DQ$300="","",'Deal_Master_Wide'!$DQ$300)</x:f>
        <x:v>22.2205</x:v>
      </x:c>
      <x:c r="X2085" s="56" t="n">
        <x:f>IF('Deal_Master_Wide'!$DX$300="","",'Deal_Master_Wide'!$DX$300)</x:f>
        <x:v>24.2319</x:v>
      </x:c>
      <x:c r="Y2085" s="118" t="str">
        <x:f>IF('Deal_Master_Wide'!$EE$300="","",'Deal_Master_Wide'!$EE$300)</x:f>
      </x:c>
      <x:c r="Z2085" s="118" t="str">
        <x:f>IF('Deal_Master_Wide'!$EL$300="","",'Deal_Master_Wide'!$EL$300)</x:f>
      </x:c>
      <x:c r="AA2085" s="52" t="str">
        <x:f>IF('Deal_Master_Wide'!$AL$300="","",'Deal_Master_Wide'!$AL$300)</x:f>
        <x:v>Unknown</x:v>
      </x:c>
      <x:c r="AB2085" s="54" t="n">
        <x:f>IF('Deal_Master_Wide'!$AF$300="","",'Deal_Master_Wide'!$AF$300)</x:f>
        <x:v>21</x:v>
      </x:c>
      <x:c r="AC2085" s="52" t="str">
        <x:f>IF(COUNT($P2085,$Q2085,$R2085,$S2085,$T2085,$U2085,$V2085,$W2085,$X2085)=9,"Yes","No")</x:f>
        <x:v>Yes</x:v>
      </x:c>
      <x:c r="AD2085" s="52" t="str">
        <x:f>IF(COUNT($Y2085,$Z2085)=2,"Yes","No")</x:f>
        <x:v>No</x:v>
      </x:c>
      <x:c r="AE2085" s="50" t="str"/>
      <x:c r="AF2085" t="str"/>
    </x:row>
    <x:row r="2086" ht="20" customHeight="1">
      <x:c r="A2086" s="50" t="str">
        <x:v>CTL-0298</x:v>
      </x:c>
      <x:c r="B2086" s="50" t="str">
        <x:v>Candidate alternative-rationale group</x:v>
      </x:c>
      <x:c r="C2086" s="52" t="str">
        <x:f>IF('Deal_Master_Wide'!$AU$300="","",'Deal_Master_Wide'!$AU$300)</x:f>
        <x:v>Not reviewed</x:v>
      </x:c>
      <x:c r="D2086" s="52" t="str">
        <x:f>IF('Deal_Master_Wide'!$AV$300="","",'Deal_Master_Wide'!$AV$300)</x:f>
        <x:v>Not assessed</x:v>
      </x:c>
      <x:c r="E2086" s="50" t="n">
        <x:v>0</x:v>
      </x:c>
      <x:c r="F2086" s="52" t="str">
        <x:f>IF(OR($C2086="High-confidence innovation-driven",$C2086="Medium-confidence innovation-driven"),1,IF($C2086="Clear alternative-rationale",0,""))</x:f>
      </x:c>
      <x:c r="G2086" s="52" t="str">
        <x:f>IF('Deal_Master_Wide'!$M$300="","",'Deal_Master_Wide'!$M$300)</x:f>
        <x:v>Review</x:v>
      </x:c>
      <x:c r="H2086" s="50" t="str">
        <x:v>Recordati S.p.A.</x:v>
      </x:c>
      <x:c r="I2086" s="50" t="str">
        <x:v>FarmaProjekt Sp. z o.o</x:v>
      </x:c>
      <x:c r="J2086" s="50" t="n">
        <x:v>2012</x:v>
      </x:c>
      <x:c r="K2086" s="50" t="n">
        <x:v>2</x:v>
      </x:c>
      <x:c r="L2086" s="50" t="n">
        <x:v>2014</x:v>
      </x:c>
      <x:c r="M2086" s="50" t="n">
        <x:v>1</x:v>
      </x:c>
      <x:c r="N2086" s="50" t="n">
        <x:v>1</x:v>
      </x:c>
      <x:c r="O2086" s="52" t="str">
        <x:f>IF($F2086="","",$F2086*$M2086)</x:f>
      </x:c>
      <x:c r="P2086" s="54" t="n">
        <x:f>IF('Deal_Master_Wide'!$BU$300="","",'Deal_Master_Wide'!$BU$300)</x:f>
        <x:v>987.356</x:v>
      </x:c>
      <x:c r="Q2086" s="54" t="n">
        <x:f>IF('Deal_Master_Wide'!$CB$300="","",'Deal_Master_Wide'!$CB$300)</x:f>
        <x:v>234.942</x:v>
      </x:c>
      <x:c r="R2086" s="54" t="n">
        <x:f>IF('Deal_Master_Wide'!$CI$300="","",'Deal_Master_Wide'!$CI$300)</x:f>
        <x:v>161.187</x:v>
      </x:c>
      <x:c r="S2086" s="54" t="n">
        <x:f>IF('Deal_Master_Wide'!$CP$300="","",'Deal_Master_Wide'!$CP$300)</x:f>
        <x:v>1375.225</x:v>
      </x:c>
      <x:c r="T2086" s="54" t="n">
        <x:f>IF('Deal_Master_Wide'!$CW$300="","",'Deal_Master_Wide'!$CW$300)</x:f>
        <x:v>323.035</x:v>
      </x:c>
      <x:c r="U2086" s="54" t="n">
        <x:f>IF('Deal_Master_Wide'!$DD$300="","",'Deal_Master_Wide'!$DD$300)</x:f>
        <x:v>85.267</x:v>
      </x:c>
      <x:c r="V2086" s="56" t="n">
        <x:f>IF('Deal_Master_Wide'!$DK$300="","",'Deal_Master_Wide'!$DK$300)</x:f>
        <x:v>12.1237</x:v>
      </x:c>
      <x:c r="W2086" s="56" t="n">
        <x:f>IF('Deal_Master_Wide'!$DR$300="","",'Deal_Master_Wide'!$DR$300)</x:f>
        <x:v>23.7951</x:v>
      </x:c>
      <x:c r="X2086" s="56" t="n">
        <x:f>IF('Deal_Master_Wide'!$DY$300="","",'Deal_Master_Wide'!$DY$300)</x:f>
        <x:v>23.4896</x:v>
      </x:c>
      <x:c r="Y2086" s="118" t="str">
        <x:f>IF('Deal_Master_Wide'!$EF$300="","",'Deal_Master_Wide'!$EF$300)</x:f>
      </x:c>
      <x:c r="Z2086" s="118" t="str">
        <x:f>IF('Deal_Master_Wide'!$EM$300="","",'Deal_Master_Wide'!$EM$300)</x:f>
      </x:c>
      <x:c r="AA2086" s="52" t="str">
        <x:f>IF('Deal_Master_Wide'!$AL$300="","",'Deal_Master_Wide'!$AL$300)</x:f>
        <x:v>Unknown</x:v>
      </x:c>
      <x:c r="AB2086" s="54" t="n">
        <x:f>IF('Deal_Master_Wide'!$AF$300="","",'Deal_Master_Wide'!$AF$300)</x:f>
        <x:v>21</x:v>
      </x:c>
      <x:c r="AC2086" s="52" t="str">
        <x:f>IF(COUNT($P2086,$Q2086,$R2086,$S2086,$T2086,$U2086,$V2086,$W2086,$X2086)=9,"Yes","No")</x:f>
        <x:v>Yes</x:v>
      </x:c>
      <x:c r="AD2086" s="52" t="str">
        <x:f>IF(COUNT($Y2086,$Z2086)=2,"Yes","No")</x:f>
        <x:v>No</x:v>
      </x:c>
      <x:c r="AE2086" s="50" t="str"/>
      <x:c r="AF2086" t="str"/>
    </x:row>
    <x:row r="2087" ht="20" customHeight="1">
      <x:c r="A2087" s="50" t="str">
        <x:v>CTL-0298</x:v>
      </x:c>
      <x:c r="B2087" s="50" t="str">
        <x:v>Candidate alternative-rationale group</x:v>
      </x:c>
      <x:c r="C2087" s="52" t="str">
        <x:f>IF('Deal_Master_Wide'!$AU$300="","",'Deal_Master_Wide'!$AU$300)</x:f>
        <x:v>Not reviewed</x:v>
      </x:c>
      <x:c r="D2087" s="52" t="str">
        <x:f>IF('Deal_Master_Wide'!$AV$300="","",'Deal_Master_Wide'!$AV$300)</x:f>
        <x:v>Not assessed</x:v>
      </x:c>
      <x:c r="E2087" s="50" t="n">
        <x:v>0</x:v>
      </x:c>
      <x:c r="F2087" s="52" t="str">
        <x:f>IF(OR($C2087="High-confidence innovation-driven",$C2087="Medium-confidence innovation-driven"),1,IF($C2087="Clear alternative-rationale",0,""))</x:f>
      </x:c>
      <x:c r="G2087" s="52" t="str">
        <x:f>IF('Deal_Master_Wide'!$M$300="","",'Deal_Master_Wide'!$M$300)</x:f>
        <x:v>Review</x:v>
      </x:c>
      <x:c r="H2087" s="50" t="str">
        <x:v>Recordati S.p.A.</x:v>
      </x:c>
      <x:c r="I2087" s="50" t="str">
        <x:v>FarmaProjekt Sp. z o.o</x:v>
      </x:c>
      <x:c r="J2087" s="50" t="n">
        <x:v>2012</x:v>
      </x:c>
      <x:c r="K2087" s="50" t="n">
        <x:v>3</x:v>
      </x:c>
      <x:c r="L2087" s="50" t="n">
        <x:v>2015</x:v>
      </x:c>
      <x:c r="M2087" s="50" t="n">
        <x:v>1</x:v>
      </x:c>
      <x:c r="N2087" s="50" t="n">
        <x:v>1</x:v>
      </x:c>
      <x:c r="O2087" s="52" t="str">
        <x:f>IF($F2087="","",$F2087*$M2087)</x:f>
      </x:c>
      <x:c r="P2087" s="54" t="n">
        <x:f>IF('Deal_Master_Wide'!$BV$300="","",'Deal_Master_Wide'!$BV$300)</x:f>
        <x:v>1047.676</x:v>
      </x:c>
      <x:c r="Q2087" s="54" t="n">
        <x:f>IF('Deal_Master_Wide'!$CC$300="","",'Deal_Master_Wide'!$CC$300)</x:f>
        <x:v>282.228</x:v>
      </x:c>
      <x:c r="R2087" s="54" t="n">
        <x:f>IF('Deal_Master_Wide'!$CJ$300="","",'Deal_Master_Wide'!$CJ$300)</x:f>
        <x:v>198.792</x:v>
      </x:c>
      <x:c r="S2087" s="54" t="n">
        <x:f>IF('Deal_Master_Wide'!$CQ$300="","",'Deal_Master_Wide'!$CQ$300)</x:f>
        <x:v>1468.886</x:v>
      </x:c>
      <x:c r="T2087" s="54" t="n">
        <x:f>IF('Deal_Master_Wide'!$CX$300="","",'Deal_Master_Wide'!$CX$300)</x:f>
        <x:v>326.933</x:v>
      </x:c>
      <x:c r="U2087" s="54" t="n">
        <x:f>IF('Deal_Master_Wide'!$DE$300="","",'Deal_Master_Wide'!$DE$300)</x:f>
        <x:v>76.736</x:v>
      </x:c>
      <x:c r="V2087" s="56" t="n">
        <x:f>IF('Deal_Master_Wide'!$DL$300="","",'Deal_Master_Wide'!$DL$300)</x:f>
        <x:v>13.9792</x:v>
      </x:c>
      <x:c r="W2087" s="56" t="n">
        <x:f>IF('Deal_Master_Wide'!$DS$300="","",'Deal_Master_Wide'!$DS$300)</x:f>
        <x:v>26.9385</x:v>
      </x:c>
      <x:c r="X2087" s="56" t="n">
        <x:f>IF('Deal_Master_Wide'!$DZ$300="","",'Deal_Master_Wide'!$DZ$300)</x:f>
        <x:v>22.2572</x:v>
      </x:c>
      <x:c r="Y2087" s="118" t="str">
        <x:f>IF('Deal_Master_Wide'!$EG$300="","",'Deal_Master_Wide'!$EG$300)</x:f>
      </x:c>
      <x:c r="Z2087" s="118" t="str">
        <x:f>IF('Deal_Master_Wide'!$EN$300="","",'Deal_Master_Wide'!$EN$300)</x:f>
      </x:c>
      <x:c r="AA2087" s="52" t="str">
        <x:f>IF('Deal_Master_Wide'!$AL$300="","",'Deal_Master_Wide'!$AL$300)</x:f>
        <x:v>Unknown</x:v>
      </x:c>
      <x:c r="AB2087" s="54" t="n">
        <x:f>IF('Deal_Master_Wide'!$AF$300="","",'Deal_Master_Wide'!$AF$300)</x:f>
        <x:v>21</x:v>
      </x:c>
      <x:c r="AC2087" s="52" t="str">
        <x:f>IF(COUNT($P2087,$Q2087,$R2087,$S2087,$T2087,$U2087,$V2087,$W2087,$X2087)=9,"Yes","No")</x:f>
        <x:v>Yes</x:v>
      </x:c>
      <x:c r="AD2087" s="52" t="str">
        <x:f>IF(COUNT($Y2087,$Z2087)=2,"Yes","No")</x:f>
        <x:v>No</x:v>
      </x:c>
      <x:c r="AE2087" s="50" t="str"/>
      <x:c r="AF2087" t="str"/>
    </x:row>
    <x:row r="2088" ht="20" customHeight="1">
      <x:c r="A2088" s="50" t="str">
        <x:v>CTL-0299</x:v>
      </x:c>
      <x:c r="B2088" s="50" t="str">
        <x:v>Candidate alternative-rationale group</x:v>
      </x:c>
      <x:c r="C2088" s="52" t="str">
        <x:f>IF('Deal_Master_Wide'!$AU$301="","",'Deal_Master_Wide'!$AU$301)</x:f>
        <x:v>Not reviewed</x:v>
      </x:c>
      <x:c r="D2088" s="52" t="str">
        <x:f>IF('Deal_Master_Wide'!$AV$301="","",'Deal_Master_Wide'!$AV$301)</x:f>
        <x:v>Not assessed</x:v>
      </x:c>
      <x:c r="E2088" s="50" t="n">
        <x:v>0</x:v>
      </x:c>
      <x:c r="F2088" s="52" t="str">
        <x:f>IF(OR($C2088="High-confidence innovation-driven",$C2088="Medium-confidence innovation-driven"),1,IF($C2088="Clear alternative-rationale",0,""))</x:f>
      </x:c>
      <x:c r="G2088" s="52" t="str">
        <x:f>IF('Deal_Master_Wide'!$M$301="","",'Deal_Master_Wide'!$M$301)</x:f>
        <x:v>Review</x:v>
      </x:c>
      <x:c r="H2088" s="50" t="str">
        <x:v>Enara Limited</x:v>
      </x:c>
      <x:c r="I2088" s="50" t="str">
        <x:v>Angel Care Services UK Ltd</x:v>
      </x:c>
      <x:c r="J2088" s="50" t="n">
        <x:v>2012</x:v>
      </x:c>
      <x:c r="K2088" s="50" t="n">
        <x:v>-3</x:v>
      </x:c>
      <x:c r="L2088" s="50" t="n">
        <x:v>2009</x:v>
      </x:c>
      <x:c r="M2088" s="50" t="n">
        <x:v>0</x:v>
      </x:c>
      <x:c r="N2088" s="50" t="n">
        <x:v>0</x:v>
      </x:c>
      <x:c r="O2088" s="52" t="str">
        <x:f>IF($F2088="","",$F2088*$M2088)</x:f>
      </x:c>
      <x:c r="P2088" s="54" t="str">
        <x:f>IF('Deal_Master_Wide'!$BP$301="","",'Deal_Master_Wide'!$BP$301)</x:f>
      </x:c>
      <x:c r="Q2088" s="54" t="str">
        <x:f>IF('Deal_Master_Wide'!$BW$301="","",'Deal_Master_Wide'!$BW$301)</x:f>
      </x:c>
      <x:c r="R2088" s="54" t="str">
        <x:f>IF('Deal_Master_Wide'!$CD$301="","",'Deal_Master_Wide'!$CD$301)</x:f>
      </x:c>
      <x:c r="S2088" s="54" t="str">
        <x:f>IF('Deal_Master_Wide'!$CK$301="","",'Deal_Master_Wide'!$CK$301)</x:f>
      </x:c>
      <x:c r="T2088" s="54" t="str">
        <x:f>IF('Deal_Master_Wide'!$CR$301="","",'Deal_Master_Wide'!$CR$301)</x:f>
      </x:c>
      <x:c r="U2088" s="54" t="str">
        <x:f>IF('Deal_Master_Wide'!$CY$301="","",'Deal_Master_Wide'!$CY$301)</x:f>
      </x:c>
      <x:c r="V2088" s="56" t="str">
        <x:f>IF('Deal_Master_Wide'!$DF$301="","",'Deal_Master_Wide'!$DF$301)</x:f>
      </x:c>
      <x:c r="W2088" s="56" t="str">
        <x:f>IF('Deal_Master_Wide'!$DM$301="","",'Deal_Master_Wide'!$DM$301)</x:f>
      </x:c>
      <x:c r="X2088" s="56" t="str">
        <x:f>IF('Deal_Master_Wide'!$DT$301="","",'Deal_Master_Wide'!$DT$301)</x:f>
      </x:c>
      <x:c r="Y2088" s="118" t="str">
        <x:f>IF('Deal_Master_Wide'!$EA$301="","",'Deal_Master_Wide'!$EA$301)</x:f>
      </x:c>
      <x:c r="Z2088" s="118" t="str">
        <x:f>IF('Deal_Master_Wide'!$EH$301="","",'Deal_Master_Wide'!$EH$301)</x:f>
      </x:c>
      <x:c r="AA2088" s="52" t="str">
        <x:f>IF('Deal_Master_Wide'!$AL$301="","",'Deal_Master_Wide'!$AL$301)</x:f>
        <x:v>Unknown</x:v>
      </x:c>
      <x:c r="AB2088" s="54" t="str">
        <x:f>IF('Deal_Master_Wide'!$AF$301="","",'Deal_Master_Wide'!$AF$301)</x:f>
      </x:c>
      <x:c r="AC2088" s="52" t="str">
        <x:f>IF(COUNT($P2088,$Q2088,$R2088,$S2088,$T2088,$U2088,$V2088,$W2088,$X2088)=9,"Yes","No")</x:f>
        <x:v>No</x:v>
      </x:c>
      <x:c r="AD2088" s="52" t="str">
        <x:f>IF(COUNT($Y2088,$Z2088)=2,"Yes","No")</x:f>
        <x:v>No</x:v>
      </x:c>
      <x:c r="AE2088" s="50" t="str"/>
      <x:c r="AF2088" t="str"/>
    </x:row>
    <x:row r="2089" ht="20" customHeight="1">
      <x:c r="A2089" s="50" t="str">
        <x:v>CTL-0299</x:v>
      </x:c>
      <x:c r="B2089" s="50" t="str">
        <x:v>Candidate alternative-rationale group</x:v>
      </x:c>
      <x:c r="C2089" s="52" t="str">
        <x:f>IF('Deal_Master_Wide'!$AU$301="","",'Deal_Master_Wide'!$AU$301)</x:f>
        <x:v>Not reviewed</x:v>
      </x:c>
      <x:c r="D2089" s="52" t="str">
        <x:f>IF('Deal_Master_Wide'!$AV$301="","",'Deal_Master_Wide'!$AV$301)</x:f>
        <x:v>Not assessed</x:v>
      </x:c>
      <x:c r="E2089" s="50" t="n">
        <x:v>0</x:v>
      </x:c>
      <x:c r="F2089" s="52" t="str">
        <x:f>IF(OR($C2089="High-confidence innovation-driven",$C2089="Medium-confidence innovation-driven"),1,IF($C2089="Clear alternative-rationale",0,""))</x:f>
      </x:c>
      <x:c r="G2089" s="52" t="str">
        <x:f>IF('Deal_Master_Wide'!$M$301="","",'Deal_Master_Wide'!$M$301)</x:f>
        <x:v>Review</x:v>
      </x:c>
      <x:c r="H2089" s="50" t="str">
        <x:v>Enara Limited</x:v>
      </x:c>
      <x:c r="I2089" s="50" t="str">
        <x:v>Angel Care Services UK Ltd</x:v>
      </x:c>
      <x:c r="J2089" s="50" t="n">
        <x:v>2012</x:v>
      </x:c>
      <x:c r="K2089" s="50" t="n">
        <x:v>-2</x:v>
      </x:c>
      <x:c r="L2089" s="50" t="n">
        <x:v>2010</x:v>
      </x:c>
      <x:c r="M2089" s="50" t="n">
        <x:v>0</x:v>
      </x:c>
      <x:c r="N2089" s="50" t="n">
        <x:v>0</x:v>
      </x:c>
      <x:c r="O2089" s="52" t="str">
        <x:f>IF($F2089="","",$F2089*$M2089)</x:f>
      </x:c>
      <x:c r="P2089" s="54" t="str">
        <x:f>IF('Deal_Master_Wide'!$BQ$301="","",'Deal_Master_Wide'!$BQ$301)</x:f>
      </x:c>
      <x:c r="Q2089" s="54" t="str">
        <x:f>IF('Deal_Master_Wide'!$BX$301="","",'Deal_Master_Wide'!$BX$301)</x:f>
      </x:c>
      <x:c r="R2089" s="54" t="str">
        <x:f>IF('Deal_Master_Wide'!$CE$301="","",'Deal_Master_Wide'!$CE$301)</x:f>
      </x:c>
      <x:c r="S2089" s="54" t="str">
        <x:f>IF('Deal_Master_Wide'!$CL$301="","",'Deal_Master_Wide'!$CL$301)</x:f>
      </x:c>
      <x:c r="T2089" s="54" t="str">
        <x:f>IF('Deal_Master_Wide'!$CS$301="","",'Deal_Master_Wide'!$CS$301)</x:f>
      </x:c>
      <x:c r="U2089" s="54" t="str">
        <x:f>IF('Deal_Master_Wide'!$CZ$301="","",'Deal_Master_Wide'!$CZ$301)</x:f>
      </x:c>
      <x:c r="V2089" s="56" t="str">
        <x:f>IF('Deal_Master_Wide'!$DG$301="","",'Deal_Master_Wide'!$DG$301)</x:f>
      </x:c>
      <x:c r="W2089" s="56" t="str">
        <x:f>IF('Deal_Master_Wide'!$DN$301="","",'Deal_Master_Wide'!$DN$301)</x:f>
      </x:c>
      <x:c r="X2089" s="56" t="str">
        <x:f>IF('Deal_Master_Wide'!$DU$301="","",'Deal_Master_Wide'!$DU$301)</x:f>
      </x:c>
      <x:c r="Y2089" s="118" t="str">
        <x:f>IF('Deal_Master_Wide'!$EB$301="","",'Deal_Master_Wide'!$EB$301)</x:f>
      </x:c>
      <x:c r="Z2089" s="118" t="str">
        <x:f>IF('Deal_Master_Wide'!$EI$301="","",'Deal_Master_Wide'!$EI$301)</x:f>
      </x:c>
      <x:c r="AA2089" s="52" t="str">
        <x:f>IF('Deal_Master_Wide'!$AL$301="","",'Deal_Master_Wide'!$AL$301)</x:f>
        <x:v>Unknown</x:v>
      </x:c>
      <x:c r="AB2089" s="54" t="str">
        <x:f>IF('Deal_Master_Wide'!$AF$301="","",'Deal_Master_Wide'!$AF$301)</x:f>
      </x:c>
      <x:c r="AC2089" s="52" t="str">
        <x:f>IF(COUNT($P2089,$Q2089,$R2089,$S2089,$T2089,$U2089,$V2089,$W2089,$X2089)=9,"Yes","No")</x:f>
        <x:v>No</x:v>
      </x:c>
      <x:c r="AD2089" s="52" t="str">
        <x:f>IF(COUNT($Y2089,$Z2089)=2,"Yes","No")</x:f>
        <x:v>No</x:v>
      </x:c>
      <x:c r="AE2089" s="50" t="str"/>
      <x:c r="AF2089" t="str"/>
    </x:row>
    <x:row r="2090" ht="20" customHeight="1">
      <x:c r="A2090" s="50" t="str">
        <x:v>CTL-0299</x:v>
      </x:c>
      <x:c r="B2090" s="50" t="str">
        <x:v>Candidate alternative-rationale group</x:v>
      </x:c>
      <x:c r="C2090" s="52" t="str">
        <x:f>IF('Deal_Master_Wide'!$AU$301="","",'Deal_Master_Wide'!$AU$301)</x:f>
        <x:v>Not reviewed</x:v>
      </x:c>
      <x:c r="D2090" s="52" t="str">
        <x:f>IF('Deal_Master_Wide'!$AV$301="","",'Deal_Master_Wide'!$AV$301)</x:f>
        <x:v>Not assessed</x:v>
      </x:c>
      <x:c r="E2090" s="50" t="n">
        <x:v>0</x:v>
      </x:c>
      <x:c r="F2090" s="52" t="str">
        <x:f>IF(OR($C2090="High-confidence innovation-driven",$C2090="Medium-confidence innovation-driven"),1,IF($C2090="Clear alternative-rationale",0,""))</x:f>
      </x:c>
      <x:c r="G2090" s="52" t="str">
        <x:f>IF('Deal_Master_Wide'!$M$301="","",'Deal_Master_Wide'!$M$301)</x:f>
        <x:v>Review</x:v>
      </x:c>
      <x:c r="H2090" s="50" t="str">
        <x:v>Enara Limited</x:v>
      </x:c>
      <x:c r="I2090" s="50" t="str">
        <x:v>Angel Care Services UK Ltd</x:v>
      </x:c>
      <x:c r="J2090" s="50" t="n">
        <x:v>2012</x:v>
      </x:c>
      <x:c r="K2090" s="50" t="n">
        <x:v>-1</x:v>
      </x:c>
      <x:c r="L2090" s="50" t="n">
        <x:v>2011</x:v>
      </x:c>
      <x:c r="M2090" s="50" t="n">
        <x:v>0</x:v>
      </x:c>
      <x:c r="N2090" s="50" t="n">
        <x:v>0</x:v>
      </x:c>
      <x:c r="O2090" s="52" t="str">
        <x:f>IF($F2090="","",$F2090*$M2090)</x:f>
      </x:c>
      <x:c r="P2090" s="54" t="str">
        <x:f>IF('Deal_Master_Wide'!$BR$301="","",'Deal_Master_Wide'!$BR$301)</x:f>
      </x:c>
      <x:c r="Q2090" s="54" t="str">
        <x:f>IF('Deal_Master_Wide'!$BY$301="","",'Deal_Master_Wide'!$BY$301)</x:f>
      </x:c>
      <x:c r="R2090" s="54" t="str">
        <x:f>IF('Deal_Master_Wide'!$CF$301="","",'Deal_Master_Wide'!$CF$301)</x:f>
      </x:c>
      <x:c r="S2090" s="54" t="str">
        <x:f>IF('Deal_Master_Wide'!$CM$301="","",'Deal_Master_Wide'!$CM$301)</x:f>
      </x:c>
      <x:c r="T2090" s="54" t="str">
        <x:f>IF('Deal_Master_Wide'!$CT$301="","",'Deal_Master_Wide'!$CT$301)</x:f>
      </x:c>
      <x:c r="U2090" s="54" t="str">
        <x:f>IF('Deal_Master_Wide'!$DA$301="","",'Deal_Master_Wide'!$DA$301)</x:f>
      </x:c>
      <x:c r="V2090" s="56" t="str">
        <x:f>IF('Deal_Master_Wide'!$DH$301="","",'Deal_Master_Wide'!$DH$301)</x:f>
      </x:c>
      <x:c r="W2090" s="56" t="str">
        <x:f>IF('Deal_Master_Wide'!$DO$301="","",'Deal_Master_Wide'!$DO$301)</x:f>
      </x:c>
      <x:c r="X2090" s="56" t="str">
        <x:f>IF('Deal_Master_Wide'!$DV$301="","",'Deal_Master_Wide'!$DV$301)</x:f>
      </x:c>
      <x:c r="Y2090" s="118" t="str">
        <x:f>IF('Deal_Master_Wide'!$EC$301="","",'Deal_Master_Wide'!$EC$301)</x:f>
      </x:c>
      <x:c r="Z2090" s="118" t="str">
        <x:f>IF('Deal_Master_Wide'!$EJ$301="","",'Deal_Master_Wide'!$EJ$301)</x:f>
      </x:c>
      <x:c r="AA2090" s="52" t="str">
        <x:f>IF('Deal_Master_Wide'!$AL$301="","",'Deal_Master_Wide'!$AL$301)</x:f>
        <x:v>Unknown</x:v>
      </x:c>
      <x:c r="AB2090" s="54" t="str">
        <x:f>IF('Deal_Master_Wide'!$AF$301="","",'Deal_Master_Wide'!$AF$301)</x:f>
      </x:c>
      <x:c r="AC2090" s="52" t="str">
        <x:f>IF(COUNT($P2090,$Q2090,$R2090,$S2090,$T2090,$U2090,$V2090,$W2090,$X2090)=9,"Yes","No")</x:f>
        <x:v>No</x:v>
      </x:c>
      <x:c r="AD2090" s="52" t="str">
        <x:f>IF(COUNT($Y2090,$Z2090)=2,"Yes","No")</x:f>
        <x:v>No</x:v>
      </x:c>
      <x:c r="AE2090" s="50" t="str"/>
      <x:c r="AF2090" t="str"/>
    </x:row>
    <x:row r="2091" ht="20" customHeight="1">
      <x:c r="A2091" s="50" t="str">
        <x:v>CTL-0299</x:v>
      </x:c>
      <x:c r="B2091" s="50" t="str">
        <x:v>Candidate alternative-rationale group</x:v>
      </x:c>
      <x:c r="C2091" s="52" t="str">
        <x:f>IF('Deal_Master_Wide'!$AU$301="","",'Deal_Master_Wide'!$AU$301)</x:f>
        <x:v>Not reviewed</x:v>
      </x:c>
      <x:c r="D2091" s="52" t="str">
        <x:f>IF('Deal_Master_Wide'!$AV$301="","",'Deal_Master_Wide'!$AV$301)</x:f>
        <x:v>Not assessed</x:v>
      </x:c>
      <x:c r="E2091" s="50" t="n">
        <x:v>0</x:v>
      </x:c>
      <x:c r="F2091" s="52" t="str">
        <x:f>IF(OR($C2091="High-confidence innovation-driven",$C2091="Medium-confidence innovation-driven"),1,IF($C2091="Clear alternative-rationale",0,""))</x:f>
      </x:c>
      <x:c r="G2091" s="52" t="str">
        <x:f>IF('Deal_Master_Wide'!$M$301="","",'Deal_Master_Wide'!$M$301)</x:f>
        <x:v>Review</x:v>
      </x:c>
      <x:c r="H2091" s="50" t="str">
        <x:v>Enara Limited</x:v>
      </x:c>
      <x:c r="I2091" s="50" t="str">
        <x:v>Angel Care Services UK Ltd</x:v>
      </x:c>
      <x:c r="J2091" s="50" t="n">
        <x:v>2012</x:v>
      </x:c>
      <x:c r="K2091" s="50" t="n">
        <x:v>0</x:v>
      </x:c>
      <x:c r="L2091" s="50" t="n">
        <x:v>2012</x:v>
      </x:c>
      <x:c r="M2091" s="50" t="n">
        <x:v>0</x:v>
      </x:c>
      <x:c r="N2091" s="50" t="n">
        <x:v>1</x:v>
      </x:c>
      <x:c r="O2091" s="52" t="str">
        <x:f>IF($F2091="","",$F2091*$M2091)</x:f>
      </x:c>
      <x:c r="P2091" s="54" t="str">
        <x:f>IF('Deal_Master_Wide'!$BS$301="","",'Deal_Master_Wide'!$BS$301)</x:f>
      </x:c>
      <x:c r="Q2091" s="54" t="str">
        <x:f>IF('Deal_Master_Wide'!$BZ$301="","",'Deal_Master_Wide'!$BZ$301)</x:f>
      </x:c>
      <x:c r="R2091" s="54" t="str">
        <x:f>IF('Deal_Master_Wide'!$CG$301="","",'Deal_Master_Wide'!$CG$301)</x:f>
      </x:c>
      <x:c r="S2091" s="54" t="str">
        <x:f>IF('Deal_Master_Wide'!$CN$301="","",'Deal_Master_Wide'!$CN$301)</x:f>
      </x:c>
      <x:c r="T2091" s="54" t="str">
        <x:f>IF('Deal_Master_Wide'!$CU$301="","",'Deal_Master_Wide'!$CU$301)</x:f>
      </x:c>
      <x:c r="U2091" s="54" t="str">
        <x:f>IF('Deal_Master_Wide'!$DB$301="","",'Deal_Master_Wide'!$DB$301)</x:f>
      </x:c>
      <x:c r="V2091" s="56" t="str">
        <x:f>IF('Deal_Master_Wide'!$DI$301="","",'Deal_Master_Wide'!$DI$301)</x:f>
      </x:c>
      <x:c r="W2091" s="56" t="str">
        <x:f>IF('Deal_Master_Wide'!$DP$301="","",'Deal_Master_Wide'!$DP$301)</x:f>
      </x:c>
      <x:c r="X2091" s="56" t="str">
        <x:f>IF('Deal_Master_Wide'!$DW$301="","",'Deal_Master_Wide'!$DW$301)</x:f>
      </x:c>
      <x:c r="Y2091" s="118" t="str">
        <x:f>IF('Deal_Master_Wide'!$ED$301="","",'Deal_Master_Wide'!$ED$301)</x:f>
      </x:c>
      <x:c r="Z2091" s="118" t="str">
        <x:f>IF('Deal_Master_Wide'!$EK$301="","",'Deal_Master_Wide'!$EK$301)</x:f>
      </x:c>
      <x:c r="AA2091" s="52" t="str">
        <x:f>IF('Deal_Master_Wide'!$AL$301="","",'Deal_Master_Wide'!$AL$301)</x:f>
        <x:v>Unknown</x:v>
      </x:c>
      <x:c r="AB2091" s="54" t="str">
        <x:f>IF('Deal_Master_Wide'!$AF$301="","",'Deal_Master_Wide'!$AF$301)</x:f>
      </x:c>
      <x:c r="AC2091" s="52" t="str">
        <x:f>IF(COUNT($P2091,$Q2091,$R2091,$S2091,$T2091,$U2091,$V2091,$W2091,$X2091)=9,"Yes","No")</x:f>
        <x:v>No</x:v>
      </x:c>
      <x:c r="AD2091" s="52" t="str">
        <x:f>IF(COUNT($Y2091,$Z2091)=2,"Yes","No")</x:f>
        <x:v>No</x:v>
      </x:c>
      <x:c r="AE2091" s="50" t="str"/>
      <x:c r="AF2091" t="str"/>
    </x:row>
    <x:row r="2092" ht="20" customHeight="1">
      <x:c r="A2092" s="50" t="str">
        <x:v>CTL-0299</x:v>
      </x:c>
      <x:c r="B2092" s="50" t="str">
        <x:v>Candidate alternative-rationale group</x:v>
      </x:c>
      <x:c r="C2092" s="52" t="str">
        <x:f>IF('Deal_Master_Wide'!$AU$301="","",'Deal_Master_Wide'!$AU$301)</x:f>
        <x:v>Not reviewed</x:v>
      </x:c>
      <x:c r="D2092" s="52" t="str">
        <x:f>IF('Deal_Master_Wide'!$AV$301="","",'Deal_Master_Wide'!$AV$301)</x:f>
        <x:v>Not assessed</x:v>
      </x:c>
      <x:c r="E2092" s="50" t="n">
        <x:v>0</x:v>
      </x:c>
      <x:c r="F2092" s="52" t="str">
        <x:f>IF(OR($C2092="High-confidence innovation-driven",$C2092="Medium-confidence innovation-driven"),1,IF($C2092="Clear alternative-rationale",0,""))</x:f>
      </x:c>
      <x:c r="G2092" s="52" t="str">
        <x:f>IF('Deal_Master_Wide'!$M$301="","",'Deal_Master_Wide'!$M$301)</x:f>
        <x:v>Review</x:v>
      </x:c>
      <x:c r="H2092" s="50" t="str">
        <x:v>Enara Limited</x:v>
      </x:c>
      <x:c r="I2092" s="50" t="str">
        <x:v>Angel Care Services UK Ltd</x:v>
      </x:c>
      <x:c r="J2092" s="50" t="n">
        <x:v>2012</x:v>
      </x:c>
      <x:c r="K2092" s="50" t="n">
        <x:v>1</x:v>
      </x:c>
      <x:c r="L2092" s="50" t="n">
        <x:v>2013</x:v>
      </x:c>
      <x:c r="M2092" s="50" t="n">
        <x:v>1</x:v>
      </x:c>
      <x:c r="N2092" s="50" t="n">
        <x:v>1</x:v>
      </x:c>
      <x:c r="O2092" s="52" t="str">
        <x:f>IF($F2092="","",$F2092*$M2092)</x:f>
      </x:c>
      <x:c r="P2092" s="54" t="str">
        <x:f>IF('Deal_Master_Wide'!$BT$301="","",'Deal_Master_Wide'!$BT$301)</x:f>
      </x:c>
      <x:c r="Q2092" s="54" t="str">
        <x:f>IF('Deal_Master_Wide'!$CA$301="","",'Deal_Master_Wide'!$CA$301)</x:f>
      </x:c>
      <x:c r="R2092" s="54" t="str">
        <x:f>IF('Deal_Master_Wide'!$CH$301="","",'Deal_Master_Wide'!$CH$301)</x:f>
      </x:c>
      <x:c r="S2092" s="54" t="str">
        <x:f>IF('Deal_Master_Wide'!$CO$301="","",'Deal_Master_Wide'!$CO$301)</x:f>
      </x:c>
      <x:c r="T2092" s="54" t="str">
        <x:f>IF('Deal_Master_Wide'!$CV$301="","",'Deal_Master_Wide'!$CV$301)</x:f>
      </x:c>
      <x:c r="U2092" s="54" t="str">
        <x:f>IF('Deal_Master_Wide'!$DC$301="","",'Deal_Master_Wide'!$DC$301)</x:f>
      </x:c>
      <x:c r="V2092" s="56" t="str">
        <x:f>IF('Deal_Master_Wide'!$DJ$301="","",'Deal_Master_Wide'!$DJ$301)</x:f>
      </x:c>
      <x:c r="W2092" s="56" t="str">
        <x:f>IF('Deal_Master_Wide'!$DQ$301="","",'Deal_Master_Wide'!$DQ$301)</x:f>
      </x:c>
      <x:c r="X2092" s="56" t="str">
        <x:f>IF('Deal_Master_Wide'!$DX$301="","",'Deal_Master_Wide'!$DX$301)</x:f>
      </x:c>
      <x:c r="Y2092" s="118" t="str">
        <x:f>IF('Deal_Master_Wide'!$EE$301="","",'Deal_Master_Wide'!$EE$301)</x:f>
      </x:c>
      <x:c r="Z2092" s="118" t="str">
        <x:f>IF('Deal_Master_Wide'!$EL$301="","",'Deal_Master_Wide'!$EL$301)</x:f>
      </x:c>
      <x:c r="AA2092" s="52" t="str">
        <x:f>IF('Deal_Master_Wide'!$AL$301="","",'Deal_Master_Wide'!$AL$301)</x:f>
        <x:v>Unknown</x:v>
      </x:c>
      <x:c r="AB2092" s="54" t="str">
        <x:f>IF('Deal_Master_Wide'!$AF$301="","",'Deal_Master_Wide'!$AF$301)</x:f>
      </x:c>
      <x:c r="AC2092" s="52" t="str">
        <x:f>IF(COUNT($P2092,$Q2092,$R2092,$S2092,$T2092,$U2092,$V2092,$W2092,$X2092)=9,"Yes","No")</x:f>
        <x:v>No</x:v>
      </x:c>
      <x:c r="AD2092" s="52" t="str">
        <x:f>IF(COUNT($Y2092,$Z2092)=2,"Yes","No")</x:f>
        <x:v>No</x:v>
      </x:c>
      <x:c r="AE2092" s="50" t="str"/>
      <x:c r="AF2092" t="str"/>
    </x:row>
    <x:row r="2093" ht="20" customHeight="1">
      <x:c r="A2093" s="50" t="str">
        <x:v>CTL-0299</x:v>
      </x:c>
      <x:c r="B2093" s="50" t="str">
        <x:v>Candidate alternative-rationale group</x:v>
      </x:c>
      <x:c r="C2093" s="52" t="str">
        <x:f>IF('Deal_Master_Wide'!$AU$301="","",'Deal_Master_Wide'!$AU$301)</x:f>
        <x:v>Not reviewed</x:v>
      </x:c>
      <x:c r="D2093" s="52" t="str">
        <x:f>IF('Deal_Master_Wide'!$AV$301="","",'Deal_Master_Wide'!$AV$301)</x:f>
        <x:v>Not assessed</x:v>
      </x:c>
      <x:c r="E2093" s="50" t="n">
        <x:v>0</x:v>
      </x:c>
      <x:c r="F2093" s="52" t="str">
        <x:f>IF(OR($C2093="High-confidence innovation-driven",$C2093="Medium-confidence innovation-driven"),1,IF($C2093="Clear alternative-rationale",0,""))</x:f>
      </x:c>
      <x:c r="G2093" s="52" t="str">
        <x:f>IF('Deal_Master_Wide'!$M$301="","",'Deal_Master_Wide'!$M$301)</x:f>
        <x:v>Review</x:v>
      </x:c>
      <x:c r="H2093" s="50" t="str">
        <x:v>Enara Limited</x:v>
      </x:c>
      <x:c r="I2093" s="50" t="str">
        <x:v>Angel Care Services UK Ltd</x:v>
      </x:c>
      <x:c r="J2093" s="50" t="n">
        <x:v>2012</x:v>
      </x:c>
      <x:c r="K2093" s="50" t="n">
        <x:v>2</x:v>
      </x:c>
      <x:c r="L2093" s="50" t="n">
        <x:v>2014</x:v>
      </x:c>
      <x:c r="M2093" s="50" t="n">
        <x:v>1</x:v>
      </x:c>
      <x:c r="N2093" s="50" t="n">
        <x:v>1</x:v>
      </x:c>
      <x:c r="O2093" s="52" t="str">
        <x:f>IF($F2093="","",$F2093*$M2093)</x:f>
      </x:c>
      <x:c r="P2093" s="54" t="str">
        <x:f>IF('Deal_Master_Wide'!$BU$301="","",'Deal_Master_Wide'!$BU$301)</x:f>
      </x:c>
      <x:c r="Q2093" s="54" t="str">
        <x:f>IF('Deal_Master_Wide'!$CB$301="","",'Deal_Master_Wide'!$CB$301)</x:f>
      </x:c>
      <x:c r="R2093" s="54" t="str">
        <x:f>IF('Deal_Master_Wide'!$CI$301="","",'Deal_Master_Wide'!$CI$301)</x:f>
      </x:c>
      <x:c r="S2093" s="54" t="str">
        <x:f>IF('Deal_Master_Wide'!$CP$301="","",'Deal_Master_Wide'!$CP$301)</x:f>
      </x:c>
      <x:c r="T2093" s="54" t="str">
        <x:f>IF('Deal_Master_Wide'!$CW$301="","",'Deal_Master_Wide'!$CW$301)</x:f>
      </x:c>
      <x:c r="U2093" s="54" t="str">
        <x:f>IF('Deal_Master_Wide'!$DD$301="","",'Deal_Master_Wide'!$DD$301)</x:f>
      </x:c>
      <x:c r="V2093" s="56" t="str">
        <x:f>IF('Deal_Master_Wide'!$DK$301="","",'Deal_Master_Wide'!$DK$301)</x:f>
      </x:c>
      <x:c r="W2093" s="56" t="str">
        <x:f>IF('Deal_Master_Wide'!$DR$301="","",'Deal_Master_Wide'!$DR$301)</x:f>
      </x:c>
      <x:c r="X2093" s="56" t="str">
        <x:f>IF('Deal_Master_Wide'!$DY$301="","",'Deal_Master_Wide'!$DY$301)</x:f>
      </x:c>
      <x:c r="Y2093" s="118" t="str">
        <x:f>IF('Deal_Master_Wide'!$EF$301="","",'Deal_Master_Wide'!$EF$301)</x:f>
      </x:c>
      <x:c r="Z2093" s="118" t="str">
        <x:f>IF('Deal_Master_Wide'!$EM$301="","",'Deal_Master_Wide'!$EM$301)</x:f>
      </x:c>
      <x:c r="AA2093" s="52" t="str">
        <x:f>IF('Deal_Master_Wide'!$AL$301="","",'Deal_Master_Wide'!$AL$301)</x:f>
        <x:v>Unknown</x:v>
      </x:c>
      <x:c r="AB2093" s="54" t="str">
        <x:f>IF('Deal_Master_Wide'!$AF$301="","",'Deal_Master_Wide'!$AF$301)</x:f>
      </x:c>
      <x:c r="AC2093" s="52" t="str">
        <x:f>IF(COUNT($P2093,$Q2093,$R2093,$S2093,$T2093,$U2093,$V2093,$W2093,$X2093)=9,"Yes","No")</x:f>
        <x:v>No</x:v>
      </x:c>
      <x:c r="AD2093" s="52" t="str">
        <x:f>IF(COUNT($Y2093,$Z2093)=2,"Yes","No")</x:f>
        <x:v>No</x:v>
      </x:c>
      <x:c r="AE2093" s="50" t="str"/>
      <x:c r="AF2093" t="str"/>
    </x:row>
    <x:row r="2094" ht="20" customHeight="1">
      <x:c r="A2094" s="50" t="str">
        <x:v>CTL-0299</x:v>
      </x:c>
      <x:c r="B2094" s="50" t="str">
        <x:v>Candidate alternative-rationale group</x:v>
      </x:c>
      <x:c r="C2094" s="52" t="str">
        <x:f>IF('Deal_Master_Wide'!$AU$301="","",'Deal_Master_Wide'!$AU$301)</x:f>
        <x:v>Not reviewed</x:v>
      </x:c>
      <x:c r="D2094" s="52" t="str">
        <x:f>IF('Deal_Master_Wide'!$AV$301="","",'Deal_Master_Wide'!$AV$301)</x:f>
        <x:v>Not assessed</x:v>
      </x:c>
      <x:c r="E2094" s="50" t="n">
        <x:v>0</x:v>
      </x:c>
      <x:c r="F2094" s="52" t="str">
        <x:f>IF(OR($C2094="High-confidence innovation-driven",$C2094="Medium-confidence innovation-driven"),1,IF($C2094="Clear alternative-rationale",0,""))</x:f>
      </x:c>
      <x:c r="G2094" s="52" t="str">
        <x:f>IF('Deal_Master_Wide'!$M$301="","",'Deal_Master_Wide'!$M$301)</x:f>
        <x:v>Review</x:v>
      </x:c>
      <x:c r="H2094" s="50" t="str">
        <x:v>Enara Limited</x:v>
      </x:c>
      <x:c r="I2094" s="50" t="str">
        <x:v>Angel Care Services UK Ltd</x:v>
      </x:c>
      <x:c r="J2094" s="50" t="n">
        <x:v>2012</x:v>
      </x:c>
      <x:c r="K2094" s="50" t="n">
        <x:v>3</x:v>
      </x:c>
      <x:c r="L2094" s="50" t="n">
        <x:v>2015</x:v>
      </x:c>
      <x:c r="M2094" s="50" t="n">
        <x:v>1</x:v>
      </x:c>
      <x:c r="N2094" s="50" t="n">
        <x:v>1</x:v>
      </x:c>
      <x:c r="O2094" s="52" t="str">
        <x:f>IF($F2094="","",$F2094*$M2094)</x:f>
      </x:c>
      <x:c r="P2094" s="54" t="str">
        <x:f>IF('Deal_Master_Wide'!$BV$301="","",'Deal_Master_Wide'!$BV$301)</x:f>
      </x:c>
      <x:c r="Q2094" s="54" t="str">
        <x:f>IF('Deal_Master_Wide'!$CC$301="","",'Deal_Master_Wide'!$CC$301)</x:f>
      </x:c>
      <x:c r="R2094" s="54" t="str">
        <x:f>IF('Deal_Master_Wide'!$CJ$301="","",'Deal_Master_Wide'!$CJ$301)</x:f>
      </x:c>
      <x:c r="S2094" s="54" t="str">
        <x:f>IF('Deal_Master_Wide'!$CQ$301="","",'Deal_Master_Wide'!$CQ$301)</x:f>
      </x:c>
      <x:c r="T2094" s="54" t="str">
        <x:f>IF('Deal_Master_Wide'!$CX$301="","",'Deal_Master_Wide'!$CX$301)</x:f>
      </x:c>
      <x:c r="U2094" s="54" t="str">
        <x:f>IF('Deal_Master_Wide'!$DE$301="","",'Deal_Master_Wide'!$DE$301)</x:f>
      </x:c>
      <x:c r="V2094" s="56" t="str">
        <x:f>IF('Deal_Master_Wide'!$DL$301="","",'Deal_Master_Wide'!$DL$301)</x:f>
      </x:c>
      <x:c r="W2094" s="56" t="str">
        <x:f>IF('Deal_Master_Wide'!$DS$301="","",'Deal_Master_Wide'!$DS$301)</x:f>
      </x:c>
      <x:c r="X2094" s="56" t="str">
        <x:f>IF('Deal_Master_Wide'!$DZ$301="","",'Deal_Master_Wide'!$DZ$301)</x:f>
      </x:c>
      <x:c r="Y2094" s="118" t="str">
        <x:f>IF('Deal_Master_Wide'!$EG$301="","",'Deal_Master_Wide'!$EG$301)</x:f>
      </x:c>
      <x:c r="Z2094" s="118" t="str">
        <x:f>IF('Deal_Master_Wide'!$EN$301="","",'Deal_Master_Wide'!$EN$301)</x:f>
      </x:c>
      <x:c r="AA2094" s="52" t="str">
        <x:f>IF('Deal_Master_Wide'!$AL$301="","",'Deal_Master_Wide'!$AL$301)</x:f>
        <x:v>Unknown</x:v>
      </x:c>
      <x:c r="AB2094" s="54" t="str">
        <x:f>IF('Deal_Master_Wide'!$AF$301="","",'Deal_Master_Wide'!$AF$301)</x:f>
      </x:c>
      <x:c r="AC2094" s="52" t="str">
        <x:f>IF(COUNT($P2094,$Q2094,$R2094,$S2094,$T2094,$U2094,$V2094,$W2094,$X2094)=9,"Yes","No")</x:f>
        <x:v>No</x:v>
      </x:c>
      <x:c r="AD2094" s="52" t="str">
        <x:f>IF(COUNT($Y2094,$Z2094)=2,"Yes","No")</x:f>
        <x:v>No</x:v>
      </x:c>
      <x:c r="AE2094" s="50" t="str"/>
      <x:c r="AF2094" t="str"/>
    </x:row>
    <x:row r="2095" ht="20" customHeight="1">
      <x:c r="A2095" s="50" t="str">
        <x:v>CTL-0300</x:v>
      </x:c>
      <x:c r="B2095" s="50" t="str">
        <x:v>Candidate alternative-rationale group</x:v>
      </x:c>
      <x:c r="C2095" s="52" t="str">
        <x:f>IF('Deal_Master_Wide'!$AU$302="","",'Deal_Master_Wide'!$AU$302)</x:f>
        <x:v>Not reviewed</x:v>
      </x:c>
      <x:c r="D2095" s="52" t="str">
        <x:f>IF('Deal_Master_Wide'!$AV$302="","",'Deal_Master_Wide'!$AV$302)</x:f>
        <x:v>Not assessed</x:v>
      </x:c>
      <x:c r="E2095" s="50" t="n">
        <x:v>0</x:v>
      </x:c>
      <x:c r="F2095" s="52" t="str">
        <x:f>IF(OR($C2095="High-confidence innovation-driven",$C2095="Medium-confidence innovation-driven"),1,IF($C2095="Clear alternative-rationale",0,""))</x:f>
      </x:c>
      <x:c r="G2095" s="52" t="str">
        <x:f>IF('Deal_Master_Wide'!$M$302="","",'Deal_Master_Wide'!$M$302)</x:f>
        <x:v>Review</x:v>
      </x:c>
      <x:c r="H2095" s="50" t="str">
        <x:v>CFAO SA</x:v>
      </x:c>
      <x:c r="I2095" s="50" t="str">
        <x:v>Missionpharma AS</x:v>
      </x:c>
      <x:c r="J2095" s="50" t="n">
        <x:v>2012</x:v>
      </x:c>
      <x:c r="K2095" s="50" t="n">
        <x:v>-3</x:v>
      </x:c>
      <x:c r="L2095" s="50" t="n">
        <x:v>2009</x:v>
      </x:c>
      <x:c r="M2095" s="50" t="n">
        <x:v>0</x:v>
      </x:c>
      <x:c r="N2095" s="50" t="n">
        <x:v>0</x:v>
      </x:c>
      <x:c r="O2095" s="52" t="str">
        <x:f>IF($F2095="","",$F2095*$M2095)</x:f>
      </x:c>
      <x:c r="P2095" s="54" t="str">
        <x:f>IF('Deal_Master_Wide'!$BP$302="","",'Deal_Master_Wide'!$BP$302)</x:f>
      </x:c>
      <x:c r="Q2095" s="54" t="str">
        <x:f>IF('Deal_Master_Wide'!$BW$302="","",'Deal_Master_Wide'!$BW$302)</x:f>
      </x:c>
      <x:c r="R2095" s="54" t="str">
        <x:f>IF('Deal_Master_Wide'!$CD$302="","",'Deal_Master_Wide'!$CD$302)</x:f>
      </x:c>
      <x:c r="S2095" s="54" t="str">
        <x:f>IF('Deal_Master_Wide'!$CK$302="","",'Deal_Master_Wide'!$CK$302)</x:f>
      </x:c>
      <x:c r="T2095" s="54" t="str">
        <x:f>IF('Deal_Master_Wide'!$CR$302="","",'Deal_Master_Wide'!$CR$302)</x:f>
      </x:c>
      <x:c r="U2095" s="54" t="str">
        <x:f>IF('Deal_Master_Wide'!$CY$302="","",'Deal_Master_Wide'!$CY$302)</x:f>
      </x:c>
      <x:c r="V2095" s="56" t="str">
        <x:f>IF('Deal_Master_Wide'!$DF$302="","",'Deal_Master_Wide'!$DF$302)</x:f>
      </x:c>
      <x:c r="W2095" s="56" t="str">
        <x:f>IF('Deal_Master_Wide'!$DM$302="","",'Deal_Master_Wide'!$DM$302)</x:f>
      </x:c>
      <x:c r="X2095" s="56" t="str">
        <x:f>IF('Deal_Master_Wide'!$DT$302="","",'Deal_Master_Wide'!$DT$302)</x:f>
      </x:c>
      <x:c r="Y2095" s="118" t="str">
        <x:f>IF('Deal_Master_Wide'!$EA$302="","",'Deal_Master_Wide'!$EA$302)</x:f>
      </x:c>
      <x:c r="Z2095" s="118" t="str">
        <x:f>IF('Deal_Master_Wide'!$EH$302="","",'Deal_Master_Wide'!$EH$302)</x:f>
      </x:c>
      <x:c r="AA2095" s="52" t="str">
        <x:f>IF('Deal_Master_Wide'!$AL$302="","",'Deal_Master_Wide'!$AL$302)</x:f>
        <x:v>Unknown</x:v>
      </x:c>
      <x:c r="AB2095" s="54" t="str">
        <x:f>IF('Deal_Master_Wide'!$AF$302="","",'Deal_Master_Wide'!$AF$302)</x:f>
      </x:c>
      <x:c r="AC2095" s="52" t="str">
        <x:f>IF(COUNT($P2095,$Q2095,$R2095,$S2095,$T2095,$U2095,$V2095,$W2095,$X2095)=9,"Yes","No")</x:f>
        <x:v>No</x:v>
      </x:c>
      <x:c r="AD2095" s="52" t="str">
        <x:f>IF(COUNT($Y2095,$Z2095)=2,"Yes","No")</x:f>
        <x:v>No</x:v>
      </x:c>
      <x:c r="AE2095" s="50" t="str"/>
      <x:c r="AF2095" t="str"/>
    </x:row>
    <x:row r="2096" ht="20" customHeight="1">
      <x:c r="A2096" s="50" t="str">
        <x:v>CTL-0300</x:v>
      </x:c>
      <x:c r="B2096" s="50" t="str">
        <x:v>Candidate alternative-rationale group</x:v>
      </x:c>
      <x:c r="C2096" s="52" t="str">
        <x:f>IF('Deal_Master_Wide'!$AU$302="","",'Deal_Master_Wide'!$AU$302)</x:f>
        <x:v>Not reviewed</x:v>
      </x:c>
      <x:c r="D2096" s="52" t="str">
        <x:f>IF('Deal_Master_Wide'!$AV$302="","",'Deal_Master_Wide'!$AV$302)</x:f>
        <x:v>Not assessed</x:v>
      </x:c>
      <x:c r="E2096" s="50" t="n">
        <x:v>0</x:v>
      </x:c>
      <x:c r="F2096" s="52" t="str">
        <x:f>IF(OR($C2096="High-confidence innovation-driven",$C2096="Medium-confidence innovation-driven"),1,IF($C2096="Clear alternative-rationale",0,""))</x:f>
      </x:c>
      <x:c r="G2096" s="52" t="str">
        <x:f>IF('Deal_Master_Wide'!$M$302="","",'Deal_Master_Wide'!$M$302)</x:f>
        <x:v>Review</x:v>
      </x:c>
      <x:c r="H2096" s="50" t="str">
        <x:v>CFAO SA</x:v>
      </x:c>
      <x:c r="I2096" s="50" t="str">
        <x:v>Missionpharma AS</x:v>
      </x:c>
      <x:c r="J2096" s="50" t="n">
        <x:v>2012</x:v>
      </x:c>
      <x:c r="K2096" s="50" t="n">
        <x:v>-2</x:v>
      </x:c>
      <x:c r="L2096" s="50" t="n">
        <x:v>2010</x:v>
      </x:c>
      <x:c r="M2096" s="50" t="n">
        <x:v>0</x:v>
      </x:c>
      <x:c r="N2096" s="50" t="n">
        <x:v>0</x:v>
      </x:c>
      <x:c r="O2096" s="52" t="str">
        <x:f>IF($F2096="","",$F2096*$M2096)</x:f>
      </x:c>
      <x:c r="P2096" s="54" t="str">
        <x:f>IF('Deal_Master_Wide'!$BQ$302="","",'Deal_Master_Wide'!$BQ$302)</x:f>
      </x:c>
      <x:c r="Q2096" s="54" t="str">
        <x:f>IF('Deal_Master_Wide'!$BX$302="","",'Deal_Master_Wide'!$BX$302)</x:f>
      </x:c>
      <x:c r="R2096" s="54" t="str">
        <x:f>IF('Deal_Master_Wide'!$CE$302="","",'Deal_Master_Wide'!$CE$302)</x:f>
      </x:c>
      <x:c r="S2096" s="54" t="str">
        <x:f>IF('Deal_Master_Wide'!$CL$302="","",'Deal_Master_Wide'!$CL$302)</x:f>
      </x:c>
      <x:c r="T2096" s="54" t="str">
        <x:f>IF('Deal_Master_Wide'!$CS$302="","",'Deal_Master_Wide'!$CS$302)</x:f>
      </x:c>
      <x:c r="U2096" s="54" t="str">
        <x:f>IF('Deal_Master_Wide'!$CZ$302="","",'Deal_Master_Wide'!$CZ$302)</x:f>
      </x:c>
      <x:c r="V2096" s="56" t="str">
        <x:f>IF('Deal_Master_Wide'!$DG$302="","",'Deal_Master_Wide'!$DG$302)</x:f>
      </x:c>
      <x:c r="W2096" s="56" t="str">
        <x:f>IF('Deal_Master_Wide'!$DN$302="","",'Deal_Master_Wide'!$DN$302)</x:f>
      </x:c>
      <x:c r="X2096" s="56" t="str">
        <x:f>IF('Deal_Master_Wide'!$DU$302="","",'Deal_Master_Wide'!$DU$302)</x:f>
      </x:c>
      <x:c r="Y2096" s="118" t="str">
        <x:f>IF('Deal_Master_Wide'!$EB$302="","",'Deal_Master_Wide'!$EB$302)</x:f>
      </x:c>
      <x:c r="Z2096" s="118" t="str">
        <x:f>IF('Deal_Master_Wide'!$EI$302="","",'Deal_Master_Wide'!$EI$302)</x:f>
      </x:c>
      <x:c r="AA2096" s="52" t="str">
        <x:f>IF('Deal_Master_Wide'!$AL$302="","",'Deal_Master_Wide'!$AL$302)</x:f>
        <x:v>Unknown</x:v>
      </x:c>
      <x:c r="AB2096" s="54" t="str">
        <x:f>IF('Deal_Master_Wide'!$AF$302="","",'Deal_Master_Wide'!$AF$302)</x:f>
      </x:c>
      <x:c r="AC2096" s="52" t="str">
        <x:f>IF(COUNT($P2096,$Q2096,$R2096,$S2096,$T2096,$U2096,$V2096,$W2096,$X2096)=9,"Yes","No")</x:f>
        <x:v>No</x:v>
      </x:c>
      <x:c r="AD2096" s="52" t="str">
        <x:f>IF(COUNT($Y2096,$Z2096)=2,"Yes","No")</x:f>
        <x:v>No</x:v>
      </x:c>
      <x:c r="AE2096" s="50" t="str"/>
      <x:c r="AF2096" t="str"/>
    </x:row>
    <x:row r="2097" ht="20" customHeight="1">
      <x:c r="A2097" s="50" t="str">
        <x:v>CTL-0300</x:v>
      </x:c>
      <x:c r="B2097" s="50" t="str">
        <x:v>Candidate alternative-rationale group</x:v>
      </x:c>
      <x:c r="C2097" s="52" t="str">
        <x:f>IF('Deal_Master_Wide'!$AU$302="","",'Deal_Master_Wide'!$AU$302)</x:f>
        <x:v>Not reviewed</x:v>
      </x:c>
      <x:c r="D2097" s="52" t="str">
        <x:f>IF('Deal_Master_Wide'!$AV$302="","",'Deal_Master_Wide'!$AV$302)</x:f>
        <x:v>Not assessed</x:v>
      </x:c>
      <x:c r="E2097" s="50" t="n">
        <x:v>0</x:v>
      </x:c>
      <x:c r="F2097" s="52" t="str">
        <x:f>IF(OR($C2097="High-confidence innovation-driven",$C2097="Medium-confidence innovation-driven"),1,IF($C2097="Clear alternative-rationale",0,""))</x:f>
      </x:c>
      <x:c r="G2097" s="52" t="str">
        <x:f>IF('Deal_Master_Wide'!$M$302="","",'Deal_Master_Wide'!$M$302)</x:f>
        <x:v>Review</x:v>
      </x:c>
      <x:c r="H2097" s="50" t="str">
        <x:v>CFAO SA</x:v>
      </x:c>
      <x:c r="I2097" s="50" t="str">
        <x:v>Missionpharma AS</x:v>
      </x:c>
      <x:c r="J2097" s="50" t="n">
        <x:v>2012</x:v>
      </x:c>
      <x:c r="K2097" s="50" t="n">
        <x:v>-1</x:v>
      </x:c>
      <x:c r="L2097" s="50" t="n">
        <x:v>2011</x:v>
      </x:c>
      <x:c r="M2097" s="50" t="n">
        <x:v>0</x:v>
      </x:c>
      <x:c r="N2097" s="50" t="n">
        <x:v>0</x:v>
      </x:c>
      <x:c r="O2097" s="52" t="str">
        <x:f>IF($F2097="","",$F2097*$M2097)</x:f>
      </x:c>
      <x:c r="P2097" s="54" t="str">
        <x:f>IF('Deal_Master_Wide'!$BR$302="","",'Deal_Master_Wide'!$BR$302)</x:f>
      </x:c>
      <x:c r="Q2097" s="54" t="str">
        <x:f>IF('Deal_Master_Wide'!$BY$302="","",'Deal_Master_Wide'!$BY$302)</x:f>
      </x:c>
      <x:c r="R2097" s="54" t="str">
        <x:f>IF('Deal_Master_Wide'!$CF$302="","",'Deal_Master_Wide'!$CF$302)</x:f>
      </x:c>
      <x:c r="S2097" s="54" t="str">
        <x:f>IF('Deal_Master_Wide'!$CM$302="","",'Deal_Master_Wide'!$CM$302)</x:f>
      </x:c>
      <x:c r="T2097" s="54" t="str">
        <x:f>IF('Deal_Master_Wide'!$CT$302="","",'Deal_Master_Wide'!$CT$302)</x:f>
      </x:c>
      <x:c r="U2097" s="54" t="str">
        <x:f>IF('Deal_Master_Wide'!$DA$302="","",'Deal_Master_Wide'!$DA$302)</x:f>
      </x:c>
      <x:c r="V2097" s="56" t="str">
        <x:f>IF('Deal_Master_Wide'!$DH$302="","",'Deal_Master_Wide'!$DH$302)</x:f>
      </x:c>
      <x:c r="W2097" s="56" t="str">
        <x:f>IF('Deal_Master_Wide'!$DO$302="","",'Deal_Master_Wide'!$DO$302)</x:f>
      </x:c>
      <x:c r="X2097" s="56" t="str">
        <x:f>IF('Deal_Master_Wide'!$DV$302="","",'Deal_Master_Wide'!$DV$302)</x:f>
      </x:c>
      <x:c r="Y2097" s="118" t="str">
        <x:f>IF('Deal_Master_Wide'!$EC$302="","",'Deal_Master_Wide'!$EC$302)</x:f>
      </x:c>
      <x:c r="Z2097" s="118" t="str">
        <x:f>IF('Deal_Master_Wide'!$EJ$302="","",'Deal_Master_Wide'!$EJ$302)</x:f>
      </x:c>
      <x:c r="AA2097" s="52" t="str">
        <x:f>IF('Deal_Master_Wide'!$AL$302="","",'Deal_Master_Wide'!$AL$302)</x:f>
        <x:v>Unknown</x:v>
      </x:c>
      <x:c r="AB2097" s="54" t="str">
        <x:f>IF('Deal_Master_Wide'!$AF$302="","",'Deal_Master_Wide'!$AF$302)</x:f>
      </x:c>
      <x:c r="AC2097" s="52" t="str">
        <x:f>IF(COUNT($P2097,$Q2097,$R2097,$S2097,$T2097,$U2097,$V2097,$W2097,$X2097)=9,"Yes","No")</x:f>
        <x:v>No</x:v>
      </x:c>
      <x:c r="AD2097" s="52" t="str">
        <x:f>IF(COUNT($Y2097,$Z2097)=2,"Yes","No")</x:f>
        <x:v>No</x:v>
      </x:c>
      <x:c r="AE2097" s="50" t="str"/>
      <x:c r="AF2097" t="str"/>
    </x:row>
    <x:row r="2098" ht="20" customHeight="1">
      <x:c r="A2098" s="50" t="str">
        <x:v>CTL-0300</x:v>
      </x:c>
      <x:c r="B2098" s="50" t="str">
        <x:v>Candidate alternative-rationale group</x:v>
      </x:c>
      <x:c r="C2098" s="52" t="str">
        <x:f>IF('Deal_Master_Wide'!$AU$302="","",'Deal_Master_Wide'!$AU$302)</x:f>
        <x:v>Not reviewed</x:v>
      </x:c>
      <x:c r="D2098" s="52" t="str">
        <x:f>IF('Deal_Master_Wide'!$AV$302="","",'Deal_Master_Wide'!$AV$302)</x:f>
        <x:v>Not assessed</x:v>
      </x:c>
      <x:c r="E2098" s="50" t="n">
        <x:v>0</x:v>
      </x:c>
      <x:c r="F2098" s="52" t="str">
        <x:f>IF(OR($C2098="High-confidence innovation-driven",$C2098="Medium-confidence innovation-driven"),1,IF($C2098="Clear alternative-rationale",0,""))</x:f>
      </x:c>
      <x:c r="G2098" s="52" t="str">
        <x:f>IF('Deal_Master_Wide'!$M$302="","",'Deal_Master_Wide'!$M$302)</x:f>
        <x:v>Review</x:v>
      </x:c>
      <x:c r="H2098" s="50" t="str">
        <x:v>CFAO SA</x:v>
      </x:c>
      <x:c r="I2098" s="50" t="str">
        <x:v>Missionpharma AS</x:v>
      </x:c>
      <x:c r="J2098" s="50" t="n">
        <x:v>2012</x:v>
      </x:c>
      <x:c r="K2098" s="50" t="n">
        <x:v>0</x:v>
      </x:c>
      <x:c r="L2098" s="50" t="n">
        <x:v>2012</x:v>
      </x:c>
      <x:c r="M2098" s="50" t="n">
        <x:v>0</x:v>
      </x:c>
      <x:c r="N2098" s="50" t="n">
        <x:v>1</x:v>
      </x:c>
      <x:c r="O2098" s="52" t="str">
        <x:f>IF($F2098="","",$F2098*$M2098)</x:f>
      </x:c>
      <x:c r="P2098" s="54" t="str">
        <x:f>IF('Deal_Master_Wide'!$BS$302="","",'Deal_Master_Wide'!$BS$302)</x:f>
      </x:c>
      <x:c r="Q2098" s="54" t="str">
        <x:f>IF('Deal_Master_Wide'!$BZ$302="","",'Deal_Master_Wide'!$BZ$302)</x:f>
      </x:c>
      <x:c r="R2098" s="54" t="str">
        <x:f>IF('Deal_Master_Wide'!$CG$302="","",'Deal_Master_Wide'!$CG$302)</x:f>
      </x:c>
      <x:c r="S2098" s="54" t="str">
        <x:f>IF('Deal_Master_Wide'!$CN$302="","",'Deal_Master_Wide'!$CN$302)</x:f>
      </x:c>
      <x:c r="T2098" s="54" t="str">
        <x:f>IF('Deal_Master_Wide'!$CU$302="","",'Deal_Master_Wide'!$CU$302)</x:f>
      </x:c>
      <x:c r="U2098" s="54" t="str">
        <x:f>IF('Deal_Master_Wide'!$DB$302="","",'Deal_Master_Wide'!$DB$302)</x:f>
      </x:c>
      <x:c r="V2098" s="56" t="str">
        <x:f>IF('Deal_Master_Wide'!$DI$302="","",'Deal_Master_Wide'!$DI$302)</x:f>
      </x:c>
      <x:c r="W2098" s="56" t="str">
        <x:f>IF('Deal_Master_Wide'!$DP$302="","",'Deal_Master_Wide'!$DP$302)</x:f>
      </x:c>
      <x:c r="X2098" s="56" t="str">
        <x:f>IF('Deal_Master_Wide'!$DW$302="","",'Deal_Master_Wide'!$DW$302)</x:f>
      </x:c>
      <x:c r="Y2098" s="118" t="str">
        <x:f>IF('Deal_Master_Wide'!$ED$302="","",'Deal_Master_Wide'!$ED$302)</x:f>
      </x:c>
      <x:c r="Z2098" s="118" t="str">
        <x:f>IF('Deal_Master_Wide'!$EK$302="","",'Deal_Master_Wide'!$EK$302)</x:f>
      </x:c>
      <x:c r="AA2098" s="52" t="str">
        <x:f>IF('Deal_Master_Wide'!$AL$302="","",'Deal_Master_Wide'!$AL$302)</x:f>
        <x:v>Unknown</x:v>
      </x:c>
      <x:c r="AB2098" s="54" t="str">
        <x:f>IF('Deal_Master_Wide'!$AF$302="","",'Deal_Master_Wide'!$AF$302)</x:f>
      </x:c>
      <x:c r="AC2098" s="52" t="str">
        <x:f>IF(COUNT($P2098,$Q2098,$R2098,$S2098,$T2098,$U2098,$V2098,$W2098,$X2098)=9,"Yes","No")</x:f>
        <x:v>No</x:v>
      </x:c>
      <x:c r="AD2098" s="52" t="str">
        <x:f>IF(COUNT($Y2098,$Z2098)=2,"Yes","No")</x:f>
        <x:v>No</x:v>
      </x:c>
      <x:c r="AE2098" s="50" t="str"/>
      <x:c r="AF2098" t="str"/>
    </x:row>
    <x:row r="2099" ht="20" customHeight="1">
      <x:c r="A2099" s="50" t="str">
        <x:v>CTL-0300</x:v>
      </x:c>
      <x:c r="B2099" s="50" t="str">
        <x:v>Candidate alternative-rationale group</x:v>
      </x:c>
      <x:c r="C2099" s="52" t="str">
        <x:f>IF('Deal_Master_Wide'!$AU$302="","",'Deal_Master_Wide'!$AU$302)</x:f>
        <x:v>Not reviewed</x:v>
      </x:c>
      <x:c r="D2099" s="52" t="str">
        <x:f>IF('Deal_Master_Wide'!$AV$302="","",'Deal_Master_Wide'!$AV$302)</x:f>
        <x:v>Not assessed</x:v>
      </x:c>
      <x:c r="E2099" s="50" t="n">
        <x:v>0</x:v>
      </x:c>
      <x:c r="F2099" s="52" t="str">
        <x:f>IF(OR($C2099="High-confidence innovation-driven",$C2099="Medium-confidence innovation-driven"),1,IF($C2099="Clear alternative-rationale",0,""))</x:f>
      </x:c>
      <x:c r="G2099" s="52" t="str">
        <x:f>IF('Deal_Master_Wide'!$M$302="","",'Deal_Master_Wide'!$M$302)</x:f>
        <x:v>Review</x:v>
      </x:c>
      <x:c r="H2099" s="50" t="str">
        <x:v>CFAO SA</x:v>
      </x:c>
      <x:c r="I2099" s="50" t="str">
        <x:v>Missionpharma AS</x:v>
      </x:c>
      <x:c r="J2099" s="50" t="n">
        <x:v>2012</x:v>
      </x:c>
      <x:c r="K2099" s="50" t="n">
        <x:v>1</x:v>
      </x:c>
      <x:c r="L2099" s="50" t="n">
        <x:v>2013</x:v>
      </x:c>
      <x:c r="M2099" s="50" t="n">
        <x:v>1</x:v>
      </x:c>
      <x:c r="N2099" s="50" t="n">
        <x:v>1</x:v>
      </x:c>
      <x:c r="O2099" s="52" t="str">
        <x:f>IF($F2099="","",$F2099*$M2099)</x:f>
      </x:c>
      <x:c r="P2099" s="54" t="str">
        <x:f>IF('Deal_Master_Wide'!$BT$302="","",'Deal_Master_Wide'!$BT$302)</x:f>
      </x:c>
      <x:c r="Q2099" s="54" t="str">
        <x:f>IF('Deal_Master_Wide'!$CA$302="","",'Deal_Master_Wide'!$CA$302)</x:f>
      </x:c>
      <x:c r="R2099" s="54" t="str">
        <x:f>IF('Deal_Master_Wide'!$CH$302="","",'Deal_Master_Wide'!$CH$302)</x:f>
      </x:c>
      <x:c r="S2099" s="54" t="str">
        <x:f>IF('Deal_Master_Wide'!$CO$302="","",'Deal_Master_Wide'!$CO$302)</x:f>
      </x:c>
      <x:c r="T2099" s="54" t="str">
        <x:f>IF('Deal_Master_Wide'!$CV$302="","",'Deal_Master_Wide'!$CV$302)</x:f>
      </x:c>
      <x:c r="U2099" s="54" t="str">
        <x:f>IF('Deal_Master_Wide'!$DC$302="","",'Deal_Master_Wide'!$DC$302)</x:f>
      </x:c>
      <x:c r="V2099" s="56" t="str">
        <x:f>IF('Deal_Master_Wide'!$DJ$302="","",'Deal_Master_Wide'!$DJ$302)</x:f>
      </x:c>
      <x:c r="W2099" s="56" t="str">
        <x:f>IF('Deal_Master_Wide'!$DQ$302="","",'Deal_Master_Wide'!$DQ$302)</x:f>
      </x:c>
      <x:c r="X2099" s="56" t="str">
        <x:f>IF('Deal_Master_Wide'!$DX$302="","",'Deal_Master_Wide'!$DX$302)</x:f>
      </x:c>
      <x:c r="Y2099" s="118" t="str">
        <x:f>IF('Deal_Master_Wide'!$EE$302="","",'Deal_Master_Wide'!$EE$302)</x:f>
      </x:c>
      <x:c r="Z2099" s="118" t="str">
        <x:f>IF('Deal_Master_Wide'!$EL$302="","",'Deal_Master_Wide'!$EL$302)</x:f>
      </x:c>
      <x:c r="AA2099" s="52" t="str">
        <x:f>IF('Deal_Master_Wide'!$AL$302="","",'Deal_Master_Wide'!$AL$302)</x:f>
        <x:v>Unknown</x:v>
      </x:c>
      <x:c r="AB2099" s="54" t="str">
        <x:f>IF('Deal_Master_Wide'!$AF$302="","",'Deal_Master_Wide'!$AF$302)</x:f>
      </x:c>
      <x:c r="AC2099" s="52" t="str">
        <x:f>IF(COUNT($P2099,$Q2099,$R2099,$S2099,$T2099,$U2099,$V2099,$W2099,$X2099)=9,"Yes","No")</x:f>
        <x:v>No</x:v>
      </x:c>
      <x:c r="AD2099" s="52" t="str">
        <x:f>IF(COUNT($Y2099,$Z2099)=2,"Yes","No")</x:f>
        <x:v>No</x:v>
      </x:c>
      <x:c r="AE2099" s="50" t="str"/>
      <x:c r="AF2099" t="str"/>
    </x:row>
    <x:row r="2100" ht="20" customHeight="1">
      <x:c r="A2100" s="50" t="str">
        <x:v>CTL-0300</x:v>
      </x:c>
      <x:c r="B2100" s="50" t="str">
        <x:v>Candidate alternative-rationale group</x:v>
      </x:c>
      <x:c r="C2100" s="52" t="str">
        <x:f>IF('Deal_Master_Wide'!$AU$302="","",'Deal_Master_Wide'!$AU$302)</x:f>
        <x:v>Not reviewed</x:v>
      </x:c>
      <x:c r="D2100" s="52" t="str">
        <x:f>IF('Deal_Master_Wide'!$AV$302="","",'Deal_Master_Wide'!$AV$302)</x:f>
        <x:v>Not assessed</x:v>
      </x:c>
      <x:c r="E2100" s="50" t="n">
        <x:v>0</x:v>
      </x:c>
      <x:c r="F2100" s="52" t="str">
        <x:f>IF(OR($C2100="High-confidence innovation-driven",$C2100="Medium-confidence innovation-driven"),1,IF($C2100="Clear alternative-rationale",0,""))</x:f>
      </x:c>
      <x:c r="G2100" s="52" t="str">
        <x:f>IF('Deal_Master_Wide'!$M$302="","",'Deal_Master_Wide'!$M$302)</x:f>
        <x:v>Review</x:v>
      </x:c>
      <x:c r="H2100" s="50" t="str">
        <x:v>CFAO SA</x:v>
      </x:c>
      <x:c r="I2100" s="50" t="str">
        <x:v>Missionpharma AS</x:v>
      </x:c>
      <x:c r="J2100" s="50" t="n">
        <x:v>2012</x:v>
      </x:c>
      <x:c r="K2100" s="50" t="n">
        <x:v>2</x:v>
      </x:c>
      <x:c r="L2100" s="50" t="n">
        <x:v>2014</x:v>
      </x:c>
      <x:c r="M2100" s="50" t="n">
        <x:v>1</x:v>
      </x:c>
      <x:c r="N2100" s="50" t="n">
        <x:v>1</x:v>
      </x:c>
      <x:c r="O2100" s="52" t="str">
        <x:f>IF($F2100="","",$F2100*$M2100)</x:f>
      </x:c>
      <x:c r="P2100" s="54" t="str">
        <x:f>IF('Deal_Master_Wide'!$BU$302="","",'Deal_Master_Wide'!$BU$302)</x:f>
      </x:c>
      <x:c r="Q2100" s="54" t="str">
        <x:f>IF('Deal_Master_Wide'!$CB$302="","",'Deal_Master_Wide'!$CB$302)</x:f>
      </x:c>
      <x:c r="R2100" s="54" t="str">
        <x:f>IF('Deal_Master_Wide'!$CI$302="","",'Deal_Master_Wide'!$CI$302)</x:f>
      </x:c>
      <x:c r="S2100" s="54" t="str">
        <x:f>IF('Deal_Master_Wide'!$CP$302="","",'Deal_Master_Wide'!$CP$302)</x:f>
      </x:c>
      <x:c r="T2100" s="54" t="str">
        <x:f>IF('Deal_Master_Wide'!$CW$302="","",'Deal_Master_Wide'!$CW$302)</x:f>
      </x:c>
      <x:c r="U2100" s="54" t="str">
        <x:f>IF('Deal_Master_Wide'!$DD$302="","",'Deal_Master_Wide'!$DD$302)</x:f>
      </x:c>
      <x:c r="V2100" s="56" t="str">
        <x:f>IF('Deal_Master_Wide'!$DK$302="","",'Deal_Master_Wide'!$DK$302)</x:f>
      </x:c>
      <x:c r="W2100" s="56" t="str">
        <x:f>IF('Deal_Master_Wide'!$DR$302="","",'Deal_Master_Wide'!$DR$302)</x:f>
      </x:c>
      <x:c r="X2100" s="56" t="str">
        <x:f>IF('Deal_Master_Wide'!$DY$302="","",'Deal_Master_Wide'!$DY$302)</x:f>
      </x:c>
      <x:c r="Y2100" s="118" t="str">
        <x:f>IF('Deal_Master_Wide'!$EF$302="","",'Deal_Master_Wide'!$EF$302)</x:f>
      </x:c>
      <x:c r="Z2100" s="118" t="str">
        <x:f>IF('Deal_Master_Wide'!$EM$302="","",'Deal_Master_Wide'!$EM$302)</x:f>
      </x:c>
      <x:c r="AA2100" s="52" t="str">
        <x:f>IF('Deal_Master_Wide'!$AL$302="","",'Deal_Master_Wide'!$AL$302)</x:f>
        <x:v>Unknown</x:v>
      </x:c>
      <x:c r="AB2100" s="54" t="str">
        <x:f>IF('Deal_Master_Wide'!$AF$302="","",'Deal_Master_Wide'!$AF$302)</x:f>
      </x:c>
      <x:c r="AC2100" s="52" t="str">
        <x:f>IF(COUNT($P2100,$Q2100,$R2100,$S2100,$T2100,$U2100,$V2100,$W2100,$X2100)=9,"Yes","No")</x:f>
        <x:v>No</x:v>
      </x:c>
      <x:c r="AD2100" s="52" t="str">
        <x:f>IF(COUNT($Y2100,$Z2100)=2,"Yes","No")</x:f>
        <x:v>No</x:v>
      </x:c>
      <x:c r="AE2100" s="50" t="str"/>
      <x:c r="AF2100" t="str"/>
    </x:row>
    <x:row r="2101" ht="20" customHeight="1">
      <x:c r="A2101" s="50" t="str">
        <x:v>CTL-0300</x:v>
      </x:c>
      <x:c r="B2101" s="50" t="str">
        <x:v>Candidate alternative-rationale group</x:v>
      </x:c>
      <x:c r="C2101" s="52" t="str">
        <x:f>IF('Deal_Master_Wide'!$AU$302="","",'Deal_Master_Wide'!$AU$302)</x:f>
        <x:v>Not reviewed</x:v>
      </x:c>
      <x:c r="D2101" s="52" t="str">
        <x:f>IF('Deal_Master_Wide'!$AV$302="","",'Deal_Master_Wide'!$AV$302)</x:f>
        <x:v>Not assessed</x:v>
      </x:c>
      <x:c r="E2101" s="50" t="n">
        <x:v>0</x:v>
      </x:c>
      <x:c r="F2101" s="52" t="str">
        <x:f>IF(OR($C2101="High-confidence innovation-driven",$C2101="Medium-confidence innovation-driven"),1,IF($C2101="Clear alternative-rationale",0,""))</x:f>
      </x:c>
      <x:c r="G2101" s="52" t="str">
        <x:f>IF('Deal_Master_Wide'!$M$302="","",'Deal_Master_Wide'!$M$302)</x:f>
        <x:v>Review</x:v>
      </x:c>
      <x:c r="H2101" s="50" t="str">
        <x:v>CFAO SA</x:v>
      </x:c>
      <x:c r="I2101" s="50" t="str">
        <x:v>Missionpharma AS</x:v>
      </x:c>
      <x:c r="J2101" s="50" t="n">
        <x:v>2012</x:v>
      </x:c>
      <x:c r="K2101" s="50" t="n">
        <x:v>3</x:v>
      </x:c>
      <x:c r="L2101" s="50" t="n">
        <x:v>2015</x:v>
      </x:c>
      <x:c r="M2101" s="50" t="n">
        <x:v>1</x:v>
      </x:c>
      <x:c r="N2101" s="50" t="n">
        <x:v>1</x:v>
      </x:c>
      <x:c r="O2101" s="52" t="str">
        <x:f>IF($F2101="","",$F2101*$M2101)</x:f>
      </x:c>
      <x:c r="P2101" s="54" t="str">
        <x:f>IF('Deal_Master_Wide'!$BV$302="","",'Deal_Master_Wide'!$BV$302)</x:f>
      </x:c>
      <x:c r="Q2101" s="54" t="str">
        <x:f>IF('Deal_Master_Wide'!$CC$302="","",'Deal_Master_Wide'!$CC$302)</x:f>
      </x:c>
      <x:c r="R2101" s="54" t="str">
        <x:f>IF('Deal_Master_Wide'!$CJ$302="","",'Deal_Master_Wide'!$CJ$302)</x:f>
      </x:c>
      <x:c r="S2101" s="54" t="str">
        <x:f>IF('Deal_Master_Wide'!$CQ$302="","",'Deal_Master_Wide'!$CQ$302)</x:f>
      </x:c>
      <x:c r="T2101" s="54" t="str">
        <x:f>IF('Deal_Master_Wide'!$CX$302="","",'Deal_Master_Wide'!$CX$302)</x:f>
      </x:c>
      <x:c r="U2101" s="54" t="str">
        <x:f>IF('Deal_Master_Wide'!$DE$302="","",'Deal_Master_Wide'!$DE$302)</x:f>
      </x:c>
      <x:c r="V2101" s="56" t="str">
        <x:f>IF('Deal_Master_Wide'!$DL$302="","",'Deal_Master_Wide'!$DL$302)</x:f>
      </x:c>
      <x:c r="W2101" s="56" t="str">
        <x:f>IF('Deal_Master_Wide'!$DS$302="","",'Deal_Master_Wide'!$DS$302)</x:f>
      </x:c>
      <x:c r="X2101" s="56" t="str">
        <x:f>IF('Deal_Master_Wide'!$DZ$302="","",'Deal_Master_Wide'!$DZ$302)</x:f>
      </x:c>
      <x:c r="Y2101" s="118" t="str">
        <x:f>IF('Deal_Master_Wide'!$EG$302="","",'Deal_Master_Wide'!$EG$302)</x:f>
      </x:c>
      <x:c r="Z2101" s="118" t="str">
        <x:f>IF('Deal_Master_Wide'!$EN$302="","",'Deal_Master_Wide'!$EN$302)</x:f>
      </x:c>
      <x:c r="AA2101" s="52" t="str">
        <x:f>IF('Deal_Master_Wide'!$AL$302="","",'Deal_Master_Wide'!$AL$302)</x:f>
        <x:v>Unknown</x:v>
      </x:c>
      <x:c r="AB2101" s="54" t="str">
        <x:f>IF('Deal_Master_Wide'!$AF$302="","",'Deal_Master_Wide'!$AF$302)</x:f>
      </x:c>
      <x:c r="AC2101" s="52" t="str">
        <x:f>IF(COUNT($P2101,$Q2101,$R2101,$S2101,$T2101,$U2101,$V2101,$W2101,$X2101)=9,"Yes","No")</x:f>
        <x:v>No</x:v>
      </x:c>
      <x:c r="AD2101" s="52" t="str">
        <x:f>IF(COUNT($Y2101,$Z2101)=2,"Yes","No")</x:f>
        <x:v>No</x:v>
      </x:c>
      <x:c r="AE2101" s="50" t="str"/>
      <x:c r="AF2101" t="str"/>
    </x:row>
    <x:row r="2102" ht="20" customHeight="1">
      <x:c r="A2102" s="50" t="str">
        <x:v>CTL-0301</x:v>
      </x:c>
      <x:c r="B2102" s="50" t="str">
        <x:v>Candidate alternative-rationale group</x:v>
      </x:c>
      <x:c r="C2102" s="52" t="str">
        <x:f>IF('Deal_Master_Wide'!$AU$303="","",'Deal_Master_Wide'!$AU$303)</x:f>
        <x:v>Not reviewed</x:v>
      </x:c>
      <x:c r="D2102" s="52" t="str">
        <x:f>IF('Deal_Master_Wide'!$AV$303="","",'Deal_Master_Wide'!$AV$303)</x:f>
        <x:v>Not assessed</x:v>
      </x:c>
      <x:c r="E2102" s="50" t="n">
        <x:v>0</x:v>
      </x:c>
      <x:c r="F2102" s="52" t="str">
        <x:f>IF(OR($C2102="High-confidence innovation-driven",$C2102="Medium-confidence innovation-driven"),1,IF($C2102="Clear alternative-rationale",0,""))</x:f>
      </x:c>
      <x:c r="G2102" s="52" t="str">
        <x:f>IF('Deal_Master_Wide'!$M$303="","",'Deal_Master_Wide'!$M$303)</x:f>
        <x:v>Review</x:v>
      </x:c>
      <x:c r="H2102" s="50" t="str">
        <x:v>Dermapharm AG</x:v>
      </x:c>
      <x:c r="I2102" s="50" t="str">
        <x:v>axicorp GmbH</x:v>
      </x:c>
      <x:c r="J2102" s="50" t="n">
        <x:v>2012</x:v>
      </x:c>
      <x:c r="K2102" s="50" t="n">
        <x:v>-3</x:v>
      </x:c>
      <x:c r="L2102" s="50" t="n">
        <x:v>2009</x:v>
      </x:c>
      <x:c r="M2102" s="50" t="n">
        <x:v>0</x:v>
      </x:c>
      <x:c r="N2102" s="50" t="n">
        <x:v>0</x:v>
      </x:c>
      <x:c r="O2102" s="52" t="str">
        <x:f>IF($F2102="","",$F2102*$M2102)</x:f>
      </x:c>
      <x:c r="P2102" s="54" t="str">
        <x:f>IF('Deal_Master_Wide'!$BP$303="","",'Deal_Master_Wide'!$BP$303)</x:f>
      </x:c>
      <x:c r="Q2102" s="54" t="str">
        <x:f>IF('Deal_Master_Wide'!$BW$303="","",'Deal_Master_Wide'!$BW$303)</x:f>
      </x:c>
      <x:c r="R2102" s="54" t="str">
        <x:f>IF('Deal_Master_Wide'!$CD$303="","",'Deal_Master_Wide'!$CD$303)</x:f>
      </x:c>
      <x:c r="S2102" s="54" t="str">
        <x:f>IF('Deal_Master_Wide'!$CK$303="","",'Deal_Master_Wide'!$CK$303)</x:f>
      </x:c>
      <x:c r="T2102" s="54" t="str">
        <x:f>IF('Deal_Master_Wide'!$CR$303="","",'Deal_Master_Wide'!$CR$303)</x:f>
      </x:c>
      <x:c r="U2102" s="54" t="str">
        <x:f>IF('Deal_Master_Wide'!$CY$303="","",'Deal_Master_Wide'!$CY$303)</x:f>
      </x:c>
      <x:c r="V2102" s="56" t="str">
        <x:f>IF('Deal_Master_Wide'!$DF$303="","",'Deal_Master_Wide'!$DF$303)</x:f>
      </x:c>
      <x:c r="W2102" s="56" t="str">
        <x:f>IF('Deal_Master_Wide'!$DM$303="","",'Deal_Master_Wide'!$DM$303)</x:f>
      </x:c>
      <x:c r="X2102" s="56" t="str">
        <x:f>IF('Deal_Master_Wide'!$DT$303="","",'Deal_Master_Wide'!$DT$303)</x:f>
      </x:c>
      <x:c r="Y2102" s="118" t="str">
        <x:f>IF('Deal_Master_Wide'!$EA$303="","",'Deal_Master_Wide'!$EA$303)</x:f>
      </x:c>
      <x:c r="Z2102" s="118" t="str">
        <x:f>IF('Deal_Master_Wide'!$EH$303="","",'Deal_Master_Wide'!$EH$303)</x:f>
      </x:c>
      <x:c r="AA2102" s="52" t="str">
        <x:f>IF('Deal_Master_Wide'!$AL$303="","",'Deal_Master_Wide'!$AL$303)</x:f>
        <x:v>Unknown</x:v>
      </x:c>
      <x:c r="AB2102" s="54" t="str">
        <x:f>IF('Deal_Master_Wide'!$AF$303="","",'Deal_Master_Wide'!$AF$303)</x:f>
      </x:c>
      <x:c r="AC2102" s="52" t="str">
        <x:f>IF(COUNT($P2102,$Q2102,$R2102,$S2102,$T2102,$U2102,$V2102,$W2102,$X2102)=9,"Yes","No")</x:f>
        <x:v>No</x:v>
      </x:c>
      <x:c r="AD2102" s="52" t="str">
        <x:f>IF(COUNT($Y2102,$Z2102)=2,"Yes","No")</x:f>
        <x:v>No</x:v>
      </x:c>
      <x:c r="AE2102" s="50" t="str"/>
      <x:c r="AF2102" t="str"/>
    </x:row>
    <x:row r="2103" ht="20" customHeight="1">
      <x:c r="A2103" s="50" t="str">
        <x:v>CTL-0301</x:v>
      </x:c>
      <x:c r="B2103" s="50" t="str">
        <x:v>Candidate alternative-rationale group</x:v>
      </x:c>
      <x:c r="C2103" s="52" t="str">
        <x:f>IF('Deal_Master_Wide'!$AU$303="","",'Deal_Master_Wide'!$AU$303)</x:f>
        <x:v>Not reviewed</x:v>
      </x:c>
      <x:c r="D2103" s="52" t="str">
        <x:f>IF('Deal_Master_Wide'!$AV$303="","",'Deal_Master_Wide'!$AV$303)</x:f>
        <x:v>Not assessed</x:v>
      </x:c>
      <x:c r="E2103" s="50" t="n">
        <x:v>0</x:v>
      </x:c>
      <x:c r="F2103" s="52" t="str">
        <x:f>IF(OR($C2103="High-confidence innovation-driven",$C2103="Medium-confidence innovation-driven"),1,IF($C2103="Clear alternative-rationale",0,""))</x:f>
      </x:c>
      <x:c r="G2103" s="52" t="str">
        <x:f>IF('Deal_Master_Wide'!$M$303="","",'Deal_Master_Wide'!$M$303)</x:f>
        <x:v>Review</x:v>
      </x:c>
      <x:c r="H2103" s="50" t="str">
        <x:v>Dermapharm AG</x:v>
      </x:c>
      <x:c r="I2103" s="50" t="str">
        <x:v>axicorp GmbH</x:v>
      </x:c>
      <x:c r="J2103" s="50" t="n">
        <x:v>2012</x:v>
      </x:c>
      <x:c r="K2103" s="50" t="n">
        <x:v>-2</x:v>
      </x:c>
      <x:c r="L2103" s="50" t="n">
        <x:v>2010</x:v>
      </x:c>
      <x:c r="M2103" s="50" t="n">
        <x:v>0</x:v>
      </x:c>
      <x:c r="N2103" s="50" t="n">
        <x:v>0</x:v>
      </x:c>
      <x:c r="O2103" s="52" t="str">
        <x:f>IF($F2103="","",$F2103*$M2103)</x:f>
      </x:c>
      <x:c r="P2103" s="54" t="str">
        <x:f>IF('Deal_Master_Wide'!$BQ$303="","",'Deal_Master_Wide'!$BQ$303)</x:f>
      </x:c>
      <x:c r="Q2103" s="54" t="str">
        <x:f>IF('Deal_Master_Wide'!$BX$303="","",'Deal_Master_Wide'!$BX$303)</x:f>
      </x:c>
      <x:c r="R2103" s="54" t="str">
        <x:f>IF('Deal_Master_Wide'!$CE$303="","",'Deal_Master_Wide'!$CE$303)</x:f>
      </x:c>
      <x:c r="S2103" s="54" t="str">
        <x:f>IF('Deal_Master_Wide'!$CL$303="","",'Deal_Master_Wide'!$CL$303)</x:f>
      </x:c>
      <x:c r="T2103" s="54" t="str">
        <x:f>IF('Deal_Master_Wide'!$CS$303="","",'Deal_Master_Wide'!$CS$303)</x:f>
      </x:c>
      <x:c r="U2103" s="54" t="str">
        <x:f>IF('Deal_Master_Wide'!$CZ$303="","",'Deal_Master_Wide'!$CZ$303)</x:f>
      </x:c>
      <x:c r="V2103" s="56" t="str">
        <x:f>IF('Deal_Master_Wide'!$DG$303="","",'Deal_Master_Wide'!$DG$303)</x:f>
      </x:c>
      <x:c r="W2103" s="56" t="str">
        <x:f>IF('Deal_Master_Wide'!$DN$303="","",'Deal_Master_Wide'!$DN$303)</x:f>
      </x:c>
      <x:c r="X2103" s="56" t="str">
        <x:f>IF('Deal_Master_Wide'!$DU$303="","",'Deal_Master_Wide'!$DU$303)</x:f>
      </x:c>
      <x:c r="Y2103" s="118" t="str">
        <x:f>IF('Deal_Master_Wide'!$EB$303="","",'Deal_Master_Wide'!$EB$303)</x:f>
      </x:c>
      <x:c r="Z2103" s="118" t="str">
        <x:f>IF('Deal_Master_Wide'!$EI$303="","",'Deal_Master_Wide'!$EI$303)</x:f>
      </x:c>
      <x:c r="AA2103" s="52" t="str">
        <x:f>IF('Deal_Master_Wide'!$AL$303="","",'Deal_Master_Wide'!$AL$303)</x:f>
        <x:v>Unknown</x:v>
      </x:c>
      <x:c r="AB2103" s="54" t="str">
        <x:f>IF('Deal_Master_Wide'!$AF$303="","",'Deal_Master_Wide'!$AF$303)</x:f>
      </x:c>
      <x:c r="AC2103" s="52" t="str">
        <x:f>IF(COUNT($P2103,$Q2103,$R2103,$S2103,$T2103,$U2103,$V2103,$W2103,$X2103)=9,"Yes","No")</x:f>
        <x:v>No</x:v>
      </x:c>
      <x:c r="AD2103" s="52" t="str">
        <x:f>IF(COUNT($Y2103,$Z2103)=2,"Yes","No")</x:f>
        <x:v>No</x:v>
      </x:c>
      <x:c r="AE2103" s="50" t="str"/>
      <x:c r="AF2103" t="str"/>
    </x:row>
    <x:row r="2104" ht="20" customHeight="1">
      <x:c r="A2104" s="50" t="str">
        <x:v>CTL-0301</x:v>
      </x:c>
      <x:c r="B2104" s="50" t="str">
        <x:v>Candidate alternative-rationale group</x:v>
      </x:c>
      <x:c r="C2104" s="52" t="str">
        <x:f>IF('Deal_Master_Wide'!$AU$303="","",'Deal_Master_Wide'!$AU$303)</x:f>
        <x:v>Not reviewed</x:v>
      </x:c>
      <x:c r="D2104" s="52" t="str">
        <x:f>IF('Deal_Master_Wide'!$AV$303="","",'Deal_Master_Wide'!$AV$303)</x:f>
        <x:v>Not assessed</x:v>
      </x:c>
      <x:c r="E2104" s="50" t="n">
        <x:v>0</x:v>
      </x:c>
      <x:c r="F2104" s="52" t="str">
        <x:f>IF(OR($C2104="High-confidence innovation-driven",$C2104="Medium-confidence innovation-driven"),1,IF($C2104="Clear alternative-rationale",0,""))</x:f>
      </x:c>
      <x:c r="G2104" s="52" t="str">
        <x:f>IF('Deal_Master_Wide'!$M$303="","",'Deal_Master_Wide'!$M$303)</x:f>
        <x:v>Review</x:v>
      </x:c>
      <x:c r="H2104" s="50" t="str">
        <x:v>Dermapharm AG</x:v>
      </x:c>
      <x:c r="I2104" s="50" t="str">
        <x:v>axicorp GmbH</x:v>
      </x:c>
      <x:c r="J2104" s="50" t="n">
        <x:v>2012</x:v>
      </x:c>
      <x:c r="K2104" s="50" t="n">
        <x:v>-1</x:v>
      </x:c>
      <x:c r="L2104" s="50" t="n">
        <x:v>2011</x:v>
      </x:c>
      <x:c r="M2104" s="50" t="n">
        <x:v>0</x:v>
      </x:c>
      <x:c r="N2104" s="50" t="n">
        <x:v>0</x:v>
      </x:c>
      <x:c r="O2104" s="52" t="str">
        <x:f>IF($F2104="","",$F2104*$M2104)</x:f>
      </x:c>
      <x:c r="P2104" s="54" t="str">
        <x:f>IF('Deal_Master_Wide'!$BR$303="","",'Deal_Master_Wide'!$BR$303)</x:f>
      </x:c>
      <x:c r="Q2104" s="54" t="str">
        <x:f>IF('Deal_Master_Wide'!$BY$303="","",'Deal_Master_Wide'!$BY$303)</x:f>
      </x:c>
      <x:c r="R2104" s="54" t="str">
        <x:f>IF('Deal_Master_Wide'!$CF$303="","",'Deal_Master_Wide'!$CF$303)</x:f>
      </x:c>
      <x:c r="S2104" s="54" t="str">
        <x:f>IF('Deal_Master_Wide'!$CM$303="","",'Deal_Master_Wide'!$CM$303)</x:f>
      </x:c>
      <x:c r="T2104" s="54" t="str">
        <x:f>IF('Deal_Master_Wide'!$CT$303="","",'Deal_Master_Wide'!$CT$303)</x:f>
      </x:c>
      <x:c r="U2104" s="54" t="str">
        <x:f>IF('Deal_Master_Wide'!$DA$303="","",'Deal_Master_Wide'!$DA$303)</x:f>
      </x:c>
      <x:c r="V2104" s="56" t="str">
        <x:f>IF('Deal_Master_Wide'!$DH$303="","",'Deal_Master_Wide'!$DH$303)</x:f>
      </x:c>
      <x:c r="W2104" s="56" t="str">
        <x:f>IF('Deal_Master_Wide'!$DO$303="","",'Deal_Master_Wide'!$DO$303)</x:f>
      </x:c>
      <x:c r="X2104" s="56" t="str">
        <x:f>IF('Deal_Master_Wide'!$DV$303="","",'Deal_Master_Wide'!$DV$303)</x:f>
      </x:c>
      <x:c r="Y2104" s="118" t="str">
        <x:f>IF('Deal_Master_Wide'!$EC$303="","",'Deal_Master_Wide'!$EC$303)</x:f>
      </x:c>
      <x:c r="Z2104" s="118" t="str">
        <x:f>IF('Deal_Master_Wide'!$EJ$303="","",'Deal_Master_Wide'!$EJ$303)</x:f>
      </x:c>
      <x:c r="AA2104" s="52" t="str">
        <x:f>IF('Deal_Master_Wide'!$AL$303="","",'Deal_Master_Wide'!$AL$303)</x:f>
        <x:v>Unknown</x:v>
      </x:c>
      <x:c r="AB2104" s="54" t="str">
        <x:f>IF('Deal_Master_Wide'!$AF$303="","",'Deal_Master_Wide'!$AF$303)</x:f>
      </x:c>
      <x:c r="AC2104" s="52" t="str">
        <x:f>IF(COUNT($P2104,$Q2104,$R2104,$S2104,$T2104,$U2104,$V2104,$W2104,$X2104)=9,"Yes","No")</x:f>
        <x:v>No</x:v>
      </x:c>
      <x:c r="AD2104" s="52" t="str">
        <x:f>IF(COUNT($Y2104,$Z2104)=2,"Yes","No")</x:f>
        <x:v>No</x:v>
      </x:c>
      <x:c r="AE2104" s="50" t="str"/>
      <x:c r="AF2104" t="str"/>
    </x:row>
    <x:row r="2105" ht="20" customHeight="1">
      <x:c r="A2105" s="50" t="str">
        <x:v>CTL-0301</x:v>
      </x:c>
      <x:c r="B2105" s="50" t="str">
        <x:v>Candidate alternative-rationale group</x:v>
      </x:c>
      <x:c r="C2105" s="52" t="str">
        <x:f>IF('Deal_Master_Wide'!$AU$303="","",'Deal_Master_Wide'!$AU$303)</x:f>
        <x:v>Not reviewed</x:v>
      </x:c>
      <x:c r="D2105" s="52" t="str">
        <x:f>IF('Deal_Master_Wide'!$AV$303="","",'Deal_Master_Wide'!$AV$303)</x:f>
        <x:v>Not assessed</x:v>
      </x:c>
      <x:c r="E2105" s="50" t="n">
        <x:v>0</x:v>
      </x:c>
      <x:c r="F2105" s="52" t="str">
        <x:f>IF(OR($C2105="High-confidence innovation-driven",$C2105="Medium-confidence innovation-driven"),1,IF($C2105="Clear alternative-rationale",0,""))</x:f>
      </x:c>
      <x:c r="G2105" s="52" t="str">
        <x:f>IF('Deal_Master_Wide'!$M$303="","",'Deal_Master_Wide'!$M$303)</x:f>
        <x:v>Review</x:v>
      </x:c>
      <x:c r="H2105" s="50" t="str">
        <x:v>Dermapharm AG</x:v>
      </x:c>
      <x:c r="I2105" s="50" t="str">
        <x:v>axicorp GmbH</x:v>
      </x:c>
      <x:c r="J2105" s="50" t="n">
        <x:v>2012</x:v>
      </x:c>
      <x:c r="K2105" s="50" t="n">
        <x:v>0</x:v>
      </x:c>
      <x:c r="L2105" s="50" t="n">
        <x:v>2012</x:v>
      </x:c>
      <x:c r="M2105" s="50" t="n">
        <x:v>0</x:v>
      </x:c>
      <x:c r="N2105" s="50" t="n">
        <x:v>1</x:v>
      </x:c>
      <x:c r="O2105" s="52" t="str">
        <x:f>IF($F2105="","",$F2105*$M2105)</x:f>
      </x:c>
      <x:c r="P2105" s="54" t="str">
        <x:f>IF('Deal_Master_Wide'!$BS$303="","",'Deal_Master_Wide'!$BS$303)</x:f>
      </x:c>
      <x:c r="Q2105" s="54" t="str">
        <x:f>IF('Deal_Master_Wide'!$BZ$303="","",'Deal_Master_Wide'!$BZ$303)</x:f>
      </x:c>
      <x:c r="R2105" s="54" t="str">
        <x:f>IF('Deal_Master_Wide'!$CG$303="","",'Deal_Master_Wide'!$CG$303)</x:f>
      </x:c>
      <x:c r="S2105" s="54" t="str">
        <x:f>IF('Deal_Master_Wide'!$CN$303="","",'Deal_Master_Wide'!$CN$303)</x:f>
      </x:c>
      <x:c r="T2105" s="54" t="str">
        <x:f>IF('Deal_Master_Wide'!$CU$303="","",'Deal_Master_Wide'!$CU$303)</x:f>
      </x:c>
      <x:c r="U2105" s="54" t="str">
        <x:f>IF('Deal_Master_Wide'!$DB$303="","",'Deal_Master_Wide'!$DB$303)</x:f>
      </x:c>
      <x:c r="V2105" s="56" t="str">
        <x:f>IF('Deal_Master_Wide'!$DI$303="","",'Deal_Master_Wide'!$DI$303)</x:f>
      </x:c>
      <x:c r="W2105" s="56" t="str">
        <x:f>IF('Deal_Master_Wide'!$DP$303="","",'Deal_Master_Wide'!$DP$303)</x:f>
      </x:c>
      <x:c r="X2105" s="56" t="str">
        <x:f>IF('Deal_Master_Wide'!$DW$303="","",'Deal_Master_Wide'!$DW$303)</x:f>
      </x:c>
      <x:c r="Y2105" s="118" t="str">
        <x:f>IF('Deal_Master_Wide'!$ED$303="","",'Deal_Master_Wide'!$ED$303)</x:f>
      </x:c>
      <x:c r="Z2105" s="118" t="str">
        <x:f>IF('Deal_Master_Wide'!$EK$303="","",'Deal_Master_Wide'!$EK$303)</x:f>
      </x:c>
      <x:c r="AA2105" s="52" t="str">
        <x:f>IF('Deal_Master_Wide'!$AL$303="","",'Deal_Master_Wide'!$AL$303)</x:f>
        <x:v>Unknown</x:v>
      </x:c>
      <x:c r="AB2105" s="54" t="str">
        <x:f>IF('Deal_Master_Wide'!$AF$303="","",'Deal_Master_Wide'!$AF$303)</x:f>
      </x:c>
      <x:c r="AC2105" s="52" t="str">
        <x:f>IF(COUNT($P2105,$Q2105,$R2105,$S2105,$T2105,$U2105,$V2105,$W2105,$X2105)=9,"Yes","No")</x:f>
        <x:v>No</x:v>
      </x:c>
      <x:c r="AD2105" s="52" t="str">
        <x:f>IF(COUNT($Y2105,$Z2105)=2,"Yes","No")</x:f>
        <x:v>No</x:v>
      </x:c>
      <x:c r="AE2105" s="50" t="str"/>
      <x:c r="AF2105" t="str"/>
    </x:row>
    <x:row r="2106" ht="20" customHeight="1">
      <x:c r="A2106" s="50" t="str">
        <x:v>CTL-0301</x:v>
      </x:c>
      <x:c r="B2106" s="50" t="str">
        <x:v>Candidate alternative-rationale group</x:v>
      </x:c>
      <x:c r="C2106" s="52" t="str">
        <x:f>IF('Deal_Master_Wide'!$AU$303="","",'Deal_Master_Wide'!$AU$303)</x:f>
        <x:v>Not reviewed</x:v>
      </x:c>
      <x:c r="D2106" s="52" t="str">
        <x:f>IF('Deal_Master_Wide'!$AV$303="","",'Deal_Master_Wide'!$AV$303)</x:f>
        <x:v>Not assessed</x:v>
      </x:c>
      <x:c r="E2106" s="50" t="n">
        <x:v>0</x:v>
      </x:c>
      <x:c r="F2106" s="52" t="str">
        <x:f>IF(OR($C2106="High-confidence innovation-driven",$C2106="Medium-confidence innovation-driven"),1,IF($C2106="Clear alternative-rationale",0,""))</x:f>
      </x:c>
      <x:c r="G2106" s="52" t="str">
        <x:f>IF('Deal_Master_Wide'!$M$303="","",'Deal_Master_Wide'!$M$303)</x:f>
        <x:v>Review</x:v>
      </x:c>
      <x:c r="H2106" s="50" t="str">
        <x:v>Dermapharm AG</x:v>
      </x:c>
      <x:c r="I2106" s="50" t="str">
        <x:v>axicorp GmbH</x:v>
      </x:c>
      <x:c r="J2106" s="50" t="n">
        <x:v>2012</x:v>
      </x:c>
      <x:c r="K2106" s="50" t="n">
        <x:v>1</x:v>
      </x:c>
      <x:c r="L2106" s="50" t="n">
        <x:v>2013</x:v>
      </x:c>
      <x:c r="M2106" s="50" t="n">
        <x:v>1</x:v>
      </x:c>
      <x:c r="N2106" s="50" t="n">
        <x:v>1</x:v>
      </x:c>
      <x:c r="O2106" s="52" t="str">
        <x:f>IF($F2106="","",$F2106*$M2106)</x:f>
      </x:c>
      <x:c r="P2106" s="54" t="str">
        <x:f>IF('Deal_Master_Wide'!$BT$303="","",'Deal_Master_Wide'!$BT$303)</x:f>
      </x:c>
      <x:c r="Q2106" s="54" t="str">
        <x:f>IF('Deal_Master_Wide'!$CA$303="","",'Deal_Master_Wide'!$CA$303)</x:f>
      </x:c>
      <x:c r="R2106" s="54" t="str">
        <x:f>IF('Deal_Master_Wide'!$CH$303="","",'Deal_Master_Wide'!$CH$303)</x:f>
      </x:c>
      <x:c r="S2106" s="54" t="str">
        <x:f>IF('Deal_Master_Wide'!$CO$303="","",'Deal_Master_Wide'!$CO$303)</x:f>
      </x:c>
      <x:c r="T2106" s="54" t="str">
        <x:f>IF('Deal_Master_Wide'!$CV$303="","",'Deal_Master_Wide'!$CV$303)</x:f>
      </x:c>
      <x:c r="U2106" s="54" t="str">
        <x:f>IF('Deal_Master_Wide'!$DC$303="","",'Deal_Master_Wide'!$DC$303)</x:f>
      </x:c>
      <x:c r="V2106" s="56" t="str">
        <x:f>IF('Deal_Master_Wide'!$DJ$303="","",'Deal_Master_Wide'!$DJ$303)</x:f>
      </x:c>
      <x:c r="W2106" s="56" t="str">
        <x:f>IF('Deal_Master_Wide'!$DQ$303="","",'Deal_Master_Wide'!$DQ$303)</x:f>
      </x:c>
      <x:c r="X2106" s="56" t="str">
        <x:f>IF('Deal_Master_Wide'!$DX$303="","",'Deal_Master_Wide'!$DX$303)</x:f>
      </x:c>
      <x:c r="Y2106" s="118" t="str">
        <x:f>IF('Deal_Master_Wide'!$EE$303="","",'Deal_Master_Wide'!$EE$303)</x:f>
      </x:c>
      <x:c r="Z2106" s="118" t="str">
        <x:f>IF('Deal_Master_Wide'!$EL$303="","",'Deal_Master_Wide'!$EL$303)</x:f>
      </x:c>
      <x:c r="AA2106" s="52" t="str">
        <x:f>IF('Deal_Master_Wide'!$AL$303="","",'Deal_Master_Wide'!$AL$303)</x:f>
        <x:v>Unknown</x:v>
      </x:c>
      <x:c r="AB2106" s="54" t="str">
        <x:f>IF('Deal_Master_Wide'!$AF$303="","",'Deal_Master_Wide'!$AF$303)</x:f>
      </x:c>
      <x:c r="AC2106" s="52" t="str">
        <x:f>IF(COUNT($P2106,$Q2106,$R2106,$S2106,$T2106,$U2106,$V2106,$W2106,$X2106)=9,"Yes","No")</x:f>
        <x:v>No</x:v>
      </x:c>
      <x:c r="AD2106" s="52" t="str">
        <x:f>IF(COUNT($Y2106,$Z2106)=2,"Yes","No")</x:f>
        <x:v>No</x:v>
      </x:c>
      <x:c r="AE2106" s="50" t="str"/>
      <x:c r="AF2106" t="str"/>
    </x:row>
    <x:row r="2107" ht="20" customHeight="1">
      <x:c r="A2107" s="50" t="str">
        <x:v>CTL-0301</x:v>
      </x:c>
      <x:c r="B2107" s="50" t="str">
        <x:v>Candidate alternative-rationale group</x:v>
      </x:c>
      <x:c r="C2107" s="52" t="str">
        <x:f>IF('Deal_Master_Wide'!$AU$303="","",'Deal_Master_Wide'!$AU$303)</x:f>
        <x:v>Not reviewed</x:v>
      </x:c>
      <x:c r="D2107" s="52" t="str">
        <x:f>IF('Deal_Master_Wide'!$AV$303="","",'Deal_Master_Wide'!$AV$303)</x:f>
        <x:v>Not assessed</x:v>
      </x:c>
      <x:c r="E2107" s="50" t="n">
        <x:v>0</x:v>
      </x:c>
      <x:c r="F2107" s="52" t="str">
        <x:f>IF(OR($C2107="High-confidence innovation-driven",$C2107="Medium-confidence innovation-driven"),1,IF($C2107="Clear alternative-rationale",0,""))</x:f>
      </x:c>
      <x:c r="G2107" s="52" t="str">
        <x:f>IF('Deal_Master_Wide'!$M$303="","",'Deal_Master_Wide'!$M$303)</x:f>
        <x:v>Review</x:v>
      </x:c>
      <x:c r="H2107" s="50" t="str">
        <x:v>Dermapharm AG</x:v>
      </x:c>
      <x:c r="I2107" s="50" t="str">
        <x:v>axicorp GmbH</x:v>
      </x:c>
      <x:c r="J2107" s="50" t="n">
        <x:v>2012</x:v>
      </x:c>
      <x:c r="K2107" s="50" t="n">
        <x:v>2</x:v>
      </x:c>
      <x:c r="L2107" s="50" t="n">
        <x:v>2014</x:v>
      </x:c>
      <x:c r="M2107" s="50" t="n">
        <x:v>1</x:v>
      </x:c>
      <x:c r="N2107" s="50" t="n">
        <x:v>1</x:v>
      </x:c>
      <x:c r="O2107" s="52" t="str">
        <x:f>IF($F2107="","",$F2107*$M2107)</x:f>
      </x:c>
      <x:c r="P2107" s="54" t="str">
        <x:f>IF('Deal_Master_Wide'!$BU$303="","",'Deal_Master_Wide'!$BU$303)</x:f>
      </x:c>
      <x:c r="Q2107" s="54" t="str">
        <x:f>IF('Deal_Master_Wide'!$CB$303="","",'Deal_Master_Wide'!$CB$303)</x:f>
      </x:c>
      <x:c r="R2107" s="54" t="str">
        <x:f>IF('Deal_Master_Wide'!$CI$303="","",'Deal_Master_Wide'!$CI$303)</x:f>
      </x:c>
      <x:c r="S2107" s="54" t="str">
        <x:f>IF('Deal_Master_Wide'!$CP$303="","",'Deal_Master_Wide'!$CP$303)</x:f>
      </x:c>
      <x:c r="T2107" s="54" t="str">
        <x:f>IF('Deal_Master_Wide'!$CW$303="","",'Deal_Master_Wide'!$CW$303)</x:f>
      </x:c>
      <x:c r="U2107" s="54" t="str">
        <x:f>IF('Deal_Master_Wide'!$DD$303="","",'Deal_Master_Wide'!$DD$303)</x:f>
      </x:c>
      <x:c r="V2107" s="56" t="str">
        <x:f>IF('Deal_Master_Wide'!$DK$303="","",'Deal_Master_Wide'!$DK$303)</x:f>
      </x:c>
      <x:c r="W2107" s="56" t="str">
        <x:f>IF('Deal_Master_Wide'!$DR$303="","",'Deal_Master_Wide'!$DR$303)</x:f>
      </x:c>
      <x:c r="X2107" s="56" t="str">
        <x:f>IF('Deal_Master_Wide'!$DY$303="","",'Deal_Master_Wide'!$DY$303)</x:f>
      </x:c>
      <x:c r="Y2107" s="118" t="str">
        <x:f>IF('Deal_Master_Wide'!$EF$303="","",'Deal_Master_Wide'!$EF$303)</x:f>
      </x:c>
      <x:c r="Z2107" s="118" t="str">
        <x:f>IF('Deal_Master_Wide'!$EM$303="","",'Deal_Master_Wide'!$EM$303)</x:f>
      </x:c>
      <x:c r="AA2107" s="52" t="str">
        <x:f>IF('Deal_Master_Wide'!$AL$303="","",'Deal_Master_Wide'!$AL$303)</x:f>
        <x:v>Unknown</x:v>
      </x:c>
      <x:c r="AB2107" s="54" t="str">
        <x:f>IF('Deal_Master_Wide'!$AF$303="","",'Deal_Master_Wide'!$AF$303)</x:f>
      </x:c>
      <x:c r="AC2107" s="52" t="str">
        <x:f>IF(COUNT($P2107,$Q2107,$R2107,$S2107,$T2107,$U2107,$V2107,$W2107,$X2107)=9,"Yes","No")</x:f>
        <x:v>No</x:v>
      </x:c>
      <x:c r="AD2107" s="52" t="str">
        <x:f>IF(COUNT($Y2107,$Z2107)=2,"Yes","No")</x:f>
        <x:v>No</x:v>
      </x:c>
      <x:c r="AE2107" s="50" t="str"/>
      <x:c r="AF2107" t="str"/>
    </x:row>
    <x:row r="2108" ht="20" customHeight="1">
      <x:c r="A2108" s="50" t="str">
        <x:v>CTL-0301</x:v>
      </x:c>
      <x:c r="B2108" s="50" t="str">
        <x:v>Candidate alternative-rationale group</x:v>
      </x:c>
      <x:c r="C2108" s="52" t="str">
        <x:f>IF('Deal_Master_Wide'!$AU$303="","",'Deal_Master_Wide'!$AU$303)</x:f>
        <x:v>Not reviewed</x:v>
      </x:c>
      <x:c r="D2108" s="52" t="str">
        <x:f>IF('Deal_Master_Wide'!$AV$303="","",'Deal_Master_Wide'!$AV$303)</x:f>
        <x:v>Not assessed</x:v>
      </x:c>
      <x:c r="E2108" s="50" t="n">
        <x:v>0</x:v>
      </x:c>
      <x:c r="F2108" s="52" t="str">
        <x:f>IF(OR($C2108="High-confidence innovation-driven",$C2108="Medium-confidence innovation-driven"),1,IF($C2108="Clear alternative-rationale",0,""))</x:f>
      </x:c>
      <x:c r="G2108" s="52" t="str">
        <x:f>IF('Deal_Master_Wide'!$M$303="","",'Deal_Master_Wide'!$M$303)</x:f>
        <x:v>Review</x:v>
      </x:c>
      <x:c r="H2108" s="50" t="str">
        <x:v>Dermapharm AG</x:v>
      </x:c>
      <x:c r="I2108" s="50" t="str">
        <x:v>axicorp GmbH</x:v>
      </x:c>
      <x:c r="J2108" s="50" t="n">
        <x:v>2012</x:v>
      </x:c>
      <x:c r="K2108" s="50" t="n">
        <x:v>3</x:v>
      </x:c>
      <x:c r="L2108" s="50" t="n">
        <x:v>2015</x:v>
      </x:c>
      <x:c r="M2108" s="50" t="n">
        <x:v>1</x:v>
      </x:c>
      <x:c r="N2108" s="50" t="n">
        <x:v>1</x:v>
      </x:c>
      <x:c r="O2108" s="52" t="str">
        <x:f>IF($F2108="","",$F2108*$M2108)</x:f>
      </x:c>
      <x:c r="P2108" s="54" t="str">
        <x:f>IF('Deal_Master_Wide'!$BV$303="","",'Deal_Master_Wide'!$BV$303)</x:f>
      </x:c>
      <x:c r="Q2108" s="54" t="str">
        <x:f>IF('Deal_Master_Wide'!$CC$303="","",'Deal_Master_Wide'!$CC$303)</x:f>
      </x:c>
      <x:c r="R2108" s="54" t="str">
        <x:f>IF('Deal_Master_Wide'!$CJ$303="","",'Deal_Master_Wide'!$CJ$303)</x:f>
      </x:c>
      <x:c r="S2108" s="54" t="str">
        <x:f>IF('Deal_Master_Wide'!$CQ$303="","",'Deal_Master_Wide'!$CQ$303)</x:f>
      </x:c>
      <x:c r="T2108" s="54" t="str">
        <x:f>IF('Deal_Master_Wide'!$CX$303="","",'Deal_Master_Wide'!$CX$303)</x:f>
      </x:c>
      <x:c r="U2108" s="54" t="str">
        <x:f>IF('Deal_Master_Wide'!$DE$303="","",'Deal_Master_Wide'!$DE$303)</x:f>
      </x:c>
      <x:c r="V2108" s="56" t="str">
        <x:f>IF('Deal_Master_Wide'!$DL$303="","",'Deal_Master_Wide'!$DL$303)</x:f>
      </x:c>
      <x:c r="W2108" s="56" t="str">
        <x:f>IF('Deal_Master_Wide'!$DS$303="","",'Deal_Master_Wide'!$DS$303)</x:f>
      </x:c>
      <x:c r="X2108" s="56" t="str">
        <x:f>IF('Deal_Master_Wide'!$DZ$303="","",'Deal_Master_Wide'!$DZ$303)</x:f>
      </x:c>
      <x:c r="Y2108" s="118" t="str">
        <x:f>IF('Deal_Master_Wide'!$EG$303="","",'Deal_Master_Wide'!$EG$303)</x:f>
      </x:c>
      <x:c r="Z2108" s="118" t="str">
        <x:f>IF('Deal_Master_Wide'!$EN$303="","",'Deal_Master_Wide'!$EN$303)</x:f>
      </x:c>
      <x:c r="AA2108" s="52" t="str">
        <x:f>IF('Deal_Master_Wide'!$AL$303="","",'Deal_Master_Wide'!$AL$303)</x:f>
        <x:v>Unknown</x:v>
      </x:c>
      <x:c r="AB2108" s="54" t="str">
        <x:f>IF('Deal_Master_Wide'!$AF$303="","",'Deal_Master_Wide'!$AF$303)</x:f>
      </x:c>
      <x:c r="AC2108" s="52" t="str">
        <x:f>IF(COUNT($P2108,$Q2108,$R2108,$S2108,$T2108,$U2108,$V2108,$W2108,$X2108)=9,"Yes","No")</x:f>
        <x:v>No</x:v>
      </x:c>
      <x:c r="AD2108" s="52" t="str">
        <x:f>IF(COUNT($Y2108,$Z2108)=2,"Yes","No")</x:f>
        <x:v>No</x:v>
      </x:c>
      <x:c r="AE2108" s="50" t="str"/>
      <x:c r="AF2108" t="str"/>
    </x:row>
    <x:row r="2109" ht="20" customHeight="1">
      <x:c r="A2109" s="50" t="str">
        <x:v>CTL-0302</x:v>
      </x:c>
      <x:c r="B2109" s="50" t="str">
        <x:v>Candidate alternative-rationale group</x:v>
      </x:c>
      <x:c r="C2109" s="52" t="str">
        <x:f>IF('Deal_Master_Wide'!$AU$304="","",'Deal_Master_Wide'!$AU$304)</x:f>
        <x:v>Not reviewed</x:v>
      </x:c>
      <x:c r="D2109" s="52" t="str">
        <x:f>IF('Deal_Master_Wide'!$AV$304="","",'Deal_Master_Wide'!$AV$304)</x:f>
        <x:v>Not assessed</x:v>
      </x:c>
      <x:c r="E2109" s="50" t="n">
        <x:v>0</x:v>
      </x:c>
      <x:c r="F2109" s="52" t="str">
        <x:f>IF(OR($C2109="High-confidence innovation-driven",$C2109="Medium-confidence innovation-driven"),1,IF($C2109="Clear alternative-rationale",0,""))</x:f>
      </x:c>
      <x:c r="G2109" s="52" t="str">
        <x:f>IF('Deal_Master_Wide'!$M$304="","",'Deal_Master_Wide'!$M$304)</x:f>
        <x:v>Review</x:v>
      </x:c>
      <x:c r="H2109" s="50" t="str">
        <x:v>Upsher-Smith Laboratories LLC</x:v>
      </x:c>
      <x:c r="I2109" s="50" t="str">
        <x:v>Proximagen Group Ltd (Inactive)</x:v>
      </x:c>
      <x:c r="J2109" s="50" t="n">
        <x:v>2012</x:v>
      </x:c>
      <x:c r="K2109" s="50" t="n">
        <x:v>-3</x:v>
      </x:c>
      <x:c r="L2109" s="50" t="n">
        <x:v>2009</x:v>
      </x:c>
      <x:c r="M2109" s="50" t="n">
        <x:v>0</x:v>
      </x:c>
      <x:c r="N2109" s="50" t="n">
        <x:v>0</x:v>
      </x:c>
      <x:c r="O2109" s="52" t="str">
        <x:f>IF($F2109="","",$F2109*$M2109)</x:f>
      </x:c>
      <x:c r="P2109" s="54" t="str">
        <x:f>IF('Deal_Master_Wide'!$BP$304="","",'Deal_Master_Wide'!$BP$304)</x:f>
      </x:c>
      <x:c r="Q2109" s="54" t="str">
        <x:f>IF('Deal_Master_Wide'!$BW$304="","",'Deal_Master_Wide'!$BW$304)</x:f>
      </x:c>
      <x:c r="R2109" s="54" t="str">
        <x:f>IF('Deal_Master_Wide'!$CD$304="","",'Deal_Master_Wide'!$CD$304)</x:f>
      </x:c>
      <x:c r="S2109" s="54" t="str">
        <x:f>IF('Deal_Master_Wide'!$CK$304="","",'Deal_Master_Wide'!$CK$304)</x:f>
      </x:c>
      <x:c r="T2109" s="54" t="str">
        <x:f>IF('Deal_Master_Wide'!$CR$304="","",'Deal_Master_Wide'!$CR$304)</x:f>
      </x:c>
      <x:c r="U2109" s="54" t="str">
        <x:f>IF('Deal_Master_Wide'!$CY$304="","",'Deal_Master_Wide'!$CY$304)</x:f>
      </x:c>
      <x:c r="V2109" s="56" t="str">
        <x:f>IF('Deal_Master_Wide'!$DF$304="","",'Deal_Master_Wide'!$DF$304)</x:f>
      </x:c>
      <x:c r="W2109" s="56" t="str">
        <x:f>IF('Deal_Master_Wide'!$DM$304="","",'Deal_Master_Wide'!$DM$304)</x:f>
      </x:c>
      <x:c r="X2109" s="56" t="str">
        <x:f>IF('Deal_Master_Wide'!$DT$304="","",'Deal_Master_Wide'!$DT$304)</x:f>
      </x:c>
      <x:c r="Y2109" s="118" t="str">
        <x:f>IF('Deal_Master_Wide'!$EA$304="","",'Deal_Master_Wide'!$EA$304)</x:f>
      </x:c>
      <x:c r="Z2109" s="118" t="str">
        <x:f>IF('Deal_Master_Wide'!$EH$304="","",'Deal_Master_Wide'!$EH$304)</x:f>
      </x:c>
      <x:c r="AA2109" s="52" t="str">
        <x:f>IF('Deal_Master_Wide'!$AL$304="","",'Deal_Master_Wide'!$AL$304)</x:f>
        <x:v>Unknown</x:v>
      </x:c>
      <x:c r="AB2109" s="54" t="n">
        <x:f>IF('Deal_Master_Wide'!$AF$304="","",'Deal_Master_Wide'!$AF$304)</x:f>
        <x:v>554</x:v>
      </x:c>
      <x:c r="AC2109" s="52" t="str">
        <x:f>IF(COUNT($P2109,$Q2109,$R2109,$S2109,$T2109,$U2109,$V2109,$W2109,$X2109)=9,"Yes","No")</x:f>
        <x:v>No</x:v>
      </x:c>
      <x:c r="AD2109" s="52" t="str">
        <x:f>IF(COUNT($Y2109,$Z2109)=2,"Yes","No")</x:f>
        <x:v>No</x:v>
      </x:c>
      <x:c r="AE2109" s="50" t="str"/>
      <x:c r="AF2109" t="str"/>
    </x:row>
    <x:row r="2110" ht="20" customHeight="1">
      <x:c r="A2110" s="50" t="str">
        <x:v>CTL-0302</x:v>
      </x:c>
      <x:c r="B2110" s="50" t="str">
        <x:v>Candidate alternative-rationale group</x:v>
      </x:c>
      <x:c r="C2110" s="52" t="str">
        <x:f>IF('Deal_Master_Wide'!$AU$304="","",'Deal_Master_Wide'!$AU$304)</x:f>
        <x:v>Not reviewed</x:v>
      </x:c>
      <x:c r="D2110" s="52" t="str">
        <x:f>IF('Deal_Master_Wide'!$AV$304="","",'Deal_Master_Wide'!$AV$304)</x:f>
        <x:v>Not assessed</x:v>
      </x:c>
      <x:c r="E2110" s="50" t="n">
        <x:v>0</x:v>
      </x:c>
      <x:c r="F2110" s="52" t="str">
        <x:f>IF(OR($C2110="High-confidence innovation-driven",$C2110="Medium-confidence innovation-driven"),1,IF($C2110="Clear alternative-rationale",0,""))</x:f>
      </x:c>
      <x:c r="G2110" s="52" t="str">
        <x:f>IF('Deal_Master_Wide'!$M$304="","",'Deal_Master_Wide'!$M$304)</x:f>
        <x:v>Review</x:v>
      </x:c>
      <x:c r="H2110" s="50" t="str">
        <x:v>Upsher-Smith Laboratories LLC</x:v>
      </x:c>
      <x:c r="I2110" s="50" t="str">
        <x:v>Proximagen Group Ltd (Inactive)</x:v>
      </x:c>
      <x:c r="J2110" s="50" t="n">
        <x:v>2012</x:v>
      </x:c>
      <x:c r="K2110" s="50" t="n">
        <x:v>-2</x:v>
      </x:c>
      <x:c r="L2110" s="50" t="n">
        <x:v>2010</x:v>
      </x:c>
      <x:c r="M2110" s="50" t="n">
        <x:v>0</x:v>
      </x:c>
      <x:c r="N2110" s="50" t="n">
        <x:v>0</x:v>
      </x:c>
      <x:c r="O2110" s="52" t="str">
        <x:f>IF($F2110="","",$F2110*$M2110)</x:f>
      </x:c>
      <x:c r="P2110" s="54" t="str">
        <x:f>IF('Deal_Master_Wide'!$BQ$304="","",'Deal_Master_Wide'!$BQ$304)</x:f>
      </x:c>
      <x:c r="Q2110" s="54" t="str">
        <x:f>IF('Deal_Master_Wide'!$BX$304="","",'Deal_Master_Wide'!$BX$304)</x:f>
      </x:c>
      <x:c r="R2110" s="54" t="str">
        <x:f>IF('Deal_Master_Wide'!$CE$304="","",'Deal_Master_Wide'!$CE$304)</x:f>
      </x:c>
      <x:c r="S2110" s="54" t="str">
        <x:f>IF('Deal_Master_Wide'!$CL$304="","",'Deal_Master_Wide'!$CL$304)</x:f>
      </x:c>
      <x:c r="T2110" s="54" t="str">
        <x:f>IF('Deal_Master_Wide'!$CS$304="","",'Deal_Master_Wide'!$CS$304)</x:f>
      </x:c>
      <x:c r="U2110" s="54" t="str">
        <x:f>IF('Deal_Master_Wide'!$CZ$304="","",'Deal_Master_Wide'!$CZ$304)</x:f>
      </x:c>
      <x:c r="V2110" s="56" t="str">
        <x:f>IF('Deal_Master_Wide'!$DG$304="","",'Deal_Master_Wide'!$DG$304)</x:f>
      </x:c>
      <x:c r="W2110" s="56" t="str">
        <x:f>IF('Deal_Master_Wide'!$DN$304="","",'Deal_Master_Wide'!$DN$304)</x:f>
      </x:c>
      <x:c r="X2110" s="56" t="str">
        <x:f>IF('Deal_Master_Wide'!$DU$304="","",'Deal_Master_Wide'!$DU$304)</x:f>
      </x:c>
      <x:c r="Y2110" s="118" t="str">
        <x:f>IF('Deal_Master_Wide'!$EB$304="","",'Deal_Master_Wide'!$EB$304)</x:f>
      </x:c>
      <x:c r="Z2110" s="118" t="str">
        <x:f>IF('Deal_Master_Wide'!$EI$304="","",'Deal_Master_Wide'!$EI$304)</x:f>
      </x:c>
      <x:c r="AA2110" s="52" t="str">
        <x:f>IF('Deal_Master_Wide'!$AL$304="","",'Deal_Master_Wide'!$AL$304)</x:f>
        <x:v>Unknown</x:v>
      </x:c>
      <x:c r="AB2110" s="54" t="n">
        <x:f>IF('Deal_Master_Wide'!$AF$304="","",'Deal_Master_Wide'!$AF$304)</x:f>
        <x:v>554</x:v>
      </x:c>
      <x:c r="AC2110" s="52" t="str">
        <x:f>IF(COUNT($P2110,$Q2110,$R2110,$S2110,$T2110,$U2110,$V2110,$W2110,$X2110)=9,"Yes","No")</x:f>
        <x:v>No</x:v>
      </x:c>
      <x:c r="AD2110" s="52" t="str">
        <x:f>IF(COUNT($Y2110,$Z2110)=2,"Yes","No")</x:f>
        <x:v>No</x:v>
      </x:c>
      <x:c r="AE2110" s="50" t="str"/>
      <x:c r="AF2110" t="str"/>
    </x:row>
    <x:row r="2111" ht="20" customHeight="1">
      <x:c r="A2111" s="50" t="str">
        <x:v>CTL-0302</x:v>
      </x:c>
      <x:c r="B2111" s="50" t="str">
        <x:v>Candidate alternative-rationale group</x:v>
      </x:c>
      <x:c r="C2111" s="52" t="str">
        <x:f>IF('Deal_Master_Wide'!$AU$304="","",'Deal_Master_Wide'!$AU$304)</x:f>
        <x:v>Not reviewed</x:v>
      </x:c>
      <x:c r="D2111" s="52" t="str">
        <x:f>IF('Deal_Master_Wide'!$AV$304="","",'Deal_Master_Wide'!$AV$304)</x:f>
        <x:v>Not assessed</x:v>
      </x:c>
      <x:c r="E2111" s="50" t="n">
        <x:v>0</x:v>
      </x:c>
      <x:c r="F2111" s="52" t="str">
        <x:f>IF(OR($C2111="High-confidence innovation-driven",$C2111="Medium-confidence innovation-driven"),1,IF($C2111="Clear alternative-rationale",0,""))</x:f>
      </x:c>
      <x:c r="G2111" s="52" t="str">
        <x:f>IF('Deal_Master_Wide'!$M$304="","",'Deal_Master_Wide'!$M$304)</x:f>
        <x:v>Review</x:v>
      </x:c>
      <x:c r="H2111" s="50" t="str">
        <x:v>Upsher-Smith Laboratories LLC</x:v>
      </x:c>
      <x:c r="I2111" s="50" t="str">
        <x:v>Proximagen Group Ltd (Inactive)</x:v>
      </x:c>
      <x:c r="J2111" s="50" t="n">
        <x:v>2012</x:v>
      </x:c>
      <x:c r="K2111" s="50" t="n">
        <x:v>-1</x:v>
      </x:c>
      <x:c r="L2111" s="50" t="n">
        <x:v>2011</x:v>
      </x:c>
      <x:c r="M2111" s="50" t="n">
        <x:v>0</x:v>
      </x:c>
      <x:c r="N2111" s="50" t="n">
        <x:v>0</x:v>
      </x:c>
      <x:c r="O2111" s="52" t="str">
        <x:f>IF($F2111="","",$F2111*$M2111)</x:f>
      </x:c>
      <x:c r="P2111" s="54" t="str">
        <x:f>IF('Deal_Master_Wide'!$BR$304="","",'Deal_Master_Wide'!$BR$304)</x:f>
      </x:c>
      <x:c r="Q2111" s="54" t="str">
        <x:f>IF('Deal_Master_Wide'!$BY$304="","",'Deal_Master_Wide'!$BY$304)</x:f>
      </x:c>
      <x:c r="R2111" s="54" t="str">
        <x:f>IF('Deal_Master_Wide'!$CF$304="","",'Deal_Master_Wide'!$CF$304)</x:f>
      </x:c>
      <x:c r="S2111" s="54" t="str">
        <x:f>IF('Deal_Master_Wide'!$CM$304="","",'Deal_Master_Wide'!$CM$304)</x:f>
      </x:c>
      <x:c r="T2111" s="54" t="str">
        <x:f>IF('Deal_Master_Wide'!$CT$304="","",'Deal_Master_Wide'!$CT$304)</x:f>
      </x:c>
      <x:c r="U2111" s="54" t="str">
        <x:f>IF('Deal_Master_Wide'!$DA$304="","",'Deal_Master_Wide'!$DA$304)</x:f>
      </x:c>
      <x:c r="V2111" s="56" t="str">
        <x:f>IF('Deal_Master_Wide'!$DH$304="","",'Deal_Master_Wide'!$DH$304)</x:f>
      </x:c>
      <x:c r="W2111" s="56" t="str">
        <x:f>IF('Deal_Master_Wide'!$DO$304="","",'Deal_Master_Wide'!$DO$304)</x:f>
      </x:c>
      <x:c r="X2111" s="56" t="str">
        <x:f>IF('Deal_Master_Wide'!$DV$304="","",'Deal_Master_Wide'!$DV$304)</x:f>
      </x:c>
      <x:c r="Y2111" s="118" t="str">
        <x:f>IF('Deal_Master_Wide'!$EC$304="","",'Deal_Master_Wide'!$EC$304)</x:f>
      </x:c>
      <x:c r="Z2111" s="118" t="str">
        <x:f>IF('Deal_Master_Wide'!$EJ$304="","",'Deal_Master_Wide'!$EJ$304)</x:f>
      </x:c>
      <x:c r="AA2111" s="52" t="str">
        <x:f>IF('Deal_Master_Wide'!$AL$304="","",'Deal_Master_Wide'!$AL$304)</x:f>
        <x:v>Unknown</x:v>
      </x:c>
      <x:c r="AB2111" s="54" t="n">
        <x:f>IF('Deal_Master_Wide'!$AF$304="","",'Deal_Master_Wide'!$AF$304)</x:f>
        <x:v>554</x:v>
      </x:c>
      <x:c r="AC2111" s="52" t="str">
        <x:f>IF(COUNT($P2111,$Q2111,$R2111,$S2111,$T2111,$U2111,$V2111,$W2111,$X2111)=9,"Yes","No")</x:f>
        <x:v>No</x:v>
      </x:c>
      <x:c r="AD2111" s="52" t="str">
        <x:f>IF(COUNT($Y2111,$Z2111)=2,"Yes","No")</x:f>
        <x:v>No</x:v>
      </x:c>
      <x:c r="AE2111" s="50" t="str"/>
      <x:c r="AF2111" t="str"/>
    </x:row>
    <x:row r="2112" ht="20" customHeight="1">
      <x:c r="A2112" s="50" t="str">
        <x:v>CTL-0302</x:v>
      </x:c>
      <x:c r="B2112" s="50" t="str">
        <x:v>Candidate alternative-rationale group</x:v>
      </x:c>
      <x:c r="C2112" s="52" t="str">
        <x:f>IF('Deal_Master_Wide'!$AU$304="","",'Deal_Master_Wide'!$AU$304)</x:f>
        <x:v>Not reviewed</x:v>
      </x:c>
      <x:c r="D2112" s="52" t="str">
        <x:f>IF('Deal_Master_Wide'!$AV$304="","",'Deal_Master_Wide'!$AV$304)</x:f>
        <x:v>Not assessed</x:v>
      </x:c>
      <x:c r="E2112" s="50" t="n">
        <x:v>0</x:v>
      </x:c>
      <x:c r="F2112" s="52" t="str">
        <x:f>IF(OR($C2112="High-confidence innovation-driven",$C2112="Medium-confidence innovation-driven"),1,IF($C2112="Clear alternative-rationale",0,""))</x:f>
      </x:c>
      <x:c r="G2112" s="52" t="str">
        <x:f>IF('Deal_Master_Wide'!$M$304="","",'Deal_Master_Wide'!$M$304)</x:f>
        <x:v>Review</x:v>
      </x:c>
      <x:c r="H2112" s="50" t="str">
        <x:v>Upsher-Smith Laboratories LLC</x:v>
      </x:c>
      <x:c r="I2112" s="50" t="str">
        <x:v>Proximagen Group Ltd (Inactive)</x:v>
      </x:c>
      <x:c r="J2112" s="50" t="n">
        <x:v>2012</x:v>
      </x:c>
      <x:c r="K2112" s="50" t="n">
        <x:v>0</x:v>
      </x:c>
      <x:c r="L2112" s="50" t="n">
        <x:v>2012</x:v>
      </x:c>
      <x:c r="M2112" s="50" t="n">
        <x:v>0</x:v>
      </x:c>
      <x:c r="N2112" s="50" t="n">
        <x:v>1</x:v>
      </x:c>
      <x:c r="O2112" s="52" t="str">
        <x:f>IF($F2112="","",$F2112*$M2112)</x:f>
      </x:c>
      <x:c r="P2112" s="54" t="str">
        <x:f>IF('Deal_Master_Wide'!$BS$304="","",'Deal_Master_Wide'!$BS$304)</x:f>
      </x:c>
      <x:c r="Q2112" s="54" t="str">
        <x:f>IF('Deal_Master_Wide'!$BZ$304="","",'Deal_Master_Wide'!$BZ$304)</x:f>
      </x:c>
      <x:c r="R2112" s="54" t="str">
        <x:f>IF('Deal_Master_Wide'!$CG$304="","",'Deal_Master_Wide'!$CG$304)</x:f>
      </x:c>
      <x:c r="S2112" s="54" t="str">
        <x:f>IF('Deal_Master_Wide'!$CN$304="","",'Deal_Master_Wide'!$CN$304)</x:f>
      </x:c>
      <x:c r="T2112" s="54" t="str">
        <x:f>IF('Deal_Master_Wide'!$CU$304="","",'Deal_Master_Wide'!$CU$304)</x:f>
      </x:c>
      <x:c r="U2112" s="54" t="str">
        <x:f>IF('Deal_Master_Wide'!$DB$304="","",'Deal_Master_Wide'!$DB$304)</x:f>
      </x:c>
      <x:c r="V2112" s="56" t="str">
        <x:f>IF('Deal_Master_Wide'!$DI$304="","",'Deal_Master_Wide'!$DI$304)</x:f>
      </x:c>
      <x:c r="W2112" s="56" t="str">
        <x:f>IF('Deal_Master_Wide'!$DP$304="","",'Deal_Master_Wide'!$DP$304)</x:f>
      </x:c>
      <x:c r="X2112" s="56" t="str">
        <x:f>IF('Deal_Master_Wide'!$DW$304="","",'Deal_Master_Wide'!$DW$304)</x:f>
      </x:c>
      <x:c r="Y2112" s="118" t="str">
        <x:f>IF('Deal_Master_Wide'!$ED$304="","",'Deal_Master_Wide'!$ED$304)</x:f>
      </x:c>
      <x:c r="Z2112" s="118" t="str">
        <x:f>IF('Deal_Master_Wide'!$EK$304="","",'Deal_Master_Wide'!$EK$304)</x:f>
      </x:c>
      <x:c r="AA2112" s="52" t="str">
        <x:f>IF('Deal_Master_Wide'!$AL$304="","",'Deal_Master_Wide'!$AL$304)</x:f>
        <x:v>Unknown</x:v>
      </x:c>
      <x:c r="AB2112" s="54" t="n">
        <x:f>IF('Deal_Master_Wide'!$AF$304="","",'Deal_Master_Wide'!$AF$304)</x:f>
        <x:v>554</x:v>
      </x:c>
      <x:c r="AC2112" s="52" t="str">
        <x:f>IF(COUNT($P2112,$Q2112,$R2112,$S2112,$T2112,$U2112,$V2112,$W2112,$X2112)=9,"Yes","No")</x:f>
        <x:v>No</x:v>
      </x:c>
      <x:c r="AD2112" s="52" t="str">
        <x:f>IF(COUNT($Y2112,$Z2112)=2,"Yes","No")</x:f>
        <x:v>No</x:v>
      </x:c>
      <x:c r="AE2112" s="50" t="str"/>
      <x:c r="AF2112" t="str"/>
    </x:row>
    <x:row r="2113" ht="20" customHeight="1">
      <x:c r="A2113" s="50" t="str">
        <x:v>CTL-0302</x:v>
      </x:c>
      <x:c r="B2113" s="50" t="str">
        <x:v>Candidate alternative-rationale group</x:v>
      </x:c>
      <x:c r="C2113" s="52" t="str">
        <x:f>IF('Deal_Master_Wide'!$AU$304="","",'Deal_Master_Wide'!$AU$304)</x:f>
        <x:v>Not reviewed</x:v>
      </x:c>
      <x:c r="D2113" s="52" t="str">
        <x:f>IF('Deal_Master_Wide'!$AV$304="","",'Deal_Master_Wide'!$AV$304)</x:f>
        <x:v>Not assessed</x:v>
      </x:c>
      <x:c r="E2113" s="50" t="n">
        <x:v>0</x:v>
      </x:c>
      <x:c r="F2113" s="52" t="str">
        <x:f>IF(OR($C2113="High-confidence innovation-driven",$C2113="Medium-confidence innovation-driven"),1,IF($C2113="Clear alternative-rationale",0,""))</x:f>
      </x:c>
      <x:c r="G2113" s="52" t="str">
        <x:f>IF('Deal_Master_Wide'!$M$304="","",'Deal_Master_Wide'!$M$304)</x:f>
        <x:v>Review</x:v>
      </x:c>
      <x:c r="H2113" s="50" t="str">
        <x:v>Upsher-Smith Laboratories LLC</x:v>
      </x:c>
      <x:c r="I2113" s="50" t="str">
        <x:v>Proximagen Group Ltd (Inactive)</x:v>
      </x:c>
      <x:c r="J2113" s="50" t="n">
        <x:v>2012</x:v>
      </x:c>
      <x:c r="K2113" s="50" t="n">
        <x:v>1</x:v>
      </x:c>
      <x:c r="L2113" s="50" t="n">
        <x:v>2013</x:v>
      </x:c>
      <x:c r="M2113" s="50" t="n">
        <x:v>1</x:v>
      </x:c>
      <x:c r="N2113" s="50" t="n">
        <x:v>1</x:v>
      </x:c>
      <x:c r="O2113" s="52" t="str">
        <x:f>IF($F2113="","",$F2113*$M2113)</x:f>
      </x:c>
      <x:c r="P2113" s="54" t="str">
        <x:f>IF('Deal_Master_Wide'!$BT$304="","",'Deal_Master_Wide'!$BT$304)</x:f>
      </x:c>
      <x:c r="Q2113" s="54" t="str">
        <x:f>IF('Deal_Master_Wide'!$CA$304="","",'Deal_Master_Wide'!$CA$304)</x:f>
      </x:c>
      <x:c r="R2113" s="54" t="str">
        <x:f>IF('Deal_Master_Wide'!$CH$304="","",'Deal_Master_Wide'!$CH$304)</x:f>
      </x:c>
      <x:c r="S2113" s="54" t="str">
        <x:f>IF('Deal_Master_Wide'!$CO$304="","",'Deal_Master_Wide'!$CO$304)</x:f>
      </x:c>
      <x:c r="T2113" s="54" t="str">
        <x:f>IF('Deal_Master_Wide'!$CV$304="","",'Deal_Master_Wide'!$CV$304)</x:f>
      </x:c>
      <x:c r="U2113" s="54" t="str">
        <x:f>IF('Deal_Master_Wide'!$DC$304="","",'Deal_Master_Wide'!$DC$304)</x:f>
      </x:c>
      <x:c r="V2113" s="56" t="str">
        <x:f>IF('Deal_Master_Wide'!$DJ$304="","",'Deal_Master_Wide'!$DJ$304)</x:f>
      </x:c>
      <x:c r="W2113" s="56" t="str">
        <x:f>IF('Deal_Master_Wide'!$DQ$304="","",'Deal_Master_Wide'!$DQ$304)</x:f>
      </x:c>
      <x:c r="X2113" s="56" t="str">
        <x:f>IF('Deal_Master_Wide'!$DX$304="","",'Deal_Master_Wide'!$DX$304)</x:f>
      </x:c>
      <x:c r="Y2113" s="118" t="str">
        <x:f>IF('Deal_Master_Wide'!$EE$304="","",'Deal_Master_Wide'!$EE$304)</x:f>
      </x:c>
      <x:c r="Z2113" s="118" t="str">
        <x:f>IF('Deal_Master_Wide'!$EL$304="","",'Deal_Master_Wide'!$EL$304)</x:f>
      </x:c>
      <x:c r="AA2113" s="52" t="str">
        <x:f>IF('Deal_Master_Wide'!$AL$304="","",'Deal_Master_Wide'!$AL$304)</x:f>
        <x:v>Unknown</x:v>
      </x:c>
      <x:c r="AB2113" s="54" t="n">
        <x:f>IF('Deal_Master_Wide'!$AF$304="","",'Deal_Master_Wide'!$AF$304)</x:f>
        <x:v>554</x:v>
      </x:c>
      <x:c r="AC2113" s="52" t="str">
        <x:f>IF(COUNT($P2113,$Q2113,$R2113,$S2113,$T2113,$U2113,$V2113,$W2113,$X2113)=9,"Yes","No")</x:f>
        <x:v>No</x:v>
      </x:c>
      <x:c r="AD2113" s="52" t="str">
        <x:f>IF(COUNT($Y2113,$Z2113)=2,"Yes","No")</x:f>
        <x:v>No</x:v>
      </x:c>
      <x:c r="AE2113" s="50" t="str"/>
      <x:c r="AF2113" t="str"/>
    </x:row>
    <x:row r="2114" ht="20" customHeight="1">
      <x:c r="A2114" s="50" t="str">
        <x:v>CTL-0302</x:v>
      </x:c>
      <x:c r="B2114" s="50" t="str">
        <x:v>Candidate alternative-rationale group</x:v>
      </x:c>
      <x:c r="C2114" s="52" t="str">
        <x:f>IF('Deal_Master_Wide'!$AU$304="","",'Deal_Master_Wide'!$AU$304)</x:f>
        <x:v>Not reviewed</x:v>
      </x:c>
      <x:c r="D2114" s="52" t="str">
        <x:f>IF('Deal_Master_Wide'!$AV$304="","",'Deal_Master_Wide'!$AV$304)</x:f>
        <x:v>Not assessed</x:v>
      </x:c>
      <x:c r="E2114" s="50" t="n">
        <x:v>0</x:v>
      </x:c>
      <x:c r="F2114" s="52" t="str">
        <x:f>IF(OR($C2114="High-confidence innovation-driven",$C2114="Medium-confidence innovation-driven"),1,IF($C2114="Clear alternative-rationale",0,""))</x:f>
      </x:c>
      <x:c r="G2114" s="52" t="str">
        <x:f>IF('Deal_Master_Wide'!$M$304="","",'Deal_Master_Wide'!$M$304)</x:f>
        <x:v>Review</x:v>
      </x:c>
      <x:c r="H2114" s="50" t="str">
        <x:v>Upsher-Smith Laboratories LLC</x:v>
      </x:c>
      <x:c r="I2114" s="50" t="str">
        <x:v>Proximagen Group Ltd (Inactive)</x:v>
      </x:c>
      <x:c r="J2114" s="50" t="n">
        <x:v>2012</x:v>
      </x:c>
      <x:c r="K2114" s="50" t="n">
        <x:v>2</x:v>
      </x:c>
      <x:c r="L2114" s="50" t="n">
        <x:v>2014</x:v>
      </x:c>
      <x:c r="M2114" s="50" t="n">
        <x:v>1</x:v>
      </x:c>
      <x:c r="N2114" s="50" t="n">
        <x:v>1</x:v>
      </x:c>
      <x:c r="O2114" s="52" t="str">
        <x:f>IF($F2114="","",$F2114*$M2114)</x:f>
      </x:c>
      <x:c r="P2114" s="54" t="str">
        <x:f>IF('Deal_Master_Wide'!$BU$304="","",'Deal_Master_Wide'!$BU$304)</x:f>
      </x:c>
      <x:c r="Q2114" s="54" t="str">
        <x:f>IF('Deal_Master_Wide'!$CB$304="","",'Deal_Master_Wide'!$CB$304)</x:f>
      </x:c>
      <x:c r="R2114" s="54" t="str">
        <x:f>IF('Deal_Master_Wide'!$CI$304="","",'Deal_Master_Wide'!$CI$304)</x:f>
      </x:c>
      <x:c r="S2114" s="54" t="str">
        <x:f>IF('Deal_Master_Wide'!$CP$304="","",'Deal_Master_Wide'!$CP$304)</x:f>
      </x:c>
      <x:c r="T2114" s="54" t="str">
        <x:f>IF('Deal_Master_Wide'!$CW$304="","",'Deal_Master_Wide'!$CW$304)</x:f>
      </x:c>
      <x:c r="U2114" s="54" t="str">
        <x:f>IF('Deal_Master_Wide'!$DD$304="","",'Deal_Master_Wide'!$DD$304)</x:f>
      </x:c>
      <x:c r="V2114" s="56" t="str">
        <x:f>IF('Deal_Master_Wide'!$DK$304="","",'Deal_Master_Wide'!$DK$304)</x:f>
      </x:c>
      <x:c r="W2114" s="56" t="str">
        <x:f>IF('Deal_Master_Wide'!$DR$304="","",'Deal_Master_Wide'!$DR$304)</x:f>
      </x:c>
      <x:c r="X2114" s="56" t="str">
        <x:f>IF('Deal_Master_Wide'!$DY$304="","",'Deal_Master_Wide'!$DY$304)</x:f>
      </x:c>
      <x:c r="Y2114" s="118" t="str">
        <x:f>IF('Deal_Master_Wide'!$EF$304="","",'Deal_Master_Wide'!$EF$304)</x:f>
      </x:c>
      <x:c r="Z2114" s="118" t="str">
        <x:f>IF('Deal_Master_Wide'!$EM$304="","",'Deal_Master_Wide'!$EM$304)</x:f>
      </x:c>
      <x:c r="AA2114" s="52" t="str">
        <x:f>IF('Deal_Master_Wide'!$AL$304="","",'Deal_Master_Wide'!$AL$304)</x:f>
        <x:v>Unknown</x:v>
      </x:c>
      <x:c r="AB2114" s="54" t="n">
        <x:f>IF('Deal_Master_Wide'!$AF$304="","",'Deal_Master_Wide'!$AF$304)</x:f>
        <x:v>554</x:v>
      </x:c>
      <x:c r="AC2114" s="52" t="str">
        <x:f>IF(COUNT($P2114,$Q2114,$R2114,$S2114,$T2114,$U2114,$V2114,$W2114,$X2114)=9,"Yes","No")</x:f>
        <x:v>No</x:v>
      </x:c>
      <x:c r="AD2114" s="52" t="str">
        <x:f>IF(COUNT($Y2114,$Z2114)=2,"Yes","No")</x:f>
        <x:v>No</x:v>
      </x:c>
      <x:c r="AE2114" s="50" t="str"/>
      <x:c r="AF2114" t="str"/>
    </x:row>
    <x:row r="2115" ht="20" customHeight="1">
      <x:c r="A2115" s="50" t="str">
        <x:v>CTL-0302</x:v>
      </x:c>
      <x:c r="B2115" s="50" t="str">
        <x:v>Candidate alternative-rationale group</x:v>
      </x:c>
      <x:c r="C2115" s="52" t="str">
        <x:f>IF('Deal_Master_Wide'!$AU$304="","",'Deal_Master_Wide'!$AU$304)</x:f>
        <x:v>Not reviewed</x:v>
      </x:c>
      <x:c r="D2115" s="52" t="str">
        <x:f>IF('Deal_Master_Wide'!$AV$304="","",'Deal_Master_Wide'!$AV$304)</x:f>
        <x:v>Not assessed</x:v>
      </x:c>
      <x:c r="E2115" s="50" t="n">
        <x:v>0</x:v>
      </x:c>
      <x:c r="F2115" s="52" t="str">
        <x:f>IF(OR($C2115="High-confidence innovation-driven",$C2115="Medium-confidence innovation-driven"),1,IF($C2115="Clear alternative-rationale",0,""))</x:f>
      </x:c>
      <x:c r="G2115" s="52" t="str">
        <x:f>IF('Deal_Master_Wide'!$M$304="","",'Deal_Master_Wide'!$M$304)</x:f>
        <x:v>Review</x:v>
      </x:c>
      <x:c r="H2115" s="50" t="str">
        <x:v>Upsher-Smith Laboratories LLC</x:v>
      </x:c>
      <x:c r="I2115" s="50" t="str">
        <x:v>Proximagen Group Ltd (Inactive)</x:v>
      </x:c>
      <x:c r="J2115" s="50" t="n">
        <x:v>2012</x:v>
      </x:c>
      <x:c r="K2115" s="50" t="n">
        <x:v>3</x:v>
      </x:c>
      <x:c r="L2115" s="50" t="n">
        <x:v>2015</x:v>
      </x:c>
      <x:c r="M2115" s="50" t="n">
        <x:v>1</x:v>
      </x:c>
      <x:c r="N2115" s="50" t="n">
        <x:v>1</x:v>
      </x:c>
      <x:c r="O2115" s="52" t="str">
        <x:f>IF($F2115="","",$F2115*$M2115)</x:f>
      </x:c>
      <x:c r="P2115" s="54" t="str">
        <x:f>IF('Deal_Master_Wide'!$BV$304="","",'Deal_Master_Wide'!$BV$304)</x:f>
      </x:c>
      <x:c r="Q2115" s="54" t="str">
        <x:f>IF('Deal_Master_Wide'!$CC$304="","",'Deal_Master_Wide'!$CC$304)</x:f>
      </x:c>
      <x:c r="R2115" s="54" t="str">
        <x:f>IF('Deal_Master_Wide'!$CJ$304="","",'Deal_Master_Wide'!$CJ$304)</x:f>
      </x:c>
      <x:c r="S2115" s="54" t="str">
        <x:f>IF('Deal_Master_Wide'!$CQ$304="","",'Deal_Master_Wide'!$CQ$304)</x:f>
      </x:c>
      <x:c r="T2115" s="54" t="str">
        <x:f>IF('Deal_Master_Wide'!$CX$304="","",'Deal_Master_Wide'!$CX$304)</x:f>
      </x:c>
      <x:c r="U2115" s="54" t="str">
        <x:f>IF('Deal_Master_Wide'!$DE$304="","",'Deal_Master_Wide'!$DE$304)</x:f>
      </x:c>
      <x:c r="V2115" s="56" t="str">
        <x:f>IF('Deal_Master_Wide'!$DL$304="","",'Deal_Master_Wide'!$DL$304)</x:f>
      </x:c>
      <x:c r="W2115" s="56" t="str">
        <x:f>IF('Deal_Master_Wide'!$DS$304="","",'Deal_Master_Wide'!$DS$304)</x:f>
      </x:c>
      <x:c r="X2115" s="56" t="str">
        <x:f>IF('Deal_Master_Wide'!$DZ$304="","",'Deal_Master_Wide'!$DZ$304)</x:f>
      </x:c>
      <x:c r="Y2115" s="118" t="str">
        <x:f>IF('Deal_Master_Wide'!$EG$304="","",'Deal_Master_Wide'!$EG$304)</x:f>
      </x:c>
      <x:c r="Z2115" s="118" t="str">
        <x:f>IF('Deal_Master_Wide'!$EN$304="","",'Deal_Master_Wide'!$EN$304)</x:f>
      </x:c>
      <x:c r="AA2115" s="52" t="str">
        <x:f>IF('Deal_Master_Wide'!$AL$304="","",'Deal_Master_Wide'!$AL$304)</x:f>
        <x:v>Unknown</x:v>
      </x:c>
      <x:c r="AB2115" s="54" t="n">
        <x:f>IF('Deal_Master_Wide'!$AF$304="","",'Deal_Master_Wide'!$AF$304)</x:f>
        <x:v>554</x:v>
      </x:c>
      <x:c r="AC2115" s="52" t="str">
        <x:f>IF(COUNT($P2115,$Q2115,$R2115,$S2115,$T2115,$U2115,$V2115,$W2115,$X2115)=9,"Yes","No")</x:f>
        <x:v>No</x:v>
      </x:c>
      <x:c r="AD2115" s="52" t="str">
        <x:f>IF(COUNT($Y2115,$Z2115)=2,"Yes","No")</x:f>
        <x:v>No</x:v>
      </x:c>
      <x:c r="AE2115" s="50" t="str"/>
      <x:c r="AF2115" t="str"/>
    </x:row>
    <x:row r="2116" ht="20" customHeight="1">
      <x:c r="A2116" s="50" t="str">
        <x:v>CTL-0303</x:v>
      </x:c>
      <x:c r="B2116" s="50" t="str">
        <x:v>Candidate alternative-rationale group</x:v>
      </x:c>
      <x:c r="C2116" s="52" t="str">
        <x:f>IF('Deal_Master_Wide'!$AU$305="","",'Deal_Master_Wide'!$AU$305)</x:f>
        <x:v>Not reviewed</x:v>
      </x:c>
      <x:c r="D2116" s="52" t="str">
        <x:f>IF('Deal_Master_Wide'!$AV$305="","",'Deal_Master_Wide'!$AV$305)</x:f>
        <x:v>Not assessed</x:v>
      </x:c>
      <x:c r="E2116" s="50" t="n">
        <x:v>0</x:v>
      </x:c>
      <x:c r="F2116" s="52" t="str">
        <x:f>IF(OR($C2116="High-confidence innovation-driven",$C2116="Medium-confidence innovation-driven"),1,IF($C2116="Clear alternative-rationale",0,""))</x:f>
      </x:c>
      <x:c r="G2116" s="52" t="str">
        <x:f>IF('Deal_Master_Wide'!$M$305="","",'Deal_Master_Wide'!$M$305)</x:f>
        <x:v>Review</x:v>
      </x:c>
      <x:c r="H2116" s="50" t="str">
        <x:v>CareFusion Corp</x:v>
      </x:c>
      <x:c r="I2116" s="50" t="str">
        <x:v>It’s Interventional Ltd</x:v>
      </x:c>
      <x:c r="J2116" s="50" t="n">
        <x:v>2012</x:v>
      </x:c>
      <x:c r="K2116" s="50" t="n">
        <x:v>-3</x:v>
      </x:c>
      <x:c r="L2116" s="50" t="n">
        <x:v>2009</x:v>
      </x:c>
      <x:c r="M2116" s="50" t="n">
        <x:v>0</x:v>
      </x:c>
      <x:c r="N2116" s="50" t="n">
        <x:v>0</x:v>
      </x:c>
      <x:c r="O2116" s="52" t="str">
        <x:f>IF($F2116="","",$F2116*$M2116)</x:f>
      </x:c>
      <x:c r="P2116" s="54" t="str">
        <x:f>IF('Deal_Master_Wide'!$BP$305="","",'Deal_Master_Wide'!$BP$305)</x:f>
      </x:c>
      <x:c r="Q2116" s="54" t="str">
        <x:f>IF('Deal_Master_Wide'!$BW$305="","",'Deal_Master_Wide'!$BW$305)</x:f>
      </x:c>
      <x:c r="R2116" s="54" t="str">
        <x:f>IF('Deal_Master_Wide'!$CD$305="","",'Deal_Master_Wide'!$CD$305)</x:f>
      </x:c>
      <x:c r="S2116" s="54" t="str">
        <x:f>IF('Deal_Master_Wide'!$CK$305="","",'Deal_Master_Wide'!$CK$305)</x:f>
      </x:c>
      <x:c r="T2116" s="54" t="str">
        <x:f>IF('Deal_Master_Wide'!$CR$305="","",'Deal_Master_Wide'!$CR$305)</x:f>
      </x:c>
      <x:c r="U2116" s="54" t="str">
        <x:f>IF('Deal_Master_Wide'!$CY$305="","",'Deal_Master_Wide'!$CY$305)</x:f>
      </x:c>
      <x:c r="V2116" s="56" t="str">
        <x:f>IF('Deal_Master_Wide'!$DF$305="","",'Deal_Master_Wide'!$DF$305)</x:f>
      </x:c>
      <x:c r="W2116" s="56" t="str">
        <x:f>IF('Deal_Master_Wide'!$DM$305="","",'Deal_Master_Wide'!$DM$305)</x:f>
      </x:c>
      <x:c r="X2116" s="56" t="str">
        <x:f>IF('Deal_Master_Wide'!$DT$305="","",'Deal_Master_Wide'!$DT$305)</x:f>
      </x:c>
      <x:c r="Y2116" s="118" t="str">
        <x:f>IF('Deal_Master_Wide'!$EA$305="","",'Deal_Master_Wide'!$EA$305)</x:f>
      </x:c>
      <x:c r="Z2116" s="118" t="str">
        <x:f>IF('Deal_Master_Wide'!$EH$305="","",'Deal_Master_Wide'!$EH$305)</x:f>
      </x:c>
      <x:c r="AA2116" s="52" t="str">
        <x:f>IF('Deal_Master_Wide'!$AL$305="","",'Deal_Master_Wide'!$AL$305)</x:f>
        <x:v>Unknown</x:v>
      </x:c>
      <x:c r="AB2116" s="54" t="str">
        <x:f>IF('Deal_Master_Wide'!$AF$305="","",'Deal_Master_Wide'!$AF$305)</x:f>
      </x:c>
      <x:c r="AC2116" s="52" t="str">
        <x:f>IF(COUNT($P2116,$Q2116,$R2116,$S2116,$T2116,$U2116,$V2116,$W2116,$X2116)=9,"Yes","No")</x:f>
        <x:v>No</x:v>
      </x:c>
      <x:c r="AD2116" s="52" t="str">
        <x:f>IF(COUNT($Y2116,$Z2116)=2,"Yes","No")</x:f>
        <x:v>No</x:v>
      </x:c>
      <x:c r="AE2116" s="50" t="str"/>
      <x:c r="AF2116" t="str"/>
    </x:row>
    <x:row r="2117" ht="20" customHeight="1">
      <x:c r="A2117" s="50" t="str">
        <x:v>CTL-0303</x:v>
      </x:c>
      <x:c r="B2117" s="50" t="str">
        <x:v>Candidate alternative-rationale group</x:v>
      </x:c>
      <x:c r="C2117" s="52" t="str">
        <x:f>IF('Deal_Master_Wide'!$AU$305="","",'Deal_Master_Wide'!$AU$305)</x:f>
        <x:v>Not reviewed</x:v>
      </x:c>
      <x:c r="D2117" s="52" t="str">
        <x:f>IF('Deal_Master_Wide'!$AV$305="","",'Deal_Master_Wide'!$AV$305)</x:f>
        <x:v>Not assessed</x:v>
      </x:c>
      <x:c r="E2117" s="50" t="n">
        <x:v>0</x:v>
      </x:c>
      <x:c r="F2117" s="52" t="str">
        <x:f>IF(OR($C2117="High-confidence innovation-driven",$C2117="Medium-confidence innovation-driven"),1,IF($C2117="Clear alternative-rationale",0,""))</x:f>
      </x:c>
      <x:c r="G2117" s="52" t="str">
        <x:f>IF('Deal_Master_Wide'!$M$305="","",'Deal_Master_Wide'!$M$305)</x:f>
        <x:v>Review</x:v>
      </x:c>
      <x:c r="H2117" s="50" t="str">
        <x:v>CareFusion Corp</x:v>
      </x:c>
      <x:c r="I2117" s="50" t="str">
        <x:v>It’s Interventional Ltd</x:v>
      </x:c>
      <x:c r="J2117" s="50" t="n">
        <x:v>2012</x:v>
      </x:c>
      <x:c r="K2117" s="50" t="n">
        <x:v>-2</x:v>
      </x:c>
      <x:c r="L2117" s="50" t="n">
        <x:v>2010</x:v>
      </x:c>
      <x:c r="M2117" s="50" t="n">
        <x:v>0</x:v>
      </x:c>
      <x:c r="N2117" s="50" t="n">
        <x:v>0</x:v>
      </x:c>
      <x:c r="O2117" s="52" t="str">
        <x:f>IF($F2117="","",$F2117*$M2117)</x:f>
      </x:c>
      <x:c r="P2117" s="54" t="str">
        <x:f>IF('Deal_Master_Wide'!$BQ$305="","",'Deal_Master_Wide'!$BQ$305)</x:f>
      </x:c>
      <x:c r="Q2117" s="54" t="str">
        <x:f>IF('Deal_Master_Wide'!$BX$305="","",'Deal_Master_Wide'!$BX$305)</x:f>
      </x:c>
      <x:c r="R2117" s="54" t="str">
        <x:f>IF('Deal_Master_Wide'!$CE$305="","",'Deal_Master_Wide'!$CE$305)</x:f>
      </x:c>
      <x:c r="S2117" s="54" t="str">
        <x:f>IF('Deal_Master_Wide'!$CL$305="","",'Deal_Master_Wide'!$CL$305)</x:f>
      </x:c>
      <x:c r="T2117" s="54" t="str">
        <x:f>IF('Deal_Master_Wide'!$CS$305="","",'Deal_Master_Wide'!$CS$305)</x:f>
      </x:c>
      <x:c r="U2117" s="54" t="str">
        <x:f>IF('Deal_Master_Wide'!$CZ$305="","",'Deal_Master_Wide'!$CZ$305)</x:f>
      </x:c>
      <x:c r="V2117" s="56" t="str">
        <x:f>IF('Deal_Master_Wide'!$DG$305="","",'Deal_Master_Wide'!$DG$305)</x:f>
      </x:c>
      <x:c r="W2117" s="56" t="str">
        <x:f>IF('Deal_Master_Wide'!$DN$305="","",'Deal_Master_Wide'!$DN$305)</x:f>
      </x:c>
      <x:c r="X2117" s="56" t="str">
        <x:f>IF('Deal_Master_Wide'!$DU$305="","",'Deal_Master_Wide'!$DU$305)</x:f>
      </x:c>
      <x:c r="Y2117" s="118" t="str">
        <x:f>IF('Deal_Master_Wide'!$EB$305="","",'Deal_Master_Wide'!$EB$305)</x:f>
      </x:c>
      <x:c r="Z2117" s="118" t="str">
        <x:f>IF('Deal_Master_Wide'!$EI$305="","",'Deal_Master_Wide'!$EI$305)</x:f>
      </x:c>
      <x:c r="AA2117" s="52" t="str">
        <x:f>IF('Deal_Master_Wide'!$AL$305="","",'Deal_Master_Wide'!$AL$305)</x:f>
        <x:v>Unknown</x:v>
      </x:c>
      <x:c r="AB2117" s="54" t="str">
        <x:f>IF('Deal_Master_Wide'!$AF$305="","",'Deal_Master_Wide'!$AF$305)</x:f>
      </x:c>
      <x:c r="AC2117" s="52" t="str">
        <x:f>IF(COUNT($P2117,$Q2117,$R2117,$S2117,$T2117,$U2117,$V2117,$W2117,$X2117)=9,"Yes","No")</x:f>
        <x:v>No</x:v>
      </x:c>
      <x:c r="AD2117" s="52" t="str">
        <x:f>IF(COUNT($Y2117,$Z2117)=2,"Yes","No")</x:f>
        <x:v>No</x:v>
      </x:c>
      <x:c r="AE2117" s="50" t="str"/>
      <x:c r="AF2117" t="str"/>
    </x:row>
    <x:row r="2118" ht="20" customHeight="1">
      <x:c r="A2118" s="50" t="str">
        <x:v>CTL-0303</x:v>
      </x:c>
      <x:c r="B2118" s="50" t="str">
        <x:v>Candidate alternative-rationale group</x:v>
      </x:c>
      <x:c r="C2118" s="52" t="str">
        <x:f>IF('Deal_Master_Wide'!$AU$305="","",'Deal_Master_Wide'!$AU$305)</x:f>
        <x:v>Not reviewed</x:v>
      </x:c>
      <x:c r="D2118" s="52" t="str">
        <x:f>IF('Deal_Master_Wide'!$AV$305="","",'Deal_Master_Wide'!$AV$305)</x:f>
        <x:v>Not assessed</x:v>
      </x:c>
      <x:c r="E2118" s="50" t="n">
        <x:v>0</x:v>
      </x:c>
      <x:c r="F2118" s="52" t="str">
        <x:f>IF(OR($C2118="High-confidence innovation-driven",$C2118="Medium-confidence innovation-driven"),1,IF($C2118="Clear alternative-rationale",0,""))</x:f>
      </x:c>
      <x:c r="G2118" s="52" t="str">
        <x:f>IF('Deal_Master_Wide'!$M$305="","",'Deal_Master_Wide'!$M$305)</x:f>
        <x:v>Review</x:v>
      </x:c>
      <x:c r="H2118" s="50" t="str">
        <x:v>CareFusion Corp</x:v>
      </x:c>
      <x:c r="I2118" s="50" t="str">
        <x:v>It’s Interventional Ltd</x:v>
      </x:c>
      <x:c r="J2118" s="50" t="n">
        <x:v>2012</x:v>
      </x:c>
      <x:c r="K2118" s="50" t="n">
        <x:v>-1</x:v>
      </x:c>
      <x:c r="L2118" s="50" t="n">
        <x:v>2011</x:v>
      </x:c>
      <x:c r="M2118" s="50" t="n">
        <x:v>0</x:v>
      </x:c>
      <x:c r="N2118" s="50" t="n">
        <x:v>0</x:v>
      </x:c>
      <x:c r="O2118" s="52" t="str">
        <x:f>IF($F2118="","",$F2118*$M2118)</x:f>
      </x:c>
      <x:c r="P2118" s="54" t="str">
        <x:f>IF('Deal_Master_Wide'!$BR$305="","",'Deal_Master_Wide'!$BR$305)</x:f>
      </x:c>
      <x:c r="Q2118" s="54" t="str">
        <x:f>IF('Deal_Master_Wide'!$BY$305="","",'Deal_Master_Wide'!$BY$305)</x:f>
      </x:c>
      <x:c r="R2118" s="54" t="str">
        <x:f>IF('Deal_Master_Wide'!$CF$305="","",'Deal_Master_Wide'!$CF$305)</x:f>
      </x:c>
      <x:c r="S2118" s="54" t="str">
        <x:f>IF('Deal_Master_Wide'!$CM$305="","",'Deal_Master_Wide'!$CM$305)</x:f>
      </x:c>
      <x:c r="T2118" s="54" t="str">
        <x:f>IF('Deal_Master_Wide'!$CT$305="","",'Deal_Master_Wide'!$CT$305)</x:f>
      </x:c>
      <x:c r="U2118" s="54" t="str">
        <x:f>IF('Deal_Master_Wide'!$DA$305="","",'Deal_Master_Wide'!$DA$305)</x:f>
      </x:c>
      <x:c r="V2118" s="56" t="str">
        <x:f>IF('Deal_Master_Wide'!$DH$305="","",'Deal_Master_Wide'!$DH$305)</x:f>
      </x:c>
      <x:c r="W2118" s="56" t="str">
        <x:f>IF('Deal_Master_Wide'!$DO$305="","",'Deal_Master_Wide'!$DO$305)</x:f>
      </x:c>
      <x:c r="X2118" s="56" t="str">
        <x:f>IF('Deal_Master_Wide'!$DV$305="","",'Deal_Master_Wide'!$DV$305)</x:f>
      </x:c>
      <x:c r="Y2118" s="118" t="str">
        <x:f>IF('Deal_Master_Wide'!$EC$305="","",'Deal_Master_Wide'!$EC$305)</x:f>
      </x:c>
      <x:c r="Z2118" s="118" t="str">
        <x:f>IF('Deal_Master_Wide'!$EJ$305="","",'Deal_Master_Wide'!$EJ$305)</x:f>
      </x:c>
      <x:c r="AA2118" s="52" t="str">
        <x:f>IF('Deal_Master_Wide'!$AL$305="","",'Deal_Master_Wide'!$AL$305)</x:f>
        <x:v>Unknown</x:v>
      </x:c>
      <x:c r="AB2118" s="54" t="str">
        <x:f>IF('Deal_Master_Wide'!$AF$305="","",'Deal_Master_Wide'!$AF$305)</x:f>
      </x:c>
      <x:c r="AC2118" s="52" t="str">
        <x:f>IF(COUNT($P2118,$Q2118,$R2118,$S2118,$T2118,$U2118,$V2118,$W2118,$X2118)=9,"Yes","No")</x:f>
        <x:v>No</x:v>
      </x:c>
      <x:c r="AD2118" s="52" t="str">
        <x:f>IF(COUNT($Y2118,$Z2118)=2,"Yes","No")</x:f>
        <x:v>No</x:v>
      </x:c>
      <x:c r="AE2118" s="50" t="str"/>
      <x:c r="AF2118" t="str"/>
    </x:row>
    <x:row r="2119" ht="20" customHeight="1">
      <x:c r="A2119" s="50" t="str">
        <x:v>CTL-0303</x:v>
      </x:c>
      <x:c r="B2119" s="50" t="str">
        <x:v>Candidate alternative-rationale group</x:v>
      </x:c>
      <x:c r="C2119" s="52" t="str">
        <x:f>IF('Deal_Master_Wide'!$AU$305="","",'Deal_Master_Wide'!$AU$305)</x:f>
        <x:v>Not reviewed</x:v>
      </x:c>
      <x:c r="D2119" s="52" t="str">
        <x:f>IF('Deal_Master_Wide'!$AV$305="","",'Deal_Master_Wide'!$AV$305)</x:f>
        <x:v>Not assessed</x:v>
      </x:c>
      <x:c r="E2119" s="50" t="n">
        <x:v>0</x:v>
      </x:c>
      <x:c r="F2119" s="52" t="str">
        <x:f>IF(OR($C2119="High-confidence innovation-driven",$C2119="Medium-confidence innovation-driven"),1,IF($C2119="Clear alternative-rationale",0,""))</x:f>
      </x:c>
      <x:c r="G2119" s="52" t="str">
        <x:f>IF('Deal_Master_Wide'!$M$305="","",'Deal_Master_Wide'!$M$305)</x:f>
        <x:v>Review</x:v>
      </x:c>
      <x:c r="H2119" s="50" t="str">
        <x:v>CareFusion Corp</x:v>
      </x:c>
      <x:c r="I2119" s="50" t="str">
        <x:v>It’s Interventional Ltd</x:v>
      </x:c>
      <x:c r="J2119" s="50" t="n">
        <x:v>2012</x:v>
      </x:c>
      <x:c r="K2119" s="50" t="n">
        <x:v>0</x:v>
      </x:c>
      <x:c r="L2119" s="50" t="n">
        <x:v>2012</x:v>
      </x:c>
      <x:c r="M2119" s="50" t="n">
        <x:v>0</x:v>
      </x:c>
      <x:c r="N2119" s="50" t="n">
        <x:v>1</x:v>
      </x:c>
      <x:c r="O2119" s="52" t="str">
        <x:f>IF($F2119="","",$F2119*$M2119)</x:f>
      </x:c>
      <x:c r="P2119" s="54" t="str">
        <x:f>IF('Deal_Master_Wide'!$BS$305="","",'Deal_Master_Wide'!$BS$305)</x:f>
      </x:c>
      <x:c r="Q2119" s="54" t="str">
        <x:f>IF('Deal_Master_Wide'!$BZ$305="","",'Deal_Master_Wide'!$BZ$305)</x:f>
      </x:c>
      <x:c r="R2119" s="54" t="str">
        <x:f>IF('Deal_Master_Wide'!$CG$305="","",'Deal_Master_Wide'!$CG$305)</x:f>
      </x:c>
      <x:c r="S2119" s="54" t="str">
        <x:f>IF('Deal_Master_Wide'!$CN$305="","",'Deal_Master_Wide'!$CN$305)</x:f>
      </x:c>
      <x:c r="T2119" s="54" t="str">
        <x:f>IF('Deal_Master_Wide'!$CU$305="","",'Deal_Master_Wide'!$CU$305)</x:f>
      </x:c>
      <x:c r="U2119" s="54" t="str">
        <x:f>IF('Deal_Master_Wide'!$DB$305="","",'Deal_Master_Wide'!$DB$305)</x:f>
      </x:c>
      <x:c r="V2119" s="56" t="str">
        <x:f>IF('Deal_Master_Wide'!$DI$305="","",'Deal_Master_Wide'!$DI$305)</x:f>
      </x:c>
      <x:c r="W2119" s="56" t="str">
        <x:f>IF('Deal_Master_Wide'!$DP$305="","",'Deal_Master_Wide'!$DP$305)</x:f>
      </x:c>
      <x:c r="X2119" s="56" t="str">
        <x:f>IF('Deal_Master_Wide'!$DW$305="","",'Deal_Master_Wide'!$DW$305)</x:f>
      </x:c>
      <x:c r="Y2119" s="118" t="str">
        <x:f>IF('Deal_Master_Wide'!$ED$305="","",'Deal_Master_Wide'!$ED$305)</x:f>
      </x:c>
      <x:c r="Z2119" s="118" t="str">
        <x:f>IF('Deal_Master_Wide'!$EK$305="","",'Deal_Master_Wide'!$EK$305)</x:f>
      </x:c>
      <x:c r="AA2119" s="52" t="str">
        <x:f>IF('Deal_Master_Wide'!$AL$305="","",'Deal_Master_Wide'!$AL$305)</x:f>
        <x:v>Unknown</x:v>
      </x:c>
      <x:c r="AB2119" s="54" t="str">
        <x:f>IF('Deal_Master_Wide'!$AF$305="","",'Deal_Master_Wide'!$AF$305)</x:f>
      </x:c>
      <x:c r="AC2119" s="52" t="str">
        <x:f>IF(COUNT($P2119,$Q2119,$R2119,$S2119,$T2119,$U2119,$V2119,$W2119,$X2119)=9,"Yes","No")</x:f>
        <x:v>No</x:v>
      </x:c>
      <x:c r="AD2119" s="52" t="str">
        <x:f>IF(COUNT($Y2119,$Z2119)=2,"Yes","No")</x:f>
        <x:v>No</x:v>
      </x:c>
      <x:c r="AE2119" s="50" t="str"/>
      <x:c r="AF2119" t="str"/>
    </x:row>
    <x:row r="2120" ht="20" customHeight="1">
      <x:c r="A2120" s="50" t="str">
        <x:v>CTL-0303</x:v>
      </x:c>
      <x:c r="B2120" s="50" t="str">
        <x:v>Candidate alternative-rationale group</x:v>
      </x:c>
      <x:c r="C2120" s="52" t="str">
        <x:f>IF('Deal_Master_Wide'!$AU$305="","",'Deal_Master_Wide'!$AU$305)</x:f>
        <x:v>Not reviewed</x:v>
      </x:c>
      <x:c r="D2120" s="52" t="str">
        <x:f>IF('Deal_Master_Wide'!$AV$305="","",'Deal_Master_Wide'!$AV$305)</x:f>
        <x:v>Not assessed</x:v>
      </x:c>
      <x:c r="E2120" s="50" t="n">
        <x:v>0</x:v>
      </x:c>
      <x:c r="F2120" s="52" t="str">
        <x:f>IF(OR($C2120="High-confidence innovation-driven",$C2120="Medium-confidence innovation-driven"),1,IF($C2120="Clear alternative-rationale",0,""))</x:f>
      </x:c>
      <x:c r="G2120" s="52" t="str">
        <x:f>IF('Deal_Master_Wide'!$M$305="","",'Deal_Master_Wide'!$M$305)</x:f>
        <x:v>Review</x:v>
      </x:c>
      <x:c r="H2120" s="50" t="str">
        <x:v>CareFusion Corp</x:v>
      </x:c>
      <x:c r="I2120" s="50" t="str">
        <x:v>It’s Interventional Ltd</x:v>
      </x:c>
      <x:c r="J2120" s="50" t="n">
        <x:v>2012</x:v>
      </x:c>
      <x:c r="K2120" s="50" t="n">
        <x:v>1</x:v>
      </x:c>
      <x:c r="L2120" s="50" t="n">
        <x:v>2013</x:v>
      </x:c>
      <x:c r="M2120" s="50" t="n">
        <x:v>1</x:v>
      </x:c>
      <x:c r="N2120" s="50" t="n">
        <x:v>1</x:v>
      </x:c>
      <x:c r="O2120" s="52" t="str">
        <x:f>IF($F2120="","",$F2120*$M2120)</x:f>
      </x:c>
      <x:c r="P2120" s="54" t="str">
        <x:f>IF('Deal_Master_Wide'!$BT$305="","",'Deal_Master_Wide'!$BT$305)</x:f>
      </x:c>
      <x:c r="Q2120" s="54" t="str">
        <x:f>IF('Deal_Master_Wide'!$CA$305="","",'Deal_Master_Wide'!$CA$305)</x:f>
      </x:c>
      <x:c r="R2120" s="54" t="str">
        <x:f>IF('Deal_Master_Wide'!$CH$305="","",'Deal_Master_Wide'!$CH$305)</x:f>
      </x:c>
      <x:c r="S2120" s="54" t="str">
        <x:f>IF('Deal_Master_Wide'!$CO$305="","",'Deal_Master_Wide'!$CO$305)</x:f>
      </x:c>
      <x:c r="T2120" s="54" t="str">
        <x:f>IF('Deal_Master_Wide'!$CV$305="","",'Deal_Master_Wide'!$CV$305)</x:f>
      </x:c>
      <x:c r="U2120" s="54" t="str">
        <x:f>IF('Deal_Master_Wide'!$DC$305="","",'Deal_Master_Wide'!$DC$305)</x:f>
      </x:c>
      <x:c r="V2120" s="56" t="str">
        <x:f>IF('Deal_Master_Wide'!$DJ$305="","",'Deal_Master_Wide'!$DJ$305)</x:f>
      </x:c>
      <x:c r="W2120" s="56" t="str">
        <x:f>IF('Deal_Master_Wide'!$DQ$305="","",'Deal_Master_Wide'!$DQ$305)</x:f>
      </x:c>
      <x:c r="X2120" s="56" t="str">
        <x:f>IF('Deal_Master_Wide'!$DX$305="","",'Deal_Master_Wide'!$DX$305)</x:f>
      </x:c>
      <x:c r="Y2120" s="118" t="str">
        <x:f>IF('Deal_Master_Wide'!$EE$305="","",'Deal_Master_Wide'!$EE$305)</x:f>
      </x:c>
      <x:c r="Z2120" s="118" t="str">
        <x:f>IF('Deal_Master_Wide'!$EL$305="","",'Deal_Master_Wide'!$EL$305)</x:f>
      </x:c>
      <x:c r="AA2120" s="52" t="str">
        <x:f>IF('Deal_Master_Wide'!$AL$305="","",'Deal_Master_Wide'!$AL$305)</x:f>
        <x:v>Unknown</x:v>
      </x:c>
      <x:c r="AB2120" s="54" t="str">
        <x:f>IF('Deal_Master_Wide'!$AF$305="","",'Deal_Master_Wide'!$AF$305)</x:f>
      </x:c>
      <x:c r="AC2120" s="52" t="str">
        <x:f>IF(COUNT($P2120,$Q2120,$R2120,$S2120,$T2120,$U2120,$V2120,$W2120,$X2120)=9,"Yes","No")</x:f>
        <x:v>No</x:v>
      </x:c>
      <x:c r="AD2120" s="52" t="str">
        <x:f>IF(COUNT($Y2120,$Z2120)=2,"Yes","No")</x:f>
        <x:v>No</x:v>
      </x:c>
      <x:c r="AE2120" s="50" t="str"/>
      <x:c r="AF2120" t="str"/>
    </x:row>
    <x:row r="2121" ht="20" customHeight="1">
      <x:c r="A2121" s="50" t="str">
        <x:v>CTL-0303</x:v>
      </x:c>
      <x:c r="B2121" s="50" t="str">
        <x:v>Candidate alternative-rationale group</x:v>
      </x:c>
      <x:c r="C2121" s="52" t="str">
        <x:f>IF('Deal_Master_Wide'!$AU$305="","",'Deal_Master_Wide'!$AU$305)</x:f>
        <x:v>Not reviewed</x:v>
      </x:c>
      <x:c r="D2121" s="52" t="str">
        <x:f>IF('Deal_Master_Wide'!$AV$305="","",'Deal_Master_Wide'!$AV$305)</x:f>
        <x:v>Not assessed</x:v>
      </x:c>
      <x:c r="E2121" s="50" t="n">
        <x:v>0</x:v>
      </x:c>
      <x:c r="F2121" s="52" t="str">
        <x:f>IF(OR($C2121="High-confidence innovation-driven",$C2121="Medium-confidence innovation-driven"),1,IF($C2121="Clear alternative-rationale",0,""))</x:f>
      </x:c>
      <x:c r="G2121" s="52" t="str">
        <x:f>IF('Deal_Master_Wide'!$M$305="","",'Deal_Master_Wide'!$M$305)</x:f>
        <x:v>Review</x:v>
      </x:c>
      <x:c r="H2121" s="50" t="str">
        <x:v>CareFusion Corp</x:v>
      </x:c>
      <x:c r="I2121" s="50" t="str">
        <x:v>It’s Interventional Ltd</x:v>
      </x:c>
      <x:c r="J2121" s="50" t="n">
        <x:v>2012</x:v>
      </x:c>
      <x:c r="K2121" s="50" t="n">
        <x:v>2</x:v>
      </x:c>
      <x:c r="L2121" s="50" t="n">
        <x:v>2014</x:v>
      </x:c>
      <x:c r="M2121" s="50" t="n">
        <x:v>1</x:v>
      </x:c>
      <x:c r="N2121" s="50" t="n">
        <x:v>1</x:v>
      </x:c>
      <x:c r="O2121" s="52" t="str">
        <x:f>IF($F2121="","",$F2121*$M2121)</x:f>
      </x:c>
      <x:c r="P2121" s="54" t="str">
        <x:f>IF('Deal_Master_Wide'!$BU$305="","",'Deal_Master_Wide'!$BU$305)</x:f>
      </x:c>
      <x:c r="Q2121" s="54" t="str">
        <x:f>IF('Deal_Master_Wide'!$CB$305="","",'Deal_Master_Wide'!$CB$305)</x:f>
      </x:c>
      <x:c r="R2121" s="54" t="str">
        <x:f>IF('Deal_Master_Wide'!$CI$305="","",'Deal_Master_Wide'!$CI$305)</x:f>
      </x:c>
      <x:c r="S2121" s="54" t="str">
        <x:f>IF('Deal_Master_Wide'!$CP$305="","",'Deal_Master_Wide'!$CP$305)</x:f>
      </x:c>
      <x:c r="T2121" s="54" t="str">
        <x:f>IF('Deal_Master_Wide'!$CW$305="","",'Deal_Master_Wide'!$CW$305)</x:f>
      </x:c>
      <x:c r="U2121" s="54" t="str">
        <x:f>IF('Deal_Master_Wide'!$DD$305="","",'Deal_Master_Wide'!$DD$305)</x:f>
      </x:c>
      <x:c r="V2121" s="56" t="str">
        <x:f>IF('Deal_Master_Wide'!$DK$305="","",'Deal_Master_Wide'!$DK$305)</x:f>
      </x:c>
      <x:c r="W2121" s="56" t="str">
        <x:f>IF('Deal_Master_Wide'!$DR$305="","",'Deal_Master_Wide'!$DR$305)</x:f>
      </x:c>
      <x:c r="X2121" s="56" t="str">
        <x:f>IF('Deal_Master_Wide'!$DY$305="","",'Deal_Master_Wide'!$DY$305)</x:f>
      </x:c>
      <x:c r="Y2121" s="118" t="str">
        <x:f>IF('Deal_Master_Wide'!$EF$305="","",'Deal_Master_Wide'!$EF$305)</x:f>
      </x:c>
      <x:c r="Z2121" s="118" t="str">
        <x:f>IF('Deal_Master_Wide'!$EM$305="","",'Deal_Master_Wide'!$EM$305)</x:f>
      </x:c>
      <x:c r="AA2121" s="52" t="str">
        <x:f>IF('Deal_Master_Wide'!$AL$305="","",'Deal_Master_Wide'!$AL$305)</x:f>
        <x:v>Unknown</x:v>
      </x:c>
      <x:c r="AB2121" s="54" t="str">
        <x:f>IF('Deal_Master_Wide'!$AF$305="","",'Deal_Master_Wide'!$AF$305)</x:f>
      </x:c>
      <x:c r="AC2121" s="52" t="str">
        <x:f>IF(COUNT($P2121,$Q2121,$R2121,$S2121,$T2121,$U2121,$V2121,$W2121,$X2121)=9,"Yes","No")</x:f>
        <x:v>No</x:v>
      </x:c>
      <x:c r="AD2121" s="52" t="str">
        <x:f>IF(COUNT($Y2121,$Z2121)=2,"Yes","No")</x:f>
        <x:v>No</x:v>
      </x:c>
      <x:c r="AE2121" s="50" t="str"/>
      <x:c r="AF2121" t="str"/>
    </x:row>
    <x:row r="2122" ht="20" customHeight="1">
      <x:c r="A2122" s="50" t="str">
        <x:v>CTL-0303</x:v>
      </x:c>
      <x:c r="B2122" s="50" t="str">
        <x:v>Candidate alternative-rationale group</x:v>
      </x:c>
      <x:c r="C2122" s="52" t="str">
        <x:f>IF('Deal_Master_Wide'!$AU$305="","",'Deal_Master_Wide'!$AU$305)</x:f>
        <x:v>Not reviewed</x:v>
      </x:c>
      <x:c r="D2122" s="52" t="str">
        <x:f>IF('Deal_Master_Wide'!$AV$305="","",'Deal_Master_Wide'!$AV$305)</x:f>
        <x:v>Not assessed</x:v>
      </x:c>
      <x:c r="E2122" s="50" t="n">
        <x:v>0</x:v>
      </x:c>
      <x:c r="F2122" s="52" t="str">
        <x:f>IF(OR($C2122="High-confidence innovation-driven",$C2122="Medium-confidence innovation-driven"),1,IF($C2122="Clear alternative-rationale",0,""))</x:f>
      </x:c>
      <x:c r="G2122" s="52" t="str">
        <x:f>IF('Deal_Master_Wide'!$M$305="","",'Deal_Master_Wide'!$M$305)</x:f>
        <x:v>Review</x:v>
      </x:c>
      <x:c r="H2122" s="50" t="str">
        <x:v>CareFusion Corp</x:v>
      </x:c>
      <x:c r="I2122" s="50" t="str">
        <x:v>It’s Interventional Ltd</x:v>
      </x:c>
      <x:c r="J2122" s="50" t="n">
        <x:v>2012</x:v>
      </x:c>
      <x:c r="K2122" s="50" t="n">
        <x:v>3</x:v>
      </x:c>
      <x:c r="L2122" s="50" t="n">
        <x:v>2015</x:v>
      </x:c>
      <x:c r="M2122" s="50" t="n">
        <x:v>1</x:v>
      </x:c>
      <x:c r="N2122" s="50" t="n">
        <x:v>1</x:v>
      </x:c>
      <x:c r="O2122" s="52" t="str">
        <x:f>IF($F2122="","",$F2122*$M2122)</x:f>
      </x:c>
      <x:c r="P2122" s="54" t="str">
        <x:f>IF('Deal_Master_Wide'!$BV$305="","",'Deal_Master_Wide'!$BV$305)</x:f>
      </x:c>
      <x:c r="Q2122" s="54" t="str">
        <x:f>IF('Deal_Master_Wide'!$CC$305="","",'Deal_Master_Wide'!$CC$305)</x:f>
      </x:c>
      <x:c r="R2122" s="54" t="str">
        <x:f>IF('Deal_Master_Wide'!$CJ$305="","",'Deal_Master_Wide'!$CJ$305)</x:f>
      </x:c>
      <x:c r="S2122" s="54" t="str">
        <x:f>IF('Deal_Master_Wide'!$CQ$305="","",'Deal_Master_Wide'!$CQ$305)</x:f>
      </x:c>
      <x:c r="T2122" s="54" t="str">
        <x:f>IF('Deal_Master_Wide'!$CX$305="","",'Deal_Master_Wide'!$CX$305)</x:f>
      </x:c>
      <x:c r="U2122" s="54" t="str">
        <x:f>IF('Deal_Master_Wide'!$DE$305="","",'Deal_Master_Wide'!$DE$305)</x:f>
      </x:c>
      <x:c r="V2122" s="56" t="str">
        <x:f>IF('Deal_Master_Wide'!$DL$305="","",'Deal_Master_Wide'!$DL$305)</x:f>
      </x:c>
      <x:c r="W2122" s="56" t="str">
        <x:f>IF('Deal_Master_Wide'!$DS$305="","",'Deal_Master_Wide'!$DS$305)</x:f>
      </x:c>
      <x:c r="X2122" s="56" t="str">
        <x:f>IF('Deal_Master_Wide'!$DZ$305="","",'Deal_Master_Wide'!$DZ$305)</x:f>
      </x:c>
      <x:c r="Y2122" s="118" t="str">
        <x:f>IF('Deal_Master_Wide'!$EG$305="","",'Deal_Master_Wide'!$EG$305)</x:f>
      </x:c>
      <x:c r="Z2122" s="118" t="str">
        <x:f>IF('Deal_Master_Wide'!$EN$305="","",'Deal_Master_Wide'!$EN$305)</x:f>
      </x:c>
      <x:c r="AA2122" s="52" t="str">
        <x:f>IF('Deal_Master_Wide'!$AL$305="","",'Deal_Master_Wide'!$AL$305)</x:f>
        <x:v>Unknown</x:v>
      </x:c>
      <x:c r="AB2122" s="54" t="str">
        <x:f>IF('Deal_Master_Wide'!$AF$305="","",'Deal_Master_Wide'!$AF$305)</x:f>
      </x:c>
      <x:c r="AC2122" s="52" t="str">
        <x:f>IF(COUNT($P2122,$Q2122,$R2122,$S2122,$T2122,$U2122,$V2122,$W2122,$X2122)=9,"Yes","No")</x:f>
        <x:v>No</x:v>
      </x:c>
      <x:c r="AD2122" s="52" t="str">
        <x:f>IF(COUNT($Y2122,$Z2122)=2,"Yes","No")</x:f>
        <x:v>No</x:v>
      </x:c>
      <x:c r="AE2122" s="50" t="str"/>
      <x:c r="AF2122" t="str"/>
    </x:row>
    <x:row r="2123" ht="20" customHeight="1">
      <x:c r="A2123" s="50" t="str">
        <x:v>CTL-0304</x:v>
      </x:c>
      <x:c r="B2123" s="50" t="str">
        <x:v>Candidate alternative-rationale group</x:v>
      </x:c>
      <x:c r="C2123" s="52" t="str">
        <x:f>IF('Deal_Master_Wide'!$AU$306="","",'Deal_Master_Wide'!$AU$306)</x:f>
        <x:v>Not reviewed</x:v>
      </x:c>
      <x:c r="D2123" s="52" t="str">
        <x:f>IF('Deal_Master_Wide'!$AV$306="","",'Deal_Master_Wide'!$AV$306)</x:f>
        <x:v>Not assessed</x:v>
      </x:c>
      <x:c r="E2123" s="50" t="n">
        <x:v>0</x:v>
      </x:c>
      <x:c r="F2123" s="52" t="str">
        <x:f>IF(OR($C2123="High-confidence innovation-driven",$C2123="Medium-confidence innovation-driven"),1,IF($C2123="Clear alternative-rationale",0,""))</x:f>
      </x:c>
      <x:c r="G2123" s="52" t="str">
        <x:f>IF('Deal_Master_Wide'!$M$306="","",'Deal_Master_Wide'!$M$306)</x:f>
        <x:v>Review</x:v>
      </x:c>
      <x:c r="H2123" s="50" t="str">
        <x:v>Agilent Technologies, Inc.</x:v>
      </x:c>
      <x:c r="I2123" s="50" t="str">
        <x:v>Dako A/S</x:v>
      </x:c>
      <x:c r="J2123" s="50" t="n">
        <x:v>2012</x:v>
      </x:c>
      <x:c r="K2123" s="50" t="n">
        <x:v>-3</x:v>
      </x:c>
      <x:c r="L2123" s="50" t="n">
        <x:v>2009</x:v>
      </x:c>
      <x:c r="M2123" s="50" t="n">
        <x:v>0</x:v>
      </x:c>
      <x:c r="N2123" s="50" t="n">
        <x:v>0</x:v>
      </x:c>
      <x:c r="O2123" s="52" t="str">
        <x:f>IF($F2123="","",$F2123*$M2123)</x:f>
      </x:c>
      <x:c r="P2123" s="54" t="str">
        <x:f>IF('Deal_Master_Wide'!$BP$306="","",'Deal_Master_Wide'!$BP$306)</x:f>
      </x:c>
      <x:c r="Q2123" s="54" t="str">
        <x:f>IF('Deal_Master_Wide'!$BW$306="","",'Deal_Master_Wide'!$BW$306)</x:f>
      </x:c>
      <x:c r="R2123" s="54" t="str">
        <x:f>IF('Deal_Master_Wide'!$CD$306="","",'Deal_Master_Wide'!$CD$306)</x:f>
      </x:c>
      <x:c r="S2123" s="54" t="str">
        <x:f>IF('Deal_Master_Wide'!$CK$306="","",'Deal_Master_Wide'!$CK$306)</x:f>
      </x:c>
      <x:c r="T2123" s="54" t="str">
        <x:f>IF('Deal_Master_Wide'!$CR$306="","",'Deal_Master_Wide'!$CR$306)</x:f>
      </x:c>
      <x:c r="U2123" s="54" t="str">
        <x:f>IF('Deal_Master_Wide'!$CY$306="","",'Deal_Master_Wide'!$CY$306)</x:f>
      </x:c>
      <x:c r="V2123" s="56" t="str">
        <x:f>IF('Deal_Master_Wide'!$DF$306="","",'Deal_Master_Wide'!$DF$306)</x:f>
      </x:c>
      <x:c r="W2123" s="56" t="str">
        <x:f>IF('Deal_Master_Wide'!$DM$306="","",'Deal_Master_Wide'!$DM$306)</x:f>
      </x:c>
      <x:c r="X2123" s="56" t="str">
        <x:f>IF('Deal_Master_Wide'!$DT$306="","",'Deal_Master_Wide'!$DT$306)</x:f>
      </x:c>
      <x:c r="Y2123" s="118" t="str">
        <x:f>IF('Deal_Master_Wide'!$EA$306="","",'Deal_Master_Wide'!$EA$306)</x:f>
      </x:c>
      <x:c r="Z2123" s="118" t="str">
        <x:f>IF('Deal_Master_Wide'!$EH$306="","",'Deal_Master_Wide'!$EH$306)</x:f>
      </x:c>
      <x:c r="AA2123" s="52" t="str">
        <x:f>IF('Deal_Master_Wide'!$AL$306="","",'Deal_Master_Wide'!$AL$306)</x:f>
        <x:v>Unknown</x:v>
      </x:c>
      <x:c r="AB2123" s="54" t="n">
        <x:f>IF('Deal_Master_Wide'!$AF$306="","",'Deal_Master_Wide'!$AF$306)</x:f>
        <x:v>2200</x:v>
      </x:c>
      <x:c r="AC2123" s="52" t="str">
        <x:f>IF(COUNT($P2123,$Q2123,$R2123,$S2123,$T2123,$U2123,$V2123,$W2123,$X2123)=9,"Yes","No")</x:f>
        <x:v>No</x:v>
      </x:c>
      <x:c r="AD2123" s="52" t="str">
        <x:f>IF(COUNT($Y2123,$Z2123)=2,"Yes","No")</x:f>
        <x:v>No</x:v>
      </x:c>
      <x:c r="AE2123" s="50" t="str"/>
      <x:c r="AF2123" t="str"/>
    </x:row>
    <x:row r="2124" ht="20" customHeight="1">
      <x:c r="A2124" s="50" t="str">
        <x:v>CTL-0304</x:v>
      </x:c>
      <x:c r="B2124" s="50" t="str">
        <x:v>Candidate alternative-rationale group</x:v>
      </x:c>
      <x:c r="C2124" s="52" t="str">
        <x:f>IF('Deal_Master_Wide'!$AU$306="","",'Deal_Master_Wide'!$AU$306)</x:f>
        <x:v>Not reviewed</x:v>
      </x:c>
      <x:c r="D2124" s="52" t="str">
        <x:f>IF('Deal_Master_Wide'!$AV$306="","",'Deal_Master_Wide'!$AV$306)</x:f>
        <x:v>Not assessed</x:v>
      </x:c>
      <x:c r="E2124" s="50" t="n">
        <x:v>0</x:v>
      </x:c>
      <x:c r="F2124" s="52" t="str">
        <x:f>IF(OR($C2124="High-confidence innovation-driven",$C2124="Medium-confidence innovation-driven"),1,IF($C2124="Clear alternative-rationale",0,""))</x:f>
      </x:c>
      <x:c r="G2124" s="52" t="str">
        <x:f>IF('Deal_Master_Wide'!$M$306="","",'Deal_Master_Wide'!$M$306)</x:f>
        <x:v>Review</x:v>
      </x:c>
      <x:c r="H2124" s="50" t="str">
        <x:v>Agilent Technologies, Inc.</x:v>
      </x:c>
      <x:c r="I2124" s="50" t="str">
        <x:v>Dako A/S</x:v>
      </x:c>
      <x:c r="J2124" s="50" t="n">
        <x:v>2012</x:v>
      </x:c>
      <x:c r="K2124" s="50" t="n">
        <x:v>-2</x:v>
      </x:c>
      <x:c r="L2124" s="50" t="n">
        <x:v>2010</x:v>
      </x:c>
      <x:c r="M2124" s="50" t="n">
        <x:v>0</x:v>
      </x:c>
      <x:c r="N2124" s="50" t="n">
        <x:v>0</x:v>
      </x:c>
      <x:c r="O2124" s="52" t="str">
        <x:f>IF($F2124="","",$F2124*$M2124)</x:f>
      </x:c>
      <x:c r="P2124" s="54" t="str">
        <x:f>IF('Deal_Master_Wide'!$BQ$306="","",'Deal_Master_Wide'!$BQ$306)</x:f>
      </x:c>
      <x:c r="Q2124" s="54" t="str">
        <x:f>IF('Deal_Master_Wide'!$BX$306="","",'Deal_Master_Wide'!$BX$306)</x:f>
      </x:c>
      <x:c r="R2124" s="54" t="str">
        <x:f>IF('Deal_Master_Wide'!$CE$306="","",'Deal_Master_Wide'!$CE$306)</x:f>
      </x:c>
      <x:c r="S2124" s="54" t="str">
        <x:f>IF('Deal_Master_Wide'!$CL$306="","",'Deal_Master_Wide'!$CL$306)</x:f>
      </x:c>
      <x:c r="T2124" s="54" t="str">
        <x:f>IF('Deal_Master_Wide'!$CS$306="","",'Deal_Master_Wide'!$CS$306)</x:f>
      </x:c>
      <x:c r="U2124" s="54" t="str">
        <x:f>IF('Deal_Master_Wide'!$CZ$306="","",'Deal_Master_Wide'!$CZ$306)</x:f>
      </x:c>
      <x:c r="V2124" s="56" t="str">
        <x:f>IF('Deal_Master_Wide'!$DG$306="","",'Deal_Master_Wide'!$DG$306)</x:f>
      </x:c>
      <x:c r="W2124" s="56" t="str">
        <x:f>IF('Deal_Master_Wide'!$DN$306="","",'Deal_Master_Wide'!$DN$306)</x:f>
      </x:c>
      <x:c r="X2124" s="56" t="str">
        <x:f>IF('Deal_Master_Wide'!$DU$306="","",'Deal_Master_Wide'!$DU$306)</x:f>
      </x:c>
      <x:c r="Y2124" s="118" t="str">
        <x:f>IF('Deal_Master_Wide'!$EB$306="","",'Deal_Master_Wide'!$EB$306)</x:f>
      </x:c>
      <x:c r="Z2124" s="118" t="str">
        <x:f>IF('Deal_Master_Wide'!$EI$306="","",'Deal_Master_Wide'!$EI$306)</x:f>
      </x:c>
      <x:c r="AA2124" s="52" t="str">
        <x:f>IF('Deal_Master_Wide'!$AL$306="","",'Deal_Master_Wide'!$AL$306)</x:f>
        <x:v>Unknown</x:v>
      </x:c>
      <x:c r="AB2124" s="54" t="n">
        <x:f>IF('Deal_Master_Wide'!$AF$306="","",'Deal_Master_Wide'!$AF$306)</x:f>
        <x:v>2200</x:v>
      </x:c>
      <x:c r="AC2124" s="52" t="str">
        <x:f>IF(COUNT($P2124,$Q2124,$R2124,$S2124,$T2124,$U2124,$V2124,$W2124,$X2124)=9,"Yes","No")</x:f>
        <x:v>No</x:v>
      </x:c>
      <x:c r="AD2124" s="52" t="str">
        <x:f>IF(COUNT($Y2124,$Z2124)=2,"Yes","No")</x:f>
        <x:v>No</x:v>
      </x:c>
      <x:c r="AE2124" s="50" t="str"/>
      <x:c r="AF2124" t="str"/>
    </x:row>
    <x:row r="2125" ht="20" customHeight="1">
      <x:c r="A2125" s="50" t="str">
        <x:v>CTL-0304</x:v>
      </x:c>
      <x:c r="B2125" s="50" t="str">
        <x:v>Candidate alternative-rationale group</x:v>
      </x:c>
      <x:c r="C2125" s="52" t="str">
        <x:f>IF('Deal_Master_Wide'!$AU$306="","",'Deal_Master_Wide'!$AU$306)</x:f>
        <x:v>Not reviewed</x:v>
      </x:c>
      <x:c r="D2125" s="52" t="str">
        <x:f>IF('Deal_Master_Wide'!$AV$306="","",'Deal_Master_Wide'!$AV$306)</x:f>
        <x:v>Not assessed</x:v>
      </x:c>
      <x:c r="E2125" s="50" t="n">
        <x:v>0</x:v>
      </x:c>
      <x:c r="F2125" s="52" t="str">
        <x:f>IF(OR($C2125="High-confidence innovation-driven",$C2125="Medium-confidence innovation-driven"),1,IF($C2125="Clear alternative-rationale",0,""))</x:f>
      </x:c>
      <x:c r="G2125" s="52" t="str">
        <x:f>IF('Deal_Master_Wide'!$M$306="","",'Deal_Master_Wide'!$M$306)</x:f>
        <x:v>Review</x:v>
      </x:c>
      <x:c r="H2125" s="50" t="str">
        <x:v>Agilent Technologies, Inc.</x:v>
      </x:c>
      <x:c r="I2125" s="50" t="str">
        <x:v>Dako A/S</x:v>
      </x:c>
      <x:c r="J2125" s="50" t="n">
        <x:v>2012</x:v>
      </x:c>
      <x:c r="K2125" s="50" t="n">
        <x:v>-1</x:v>
      </x:c>
      <x:c r="L2125" s="50" t="n">
        <x:v>2011</x:v>
      </x:c>
      <x:c r="M2125" s="50" t="n">
        <x:v>0</x:v>
      </x:c>
      <x:c r="N2125" s="50" t="n">
        <x:v>0</x:v>
      </x:c>
      <x:c r="O2125" s="52" t="str">
        <x:f>IF($F2125="","",$F2125*$M2125)</x:f>
      </x:c>
      <x:c r="P2125" s="54" t="str">
        <x:f>IF('Deal_Master_Wide'!$BR$306="","",'Deal_Master_Wide'!$BR$306)</x:f>
      </x:c>
      <x:c r="Q2125" s="54" t="str">
        <x:f>IF('Deal_Master_Wide'!$BY$306="","",'Deal_Master_Wide'!$BY$306)</x:f>
      </x:c>
      <x:c r="R2125" s="54" t="str">
        <x:f>IF('Deal_Master_Wide'!$CF$306="","",'Deal_Master_Wide'!$CF$306)</x:f>
      </x:c>
      <x:c r="S2125" s="54" t="str">
        <x:f>IF('Deal_Master_Wide'!$CM$306="","",'Deal_Master_Wide'!$CM$306)</x:f>
      </x:c>
      <x:c r="T2125" s="54" t="str">
        <x:f>IF('Deal_Master_Wide'!$CT$306="","",'Deal_Master_Wide'!$CT$306)</x:f>
      </x:c>
      <x:c r="U2125" s="54" t="str">
        <x:f>IF('Deal_Master_Wide'!$DA$306="","",'Deal_Master_Wide'!$DA$306)</x:f>
      </x:c>
      <x:c r="V2125" s="56" t="str">
        <x:f>IF('Deal_Master_Wide'!$DH$306="","",'Deal_Master_Wide'!$DH$306)</x:f>
      </x:c>
      <x:c r="W2125" s="56" t="str">
        <x:f>IF('Deal_Master_Wide'!$DO$306="","",'Deal_Master_Wide'!$DO$306)</x:f>
      </x:c>
      <x:c r="X2125" s="56" t="str">
        <x:f>IF('Deal_Master_Wide'!$DV$306="","",'Deal_Master_Wide'!$DV$306)</x:f>
      </x:c>
      <x:c r="Y2125" s="118" t="str">
        <x:f>IF('Deal_Master_Wide'!$EC$306="","",'Deal_Master_Wide'!$EC$306)</x:f>
      </x:c>
      <x:c r="Z2125" s="118" t="str">
        <x:f>IF('Deal_Master_Wide'!$EJ$306="","",'Deal_Master_Wide'!$EJ$306)</x:f>
      </x:c>
      <x:c r="AA2125" s="52" t="str">
        <x:f>IF('Deal_Master_Wide'!$AL$306="","",'Deal_Master_Wide'!$AL$306)</x:f>
        <x:v>Unknown</x:v>
      </x:c>
      <x:c r="AB2125" s="54" t="n">
        <x:f>IF('Deal_Master_Wide'!$AF$306="","",'Deal_Master_Wide'!$AF$306)</x:f>
        <x:v>2200</x:v>
      </x:c>
      <x:c r="AC2125" s="52" t="str">
        <x:f>IF(COUNT($P2125,$Q2125,$R2125,$S2125,$T2125,$U2125,$V2125,$W2125,$X2125)=9,"Yes","No")</x:f>
        <x:v>No</x:v>
      </x:c>
      <x:c r="AD2125" s="52" t="str">
        <x:f>IF(COUNT($Y2125,$Z2125)=2,"Yes","No")</x:f>
        <x:v>No</x:v>
      </x:c>
      <x:c r="AE2125" s="50" t="str"/>
      <x:c r="AF2125" t="str"/>
    </x:row>
    <x:row r="2126" ht="20" customHeight="1">
      <x:c r="A2126" s="50" t="str">
        <x:v>CTL-0304</x:v>
      </x:c>
      <x:c r="B2126" s="50" t="str">
        <x:v>Candidate alternative-rationale group</x:v>
      </x:c>
      <x:c r="C2126" s="52" t="str">
        <x:f>IF('Deal_Master_Wide'!$AU$306="","",'Deal_Master_Wide'!$AU$306)</x:f>
        <x:v>Not reviewed</x:v>
      </x:c>
      <x:c r="D2126" s="52" t="str">
        <x:f>IF('Deal_Master_Wide'!$AV$306="","",'Deal_Master_Wide'!$AV$306)</x:f>
        <x:v>Not assessed</x:v>
      </x:c>
      <x:c r="E2126" s="50" t="n">
        <x:v>0</x:v>
      </x:c>
      <x:c r="F2126" s="52" t="str">
        <x:f>IF(OR($C2126="High-confidence innovation-driven",$C2126="Medium-confidence innovation-driven"),1,IF($C2126="Clear alternative-rationale",0,""))</x:f>
      </x:c>
      <x:c r="G2126" s="52" t="str">
        <x:f>IF('Deal_Master_Wide'!$M$306="","",'Deal_Master_Wide'!$M$306)</x:f>
        <x:v>Review</x:v>
      </x:c>
      <x:c r="H2126" s="50" t="str">
        <x:v>Agilent Technologies, Inc.</x:v>
      </x:c>
      <x:c r="I2126" s="50" t="str">
        <x:v>Dako A/S</x:v>
      </x:c>
      <x:c r="J2126" s="50" t="n">
        <x:v>2012</x:v>
      </x:c>
      <x:c r="K2126" s="50" t="n">
        <x:v>0</x:v>
      </x:c>
      <x:c r="L2126" s="50" t="n">
        <x:v>2012</x:v>
      </x:c>
      <x:c r="M2126" s="50" t="n">
        <x:v>0</x:v>
      </x:c>
      <x:c r="N2126" s="50" t="n">
        <x:v>1</x:v>
      </x:c>
      <x:c r="O2126" s="52" t="str">
        <x:f>IF($F2126="","",$F2126*$M2126)</x:f>
      </x:c>
      <x:c r="P2126" s="54" t="str">
        <x:f>IF('Deal_Master_Wide'!$BS$306="","",'Deal_Master_Wide'!$BS$306)</x:f>
      </x:c>
      <x:c r="Q2126" s="54" t="str">
        <x:f>IF('Deal_Master_Wide'!$BZ$306="","",'Deal_Master_Wide'!$BZ$306)</x:f>
      </x:c>
      <x:c r="R2126" s="54" t="str">
        <x:f>IF('Deal_Master_Wide'!$CG$306="","",'Deal_Master_Wide'!$CG$306)</x:f>
      </x:c>
      <x:c r="S2126" s="54" t="str">
        <x:f>IF('Deal_Master_Wide'!$CN$306="","",'Deal_Master_Wide'!$CN$306)</x:f>
      </x:c>
      <x:c r="T2126" s="54" t="str">
        <x:f>IF('Deal_Master_Wide'!$CU$306="","",'Deal_Master_Wide'!$CU$306)</x:f>
      </x:c>
      <x:c r="U2126" s="54" t="str">
        <x:f>IF('Deal_Master_Wide'!$DB$306="","",'Deal_Master_Wide'!$DB$306)</x:f>
      </x:c>
      <x:c r="V2126" s="56" t="str">
        <x:f>IF('Deal_Master_Wide'!$DI$306="","",'Deal_Master_Wide'!$DI$306)</x:f>
      </x:c>
      <x:c r="W2126" s="56" t="str">
        <x:f>IF('Deal_Master_Wide'!$DP$306="","",'Deal_Master_Wide'!$DP$306)</x:f>
      </x:c>
      <x:c r="X2126" s="56" t="str">
        <x:f>IF('Deal_Master_Wide'!$DW$306="","",'Deal_Master_Wide'!$DW$306)</x:f>
      </x:c>
      <x:c r="Y2126" s="118" t="str">
        <x:f>IF('Deal_Master_Wide'!$ED$306="","",'Deal_Master_Wide'!$ED$306)</x:f>
      </x:c>
      <x:c r="Z2126" s="118" t="str">
        <x:f>IF('Deal_Master_Wide'!$EK$306="","",'Deal_Master_Wide'!$EK$306)</x:f>
      </x:c>
      <x:c r="AA2126" s="52" t="str">
        <x:f>IF('Deal_Master_Wide'!$AL$306="","",'Deal_Master_Wide'!$AL$306)</x:f>
        <x:v>Unknown</x:v>
      </x:c>
      <x:c r="AB2126" s="54" t="n">
        <x:f>IF('Deal_Master_Wide'!$AF$306="","",'Deal_Master_Wide'!$AF$306)</x:f>
        <x:v>2200</x:v>
      </x:c>
      <x:c r="AC2126" s="52" t="str">
        <x:f>IF(COUNT($P2126,$Q2126,$R2126,$S2126,$T2126,$U2126,$V2126,$W2126,$X2126)=9,"Yes","No")</x:f>
        <x:v>No</x:v>
      </x:c>
      <x:c r="AD2126" s="52" t="str">
        <x:f>IF(COUNT($Y2126,$Z2126)=2,"Yes","No")</x:f>
        <x:v>No</x:v>
      </x:c>
      <x:c r="AE2126" s="50" t="str"/>
      <x:c r="AF2126" t="str"/>
    </x:row>
    <x:row r="2127" ht="20" customHeight="1">
      <x:c r="A2127" s="50" t="str">
        <x:v>CTL-0304</x:v>
      </x:c>
      <x:c r="B2127" s="50" t="str">
        <x:v>Candidate alternative-rationale group</x:v>
      </x:c>
      <x:c r="C2127" s="52" t="str">
        <x:f>IF('Deal_Master_Wide'!$AU$306="","",'Deal_Master_Wide'!$AU$306)</x:f>
        <x:v>Not reviewed</x:v>
      </x:c>
      <x:c r="D2127" s="52" t="str">
        <x:f>IF('Deal_Master_Wide'!$AV$306="","",'Deal_Master_Wide'!$AV$306)</x:f>
        <x:v>Not assessed</x:v>
      </x:c>
      <x:c r="E2127" s="50" t="n">
        <x:v>0</x:v>
      </x:c>
      <x:c r="F2127" s="52" t="str">
        <x:f>IF(OR($C2127="High-confidence innovation-driven",$C2127="Medium-confidence innovation-driven"),1,IF($C2127="Clear alternative-rationale",0,""))</x:f>
      </x:c>
      <x:c r="G2127" s="52" t="str">
        <x:f>IF('Deal_Master_Wide'!$M$306="","",'Deal_Master_Wide'!$M$306)</x:f>
        <x:v>Review</x:v>
      </x:c>
      <x:c r="H2127" s="50" t="str">
        <x:v>Agilent Technologies, Inc.</x:v>
      </x:c>
      <x:c r="I2127" s="50" t="str">
        <x:v>Dako A/S</x:v>
      </x:c>
      <x:c r="J2127" s="50" t="n">
        <x:v>2012</x:v>
      </x:c>
      <x:c r="K2127" s="50" t="n">
        <x:v>1</x:v>
      </x:c>
      <x:c r="L2127" s="50" t="n">
        <x:v>2013</x:v>
      </x:c>
      <x:c r="M2127" s="50" t="n">
        <x:v>1</x:v>
      </x:c>
      <x:c r="N2127" s="50" t="n">
        <x:v>1</x:v>
      </x:c>
      <x:c r="O2127" s="52" t="str">
        <x:f>IF($F2127="","",$F2127*$M2127)</x:f>
      </x:c>
      <x:c r="P2127" s="54" t="str">
        <x:f>IF('Deal_Master_Wide'!$BT$306="","",'Deal_Master_Wide'!$BT$306)</x:f>
      </x:c>
      <x:c r="Q2127" s="54" t="str">
        <x:f>IF('Deal_Master_Wide'!$CA$306="","",'Deal_Master_Wide'!$CA$306)</x:f>
      </x:c>
      <x:c r="R2127" s="54" t="str">
        <x:f>IF('Deal_Master_Wide'!$CH$306="","",'Deal_Master_Wide'!$CH$306)</x:f>
      </x:c>
      <x:c r="S2127" s="54" t="str">
        <x:f>IF('Deal_Master_Wide'!$CO$306="","",'Deal_Master_Wide'!$CO$306)</x:f>
      </x:c>
      <x:c r="T2127" s="54" t="str">
        <x:f>IF('Deal_Master_Wide'!$CV$306="","",'Deal_Master_Wide'!$CV$306)</x:f>
      </x:c>
      <x:c r="U2127" s="54" t="str">
        <x:f>IF('Deal_Master_Wide'!$DC$306="","",'Deal_Master_Wide'!$DC$306)</x:f>
      </x:c>
      <x:c r="V2127" s="56" t="str">
        <x:f>IF('Deal_Master_Wide'!$DJ$306="","",'Deal_Master_Wide'!$DJ$306)</x:f>
      </x:c>
      <x:c r="W2127" s="56" t="str">
        <x:f>IF('Deal_Master_Wide'!$DQ$306="","",'Deal_Master_Wide'!$DQ$306)</x:f>
      </x:c>
      <x:c r="X2127" s="56" t="str">
        <x:f>IF('Deal_Master_Wide'!$DX$306="","",'Deal_Master_Wide'!$DX$306)</x:f>
      </x:c>
      <x:c r="Y2127" s="118" t="str">
        <x:f>IF('Deal_Master_Wide'!$EE$306="","",'Deal_Master_Wide'!$EE$306)</x:f>
      </x:c>
      <x:c r="Z2127" s="118" t="str">
        <x:f>IF('Deal_Master_Wide'!$EL$306="","",'Deal_Master_Wide'!$EL$306)</x:f>
      </x:c>
      <x:c r="AA2127" s="52" t="str">
        <x:f>IF('Deal_Master_Wide'!$AL$306="","",'Deal_Master_Wide'!$AL$306)</x:f>
        <x:v>Unknown</x:v>
      </x:c>
      <x:c r="AB2127" s="54" t="n">
        <x:f>IF('Deal_Master_Wide'!$AF$306="","",'Deal_Master_Wide'!$AF$306)</x:f>
        <x:v>2200</x:v>
      </x:c>
      <x:c r="AC2127" s="52" t="str">
        <x:f>IF(COUNT($P2127,$Q2127,$R2127,$S2127,$T2127,$U2127,$V2127,$W2127,$X2127)=9,"Yes","No")</x:f>
        <x:v>No</x:v>
      </x:c>
      <x:c r="AD2127" s="52" t="str">
        <x:f>IF(COUNT($Y2127,$Z2127)=2,"Yes","No")</x:f>
        <x:v>No</x:v>
      </x:c>
      <x:c r="AE2127" s="50" t="str"/>
      <x:c r="AF2127" t="str"/>
    </x:row>
    <x:row r="2128" ht="20" customHeight="1">
      <x:c r="A2128" s="50" t="str">
        <x:v>CTL-0304</x:v>
      </x:c>
      <x:c r="B2128" s="50" t="str">
        <x:v>Candidate alternative-rationale group</x:v>
      </x:c>
      <x:c r="C2128" s="52" t="str">
        <x:f>IF('Deal_Master_Wide'!$AU$306="","",'Deal_Master_Wide'!$AU$306)</x:f>
        <x:v>Not reviewed</x:v>
      </x:c>
      <x:c r="D2128" s="52" t="str">
        <x:f>IF('Deal_Master_Wide'!$AV$306="","",'Deal_Master_Wide'!$AV$306)</x:f>
        <x:v>Not assessed</x:v>
      </x:c>
      <x:c r="E2128" s="50" t="n">
        <x:v>0</x:v>
      </x:c>
      <x:c r="F2128" s="52" t="str">
        <x:f>IF(OR($C2128="High-confidence innovation-driven",$C2128="Medium-confidence innovation-driven"),1,IF($C2128="Clear alternative-rationale",0,""))</x:f>
      </x:c>
      <x:c r="G2128" s="52" t="str">
        <x:f>IF('Deal_Master_Wide'!$M$306="","",'Deal_Master_Wide'!$M$306)</x:f>
        <x:v>Review</x:v>
      </x:c>
      <x:c r="H2128" s="50" t="str">
        <x:v>Agilent Technologies, Inc.</x:v>
      </x:c>
      <x:c r="I2128" s="50" t="str">
        <x:v>Dako A/S</x:v>
      </x:c>
      <x:c r="J2128" s="50" t="n">
        <x:v>2012</x:v>
      </x:c>
      <x:c r="K2128" s="50" t="n">
        <x:v>2</x:v>
      </x:c>
      <x:c r="L2128" s="50" t="n">
        <x:v>2014</x:v>
      </x:c>
      <x:c r="M2128" s="50" t="n">
        <x:v>1</x:v>
      </x:c>
      <x:c r="N2128" s="50" t="n">
        <x:v>1</x:v>
      </x:c>
      <x:c r="O2128" s="52" t="str">
        <x:f>IF($F2128="","",$F2128*$M2128)</x:f>
      </x:c>
      <x:c r="P2128" s="54" t="str">
        <x:f>IF('Deal_Master_Wide'!$BU$306="","",'Deal_Master_Wide'!$BU$306)</x:f>
      </x:c>
      <x:c r="Q2128" s="54" t="str">
        <x:f>IF('Deal_Master_Wide'!$CB$306="","",'Deal_Master_Wide'!$CB$306)</x:f>
      </x:c>
      <x:c r="R2128" s="54" t="str">
        <x:f>IF('Deal_Master_Wide'!$CI$306="","",'Deal_Master_Wide'!$CI$306)</x:f>
      </x:c>
      <x:c r="S2128" s="54" t="str">
        <x:f>IF('Deal_Master_Wide'!$CP$306="","",'Deal_Master_Wide'!$CP$306)</x:f>
      </x:c>
      <x:c r="T2128" s="54" t="str">
        <x:f>IF('Deal_Master_Wide'!$CW$306="","",'Deal_Master_Wide'!$CW$306)</x:f>
      </x:c>
      <x:c r="U2128" s="54" t="str">
        <x:f>IF('Deal_Master_Wide'!$DD$306="","",'Deal_Master_Wide'!$DD$306)</x:f>
      </x:c>
      <x:c r="V2128" s="56" t="str">
        <x:f>IF('Deal_Master_Wide'!$DK$306="","",'Deal_Master_Wide'!$DK$306)</x:f>
      </x:c>
      <x:c r="W2128" s="56" t="str">
        <x:f>IF('Deal_Master_Wide'!$DR$306="","",'Deal_Master_Wide'!$DR$306)</x:f>
      </x:c>
      <x:c r="X2128" s="56" t="str">
        <x:f>IF('Deal_Master_Wide'!$DY$306="","",'Deal_Master_Wide'!$DY$306)</x:f>
      </x:c>
      <x:c r="Y2128" s="118" t="str">
        <x:f>IF('Deal_Master_Wide'!$EF$306="","",'Deal_Master_Wide'!$EF$306)</x:f>
      </x:c>
      <x:c r="Z2128" s="118" t="str">
        <x:f>IF('Deal_Master_Wide'!$EM$306="","",'Deal_Master_Wide'!$EM$306)</x:f>
      </x:c>
      <x:c r="AA2128" s="52" t="str">
        <x:f>IF('Deal_Master_Wide'!$AL$306="","",'Deal_Master_Wide'!$AL$306)</x:f>
        <x:v>Unknown</x:v>
      </x:c>
      <x:c r="AB2128" s="54" t="n">
        <x:f>IF('Deal_Master_Wide'!$AF$306="","",'Deal_Master_Wide'!$AF$306)</x:f>
        <x:v>2200</x:v>
      </x:c>
      <x:c r="AC2128" s="52" t="str">
        <x:f>IF(COUNT($P2128,$Q2128,$R2128,$S2128,$T2128,$U2128,$V2128,$W2128,$X2128)=9,"Yes","No")</x:f>
        <x:v>No</x:v>
      </x:c>
      <x:c r="AD2128" s="52" t="str">
        <x:f>IF(COUNT($Y2128,$Z2128)=2,"Yes","No")</x:f>
        <x:v>No</x:v>
      </x:c>
      <x:c r="AE2128" s="50" t="str"/>
      <x:c r="AF2128" t="str"/>
    </x:row>
    <x:row r="2129" ht="20" customHeight="1">
      <x:c r="A2129" s="50" t="str">
        <x:v>CTL-0304</x:v>
      </x:c>
      <x:c r="B2129" s="50" t="str">
        <x:v>Candidate alternative-rationale group</x:v>
      </x:c>
      <x:c r="C2129" s="52" t="str">
        <x:f>IF('Deal_Master_Wide'!$AU$306="","",'Deal_Master_Wide'!$AU$306)</x:f>
        <x:v>Not reviewed</x:v>
      </x:c>
      <x:c r="D2129" s="52" t="str">
        <x:f>IF('Deal_Master_Wide'!$AV$306="","",'Deal_Master_Wide'!$AV$306)</x:f>
        <x:v>Not assessed</x:v>
      </x:c>
      <x:c r="E2129" s="50" t="n">
        <x:v>0</x:v>
      </x:c>
      <x:c r="F2129" s="52" t="str">
        <x:f>IF(OR($C2129="High-confidence innovation-driven",$C2129="Medium-confidence innovation-driven"),1,IF($C2129="Clear alternative-rationale",0,""))</x:f>
      </x:c>
      <x:c r="G2129" s="52" t="str">
        <x:f>IF('Deal_Master_Wide'!$M$306="","",'Deal_Master_Wide'!$M$306)</x:f>
        <x:v>Review</x:v>
      </x:c>
      <x:c r="H2129" s="50" t="str">
        <x:v>Agilent Technologies, Inc.</x:v>
      </x:c>
      <x:c r="I2129" s="50" t="str">
        <x:v>Dako A/S</x:v>
      </x:c>
      <x:c r="J2129" s="50" t="n">
        <x:v>2012</x:v>
      </x:c>
      <x:c r="K2129" s="50" t="n">
        <x:v>3</x:v>
      </x:c>
      <x:c r="L2129" s="50" t="n">
        <x:v>2015</x:v>
      </x:c>
      <x:c r="M2129" s="50" t="n">
        <x:v>1</x:v>
      </x:c>
      <x:c r="N2129" s="50" t="n">
        <x:v>1</x:v>
      </x:c>
      <x:c r="O2129" s="52" t="str">
        <x:f>IF($F2129="","",$F2129*$M2129)</x:f>
      </x:c>
      <x:c r="P2129" s="54" t="str">
        <x:f>IF('Deal_Master_Wide'!$BV$306="","",'Deal_Master_Wide'!$BV$306)</x:f>
      </x:c>
      <x:c r="Q2129" s="54" t="str">
        <x:f>IF('Deal_Master_Wide'!$CC$306="","",'Deal_Master_Wide'!$CC$306)</x:f>
      </x:c>
      <x:c r="R2129" s="54" t="str">
        <x:f>IF('Deal_Master_Wide'!$CJ$306="","",'Deal_Master_Wide'!$CJ$306)</x:f>
      </x:c>
      <x:c r="S2129" s="54" t="str">
        <x:f>IF('Deal_Master_Wide'!$CQ$306="","",'Deal_Master_Wide'!$CQ$306)</x:f>
      </x:c>
      <x:c r="T2129" s="54" t="str">
        <x:f>IF('Deal_Master_Wide'!$CX$306="","",'Deal_Master_Wide'!$CX$306)</x:f>
      </x:c>
      <x:c r="U2129" s="54" t="str">
        <x:f>IF('Deal_Master_Wide'!$DE$306="","",'Deal_Master_Wide'!$DE$306)</x:f>
      </x:c>
      <x:c r="V2129" s="56" t="str">
        <x:f>IF('Deal_Master_Wide'!$DL$306="","",'Deal_Master_Wide'!$DL$306)</x:f>
      </x:c>
      <x:c r="W2129" s="56" t="str">
        <x:f>IF('Deal_Master_Wide'!$DS$306="","",'Deal_Master_Wide'!$DS$306)</x:f>
      </x:c>
      <x:c r="X2129" s="56" t="str">
        <x:f>IF('Deal_Master_Wide'!$DZ$306="","",'Deal_Master_Wide'!$DZ$306)</x:f>
      </x:c>
      <x:c r="Y2129" s="118" t="str">
        <x:f>IF('Deal_Master_Wide'!$EG$306="","",'Deal_Master_Wide'!$EG$306)</x:f>
      </x:c>
      <x:c r="Z2129" s="118" t="str">
        <x:f>IF('Deal_Master_Wide'!$EN$306="","",'Deal_Master_Wide'!$EN$306)</x:f>
      </x:c>
      <x:c r="AA2129" s="52" t="str">
        <x:f>IF('Deal_Master_Wide'!$AL$306="","",'Deal_Master_Wide'!$AL$306)</x:f>
        <x:v>Unknown</x:v>
      </x:c>
      <x:c r="AB2129" s="54" t="n">
        <x:f>IF('Deal_Master_Wide'!$AF$306="","",'Deal_Master_Wide'!$AF$306)</x:f>
        <x:v>2200</x:v>
      </x:c>
      <x:c r="AC2129" s="52" t="str">
        <x:f>IF(COUNT($P2129,$Q2129,$R2129,$S2129,$T2129,$U2129,$V2129,$W2129,$X2129)=9,"Yes","No")</x:f>
        <x:v>No</x:v>
      </x:c>
      <x:c r="AD2129" s="52" t="str">
        <x:f>IF(COUNT($Y2129,$Z2129)=2,"Yes","No")</x:f>
        <x:v>No</x:v>
      </x:c>
      <x:c r="AE2129" s="50" t="str"/>
      <x:c r="AF2129" t="str"/>
    </x:row>
    <x:row r="2130" ht="20" customHeight="1">
      <x:c r="A2130" s="50" t="str">
        <x:v>CTL-0305</x:v>
      </x:c>
      <x:c r="B2130" s="50" t="str">
        <x:v>Candidate alternative-rationale group</x:v>
      </x:c>
      <x:c r="C2130" s="52" t="str">
        <x:f>IF('Deal_Master_Wide'!$AU$307="","",'Deal_Master_Wide'!$AU$307)</x:f>
        <x:v>Not reviewed</x:v>
      </x:c>
      <x:c r="D2130" s="52" t="str">
        <x:f>IF('Deal_Master_Wide'!$AV$307="","",'Deal_Master_Wide'!$AV$307)</x:f>
        <x:v>Not assessed</x:v>
      </x:c>
      <x:c r="E2130" s="50" t="n">
        <x:v>0</x:v>
      </x:c>
      <x:c r="F2130" s="52" t="str">
        <x:f>IF(OR($C2130="High-confidence innovation-driven",$C2130="Medium-confidence innovation-driven"),1,IF($C2130="Clear alternative-rationale",0,""))</x:f>
      </x:c>
      <x:c r="G2130" s="52" t="str">
        <x:f>IF('Deal_Master_Wide'!$M$307="","",'Deal_Master_Wide'!$M$307)</x:f>
        <x:v>Review</x:v>
      </x:c>
      <x:c r="H2130" s="50" t="str">
        <x:v>Active Assistance</x:v>
      </x:c>
      <x:c r="I2130" s="50" t="str">
        <x:v>Neural Pathways (UK) Ltd.</x:v>
      </x:c>
      <x:c r="J2130" s="50" t="n">
        <x:v>2012</x:v>
      </x:c>
      <x:c r="K2130" s="50" t="n">
        <x:v>-3</x:v>
      </x:c>
      <x:c r="L2130" s="50" t="n">
        <x:v>2009</x:v>
      </x:c>
      <x:c r="M2130" s="50" t="n">
        <x:v>0</x:v>
      </x:c>
      <x:c r="N2130" s="50" t="n">
        <x:v>0</x:v>
      </x:c>
      <x:c r="O2130" s="52" t="str">
        <x:f>IF($F2130="","",$F2130*$M2130)</x:f>
      </x:c>
      <x:c r="P2130" s="54" t="str">
        <x:f>IF('Deal_Master_Wide'!$BP$307="","",'Deal_Master_Wide'!$BP$307)</x:f>
      </x:c>
      <x:c r="Q2130" s="54" t="str">
        <x:f>IF('Deal_Master_Wide'!$BW$307="","",'Deal_Master_Wide'!$BW$307)</x:f>
      </x:c>
      <x:c r="R2130" s="54" t="str">
        <x:f>IF('Deal_Master_Wide'!$CD$307="","",'Deal_Master_Wide'!$CD$307)</x:f>
      </x:c>
      <x:c r="S2130" s="54" t="str">
        <x:f>IF('Deal_Master_Wide'!$CK$307="","",'Deal_Master_Wide'!$CK$307)</x:f>
      </x:c>
      <x:c r="T2130" s="54" t="str">
        <x:f>IF('Deal_Master_Wide'!$CR$307="","",'Deal_Master_Wide'!$CR$307)</x:f>
      </x:c>
      <x:c r="U2130" s="54" t="str">
        <x:f>IF('Deal_Master_Wide'!$CY$307="","",'Deal_Master_Wide'!$CY$307)</x:f>
      </x:c>
      <x:c r="V2130" s="56" t="str">
        <x:f>IF('Deal_Master_Wide'!$DF$307="","",'Deal_Master_Wide'!$DF$307)</x:f>
      </x:c>
      <x:c r="W2130" s="56" t="str">
        <x:f>IF('Deal_Master_Wide'!$DM$307="","",'Deal_Master_Wide'!$DM$307)</x:f>
      </x:c>
      <x:c r="X2130" s="56" t="str">
        <x:f>IF('Deal_Master_Wide'!$DT$307="","",'Deal_Master_Wide'!$DT$307)</x:f>
      </x:c>
      <x:c r="Y2130" s="118" t="str">
        <x:f>IF('Deal_Master_Wide'!$EA$307="","",'Deal_Master_Wide'!$EA$307)</x:f>
      </x:c>
      <x:c r="Z2130" s="118" t="str">
        <x:f>IF('Deal_Master_Wide'!$EH$307="","",'Deal_Master_Wide'!$EH$307)</x:f>
      </x:c>
      <x:c r="AA2130" s="52" t="str">
        <x:f>IF('Deal_Master_Wide'!$AL$307="","",'Deal_Master_Wide'!$AL$307)</x:f>
        <x:v>Unknown</x:v>
      </x:c>
      <x:c r="AB2130" s="54" t="str">
        <x:f>IF('Deal_Master_Wide'!$AF$307="","",'Deal_Master_Wide'!$AF$307)</x:f>
      </x:c>
      <x:c r="AC2130" s="52" t="str">
        <x:f>IF(COUNT($P2130,$Q2130,$R2130,$S2130,$T2130,$U2130,$V2130,$W2130,$X2130)=9,"Yes","No")</x:f>
        <x:v>No</x:v>
      </x:c>
      <x:c r="AD2130" s="52" t="str">
        <x:f>IF(COUNT($Y2130,$Z2130)=2,"Yes","No")</x:f>
        <x:v>No</x:v>
      </x:c>
      <x:c r="AE2130" s="50" t="str"/>
      <x:c r="AF2130" t="str"/>
    </x:row>
    <x:row r="2131" ht="20" customHeight="1">
      <x:c r="A2131" s="50" t="str">
        <x:v>CTL-0305</x:v>
      </x:c>
      <x:c r="B2131" s="50" t="str">
        <x:v>Candidate alternative-rationale group</x:v>
      </x:c>
      <x:c r="C2131" s="52" t="str">
        <x:f>IF('Deal_Master_Wide'!$AU$307="","",'Deal_Master_Wide'!$AU$307)</x:f>
        <x:v>Not reviewed</x:v>
      </x:c>
      <x:c r="D2131" s="52" t="str">
        <x:f>IF('Deal_Master_Wide'!$AV$307="","",'Deal_Master_Wide'!$AV$307)</x:f>
        <x:v>Not assessed</x:v>
      </x:c>
      <x:c r="E2131" s="50" t="n">
        <x:v>0</x:v>
      </x:c>
      <x:c r="F2131" s="52" t="str">
        <x:f>IF(OR($C2131="High-confidence innovation-driven",$C2131="Medium-confidence innovation-driven"),1,IF($C2131="Clear alternative-rationale",0,""))</x:f>
      </x:c>
      <x:c r="G2131" s="52" t="str">
        <x:f>IF('Deal_Master_Wide'!$M$307="","",'Deal_Master_Wide'!$M$307)</x:f>
        <x:v>Review</x:v>
      </x:c>
      <x:c r="H2131" s="50" t="str">
        <x:v>Active Assistance</x:v>
      </x:c>
      <x:c r="I2131" s="50" t="str">
        <x:v>Neural Pathways (UK) Ltd.</x:v>
      </x:c>
      <x:c r="J2131" s="50" t="n">
        <x:v>2012</x:v>
      </x:c>
      <x:c r="K2131" s="50" t="n">
        <x:v>-2</x:v>
      </x:c>
      <x:c r="L2131" s="50" t="n">
        <x:v>2010</x:v>
      </x:c>
      <x:c r="M2131" s="50" t="n">
        <x:v>0</x:v>
      </x:c>
      <x:c r="N2131" s="50" t="n">
        <x:v>0</x:v>
      </x:c>
      <x:c r="O2131" s="52" t="str">
        <x:f>IF($F2131="","",$F2131*$M2131)</x:f>
      </x:c>
      <x:c r="P2131" s="54" t="str">
        <x:f>IF('Deal_Master_Wide'!$BQ$307="","",'Deal_Master_Wide'!$BQ$307)</x:f>
      </x:c>
      <x:c r="Q2131" s="54" t="str">
        <x:f>IF('Deal_Master_Wide'!$BX$307="","",'Deal_Master_Wide'!$BX$307)</x:f>
      </x:c>
      <x:c r="R2131" s="54" t="str">
        <x:f>IF('Deal_Master_Wide'!$CE$307="","",'Deal_Master_Wide'!$CE$307)</x:f>
      </x:c>
      <x:c r="S2131" s="54" t="str">
        <x:f>IF('Deal_Master_Wide'!$CL$307="","",'Deal_Master_Wide'!$CL$307)</x:f>
      </x:c>
      <x:c r="T2131" s="54" t="str">
        <x:f>IF('Deal_Master_Wide'!$CS$307="","",'Deal_Master_Wide'!$CS$307)</x:f>
      </x:c>
      <x:c r="U2131" s="54" t="str">
        <x:f>IF('Deal_Master_Wide'!$CZ$307="","",'Deal_Master_Wide'!$CZ$307)</x:f>
      </x:c>
      <x:c r="V2131" s="56" t="str">
        <x:f>IF('Deal_Master_Wide'!$DG$307="","",'Deal_Master_Wide'!$DG$307)</x:f>
      </x:c>
      <x:c r="W2131" s="56" t="str">
        <x:f>IF('Deal_Master_Wide'!$DN$307="","",'Deal_Master_Wide'!$DN$307)</x:f>
      </x:c>
      <x:c r="X2131" s="56" t="str">
        <x:f>IF('Deal_Master_Wide'!$DU$307="","",'Deal_Master_Wide'!$DU$307)</x:f>
      </x:c>
      <x:c r="Y2131" s="118" t="str">
        <x:f>IF('Deal_Master_Wide'!$EB$307="","",'Deal_Master_Wide'!$EB$307)</x:f>
      </x:c>
      <x:c r="Z2131" s="118" t="str">
        <x:f>IF('Deal_Master_Wide'!$EI$307="","",'Deal_Master_Wide'!$EI$307)</x:f>
      </x:c>
      <x:c r="AA2131" s="52" t="str">
        <x:f>IF('Deal_Master_Wide'!$AL$307="","",'Deal_Master_Wide'!$AL$307)</x:f>
        <x:v>Unknown</x:v>
      </x:c>
      <x:c r="AB2131" s="54" t="str">
        <x:f>IF('Deal_Master_Wide'!$AF$307="","",'Deal_Master_Wide'!$AF$307)</x:f>
      </x:c>
      <x:c r="AC2131" s="52" t="str">
        <x:f>IF(COUNT($P2131,$Q2131,$R2131,$S2131,$T2131,$U2131,$V2131,$W2131,$X2131)=9,"Yes","No")</x:f>
        <x:v>No</x:v>
      </x:c>
      <x:c r="AD2131" s="52" t="str">
        <x:f>IF(COUNT($Y2131,$Z2131)=2,"Yes","No")</x:f>
        <x:v>No</x:v>
      </x:c>
      <x:c r="AE2131" s="50" t="str"/>
      <x:c r="AF2131" t="str"/>
    </x:row>
    <x:row r="2132" ht="20" customHeight="1">
      <x:c r="A2132" s="50" t="str">
        <x:v>CTL-0305</x:v>
      </x:c>
      <x:c r="B2132" s="50" t="str">
        <x:v>Candidate alternative-rationale group</x:v>
      </x:c>
      <x:c r="C2132" s="52" t="str">
        <x:f>IF('Deal_Master_Wide'!$AU$307="","",'Deal_Master_Wide'!$AU$307)</x:f>
        <x:v>Not reviewed</x:v>
      </x:c>
      <x:c r="D2132" s="52" t="str">
        <x:f>IF('Deal_Master_Wide'!$AV$307="","",'Deal_Master_Wide'!$AV$307)</x:f>
        <x:v>Not assessed</x:v>
      </x:c>
      <x:c r="E2132" s="50" t="n">
        <x:v>0</x:v>
      </x:c>
      <x:c r="F2132" s="52" t="str">
        <x:f>IF(OR($C2132="High-confidence innovation-driven",$C2132="Medium-confidence innovation-driven"),1,IF($C2132="Clear alternative-rationale",0,""))</x:f>
      </x:c>
      <x:c r="G2132" s="52" t="str">
        <x:f>IF('Deal_Master_Wide'!$M$307="","",'Deal_Master_Wide'!$M$307)</x:f>
        <x:v>Review</x:v>
      </x:c>
      <x:c r="H2132" s="50" t="str">
        <x:v>Active Assistance</x:v>
      </x:c>
      <x:c r="I2132" s="50" t="str">
        <x:v>Neural Pathways (UK) Ltd.</x:v>
      </x:c>
      <x:c r="J2132" s="50" t="n">
        <x:v>2012</x:v>
      </x:c>
      <x:c r="K2132" s="50" t="n">
        <x:v>-1</x:v>
      </x:c>
      <x:c r="L2132" s="50" t="n">
        <x:v>2011</x:v>
      </x:c>
      <x:c r="M2132" s="50" t="n">
        <x:v>0</x:v>
      </x:c>
      <x:c r="N2132" s="50" t="n">
        <x:v>0</x:v>
      </x:c>
      <x:c r="O2132" s="52" t="str">
        <x:f>IF($F2132="","",$F2132*$M2132)</x:f>
      </x:c>
      <x:c r="P2132" s="54" t="str">
        <x:f>IF('Deal_Master_Wide'!$BR$307="","",'Deal_Master_Wide'!$BR$307)</x:f>
      </x:c>
      <x:c r="Q2132" s="54" t="str">
        <x:f>IF('Deal_Master_Wide'!$BY$307="","",'Deal_Master_Wide'!$BY$307)</x:f>
      </x:c>
      <x:c r="R2132" s="54" t="str">
        <x:f>IF('Deal_Master_Wide'!$CF$307="","",'Deal_Master_Wide'!$CF$307)</x:f>
      </x:c>
      <x:c r="S2132" s="54" t="str">
        <x:f>IF('Deal_Master_Wide'!$CM$307="","",'Deal_Master_Wide'!$CM$307)</x:f>
      </x:c>
      <x:c r="T2132" s="54" t="str">
        <x:f>IF('Deal_Master_Wide'!$CT$307="","",'Deal_Master_Wide'!$CT$307)</x:f>
      </x:c>
      <x:c r="U2132" s="54" t="str">
        <x:f>IF('Deal_Master_Wide'!$DA$307="","",'Deal_Master_Wide'!$DA$307)</x:f>
      </x:c>
      <x:c r="V2132" s="56" t="str">
        <x:f>IF('Deal_Master_Wide'!$DH$307="","",'Deal_Master_Wide'!$DH$307)</x:f>
      </x:c>
      <x:c r="W2132" s="56" t="str">
        <x:f>IF('Deal_Master_Wide'!$DO$307="","",'Deal_Master_Wide'!$DO$307)</x:f>
      </x:c>
      <x:c r="X2132" s="56" t="str">
        <x:f>IF('Deal_Master_Wide'!$DV$307="","",'Deal_Master_Wide'!$DV$307)</x:f>
      </x:c>
      <x:c r="Y2132" s="118" t="str">
        <x:f>IF('Deal_Master_Wide'!$EC$307="","",'Deal_Master_Wide'!$EC$307)</x:f>
      </x:c>
      <x:c r="Z2132" s="118" t="str">
        <x:f>IF('Deal_Master_Wide'!$EJ$307="","",'Deal_Master_Wide'!$EJ$307)</x:f>
      </x:c>
      <x:c r="AA2132" s="52" t="str">
        <x:f>IF('Deal_Master_Wide'!$AL$307="","",'Deal_Master_Wide'!$AL$307)</x:f>
        <x:v>Unknown</x:v>
      </x:c>
      <x:c r="AB2132" s="54" t="str">
        <x:f>IF('Deal_Master_Wide'!$AF$307="","",'Deal_Master_Wide'!$AF$307)</x:f>
      </x:c>
      <x:c r="AC2132" s="52" t="str">
        <x:f>IF(COUNT($P2132,$Q2132,$R2132,$S2132,$T2132,$U2132,$V2132,$W2132,$X2132)=9,"Yes","No")</x:f>
        <x:v>No</x:v>
      </x:c>
      <x:c r="AD2132" s="52" t="str">
        <x:f>IF(COUNT($Y2132,$Z2132)=2,"Yes","No")</x:f>
        <x:v>No</x:v>
      </x:c>
      <x:c r="AE2132" s="50" t="str"/>
      <x:c r="AF2132" t="str"/>
    </x:row>
    <x:row r="2133" ht="20" customHeight="1">
      <x:c r="A2133" s="50" t="str">
        <x:v>CTL-0305</x:v>
      </x:c>
      <x:c r="B2133" s="50" t="str">
        <x:v>Candidate alternative-rationale group</x:v>
      </x:c>
      <x:c r="C2133" s="52" t="str">
        <x:f>IF('Deal_Master_Wide'!$AU$307="","",'Deal_Master_Wide'!$AU$307)</x:f>
        <x:v>Not reviewed</x:v>
      </x:c>
      <x:c r="D2133" s="52" t="str">
        <x:f>IF('Deal_Master_Wide'!$AV$307="","",'Deal_Master_Wide'!$AV$307)</x:f>
        <x:v>Not assessed</x:v>
      </x:c>
      <x:c r="E2133" s="50" t="n">
        <x:v>0</x:v>
      </x:c>
      <x:c r="F2133" s="52" t="str">
        <x:f>IF(OR($C2133="High-confidence innovation-driven",$C2133="Medium-confidence innovation-driven"),1,IF($C2133="Clear alternative-rationale",0,""))</x:f>
      </x:c>
      <x:c r="G2133" s="52" t="str">
        <x:f>IF('Deal_Master_Wide'!$M$307="","",'Deal_Master_Wide'!$M$307)</x:f>
        <x:v>Review</x:v>
      </x:c>
      <x:c r="H2133" s="50" t="str">
        <x:v>Active Assistance</x:v>
      </x:c>
      <x:c r="I2133" s="50" t="str">
        <x:v>Neural Pathways (UK) Ltd.</x:v>
      </x:c>
      <x:c r="J2133" s="50" t="n">
        <x:v>2012</x:v>
      </x:c>
      <x:c r="K2133" s="50" t="n">
        <x:v>0</x:v>
      </x:c>
      <x:c r="L2133" s="50" t="n">
        <x:v>2012</x:v>
      </x:c>
      <x:c r="M2133" s="50" t="n">
        <x:v>0</x:v>
      </x:c>
      <x:c r="N2133" s="50" t="n">
        <x:v>1</x:v>
      </x:c>
      <x:c r="O2133" s="52" t="str">
        <x:f>IF($F2133="","",$F2133*$M2133)</x:f>
      </x:c>
      <x:c r="P2133" s="54" t="str">
        <x:f>IF('Deal_Master_Wide'!$BS$307="","",'Deal_Master_Wide'!$BS$307)</x:f>
      </x:c>
      <x:c r="Q2133" s="54" t="str">
        <x:f>IF('Deal_Master_Wide'!$BZ$307="","",'Deal_Master_Wide'!$BZ$307)</x:f>
      </x:c>
      <x:c r="R2133" s="54" t="str">
        <x:f>IF('Deal_Master_Wide'!$CG$307="","",'Deal_Master_Wide'!$CG$307)</x:f>
      </x:c>
      <x:c r="S2133" s="54" t="str">
        <x:f>IF('Deal_Master_Wide'!$CN$307="","",'Deal_Master_Wide'!$CN$307)</x:f>
      </x:c>
      <x:c r="T2133" s="54" t="str">
        <x:f>IF('Deal_Master_Wide'!$CU$307="","",'Deal_Master_Wide'!$CU$307)</x:f>
      </x:c>
      <x:c r="U2133" s="54" t="str">
        <x:f>IF('Deal_Master_Wide'!$DB$307="","",'Deal_Master_Wide'!$DB$307)</x:f>
      </x:c>
      <x:c r="V2133" s="56" t="str">
        <x:f>IF('Deal_Master_Wide'!$DI$307="","",'Deal_Master_Wide'!$DI$307)</x:f>
      </x:c>
      <x:c r="W2133" s="56" t="str">
        <x:f>IF('Deal_Master_Wide'!$DP$307="","",'Deal_Master_Wide'!$DP$307)</x:f>
      </x:c>
      <x:c r="X2133" s="56" t="str">
        <x:f>IF('Deal_Master_Wide'!$DW$307="","",'Deal_Master_Wide'!$DW$307)</x:f>
      </x:c>
      <x:c r="Y2133" s="118" t="str">
        <x:f>IF('Deal_Master_Wide'!$ED$307="","",'Deal_Master_Wide'!$ED$307)</x:f>
      </x:c>
      <x:c r="Z2133" s="118" t="str">
        <x:f>IF('Deal_Master_Wide'!$EK$307="","",'Deal_Master_Wide'!$EK$307)</x:f>
      </x:c>
      <x:c r="AA2133" s="52" t="str">
        <x:f>IF('Deal_Master_Wide'!$AL$307="","",'Deal_Master_Wide'!$AL$307)</x:f>
        <x:v>Unknown</x:v>
      </x:c>
      <x:c r="AB2133" s="54" t="str">
        <x:f>IF('Deal_Master_Wide'!$AF$307="","",'Deal_Master_Wide'!$AF$307)</x:f>
      </x:c>
      <x:c r="AC2133" s="52" t="str">
        <x:f>IF(COUNT($P2133,$Q2133,$R2133,$S2133,$T2133,$U2133,$V2133,$W2133,$X2133)=9,"Yes","No")</x:f>
        <x:v>No</x:v>
      </x:c>
      <x:c r="AD2133" s="52" t="str">
        <x:f>IF(COUNT($Y2133,$Z2133)=2,"Yes","No")</x:f>
        <x:v>No</x:v>
      </x:c>
      <x:c r="AE2133" s="50" t="str"/>
      <x:c r="AF2133" t="str"/>
    </x:row>
    <x:row r="2134" ht="20" customHeight="1">
      <x:c r="A2134" s="50" t="str">
        <x:v>CTL-0305</x:v>
      </x:c>
      <x:c r="B2134" s="50" t="str">
        <x:v>Candidate alternative-rationale group</x:v>
      </x:c>
      <x:c r="C2134" s="52" t="str">
        <x:f>IF('Deal_Master_Wide'!$AU$307="","",'Deal_Master_Wide'!$AU$307)</x:f>
        <x:v>Not reviewed</x:v>
      </x:c>
      <x:c r="D2134" s="52" t="str">
        <x:f>IF('Deal_Master_Wide'!$AV$307="","",'Deal_Master_Wide'!$AV$307)</x:f>
        <x:v>Not assessed</x:v>
      </x:c>
      <x:c r="E2134" s="50" t="n">
        <x:v>0</x:v>
      </x:c>
      <x:c r="F2134" s="52" t="str">
        <x:f>IF(OR($C2134="High-confidence innovation-driven",$C2134="Medium-confidence innovation-driven"),1,IF($C2134="Clear alternative-rationale",0,""))</x:f>
      </x:c>
      <x:c r="G2134" s="52" t="str">
        <x:f>IF('Deal_Master_Wide'!$M$307="","",'Deal_Master_Wide'!$M$307)</x:f>
        <x:v>Review</x:v>
      </x:c>
      <x:c r="H2134" s="50" t="str">
        <x:v>Active Assistance</x:v>
      </x:c>
      <x:c r="I2134" s="50" t="str">
        <x:v>Neural Pathways (UK) Ltd.</x:v>
      </x:c>
      <x:c r="J2134" s="50" t="n">
        <x:v>2012</x:v>
      </x:c>
      <x:c r="K2134" s="50" t="n">
        <x:v>1</x:v>
      </x:c>
      <x:c r="L2134" s="50" t="n">
        <x:v>2013</x:v>
      </x:c>
      <x:c r="M2134" s="50" t="n">
        <x:v>1</x:v>
      </x:c>
      <x:c r="N2134" s="50" t="n">
        <x:v>1</x:v>
      </x:c>
      <x:c r="O2134" s="52" t="str">
        <x:f>IF($F2134="","",$F2134*$M2134)</x:f>
      </x:c>
      <x:c r="P2134" s="54" t="str">
        <x:f>IF('Deal_Master_Wide'!$BT$307="","",'Deal_Master_Wide'!$BT$307)</x:f>
      </x:c>
      <x:c r="Q2134" s="54" t="str">
        <x:f>IF('Deal_Master_Wide'!$CA$307="","",'Deal_Master_Wide'!$CA$307)</x:f>
      </x:c>
      <x:c r="R2134" s="54" t="str">
        <x:f>IF('Deal_Master_Wide'!$CH$307="","",'Deal_Master_Wide'!$CH$307)</x:f>
      </x:c>
      <x:c r="S2134" s="54" t="str">
        <x:f>IF('Deal_Master_Wide'!$CO$307="","",'Deal_Master_Wide'!$CO$307)</x:f>
      </x:c>
      <x:c r="T2134" s="54" t="str">
        <x:f>IF('Deal_Master_Wide'!$CV$307="","",'Deal_Master_Wide'!$CV$307)</x:f>
      </x:c>
      <x:c r="U2134" s="54" t="str">
        <x:f>IF('Deal_Master_Wide'!$DC$307="","",'Deal_Master_Wide'!$DC$307)</x:f>
      </x:c>
      <x:c r="V2134" s="56" t="str">
        <x:f>IF('Deal_Master_Wide'!$DJ$307="","",'Deal_Master_Wide'!$DJ$307)</x:f>
      </x:c>
      <x:c r="W2134" s="56" t="str">
        <x:f>IF('Deal_Master_Wide'!$DQ$307="","",'Deal_Master_Wide'!$DQ$307)</x:f>
      </x:c>
      <x:c r="X2134" s="56" t="str">
        <x:f>IF('Deal_Master_Wide'!$DX$307="","",'Deal_Master_Wide'!$DX$307)</x:f>
      </x:c>
      <x:c r="Y2134" s="118" t="str">
        <x:f>IF('Deal_Master_Wide'!$EE$307="","",'Deal_Master_Wide'!$EE$307)</x:f>
      </x:c>
      <x:c r="Z2134" s="118" t="str">
        <x:f>IF('Deal_Master_Wide'!$EL$307="","",'Deal_Master_Wide'!$EL$307)</x:f>
      </x:c>
      <x:c r="AA2134" s="52" t="str">
        <x:f>IF('Deal_Master_Wide'!$AL$307="","",'Deal_Master_Wide'!$AL$307)</x:f>
        <x:v>Unknown</x:v>
      </x:c>
      <x:c r="AB2134" s="54" t="str">
        <x:f>IF('Deal_Master_Wide'!$AF$307="","",'Deal_Master_Wide'!$AF$307)</x:f>
      </x:c>
      <x:c r="AC2134" s="52" t="str">
        <x:f>IF(COUNT($P2134,$Q2134,$R2134,$S2134,$T2134,$U2134,$V2134,$W2134,$X2134)=9,"Yes","No")</x:f>
        <x:v>No</x:v>
      </x:c>
      <x:c r="AD2134" s="52" t="str">
        <x:f>IF(COUNT($Y2134,$Z2134)=2,"Yes","No")</x:f>
        <x:v>No</x:v>
      </x:c>
      <x:c r="AE2134" s="50" t="str"/>
      <x:c r="AF2134" t="str"/>
    </x:row>
    <x:row r="2135" ht="20" customHeight="1">
      <x:c r="A2135" s="50" t="str">
        <x:v>CTL-0305</x:v>
      </x:c>
      <x:c r="B2135" s="50" t="str">
        <x:v>Candidate alternative-rationale group</x:v>
      </x:c>
      <x:c r="C2135" s="52" t="str">
        <x:f>IF('Deal_Master_Wide'!$AU$307="","",'Deal_Master_Wide'!$AU$307)</x:f>
        <x:v>Not reviewed</x:v>
      </x:c>
      <x:c r="D2135" s="52" t="str">
        <x:f>IF('Deal_Master_Wide'!$AV$307="","",'Deal_Master_Wide'!$AV$307)</x:f>
        <x:v>Not assessed</x:v>
      </x:c>
      <x:c r="E2135" s="50" t="n">
        <x:v>0</x:v>
      </x:c>
      <x:c r="F2135" s="52" t="str">
        <x:f>IF(OR($C2135="High-confidence innovation-driven",$C2135="Medium-confidence innovation-driven"),1,IF($C2135="Clear alternative-rationale",0,""))</x:f>
      </x:c>
      <x:c r="G2135" s="52" t="str">
        <x:f>IF('Deal_Master_Wide'!$M$307="","",'Deal_Master_Wide'!$M$307)</x:f>
        <x:v>Review</x:v>
      </x:c>
      <x:c r="H2135" s="50" t="str">
        <x:v>Active Assistance</x:v>
      </x:c>
      <x:c r="I2135" s="50" t="str">
        <x:v>Neural Pathways (UK) Ltd.</x:v>
      </x:c>
      <x:c r="J2135" s="50" t="n">
        <x:v>2012</x:v>
      </x:c>
      <x:c r="K2135" s="50" t="n">
        <x:v>2</x:v>
      </x:c>
      <x:c r="L2135" s="50" t="n">
        <x:v>2014</x:v>
      </x:c>
      <x:c r="M2135" s="50" t="n">
        <x:v>1</x:v>
      </x:c>
      <x:c r="N2135" s="50" t="n">
        <x:v>1</x:v>
      </x:c>
      <x:c r="O2135" s="52" t="str">
        <x:f>IF($F2135="","",$F2135*$M2135)</x:f>
      </x:c>
      <x:c r="P2135" s="54" t="str">
        <x:f>IF('Deal_Master_Wide'!$BU$307="","",'Deal_Master_Wide'!$BU$307)</x:f>
      </x:c>
      <x:c r="Q2135" s="54" t="str">
        <x:f>IF('Deal_Master_Wide'!$CB$307="","",'Deal_Master_Wide'!$CB$307)</x:f>
      </x:c>
      <x:c r="R2135" s="54" t="str">
        <x:f>IF('Deal_Master_Wide'!$CI$307="","",'Deal_Master_Wide'!$CI$307)</x:f>
      </x:c>
      <x:c r="S2135" s="54" t="str">
        <x:f>IF('Deal_Master_Wide'!$CP$307="","",'Deal_Master_Wide'!$CP$307)</x:f>
      </x:c>
      <x:c r="T2135" s="54" t="str">
        <x:f>IF('Deal_Master_Wide'!$CW$307="","",'Deal_Master_Wide'!$CW$307)</x:f>
      </x:c>
      <x:c r="U2135" s="54" t="str">
        <x:f>IF('Deal_Master_Wide'!$DD$307="","",'Deal_Master_Wide'!$DD$307)</x:f>
      </x:c>
      <x:c r="V2135" s="56" t="str">
        <x:f>IF('Deal_Master_Wide'!$DK$307="","",'Deal_Master_Wide'!$DK$307)</x:f>
      </x:c>
      <x:c r="W2135" s="56" t="str">
        <x:f>IF('Deal_Master_Wide'!$DR$307="","",'Deal_Master_Wide'!$DR$307)</x:f>
      </x:c>
      <x:c r="X2135" s="56" t="str">
        <x:f>IF('Deal_Master_Wide'!$DY$307="","",'Deal_Master_Wide'!$DY$307)</x:f>
      </x:c>
      <x:c r="Y2135" s="118" t="str">
        <x:f>IF('Deal_Master_Wide'!$EF$307="","",'Deal_Master_Wide'!$EF$307)</x:f>
      </x:c>
      <x:c r="Z2135" s="118" t="str">
        <x:f>IF('Deal_Master_Wide'!$EM$307="","",'Deal_Master_Wide'!$EM$307)</x:f>
      </x:c>
      <x:c r="AA2135" s="52" t="str">
        <x:f>IF('Deal_Master_Wide'!$AL$307="","",'Deal_Master_Wide'!$AL$307)</x:f>
        <x:v>Unknown</x:v>
      </x:c>
      <x:c r="AB2135" s="54" t="str">
        <x:f>IF('Deal_Master_Wide'!$AF$307="","",'Deal_Master_Wide'!$AF$307)</x:f>
      </x:c>
      <x:c r="AC2135" s="52" t="str">
        <x:f>IF(COUNT($P2135,$Q2135,$R2135,$S2135,$T2135,$U2135,$V2135,$W2135,$X2135)=9,"Yes","No")</x:f>
        <x:v>No</x:v>
      </x:c>
      <x:c r="AD2135" s="52" t="str">
        <x:f>IF(COUNT($Y2135,$Z2135)=2,"Yes","No")</x:f>
        <x:v>No</x:v>
      </x:c>
      <x:c r="AE2135" s="50" t="str"/>
      <x:c r="AF2135" t="str"/>
    </x:row>
    <x:row r="2136" ht="20" customHeight="1">
      <x:c r="A2136" s="50" t="str">
        <x:v>CTL-0305</x:v>
      </x:c>
      <x:c r="B2136" s="50" t="str">
        <x:v>Candidate alternative-rationale group</x:v>
      </x:c>
      <x:c r="C2136" s="52" t="str">
        <x:f>IF('Deal_Master_Wide'!$AU$307="","",'Deal_Master_Wide'!$AU$307)</x:f>
        <x:v>Not reviewed</x:v>
      </x:c>
      <x:c r="D2136" s="52" t="str">
        <x:f>IF('Deal_Master_Wide'!$AV$307="","",'Deal_Master_Wide'!$AV$307)</x:f>
        <x:v>Not assessed</x:v>
      </x:c>
      <x:c r="E2136" s="50" t="n">
        <x:v>0</x:v>
      </x:c>
      <x:c r="F2136" s="52" t="str">
        <x:f>IF(OR($C2136="High-confidence innovation-driven",$C2136="Medium-confidence innovation-driven"),1,IF($C2136="Clear alternative-rationale",0,""))</x:f>
      </x:c>
      <x:c r="G2136" s="52" t="str">
        <x:f>IF('Deal_Master_Wide'!$M$307="","",'Deal_Master_Wide'!$M$307)</x:f>
        <x:v>Review</x:v>
      </x:c>
      <x:c r="H2136" s="50" t="str">
        <x:v>Active Assistance</x:v>
      </x:c>
      <x:c r="I2136" s="50" t="str">
        <x:v>Neural Pathways (UK) Ltd.</x:v>
      </x:c>
      <x:c r="J2136" s="50" t="n">
        <x:v>2012</x:v>
      </x:c>
      <x:c r="K2136" s="50" t="n">
        <x:v>3</x:v>
      </x:c>
      <x:c r="L2136" s="50" t="n">
        <x:v>2015</x:v>
      </x:c>
      <x:c r="M2136" s="50" t="n">
        <x:v>1</x:v>
      </x:c>
      <x:c r="N2136" s="50" t="n">
        <x:v>1</x:v>
      </x:c>
      <x:c r="O2136" s="52" t="str">
        <x:f>IF($F2136="","",$F2136*$M2136)</x:f>
      </x:c>
      <x:c r="P2136" s="54" t="str">
        <x:f>IF('Deal_Master_Wide'!$BV$307="","",'Deal_Master_Wide'!$BV$307)</x:f>
      </x:c>
      <x:c r="Q2136" s="54" t="str">
        <x:f>IF('Deal_Master_Wide'!$CC$307="","",'Deal_Master_Wide'!$CC$307)</x:f>
      </x:c>
      <x:c r="R2136" s="54" t="str">
        <x:f>IF('Deal_Master_Wide'!$CJ$307="","",'Deal_Master_Wide'!$CJ$307)</x:f>
      </x:c>
      <x:c r="S2136" s="54" t="str">
        <x:f>IF('Deal_Master_Wide'!$CQ$307="","",'Deal_Master_Wide'!$CQ$307)</x:f>
      </x:c>
      <x:c r="T2136" s="54" t="str">
        <x:f>IF('Deal_Master_Wide'!$CX$307="","",'Deal_Master_Wide'!$CX$307)</x:f>
      </x:c>
      <x:c r="U2136" s="54" t="str">
        <x:f>IF('Deal_Master_Wide'!$DE$307="","",'Deal_Master_Wide'!$DE$307)</x:f>
      </x:c>
      <x:c r="V2136" s="56" t="str">
        <x:f>IF('Deal_Master_Wide'!$DL$307="","",'Deal_Master_Wide'!$DL$307)</x:f>
      </x:c>
      <x:c r="W2136" s="56" t="str">
        <x:f>IF('Deal_Master_Wide'!$DS$307="","",'Deal_Master_Wide'!$DS$307)</x:f>
      </x:c>
      <x:c r="X2136" s="56" t="str">
        <x:f>IF('Deal_Master_Wide'!$DZ$307="","",'Deal_Master_Wide'!$DZ$307)</x:f>
      </x:c>
      <x:c r="Y2136" s="118" t="str">
        <x:f>IF('Deal_Master_Wide'!$EG$307="","",'Deal_Master_Wide'!$EG$307)</x:f>
      </x:c>
      <x:c r="Z2136" s="118" t="str">
        <x:f>IF('Deal_Master_Wide'!$EN$307="","",'Deal_Master_Wide'!$EN$307)</x:f>
      </x:c>
      <x:c r="AA2136" s="52" t="str">
        <x:f>IF('Deal_Master_Wide'!$AL$307="","",'Deal_Master_Wide'!$AL$307)</x:f>
        <x:v>Unknown</x:v>
      </x:c>
      <x:c r="AB2136" s="54" t="str">
        <x:f>IF('Deal_Master_Wide'!$AF$307="","",'Deal_Master_Wide'!$AF$307)</x:f>
      </x:c>
      <x:c r="AC2136" s="52" t="str">
        <x:f>IF(COUNT($P2136,$Q2136,$R2136,$S2136,$T2136,$U2136,$V2136,$W2136,$X2136)=9,"Yes","No")</x:f>
        <x:v>No</x:v>
      </x:c>
      <x:c r="AD2136" s="52" t="str">
        <x:f>IF(COUNT($Y2136,$Z2136)=2,"Yes","No")</x:f>
        <x:v>No</x:v>
      </x:c>
      <x:c r="AE2136" s="50" t="str"/>
      <x:c r="AF2136" t="str"/>
    </x:row>
    <x:row r="2137" ht="20" customHeight="1">
      <x:c r="A2137" s="50" t="str">
        <x:v>CTL-0306</x:v>
      </x:c>
      <x:c r="B2137" s="50" t="str">
        <x:v>Candidate alternative-rationale group</x:v>
      </x:c>
      <x:c r="C2137" s="52" t="str">
        <x:f>IF('Deal_Master_Wide'!$AU$308="","",'Deal_Master_Wide'!$AU$308)</x:f>
        <x:v>Not reviewed</x:v>
      </x:c>
      <x:c r="D2137" s="52" t="str">
        <x:f>IF('Deal_Master_Wide'!$AV$308="","",'Deal_Master_Wide'!$AV$308)</x:f>
        <x:v>Not assessed</x:v>
      </x:c>
      <x:c r="E2137" s="50" t="n">
        <x:v>0</x:v>
      </x:c>
      <x:c r="F2137" s="52" t="str">
        <x:f>IF(OR($C2137="High-confidence innovation-driven",$C2137="Medium-confidence innovation-driven"),1,IF($C2137="Clear alternative-rationale",0,""))</x:f>
      </x:c>
      <x:c r="G2137" s="52" t="str">
        <x:f>IF('Deal_Master_Wide'!$M$308="","",'Deal_Master_Wide'!$M$308)</x:f>
        <x:v>Review</x:v>
      </x:c>
      <x:c r="H2137" s="50" t="str">
        <x:v>NovaVision Inc</x:v>
      </x:c>
      <x:c r="I2137" s="50" t="str">
        <x:v>Sight Science Limited</x:v>
      </x:c>
      <x:c r="J2137" s="50" t="n">
        <x:v>2012</x:v>
      </x:c>
      <x:c r="K2137" s="50" t="n">
        <x:v>-3</x:v>
      </x:c>
      <x:c r="L2137" s="50" t="n">
        <x:v>2009</x:v>
      </x:c>
      <x:c r="M2137" s="50" t="n">
        <x:v>0</x:v>
      </x:c>
      <x:c r="N2137" s="50" t="n">
        <x:v>0</x:v>
      </x:c>
      <x:c r="O2137" s="52" t="str">
        <x:f>IF($F2137="","",$F2137*$M2137)</x:f>
      </x:c>
      <x:c r="P2137" s="54" t="str">
        <x:f>IF('Deal_Master_Wide'!$BP$308="","",'Deal_Master_Wide'!$BP$308)</x:f>
      </x:c>
      <x:c r="Q2137" s="54" t="str">
        <x:f>IF('Deal_Master_Wide'!$BW$308="","",'Deal_Master_Wide'!$BW$308)</x:f>
      </x:c>
      <x:c r="R2137" s="54" t="str">
        <x:f>IF('Deal_Master_Wide'!$CD$308="","",'Deal_Master_Wide'!$CD$308)</x:f>
      </x:c>
      <x:c r="S2137" s="54" t="str">
        <x:f>IF('Deal_Master_Wide'!$CK$308="","",'Deal_Master_Wide'!$CK$308)</x:f>
      </x:c>
      <x:c r="T2137" s="54" t="str">
        <x:f>IF('Deal_Master_Wide'!$CR$308="","",'Deal_Master_Wide'!$CR$308)</x:f>
      </x:c>
      <x:c r="U2137" s="54" t="str">
        <x:f>IF('Deal_Master_Wide'!$CY$308="","",'Deal_Master_Wide'!$CY$308)</x:f>
      </x:c>
      <x:c r="V2137" s="56" t="str">
        <x:f>IF('Deal_Master_Wide'!$DF$308="","",'Deal_Master_Wide'!$DF$308)</x:f>
      </x:c>
      <x:c r="W2137" s="56" t="str">
        <x:f>IF('Deal_Master_Wide'!$DM$308="","",'Deal_Master_Wide'!$DM$308)</x:f>
      </x:c>
      <x:c r="X2137" s="56" t="str">
        <x:f>IF('Deal_Master_Wide'!$DT$308="","",'Deal_Master_Wide'!$DT$308)</x:f>
      </x:c>
      <x:c r="Y2137" s="118" t="str">
        <x:f>IF('Deal_Master_Wide'!$EA$308="","",'Deal_Master_Wide'!$EA$308)</x:f>
      </x:c>
      <x:c r="Z2137" s="118" t="str">
        <x:f>IF('Deal_Master_Wide'!$EH$308="","",'Deal_Master_Wide'!$EH$308)</x:f>
      </x:c>
      <x:c r="AA2137" s="52" t="str">
        <x:f>IF('Deal_Master_Wide'!$AL$308="","",'Deal_Master_Wide'!$AL$308)</x:f>
        <x:v>Unknown</x:v>
      </x:c>
      <x:c r="AB2137" s="54" t="str">
        <x:f>IF('Deal_Master_Wide'!$AF$308="","",'Deal_Master_Wide'!$AF$308)</x:f>
      </x:c>
      <x:c r="AC2137" s="52" t="str">
        <x:f>IF(COUNT($P2137,$Q2137,$R2137,$S2137,$T2137,$U2137,$V2137,$W2137,$X2137)=9,"Yes","No")</x:f>
        <x:v>No</x:v>
      </x:c>
      <x:c r="AD2137" s="52" t="str">
        <x:f>IF(COUNT($Y2137,$Z2137)=2,"Yes","No")</x:f>
        <x:v>No</x:v>
      </x:c>
      <x:c r="AE2137" s="50" t="str"/>
      <x:c r="AF2137" t="str"/>
    </x:row>
    <x:row r="2138" ht="20" customHeight="1">
      <x:c r="A2138" s="50" t="str">
        <x:v>CTL-0306</x:v>
      </x:c>
      <x:c r="B2138" s="50" t="str">
        <x:v>Candidate alternative-rationale group</x:v>
      </x:c>
      <x:c r="C2138" s="52" t="str">
        <x:f>IF('Deal_Master_Wide'!$AU$308="","",'Deal_Master_Wide'!$AU$308)</x:f>
        <x:v>Not reviewed</x:v>
      </x:c>
      <x:c r="D2138" s="52" t="str">
        <x:f>IF('Deal_Master_Wide'!$AV$308="","",'Deal_Master_Wide'!$AV$308)</x:f>
        <x:v>Not assessed</x:v>
      </x:c>
      <x:c r="E2138" s="50" t="n">
        <x:v>0</x:v>
      </x:c>
      <x:c r="F2138" s="52" t="str">
        <x:f>IF(OR($C2138="High-confidence innovation-driven",$C2138="Medium-confidence innovation-driven"),1,IF($C2138="Clear alternative-rationale",0,""))</x:f>
      </x:c>
      <x:c r="G2138" s="52" t="str">
        <x:f>IF('Deal_Master_Wide'!$M$308="","",'Deal_Master_Wide'!$M$308)</x:f>
        <x:v>Review</x:v>
      </x:c>
      <x:c r="H2138" s="50" t="str">
        <x:v>NovaVision Inc</x:v>
      </x:c>
      <x:c r="I2138" s="50" t="str">
        <x:v>Sight Science Limited</x:v>
      </x:c>
      <x:c r="J2138" s="50" t="n">
        <x:v>2012</x:v>
      </x:c>
      <x:c r="K2138" s="50" t="n">
        <x:v>-2</x:v>
      </x:c>
      <x:c r="L2138" s="50" t="n">
        <x:v>2010</x:v>
      </x:c>
      <x:c r="M2138" s="50" t="n">
        <x:v>0</x:v>
      </x:c>
      <x:c r="N2138" s="50" t="n">
        <x:v>0</x:v>
      </x:c>
      <x:c r="O2138" s="52" t="str">
        <x:f>IF($F2138="","",$F2138*$M2138)</x:f>
      </x:c>
      <x:c r="P2138" s="54" t="str">
        <x:f>IF('Deal_Master_Wide'!$BQ$308="","",'Deal_Master_Wide'!$BQ$308)</x:f>
      </x:c>
      <x:c r="Q2138" s="54" t="str">
        <x:f>IF('Deal_Master_Wide'!$BX$308="","",'Deal_Master_Wide'!$BX$308)</x:f>
      </x:c>
      <x:c r="R2138" s="54" t="str">
        <x:f>IF('Deal_Master_Wide'!$CE$308="","",'Deal_Master_Wide'!$CE$308)</x:f>
      </x:c>
      <x:c r="S2138" s="54" t="str">
        <x:f>IF('Deal_Master_Wide'!$CL$308="","",'Deal_Master_Wide'!$CL$308)</x:f>
      </x:c>
      <x:c r="T2138" s="54" t="str">
        <x:f>IF('Deal_Master_Wide'!$CS$308="","",'Deal_Master_Wide'!$CS$308)</x:f>
      </x:c>
      <x:c r="U2138" s="54" t="str">
        <x:f>IF('Deal_Master_Wide'!$CZ$308="","",'Deal_Master_Wide'!$CZ$308)</x:f>
      </x:c>
      <x:c r="V2138" s="56" t="str">
        <x:f>IF('Deal_Master_Wide'!$DG$308="","",'Deal_Master_Wide'!$DG$308)</x:f>
      </x:c>
      <x:c r="W2138" s="56" t="str">
        <x:f>IF('Deal_Master_Wide'!$DN$308="","",'Deal_Master_Wide'!$DN$308)</x:f>
      </x:c>
      <x:c r="X2138" s="56" t="str">
        <x:f>IF('Deal_Master_Wide'!$DU$308="","",'Deal_Master_Wide'!$DU$308)</x:f>
      </x:c>
      <x:c r="Y2138" s="118" t="str">
        <x:f>IF('Deal_Master_Wide'!$EB$308="","",'Deal_Master_Wide'!$EB$308)</x:f>
      </x:c>
      <x:c r="Z2138" s="118" t="str">
        <x:f>IF('Deal_Master_Wide'!$EI$308="","",'Deal_Master_Wide'!$EI$308)</x:f>
      </x:c>
      <x:c r="AA2138" s="52" t="str">
        <x:f>IF('Deal_Master_Wide'!$AL$308="","",'Deal_Master_Wide'!$AL$308)</x:f>
        <x:v>Unknown</x:v>
      </x:c>
      <x:c r="AB2138" s="54" t="str">
        <x:f>IF('Deal_Master_Wide'!$AF$308="","",'Deal_Master_Wide'!$AF$308)</x:f>
      </x:c>
      <x:c r="AC2138" s="52" t="str">
        <x:f>IF(COUNT($P2138,$Q2138,$R2138,$S2138,$T2138,$U2138,$V2138,$W2138,$X2138)=9,"Yes","No")</x:f>
        <x:v>No</x:v>
      </x:c>
      <x:c r="AD2138" s="52" t="str">
        <x:f>IF(COUNT($Y2138,$Z2138)=2,"Yes","No")</x:f>
        <x:v>No</x:v>
      </x:c>
      <x:c r="AE2138" s="50" t="str"/>
      <x:c r="AF2138" t="str"/>
    </x:row>
    <x:row r="2139" ht="20" customHeight="1">
      <x:c r="A2139" s="50" t="str">
        <x:v>CTL-0306</x:v>
      </x:c>
      <x:c r="B2139" s="50" t="str">
        <x:v>Candidate alternative-rationale group</x:v>
      </x:c>
      <x:c r="C2139" s="52" t="str">
        <x:f>IF('Deal_Master_Wide'!$AU$308="","",'Deal_Master_Wide'!$AU$308)</x:f>
        <x:v>Not reviewed</x:v>
      </x:c>
      <x:c r="D2139" s="52" t="str">
        <x:f>IF('Deal_Master_Wide'!$AV$308="","",'Deal_Master_Wide'!$AV$308)</x:f>
        <x:v>Not assessed</x:v>
      </x:c>
      <x:c r="E2139" s="50" t="n">
        <x:v>0</x:v>
      </x:c>
      <x:c r="F2139" s="52" t="str">
        <x:f>IF(OR($C2139="High-confidence innovation-driven",$C2139="Medium-confidence innovation-driven"),1,IF($C2139="Clear alternative-rationale",0,""))</x:f>
      </x:c>
      <x:c r="G2139" s="52" t="str">
        <x:f>IF('Deal_Master_Wide'!$M$308="","",'Deal_Master_Wide'!$M$308)</x:f>
        <x:v>Review</x:v>
      </x:c>
      <x:c r="H2139" s="50" t="str">
        <x:v>NovaVision Inc</x:v>
      </x:c>
      <x:c r="I2139" s="50" t="str">
        <x:v>Sight Science Limited</x:v>
      </x:c>
      <x:c r="J2139" s="50" t="n">
        <x:v>2012</x:v>
      </x:c>
      <x:c r="K2139" s="50" t="n">
        <x:v>-1</x:v>
      </x:c>
      <x:c r="L2139" s="50" t="n">
        <x:v>2011</x:v>
      </x:c>
      <x:c r="M2139" s="50" t="n">
        <x:v>0</x:v>
      </x:c>
      <x:c r="N2139" s="50" t="n">
        <x:v>0</x:v>
      </x:c>
      <x:c r="O2139" s="52" t="str">
        <x:f>IF($F2139="","",$F2139*$M2139)</x:f>
      </x:c>
      <x:c r="P2139" s="54" t="str">
        <x:f>IF('Deal_Master_Wide'!$BR$308="","",'Deal_Master_Wide'!$BR$308)</x:f>
      </x:c>
      <x:c r="Q2139" s="54" t="str">
        <x:f>IF('Deal_Master_Wide'!$BY$308="","",'Deal_Master_Wide'!$BY$308)</x:f>
      </x:c>
      <x:c r="R2139" s="54" t="str">
        <x:f>IF('Deal_Master_Wide'!$CF$308="","",'Deal_Master_Wide'!$CF$308)</x:f>
      </x:c>
      <x:c r="S2139" s="54" t="str">
        <x:f>IF('Deal_Master_Wide'!$CM$308="","",'Deal_Master_Wide'!$CM$308)</x:f>
      </x:c>
      <x:c r="T2139" s="54" t="str">
        <x:f>IF('Deal_Master_Wide'!$CT$308="","",'Deal_Master_Wide'!$CT$308)</x:f>
      </x:c>
      <x:c r="U2139" s="54" t="str">
        <x:f>IF('Deal_Master_Wide'!$DA$308="","",'Deal_Master_Wide'!$DA$308)</x:f>
      </x:c>
      <x:c r="V2139" s="56" t="str">
        <x:f>IF('Deal_Master_Wide'!$DH$308="","",'Deal_Master_Wide'!$DH$308)</x:f>
      </x:c>
      <x:c r="W2139" s="56" t="str">
        <x:f>IF('Deal_Master_Wide'!$DO$308="","",'Deal_Master_Wide'!$DO$308)</x:f>
      </x:c>
      <x:c r="X2139" s="56" t="str">
        <x:f>IF('Deal_Master_Wide'!$DV$308="","",'Deal_Master_Wide'!$DV$308)</x:f>
      </x:c>
      <x:c r="Y2139" s="118" t="str">
        <x:f>IF('Deal_Master_Wide'!$EC$308="","",'Deal_Master_Wide'!$EC$308)</x:f>
      </x:c>
      <x:c r="Z2139" s="118" t="str">
        <x:f>IF('Deal_Master_Wide'!$EJ$308="","",'Deal_Master_Wide'!$EJ$308)</x:f>
      </x:c>
      <x:c r="AA2139" s="52" t="str">
        <x:f>IF('Deal_Master_Wide'!$AL$308="","",'Deal_Master_Wide'!$AL$308)</x:f>
        <x:v>Unknown</x:v>
      </x:c>
      <x:c r="AB2139" s="54" t="str">
        <x:f>IF('Deal_Master_Wide'!$AF$308="","",'Deal_Master_Wide'!$AF$308)</x:f>
      </x:c>
      <x:c r="AC2139" s="52" t="str">
        <x:f>IF(COUNT($P2139,$Q2139,$R2139,$S2139,$T2139,$U2139,$V2139,$W2139,$X2139)=9,"Yes","No")</x:f>
        <x:v>No</x:v>
      </x:c>
      <x:c r="AD2139" s="52" t="str">
        <x:f>IF(COUNT($Y2139,$Z2139)=2,"Yes","No")</x:f>
        <x:v>No</x:v>
      </x:c>
      <x:c r="AE2139" s="50" t="str"/>
      <x:c r="AF2139" t="str"/>
    </x:row>
    <x:row r="2140" ht="20" customHeight="1">
      <x:c r="A2140" s="50" t="str">
        <x:v>CTL-0306</x:v>
      </x:c>
      <x:c r="B2140" s="50" t="str">
        <x:v>Candidate alternative-rationale group</x:v>
      </x:c>
      <x:c r="C2140" s="52" t="str">
        <x:f>IF('Deal_Master_Wide'!$AU$308="","",'Deal_Master_Wide'!$AU$308)</x:f>
        <x:v>Not reviewed</x:v>
      </x:c>
      <x:c r="D2140" s="52" t="str">
        <x:f>IF('Deal_Master_Wide'!$AV$308="","",'Deal_Master_Wide'!$AV$308)</x:f>
        <x:v>Not assessed</x:v>
      </x:c>
      <x:c r="E2140" s="50" t="n">
        <x:v>0</x:v>
      </x:c>
      <x:c r="F2140" s="52" t="str">
        <x:f>IF(OR($C2140="High-confidence innovation-driven",$C2140="Medium-confidence innovation-driven"),1,IF($C2140="Clear alternative-rationale",0,""))</x:f>
      </x:c>
      <x:c r="G2140" s="52" t="str">
        <x:f>IF('Deal_Master_Wide'!$M$308="","",'Deal_Master_Wide'!$M$308)</x:f>
        <x:v>Review</x:v>
      </x:c>
      <x:c r="H2140" s="50" t="str">
        <x:v>NovaVision Inc</x:v>
      </x:c>
      <x:c r="I2140" s="50" t="str">
        <x:v>Sight Science Limited</x:v>
      </x:c>
      <x:c r="J2140" s="50" t="n">
        <x:v>2012</x:v>
      </x:c>
      <x:c r="K2140" s="50" t="n">
        <x:v>0</x:v>
      </x:c>
      <x:c r="L2140" s="50" t="n">
        <x:v>2012</x:v>
      </x:c>
      <x:c r="M2140" s="50" t="n">
        <x:v>0</x:v>
      </x:c>
      <x:c r="N2140" s="50" t="n">
        <x:v>1</x:v>
      </x:c>
      <x:c r="O2140" s="52" t="str">
        <x:f>IF($F2140="","",$F2140*$M2140)</x:f>
      </x:c>
      <x:c r="P2140" s="54" t="str">
        <x:f>IF('Deal_Master_Wide'!$BS$308="","",'Deal_Master_Wide'!$BS$308)</x:f>
      </x:c>
      <x:c r="Q2140" s="54" t="str">
        <x:f>IF('Deal_Master_Wide'!$BZ$308="","",'Deal_Master_Wide'!$BZ$308)</x:f>
      </x:c>
      <x:c r="R2140" s="54" t="str">
        <x:f>IF('Deal_Master_Wide'!$CG$308="","",'Deal_Master_Wide'!$CG$308)</x:f>
      </x:c>
      <x:c r="S2140" s="54" t="str">
        <x:f>IF('Deal_Master_Wide'!$CN$308="","",'Deal_Master_Wide'!$CN$308)</x:f>
      </x:c>
      <x:c r="T2140" s="54" t="str">
        <x:f>IF('Deal_Master_Wide'!$CU$308="","",'Deal_Master_Wide'!$CU$308)</x:f>
      </x:c>
      <x:c r="U2140" s="54" t="str">
        <x:f>IF('Deal_Master_Wide'!$DB$308="","",'Deal_Master_Wide'!$DB$308)</x:f>
      </x:c>
      <x:c r="V2140" s="56" t="str">
        <x:f>IF('Deal_Master_Wide'!$DI$308="","",'Deal_Master_Wide'!$DI$308)</x:f>
      </x:c>
      <x:c r="W2140" s="56" t="str">
        <x:f>IF('Deal_Master_Wide'!$DP$308="","",'Deal_Master_Wide'!$DP$308)</x:f>
      </x:c>
      <x:c r="X2140" s="56" t="str">
        <x:f>IF('Deal_Master_Wide'!$DW$308="","",'Deal_Master_Wide'!$DW$308)</x:f>
      </x:c>
      <x:c r="Y2140" s="118" t="str">
        <x:f>IF('Deal_Master_Wide'!$ED$308="","",'Deal_Master_Wide'!$ED$308)</x:f>
      </x:c>
      <x:c r="Z2140" s="118" t="str">
        <x:f>IF('Deal_Master_Wide'!$EK$308="","",'Deal_Master_Wide'!$EK$308)</x:f>
      </x:c>
      <x:c r="AA2140" s="52" t="str">
        <x:f>IF('Deal_Master_Wide'!$AL$308="","",'Deal_Master_Wide'!$AL$308)</x:f>
        <x:v>Unknown</x:v>
      </x:c>
      <x:c r="AB2140" s="54" t="str">
        <x:f>IF('Deal_Master_Wide'!$AF$308="","",'Deal_Master_Wide'!$AF$308)</x:f>
      </x:c>
      <x:c r="AC2140" s="52" t="str">
        <x:f>IF(COUNT($P2140,$Q2140,$R2140,$S2140,$T2140,$U2140,$V2140,$W2140,$X2140)=9,"Yes","No")</x:f>
        <x:v>No</x:v>
      </x:c>
      <x:c r="AD2140" s="52" t="str">
        <x:f>IF(COUNT($Y2140,$Z2140)=2,"Yes","No")</x:f>
        <x:v>No</x:v>
      </x:c>
      <x:c r="AE2140" s="50" t="str"/>
      <x:c r="AF2140" t="str"/>
    </x:row>
    <x:row r="2141" ht="20" customHeight="1">
      <x:c r="A2141" s="50" t="str">
        <x:v>CTL-0306</x:v>
      </x:c>
      <x:c r="B2141" s="50" t="str">
        <x:v>Candidate alternative-rationale group</x:v>
      </x:c>
      <x:c r="C2141" s="52" t="str">
        <x:f>IF('Deal_Master_Wide'!$AU$308="","",'Deal_Master_Wide'!$AU$308)</x:f>
        <x:v>Not reviewed</x:v>
      </x:c>
      <x:c r="D2141" s="52" t="str">
        <x:f>IF('Deal_Master_Wide'!$AV$308="","",'Deal_Master_Wide'!$AV$308)</x:f>
        <x:v>Not assessed</x:v>
      </x:c>
      <x:c r="E2141" s="50" t="n">
        <x:v>0</x:v>
      </x:c>
      <x:c r="F2141" s="52" t="str">
        <x:f>IF(OR($C2141="High-confidence innovation-driven",$C2141="Medium-confidence innovation-driven"),1,IF($C2141="Clear alternative-rationale",0,""))</x:f>
      </x:c>
      <x:c r="G2141" s="52" t="str">
        <x:f>IF('Deal_Master_Wide'!$M$308="","",'Deal_Master_Wide'!$M$308)</x:f>
        <x:v>Review</x:v>
      </x:c>
      <x:c r="H2141" s="50" t="str">
        <x:v>NovaVision Inc</x:v>
      </x:c>
      <x:c r="I2141" s="50" t="str">
        <x:v>Sight Science Limited</x:v>
      </x:c>
      <x:c r="J2141" s="50" t="n">
        <x:v>2012</x:v>
      </x:c>
      <x:c r="K2141" s="50" t="n">
        <x:v>1</x:v>
      </x:c>
      <x:c r="L2141" s="50" t="n">
        <x:v>2013</x:v>
      </x:c>
      <x:c r="M2141" s="50" t="n">
        <x:v>1</x:v>
      </x:c>
      <x:c r="N2141" s="50" t="n">
        <x:v>1</x:v>
      </x:c>
      <x:c r="O2141" s="52" t="str">
        <x:f>IF($F2141="","",$F2141*$M2141)</x:f>
      </x:c>
      <x:c r="P2141" s="54" t="str">
        <x:f>IF('Deal_Master_Wide'!$BT$308="","",'Deal_Master_Wide'!$BT$308)</x:f>
      </x:c>
      <x:c r="Q2141" s="54" t="str">
        <x:f>IF('Deal_Master_Wide'!$CA$308="","",'Deal_Master_Wide'!$CA$308)</x:f>
      </x:c>
      <x:c r="R2141" s="54" t="str">
        <x:f>IF('Deal_Master_Wide'!$CH$308="","",'Deal_Master_Wide'!$CH$308)</x:f>
      </x:c>
      <x:c r="S2141" s="54" t="str">
        <x:f>IF('Deal_Master_Wide'!$CO$308="","",'Deal_Master_Wide'!$CO$308)</x:f>
      </x:c>
      <x:c r="T2141" s="54" t="str">
        <x:f>IF('Deal_Master_Wide'!$CV$308="","",'Deal_Master_Wide'!$CV$308)</x:f>
      </x:c>
      <x:c r="U2141" s="54" t="str">
        <x:f>IF('Deal_Master_Wide'!$DC$308="","",'Deal_Master_Wide'!$DC$308)</x:f>
      </x:c>
      <x:c r="V2141" s="56" t="str">
        <x:f>IF('Deal_Master_Wide'!$DJ$308="","",'Deal_Master_Wide'!$DJ$308)</x:f>
      </x:c>
      <x:c r="W2141" s="56" t="str">
        <x:f>IF('Deal_Master_Wide'!$DQ$308="","",'Deal_Master_Wide'!$DQ$308)</x:f>
      </x:c>
      <x:c r="X2141" s="56" t="str">
        <x:f>IF('Deal_Master_Wide'!$DX$308="","",'Deal_Master_Wide'!$DX$308)</x:f>
      </x:c>
      <x:c r="Y2141" s="118" t="str">
        <x:f>IF('Deal_Master_Wide'!$EE$308="","",'Deal_Master_Wide'!$EE$308)</x:f>
      </x:c>
      <x:c r="Z2141" s="118" t="str">
        <x:f>IF('Deal_Master_Wide'!$EL$308="","",'Deal_Master_Wide'!$EL$308)</x:f>
      </x:c>
      <x:c r="AA2141" s="52" t="str">
        <x:f>IF('Deal_Master_Wide'!$AL$308="","",'Deal_Master_Wide'!$AL$308)</x:f>
        <x:v>Unknown</x:v>
      </x:c>
      <x:c r="AB2141" s="54" t="str">
        <x:f>IF('Deal_Master_Wide'!$AF$308="","",'Deal_Master_Wide'!$AF$308)</x:f>
      </x:c>
      <x:c r="AC2141" s="52" t="str">
        <x:f>IF(COUNT($P2141,$Q2141,$R2141,$S2141,$T2141,$U2141,$V2141,$W2141,$X2141)=9,"Yes","No")</x:f>
        <x:v>No</x:v>
      </x:c>
      <x:c r="AD2141" s="52" t="str">
        <x:f>IF(COUNT($Y2141,$Z2141)=2,"Yes","No")</x:f>
        <x:v>No</x:v>
      </x:c>
      <x:c r="AE2141" s="50" t="str"/>
      <x:c r="AF2141" t="str"/>
    </x:row>
    <x:row r="2142" ht="20" customHeight="1">
      <x:c r="A2142" s="50" t="str">
        <x:v>CTL-0306</x:v>
      </x:c>
      <x:c r="B2142" s="50" t="str">
        <x:v>Candidate alternative-rationale group</x:v>
      </x:c>
      <x:c r="C2142" s="52" t="str">
        <x:f>IF('Deal_Master_Wide'!$AU$308="","",'Deal_Master_Wide'!$AU$308)</x:f>
        <x:v>Not reviewed</x:v>
      </x:c>
      <x:c r="D2142" s="52" t="str">
        <x:f>IF('Deal_Master_Wide'!$AV$308="","",'Deal_Master_Wide'!$AV$308)</x:f>
        <x:v>Not assessed</x:v>
      </x:c>
      <x:c r="E2142" s="50" t="n">
        <x:v>0</x:v>
      </x:c>
      <x:c r="F2142" s="52" t="str">
        <x:f>IF(OR($C2142="High-confidence innovation-driven",$C2142="Medium-confidence innovation-driven"),1,IF($C2142="Clear alternative-rationale",0,""))</x:f>
      </x:c>
      <x:c r="G2142" s="52" t="str">
        <x:f>IF('Deal_Master_Wide'!$M$308="","",'Deal_Master_Wide'!$M$308)</x:f>
        <x:v>Review</x:v>
      </x:c>
      <x:c r="H2142" s="50" t="str">
        <x:v>NovaVision Inc</x:v>
      </x:c>
      <x:c r="I2142" s="50" t="str">
        <x:v>Sight Science Limited</x:v>
      </x:c>
      <x:c r="J2142" s="50" t="n">
        <x:v>2012</x:v>
      </x:c>
      <x:c r="K2142" s="50" t="n">
        <x:v>2</x:v>
      </x:c>
      <x:c r="L2142" s="50" t="n">
        <x:v>2014</x:v>
      </x:c>
      <x:c r="M2142" s="50" t="n">
        <x:v>1</x:v>
      </x:c>
      <x:c r="N2142" s="50" t="n">
        <x:v>1</x:v>
      </x:c>
      <x:c r="O2142" s="52" t="str">
        <x:f>IF($F2142="","",$F2142*$M2142)</x:f>
      </x:c>
      <x:c r="P2142" s="54" t="str">
        <x:f>IF('Deal_Master_Wide'!$BU$308="","",'Deal_Master_Wide'!$BU$308)</x:f>
      </x:c>
      <x:c r="Q2142" s="54" t="str">
        <x:f>IF('Deal_Master_Wide'!$CB$308="","",'Deal_Master_Wide'!$CB$308)</x:f>
      </x:c>
      <x:c r="R2142" s="54" t="str">
        <x:f>IF('Deal_Master_Wide'!$CI$308="","",'Deal_Master_Wide'!$CI$308)</x:f>
      </x:c>
      <x:c r="S2142" s="54" t="str">
        <x:f>IF('Deal_Master_Wide'!$CP$308="","",'Deal_Master_Wide'!$CP$308)</x:f>
      </x:c>
      <x:c r="T2142" s="54" t="str">
        <x:f>IF('Deal_Master_Wide'!$CW$308="","",'Deal_Master_Wide'!$CW$308)</x:f>
      </x:c>
      <x:c r="U2142" s="54" t="str">
        <x:f>IF('Deal_Master_Wide'!$DD$308="","",'Deal_Master_Wide'!$DD$308)</x:f>
      </x:c>
      <x:c r="V2142" s="56" t="str">
        <x:f>IF('Deal_Master_Wide'!$DK$308="","",'Deal_Master_Wide'!$DK$308)</x:f>
      </x:c>
      <x:c r="W2142" s="56" t="str">
        <x:f>IF('Deal_Master_Wide'!$DR$308="","",'Deal_Master_Wide'!$DR$308)</x:f>
      </x:c>
      <x:c r="X2142" s="56" t="str">
        <x:f>IF('Deal_Master_Wide'!$DY$308="","",'Deal_Master_Wide'!$DY$308)</x:f>
      </x:c>
      <x:c r="Y2142" s="118" t="str">
        <x:f>IF('Deal_Master_Wide'!$EF$308="","",'Deal_Master_Wide'!$EF$308)</x:f>
      </x:c>
      <x:c r="Z2142" s="118" t="str">
        <x:f>IF('Deal_Master_Wide'!$EM$308="","",'Deal_Master_Wide'!$EM$308)</x:f>
      </x:c>
      <x:c r="AA2142" s="52" t="str">
        <x:f>IF('Deal_Master_Wide'!$AL$308="","",'Deal_Master_Wide'!$AL$308)</x:f>
        <x:v>Unknown</x:v>
      </x:c>
      <x:c r="AB2142" s="54" t="str">
        <x:f>IF('Deal_Master_Wide'!$AF$308="","",'Deal_Master_Wide'!$AF$308)</x:f>
      </x:c>
      <x:c r="AC2142" s="52" t="str">
        <x:f>IF(COUNT($P2142,$Q2142,$R2142,$S2142,$T2142,$U2142,$V2142,$W2142,$X2142)=9,"Yes","No")</x:f>
        <x:v>No</x:v>
      </x:c>
      <x:c r="AD2142" s="52" t="str">
        <x:f>IF(COUNT($Y2142,$Z2142)=2,"Yes","No")</x:f>
        <x:v>No</x:v>
      </x:c>
      <x:c r="AE2142" s="50" t="str"/>
      <x:c r="AF2142" t="str"/>
    </x:row>
    <x:row r="2143" ht="20" customHeight="1">
      <x:c r="A2143" s="50" t="str">
        <x:v>CTL-0306</x:v>
      </x:c>
      <x:c r="B2143" s="50" t="str">
        <x:v>Candidate alternative-rationale group</x:v>
      </x:c>
      <x:c r="C2143" s="52" t="str">
        <x:f>IF('Deal_Master_Wide'!$AU$308="","",'Deal_Master_Wide'!$AU$308)</x:f>
        <x:v>Not reviewed</x:v>
      </x:c>
      <x:c r="D2143" s="52" t="str">
        <x:f>IF('Deal_Master_Wide'!$AV$308="","",'Deal_Master_Wide'!$AV$308)</x:f>
        <x:v>Not assessed</x:v>
      </x:c>
      <x:c r="E2143" s="50" t="n">
        <x:v>0</x:v>
      </x:c>
      <x:c r="F2143" s="52" t="str">
        <x:f>IF(OR($C2143="High-confidence innovation-driven",$C2143="Medium-confidence innovation-driven"),1,IF($C2143="Clear alternative-rationale",0,""))</x:f>
      </x:c>
      <x:c r="G2143" s="52" t="str">
        <x:f>IF('Deal_Master_Wide'!$M$308="","",'Deal_Master_Wide'!$M$308)</x:f>
        <x:v>Review</x:v>
      </x:c>
      <x:c r="H2143" s="50" t="str">
        <x:v>NovaVision Inc</x:v>
      </x:c>
      <x:c r="I2143" s="50" t="str">
        <x:v>Sight Science Limited</x:v>
      </x:c>
      <x:c r="J2143" s="50" t="n">
        <x:v>2012</x:v>
      </x:c>
      <x:c r="K2143" s="50" t="n">
        <x:v>3</x:v>
      </x:c>
      <x:c r="L2143" s="50" t="n">
        <x:v>2015</x:v>
      </x:c>
      <x:c r="M2143" s="50" t="n">
        <x:v>1</x:v>
      </x:c>
      <x:c r="N2143" s="50" t="n">
        <x:v>1</x:v>
      </x:c>
      <x:c r="O2143" s="52" t="str">
        <x:f>IF($F2143="","",$F2143*$M2143)</x:f>
      </x:c>
      <x:c r="P2143" s="54" t="str">
        <x:f>IF('Deal_Master_Wide'!$BV$308="","",'Deal_Master_Wide'!$BV$308)</x:f>
      </x:c>
      <x:c r="Q2143" s="54" t="str">
        <x:f>IF('Deal_Master_Wide'!$CC$308="","",'Deal_Master_Wide'!$CC$308)</x:f>
      </x:c>
      <x:c r="R2143" s="54" t="str">
        <x:f>IF('Deal_Master_Wide'!$CJ$308="","",'Deal_Master_Wide'!$CJ$308)</x:f>
      </x:c>
      <x:c r="S2143" s="54" t="str">
        <x:f>IF('Deal_Master_Wide'!$CQ$308="","",'Deal_Master_Wide'!$CQ$308)</x:f>
      </x:c>
      <x:c r="T2143" s="54" t="str">
        <x:f>IF('Deal_Master_Wide'!$CX$308="","",'Deal_Master_Wide'!$CX$308)</x:f>
      </x:c>
      <x:c r="U2143" s="54" t="str">
        <x:f>IF('Deal_Master_Wide'!$DE$308="","",'Deal_Master_Wide'!$DE$308)</x:f>
      </x:c>
      <x:c r="V2143" s="56" t="str">
        <x:f>IF('Deal_Master_Wide'!$DL$308="","",'Deal_Master_Wide'!$DL$308)</x:f>
      </x:c>
      <x:c r="W2143" s="56" t="str">
        <x:f>IF('Deal_Master_Wide'!$DS$308="","",'Deal_Master_Wide'!$DS$308)</x:f>
      </x:c>
      <x:c r="X2143" s="56" t="str">
        <x:f>IF('Deal_Master_Wide'!$DZ$308="","",'Deal_Master_Wide'!$DZ$308)</x:f>
      </x:c>
      <x:c r="Y2143" s="118" t="str">
        <x:f>IF('Deal_Master_Wide'!$EG$308="","",'Deal_Master_Wide'!$EG$308)</x:f>
      </x:c>
      <x:c r="Z2143" s="118" t="str">
        <x:f>IF('Deal_Master_Wide'!$EN$308="","",'Deal_Master_Wide'!$EN$308)</x:f>
      </x:c>
      <x:c r="AA2143" s="52" t="str">
        <x:f>IF('Deal_Master_Wide'!$AL$308="","",'Deal_Master_Wide'!$AL$308)</x:f>
        <x:v>Unknown</x:v>
      </x:c>
      <x:c r="AB2143" s="54" t="str">
        <x:f>IF('Deal_Master_Wide'!$AF$308="","",'Deal_Master_Wide'!$AF$308)</x:f>
      </x:c>
      <x:c r="AC2143" s="52" t="str">
        <x:f>IF(COUNT($P2143,$Q2143,$R2143,$S2143,$T2143,$U2143,$V2143,$W2143,$X2143)=9,"Yes","No")</x:f>
        <x:v>No</x:v>
      </x:c>
      <x:c r="AD2143" s="52" t="str">
        <x:f>IF(COUNT($Y2143,$Z2143)=2,"Yes","No")</x:f>
        <x:v>No</x:v>
      </x:c>
      <x:c r="AE2143" s="50" t="str"/>
      <x:c r="AF2143" t="str"/>
    </x:row>
  </x:sheetData>
  <x:pageMargins left="0.7" right="0.7" top="0.75" bottom="0.75" header="0.3" footer="0.3"/>
  <x:tableParts count="1">
    <x:tablePart xmlns:r="http://schemas.openxmlformats.org/officeDocument/2006/relationships" r:id="Rdfcc3663d20e4647"/>
  </x:tableParts>
</x:worksheet>
</file>

<file path=xl/worksheets/sheet5.xml><?xml version="1.0" encoding="utf-8"?>
<x:worksheet xmlns:x="http://schemas.openxmlformats.org/spreadsheetml/2006/main">
  <x:sheetFormatPr defaultRowHeight="15"/>
  <x:cols>
    <x:col min="1" max="1" width="28" hidden="0" customWidth="1"/>
    <x:col min="2" max="2" width="24" hidden="0" customWidth="1"/>
    <x:col min="3" max="3" width="24" hidden="0" customWidth="1"/>
    <x:col min="4" max="4" width="58" hidden="0" customWidth="1"/>
    <x:col min="5" max="5" width="22" hidden="0" customWidth="1"/>
    <x:col min="6" max="6" width="20" hidden="0" customWidth="1"/>
    <x:col min="7" max="7" width="20" hidden="0" customWidth="1"/>
    <x:col min="8" max="8" width="42" hidden="0" customWidth="1"/>
  </x:cols>
  <x:sheetData>
    <x:row r="1">
      <x:c r="A1" s="44" t="str">
        <x:v>Variable</x:v>
      </x:c>
      <x:c r="B1" s="44" t="str">
        <x:v>Sheet</x:v>
      </x:c>
      <x:c r="C1" s="44" t="str">
        <x:v>Role</x:v>
      </x:c>
      <x:c r="D1" s="44" t="str">
        <x:v>Definition / Formula</x:v>
      </x:c>
      <x:c r="E1" s="44" t="str">
        <x:v>Source</x:v>
      </x:c>
      <x:c r="F1" s="44" t="str">
        <x:v>Timing / Unit</x:v>
      </x:c>
      <x:c r="G1" s="44" t="str">
        <x:v>Required for</x:v>
      </x:c>
      <x:c r="H1" s="44" t="str">
        <x:v>Data-entry rule</x:v>
      </x:c>
    </x:row>
    <x:row r="2">
      <x:c r="A2" s="58" t="str">
        <x:v>Deal_ID</x:v>
      </x:c>
      <x:c r="B2" s="58" t="str">
        <x:v>Deal_Master_Wide / Panel_DiD</x:v>
      </x:c>
      <x:c r="C2" s="58" t="str">
        <x:v>Identifier</x:v>
      </x:c>
      <x:c r="D2" s="58" t="str">
        <x:v>Unique workbook-specific deal identifier</x:v>
      </x:c>
      <x:c r="E2" s="58" t="str">
        <x:v>Constructed</x:v>
      </x:c>
      <x:c r="F2" s="58" t="str">
        <x:v>Deal</x:v>
      </x:c>
      <x:c r="G2" s="58" t="str">
        <x:v>All analyses</x:v>
      </x:c>
      <x:c r="H2" s="58" t="str">
        <x:v>Do not change after data collection begins</x:v>
      </x:c>
    </x:row>
    <x:row r="3">
      <x:c r="A3" s="58" t="str">
        <x:v>Initial_Group</x:v>
      </x:c>
      <x:c r="B3" s="58" t="str">
        <x:v>Both</x:v>
      </x:c>
      <x:c r="C3" s="58" t="str">
        <x:v>Audit</x:v>
      </x:c>
      <x:c r="D3" s="58" t="str">
        <x:v>Candidate group from source workbook; not final classification</x:v>
      </x:c>
      <x:c r="E3" s="58" t="str">
        <x:v>GlobalData export</x:v>
      </x:c>
      <x:c r="F3" s="58" t="str">
        <x:v>Deal</x:v>
      </x:c>
      <x:c r="G3" s="58" t="str">
        <x:v>Audit only</x:v>
      </x:c>
      <x:c r="H3" s="58" t="str">
        <x:v>Do not use as final treatment without validation</x:v>
      </x:c>
    </x:row>
    <x:row r="4">
      <x:c r="A4" s="58" t="str">
        <x:v>Final_Classification</x:v>
      </x:c>
      <x:c r="B4" s="58" t="str">
        <x:v>Both</x:v>
      </x:c>
      <x:c r="C4" s="58" t="str">
        <x:v>Treatment definition</x:v>
      </x:c>
      <x:c r="D4" s="58" t="str">
        <x:v>Manual mutually exclusive classification based on pre-deal innovation evidence</x:v>
      </x:c>
      <x:c r="E4" s="58" t="str">
        <x:v>Manual validation</x:v>
      </x:c>
      <x:c r="F4" s="58" t="str">
        <x:v>Deal</x:v>
      </x:c>
      <x:c r="G4" s="58" t="str">
        <x:v>Primary DiD</x:v>
      </x:c>
      <x:c r="H4" s="58" t="str">
        <x:v>Use dropdown; classify before inspecting outcomes</x:v>
      </x:c>
    </x:row>
    <x:row r="5">
      <x:c r="A5" s="58" t="str">
        <x:v>Completion_Year</x:v>
      </x:c>
      <x:c r="B5" s="58" t="str">
        <x:v>Both</x:v>
      </x:c>
      <x:c r="C5" s="58" t="str">
        <x:v>Event timing</x:v>
      </x:c>
      <x:c r="D5" s="58" t="str">
        <x:v>Calendar year of verified deal completion</x:v>
      </x:c>
      <x:c r="E5" s="58" t="str">
        <x:v>GlobalData + validation</x:v>
      </x:c>
      <x:c r="F5" s="58" t="str">
        <x:v>Year</x:v>
      </x:c>
      <x:c r="G5" s="58" t="str">
        <x:v>DiD/event study</x:v>
      </x:c>
      <x:c r="H5" s="58" t="str">
        <x:v>Verify anomalies before use</x:v>
      </x:c>
    </x:row>
    <x:row r="6">
      <x:c r="A6" s="58" t="str">
        <x:v>Relative_Year</x:v>
      </x:c>
      <x:c r="B6" s="58" t="str">
        <x:v>Panel_DiD</x:v>
      </x:c>
      <x:c r="C6" s="58" t="str">
        <x:v>Event time</x:v>
      </x:c>
      <x:c r="D6" s="58" t="str">
        <x:v>Calendar year minus completion year</x:v>
      </x:c>
      <x:c r="E6" s="58" t="str">
        <x:v>Formula/constructed</x:v>
      </x:c>
      <x:c r="F6" s="58" t="str">
        <x:v>-3 to +3</x:v>
      </x:c>
      <x:c r="G6" s="58" t="str">
        <x:v>Event study</x:v>
      </x:c>
      <x:c r="H6" s="58" t="str">
        <x:v>t0 treatment-year rule must be stated</x:v>
      </x:c>
    </x:row>
    <x:row r="7">
      <x:c r="A7" s="58" t="str">
        <x:v>Post_Excluding_t0</x:v>
      </x:c>
      <x:c r="B7" s="58" t="str">
        <x:v>Panel_DiD</x:v>
      </x:c>
      <x:c r="C7" s="58" t="str">
        <x:v>Treatment timing</x:v>
      </x:c>
      <x:c r="D7" s="58" t="str">
        <x:v>1 for t+1 to t+3; 0 otherwise</x:v>
      </x:c>
      <x:c r="E7" s="58" t="str">
        <x:v>Constructed</x:v>
      </x:c>
      <x:c r="F7" s="58" t="str">
        <x:v>Binary</x:v>
      </x:c>
      <x:c r="G7" s="58" t="str">
        <x:v>Baseline DiD</x:v>
      </x:c>
      <x:c r="H7" s="58" t="str">
        <x:v>Preferred when completion year mixes pre/post months</x:v>
      </x:c>
    </x:row>
    <x:row r="8">
      <x:c r="A8" s="58" t="str">
        <x:v>Revenue_m</x:v>
      </x:c>
      <x:c r="B8" s="58" t="str">
        <x:v>Both</x:v>
      </x:c>
      <x:c r="C8" s="58" t="str">
        <x:v>Control / secondary outcome</x:v>
      </x:c>
      <x:c r="D8" s="58" t="str">
        <x:v>Annual revenue in reported currency, millions</x:v>
      </x:c>
      <x:c r="E8" s="58" t="str">
        <x:v>Bloomberg</x:v>
      </x:c>
      <x:c r="F8" s="58" t="str">
        <x:v>Firm-year</x:v>
      </x:c>
      <x:c r="G8" s="58" t="str">
        <x:v>Size/control</x:v>
      </x:c>
      <x:c r="H8" s="58" t="str">
        <x:v>Use historical actuals only</x:v>
      </x:c>
    </x:row>
    <x:row r="9">
      <x:c r="A9" s="58" t="str">
        <x:v>Operating_Income_m</x:v>
      </x:c>
      <x:c r="B9" s="58" t="str">
        <x:v>Both</x:v>
      </x:c>
      <x:c r="C9" s="58" t="str">
        <x:v>Input</x:v>
      </x:c>
      <x:c r="D9" s="58" t="str">
        <x:v>Annual operating income in reported currency, millions</x:v>
      </x:c>
      <x:c r="E9" s="58" t="str">
        <x:v>Bloomberg</x:v>
      </x:c>
      <x:c r="F9" s="58" t="str">
        <x:v>Firm-year</x:v>
      </x:c>
      <x:c r="G9" s="58" t="str">
        <x:v>Operating margin validation</x:v>
      </x:c>
      <x:c r="H9" s="58" t="str">
        <x:v>Historical actuals only</x:v>
      </x:c>
    </x:row>
    <x:row r="10">
      <x:c r="A10" s="58" t="str">
        <x:v>Net_Income_m</x:v>
      </x:c>
      <x:c r="B10" s="58" t="str">
        <x:v>Both</x:v>
      </x:c>
      <x:c r="C10" s="58" t="str">
        <x:v>Input</x:v>
      </x:c>
      <x:c r="D10" s="58" t="str">
        <x:v>Annual net income in reported currency, millions</x:v>
      </x:c>
      <x:c r="E10" s="58" t="str">
        <x:v>Bloomberg</x:v>
      </x:c>
      <x:c r="F10" s="58" t="str">
        <x:v>Firm-year</x:v>
      </x:c>
      <x:c r="G10" s="58" t="str">
        <x:v>ROA validation</x:v>
      </x:c>
      <x:c r="H10" s="58" t="str">
        <x:v>Historical actuals only</x:v>
      </x:c>
    </x:row>
    <x:row r="11">
      <x:c r="A11" s="58" t="str">
        <x:v>Total_Assets_m</x:v>
      </x:c>
      <x:c r="B11" s="58" t="str">
        <x:v>Both</x:v>
      </x:c>
      <x:c r="C11" s="58" t="str">
        <x:v>Control / denominator</x:v>
      </x:c>
      <x:c r="D11" s="58" t="str">
        <x:v>Year-end total assets in reported currency, millions</x:v>
      </x:c>
      <x:c r="E11" s="58" t="str">
        <x:v>Bloomberg</x:v>
      </x:c>
      <x:c r="F11" s="58" t="str">
        <x:v>Firm-year</x:v>
      </x:c>
      <x:c r="G11" s="58" t="str">
        <x:v>Firm size / ROA</x:v>
      </x:c>
      <x:c r="H11" s="58" t="str">
        <x:v>Historical actuals only</x:v>
      </x:c>
    </x:row>
    <x:row r="12">
      <x:c r="A12" s="58" t="str">
        <x:v>Total_Debt_m</x:v>
      </x:c>
      <x:c r="B12" s="58" t="str">
        <x:v>Both</x:v>
      </x:c>
      <x:c r="C12" s="58" t="str">
        <x:v>Control</x:v>
      </x:c>
      <x:c r="D12" s="58" t="str">
        <x:v>Short- plus long-term debt, reported currency, millions</x:v>
      </x:c>
      <x:c r="E12" s="58" t="str">
        <x:v>Bloomberg</x:v>
      </x:c>
      <x:c r="F12" s="58" t="str">
        <x:v>Firm-year</x:v>
      </x:c>
      <x:c r="G12" s="58" t="str">
        <x:v>Leverage</x:v>
      </x:c>
      <x:c r="H12" s="58" t="str">
        <x:v>Use consistent definition</x:v>
      </x:c>
    </x:row>
    <x:row r="13">
      <x:c r="A13" s="58" t="str">
        <x:v>R_and_D_Expense_m</x:v>
      </x:c>
      <x:c r="B13" s="58" t="str">
        <x:v>Both</x:v>
      </x:c>
      <x:c r="C13" s="58" t="str">
        <x:v>Innovation input / secondary</x:v>
      </x:c>
      <x:c r="D13" s="58" t="str">
        <x:v>Annual reported R&amp;D expense</x:v>
      </x:c>
      <x:c r="E13" s="58" t="str">
        <x:v>Bloomberg</x:v>
      </x:c>
      <x:c r="F13" s="58" t="str">
        <x:v>Firm-year</x:v>
      </x:c>
      <x:c r="G13" s="58" t="str">
        <x:v>Secondary analysis</x:v>
      </x:c>
      <x:c r="H13" s="58" t="str">
        <x:v>Blank is not zero</x:v>
      </x:c>
    </x:row>
    <x:row r="14">
      <x:c r="A14" s="58" t="str">
        <x:v>ROA_pct</x:v>
      </x:c>
      <x:c r="B14" s="58" t="str">
        <x:v>Both</x:v>
      </x:c>
      <x:c r="C14" s="58" t="str">
        <x:v>Primary financial outcome</x:v>
      </x:c>
      <x:c r="D14" s="58" t="str">
        <x:v>Return on assets in percentage points</x:v>
      </x:c>
      <x:c r="E14" s="58" t="str">
        <x:v>Bloomberg or transparent calculation</x:v>
      </x:c>
      <x:c r="F14" s="58" t="str">
        <x:v>Firm-year, %</x:v>
      </x:c>
      <x:c r="G14" s="58" t="str">
        <x:v>H2</x:v>
      </x:c>
      <x:c r="H14" s="58" t="str">
        <x:v>Do not mix definitions across firms</x:v>
      </x:c>
    </x:row>
    <x:row r="15">
      <x:c r="A15" s="58" t="str">
        <x:v>Operating_Margin_pct</x:v>
      </x:c>
      <x:c r="B15" s="58" t="str">
        <x:v>Both</x:v>
      </x:c>
      <x:c r="C15" s="58" t="str">
        <x:v>Primary financial outcome</x:v>
      </x:c>
      <x:c r="D15" s="58" t="str">
        <x:v>Operating income divided by revenue, percentage points</x:v>
      </x:c>
      <x:c r="E15" s="58" t="str">
        <x:v>Bloomberg or calculation</x:v>
      </x:c>
      <x:c r="F15" s="58" t="str">
        <x:v>Firm-year, %</x:v>
      </x:c>
      <x:c r="G15" s="58" t="str">
        <x:v>H2</x:v>
      </x:c>
      <x:c r="H15" s="58" t="str">
        <x:v>Use one definition consistently</x:v>
      </x:c>
    </x:row>
    <x:row r="16">
      <x:c r="A16" s="58" t="str">
        <x:v>Leverage_pct</x:v>
      </x:c>
      <x:c r="B16" s="58" t="str">
        <x:v>Both</x:v>
      </x:c>
      <x:c r="C16" s="58" t="str">
        <x:v>Control</x:v>
      </x:c>
      <x:c r="D16" s="58" t="str">
        <x:v>Total debt divided by total assets, percentage points</x:v>
      </x:c>
      <x:c r="E16" s="58" t="str">
        <x:v>Bloomberg/calculation</x:v>
      </x:c>
      <x:c r="F16" s="58" t="str">
        <x:v>Firm-year, %</x:v>
      </x:c>
      <x:c r="G16" s="58" t="str">
        <x:v>Matching/control</x:v>
      </x:c>
      <x:c r="H16" s="58" t="str">
        <x:v>Define before estimation</x:v>
      </x:c>
    </x:row>
    <x:row r="17">
      <x:c r="A17" s="58" t="str">
        <x:v>Patent_Family_Count</x:v>
      </x:c>
      <x:c r="B17" s="58" t="str">
        <x:v>Both</x:v>
      </x:c>
      <x:c r="C17" s="58" t="str">
        <x:v>Primary innovation outcome</x:v>
      </x:c>
      <x:c r="D17" s="58" t="str">
        <x:v>Unique simple patent families assigned to the acquirer/combined group by earliest priority year</x:v>
      </x:c>
      <x:c r="E17" s="58" t="str">
        <x:v>Lens.org</x:v>
      </x:c>
      <x:c r="F17" s="58" t="str">
        <x:v>Firm-year count</x:v>
      </x:c>
      <x:c r="G17" s="58" t="str">
        <x:v>H1</x:v>
      </x:c>
      <x:c r="H17" s="58" t="str">
        <x:v>Do not count publications as inventions</x:v>
      </x:c>
    </x:row>
    <x:row r="18">
      <x:c r="A18" s="58" t="str">
        <x:v>Citation_Weighted_Output</x:v>
      </x:c>
      <x:c r="B18" s="58" t="str">
        <x:v>Both</x:v>
      </x:c>
      <x:c r="C18" s="58" t="str">
        <x:v>Primary innovation outcome</x:v>
      </x:c>
      <x:c r="D18" s="58" t="str">
        <x:v>Patent-family output weighted by age/field-adjusted forward citations</x:v>
      </x:c>
      <x:c r="E18" s="58" t="str">
        <x:v>Lens.org</x:v>
      </x:c>
      <x:c r="F18" s="58" t="str">
        <x:v>Firm-year index</x:v>
      </x:c>
      <x:c r="G18" s="58" t="str">
        <x:v>H1</x:v>
      </x:c>
      <x:c r="H18" s="58" t="str">
        <x:v>Address citation truncation</x:v>
      </x:c>
    </x:row>
    <x:row r="19">
      <x:c r="A19" s="58" t="str">
        <x:v>Acquirer_PreDeal_Patent_Stock</x:v>
      </x:c>
      <x:c r="B19" s="58" t="str">
        <x:v>Deal_Master_Wide</x:v>
      </x:c>
      <x:c r="C19" s="58" t="str">
        <x:v>Exploratory moderator</x:v>
      </x:c>
      <x:c r="D19" s="58" t="str">
        <x:v>Acquirer unique family stock over fixed pre-deal window</x:v>
      </x:c>
      <x:c r="E19" s="58" t="str">
        <x:v>Lens.org</x:v>
      </x:c>
      <x:c r="F19" s="58" t="str">
        <x:v>Deal</x:v>
      </x:c>
      <x:c r="G19" s="58" t="str">
        <x:v>E2</x:v>
      </x:c>
      <x:c r="H19" s="58" t="str">
        <x:v>Use same pre-window for acquirer and target</x:v>
      </x:c>
    </x:row>
    <x:row r="20">
      <x:c r="A20" s="58" t="str">
        <x:v>Target_PreDeal_Patent_Stock</x:v>
      </x:c>
      <x:c r="B20" s="58" t="str">
        <x:v>Deal_Master_Wide</x:v>
      </x:c>
      <x:c r="C20" s="58" t="str">
        <x:v>Exploratory moderator</x:v>
      </x:c>
      <x:c r="D20" s="58" t="str">
        <x:v>Target unique family stock over fixed pre-deal window</x:v>
      </x:c>
      <x:c r="E20" s="58" t="str">
        <x:v>Lens.org</x:v>
      </x:c>
      <x:c r="F20" s="58" t="str">
        <x:v>Deal</x:v>
      </x:c>
      <x:c r="G20" s="58" t="str">
        <x:v>E2</x:v>
      </x:c>
      <x:c r="H20" s="58" t="str">
        <x:v>Verify subsidiaries and former names</x:v>
      </x:c>
    </x:row>
    <x:row r="21">
      <x:c r="A21" s="58" t="str">
        <x:v>Relative_Knowledge_Base_Size</x:v>
      </x:c>
      <x:c r="B21" s="58" t="str">
        <x:v>Deal_Master_Wide</x:v>
      </x:c>
      <x:c r="C21" s="58" t="str">
        <x:v>Exploratory moderator</x:v>
      </x:c>
      <x:c r="D21" s="58" t="str">
        <x:v>Target pre-deal patent stock divided by acquirer stock</x:v>
      </x:c>
      <x:c r="E21" s="58" t="str">
        <x:v>Formula</x:v>
      </x:c>
      <x:c r="F21" s="58" t="str">
        <x:v>Ratio</x:v>
      </x:c>
      <x:c r="G21" s="58" t="str">
        <x:v>E2</x:v>
      </x:c>
      <x:c r="H21" s="58" t="str">
        <x:v>Blank when acquirer stock is zero/missing</x:v>
      </x:c>
    </x:row>
    <x:row r="22">
      <x:c r="A22" s="58" t="str">
        <x:v>Technological_Relatedness_Cosine</x:v>
      </x:c>
      <x:c r="B22" s="58" t="str">
        <x:v>Deal_Master_Wide</x:v>
      </x:c>
      <x:c r="C22" s="58" t="str">
        <x:v>Exploratory moderator</x:v>
      </x:c>
      <x:c r="D22" s="58" t="str">
        <x:v>Cosine similarity of acquirer and target CPC/IPC family distributions</x:v>
      </x:c>
      <x:c r="E22" s="58" t="str">
        <x:v>Lens.org</x:v>
      </x:c>
      <x:c r="F22" s="58" t="str">
        <x:v>0 to 1</x:v>
      </x:c>
      <x:c r="G22" s="58" t="str">
        <x:v>E1</x:v>
      </x:c>
      <x:c r="H22" s="58" t="str">
        <x:v>Requires both patent portfolios</x:v>
      </x:c>
    </x:row>
    <x:row r="23">
      <x:c r="A23" s="58" t="str">
        <x:v>Deal_Value_USD_m</x:v>
      </x:c>
      <x:c r="B23" s="58" t="str">
        <x:v>Deal_Master_Wide / Panel_DiD</x:v>
      </x:c>
      <x:c r="C23" s="58" t="str">
        <x:v>Deal characteristic</x:v>
      </x:c>
      <x:c r="D23" s="58" t="str">
        <x:v>Disclosed GlobalData deal value in US$ millions</x:v>
      </x:c>
      <x:c r="E23" s="58" t="str">
        <x:v>GlobalData</x:v>
      </x:c>
      <x:c r="F23" s="58" t="str">
        <x:v>US$m</x:v>
      </x:c>
      <x:c r="G23" s="58" t="str">
        <x:v>Descriptive/control</x:v>
      </x:c>
      <x:c r="H23" s="58" t="str">
        <x:v>Blank when undisclosed; never set to zero</x:v>
      </x:c>
    </x:row>
  </x:sheetData>
  <x:pageMargins left="0.7" right="0.7" top="0.75" bottom="0.75" header="0.3" footer="0.3"/>
  <x:tableParts count="1">
    <x:tablePart xmlns:r="http://schemas.openxmlformats.org/officeDocument/2006/relationships" r:id="R8a0dd3ec20c24ab2"/>
  </x:tableParts>
</x:worksheet>
</file>

<file path=xl/worksheets/sheet6.xml><?xml version="1.0" encoding="utf-8"?>
<x:worksheet xmlns:x="http://schemas.openxmlformats.org/spreadsheetml/2006/main">
  <x:sheetFormatPr defaultRowHeight="15"/>
  <x:cols>
    <x:col min="1" max="1" width="28" hidden="0" customWidth="1"/>
    <x:col min="3" max="3" width="28" hidden="0" customWidth="1"/>
    <x:col min="5" max="5" width="28" hidden="0" customWidth="1"/>
    <x:col min="7" max="7" width="28" hidden="0" customWidth="1"/>
    <x:col min="9" max="9" width="28" hidden="0" customWidth="1"/>
    <x:col min="11" max="11" width="28" hidden="0" customWidth="1"/>
    <x:col min="13" max="13" width="28" hidden="0" customWidth="1"/>
  </x:cols>
  <x:sheetData>
    <x:row r="1">
      <x:c r="A1" s="3" t="str">
        <x:v>Review_Status</x:v>
      </x:c>
      <x:c r="C1" s="3" t="str">
        <x:v>Final_Classification</x:v>
      </x:c>
      <x:c r="E1" s="3" t="str">
        <x:v>Confidence</x:v>
      </x:c>
      <x:c r="G1" s="3" t="str">
        <x:v>Yes_No_Unknown</x:v>
      </x:c>
      <x:c r="I1" s="3" t="str">
        <x:v>Data_Status</x:v>
      </x:c>
      <x:c r="K1" s="3" t="str">
        <x:v>Main_DiD_Decision</x:v>
      </x:c>
      <x:c r="M1" s="3" t="str">
        <x:v>Patent_Entity_Scope</x:v>
      </x:c>
    </x:row>
    <x:row r="2">
      <x:c r="A2" t="str">
        <x:v>Not started</x:v>
      </x:c>
      <x:c r="C2" t="str">
        <x:v>Not reviewed</x:v>
      </x:c>
      <x:c r="E2" t="str">
        <x:v>Not assessed</x:v>
      </x:c>
      <x:c r="G2" t="str">
        <x:v>Unknown</x:v>
      </x:c>
      <x:c r="I2" t="str">
        <x:v>Not collected</x:v>
      </x:c>
      <x:c r="K2" t="str">
        <x:v>Review</x:v>
      </x:c>
      <x:c r="M2" t="str">
        <x:v>Acquirer only</x:v>
      </x:c>
    </x:row>
    <x:row r="3">
      <x:c r="A3" t="str">
        <x:v>In progress</x:v>
      </x:c>
      <x:c r="C3" t="str">
        <x:v>High-confidence innovation-driven</x:v>
      </x:c>
      <x:c r="E3" t="str">
        <x:v>High</x:v>
      </x:c>
      <x:c r="G3" t="str">
        <x:v>Yes</x:v>
      </x:c>
      <x:c r="I3" t="str">
        <x:v>Partial</x:v>
      </x:c>
      <x:c r="K3" t="str">
        <x:v>Include</x:v>
      </x:c>
      <x:c r="M3" t="str">
        <x:v>Combined group</x:v>
      </x:c>
    </x:row>
    <x:row r="4">
      <x:c r="A4" t="str">
        <x:v>Completed</x:v>
      </x:c>
      <x:c r="C4" t="str">
        <x:v>Medium-confidence innovation-driven</x:v>
      </x:c>
      <x:c r="E4" t="str">
        <x:v>Medium</x:v>
      </x:c>
      <x:c r="G4" t="str">
        <x:v>No</x:v>
      </x:c>
      <x:c r="I4" t="str">
        <x:v>Complete</x:v>
      </x:c>
      <x:c r="K4" t="str">
        <x:v>Exclude</x:v>
      </x:c>
      <x:c r="M4" t="str">
        <x:v>Target only</x:v>
      </x:c>
    </x:row>
    <x:row r="5">
      <x:c r="A5" t="str">
        <x:v>Excluded</x:v>
      </x:c>
      <x:c r="C5" t="str">
        <x:v>Clear alternative-rationale</x:v>
      </x:c>
      <x:c r="E5" t="str">
        <x:v>Low</x:v>
      </x:c>
      <x:c r="I5" t="str">
        <x:v>Not available</x:v>
      </x:c>
      <x:c r="M5" t="str">
        <x:v>Not defined</x:v>
      </x:c>
    </x:row>
    <x:row r="6">
      <x:c r="C6" t="str">
        <x:v>Mixed / borderline</x:v>
      </x:c>
    </x:row>
    <x:row r="7">
      <x:c r="C7" t="str">
        <x:v>Insufficient evidence</x:v>
      </x:c>
    </x:row>
    <x:row r="8">
      <x:c r="C8" t="str">
        <x:v>Excluded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34" hidden="0" customWidth="1"/>
    <x:col min="3" max="3" width="20" hidden="0" customWidth="1"/>
    <x:col min="4" max="4" width="12" hidden="0" customWidth="1"/>
    <x:col min="5" max="5" width="22" hidden="0" customWidth="1"/>
    <x:col min="6" max="6" width="48" hidden="0" customWidth="1"/>
    <x:col min="7" max="7" width="30" hidden="0" customWidth="1"/>
    <x:col min="8" max="8" width="14" hidden="0" customWidth="1"/>
    <x:col min="9" max="9" width="14" hidden="0" customWidth="1"/>
    <x:col min="10" max="10" width="18" hidden="0" customWidth="1"/>
    <x:col min="11" max="11" width="48" hidden="0" customWidth="1"/>
  </x:cols>
  <x:sheetData>
    <x:row r="1" ht="34" customHeight="1">
      <x:c r="A1" s="83" t="str">
        <x:v>Source File</x:v>
      </x:c>
      <x:c r="B1" s="83" t="str">
        <x:v>Detected Company</x:v>
      </x:c>
      <x:c r="C1" s="83" t="str">
        <x:v>Bloomberg Identifier</x:v>
      </x:c>
      <x:c r="D1" s="83" t="str">
        <x:v>Currency</x:v>
      </x:c>
      <x:c r="E1" s="83" t="str">
        <x:v>Mapped Deal IDs</x:v>
      </x:c>
      <x:c r="F1" s="83" t="str">
        <x:v>Mapped Deal(s)</x:v>
      </x:c>
      <x:c r="G1" s="83" t="str">
        <x:v>Import Status</x:v>
      </x:c>
      <x:c r="H1" s="83" t="str">
        <x:v>First Actual Year</x:v>
      </x:c>
      <x:c r="I1" s="83" t="str">
        <x:v>Last Actual Year</x:v>
      </x:c>
      <x:c r="J1" s="83" t="str">
        <x:v>Actual Years Available</x:v>
      </x:c>
      <x:c r="K1" s="83" t="str">
        <x:v>Notes</x:v>
      </x:c>
    </x:row>
    <x:row r="2" ht="42" customHeight="1">
      <x:c r="A2" s="84" t="str">
        <x:v>FA(1).xlsx</x:v>
      </x:c>
      <x:c r="B2" s="84" t="str">
        <x:v>Zentiva Group AS</x:v>
      </x:c>
      <x:c r="C2" s="84" t="str">
        <x:v>1193932D CP</x:v>
      </x:c>
      <x:c r="D2" s="84" t="str">
        <x:v>EUR</x:v>
      </x:c>
      <x:c r="E2" s="84" t="str">
        <x:v>CTL-0055, CTL-0038</x:v>
      </x:c>
      <x:c r="F2" s="84" t="str">
        <x:v>CTL-0055 — Zentiva Acquires Creo Pharma (2019); CTL-0038 — Zentiva Acquires Labormed Pharma from Alvogen (2020)</x:v>
      </x:c>
      <x:c r="G2" s="58" t="str">
        <x:v>Mapped and imported</x:v>
      </x:c>
      <x:c r="H2" s="85" t="n">
        <x:v>2010</x:v>
      </x:c>
      <x:c r="I2" s="85" t="n">
        <x:v>2017</x:v>
      </x:c>
      <x:c r="J2" s="85" t="n">
        <x:v>8</x:v>
      </x:c>
      <x:c r="K2" s="58" t="str">
        <x:v>Financial data populated in all mapped deal rows; event windows differ by deal.</x:v>
      </x:c>
    </x:row>
    <x:row r="3" ht="42" customHeight="1">
      <x:c r="A3" s="84" t="str">
        <x:v>FA_0exnoa1t(1).xlsx</x:v>
      </x:c>
      <x:c r="B3" s="84" t="str">
        <x:v>Swedbank Robur Fonder AB</x:v>
      </x:c>
      <x:c r="C3" s="84" t="str">
        <x:v>7527492Z SS</x:v>
      </x:c>
      <x:c r="D3" s="84" t="str">
        <x:v>EUR</x:v>
      </x:c>
      <x:c r="E3" s="84" t="str">
        <x:v>CTL-0186</x:v>
      </x:c>
      <x:c r="F3" s="84" t="str">
        <x:v>CTL-0186 — Swedbank Robur Fonder Acquires 8.31% Stake in Camurus (2015)</x:v>
      </x:c>
      <x:c r="G3" s="58" t="str">
        <x:v>Mapped and imported</x:v>
      </x:c>
      <x:c r="H3" s="85" t="n">
        <x:v>2009</x:v>
      </x:c>
      <x:c r="I3" s="85" t="n">
        <x:v>2022</x:v>
      </x:c>
      <x:c r="J3" s="85" t="n">
        <x:v>14</x:v>
      </x:c>
      <x:c r="K3" s="58" t="str">
        <x:v>Financial data populated in all mapped deal rows; event windows differ by deal.</x:v>
      </x:c>
    </x:row>
    <x:row r="4" ht="42" customHeight="1">
      <x:c r="A4" s="84" t="str">
        <x:v>FA_0o4gcap4(1).xlsx</x:v>
      </x:c>
      <x:c r="B4" s="84" t="str">
        <x:v>Recordati Industria Chimica e Farmaceutica SpA</x:v>
      </x:c>
      <x:c r="C4" s="84" t="str">
        <x:v>REC IM</x:v>
      </x:c>
      <x:c r="D4" s="84" t="str">
        <x:v>EUR</x:v>
      </x:c>
      <x:c r="E4" s="84" t="str">
        <x:v>CTL-0064, CTL-0298</x:v>
      </x:c>
      <x:c r="F4" s="84" t="str">
        <x:v>CTL-0064 — Recordati Acquires Tonipharm (2018); CTL-0298 — Recordati acquires Farma-Projekt (2012)</x:v>
      </x:c>
      <x:c r="G4" s="58" t="str">
        <x:v>Mapped and imported</x:v>
      </x:c>
      <x:c r="H4" s="85" t="n">
        <x:v>2006</x:v>
      </x:c>
      <x:c r="I4" s="85" t="n">
        <x:v>2025</x:v>
      </x:c>
      <x:c r="J4" s="85" t="n">
        <x:v>20</x:v>
      </x:c>
      <x:c r="K4" s="58" t="str">
        <x:v>Financial data populated in all mapped deal rows; event windows differ by deal.</x:v>
      </x:c>
    </x:row>
    <x:row r="5" ht="42" customHeight="1">
      <x:c r="A5" s="84" t="str">
        <x:v>FA_2caqezfb(1).xlsx</x:v>
      </x:c>
      <x:c r="B5" s="84" t="str">
        <x:v>UCB SA</x:v>
      </x:c>
      <x:c r="C5" s="84" t="str">
        <x:v>UCB BB</x:v>
      </x:c>
      <x:c r="D5" s="84" t="str">
        <x:v>EUR</x:v>
      </x:c>
      <x:c r="E5" s="84" t="str">
        <x:v>CTL-0005</x:v>
      </x:c>
      <x:c r="F5" s="84" t="str">
        <x:v>CTL-0005 — UCB Acquires Handl Therapeutics (2020)</x:v>
      </x:c>
      <x:c r="G5" s="58" t="str">
        <x:v>Mapped and imported</x:v>
      </x:c>
      <x:c r="H5" s="85" t="n">
        <x:v>2006</x:v>
      </x:c>
      <x:c r="I5" s="85" t="n">
        <x:v>2025</x:v>
      </x:c>
      <x:c r="J5" s="85" t="n">
        <x:v>20</x:v>
      </x:c>
      <x:c r="K5" s="58" t="str">
        <x:v>Financial data populated in all mapped deal rows; event windows differ by deal.</x:v>
      </x:c>
    </x:row>
    <x:row r="6" ht="42" customHeight="1">
      <x:c r="A6" s="84" t="str">
        <x:v>FA_2cy3f4v1(1).xlsx</x:v>
      </x:c>
      <x:c r="B6" s="84" t="str">
        <x:v>TiGenix NV</x:v>
      </x:c>
      <x:c r="C6" s="84" t="str">
        <x:v>TIG BB</x:v>
      </x:c>
      <x:c r="D6" s="84" t="str">
        <x:v>EUR</x:v>
      </x:c>
      <x:c r="E6" s="84" t="str">
        <x:v>CTL-0202</x:v>
      </x:c>
      <x:c r="F6" s="84" t="str">
        <x:v>CTL-0202 — TiGenix acquires Coretherapix (2015)</x:v>
      </x:c>
      <x:c r="G6" s="58" t="str">
        <x:v>Mapped and imported</x:v>
      </x:c>
      <x:c r="H6" s="85" t="n">
        <x:v>2004</x:v>
      </x:c>
      <x:c r="I6" s="85" t="n">
        <x:v>2017</x:v>
      </x:c>
      <x:c r="J6" s="85" t="n">
        <x:v>14</x:v>
      </x:c>
      <x:c r="K6" s="58" t="str">
        <x:v>Financial data populated in all mapped deal rows; event windows differ by deal.</x:v>
      </x:c>
    </x:row>
    <x:row r="7" ht="42" customHeight="1">
      <x:c r="A7" s="84" t="str">
        <x:v>FA_2yqxuxr4(1).xlsx</x:v>
      </x:c>
      <x:c r="B7" s="84" t="str">
        <x:v>Corp Quimico Farmaceutica Esteve SA</x:v>
      </x:c>
      <x:c r="C7" s="84" t="str">
        <x:v>0646926D SM</x:v>
      </x:c>
      <x:c r="D7" s="84" t="str">
        <x:v>EUR</x:v>
      </x:c>
      <x:c r="E7" s="84" t="str">
        <x:v>CTL-0028</x:v>
      </x:c>
      <x:c r="F7" s="84" t="str">
        <x:v>CTL-0028 — Esteve Pharma Acquires Riemser Pharma from Ardian (2020)</x:v>
      </x:c>
      <x:c r="G7" s="58" t="str">
        <x:v>Mapped and imported</x:v>
      </x:c>
      <x:c r="H7" s="85" t="n">
        <x:v>2009</x:v>
      </x:c>
      <x:c r="I7" s="85" t="n">
        <x:v>2021</x:v>
      </x:c>
      <x:c r="J7" s="85" t="n">
        <x:v>12</x:v>
      </x:c>
      <x:c r="K7" s="58" t="str">
        <x:v>Financial data populated in all mapped deal rows; event windows differ by deal.</x:v>
      </x:c>
    </x:row>
    <x:row r="8" ht="42" customHeight="1">
      <x:c r="A8" s="84" t="str">
        <x:v>FA_3rjllluw(1).xlsx</x:v>
      </x:c>
      <x:c r="B8" s="84" t="str">
        <x:v>Merz Pharma GmbH &amp; Co KGaA</x:v>
      </x:c>
      <x:c r="C8" s="84" t="str">
        <x:v>3135240Z GR</x:v>
      </x:c>
      <x:c r="D8" s="84" t="str">
        <x:v>EUR</x:v>
      </x:c>
      <x:c r="E8" s="84" t="str">
        <x:v>CTL-0279</x:v>
      </x:c>
      <x:c r="F8" s="84" t="str">
        <x:v>CTL-0279 — Merz Pharma acquires Neocutis (2013)</x:v>
      </x:c>
      <x:c r="G8" s="58" t="str">
        <x:v>Mapped and imported</x:v>
      </x:c>
      <x:c r="H8" s="85" t="n">
        <x:v>2010</x:v>
      </x:c>
      <x:c r="I8" s="85" t="n">
        <x:v>2025</x:v>
      </x:c>
      <x:c r="J8" s="85" t="n">
        <x:v>13</x:v>
      </x:c>
      <x:c r="K8" s="58" t="str">
        <x:v>Financial data populated in all mapped deal rows; event windows differ by deal.</x:v>
      </x:c>
    </x:row>
    <x:row r="9" ht="42" customHeight="1">
      <x:c r="A9" s="84" t="str">
        <x:v>FA_5ubqgkvb(1).xlsx</x:v>
      </x:c>
      <x:c r="B9" s="84" t="str">
        <x:v>Ethypharm SAS</x:v>
      </x:c>
      <x:c r="C9" s="84" t="str">
        <x:v>49927Z FP</x:v>
      </x:c>
      <x:c r="D9" s="84" t="str">
        <x:v>EUR</x:v>
      </x:c>
      <x:c r="E9" s="84" t="str">
        <x:v>CTL-0198</x:v>
      </x:c>
      <x:c r="F9" s="84" t="str">
        <x:v>CTL-0198 — Ethypharm acquires 100% stake of DB Ashbourne (DBA Group) (2015)</x:v>
      </x:c>
      <x:c r="G9" s="58" t="str">
        <x:v>Mapped and imported</x:v>
      </x:c>
      <x:c r="H9" s="85" t="n">
        <x:v>2009</x:v>
      </x:c>
      <x:c r="I9" s="85" t="n">
        <x:v>2013</x:v>
      </x:c>
      <x:c r="J9" s="85" t="n">
        <x:v>5</x:v>
      </x:c>
      <x:c r="K9" s="58" t="str">
        <x:v>Financial data populated in all mapped deal rows; event windows differ by deal.</x:v>
      </x:c>
    </x:row>
    <x:row r="10" ht="42" customHeight="1">
      <x:c r="A10" s="84" t="str">
        <x:v>FA_a2gqostv(1).xlsx</x:v>
      </x:c>
      <x:c r="B10" s="84" t="str">
        <x:v>Vaxart Inc</x:v>
      </x:c>
      <x:c r="C10" s="84" t="str">
        <x:v>VXRT US</x:v>
      </x:c>
      <x:c r="D10" s="84" t="str">
        <x:v>EUR</x:v>
      </x:c>
      <x:c r="E10" s="84" t="str">
        <x:v>CTL-0107</x:v>
      </x:c>
      <x:c r="F10" s="84" t="str">
        <x:v>CTL-0107 — Aviragen Therapeutics Completes Merger With Vaxart (2018)</x:v>
      </x:c>
      <x:c r="G10" s="58" t="str">
        <x:v>Mapped and imported</x:v>
      </x:c>
      <x:c r="H10" s="85" t="n">
        <x:v>2005</x:v>
      </x:c>
      <x:c r="I10" s="85" t="n">
        <x:v>2025</x:v>
      </x:c>
      <x:c r="J10" s="85" t="n">
        <x:v>20</x:v>
      </x:c>
      <x:c r="K10" s="58" t="str">
        <x:v>Financial data populated in all mapped deal rows; event windows differ by deal.</x:v>
      </x:c>
    </x:row>
    <x:row r="11" ht="42" customHeight="1">
      <x:c r="A11" s="84" t="str">
        <x:v>FA_bcsk4j2m.xlsx</x:v>
      </x:c>
      <x:c r="B11" s="84" t="str">
        <x:v>Ipsen SA</x:v>
      </x:c>
      <x:c r="C11" s="84" t="str">
        <x:v>IPN FP</x:v>
      </x:c>
      <x:c r="D11" s="84" t="str">
        <x:v>EUR</x:v>
      </x:c>
      <x:c r="E11" s="84" t="str">
        <x:v>CTL-0281</x:v>
      </x:c>
      <x:c r="F11" s="84" t="str">
        <x:v>CTL-0281 — Ipsen acquires Syntaxin (2013)</x:v>
      </x:c>
      <x:c r="G11" s="58" t="str">
        <x:v>Mapped and imported</x:v>
      </x:c>
      <x:c r="H11" s="85" t="n">
        <x:v>2006</x:v>
      </x:c>
      <x:c r="I11" s="85" t="n">
        <x:v>2025</x:v>
      </x:c>
      <x:c r="J11" s="85" t="n">
        <x:v>20</x:v>
      </x:c>
      <x:c r="K11" s="58" t="str">
        <x:v>Financial data populated in all mapped deal rows; event windows differ by deal.</x:v>
      </x:c>
    </x:row>
    <x:row r="12" ht="42" customHeight="1">
      <x:c r="A12" s="84" t="str">
        <x:v>FA_bqfsngcz.xlsx</x:v>
      </x:c>
      <x:c r="B12" s="84" t="str">
        <x:v>Usv Pvt Ltd</x:v>
      </x:c>
      <x:c r="C12" s="84" t="str">
        <x:v>7745972Z IN</x:v>
      </x:c>
      <x:c r="D12" s="84" t="str">
        <x:v>EUR</x:v>
      </x:c>
      <x:c r="E12" s="84" t="str">
        <x:v>CTL-0096</x:v>
      </x:c>
      <x:c r="F12" s="84" t="str">
        <x:v>CTL-0096 — USV Acquires Juta Pharma (2018)</x:v>
      </x:c>
      <x:c r="G12" s="58" t="str">
        <x:v>Mapped and imported</x:v>
      </x:c>
      <x:c r="H12" s="85" t="n">
        <x:v>2016</x:v>
      </x:c>
      <x:c r="I12" s="85" t="n">
        <x:v>2023</x:v>
      </x:c>
      <x:c r="J12" s="85" t="n">
        <x:v>8</x:v>
      </x:c>
      <x:c r="K12" s="58" t="str">
        <x:v>Financial data populated in all mapped deal rows; event windows differ by deal.</x:v>
      </x:c>
    </x:row>
    <x:row r="13" ht="42" customHeight="1">
      <x:c r="A13" s="84" t="str">
        <x:v>FA_cupd0q0b(1).xlsx</x:v>
      </x:c>
      <x:c r="B13" s="84" t="str">
        <x:v>Roche Holding AG</x:v>
      </x:c>
      <x:c r="C13" s="84" t="str">
        <x:v>ROP SW</x:v>
      </x:c>
      <x:c r="D13" s="84" t="str">
        <x:v>EUR</x:v>
      </x:c>
      <x:c r="E13" s="84" t="str">
        <x:v>CTL-0230, CTL-0234, CTL-0071</x:v>
      </x:c>
      <x:c r="F13" s="84" t="str">
        <x:v>CTL-0230 — Roche acquires Signature Diagnostics (2015); CTL-0234 — Roche Acquires Trophos for USD386 Million (2015); CTL-0071 — Roche Acquires Tusk Therapeutics (2018)</x:v>
      </x:c>
      <x:c r="G13" s="58" t="str">
        <x:v>Mapped and imported</x:v>
      </x:c>
      <x:c r="H13" s="85" t="n">
        <x:v>2006</x:v>
      </x:c>
      <x:c r="I13" s="85" t="n">
        <x:v>2025</x:v>
      </x:c>
      <x:c r="J13" s="85" t="n">
        <x:v>20</x:v>
      </x:c>
      <x:c r="K13" s="58" t="str">
        <x:v>Financial data populated in all mapped deal rows; event windows differ by deal.</x:v>
      </x:c>
    </x:row>
    <x:row r="14" ht="42" customHeight="1">
      <x:c r="A14" s="84" t="str">
        <x:v>FA_cvd2r0rj(1).xlsx</x:v>
      </x:c>
      <x:c r="B14" s="84" t="str">
        <x:v>Busy Bees Nurseries Ltd</x:v>
      </x:c>
      <x:c r="C14" s="84" t="str">
        <x:v>1784209Z LN</x:v>
      </x:c>
      <x:c r="D14" s="84" t="str">
        <x:v>EUR</x:v>
      </x:c>
      <x:c r="E14" s="84" t="str">
        <x:v>CTL-0151</x:v>
      </x:c>
      <x:c r="F14" s="84" t="str">
        <x:v>CTL-0151 — Busy Bees Nurseries acquires Teddy Bear Club Nursery (2016)</x:v>
      </x:c>
      <x:c r="G14" s="58" t="str">
        <x:v>Mapped and imported</x:v>
      </x:c>
      <x:c r="H14" s="85" t="n">
        <x:v>2004</x:v>
      </x:c>
      <x:c r="I14" s="85" t="n">
        <x:v>2019</x:v>
      </x:c>
      <x:c r="J14" s="85" t="n">
        <x:v>13</x:v>
      </x:c>
      <x:c r="K14" s="58" t="str">
        <x:v>Financial data populated in all mapped deal rows; event windows differ by deal.</x:v>
      </x:c>
    </x:row>
    <x:row r="15" ht="42" customHeight="1">
      <x:c r="A15" s="84" t="str">
        <x:v>FA_fkkewk3y(1).xlsx</x:v>
      </x:c>
      <x:c r="B15" s="84" t="str">
        <x:v>Correvio Pharma Corp</x:v>
      </x:c>
      <x:c r="C15" s="84" t="str">
        <x:v>CORV CN</x:v>
      </x:c>
      <x:c r="D15" s="84" t="str">
        <x:v>EUR</x:v>
      </x:c>
      <x:c r="E15" s="84" t="str">
        <x:v>CTL-0275</x:v>
      </x:c>
      <x:c r="F15" s="84" t="str">
        <x:v>CTL-0275 — Cardiome Pharma acquires Correvio (2013)</x:v>
      </x:c>
      <x:c r="G15" s="58" t="str">
        <x:v>Mapped and imported</x:v>
      </x:c>
      <x:c r="H15" s="85" t="n">
        <x:v>2000</x:v>
      </x:c>
      <x:c r="I15" s="85" t="n">
        <x:v>2019</x:v>
      </x:c>
      <x:c r="J15" s="85" t="n">
        <x:v>20</x:v>
      </x:c>
      <x:c r="K15" s="58" t="str">
        <x:v>Financial data populated in all mapped deal rows; event windows differ by deal.</x:v>
      </x:c>
    </x:row>
    <x:row r="16" ht="42" customHeight="1">
      <x:c r="A16" s="84" t="str">
        <x:v>FA_gkdpvbqm(1).xlsx</x:v>
      </x:c>
      <x:c r="B16" s="84" t="str">
        <x:v>Zambon SpA</x:v>
      </x:c>
      <x:c r="C16" s="84" t="str">
        <x:v>4455449Z IM</x:v>
      </x:c>
      <x:c r="D16" s="84" t="str">
        <x:v>EUR</x:v>
      </x:c>
      <x:c r="E16" s="84" t="str">
        <x:v>CTL-0207</x:v>
      </x:c>
      <x:c r="F16" s="84" t="str">
        <x:v>CTL-0207 — Zambon acquires Nigaard (2015)</x:v>
      </x:c>
      <x:c r="G16" s="58" t="str">
        <x:v>Mapped and imported</x:v>
      </x:c>
      <x:c r="H16" s="85" t="n">
        <x:v>2009</x:v>
      </x:c>
      <x:c r="I16" s="85" t="n">
        <x:v>2023</x:v>
      </x:c>
      <x:c r="J16" s="85" t="n">
        <x:v>15</x:v>
      </x:c>
      <x:c r="K16" s="58" t="str">
        <x:v>Financial data populated in all mapped deal rows; event windows differ by deal.</x:v>
      </x:c>
    </x:row>
    <x:row r="17" ht="42" customHeight="1">
      <x:c r="A17" s="84" t="str">
        <x:v>FA_grbfxeyh(1).xlsx</x:v>
      </x:c>
      <x:c r="B17" s="84" t="str">
        <x:v>Vectura Group Ltd</x:v>
      </x:c>
      <x:c r="C17" s="84" t="str">
        <x:v>VEC LN</x:v>
      </x:c>
      <x:c r="D17" s="84" t="str">
        <x:v>EUR</x:v>
      </x:c>
      <x:c r="E17" s="84" t="str">
        <x:v>CTL-0264, CTL-0263, CTL-0173, CTL-0172</x:v>
      </x:c>
      <x:c r="F17" s="84" t="str">
        <x:v>CTL-0264 — Vectura Group acquires Activaero (2014); CTL-0263 — Vectura Acquires Activaero, Medical Device Company, For US$181 Million (2014); CTL-0173 — SkyePharma Merges with Vectura (2016); CTL-0172 — Vectura Group acquires 100% stake in SkyePharma (2016)</x:v>
      </x:c>
      <x:c r="G17" s="58" t="str">
        <x:v>Mapped and imported</x:v>
      </x:c>
      <x:c r="H17" s="85" t="n">
        <x:v>2003</x:v>
      </x:c>
      <x:c r="I17" s="85" t="n">
        <x:v>2020</x:v>
      </x:c>
      <x:c r="J17" s="85" t="n">
        <x:v>18</x:v>
      </x:c>
      <x:c r="K17" s="58" t="str">
        <x:v>Financial data populated in all mapped deal rows; event windows differ by deal.</x:v>
      </x:c>
    </x:row>
    <x:row r="18" ht="42" customHeight="1">
      <x:c r="A18" s="84" t="str">
        <x:v>FA_h2pqvct4(1).xlsx</x:v>
      </x:c>
      <x:c r="B18" s="84" t="str">
        <x:v>Shire PLC</x:v>
      </x:c>
      <x:c r="C18" s="84" t="str">
        <x:v>SHP LN</x:v>
      </x:c>
      <x:c r="D18" s="84" t="str">
        <x:v>EUR</x:v>
      </x:c>
      <x:c r="E18" s="84" t="str">
        <x:v>CTL-0288</x:v>
      </x:c>
      <x:c r="F18" s="84" t="str">
        <x:v>CTL-0288 — Shire acquires Premacure (2013)</x:v>
      </x:c>
      <x:c r="G18" s="58" t="str">
        <x:v>Mapped and imported</x:v>
      </x:c>
      <x:c r="H18" s="85" t="n">
        <x:v>1998</x:v>
      </x:c>
      <x:c r="I18" s="85" t="n">
        <x:v>2017</x:v>
      </x:c>
      <x:c r="J18" s="85" t="n">
        <x:v>20</x:v>
      </x:c>
      <x:c r="K18" s="58" t="str">
        <x:v>Financial data populated in all mapped deal rows; event windows differ by deal.</x:v>
      </x:c>
    </x:row>
    <x:row r="19" ht="42" customHeight="1">
      <x:c r="A19" s="84" t="str">
        <x:v>FA_jhueosor(1).xlsx</x:v>
      </x:c>
      <x:c r="B19" s="84" t="str">
        <x:v>GSK PLC</x:v>
      </x:c>
      <x:c r="C19" s="84" t="str">
        <x:v>GSK LN</x:v>
      </x:c>
      <x:c r="D19" s="84" t="str">
        <x:v>EUR</x:v>
      </x:c>
      <x:c r="E19" s="84" t="str">
        <x:v>CTL-0284, CTL-0229</x:v>
      </x:c>
      <x:c r="F19" s="84" t="str">
        <x:v>CTL-0284 — GlaxoSmithKline acquires Okairos (2013); CTL-0229 — GlaxoSmithKline Acquires Remaining Stake in GlycoVaxyn for USD190 Million (2015)</x:v>
      </x:c>
      <x:c r="G19" s="58" t="str">
        <x:v>Mapped and imported</x:v>
      </x:c>
      <x:c r="H19" s="85" t="n">
        <x:v>2005</x:v>
      </x:c>
      <x:c r="I19" s="85" t="n">
        <x:v>2025</x:v>
      </x:c>
      <x:c r="J19" s="85" t="n">
        <x:v>20</x:v>
      </x:c>
      <x:c r="K19" s="58" t="str">
        <x:v>Financial data populated in all mapped deal rows; event windows differ by deal.</x:v>
      </x:c>
    </x:row>
    <x:row r="20" ht="42" customHeight="1">
      <x:c r="A20" s="84" t="str">
        <x:v>FA_jela4tca(1).xlsx</x:v>
      </x:c>
      <x:c r="B20" s="84" t="str">
        <x:v>Corp Quimico Farmaceutica Esteve SA</x:v>
      </x:c>
      <x:c r="C20" s="84" t="str">
        <x:v>0646926D SM</x:v>
      </x:c>
      <x:c r="D20" s="84" t="str">
        <x:v>EUR</x:v>
      </x:c>
      <x:c r="E20" s="84" t="str">
        <x:v>CTL-0028</x:v>
      </x:c>
      <x:c r="F20" s="84" t="str">
        <x:v>Duplicate of FA_2yqxuxr4(1).xlsx</x:v>
      </x:c>
      <x:c r="G20" s="58" t="str">
        <x:v>Duplicate export — not imported twice</x:v>
      </x:c>
      <x:c r="H20" s="85" t="n">
        <x:v>2009</x:v>
      </x:c>
      <x:c r="I20" s="85" t="n">
        <x:v>2021</x:v>
      </x:c>
      <x:c r="J20" s="85" t="n">
        <x:v>12</x:v>
      </x:c>
      <x:c r="K20" s="58" t="str">
        <x:v>Metrics are identical to the primary Esteve file.</x:v>
      </x:c>
    </x:row>
    <x:row r="21" ht="42" customHeight="1">
      <x:c r="A21" s="84" t="str">
        <x:v>Celyad Oncology SA(4).xlsx</x:v>
      </x:c>
      <x:c r="B21" s="84" t="str">
        <x:v>Celyad Oncology SA</x:v>
      </x:c>
      <x:c r="C21" s="84" t="str">
        <x:v>CYAD BB</x:v>
      </x:c>
      <x:c r="D21" s="84" t="str">
        <x:v>EUR</x:v>
      </x:c>
      <x:c r="E21" s="84"/>
      <x:c r="F21" s="84"/>
      <x:c r="G21" s="58" t="str">
        <x:v>Unmapped — preserved in raw sheet only</x:v>
      </x:c>
      <x:c r="H21" s="85" t="n">
        <x:v>2010</x:v>
      </x:c>
      <x:c r="I21" s="85" t="n">
        <x:v>2025</x:v>
      </x:c>
      <x:c r="J21" s="85" t="n">
        <x:v>16</x:v>
      </x:c>
      <x:c r="K21" s="58" t="str">
        <x:v>No Celyad acquirer/deal was found in the current control-group deal workbook.</x:v>
      </x:c>
    </x:row>
  </x:sheetData>
  <x:conditionalFormatting sqref="G2:G21">
    <x:cfRule type="expression" dxfId="3" priority="1">
      <x:formula>ISNUMBER(SEARCH("Mapped",G2))</x:formula>
    </x:cfRule>
    <x:cfRule type="expression" dxfId="4" priority="2">
      <x:formula>ISNUMBER(SEARCH("Unmapped",G2))</x:formula>
    </x:cfRule>
    <x:cfRule type="expression" dxfId="5" priority="3">
      <x:formula>ISNUMBER(SEARCH("Duplicate",G2))</x:formula>
    </x:cfRule>
  </x:conditionalFormatting>
  <x:pageMargins left="0.7" right="0.7" top="0.75" bottom="0.75" header="0.3" footer="0.3"/>
  <x:tableParts count="1">
    <x:tablePart xmlns:r="http://schemas.openxmlformats.org/officeDocument/2006/relationships" r:id="R33a5d64c78904c02"/>
  </x:tableParts>
</x:worksheet>
</file>

<file path=xl/worksheets/sheet8.xml><?xml version="1.0" encoding="utf-8"?>
<x:worksheet xmlns:x="http://schemas.openxmlformats.org/spreadsheetml/2006/main">
  <x:sheetFormatPr defaultRowHeight="15"/>
  <x:cols>
    <x:col min="1" max="1" width="28" hidden="0" customWidth="1"/>
    <x:col min="2" max="2" width="13" hidden="0" customWidth="1"/>
    <x:col min="3" max="3" width="34" hidden="0" customWidth="1"/>
    <x:col min="4" max="4" width="20" hidden="0" customWidth="1"/>
    <x:col min="5" max="5" width="10" hidden="0" customWidth="1"/>
    <x:col min="6" max="6" width="24" hidden="0" customWidth="1"/>
    <x:col min="7" max="7" width="10" hidden="0" customWidth="1"/>
    <x:col min="8" max="8" width="16" hidden="0" customWidth="1"/>
    <x:col min="9" max="9" width="18" hidden="0" customWidth="1"/>
    <x:col min="10" max="10" width="16" hidden="0" customWidth="1"/>
    <x:col min="11" max="11" width="16" hidden="0" customWidth="1"/>
    <x:col min="12" max="12" width="16" hidden="0" customWidth="1"/>
    <x:col min="13" max="13" width="18" hidden="0" customWidth="1"/>
    <x:col min="14" max="14" width="12" hidden="0" customWidth="1"/>
    <x:col min="15" max="15" width="19" hidden="0" customWidth="1"/>
    <x:col min="16" max="16" width="14" hidden="0" customWidth="1"/>
  </x:cols>
  <x:sheetData>
    <x:row r="1" ht="32" customHeight="1">
      <x:c r="A1" s="83" t="str">
        <x:v>Source_File</x:v>
      </x:c>
      <x:c r="B1" s="83" t="str">
        <x:v>Primary_Source</x:v>
      </x:c>
      <x:c r="C1" s="83" t="str">
        <x:v>Company</x:v>
      </x:c>
      <x:c r="D1" s="83" t="str">
        <x:v>Bloomberg_Identifier</x:v>
      </x:c>
      <x:c r="E1" s="83" t="str">
        <x:v>Currency</x:v>
      </x:c>
      <x:c r="F1" s="83" t="str">
        <x:v>Mapped_Deal_IDs</x:v>
      </x:c>
      <x:c r="G1" s="83" t="str">
        <x:v>Year</x:v>
      </x:c>
      <x:c r="H1" s="83" t="str">
        <x:v>Revenue_m</x:v>
      </x:c>
      <x:c r="I1" s="83" t="str">
        <x:v>Operating_Income_m</x:v>
      </x:c>
      <x:c r="J1" s="83" t="str">
        <x:v>Net_Income_m</x:v>
      </x:c>
      <x:c r="K1" s="83" t="str">
        <x:v>Total_Assets_m</x:v>
      </x:c>
      <x:c r="L1" s="83" t="str">
        <x:v>Total_Debt_m</x:v>
      </x:c>
      <x:c r="M1" s="83" t="str">
        <x:v>R_and_D_Expense_m</x:v>
      </x:c>
      <x:c r="N1" s="83" t="str">
        <x:v>ROA_pct</x:v>
      </x:c>
      <x:c r="O1" s="83" t="str">
        <x:v>Operating_Margin_pct</x:v>
      </x:c>
      <x:c r="P1" s="83" t="str">
        <x:v>Leverage_pct</x:v>
      </x:c>
    </x:row>
    <x:row r="2" ht="18" customHeight="1">
      <x:c r="A2" s="50" t="str">
        <x:v>Celyad Oncology SA(4).xlsx</x:v>
      </x:c>
      <x:c r="B2" s="50" t="str">
        <x:v>No</x:v>
      </x:c>
      <x:c r="C2" s="50" t="str">
        <x:v>Celyad Oncology SA</x:v>
      </x:c>
      <x:c r="D2" s="50" t="str">
        <x:v>CYAD BB</x:v>
      </x:c>
      <x:c r="E2" s="50" t="str">
        <x:v>EUR</x:v>
      </x:c>
      <x:c r="F2" s="50"/>
      <x:c r="G2" s="50" t="n">
        <x:v>2010</x:v>
      </x:c>
      <x:c r="H2" s="86" t="n">
        <x:v>1.516</x:v>
      </x:c>
      <x:c r="I2" s="86" t="n">
        <x:v>-8.7107</x:v>
      </x:c>
      <x:c r="J2" s="86" t="n">
        <x:v>-6.7111</x:v>
      </x:c>
      <x:c r="K2" s="86" t="n">
        <x:v>17.495</x:v>
      </x:c>
      <x:c r="L2" s="86"/>
      <x:c r="M2" s="86" t="n">
        <x:v>4.9053</x:v>
      </x:c>
      <x:c r="N2" s="87" t="n">
        <x:v>0.5338</x:v>
      </x:c>
      <x:c r="O2" s="87" t="n">
        <x:v>-574.6009</x:v>
      </x:c>
      <x:c r="P2" s="87"/>
    </x:row>
    <x:row r="3" ht="18" customHeight="1">
      <x:c r="A3" s="50" t="str">
        <x:v>Celyad Oncology SA(4).xlsx</x:v>
      </x:c>
      <x:c r="B3" s="50" t="str">
        <x:v>No</x:v>
      </x:c>
      <x:c r="C3" s="50" t="str">
        <x:v>Celyad Oncology SA</x:v>
      </x:c>
      <x:c r="D3" s="50" t="str">
        <x:v>CYAD BB</x:v>
      </x:c>
      <x:c r="E3" s="50" t="str">
        <x:v>EUR</x:v>
      </x:c>
      <x:c r="F3" s="50"/>
      <x:c r="G3" s="50" t="n">
        <x:v>2011</x:v>
      </x:c>
      <x:c r="H3" s="86" t="n">
        <x:v>0</x:v>
      </x:c>
      <x:c r="I3" s="86" t="n">
        <x:v>-10.4125</x:v>
      </x:c>
      <x:c r="J3" s="86" t="n">
        <x:v>-9.3546</x:v>
      </x:c>
      <x:c r="K3" s="86" t="n">
        <x:v>13.8129</x:v>
      </x:c>
      <x:c r="L3" s="86"/>
      <x:c r="M3" s="86" t="n">
        <x:v>4.1357</x:v>
      </x:c>
      <x:c r="N3" s="87" t="n">
        <x:v>0.3061</x:v>
      </x:c>
      <x:c r="O3" s="87"/>
      <x:c r="P3" s="87"/>
    </x:row>
    <x:row r="4" ht="18" customHeight="1">
      <x:c r="A4" s="50" t="str">
        <x:v>Celyad Oncology SA(4).xlsx</x:v>
      </x:c>
      <x:c r="B4" s="50" t="str">
        <x:v>No</x:v>
      </x:c>
      <x:c r="C4" s="50" t="str">
        <x:v>Celyad Oncology SA</x:v>
      </x:c>
      <x:c r="D4" s="50" t="str">
        <x:v>CYAD BB</x:v>
      </x:c>
      <x:c r="E4" s="50" t="str">
        <x:v>EUR</x:v>
      </x:c>
      <x:c r="F4" s="50"/>
      <x:c r="G4" s="50" t="n">
        <x:v>2012</x:v>
      </x:c>
      <x:c r="H4" s="86" t="n">
        <x:v>0.054</x:v>
      </x:c>
      <x:c r="I4" s="86" t="n">
        <x:v>-11.0195</x:v>
      </x:c>
      <x:c r="J4" s="86" t="n">
        <x:v>-13.5243</x:v>
      </x:c>
      <x:c r="K4" s="86" t="n">
        <x:v>12.485</x:v>
      </x:c>
      <x:c r="L4" s="86"/>
      <x:c r="M4" s="86" t="n">
        <x:v>3.4008</x:v>
      </x:c>
      <x:c r="N4" s="87" t="n">
        <x:v>0.2694</x:v>
      </x:c>
      <x:c r="O4" s="87" t="n">
        <x:v>-20406.4074</x:v>
      </x:c>
      <x:c r="P4" s="87"/>
    </x:row>
    <x:row r="5" ht="18" customHeight="1">
      <x:c r="A5" s="50" t="str">
        <x:v>Celyad Oncology SA(4).xlsx</x:v>
      </x:c>
      <x:c r="B5" s="50" t="str">
        <x:v>No</x:v>
      </x:c>
      <x:c r="C5" s="50" t="str">
        <x:v>Celyad Oncology SA</x:v>
      </x:c>
      <x:c r="D5" s="50" t="str">
        <x:v>CYAD BB</x:v>
      </x:c>
      <x:c r="E5" s="50" t="str">
        <x:v>EUR</x:v>
      </x:c>
      <x:c r="F5" s="50"/>
      <x:c r="G5" s="50" t="n">
        <x:v>2013</x:v>
      </x:c>
      <x:c r="H5" s="86" t="n">
        <x:v>0</x:v>
      </x:c>
      <x:c r="I5" s="86" t="n">
        <x:v>-12.954</x:v>
      </x:c>
      <x:c r="J5" s="86" t="n">
        <x:v>-14.489</x:v>
      </x:c>
      <x:c r="K5" s="86" t="n">
        <x:v>32.386</x:v>
      </x:c>
      <x:c r="L5" s="86"/>
      <x:c r="M5" s="86" t="n">
        <x:v>9.046</x:v>
      </x:c>
      <x:c r="N5" s="87" t="n">
        <x:v>0.106</x:v>
      </x:c>
      <x:c r="O5" s="87"/>
      <x:c r="P5" s="87"/>
    </x:row>
    <x:row r="6" ht="18" customHeight="1">
      <x:c r="A6" s="50" t="str">
        <x:v>Celyad Oncology SA(4).xlsx</x:v>
      </x:c>
      <x:c r="B6" s="50" t="str">
        <x:v>No</x:v>
      </x:c>
      <x:c r="C6" s="50" t="str">
        <x:v>Celyad Oncology SA</x:v>
      </x:c>
      <x:c r="D6" s="50" t="str">
        <x:v>CYAD BB</x:v>
      </x:c>
      <x:c r="E6" s="50" t="str">
        <x:v>EUR</x:v>
      </x:c>
      <x:c r="F6" s="50"/>
      <x:c r="G6" s="50" t="n">
        <x:v>2014</x:v>
      </x:c>
      <x:c r="H6" s="86" t="n">
        <x:v>0.146</x:v>
      </x:c>
      <x:c r="I6" s="86" t="n">
        <x:v>-16.437</x:v>
      </x:c>
      <x:c r="J6" s="86" t="n">
        <x:v>-16.453</x:v>
      </x:c>
      <x:c r="K6" s="86" t="n">
        <x:v>43.976</x:v>
      </x:c>
      <x:c r="L6" s="86"/>
      <x:c r="M6" s="86" t="n">
        <x:v>15.865</x:v>
      </x:c>
      <x:c r="N6" s="87" t="n">
        <x:v>0.413</x:v>
      </x:c>
      <x:c r="O6" s="87" t="n">
        <x:v>-11258.2192</x:v>
      </x:c>
      <x:c r="P6" s="87"/>
    </x:row>
    <x:row r="7" ht="18" customHeight="1">
      <x:c r="A7" s="50" t="str">
        <x:v>Celyad Oncology SA(4).xlsx</x:v>
      </x:c>
      <x:c r="B7" s="50" t="str">
        <x:v>No</x:v>
      </x:c>
      <x:c r="C7" s="50" t="str">
        <x:v>Celyad Oncology SA</x:v>
      </x:c>
      <x:c r="D7" s="50" t="str">
        <x:v>CYAD BB</x:v>
      </x:c>
      <x:c r="E7" s="50" t="str">
        <x:v>EUR</x:v>
      </x:c>
      <x:c r="F7" s="50"/>
      <x:c r="G7" s="50" t="n">
        <x:v>2015</x:v>
      </x:c>
      <x:c r="H7" s="86" t="n">
        <x:v>0.003</x:v>
      </x:c>
      <x:c r="I7" s="86" t="n">
        <x:v>-29.672</x:v>
      </x:c>
      <x:c r="J7" s="86" t="n">
        <x:v>-29.114</x:v>
      </x:c>
      <x:c r="K7" s="86" t="n">
        <x:v>159.525</x:v>
      </x:c>
      <x:c r="L7" s="86"/>
      <x:c r="M7" s="86" t="n">
        <x:v>22.767</x:v>
      </x:c>
      <x:c r="N7" s="87" t="n">
        <x:v>0.675</x:v>
      </x:c>
      <x:c r="O7" s="87" t="n">
        <x:v>-989066.6667</x:v>
      </x:c>
      <x:c r="P7" s="87"/>
    </x:row>
    <x:row r="8" ht="18" customHeight="1">
      <x:c r="A8" s="50" t="str">
        <x:v>Celyad Oncology SA(4).xlsx</x:v>
      </x:c>
      <x:c r="B8" s="50" t="str">
        <x:v>No</x:v>
      </x:c>
      <x:c r="C8" s="50" t="str">
        <x:v>Celyad Oncology SA</x:v>
      </x:c>
      <x:c r="D8" s="50" t="str">
        <x:v>CYAD BB</x:v>
      </x:c>
      <x:c r="E8" s="50" t="str">
        <x:v>EUR</x:v>
      </x:c>
      <x:c r="F8" s="50"/>
      <x:c r="G8" s="50" t="n">
        <x:v>2016</x:v>
      </x:c>
      <x:c r="H8" s="86" t="n">
        <x:v>8.523</x:v>
      </x:c>
      <x:c r="I8" s="86" t="n">
        <x:v>-25.609</x:v>
      </x:c>
      <x:c r="J8" s="86" t="n">
        <x:v>-23.606</x:v>
      </x:c>
      <x:c r="K8" s="86" t="n">
        <x:v>138.806</x:v>
      </x:c>
      <x:c r="L8" s="86"/>
      <x:c r="M8" s="86" t="n">
        <x:v>27.675</x:v>
      </x:c>
      <x:c r="N8" s="87" t="n">
        <x:v>1.478</x:v>
      </x:c>
      <x:c r="O8" s="87" t="n">
        <x:v>-300.4693</x:v>
      </x:c>
      <x:c r="P8" s="87"/>
    </x:row>
    <x:row r="9" ht="18" customHeight="1">
      <x:c r="A9" s="50" t="str">
        <x:v>Celyad Oncology SA(4).xlsx</x:v>
      </x:c>
      <x:c r="B9" s="50" t="str">
        <x:v>No</x:v>
      </x:c>
      <x:c r="C9" s="50" t="str">
        <x:v>Celyad Oncology SA</x:v>
      </x:c>
      <x:c r="D9" s="50" t="str">
        <x:v>CYAD BB</x:v>
      </x:c>
      <x:c r="E9" s="50" t="str">
        <x:v>EUR</x:v>
      </x:c>
      <x:c r="F9" s="50"/>
      <x:c r="G9" s="50" t="n">
        <x:v>2017</x:v>
      </x:c>
      <x:c r="H9" s="86" t="n">
        <x:v>3.54</x:v>
      </x:c>
      <x:c r="I9" s="86" t="n">
        <x:v>-19.314</x:v>
      </x:c>
      <x:c r="J9" s="86" t="n">
        <x:v>-56.395</x:v>
      </x:c>
      <x:c r="K9" s="86" t="n">
        <x:v>77.626</x:v>
      </x:c>
      <x:c r="L9" s="86"/>
      <x:c r="M9" s="86" t="n">
        <x:v>22.908</x:v>
      </x:c>
      <x:c r="N9" s="87" t="n">
        <x:v>1.444</x:v>
      </x:c>
      <x:c r="O9" s="87" t="n">
        <x:v>-545.5932</x:v>
      </x:c>
      <x:c r="P9" s="87"/>
    </x:row>
    <x:row r="10" ht="18" customHeight="1">
      <x:c r="A10" s="50" t="str">
        <x:v>Celyad Oncology SA(4).xlsx</x:v>
      </x:c>
      <x:c r="B10" s="50" t="str">
        <x:v>No</x:v>
      </x:c>
      <x:c r="C10" s="50" t="str">
        <x:v>Celyad Oncology SA</x:v>
      </x:c>
      <x:c r="D10" s="50" t="str">
        <x:v>CYAD BB</x:v>
      </x:c>
      <x:c r="E10" s="50" t="str">
        <x:v>EUR</x:v>
      </x:c>
      <x:c r="F10" s="50"/>
      <x:c r="G10" s="50" t="n">
        <x:v>2018</x:v>
      </x:c>
      <x:c r="H10" s="86" t="n">
        <x:v>3.115</x:v>
      </x:c>
      <x:c r="I10" s="86" t="n">
        <x:v>-38.17</x:v>
      </x:c>
      <x:c r="J10" s="86" t="n">
        <x:v>-37.427</x:v>
      </x:c>
      <x:c r="K10" s="86" t="n">
        <x:v>94.299</x:v>
      </x:c>
      <x:c r="L10" s="86"/>
      <x:c r="M10" s="86" t="n">
        <x:v>23.577</x:v>
      </x:c>
      <x:c r="N10" s="87" t="n">
        <x:v>1.646</x:v>
      </x:c>
      <x:c r="O10" s="87" t="n">
        <x:v>-1225.3612</x:v>
      </x:c>
      <x:c r="P10" s="87"/>
    </x:row>
    <x:row r="11" ht="18" customHeight="1">
      <x:c r="A11" s="50" t="str">
        <x:v>Celyad Oncology SA(4).xlsx</x:v>
      </x:c>
      <x:c r="B11" s="50" t="str">
        <x:v>No</x:v>
      </x:c>
      <x:c r="C11" s="50" t="str">
        <x:v>Celyad Oncology SA</x:v>
      </x:c>
      <x:c r="D11" s="50" t="str">
        <x:v>CYAD BB</x:v>
      </x:c>
      <x:c r="E11" s="50" t="str">
        <x:v>EUR</x:v>
      </x:c>
      <x:c r="F11" s="50"/>
      <x:c r="G11" s="50" t="n">
        <x:v>2019</x:v>
      </x:c>
      <x:c r="H11" s="86" t="n">
        <x:v>0.006</x:v>
      </x:c>
      <x:c r="I11" s="86" t="n">
        <x:v>-28.879</x:v>
      </x:c>
      <x:c r="J11" s="86" t="n">
        <x:v>-28.632</x:v>
      </x:c>
      <x:c r="K11" s="86" t="n">
        <x:v>89.836</x:v>
      </x:c>
      <x:c r="L11" s="86"/>
      <x:c r="M11" s="86" t="n">
        <x:v>25.871</x:v>
      </x:c>
      <x:c r="N11" s="87" t="n">
        <x:v>4.363</x:v>
      </x:c>
      <x:c r="O11" s="87" t="n">
        <x:v>-481316.6667</x:v>
      </x:c>
      <x:c r="P11" s="87"/>
    </x:row>
    <x:row r="12" ht="18" customHeight="1">
      <x:c r="A12" s="50" t="str">
        <x:v>Celyad Oncology SA(4).xlsx</x:v>
      </x:c>
      <x:c r="B12" s="50" t="str">
        <x:v>No</x:v>
      </x:c>
      <x:c r="C12" s="50" t="str">
        <x:v>Celyad Oncology SA</x:v>
      </x:c>
      <x:c r="D12" s="50" t="str">
        <x:v>CYAD BB</x:v>
      </x:c>
      <x:c r="E12" s="50" t="str">
        <x:v>EUR</x:v>
      </x:c>
      <x:c r="F12" s="50"/>
      <x:c r="G12" s="50" t="n">
        <x:v>2020</x:v>
      </x:c>
      <x:c r="H12" s="86" t="n">
        <x:v>0.005</x:v>
      </x:c>
      <x:c r="I12" s="86" t="n">
        <x:v>-16.987</x:v>
      </x:c>
      <x:c r="J12" s="86" t="n">
        <x:v>-17.204</x:v>
      </x:c>
      <x:c r="K12" s="86" t="n">
        <x:v>66.084</x:v>
      </x:c>
      <x:c r="L12" s="86"/>
      <x:c r="M12" s="86" t="n">
        <x:v>21.894</x:v>
      </x:c>
      <x:c r="N12" s="87" t="n">
        <x:v>3.638</x:v>
      </x:c>
      <x:c r="O12" s="87" t="n">
        <x:v>-339740</x:v>
      </x:c>
      <x:c r="P12" s="87"/>
    </x:row>
    <x:row r="13" ht="18" customHeight="1">
      <x:c r="A13" s="50" t="str">
        <x:v>Celyad Oncology SA(4).xlsx</x:v>
      </x:c>
      <x:c r="B13" s="50" t="str">
        <x:v>No</x:v>
      </x:c>
      <x:c r="C13" s="50" t="str">
        <x:v>Celyad Oncology SA</x:v>
      </x:c>
      <x:c r="D13" s="50" t="str">
        <x:v>CYAD BB</x:v>
      </x:c>
      <x:c r="E13" s="50" t="str">
        <x:v>EUR</x:v>
      </x:c>
      <x:c r="F13" s="50"/>
      <x:c r="G13" s="50" t="n">
        <x:v>2021</x:v>
      </x:c>
      <x:c r="H13" s="86" t="n">
        <x:v>0</x:v>
      </x:c>
      <x:c r="I13" s="86" t="n">
        <x:v>-26.39</x:v>
      </x:c>
      <x:c r="J13" s="86" t="n">
        <x:v>-26.512</x:v>
      </x:c>
      <x:c r="K13" s="86" t="n">
        <x:v>79.943</x:v>
      </x:c>
      <x:c r="L13" s="86"/>
      <x:c r="M13" s="86" t="n">
        <x:v>20.773</x:v>
      </x:c>
      <x:c r="N13" s="87" t="n">
        <x:v>2.632</x:v>
      </x:c>
      <x:c r="O13" s="87"/>
      <x:c r="P13" s="87"/>
    </x:row>
    <x:row r="14" ht="18" customHeight="1">
      <x:c r="A14" s="50" t="str">
        <x:v>Celyad Oncology SA(4).xlsx</x:v>
      </x:c>
      <x:c r="B14" s="50" t="str">
        <x:v>No</x:v>
      </x:c>
      <x:c r="C14" s="50" t="str">
        <x:v>Celyad Oncology SA</x:v>
      </x:c>
      <x:c r="D14" s="50" t="str">
        <x:v>CYAD BB</x:v>
      </x:c>
      <x:c r="E14" s="50" t="str">
        <x:v>EUR</x:v>
      </x:c>
      <x:c r="F14" s="50"/>
      <x:c r="G14" s="50" t="n">
        <x:v>2022</x:v>
      </x:c>
      <x:c r="H14" s="86" t="n">
        <x:v>0</x:v>
      </x:c>
      <x:c r="I14" s="86" t="n">
        <x:v>-5.641</x:v>
      </x:c>
      <x:c r="J14" s="86" t="n">
        <x:v>-40.935</x:v>
      </x:c>
      <x:c r="K14" s="86" t="n">
        <x:v>19.716</x:v>
      </x:c>
      <x:c r="L14" s="86"/>
      <x:c r="M14" s="86" t="n">
        <x:v>18.929</x:v>
      </x:c>
      <x:c r="N14" s="87" t="n">
        <x:v>0.255</x:v>
      </x:c>
      <x:c r="O14" s="87"/>
      <x:c r="P14" s="87"/>
    </x:row>
    <x:row r="15" ht="18" customHeight="1">
      <x:c r="A15" s="50" t="str">
        <x:v>Celyad Oncology SA(4).xlsx</x:v>
      </x:c>
      <x:c r="B15" s="50" t="str">
        <x:v>No</x:v>
      </x:c>
      <x:c r="C15" s="50" t="str">
        <x:v>Celyad Oncology SA</x:v>
      </x:c>
      <x:c r="D15" s="50" t="str">
        <x:v>CYAD BB</x:v>
      </x:c>
      <x:c r="E15" s="50" t="str">
        <x:v>EUR</x:v>
      </x:c>
      <x:c r="F15" s="50"/>
      <x:c r="G15" s="50" t="n">
        <x:v>2023</x:v>
      </x:c>
      <x:c r="H15" s="86" t="n">
        <x:v>0.102</x:v>
      </x:c>
      <x:c r="I15" s="86" t="n">
        <x:v>-8.425</x:v>
      </x:c>
      <x:c r="J15" s="86" t="n">
        <x:v>-8.448</x:v>
      </x:c>
      <x:c r="K15" s="86" t="n">
        <x:v>16.282</x:v>
      </x:c>
      <x:c r="L15" s="86"/>
      <x:c r="M15" s="86" t="n">
        <x:v>4.602</x:v>
      </x:c>
      <x:c r="N15" s="87" t="n">
        <x:v>1.058</x:v>
      </x:c>
      <x:c r="O15" s="87" t="n">
        <x:v>-8259.8039</x:v>
      </x:c>
      <x:c r="P15" s="87"/>
    </x:row>
    <x:row r="16" ht="18" customHeight="1">
      <x:c r="A16" s="50" t="str">
        <x:v>Celyad Oncology SA(4).xlsx</x:v>
      </x:c>
      <x:c r="B16" s="50" t="str">
        <x:v>No</x:v>
      </x:c>
      <x:c r="C16" s="50" t="str">
        <x:v>Celyad Oncology SA</x:v>
      </x:c>
      <x:c r="D16" s="50" t="str">
        <x:v>CYAD BB</x:v>
      </x:c>
      <x:c r="E16" s="50" t="str">
        <x:v>EUR</x:v>
      </x:c>
      <x:c r="F16" s="50"/>
      <x:c r="G16" s="50" t="n">
        <x:v>2024</x:v>
      </x:c>
      <x:c r="H16" s="86" t="n">
        <x:v>0.186</x:v>
      </x:c>
      <x:c r="I16" s="86" t="n">
        <x:v>-5.869</x:v>
      </x:c>
      <x:c r="J16" s="86" t="n">
        <x:v>-5.824</x:v>
      </x:c>
      <x:c r="K16" s="86" t="n">
        <x:v>9.928</x:v>
      </x:c>
      <x:c r="L16" s="86"/>
      <x:c r="M16" s="86" t="n">
        <x:v>3.235</x:v>
      </x:c>
      <x:c r="N16" s="87" t="n">
        <x:v>0.905</x:v>
      </x:c>
      <x:c r="O16" s="87" t="n">
        <x:v>-3155.3763</x:v>
      </x:c>
      <x:c r="P16" s="87"/>
    </x:row>
    <x:row r="17" ht="18" customHeight="1">
      <x:c r="A17" s="50" t="str">
        <x:v>Celyad Oncology SA(4).xlsx</x:v>
      </x:c>
      <x:c r="B17" s="50" t="str">
        <x:v>No</x:v>
      </x:c>
      <x:c r="C17" s="50" t="str">
        <x:v>Celyad Oncology SA</x:v>
      </x:c>
      <x:c r="D17" s="50" t="str">
        <x:v>CYAD BB</x:v>
      </x:c>
      <x:c r="E17" s="50" t="str">
        <x:v>EUR</x:v>
      </x:c>
      <x:c r="F17" s="50"/>
      <x:c r="G17" s="50" t="n">
        <x:v>2025</x:v>
      </x:c>
      <x:c r="H17" s="86" t="n">
        <x:v>0.021</x:v>
      </x:c>
      <x:c r="I17" s="86" t="n">
        <x:v>-1.524</x:v>
      </x:c>
      <x:c r="J17" s="86" t="n">
        <x:v>0.83</x:v>
      </x:c>
      <x:c r="K17" s="86" t="n">
        <x:v>4.298</x:v>
      </x:c>
      <x:c r="L17" s="86"/>
      <x:c r="M17" s="86" t="n">
        <x:v>6.543</x:v>
      </x:c>
      <x:c r="N17" s="87" t="n">
        <x:v>0</x:v>
      </x:c>
      <x:c r="O17" s="87" t="n">
        <x:v>-7257.1429</x:v>
      </x:c>
      <x:c r="P17" s="87"/>
    </x:row>
    <x:row r="18" ht="18" customHeight="1">
      <x:c r="A18" s="50" t="str">
        <x:v>FA(1).xlsx</x:v>
      </x:c>
      <x:c r="B18" s="50" t="str">
        <x:v>Yes</x:v>
      </x:c>
      <x:c r="C18" s="50" t="str">
        <x:v>Zentiva Group AS</x:v>
      </x:c>
      <x:c r="D18" s="50" t="str">
        <x:v>1193932D CP</x:v>
      </x:c>
      <x:c r="E18" s="50" t="str">
        <x:v>EUR</x:v>
      </x:c>
      <x:c r="F18" s="50" t="str">
        <x:v>CTL-0055, CTL-0038</x:v>
      </x:c>
      <x:c r="G18" s="50" t="n">
        <x:v>2010</x:v>
      </x:c>
      <x:c r="H18" s="86" t="n">
        <x:v>53.7796</x:v>
      </x:c>
      <x:c r="I18" s="86" t="n">
        <x:v>50.7853</x:v>
      </x:c>
      <x:c r="J18" s="86" t="n">
        <x:v>82.522</x:v>
      </x:c>
      <x:c r="K18" s="86" t="n">
        <x:v>550.5874</x:v>
      </x:c>
      <x:c r="L18" s="86"/>
      <x:c r="M18" s="86"/>
      <x:c r="N18" s="87"/>
      <x:c r="O18" s="87" t="n">
        <x:v>94.4323</x:v>
      </x:c>
      <x:c r="P18" s="87"/>
    </x:row>
    <x:row r="19" ht="18" customHeight="1">
      <x:c r="A19" s="50" t="str">
        <x:v>FA(1).xlsx</x:v>
      </x:c>
      <x:c r="B19" s="50" t="str">
        <x:v>Yes</x:v>
      </x:c>
      <x:c r="C19" s="50" t="str">
        <x:v>Zentiva Group AS</x:v>
      </x:c>
      <x:c r="D19" s="50" t="str">
        <x:v>1193932D CP</x:v>
      </x:c>
      <x:c r="E19" s="50" t="str">
        <x:v>EUR</x:v>
      </x:c>
      <x:c r="F19" s="50" t="str">
        <x:v>CTL-0055, CTL-0038</x:v>
      </x:c>
      <x:c r="G19" s="50" t="n">
        <x:v>2011</x:v>
      </x:c>
      <x:c r="H19" s="86" t="n">
        <x:v>46.0918</x:v>
      </x:c>
      <x:c r="I19" s="86" t="n">
        <x:v>30.5439</x:v>
      </x:c>
      <x:c r="J19" s="86" t="n">
        <x:v>36.3982</x:v>
      </x:c>
      <x:c r="K19" s="86" t="n">
        <x:v>530.8315</x:v>
      </x:c>
      <x:c r="L19" s="86" t="n">
        <x:v>0.0605</x:v>
      </x:c>
      <x:c r="M19" s="86"/>
      <x:c r="N19" s="87" t="n">
        <x:v>6.5519</x:v>
      </x:c>
      <x:c r="O19" s="87" t="n">
        <x:v>66.2676</x:v>
      </x:c>
      <x:c r="P19" s="87" t="n">
        <x:v>0.0114</x:v>
      </x:c>
    </x:row>
    <x:row r="20" ht="18" customHeight="1">
      <x:c r="A20" s="50" t="str">
        <x:v>FA(1).xlsx</x:v>
      </x:c>
      <x:c r="B20" s="50" t="str">
        <x:v>Yes</x:v>
      </x:c>
      <x:c r="C20" s="50" t="str">
        <x:v>Zentiva Group AS</x:v>
      </x:c>
      <x:c r="D20" s="50" t="str">
        <x:v>1193932D CP</x:v>
      </x:c>
      <x:c r="E20" s="50" t="str">
        <x:v>EUR</x:v>
      </x:c>
      <x:c r="F20" s="50" t="str">
        <x:v>CTL-0055, CTL-0038</x:v>
      </x:c>
      <x:c r="G20" s="50" t="n">
        <x:v>2012</x:v>
      </x:c>
      <x:c r="H20" s="86" t="n">
        <x:v>49.043</x:v>
      </x:c>
      <x:c r="I20" s="86" t="n">
        <x:v>43.6119</x:v>
      </x:c>
      <x:c r="J20" s="86" t="n">
        <x:v>61.2034</x:v>
      </x:c>
      <x:c r="K20" s="86" t="n">
        <x:v>609.2556</x:v>
      </x:c>
      <x:c r="L20" s="86" t="n">
        <x:v>0.8076</x:v>
      </x:c>
      <x:c r="M20" s="86"/>
      <x:c r="N20" s="87" t="n">
        <x:v>10.6791</x:v>
      </x:c>
      <x:c r="O20" s="87" t="n">
        <x:v>88.9259</x:v>
      </x:c>
      <x:c r="P20" s="87" t="n">
        <x:v>0.1325</x:v>
      </x:c>
    </x:row>
    <x:row r="21" ht="18" customHeight="1">
      <x:c r="A21" s="50" t="str">
        <x:v>FA(1).xlsx</x:v>
      </x:c>
      <x:c r="B21" s="50" t="str">
        <x:v>Yes</x:v>
      </x:c>
      <x:c r="C21" s="50" t="str">
        <x:v>Zentiva Group AS</x:v>
      </x:c>
      <x:c r="D21" s="50" t="str">
        <x:v>1193932D CP</x:v>
      </x:c>
      <x:c r="E21" s="50" t="str">
        <x:v>EUR</x:v>
      </x:c>
      <x:c r="F21" s="50" t="str">
        <x:v>CTL-0055, CTL-0038</x:v>
      </x:c>
      <x:c r="G21" s="50" t="n">
        <x:v>2013</x:v>
      </x:c>
      <x:c r="H21" s="86" t="n">
        <x:v>48.6755</x:v>
      </x:c>
      <x:c r="I21" s="86" t="n">
        <x:v>-3.7446</x:v>
      </x:c>
      <x:c r="J21" s="86" t="n">
        <x:v>55.8141</x:v>
      </x:c>
      <x:c r="K21" s="86" t="n">
        <x:v>606.604</x:v>
      </x:c>
      <x:c r="L21" s="86" t="n">
        <x:v>0.4217</x:v>
      </x:c>
      <x:c r="M21" s="86"/>
      <x:c r="N21" s="87" t="n">
        <x:v>9.0945</x:v>
      </x:c>
      <x:c r="O21" s="87" t="n">
        <x:v>-7.6929</x:v>
      </x:c>
      <x:c r="P21" s="87" t="n">
        <x:v>0.0695</x:v>
      </x:c>
    </x:row>
    <x:row r="22" ht="18" customHeight="1">
      <x:c r="A22" s="50" t="str">
        <x:v>FA(1).xlsx</x:v>
      </x:c>
      <x:c r="B22" s="50" t="str">
        <x:v>Yes</x:v>
      </x:c>
      <x:c r="C22" s="50" t="str">
        <x:v>Zentiva Group AS</x:v>
      </x:c>
      <x:c r="D22" s="50" t="str">
        <x:v>1193932D CP</x:v>
      </x:c>
      <x:c r="E22" s="50" t="str">
        <x:v>EUR</x:v>
      </x:c>
      <x:c r="F22" s="50" t="str">
        <x:v>CTL-0055, CTL-0038</x:v>
      </x:c>
      <x:c r="G22" s="50" t="n">
        <x:v>2014</x:v>
      </x:c>
      <x:c r="H22" s="86" t="n">
        <x:v>46.6053</x:v>
      </x:c>
      <x:c r="I22" s="86" t="n">
        <x:v>-6.4969</x:v>
      </x:c>
      <x:c r="J22" s="86" t="n">
        <x:v>4.9111</x:v>
      </x:c>
      <x:c r="K22" s="86" t="n">
        <x:v>590.3866</x:v>
      </x:c>
      <x:c r="L22" s="86" t="n">
        <x:v>0.1138</x:v>
      </x:c>
      <x:c r="M22" s="86"/>
      <x:c r="N22" s="87" t="n">
        <x:v>0.8207</x:v>
      </x:c>
      <x:c r="O22" s="87" t="n">
        <x:v>-13.9402</x:v>
      </x:c>
      <x:c r="P22" s="87" t="n">
        <x:v>0.0193</x:v>
      </x:c>
    </x:row>
    <x:row r="23" ht="18" customHeight="1">
      <x:c r="A23" s="50" t="str">
        <x:v>FA(1).xlsx</x:v>
      </x:c>
      <x:c r="B23" s="50" t="str">
        <x:v>Yes</x:v>
      </x:c>
      <x:c r="C23" s="50" t="str">
        <x:v>Zentiva Group AS</x:v>
      </x:c>
      <x:c r="D23" s="50" t="str">
        <x:v>1193932D CP</x:v>
      </x:c>
      <x:c r="E23" s="50" t="str">
        <x:v>EUR</x:v>
      </x:c>
      <x:c r="F23" s="50" t="str">
        <x:v>CTL-0055, CTL-0038</x:v>
      </x:c>
      <x:c r="G23" s="50" t="n">
        <x:v>2015</x:v>
      </x:c>
      <x:c r="H23" s="86" t="n">
        <x:v>47.3759</x:v>
      </x:c>
      <x:c r="I23" s="86" t="n">
        <x:v>-5.9066</x:v>
      </x:c>
      <x:c r="J23" s="86" t="n">
        <x:v>7.3487</x:v>
      </x:c>
      <x:c r="K23" s="86" t="n">
        <x:v>515.4891</x:v>
      </x:c>
      <x:c r="L23" s="86"/>
      <x:c r="M23" s="86"/>
      <x:c r="N23" s="87" t="n">
        <x:v>1.3234</x:v>
      </x:c>
      <x:c r="O23" s="87" t="n">
        <x:v>-12.4675</x:v>
      </x:c>
      <x:c r="P23" s="87"/>
    </x:row>
    <x:row r="24" ht="18" customHeight="1">
      <x:c r="A24" s="50" t="str">
        <x:v>FA(1).xlsx</x:v>
      </x:c>
      <x:c r="B24" s="50" t="str">
        <x:v>Yes</x:v>
      </x:c>
      <x:c r="C24" s="50" t="str">
        <x:v>Zentiva Group AS</x:v>
      </x:c>
      <x:c r="D24" s="50" t="str">
        <x:v>1193932D CP</x:v>
      </x:c>
      <x:c r="E24" s="50" t="str">
        <x:v>EUR</x:v>
      </x:c>
      <x:c r="F24" s="50" t="str">
        <x:v>CTL-0055, CTL-0038</x:v>
      </x:c>
      <x:c r="G24" s="50" t="n">
        <x:v>2016</x:v>
      </x:c>
      <x:c r="H24" s="86" t="n">
        <x:v>43.092</x:v>
      </x:c>
      <x:c r="I24" s="86" t="n">
        <x:v>-6.7477</x:v>
      </x:c>
      <x:c r="J24" s="86" t="n">
        <x:v>9.9192</x:v>
      </x:c>
      <x:c r="K24" s="86" t="n">
        <x:v>530.3736</x:v>
      </x:c>
      <x:c r="L24" s="86"/>
      <x:c r="M24" s="86"/>
      <x:c r="N24" s="87" t="n">
        <x:v>1.8976</x:v>
      </x:c>
      <x:c r="O24" s="87" t="n">
        <x:v>-15.6588</x:v>
      </x:c>
      <x:c r="P24" s="87"/>
    </x:row>
    <x:row r="25" ht="18" customHeight="1">
      <x:c r="A25" s="50" t="str">
        <x:v>FA(1).xlsx</x:v>
      </x:c>
      <x:c r="B25" s="50" t="str">
        <x:v>Yes</x:v>
      </x:c>
      <x:c r="C25" s="50" t="str">
        <x:v>Zentiva Group AS</x:v>
      </x:c>
      <x:c r="D25" s="50" t="str">
        <x:v>1193932D CP</x:v>
      </x:c>
      <x:c r="E25" s="50" t="str">
        <x:v>EUR</x:v>
      </x:c>
      <x:c r="F25" s="50" t="str">
        <x:v>CTL-0055, CTL-0038</x:v>
      </x:c>
      <x:c r="G25" s="50" t="n">
        <x:v>2017</x:v>
      </x:c>
      <x:c r="H25" s="86" t="n">
        <x:v>44.2803</x:v>
      </x:c>
      <x:c r="I25" s="86" t="n">
        <x:v>-8.793</x:v>
      </x:c>
      <x:c r="J25" s="86" t="n">
        <x:v>11.4095</x:v>
      </x:c>
      <x:c r="K25" s="86" t="n">
        <x:v>587.4154</x:v>
      </x:c>
      <x:c r="L25" s="86"/>
      <x:c r="M25" s="86"/>
      <x:c r="N25" s="87" t="n">
        <x:v>2.0474</x:v>
      </x:c>
      <x:c r="O25" s="87" t="n">
        <x:v>-19.8576</x:v>
      </x:c>
      <x:c r="P25" s="87"/>
    </x:row>
    <x:row r="26" ht="18" customHeight="1">
      <x:c r="A26" s="50" t="str">
        <x:v>FA_0exnoa1t(1).xlsx</x:v>
      </x:c>
      <x:c r="B26" s="50" t="str">
        <x:v>Yes</x:v>
      </x:c>
      <x:c r="C26" s="50" t="str">
        <x:v>Swedbank Robur Fonder AB</x:v>
      </x:c>
      <x:c r="D26" s="50" t="str">
        <x:v>7527492Z SS</x:v>
      </x:c>
      <x:c r="E26" s="50" t="str">
        <x:v>EUR</x:v>
      </x:c>
      <x:c r="F26" s="50" t="str">
        <x:v>CTL-0186</x:v>
      </x:c>
      <x:c r="G26" s="50" t="n">
        <x:v>2009</x:v>
      </x:c>
      <x:c r="H26" s="86" t="n">
        <x:v>69.744</x:v>
      </x:c>
      <x:c r="I26" s="86"/>
      <x:c r="J26" s="86" t="n">
        <x:v>15.2975</x:v>
      </x:c>
      <x:c r="K26" s="86" t="n">
        <x:v>129.4513</x:v>
      </x:c>
      <x:c r="L26" s="86"/>
      <x:c r="M26" s="86"/>
      <x:c r="N26" s="87"/>
      <x:c r="O26" s="87"/>
      <x:c r="P26" s="87"/>
    </x:row>
    <x:row r="27" ht="18" customHeight="1">
      <x:c r="A27" s="50" t="str">
        <x:v>FA_0exnoa1t(1).xlsx</x:v>
      </x:c>
      <x:c r="B27" s="50" t="str">
        <x:v>Yes</x:v>
      </x:c>
      <x:c r="C27" s="50" t="str">
        <x:v>Swedbank Robur Fonder AB</x:v>
      </x:c>
      <x:c r="D27" s="50" t="str">
        <x:v>7527492Z SS</x:v>
      </x:c>
      <x:c r="E27" s="50" t="str">
        <x:v>EUR</x:v>
      </x:c>
      <x:c r="F27" s="50" t="str">
        <x:v>CTL-0186</x:v>
      </x:c>
      <x:c r="G27" s="50" t="n">
        <x:v>2010</x:v>
      </x:c>
      <x:c r="H27" s="86" t="n">
        <x:v>123.2183</x:v>
      </x:c>
      <x:c r="I27" s="86"/>
      <x:c r="J27" s="86" t="n">
        <x:v>38.8204</x:v>
      </x:c>
      <x:c r="K27" s="86" t="n">
        <x:v>161.9857</x:v>
      </x:c>
      <x:c r="L27" s="86"/>
      <x:c r="M27" s="86"/>
      <x:c r="N27" s="87"/>
      <x:c r="O27" s="87"/>
      <x:c r="P27" s="87"/>
    </x:row>
    <x:row r="28" ht="18" customHeight="1">
      <x:c r="A28" s="50" t="str">
        <x:v>FA_0exnoa1t(1).xlsx</x:v>
      </x:c>
      <x:c r="B28" s="50" t="str">
        <x:v>Yes</x:v>
      </x:c>
      <x:c r="C28" s="50" t="str">
        <x:v>Swedbank Robur Fonder AB</x:v>
      </x:c>
      <x:c r="D28" s="50" t="str">
        <x:v>7527492Z SS</x:v>
      </x:c>
      <x:c r="E28" s="50" t="str">
        <x:v>EUR</x:v>
      </x:c>
      <x:c r="F28" s="50" t="str">
        <x:v>CTL-0186</x:v>
      </x:c>
      <x:c r="G28" s="50" t="n">
        <x:v>2011</x:v>
      </x:c>
      <x:c r="H28" s="86" t="n">
        <x:v>148.1246</x:v>
      </x:c>
      <x:c r="I28" s="86"/>
      <x:c r="J28" s="86" t="n">
        <x:v>47.2064</x:v>
      </x:c>
      <x:c r="K28" s="86" t="n">
        <x:v>141.5448</x:v>
      </x:c>
      <x:c r="L28" s="86"/>
      <x:c r="M28" s="86"/>
      <x:c r="N28" s="87"/>
      <x:c r="O28" s="87"/>
      <x:c r="P28" s="87"/>
    </x:row>
    <x:row r="29" ht="18" customHeight="1">
      <x:c r="A29" s="50" t="str">
        <x:v>FA_0exnoa1t(1).xlsx</x:v>
      </x:c>
      <x:c r="B29" s="50" t="str">
        <x:v>Yes</x:v>
      </x:c>
      <x:c r="C29" s="50" t="str">
        <x:v>Swedbank Robur Fonder AB</x:v>
      </x:c>
      <x:c r="D29" s="50" t="str">
        <x:v>7527492Z SS</x:v>
      </x:c>
      <x:c r="E29" s="50" t="str">
        <x:v>EUR</x:v>
      </x:c>
      <x:c r="F29" s="50" t="str">
        <x:v>CTL-0186</x:v>
      </x:c>
      <x:c r="G29" s="50" t="n">
        <x:v>2012</x:v>
      </x:c>
      <x:c r="H29" s="86" t="n">
        <x:v>167.2438</x:v>
      </x:c>
      <x:c r="I29" s="86"/>
      <x:c r="J29" s="86" t="n">
        <x:v>67.8918</x:v>
      </x:c>
      <x:c r="K29" s="86" t="n">
        <x:v>168.292</x:v>
      </x:c>
      <x:c r="L29" s="86"/>
      <x:c r="M29" s="86"/>
      <x:c r="N29" s="87"/>
      <x:c r="O29" s="87"/>
      <x:c r="P29" s="87"/>
    </x:row>
    <x:row r="30" ht="18" customHeight="1">
      <x:c r="A30" s="50" t="str">
        <x:v>FA_0exnoa1t(1).xlsx</x:v>
      </x:c>
      <x:c r="B30" s="50" t="str">
        <x:v>Yes</x:v>
      </x:c>
      <x:c r="C30" s="50" t="str">
        <x:v>Swedbank Robur Fonder AB</x:v>
      </x:c>
      <x:c r="D30" s="50" t="str">
        <x:v>7527492Z SS</x:v>
      </x:c>
      <x:c r="E30" s="50" t="str">
        <x:v>EUR</x:v>
      </x:c>
      <x:c r="F30" s="50" t="str">
        <x:v>CTL-0186</x:v>
      </x:c>
      <x:c r="G30" s="50" t="n">
        <x:v>2013</x:v>
      </x:c>
      <x:c r="H30" s="86" t="n">
        <x:v>196.8764</x:v>
      </x:c>
      <x:c r="I30" s="86"/>
      <x:c r="J30" s="86" t="n">
        <x:v>95.8084</x:v>
      </x:c>
      <x:c r="K30" s="86" t="n">
        <x:v>260.6994</x:v>
      </x:c>
      <x:c r="L30" s="86"/>
      <x:c r="M30" s="86"/>
      <x:c r="N30" s="87"/>
      <x:c r="O30" s="87"/>
      <x:c r="P30" s="87"/>
    </x:row>
    <x:row r="31" ht="18" customHeight="1">
      <x:c r="A31" s="50" t="str">
        <x:v>FA_0exnoa1t(1).xlsx</x:v>
      </x:c>
      <x:c r="B31" s="50" t="str">
        <x:v>Yes</x:v>
      </x:c>
      <x:c r="C31" s="50" t="str">
        <x:v>Swedbank Robur Fonder AB</x:v>
      </x:c>
      <x:c r="D31" s="50" t="str">
        <x:v>7527492Z SS</x:v>
      </x:c>
      <x:c r="E31" s="50" t="str">
        <x:v>EUR</x:v>
      </x:c>
      <x:c r="F31" s="50" t="str">
        <x:v>CTL-0186</x:v>
      </x:c>
      <x:c r="G31" s="50" t="n">
        <x:v>2014</x:v>
      </x:c>
      <x:c r="H31" s="86" t="n">
        <x:v>205.7777</x:v>
      </x:c>
      <x:c r="I31" s="86"/>
      <x:c r="J31" s="86" t="n">
        <x:v>4.23</x:v>
      </x:c>
      <x:c r="K31" s="86" t="n">
        <x:v>215.8943</x:v>
      </x:c>
      <x:c r="L31" s="86"/>
      <x:c r="M31" s="86"/>
      <x:c r="N31" s="87"/>
      <x:c r="O31" s="87"/>
      <x:c r="P31" s="87"/>
    </x:row>
    <x:row r="32" ht="18" customHeight="1">
      <x:c r="A32" s="50" t="str">
        <x:v>FA_0exnoa1t(1).xlsx</x:v>
      </x:c>
      <x:c r="B32" s="50" t="str">
        <x:v>Yes</x:v>
      </x:c>
      <x:c r="C32" s="50" t="str">
        <x:v>Swedbank Robur Fonder AB</x:v>
      </x:c>
      <x:c r="D32" s="50" t="str">
        <x:v>7527492Z SS</x:v>
      </x:c>
      <x:c r="E32" s="50" t="str">
        <x:v>EUR</x:v>
      </x:c>
      <x:c r="F32" s="50" t="str">
        <x:v>CTL-0186</x:v>
      </x:c>
      <x:c r="G32" s="50" t="n">
        <x:v>2015</x:v>
      </x:c>
      <x:c r="H32" s="86" t="n">
        <x:v>195.0318</x:v>
      </x:c>
      <x:c r="I32" s="86"/>
      <x:c r="J32" s="86" t="n">
        <x:v>3.9221</x:v>
      </x:c>
      <x:c r="K32" s="86" t="n">
        <x:v>209.5323</x:v>
      </x:c>
      <x:c r="L32" s="86"/>
      <x:c r="M32" s="86"/>
      <x:c r="N32" s="87"/>
      <x:c r="O32" s="87"/>
      <x:c r="P32" s="87"/>
    </x:row>
    <x:row r="33" ht="18" customHeight="1">
      <x:c r="A33" s="50" t="str">
        <x:v>FA_0exnoa1t(1).xlsx</x:v>
      </x:c>
      <x:c r="B33" s="50" t="str">
        <x:v>Yes</x:v>
      </x:c>
      <x:c r="C33" s="50" t="str">
        <x:v>Swedbank Robur Fonder AB</x:v>
      </x:c>
      <x:c r="D33" s="50" t="str">
        <x:v>7527492Z SS</x:v>
      </x:c>
      <x:c r="E33" s="50" t="str">
        <x:v>EUR</x:v>
      </x:c>
      <x:c r="F33" s="50" t="str">
        <x:v>CTL-0186</x:v>
      </x:c>
      <x:c r="G33" s="50" t="n">
        <x:v>2016</x:v>
      </x:c>
      <x:c r="H33" s="86" t="n">
        <x:v>182.6237</x:v>
      </x:c>
      <x:c r="I33" s="86"/>
      <x:c r="J33" s="86" t="n">
        <x:v>4.9761</x:v>
      </x:c>
      <x:c r="K33" s="86" t="n">
        <x:v>192.6005</x:v>
      </x:c>
      <x:c r="L33" s="86"/>
      <x:c r="M33" s="86"/>
      <x:c r="N33" s="87"/>
      <x:c r="O33" s="87"/>
      <x:c r="P33" s="87"/>
    </x:row>
    <x:row r="34" ht="18" customHeight="1">
      <x:c r="A34" s="50" t="str">
        <x:v>FA_0exnoa1t(1).xlsx</x:v>
      </x:c>
      <x:c r="B34" s="50" t="str">
        <x:v>Yes</x:v>
      </x:c>
      <x:c r="C34" s="50" t="str">
        <x:v>Swedbank Robur Fonder AB</x:v>
      </x:c>
      <x:c r="D34" s="50" t="str">
        <x:v>7527492Z SS</x:v>
      </x:c>
      <x:c r="E34" s="50" t="str">
        <x:v>EUR</x:v>
      </x:c>
      <x:c r="F34" s="50" t="str">
        <x:v>CTL-0186</x:v>
      </x:c>
      <x:c r="G34" s="50" t="n">
        <x:v>2017</x:v>
      </x:c>
      <x:c r="H34" s="86" t="n">
        <x:v>202.317</x:v>
      </x:c>
      <x:c r="I34" s="86"/>
      <x:c r="J34" s="86" t="n">
        <x:v>1.39</x:v>
      </x:c>
      <x:c r="K34" s="86" t="n">
        <x:v>242.7621</x:v>
      </x:c>
      <x:c r="L34" s="86"/>
      <x:c r="M34" s="86"/>
      <x:c r="N34" s="87"/>
      <x:c r="O34" s="87"/>
      <x:c r="P34" s="87"/>
    </x:row>
    <x:row r="35" ht="18" customHeight="1">
      <x:c r="A35" s="50" t="str">
        <x:v>FA_0exnoa1t(1).xlsx</x:v>
      </x:c>
      <x:c r="B35" s="50" t="str">
        <x:v>Yes</x:v>
      </x:c>
      <x:c r="C35" s="50" t="str">
        <x:v>Swedbank Robur Fonder AB</x:v>
      </x:c>
      <x:c r="D35" s="50" t="str">
        <x:v>7527492Z SS</x:v>
      </x:c>
      <x:c r="E35" s="50" t="str">
        <x:v>EUR</x:v>
      </x:c>
      <x:c r="F35" s="50" t="str">
        <x:v>CTL-0186</x:v>
      </x:c>
      <x:c r="G35" s="50" t="n">
        <x:v>2018</x:v>
      </x:c>
      <x:c r="H35" s="86" t="n">
        <x:v>242.6511</x:v>
      </x:c>
      <x:c r="I35" s="86"/>
      <x:c r="J35" s="86" t="n">
        <x:v>1.8638</x:v>
      </x:c>
      <x:c r="K35" s="86" t="n">
        <x:v>275.2399</x:v>
      </x:c>
      <x:c r="L35" s="86"/>
      <x:c r="M35" s="86"/>
      <x:c r="N35" s="87"/>
      <x:c r="O35" s="87"/>
      <x:c r="P35" s="87"/>
    </x:row>
    <x:row r="36" ht="18" customHeight="1">
      <x:c r="A36" s="50" t="str">
        <x:v>FA_0exnoa1t(1).xlsx</x:v>
      </x:c>
      <x:c r="B36" s="50" t="str">
        <x:v>Yes</x:v>
      </x:c>
      <x:c r="C36" s="50" t="str">
        <x:v>Swedbank Robur Fonder AB</x:v>
      </x:c>
      <x:c r="D36" s="50" t="str">
        <x:v>7527492Z SS</x:v>
      </x:c>
      <x:c r="E36" s="50" t="str">
        <x:v>EUR</x:v>
      </x:c>
      <x:c r="F36" s="50" t="str">
        <x:v>CTL-0186</x:v>
      </x:c>
      <x:c r="G36" s="50" t="n">
        <x:v>2019</x:v>
      </x:c>
      <x:c r="H36" s="86" t="n">
        <x:v>239.4553</x:v>
      </x:c>
      <x:c r="I36" s="86"/>
      <x:c r="J36" s="86" t="n">
        <x:v>1.1143</x:v>
      </x:c>
      <x:c r="K36" s="86" t="n">
        <x:v>278.5705</x:v>
      </x:c>
      <x:c r="L36" s="86"/>
      <x:c r="M36" s="86"/>
      <x:c r="N36" s="87"/>
      <x:c r="O36" s="87"/>
      <x:c r="P36" s="87"/>
    </x:row>
    <x:row r="37" ht="18" customHeight="1">
      <x:c r="A37" s="50" t="str">
        <x:v>FA_0exnoa1t(1).xlsx</x:v>
      </x:c>
      <x:c r="B37" s="50" t="str">
        <x:v>Yes</x:v>
      </x:c>
      <x:c r="C37" s="50" t="str">
        <x:v>Swedbank Robur Fonder AB</x:v>
      </x:c>
      <x:c r="D37" s="50" t="str">
        <x:v>7527492Z SS</x:v>
      </x:c>
      <x:c r="E37" s="50" t="str">
        <x:v>EUR</x:v>
      </x:c>
      <x:c r="F37" s="50" t="str">
        <x:v>CTL-0186</x:v>
      </x:c>
      <x:c r="G37" s="50" t="n">
        <x:v>2020</x:v>
      </x:c>
      <x:c r="H37" s="86" t="n">
        <x:v>265.025</x:v>
      </x:c>
      <x:c r="I37" s="86"/>
      <x:c r="J37" s="86" t="n">
        <x:v>4.1033</x:v>
      </x:c>
      <x:c r="K37" s="86" t="n">
        <x:v>321.4451</x:v>
      </x:c>
      <x:c r="L37" s="86"/>
      <x:c r="M37" s="86"/>
      <x:c r="N37" s="87"/>
      <x:c r="O37" s="87"/>
      <x:c r="P37" s="87"/>
    </x:row>
    <x:row r="38" ht="18" customHeight="1">
      <x:c r="A38" s="50" t="str">
        <x:v>FA_0exnoa1t(1).xlsx</x:v>
      </x:c>
      <x:c r="B38" s="50" t="str">
        <x:v>Yes</x:v>
      </x:c>
      <x:c r="C38" s="50" t="str">
        <x:v>Swedbank Robur Fonder AB</x:v>
      </x:c>
      <x:c r="D38" s="50" t="str">
        <x:v>7527492Z SS</x:v>
      </x:c>
      <x:c r="E38" s="50" t="str">
        <x:v>EUR</x:v>
      </x:c>
      <x:c r="F38" s="50" t="str">
        <x:v>CTL-0186</x:v>
      </x:c>
      <x:c r="G38" s="50" t="n">
        <x:v>2021</x:v>
      </x:c>
      <x:c r="H38" s="86" t="n">
        <x:v>346.6084</x:v>
      </x:c>
      <x:c r="I38" s="86"/>
      <x:c r="J38" s="86" t="n">
        <x:v>1.7948</x:v>
      </x:c>
      <x:c r="K38" s="86" t="n">
        <x:v>420.4532</x:v>
      </x:c>
      <x:c r="L38" s="86"/>
      <x:c r="M38" s="86"/>
      <x:c r="N38" s="87"/>
      <x:c r="O38" s="87"/>
      <x:c r="P38" s="87"/>
    </x:row>
    <x:row r="39" ht="18" customHeight="1">
      <x:c r="A39" s="50" t="str">
        <x:v>FA_0exnoa1t(1).xlsx</x:v>
      </x:c>
      <x:c r="B39" s="50" t="str">
        <x:v>Yes</x:v>
      </x:c>
      <x:c r="C39" s="50" t="str">
        <x:v>Swedbank Robur Fonder AB</x:v>
      </x:c>
      <x:c r="D39" s="50" t="str">
        <x:v>7527492Z SS</x:v>
      </x:c>
      <x:c r="E39" s="50" t="str">
        <x:v>EUR</x:v>
      </x:c>
      <x:c r="F39" s="50" t="str">
        <x:v>CTL-0186</x:v>
      </x:c>
      <x:c r="G39" s="50" t="n">
        <x:v>2022</x:v>
      </x:c>
      <x:c r="H39" s="86" t="n">
        <x:v>291.979</x:v>
      </x:c>
      <x:c r="I39" s="86"/>
      <x:c r="J39" s="86" t="n">
        <x:v>0.4551</x:v>
      </x:c>
      <x:c r="K39" s="86" t="n">
        <x:v>339.9154</x:v>
      </x:c>
      <x:c r="L39" s="86"/>
      <x:c r="M39" s="86"/>
      <x:c r="N39" s="87"/>
      <x:c r="O39" s="87"/>
      <x:c r="P39" s="87"/>
    </x:row>
    <x:row r="40" ht="18" customHeight="1">
      <x:c r="A40" s="50" t="str">
        <x:v>FA_0o4gcap4(1).xlsx</x:v>
      </x:c>
      <x:c r="B40" s="50" t="str">
        <x:v>Yes</x:v>
      </x:c>
      <x:c r="C40" s="50" t="str">
        <x:v>Recordati Industria Chimica e Farmaceutica SpA</x:v>
      </x:c>
      <x:c r="D40" s="50" t="str">
        <x:v>REC IM</x:v>
      </x:c>
      <x:c r="E40" s="50" t="str">
        <x:v>EUR</x:v>
      </x:c>
      <x:c r="F40" s="50" t="str">
        <x:v>CTL-0064, CTL-0298</x:v>
      </x:c>
      <x:c r="G40" s="50" t="n">
        <x:v>2006</x:v>
      </x:c>
      <x:c r="H40" s="86"/>
      <x:c r="I40" s="86"/>
      <x:c r="J40" s="86"/>
      <x:c r="K40" s="86" t="n">
        <x:v>670.847</x:v>
      </x:c>
      <x:c r="L40" s="86" t="n">
        <x:v>118.717</x:v>
      </x:c>
      <x:c r="M40" s="86"/>
      <x:c r="N40" s="87" t="n">
        <x:v>11.2317</x:v>
      </x:c>
      <x:c r="O40" s="87"/>
      <x:c r="P40" s="87" t="n">
        <x:v>17.6966</x:v>
      </x:c>
    </x:row>
    <x:row r="41" ht="18" customHeight="1">
      <x:c r="A41" s="50" t="str">
        <x:v>FA_0o4gcap4(1).xlsx</x:v>
      </x:c>
      <x:c r="B41" s="50" t="str">
        <x:v>Yes</x:v>
      </x:c>
      <x:c r="C41" s="50" t="str">
        <x:v>Recordati Industria Chimica e Farmaceutica SpA</x:v>
      </x:c>
      <x:c r="D41" s="50" t="str">
        <x:v>REC IM</x:v>
      </x:c>
      <x:c r="E41" s="50" t="str">
        <x:v>EUR</x:v>
      </x:c>
      <x:c r="F41" s="50" t="str">
        <x:v>CTL-0064, CTL-0298</x:v>
      </x:c>
      <x:c r="G41" s="50" t="n">
        <x:v>2007</x:v>
      </x:c>
      <x:c r="H41" s="86"/>
      <x:c r="I41" s="86"/>
      <x:c r="J41" s="86"/>
      <x:c r="K41" s="86" t="n">
        <x:v>761.634</x:v>
      </x:c>
      <x:c r="L41" s="86" t="n">
        <x:v>178.985</x:v>
      </x:c>
      <x:c r="M41" s="86"/>
      <x:c r="N41" s="87" t="n">
        <x:v>11.8487</x:v>
      </x:c>
      <x:c r="O41" s="87"/>
      <x:c r="P41" s="87" t="n">
        <x:v>23.5001</x:v>
      </x:c>
    </x:row>
    <x:row r="42" ht="18" customHeight="1">
      <x:c r="A42" s="50" t="str">
        <x:v>FA_0o4gcap4(1).xlsx</x:v>
      </x:c>
      <x:c r="B42" s="50" t="str">
        <x:v>Yes</x:v>
      </x:c>
      <x:c r="C42" s="50" t="str">
        <x:v>Recordati Industria Chimica e Farmaceutica SpA</x:v>
      </x:c>
      <x:c r="D42" s="50" t="str">
        <x:v>REC IM</x:v>
      </x:c>
      <x:c r="E42" s="50" t="str">
        <x:v>EUR</x:v>
      </x:c>
      <x:c r="F42" s="50" t="str">
        <x:v>CTL-0064, CTL-0298</x:v>
      </x:c>
      <x:c r="G42" s="50" t="n">
        <x:v>2008</x:v>
      </x:c>
      <x:c r="H42" s="86"/>
      <x:c r="I42" s="86"/>
      <x:c r="J42" s="86"/>
      <x:c r="K42" s="86" t="n">
        <x:v>815.947</x:v>
      </x:c>
      <x:c r="L42" s="86" t="n">
        <x:v>174.454</x:v>
      </x:c>
      <x:c r="M42" s="86"/>
      <x:c r="N42" s="87" t="n">
        <x:v>12.7314</x:v>
      </x:c>
      <x:c r="O42" s="87"/>
      <x:c r="P42" s="87" t="n">
        <x:v>21.3806</x:v>
      </x:c>
    </x:row>
    <x:row r="43" ht="18" customHeight="1">
      <x:c r="A43" s="50" t="str">
        <x:v>FA_0o4gcap4(1).xlsx</x:v>
      </x:c>
      <x:c r="B43" s="50" t="str">
        <x:v>Yes</x:v>
      </x:c>
      <x:c r="C43" s="50" t="str">
        <x:v>Recordati Industria Chimica e Farmaceutica SpA</x:v>
      </x:c>
      <x:c r="D43" s="50" t="str">
        <x:v>REC IM</x:v>
      </x:c>
      <x:c r="E43" s="50" t="str">
        <x:v>EUR</x:v>
      </x:c>
      <x:c r="F43" s="50" t="str">
        <x:v>CTL-0064, CTL-0298</x:v>
      </x:c>
      <x:c r="G43" s="50" t="n">
        <x:v>2009</x:v>
      </x:c>
      <x:c r="H43" s="86" t="n">
        <x:v>747.524</x:v>
      </x:c>
      <x:c r="I43" s="86" t="n">
        <x:v>169.363</x:v>
      </x:c>
      <x:c r="J43" s="86" t="n">
        <x:v>110.56</x:v>
      </x:c>
      <x:c r="K43" s="86" t="n">
        <x:v>823.479</x:v>
      </x:c>
      <x:c r="L43" s="86" t="n">
        <x:v>111.261</x:v>
      </x:c>
      <x:c r="M43" s="86" t="n">
        <x:v>69.445</x:v>
      </x:c>
      <x:c r="N43" s="87" t="n">
        <x:v>13.4876</x:v>
      </x:c>
      <x:c r="O43" s="87" t="n">
        <x:v>22.6565</x:v>
      </x:c>
      <x:c r="P43" s="87" t="n">
        <x:v>13.5111</x:v>
      </x:c>
    </x:row>
    <x:row r="44" ht="18" customHeight="1">
      <x:c r="A44" s="50" t="str">
        <x:v>FA_0o4gcap4(1).xlsx</x:v>
      </x:c>
      <x:c r="B44" s="50" t="str">
        <x:v>Yes</x:v>
      </x:c>
      <x:c r="C44" s="50" t="str">
        <x:v>Recordati Industria Chimica e Farmaceutica SpA</x:v>
      </x:c>
      <x:c r="D44" s="50" t="str">
        <x:v>REC IM</x:v>
      </x:c>
      <x:c r="E44" s="50" t="str">
        <x:v>EUR</x:v>
      </x:c>
      <x:c r="F44" s="50" t="str">
        <x:v>CTL-0064, CTL-0298</x:v>
      </x:c>
      <x:c r="G44" s="50" t="n">
        <x:v>2010</x:v>
      </x:c>
      <x:c r="H44" s="86" t="n">
        <x:v>728.134</x:v>
      </x:c>
      <x:c r="I44" s="86" t="n">
        <x:v>155.084</x:v>
      </x:c>
      <x:c r="J44" s="86" t="n">
        <x:v>108.571</x:v>
      </x:c>
      <x:c r="K44" s="86" t="n">
        <x:v>901.074</x:v>
      </x:c>
      <x:c r="L44" s="86" t="n">
        <x:v>116.877</x:v>
      </x:c>
      <x:c r="M44" s="86" t="n">
        <x:v>68.841</x:v>
      </x:c>
      <x:c r="N44" s="87" t="n">
        <x:v>12.5912</x:v>
      </x:c>
      <x:c r="O44" s="87" t="n">
        <x:v>21.2988</x:v>
      </x:c>
      <x:c r="P44" s="87" t="n">
        <x:v>12.9709</x:v>
      </x:c>
    </x:row>
    <x:row r="45" ht="18" customHeight="1">
      <x:c r="A45" s="50" t="str">
        <x:v>FA_0o4gcap4(1).xlsx</x:v>
      </x:c>
      <x:c r="B45" s="50" t="str">
        <x:v>Yes</x:v>
      </x:c>
      <x:c r="C45" s="50" t="str">
        <x:v>Recordati Industria Chimica e Farmaceutica SpA</x:v>
      </x:c>
      <x:c r="D45" s="50" t="str">
        <x:v>REC IM</x:v>
      </x:c>
      <x:c r="E45" s="50" t="str">
        <x:v>EUR</x:v>
      </x:c>
      <x:c r="F45" s="50" t="str">
        <x:v>CTL-0064, CTL-0298</x:v>
      </x:c>
      <x:c r="G45" s="50" t="n">
        <x:v>2011</x:v>
      </x:c>
      <x:c r="H45" s="86" t="n">
        <x:v>762.036</x:v>
      </x:c>
      <x:c r="I45" s="86" t="n">
        <x:v>166.15</x:v>
      </x:c>
      <x:c r="J45" s="86" t="n">
        <x:v>116.434</x:v>
      </x:c>
      <x:c r="K45" s="86" t="n">
        <x:v>977.464</x:v>
      </x:c>
      <x:c r="L45" s="86" t="n">
        <x:v>162.689</x:v>
      </x:c>
      <x:c r="M45" s="86" t="n">
        <x:v>55.956</x:v>
      </x:c>
      <x:c r="N45" s="87" t="n">
        <x:v>12.3962</x:v>
      </x:c>
      <x:c r="O45" s="87" t="n">
        <x:v>21.8034</x:v>
      </x:c>
      <x:c r="P45" s="87" t="n">
        <x:v>16.644</x:v>
      </x:c>
    </x:row>
    <x:row r="46" ht="18" customHeight="1">
      <x:c r="A46" s="50" t="str">
        <x:v>FA_0o4gcap4(1).xlsx</x:v>
      </x:c>
      <x:c r="B46" s="50" t="str">
        <x:v>Yes</x:v>
      </x:c>
      <x:c r="C46" s="50" t="str">
        <x:v>Recordati Industria Chimica e Farmaceutica SpA</x:v>
      </x:c>
      <x:c r="D46" s="50" t="str">
        <x:v>REC IM</x:v>
      </x:c>
      <x:c r="E46" s="50" t="str">
        <x:v>EUR</x:v>
      </x:c>
      <x:c r="F46" s="50" t="str">
        <x:v>CTL-0064, CTL-0298</x:v>
      </x:c>
      <x:c r="G46" s="50" t="n">
        <x:v>2012</x:v>
      </x:c>
      <x:c r="H46" s="86" t="n">
        <x:v>828.317</x:v>
      </x:c>
      <x:c r="I46" s="86" t="n">
        <x:v>181.203</x:v>
      </x:c>
      <x:c r="J46" s="86" t="n">
        <x:v>118.484</x:v>
      </x:c>
      <x:c r="K46" s="86" t="n">
        <x:v>1086.888</x:v>
      </x:c>
      <x:c r="L46" s="86" t="n">
        <x:v>193.245</x:v>
      </x:c>
      <x:c r="M46" s="86" t="n">
        <x:v>63.407</x:v>
      </x:c>
      <x:c r="N46" s="87" t="n">
        <x:v>11.4791</x:v>
      </x:c>
      <x:c r="O46" s="87" t="n">
        <x:v>21.876</x:v>
      </x:c>
      <x:c r="P46" s="87" t="n">
        <x:v>17.7797</x:v>
      </x:c>
    </x:row>
    <x:row r="47" ht="18" customHeight="1">
      <x:c r="A47" s="50" t="str">
        <x:v>FA_0o4gcap4(1).xlsx</x:v>
      </x:c>
      <x:c r="B47" s="50" t="str">
        <x:v>Yes</x:v>
      </x:c>
      <x:c r="C47" s="50" t="str">
        <x:v>Recordati Industria Chimica e Farmaceutica SpA</x:v>
      </x:c>
      <x:c r="D47" s="50" t="str">
        <x:v>REC IM</x:v>
      </x:c>
      <x:c r="E47" s="50" t="str">
        <x:v>EUR</x:v>
      </x:c>
      <x:c r="F47" s="50" t="str">
        <x:v>CTL-0064, CTL-0298</x:v>
      </x:c>
      <x:c r="G47" s="50" t="n">
        <x:v>2013</x:v>
      </x:c>
      <x:c r="H47" s="86" t="n">
        <x:v>941.63</x:v>
      </x:c>
      <x:c r="I47" s="86" t="n">
        <x:v>209.235</x:v>
      </x:c>
      <x:c r="J47" s="86" t="n">
        <x:v>133.678</x:v>
      </x:c>
      <x:c r="K47" s="86" t="n">
        <x:v>1283.811</x:v>
      </x:c>
      <x:c r="L47" s="86" t="n">
        <x:v>311.092</x:v>
      </x:c>
      <x:c r="M47" s="86" t="n">
        <x:v>74.725</x:v>
      </x:c>
      <x:c r="N47" s="87" t="n">
        <x:v>11.2775</x:v>
      </x:c>
      <x:c r="O47" s="87" t="n">
        <x:v>22.2205</x:v>
      </x:c>
      <x:c r="P47" s="87" t="n">
        <x:v>24.2319</x:v>
      </x:c>
    </x:row>
    <x:row r="48" ht="18" customHeight="1">
      <x:c r="A48" s="50" t="str">
        <x:v>FA_0o4gcap4(1).xlsx</x:v>
      </x:c>
      <x:c r="B48" s="50" t="str">
        <x:v>Yes</x:v>
      </x:c>
      <x:c r="C48" s="50" t="str">
        <x:v>Recordati Industria Chimica e Farmaceutica SpA</x:v>
      </x:c>
      <x:c r="D48" s="50" t="str">
        <x:v>REC IM</x:v>
      </x:c>
      <x:c r="E48" s="50" t="str">
        <x:v>EUR</x:v>
      </x:c>
      <x:c r="F48" s="50" t="str">
        <x:v>CTL-0064, CTL-0298</x:v>
      </x:c>
      <x:c r="G48" s="50" t="n">
        <x:v>2014</x:v>
      </x:c>
      <x:c r="H48" s="86" t="n">
        <x:v>987.356</x:v>
      </x:c>
      <x:c r="I48" s="86" t="n">
        <x:v>234.942</x:v>
      </x:c>
      <x:c r="J48" s="86" t="n">
        <x:v>161.187</x:v>
      </x:c>
      <x:c r="K48" s="86" t="n">
        <x:v>1375.225</x:v>
      </x:c>
      <x:c r="L48" s="86" t="n">
        <x:v>323.035</x:v>
      </x:c>
      <x:c r="M48" s="86" t="n">
        <x:v>85.267</x:v>
      </x:c>
      <x:c r="N48" s="87" t="n">
        <x:v>12.1237</x:v>
      </x:c>
      <x:c r="O48" s="87" t="n">
        <x:v>23.7951</x:v>
      </x:c>
      <x:c r="P48" s="87" t="n">
        <x:v>23.4896</x:v>
      </x:c>
    </x:row>
    <x:row r="49" ht="18" customHeight="1">
      <x:c r="A49" s="50" t="str">
        <x:v>FA_0o4gcap4(1).xlsx</x:v>
      </x:c>
      <x:c r="B49" s="50" t="str">
        <x:v>Yes</x:v>
      </x:c>
      <x:c r="C49" s="50" t="str">
        <x:v>Recordati Industria Chimica e Farmaceutica SpA</x:v>
      </x:c>
      <x:c r="D49" s="50" t="str">
        <x:v>REC IM</x:v>
      </x:c>
      <x:c r="E49" s="50" t="str">
        <x:v>EUR</x:v>
      </x:c>
      <x:c r="F49" s="50" t="str">
        <x:v>CTL-0064, CTL-0298</x:v>
      </x:c>
      <x:c r="G49" s="50" t="n">
        <x:v>2015</x:v>
      </x:c>
      <x:c r="H49" s="86" t="n">
        <x:v>1047.676</x:v>
      </x:c>
      <x:c r="I49" s="86" t="n">
        <x:v>282.228</x:v>
      </x:c>
      <x:c r="J49" s="86" t="n">
        <x:v>198.792</x:v>
      </x:c>
      <x:c r="K49" s="86" t="n">
        <x:v>1468.886</x:v>
      </x:c>
      <x:c r="L49" s="86" t="n">
        <x:v>326.933</x:v>
      </x:c>
      <x:c r="M49" s="86" t="n">
        <x:v>76.736</x:v>
      </x:c>
      <x:c r="N49" s="87" t="n">
        <x:v>13.9792</x:v>
      </x:c>
      <x:c r="O49" s="87" t="n">
        <x:v>26.9385</x:v>
      </x:c>
      <x:c r="P49" s="87" t="n">
        <x:v>22.2572</x:v>
      </x:c>
    </x:row>
    <x:row r="50" ht="18" customHeight="1">
      <x:c r="A50" s="50" t="str">
        <x:v>FA_0o4gcap4(1).xlsx</x:v>
      </x:c>
      <x:c r="B50" s="50" t="str">
        <x:v>Yes</x:v>
      </x:c>
      <x:c r="C50" s="50" t="str">
        <x:v>Recordati Industria Chimica e Farmaceutica SpA</x:v>
      </x:c>
      <x:c r="D50" s="50" t="str">
        <x:v>REC IM</x:v>
      </x:c>
      <x:c r="E50" s="50" t="str">
        <x:v>EUR</x:v>
      </x:c>
      <x:c r="F50" s="50" t="str">
        <x:v>CTL-0064, CTL-0298</x:v>
      </x:c>
      <x:c r="G50" s="50" t="n">
        <x:v>2016</x:v>
      </x:c>
      <x:c r="H50" s="86" t="n">
        <x:v>1153.942</x:v>
      </x:c>
      <x:c r="I50" s="86" t="n">
        <x:v>340.416</x:v>
      </x:c>
      <x:c r="J50" s="86" t="n">
        <x:v>237.406</x:v>
      </x:c>
      <x:c r="K50" s="86" t="n">
        <x:v>1560.743</x:v>
      </x:c>
      <x:c r="L50" s="86" t="n">
        <x:v>349.761</x:v>
      </x:c>
      <x:c r="M50" s="86" t="n">
        <x:v>83.71</x:v>
      </x:c>
      <x:c r="N50" s="87" t="n">
        <x:v>15.6723</x:v>
      </x:c>
      <x:c r="O50" s="87" t="n">
        <x:v>29.5003</x:v>
      </x:c>
      <x:c r="P50" s="87" t="n">
        <x:v>22.4099</x:v>
      </x:c>
    </x:row>
    <x:row r="51" ht="18" customHeight="1">
      <x:c r="A51" s="50" t="str">
        <x:v>FA_0o4gcap4(1).xlsx</x:v>
      </x:c>
      <x:c r="B51" s="50" t="str">
        <x:v>Yes</x:v>
      </x:c>
      <x:c r="C51" s="50" t="str">
        <x:v>Recordati Industria Chimica e Farmaceutica SpA</x:v>
      </x:c>
      <x:c r="D51" s="50" t="str">
        <x:v>REC IM</x:v>
      </x:c>
      <x:c r="E51" s="50" t="str">
        <x:v>EUR</x:v>
      </x:c>
      <x:c r="F51" s="50" t="str">
        <x:v>CTL-0064, CTL-0298</x:v>
      </x:c>
      <x:c r="G51" s="50" t="n">
        <x:v>2017</x:v>
      </x:c>
      <x:c r="H51" s="86" t="n">
        <x:v>1288.123</x:v>
      </x:c>
      <x:c r="I51" s="86" t="n">
        <x:v>408.738</x:v>
      </x:c>
      <x:c r="J51" s="86" t="n">
        <x:v>288.762</x:v>
      </x:c>
      <x:c r="K51" s="86" t="n">
        <x:v>2056.407</x:v>
      </x:c>
      <x:c r="L51" s="86" t="n">
        <x:v>680.749</x:v>
      </x:c>
      <x:c r="M51" s="86" t="n">
        <x:v>100.256</x:v>
      </x:c>
      <x:c r="N51" s="87" t="n">
        <x:v>15.9663</x:v>
      </x:c>
      <x:c r="O51" s="87" t="n">
        <x:v>31.7313</x:v>
      </x:c>
      <x:c r="P51" s="87" t="n">
        <x:v>33.1038</x:v>
      </x:c>
    </x:row>
    <x:row r="52" ht="18" customHeight="1">
      <x:c r="A52" s="50" t="str">
        <x:v>FA_0o4gcap4(1).xlsx</x:v>
      </x:c>
      <x:c r="B52" s="50" t="str">
        <x:v>Yes</x:v>
      </x:c>
      <x:c r="C52" s="50" t="str">
        <x:v>Recordati Industria Chimica e Farmaceutica SpA</x:v>
      </x:c>
      <x:c r="D52" s="50" t="str">
        <x:v>REC IM</x:v>
      </x:c>
      <x:c r="E52" s="50" t="str">
        <x:v>EUR</x:v>
      </x:c>
      <x:c r="F52" s="50" t="str">
        <x:v>CTL-0064, CTL-0298</x:v>
      </x:c>
      <x:c r="G52" s="50" t="n">
        <x:v>2018</x:v>
      </x:c>
      <x:c r="H52" s="86" t="n">
        <x:v>1352.235</x:v>
      </x:c>
      <x:c r="I52" s="86" t="n">
        <x:v>444.913</x:v>
      </x:c>
      <x:c r="J52" s="86" t="n">
        <x:v>312.376</x:v>
      </x:c>
      <x:c r="K52" s="86" t="n">
        <x:v>2161.265</x:v>
      </x:c>
      <x:c r="L52" s="86" t="n">
        <x:v>788.135</x:v>
      </x:c>
      <x:c r="M52" s="86" t="n">
        <x:v>109.693</x:v>
      </x:c>
      <x:c r="N52" s="87" t="n">
        <x:v>14.8127</x:v>
      </x:c>
      <x:c r="O52" s="87" t="n">
        <x:v>32.902</x:v>
      </x:c>
      <x:c r="P52" s="87" t="n">
        <x:v>36.4664</x:v>
      </x:c>
    </x:row>
    <x:row r="53" ht="18" customHeight="1">
      <x:c r="A53" s="50" t="str">
        <x:v>FA_0o4gcap4(1).xlsx</x:v>
      </x:c>
      <x:c r="B53" s="50" t="str">
        <x:v>Yes</x:v>
      </x:c>
      <x:c r="C53" s="50" t="str">
        <x:v>Recordati Industria Chimica e Farmaceutica SpA</x:v>
      </x:c>
      <x:c r="D53" s="50" t="str">
        <x:v>REC IM</x:v>
      </x:c>
      <x:c r="E53" s="50" t="str">
        <x:v>EUR</x:v>
      </x:c>
      <x:c r="F53" s="50" t="str">
        <x:v>CTL-0064, CTL-0298</x:v>
      </x:c>
      <x:c r="G53" s="50" t="n">
        <x:v>2019</x:v>
      </x:c>
      <x:c r="H53" s="86" t="n">
        <x:v>1481.848</x:v>
      </x:c>
      <x:c r="I53" s="86" t="n">
        <x:v>467.142</x:v>
      </x:c>
      <x:c r="J53" s="86" t="n">
        <x:v>368.825</x:v>
      </x:c>
      <x:c r="K53" s="86" t="n">
        <x:v>2808.93</x:v>
      </x:c>
      <x:c r="L53" s="86" t="n">
        <x:v>1100.553</x:v>
      </x:c>
      <x:c r="M53" s="86" t="n">
        <x:v>129.681</x:v>
      </x:c>
      <x:c r="N53" s="87" t="n">
        <x:v>14.8415</x:v>
      </x:c>
      <x:c r="O53" s="87" t="n">
        <x:v>31.5243</x:v>
      </x:c>
      <x:c r="P53" s="87" t="n">
        <x:v>39.1805</x:v>
      </x:c>
    </x:row>
    <x:row r="54" ht="18" customHeight="1">
      <x:c r="A54" s="50" t="str">
        <x:v>FA_0o4gcap4(1).xlsx</x:v>
      </x:c>
      <x:c r="B54" s="50" t="str">
        <x:v>Yes</x:v>
      </x:c>
      <x:c r="C54" s="50" t="str">
        <x:v>Recordati Industria Chimica e Farmaceutica SpA</x:v>
      </x:c>
      <x:c r="D54" s="50" t="str">
        <x:v>REC IM</x:v>
      </x:c>
      <x:c r="E54" s="50" t="str">
        <x:v>EUR</x:v>
      </x:c>
      <x:c r="F54" s="50" t="str">
        <x:v>CTL-0064, CTL-0298</x:v>
      </x:c>
      <x:c r="G54" s="50" t="n">
        <x:v>2020</x:v>
      </x:c>
      <x:c r="H54" s="86" t="n">
        <x:v>1448.867</x:v>
      </x:c>
      <x:c r="I54" s="86" t="n">
        <x:v>469.523</x:v>
      </x:c>
      <x:c r="J54" s="86" t="n">
        <x:v>354.984</x:v>
      </x:c>
      <x:c r="K54" s="86" t="n">
        <x:v>2711.654</x:v>
      </x:c>
      <x:c r="L54" s="86" t="n">
        <x:v>1061.059</x:v>
      </x:c>
      <x:c r="M54" s="86" t="n">
        <x:v>146.236</x:v>
      </x:c>
      <x:c r="N54" s="87" t="n">
        <x:v>12.8604</x:v>
      </x:c>
      <x:c r="O54" s="87" t="n">
        <x:v>32.4062</x:v>
      </x:c>
      <x:c r="P54" s="87" t="n">
        <x:v>39.1296</x:v>
      </x:c>
    </x:row>
    <x:row r="55" ht="18" customHeight="1">
      <x:c r="A55" s="50" t="str">
        <x:v>FA_0o4gcap4(1).xlsx</x:v>
      </x:c>
      <x:c r="B55" s="50" t="str">
        <x:v>Yes</x:v>
      </x:c>
      <x:c r="C55" s="50" t="str">
        <x:v>Recordati Industria Chimica e Farmaceutica SpA</x:v>
      </x:c>
      <x:c r="D55" s="50" t="str">
        <x:v>REC IM</x:v>
      </x:c>
      <x:c r="E55" s="50" t="str">
        <x:v>EUR</x:v>
      </x:c>
      <x:c r="F55" s="50" t="str">
        <x:v>CTL-0064, CTL-0298</x:v>
      </x:c>
      <x:c r="G55" s="50" t="n">
        <x:v>2021</x:v>
      </x:c>
      <x:c r="H55" s="86" t="n">
        <x:v>1580.074</x:v>
      </x:c>
      <x:c r="I55" s="86" t="n">
        <x:v>517.293</x:v>
      </x:c>
      <x:c r="J55" s="86" t="n">
        <x:v>385.966</x:v>
      </x:c>
      <x:c r="K55" s="86" t="n">
        <x:v>2816.199</x:v>
      </x:c>
      <x:c r="L55" s="86" t="n">
        <x:v>990.716</x:v>
      </x:c>
      <x:c r="M55" s="86" t="n">
        <x:v>166.138</x:v>
      </x:c>
      <x:c r="N55" s="87" t="n">
        <x:v>13.9644</x:v>
      </x:c>
      <x:c r="O55" s="87" t="n">
        <x:v>32.7385</x:v>
      </x:c>
      <x:c r="P55" s="87" t="n">
        <x:v>35.1792</x:v>
      </x:c>
    </x:row>
    <x:row r="56" ht="18" customHeight="1">
      <x:c r="A56" s="50" t="str">
        <x:v>FA_0o4gcap4(1).xlsx</x:v>
      </x:c>
      <x:c r="B56" s="50" t="str">
        <x:v>Yes</x:v>
      </x:c>
      <x:c r="C56" s="50" t="str">
        <x:v>Recordati Industria Chimica e Farmaceutica SpA</x:v>
      </x:c>
      <x:c r="D56" s="50" t="str">
        <x:v>REC IM</x:v>
      </x:c>
      <x:c r="E56" s="50" t="str">
        <x:v>EUR</x:v>
      </x:c>
      <x:c r="F56" s="50" t="str">
        <x:v>CTL-0064, CTL-0298</x:v>
      </x:c>
      <x:c r="G56" s="50" t="n">
        <x:v>2022</x:v>
      </x:c>
      <x:c r="H56" s="86" t="n">
        <x:v>1853.307</x:v>
      </x:c>
      <x:c r="I56" s="86" t="n">
        <x:v>551.5</x:v>
      </x:c>
      <x:c r="J56" s="86" t="n">
        <x:v>312.336</x:v>
      </x:c>
      <x:c r="K56" s="86" t="n">
        <x:v>3998.823</x:v>
      </x:c>
      <x:c r="L56" s="86" t="n">
        <x:v>1716.52</x:v>
      </x:c>
      <x:c r="M56" s="86" t="n">
        <x:v>220.102</x:v>
      </x:c>
      <x:c r="N56" s="87" t="n">
        <x:v>9.1661</x:v>
      </x:c>
      <x:c r="O56" s="87" t="n">
        <x:v>29.7576</x:v>
      </x:c>
      <x:c r="P56" s="87" t="n">
        <x:v>42.9256</x:v>
      </x:c>
    </x:row>
    <x:row r="57" ht="18" customHeight="1">
      <x:c r="A57" s="50" t="str">
        <x:v>FA_0o4gcap4(1).xlsx</x:v>
      </x:c>
      <x:c r="B57" s="50" t="str">
        <x:v>Yes</x:v>
      </x:c>
      <x:c r="C57" s="50" t="str">
        <x:v>Recordati Industria Chimica e Farmaceutica SpA</x:v>
      </x:c>
      <x:c r="D57" s="50" t="str">
        <x:v>REC IM</x:v>
      </x:c>
      <x:c r="E57" s="50" t="str">
        <x:v>EUR</x:v>
      </x:c>
      <x:c r="F57" s="50" t="str">
        <x:v>CTL-0064, CTL-0298</x:v>
      </x:c>
      <x:c r="G57" s="50" t="n">
        <x:v>2023</x:v>
      </x:c>
      <x:c r="H57" s="86" t="n">
        <x:v>2082.331</x:v>
      </x:c>
      <x:c r="I57" s="86" t="n">
        <x:v>628.507</x:v>
      </x:c>
      <x:c r="J57" s="86" t="n">
        <x:v>389.214</x:v>
      </x:c>
      <x:c r="K57" s="86" t="n">
        <x:v>4208.131</x:v>
      </x:c>
      <x:c r="L57" s="86" t="n">
        <x:v>1808.9</x:v>
      </x:c>
      <x:c r="M57" s="86" t="n">
        <x:v>255.747</x:v>
      </x:c>
      <x:c r="N57" s="87" t="n">
        <x:v>9.485</x:v>
      </x:c>
      <x:c r="O57" s="87" t="n">
        <x:v>30.1829</x:v>
      </x:c>
      <x:c r="P57" s="87" t="n">
        <x:v>42.9858</x:v>
      </x:c>
    </x:row>
    <x:row r="58" ht="18" customHeight="1">
      <x:c r="A58" s="50" t="str">
        <x:v>FA_0o4gcap4(1).xlsx</x:v>
      </x:c>
      <x:c r="B58" s="50" t="str">
        <x:v>Yes</x:v>
      </x:c>
      <x:c r="C58" s="50" t="str">
        <x:v>Recordati Industria Chimica e Farmaceutica SpA</x:v>
      </x:c>
      <x:c r="D58" s="50" t="str">
        <x:v>REC IM</x:v>
      </x:c>
      <x:c r="E58" s="50" t="str">
        <x:v>EUR</x:v>
      </x:c>
      <x:c r="F58" s="50" t="str">
        <x:v>CTL-0064, CTL-0298</x:v>
      </x:c>
      <x:c r="G58" s="50" t="n">
        <x:v>2024</x:v>
      </x:c>
      <x:c r="H58" s="86" t="n">
        <x:v>2341.559</x:v>
      </x:c>
      <x:c r="I58" s="86" t="n">
        <x:v>691.999</x:v>
      </x:c>
      <x:c r="J58" s="86" t="n">
        <x:v>416.508</x:v>
      </x:c>
      <x:c r="K58" s="86" t="n">
        <x:v>5134.455</x:v>
      </x:c>
      <x:c r="L58" s="86" t="n">
        <x:v>2484.427</x:v>
      </x:c>
      <x:c r="M58" s="86" t="n">
        <x:v>286.026</x:v>
      </x:c>
      <x:c r="N58" s="87" t="n">
        <x:v>8.9163</x:v>
      </x:c>
      <x:c r="O58" s="87" t="n">
        <x:v>29.5529</x:v>
      </x:c>
      <x:c r="P58" s="87" t="n">
        <x:v>48.3874</x:v>
      </x:c>
    </x:row>
    <x:row r="59" ht="18" customHeight="1">
      <x:c r="A59" s="50" t="str">
        <x:v>FA_0o4gcap4(1).xlsx</x:v>
      </x:c>
      <x:c r="B59" s="50" t="str">
        <x:v>Yes</x:v>
      </x:c>
      <x:c r="C59" s="50" t="str">
        <x:v>Recordati Industria Chimica e Farmaceutica SpA</x:v>
      </x:c>
      <x:c r="D59" s="50" t="str">
        <x:v>REC IM</x:v>
      </x:c>
      <x:c r="E59" s="50" t="str">
        <x:v>EUR</x:v>
      </x:c>
      <x:c r="F59" s="50" t="str">
        <x:v>CTL-0064, CTL-0298</x:v>
      </x:c>
      <x:c r="G59" s="50" t="n">
        <x:v>2025</x:v>
      </x:c>
      <x:c r="H59" s="86" t="n">
        <x:v>2618.383</x:v>
      </x:c>
      <x:c r="I59" s="86" t="n">
        <x:v>797.213</x:v>
      </x:c>
      <x:c r="J59" s="86" t="n">
        <x:v>443.624</x:v>
      </x:c>
      <x:c r="K59" s="86" t="n">
        <x:v>5252.275</x:v>
      </x:c>
      <x:c r="L59" s="86" t="n">
        <x:v>2467.486</x:v>
      </x:c>
      <x:c r="M59" s="86" t="n">
        <x:v>340.952</x:v>
      </x:c>
      <x:c r="N59" s="87" t="n">
        <x:v>8.5421</x:v>
      </x:c>
      <x:c r="O59" s="87" t="n">
        <x:v>30.4468</x:v>
      </x:c>
      <x:c r="P59" s="87" t="n">
        <x:v>46.9794</x:v>
      </x:c>
    </x:row>
    <x:row r="60" ht="18" customHeight="1">
      <x:c r="A60" s="50" t="str">
        <x:v>FA_2caqezfb(1).xlsx</x:v>
      </x:c>
      <x:c r="B60" s="50" t="str">
        <x:v>Yes</x:v>
      </x:c>
      <x:c r="C60" s="50" t="str">
        <x:v>UCB SA</x:v>
      </x:c>
      <x:c r="D60" s="50" t="str">
        <x:v>UCB BB</x:v>
      </x:c>
      <x:c r="E60" s="50" t="str">
        <x:v>EUR</x:v>
      </x:c>
      <x:c r="F60" s="50" t="str">
        <x:v>CTL-0005</x:v>
      </x:c>
      <x:c r="G60" s="50" t="n">
        <x:v>2006</x:v>
      </x:c>
      <x:c r="H60" s="86"/>
      <x:c r="I60" s="86"/>
      <x:c r="J60" s="86"/>
      <x:c r="K60" s="86" t="n">
        <x:v>10498</x:v>
      </x:c>
      <x:c r="L60" s="86" t="n">
        <x:v>3114</x:v>
      </x:c>
      <x:c r="M60" s="86"/>
      <x:c r="N60" s="87" t="n">
        <x:v>4.8242</x:v>
      </x:c>
      <x:c r="O60" s="87"/>
      <x:c r="P60" s="87" t="n">
        <x:v>29.6628</x:v>
      </x:c>
    </x:row>
    <x:row r="61" ht="18" customHeight="1">
      <x:c r="A61" s="50" t="str">
        <x:v>FA_2caqezfb(1).xlsx</x:v>
      </x:c>
      <x:c r="B61" s="50" t="str">
        <x:v>Yes</x:v>
      </x:c>
      <x:c r="C61" s="50" t="str">
        <x:v>UCB SA</x:v>
      </x:c>
      <x:c r="D61" s="50" t="str">
        <x:v>UCB BB</x:v>
      </x:c>
      <x:c r="E61" s="50" t="str">
        <x:v>EUR</x:v>
      </x:c>
      <x:c r="F61" s="50" t="str">
        <x:v>CTL-0005</x:v>
      </x:c>
      <x:c r="G61" s="50" t="n">
        <x:v>2007</x:v>
      </x:c>
      <x:c r="H61" s="86"/>
      <x:c r="I61" s="86"/>
      <x:c r="J61" s="86"/>
      <x:c r="K61" s="86" t="n">
        <x:v>9682</x:v>
      </x:c>
      <x:c r="L61" s="86" t="n">
        <x:v>2796</x:v>
      </x:c>
      <x:c r="M61" s="86"/>
      <x:c r="N61" s="87" t="n">
        <x:v>1.5857</x:v>
      </x:c>
      <x:c r="O61" s="87"/>
      <x:c r="P61" s="87" t="n">
        <x:v>28.8783</x:v>
      </x:c>
    </x:row>
    <x:row r="62" ht="18" customHeight="1">
      <x:c r="A62" s="50" t="str">
        <x:v>FA_2caqezfb(1).xlsx</x:v>
      </x:c>
      <x:c r="B62" s="50" t="str">
        <x:v>Yes</x:v>
      </x:c>
      <x:c r="C62" s="50" t="str">
        <x:v>UCB SA</x:v>
      </x:c>
      <x:c r="D62" s="50" t="str">
        <x:v>UCB BB</x:v>
      </x:c>
      <x:c r="E62" s="50" t="str">
        <x:v>EUR</x:v>
      </x:c>
      <x:c r="F62" s="50" t="str">
        <x:v>CTL-0005</x:v>
      </x:c>
      <x:c r="G62" s="50" t="n">
        <x:v>2008</x:v>
      </x:c>
      <x:c r="H62" s="86"/>
      <x:c r="I62" s="86"/>
      <x:c r="J62" s="86"/>
      <x:c r="K62" s="86" t="n">
        <x:v>9524</x:v>
      </x:c>
      <x:c r="L62" s="86" t="n">
        <x:v>3016</x:v>
      </x:c>
      <x:c r="M62" s="86"/>
      <x:c r="N62" s="87" t="n">
        <x:v>0.4374</x:v>
      </x:c>
      <x:c r="O62" s="87"/>
      <x:c r="P62" s="87" t="n">
        <x:v>31.6674</x:v>
      </x:c>
    </x:row>
    <x:row r="63" ht="18" customHeight="1">
      <x:c r="A63" s="50" t="str">
        <x:v>FA_2caqezfb(1).xlsx</x:v>
      </x:c>
      <x:c r="B63" s="50" t="str">
        <x:v>Yes</x:v>
      </x:c>
      <x:c r="C63" s="50" t="str">
        <x:v>UCB SA</x:v>
      </x:c>
      <x:c r="D63" s="50" t="str">
        <x:v>UCB BB</x:v>
      </x:c>
      <x:c r="E63" s="50" t="str">
        <x:v>EUR</x:v>
      </x:c>
      <x:c r="F63" s="50" t="str">
        <x:v>CTL-0005</x:v>
      </x:c>
      <x:c r="G63" s="50" t="n">
        <x:v>2009</x:v>
      </x:c>
      <x:c r="H63" s="86" t="n">
        <x:v>3116</x:v>
      </x:c>
      <x:c r="I63" s="86" t="n">
        <x:v>465</x:v>
      </x:c>
      <x:c r="J63" s="86" t="n">
        <x:v>513</x:v>
      </x:c>
      <x:c r="K63" s="86" t="n">
        <x:v>9120</x:v>
      </x:c>
      <x:c r="L63" s="86" t="n">
        <x:v>2243</x:v>
      </x:c>
      <x:c r="M63" s="86" t="n">
        <x:v>674</x:v>
      </x:c>
      <x:c r="N63" s="87" t="n">
        <x:v>5.5031</x:v>
      </x:c>
      <x:c r="O63" s="87" t="n">
        <x:v>14.923</x:v>
      </x:c>
      <x:c r="P63" s="87" t="n">
        <x:v>24.5943</x:v>
      </x:c>
    </x:row>
    <x:row r="64" ht="18" customHeight="1">
      <x:c r="A64" s="50" t="str">
        <x:v>FA_2caqezfb(1).xlsx</x:v>
      </x:c>
      <x:c r="B64" s="50" t="str">
        <x:v>Yes</x:v>
      </x:c>
      <x:c r="C64" s="50" t="str">
        <x:v>UCB SA</x:v>
      </x:c>
      <x:c r="D64" s="50" t="str">
        <x:v>UCB BB</x:v>
      </x:c>
      <x:c r="E64" s="50" t="str">
        <x:v>EUR</x:v>
      </x:c>
      <x:c r="F64" s="50" t="str">
        <x:v>CTL-0005</x:v>
      </x:c>
      <x:c r="G64" s="50" t="n">
        <x:v>2010</x:v>
      </x:c>
      <x:c r="H64" s="86" t="n">
        <x:v>3218</x:v>
      </x:c>
      <x:c r="I64" s="86" t="n">
        <x:v>462</x:v>
      </x:c>
      <x:c r="J64" s="86" t="n">
        <x:v>103</x:v>
      </x:c>
      <x:c r="K64" s="86" t="n">
        <x:v>8969</x:v>
      </x:c>
      <x:c r="L64" s="86" t="n">
        <x:v>2023</x:v>
      </x:c>
      <x:c r="M64" s="86" t="n">
        <x:v>705</x:v>
      </x:c>
      <x:c r="N64" s="87" t="n">
        <x:v>1.1388</x:v>
      </x:c>
      <x:c r="O64" s="87" t="n">
        <x:v>14.3567</x:v>
      </x:c>
      <x:c r="P64" s="87" t="n">
        <x:v>22.5555</x:v>
      </x:c>
    </x:row>
    <x:row r="65" ht="18" customHeight="1">
      <x:c r="A65" s="50" t="str">
        <x:v>FA_2caqezfb(1).xlsx</x:v>
      </x:c>
      <x:c r="B65" s="50" t="str">
        <x:v>Yes</x:v>
      </x:c>
      <x:c r="C65" s="50" t="str">
        <x:v>UCB SA</x:v>
      </x:c>
      <x:c r="D65" s="50" t="str">
        <x:v>UCB BB</x:v>
      </x:c>
      <x:c r="E65" s="50" t="str">
        <x:v>EUR</x:v>
      </x:c>
      <x:c r="F65" s="50" t="str">
        <x:v>CTL-0005</x:v>
      </x:c>
      <x:c r="G65" s="50" t="n">
        <x:v>2011</x:v>
      </x:c>
      <x:c r="H65" s="86" t="n">
        <x:v>3246</x:v>
      </x:c>
      <x:c r="I65" s="86" t="n">
        <x:v>432</x:v>
      </x:c>
      <x:c r="J65" s="86" t="n">
        <x:v>238</x:v>
      </x:c>
      <x:c r="K65" s="86" t="n">
        <x:v>9176</x:v>
      </x:c>
      <x:c r="L65" s="86" t="n">
        <x:v>1817</x:v>
      </x:c>
      <x:c r="M65" s="86" t="n">
        <x:v>778</x:v>
      </x:c>
      <x:c r="N65" s="87" t="n">
        <x:v>2.6233</x:v>
      </x:c>
      <x:c r="O65" s="87" t="n">
        <x:v>13.3087</x:v>
      </x:c>
      <x:c r="P65" s="87" t="n">
        <x:v>19.8017</x:v>
      </x:c>
    </x:row>
    <x:row r="66" ht="18" customHeight="1">
      <x:c r="A66" s="50" t="str">
        <x:v>FA_2caqezfb(1).xlsx</x:v>
      </x:c>
      <x:c r="B66" s="50" t="str">
        <x:v>Yes</x:v>
      </x:c>
      <x:c r="C66" s="50" t="str">
        <x:v>UCB SA</x:v>
      </x:c>
      <x:c r="D66" s="50" t="str">
        <x:v>UCB BB</x:v>
      </x:c>
      <x:c r="E66" s="50" t="str">
        <x:v>EUR</x:v>
      </x:c>
      <x:c r="F66" s="50" t="str">
        <x:v>CTL-0005</x:v>
      </x:c>
      <x:c r="G66" s="50" t="n">
        <x:v>2012</x:v>
      </x:c>
      <x:c r="H66" s="86" t="n">
        <x:v>3462</x:v>
      </x:c>
      <x:c r="I66" s="86" t="n">
        <x:v>443</x:v>
      </x:c>
      <x:c r="J66" s="86" t="n">
        <x:v>249</x:v>
      </x:c>
      <x:c r="K66" s="86" t="n">
        <x:v>9357</x:v>
      </x:c>
      <x:c r="L66" s="86" t="n">
        <x:v>2087</x:v>
      </x:c>
      <x:c r="M66" s="86" t="n">
        <x:v>861</x:v>
      </x:c>
      <x:c r="N66" s="87" t="n">
        <x:v>2.6871</x:v>
      </x:c>
      <x:c r="O66" s="87" t="n">
        <x:v>12.7961</x:v>
      </x:c>
      <x:c r="P66" s="87" t="n">
        <x:v>22.3042</x:v>
      </x:c>
    </x:row>
    <x:row r="67" ht="18" customHeight="1">
      <x:c r="A67" s="50" t="str">
        <x:v>FA_2caqezfb(1).xlsx</x:v>
      </x:c>
      <x:c r="B67" s="50" t="str">
        <x:v>Yes</x:v>
      </x:c>
      <x:c r="C67" s="50" t="str">
        <x:v>UCB SA</x:v>
      </x:c>
      <x:c r="D67" s="50" t="str">
        <x:v>UCB BB</x:v>
      </x:c>
      <x:c r="E67" s="50" t="str">
        <x:v>EUR</x:v>
      </x:c>
      <x:c r="F67" s="50" t="str">
        <x:v>CTL-0005</x:v>
      </x:c>
      <x:c r="G67" s="50" t="n">
        <x:v>2013</x:v>
      </x:c>
      <x:c r="H67" s="86" t="n">
        <x:v>3133</x:v>
      </x:c>
      <x:c r="I67" s="86" t="n">
        <x:v>298</x:v>
      </x:c>
      <x:c r="J67" s="86" t="n">
        <x:v>160</x:v>
      </x:c>
      <x:c r="K67" s="86" t="n">
        <x:v>9760</x:v>
      </x:c>
      <x:c r="L67" s="86" t="n">
        <x:v>2872</x:v>
      </x:c>
      <x:c r="M67" s="86" t="n">
        <x:v>886</x:v>
      </x:c>
      <x:c r="N67" s="87" t="n">
        <x:v>1.6739</x:v>
      </x:c>
      <x:c r="O67" s="87" t="n">
        <x:v>9.5117</x:v>
      </x:c>
      <x:c r="P67" s="87" t="n">
        <x:v>29.4262</x:v>
      </x:c>
    </x:row>
    <x:row r="68" ht="18" customHeight="1">
      <x:c r="A68" s="50" t="str">
        <x:v>FA_2caqezfb(1).xlsx</x:v>
      </x:c>
      <x:c r="B68" s="50" t="str">
        <x:v>Yes</x:v>
      </x:c>
      <x:c r="C68" s="50" t="str">
        <x:v>UCB SA</x:v>
      </x:c>
      <x:c r="D68" s="50" t="str">
        <x:v>UCB BB</x:v>
      </x:c>
      <x:c r="E68" s="50" t="str">
        <x:v>EUR</x:v>
      </x:c>
      <x:c r="F68" s="50" t="str">
        <x:v>CTL-0005</x:v>
      </x:c>
      <x:c r="G68" s="50" t="n">
        <x:v>2014</x:v>
      </x:c>
      <x:c r="H68" s="86" t="n">
        <x:v>3344</x:v>
      </x:c>
      <x:c r="I68" s="86" t="n">
        <x:v>397</x:v>
      </x:c>
      <x:c r="J68" s="86" t="n">
        <x:v>209</x:v>
      </x:c>
      <x:c r="K68" s="86" t="n">
        <x:v>10148</x:v>
      </x:c>
      <x:c r="L68" s="86" t="n">
        <x:v>2382</x:v>
      </x:c>
      <x:c r="M68" s="86" t="n">
        <x:v>928</x:v>
      </x:c>
      <x:c r="N68" s="87" t="n">
        <x:v>2.0997</x:v>
      </x:c>
      <x:c r="O68" s="87" t="n">
        <x:v>11.872</x:v>
      </x:c>
      <x:c r="P68" s="87" t="n">
        <x:v>23.4726</x:v>
      </x:c>
    </x:row>
    <x:row r="69" ht="18" customHeight="1">
      <x:c r="A69" s="50" t="str">
        <x:v>FA_2caqezfb(1).xlsx</x:v>
      </x:c>
      <x:c r="B69" s="50" t="str">
        <x:v>Yes</x:v>
      </x:c>
      <x:c r="C69" s="50" t="str">
        <x:v>UCB SA</x:v>
      </x:c>
      <x:c r="D69" s="50" t="str">
        <x:v>UCB BB</x:v>
      </x:c>
      <x:c r="E69" s="50" t="str">
        <x:v>EUR</x:v>
      </x:c>
      <x:c r="F69" s="50" t="str">
        <x:v>CTL-0005</x:v>
      </x:c>
      <x:c r="G69" s="50" t="n">
        <x:v>2015</x:v>
      </x:c>
      <x:c r="H69" s="86" t="n">
        <x:v>3876</x:v>
      </x:c>
      <x:c r="I69" s="86" t="n">
        <x:v>591</x:v>
      </x:c>
      <x:c r="J69" s="86" t="n">
        <x:v>623</x:v>
      </x:c>
      <x:c r="K69" s="86" t="n">
        <x:v>10956</x:v>
      </x:c>
      <x:c r="L69" s="86" t="n">
        <x:v>2316</x:v>
      </x:c>
      <x:c r="M69" s="86" t="n">
        <x:v>1037</x:v>
      </x:c>
      <x:c r="N69" s="87" t="n">
        <x:v>5.9041</x:v>
      </x:c>
      <x:c r="O69" s="87" t="n">
        <x:v>15.2477</x:v>
      </x:c>
      <x:c r="P69" s="87" t="n">
        <x:v>21.1391</x:v>
      </x:c>
    </x:row>
    <x:row r="70" ht="18" customHeight="1">
      <x:c r="A70" s="50" t="str">
        <x:v>FA_2caqezfb(1).xlsx</x:v>
      </x:c>
      <x:c r="B70" s="50" t="str">
        <x:v>Yes</x:v>
      </x:c>
      <x:c r="C70" s="50" t="str">
        <x:v>UCB SA</x:v>
      </x:c>
      <x:c r="D70" s="50" t="str">
        <x:v>UCB BB</x:v>
      </x:c>
      <x:c r="E70" s="50" t="str">
        <x:v>EUR</x:v>
      </x:c>
      <x:c r="F70" s="50" t="str">
        <x:v>CTL-0005</x:v>
      </x:c>
      <x:c r="G70" s="50" t="n">
        <x:v>2016</x:v>
      </x:c>
      <x:c r="H70" s="86" t="n">
        <x:v>4147</x:v>
      </x:c>
      <x:c r="I70" s="86" t="n">
        <x:v>796</x:v>
      </x:c>
      <x:c r="J70" s="86" t="n">
        <x:v>520</x:v>
      </x:c>
      <x:c r="K70" s="86" t="n">
        <x:v>10212</x:v>
      </x:c>
      <x:c r="L70" s="86" t="n">
        <x:v>1688</x:v>
      </x:c>
      <x:c r="M70" s="86" t="n">
        <x:v>1020</x:v>
      </x:c>
      <x:c r="N70" s="87" t="n">
        <x:v>4.9131</x:v>
      </x:c>
      <x:c r="O70" s="87" t="n">
        <x:v>19.1946</x:v>
      </x:c>
      <x:c r="P70" s="87" t="n">
        <x:v>16.5296</x:v>
      </x:c>
    </x:row>
    <x:row r="71" ht="18" customHeight="1">
      <x:c r="A71" s="50" t="str">
        <x:v>FA_2caqezfb(1).xlsx</x:v>
      </x:c>
      <x:c r="B71" s="50" t="str">
        <x:v>Yes</x:v>
      </x:c>
      <x:c r="C71" s="50" t="str">
        <x:v>UCB SA</x:v>
      </x:c>
      <x:c r="D71" s="50" t="str">
        <x:v>UCB BB</x:v>
      </x:c>
      <x:c r="E71" s="50" t="str">
        <x:v>EUR</x:v>
      </x:c>
      <x:c r="F71" s="50" t="str">
        <x:v>CTL-0005</x:v>
      </x:c>
      <x:c r="G71" s="50" t="n">
        <x:v>2017</x:v>
      </x:c>
      <x:c r="H71" s="86" t="n">
        <x:v>4530</x:v>
      </x:c>
      <x:c r="I71" s="86" t="n">
        <x:v>1130</x:v>
      </x:c>
      <x:c r="J71" s="86" t="n">
        <x:v>753</x:v>
      </x:c>
      <x:c r="K71" s="86" t="n">
        <x:v>9917</x:v>
      </x:c>
      <x:c r="L71" s="86" t="n">
        <x:v>1630</x:v>
      </x:c>
      <x:c r="M71" s="86" t="n">
        <x:v>1057</x:v>
      </x:c>
      <x:c r="N71" s="87" t="n">
        <x:v>7.4817</x:v>
      </x:c>
      <x:c r="O71" s="87" t="n">
        <x:v>24.9448</x:v>
      </x:c>
      <x:c r="P71" s="87" t="n">
        <x:v>16.4364</x:v>
      </x:c>
    </x:row>
    <x:row r="72" ht="18" customHeight="1">
      <x:c r="A72" s="50" t="str">
        <x:v>FA_2caqezfb(1).xlsx</x:v>
      </x:c>
      <x:c r="B72" s="50" t="str">
        <x:v>Yes</x:v>
      </x:c>
      <x:c r="C72" s="50" t="str">
        <x:v>UCB SA</x:v>
      </x:c>
      <x:c r="D72" s="50" t="str">
        <x:v>UCB BB</x:v>
      </x:c>
      <x:c r="E72" s="50" t="str">
        <x:v>EUR</x:v>
      </x:c>
      <x:c r="F72" s="50" t="str">
        <x:v>CTL-0005</x:v>
      </x:c>
      <x:c r="G72" s="50" t="n">
        <x:v>2018</x:v>
      </x:c>
      <x:c r="H72" s="86" t="n">
        <x:v>4632</x:v>
      </x:c>
      <x:c r="I72" s="86" t="n">
        <x:v>1105</x:v>
      </x:c>
      <x:c r="J72" s="86" t="n">
        <x:v>800</x:v>
      </x:c>
      <x:c r="K72" s="86" t="n">
        <x:v>10514</x:v>
      </x:c>
      <x:c r="L72" s="86" t="n">
        <x:v>1531</x:v>
      </x:c>
      <x:c r="M72" s="86" t="n">
        <x:v>1161</x:v>
      </x:c>
      <x:c r="N72" s="87" t="n">
        <x:v>7.8312</x:v>
      </x:c>
      <x:c r="O72" s="87" t="n">
        <x:v>23.8558</x:v>
      </x:c>
      <x:c r="P72" s="87" t="n">
        <x:v>14.5615</x:v>
      </x:c>
    </x:row>
    <x:row r="73" ht="18" customHeight="1">
      <x:c r="A73" s="50" t="str">
        <x:v>FA_2caqezfb(1).xlsx</x:v>
      </x:c>
      <x:c r="B73" s="50" t="str">
        <x:v>Yes</x:v>
      </x:c>
      <x:c r="C73" s="50" t="str">
        <x:v>UCB SA</x:v>
      </x:c>
      <x:c r="D73" s="50" t="str">
        <x:v>UCB BB</x:v>
      </x:c>
      <x:c r="E73" s="50" t="str">
        <x:v>EUR</x:v>
      </x:c>
      <x:c r="F73" s="50" t="str">
        <x:v>CTL-0005</x:v>
      </x:c>
      <x:c r="G73" s="50" t="n">
        <x:v>2019</x:v>
      </x:c>
      <x:c r="H73" s="86" t="n">
        <x:v>4913</x:v>
      </x:c>
      <x:c r="I73" s="86" t="n">
        <x:v>1118</x:v>
      </x:c>
      <x:c r="J73" s="86" t="n">
        <x:v>792</x:v>
      </x:c>
      <x:c r="K73" s="86" t="n">
        <x:v>11081</x:v>
      </x:c>
      <x:c r="L73" s="86" t="n">
        <x:v>1282</x:v>
      </x:c>
      <x:c r="M73" s="86" t="n">
        <x:v>1272</x:v>
      </x:c>
      <x:c r="N73" s="87" t="n">
        <x:v>7.335</x:v>
      </x:c>
      <x:c r="O73" s="87" t="n">
        <x:v>22.756</x:v>
      </x:c>
      <x:c r="P73" s="87" t="n">
        <x:v>11.5694</x:v>
      </x:c>
    </x:row>
    <x:row r="74" ht="18" customHeight="1">
      <x:c r="A74" s="50" t="str">
        <x:v>FA_2caqezfb(1).xlsx</x:v>
      </x:c>
      <x:c r="B74" s="50" t="str">
        <x:v>Yes</x:v>
      </x:c>
      <x:c r="C74" s="50" t="str">
        <x:v>UCB SA</x:v>
      </x:c>
      <x:c r="D74" s="50" t="str">
        <x:v>UCB BB</x:v>
      </x:c>
      <x:c r="E74" s="50" t="str">
        <x:v>EUR</x:v>
      </x:c>
      <x:c r="F74" s="50" t="str">
        <x:v>CTL-0005</x:v>
      </x:c>
      <x:c r="G74" s="50" t="n">
        <x:v>2020</x:v>
      </x:c>
      <x:c r="H74" s="86" t="n">
        <x:v>5347</x:v>
      </x:c>
      <x:c r="I74" s="86" t="n">
        <x:v>1093</x:v>
      </x:c>
      <x:c r="J74" s="86" t="n">
        <x:v>732</x:v>
      </x:c>
      <x:c r="K74" s="86" t="n">
        <x:v>13319</x:v>
      </x:c>
      <x:c r="L74" s="86" t="n">
        <x:v>2750</x:v>
      </x:c>
      <x:c r="M74" s="86" t="n">
        <x:v>1569</x:v>
      </x:c>
      <x:c r="N74" s="87" t="n">
        <x:v>6</x:v>
      </x:c>
      <x:c r="O74" s="87" t="n">
        <x:v>20.4414</x:v>
      </x:c>
      <x:c r="P74" s="87" t="n">
        <x:v>20.6472</x:v>
      </x:c>
    </x:row>
    <x:row r="75" ht="18" customHeight="1">
      <x:c r="A75" s="50" t="str">
        <x:v>FA_2caqezfb(1).xlsx</x:v>
      </x:c>
      <x:c r="B75" s="50" t="str">
        <x:v>Yes</x:v>
      </x:c>
      <x:c r="C75" s="50" t="str">
        <x:v>UCB SA</x:v>
      </x:c>
      <x:c r="D75" s="50" t="str">
        <x:v>UCB BB</x:v>
      </x:c>
      <x:c r="E75" s="50" t="str">
        <x:v>EUR</x:v>
      </x:c>
      <x:c r="F75" s="50" t="str">
        <x:v>CTL-0005</x:v>
      </x:c>
      <x:c r="G75" s="50" t="n">
        <x:v>2021</x:v>
      </x:c>
      <x:c r="H75" s="86" t="n">
        <x:v>5777</x:v>
      </x:c>
      <x:c r="I75" s="86" t="n">
        <x:v>1318</x:v>
      </x:c>
      <x:c r="J75" s="86" t="n">
        <x:v>1058</x:v>
      </x:c>
      <x:c r="K75" s="86" t="n">
        <x:v>14210</x:v>
      </x:c>
      <x:c r="L75" s="86" t="n">
        <x:v>2141</x:v>
      </x:c>
      <x:c r="M75" s="86" t="n">
        <x:v>1629</x:v>
      </x:c>
      <x:c r="N75" s="87" t="n">
        <x:v>7.6864</x:v>
      </x:c>
      <x:c r="O75" s="87" t="n">
        <x:v>22.8146</x:v>
      </x:c>
      <x:c r="P75" s="87" t="n">
        <x:v>15.0669</x:v>
      </x:c>
    </x:row>
    <x:row r="76" ht="18" customHeight="1">
      <x:c r="A76" s="50" t="str">
        <x:v>FA_2caqezfb(1).xlsx</x:v>
      </x:c>
      <x:c r="B76" s="50" t="str">
        <x:v>Yes</x:v>
      </x:c>
      <x:c r="C76" s="50" t="str">
        <x:v>UCB SA</x:v>
      </x:c>
      <x:c r="D76" s="50" t="str">
        <x:v>UCB BB</x:v>
      </x:c>
      <x:c r="E76" s="50" t="str">
        <x:v>EUR</x:v>
      </x:c>
      <x:c r="F76" s="50" t="str">
        <x:v>CTL-0005</x:v>
      </x:c>
      <x:c r="G76" s="50" t="n">
        <x:v>2022</x:v>
      </x:c>
      <x:c r="H76" s="86" t="n">
        <x:v>5517</x:v>
      </x:c>
      <x:c r="I76" s="86" t="n">
        <x:v>679</x:v>
      </x:c>
      <x:c r="J76" s="86" t="n">
        <x:v>418</x:v>
      </x:c>
      <x:c r="K76" s="86" t="n">
        <x:v>15868</x:v>
      </x:c>
      <x:c r="L76" s="86" t="n">
        <x:v>3000</x:v>
      </x:c>
      <x:c r="M76" s="86" t="n">
        <x:v>1670</x:v>
      </x:c>
      <x:c r="N76" s="87" t="n">
        <x:v>2.7794</x:v>
      </x:c>
      <x:c r="O76" s="87" t="n">
        <x:v>12.3074</x:v>
      </x:c>
      <x:c r="P76" s="87" t="n">
        <x:v>18.906</x:v>
      </x:c>
    </x:row>
    <x:row r="77" ht="18" customHeight="1">
      <x:c r="A77" s="50" t="str">
        <x:v>FA_2caqezfb(1).xlsx</x:v>
      </x:c>
      <x:c r="B77" s="50" t="str">
        <x:v>Yes</x:v>
      </x:c>
      <x:c r="C77" s="50" t="str">
        <x:v>UCB SA</x:v>
      </x:c>
      <x:c r="D77" s="50" t="str">
        <x:v>UCB BB</x:v>
      </x:c>
      <x:c r="E77" s="50" t="str">
        <x:v>EUR</x:v>
      </x:c>
      <x:c r="F77" s="50" t="str">
        <x:v>CTL-0005</x:v>
      </x:c>
      <x:c r="G77" s="50" t="n">
        <x:v>2023</x:v>
      </x:c>
      <x:c r="H77" s="86" t="n">
        <x:v>5252</x:v>
      </x:c>
      <x:c r="I77" s="86" t="n">
        <x:v>659</x:v>
      </x:c>
      <x:c r="J77" s="86" t="n">
        <x:v>343</x:v>
      </x:c>
      <x:c r="K77" s="86" t="n">
        <x:v>15539</x:v>
      </x:c>
      <x:c r="L77" s="86" t="n">
        <x:v>3102</x:v>
      </x:c>
      <x:c r="M77" s="86" t="n">
        <x:v>1630</x:v>
      </x:c>
      <x:c r="N77" s="87" t="n">
        <x:v>2.1842</x:v>
      </x:c>
      <x:c r="O77" s="87" t="n">
        <x:v>12.5476</x:v>
      </x:c>
      <x:c r="P77" s="87" t="n">
        <x:v>19.9627</x:v>
      </x:c>
    </x:row>
    <x:row r="78" ht="18" customHeight="1">
      <x:c r="A78" s="50" t="str">
        <x:v>FA_2caqezfb(1).xlsx</x:v>
      </x:c>
      <x:c r="B78" s="50" t="str">
        <x:v>Yes</x:v>
      </x:c>
      <x:c r="C78" s="50" t="str">
        <x:v>UCB SA</x:v>
      </x:c>
      <x:c r="D78" s="50" t="str">
        <x:v>UCB BB</x:v>
      </x:c>
      <x:c r="E78" s="50" t="str">
        <x:v>EUR</x:v>
      </x:c>
      <x:c r="F78" s="50" t="str">
        <x:v>CTL-0005</x:v>
      </x:c>
      <x:c r="G78" s="50" t="n">
        <x:v>2024</x:v>
      </x:c>
      <x:c r="H78" s="86" t="n">
        <x:v>6152</x:v>
      </x:c>
      <x:c r="I78" s="86" t="n">
        <x:v>830</x:v>
      </x:c>
      <x:c r="J78" s="86" t="n">
        <x:v>1065</x:v>
      </x:c>
      <x:c r="K78" s="86" t="n">
        <x:v>17347</x:v>
      </x:c>
      <x:c r="L78" s="86" t="n">
        <x:v>3091</x:v>
      </x:c>
      <x:c r="M78" s="86" t="n">
        <x:v>1781</x:v>
      </x:c>
      <x:c r="N78" s="87" t="n">
        <x:v>6.4769</x:v>
      </x:c>
      <x:c r="O78" s="87" t="n">
        <x:v>13.4915</x:v>
      </x:c>
      <x:c r="P78" s="87" t="n">
        <x:v>17.8186</x:v>
      </x:c>
    </x:row>
    <x:row r="79" ht="18" customHeight="1">
      <x:c r="A79" s="50" t="str">
        <x:v>FA_2caqezfb(1).xlsx</x:v>
      </x:c>
      <x:c r="B79" s="50" t="str">
        <x:v>Yes</x:v>
      </x:c>
      <x:c r="C79" s="50" t="str">
        <x:v>UCB SA</x:v>
      </x:c>
      <x:c r="D79" s="50" t="str">
        <x:v>UCB BB</x:v>
      </x:c>
      <x:c r="E79" s="50" t="str">
        <x:v>EUR</x:v>
      </x:c>
      <x:c r="F79" s="50" t="str">
        <x:v>CTL-0005</x:v>
      </x:c>
      <x:c r="G79" s="50" t="n">
        <x:v>2025</x:v>
      </x:c>
      <x:c r="H79" s="86" t="n">
        <x:v>7741</x:v>
      </x:c>
      <x:c r="I79" s="86" t="n">
        <x:v>2010</x:v>
      </x:c>
      <x:c r="J79" s="86" t="n">
        <x:v>1558</x:v>
      </x:c>
      <x:c r="K79" s="86" t="n">
        <x:v>18158</x:v>
      </x:c>
      <x:c r="L79" s="86" t="n">
        <x:v>2277</x:v>
      </x:c>
      <x:c r="M79" s="86" t="n">
        <x:v>1822</x:v>
      </x:c>
      <x:c r="N79" s="87" t="n">
        <x:v>8.7762</x:v>
      </x:c>
      <x:c r="O79" s="87" t="n">
        <x:v>25.9656</x:v>
      </x:c>
      <x:c r="P79" s="87" t="n">
        <x:v>12.5399</x:v>
      </x:c>
    </x:row>
    <x:row r="80" ht="18" customHeight="1">
      <x:c r="A80" s="50" t="str">
        <x:v>FA_2cy3f4v1(1).xlsx</x:v>
      </x:c>
      <x:c r="B80" s="50" t="str">
        <x:v>Yes</x:v>
      </x:c>
      <x:c r="C80" s="50" t="str">
        <x:v>TiGenix NV</x:v>
      </x:c>
      <x:c r="D80" s="50" t="str">
        <x:v>TIG BB</x:v>
      </x:c>
      <x:c r="E80" s="50" t="str">
        <x:v>EUR</x:v>
      </x:c>
      <x:c r="F80" s="50" t="str">
        <x:v>CTL-0202</x:v>
      </x:c>
      <x:c r="G80" s="50" t="n">
        <x:v>2004</x:v>
      </x:c>
      <x:c r="H80" s="86" t="n">
        <x:v>0</x:v>
      </x:c>
      <x:c r="I80" s="86" t="n">
        <x:v>-3.797</x:v>
      </x:c>
      <x:c r="J80" s="86" t="n">
        <x:v>-3.747</x:v>
      </x:c>
      <x:c r="K80" s="86" t="n">
        <x:v>3.451</x:v>
      </x:c>
      <x:c r="L80" s="86" t="n">
        <x:v>0</x:v>
      </x:c>
      <x:c r="M80" s="86"/>
      <x:c r="N80" s="87"/>
      <x:c r="O80" s="87"/>
      <x:c r="P80" s="87" t="n">
        <x:v>0</x:v>
      </x:c>
    </x:row>
    <x:row r="81" ht="18" customHeight="1">
      <x:c r="A81" s="50" t="str">
        <x:v>FA_2cy3f4v1(1).xlsx</x:v>
      </x:c>
      <x:c r="B81" s="50" t="str">
        <x:v>Yes</x:v>
      </x:c>
      <x:c r="C81" s="50" t="str">
        <x:v>TiGenix NV</x:v>
      </x:c>
      <x:c r="D81" s="50" t="str">
        <x:v>TIG BB</x:v>
      </x:c>
      <x:c r="E81" s="50" t="str">
        <x:v>EUR</x:v>
      </x:c>
      <x:c r="F81" s="50" t="str">
        <x:v>CTL-0202</x:v>
      </x:c>
      <x:c r="G81" s="50" t="n">
        <x:v>2005</x:v>
      </x:c>
      <x:c r="H81" s="86" t="n">
        <x:v>0</x:v>
      </x:c>
      <x:c r="I81" s="86" t="n">
        <x:v>-4.878</x:v>
      </x:c>
      <x:c r="J81" s="86" t="n">
        <x:v>-4.803</x:v>
      </x:c>
      <x:c r="K81" s="86" t="n">
        <x:v>15.808</x:v>
      </x:c>
      <x:c r="L81" s="86" t="n">
        <x:v>0.018</x:v>
      </x:c>
      <x:c r="M81" s="86"/>
      <x:c r="N81" s="87" t="n">
        <x:v>-49.878</x:v>
      </x:c>
      <x:c r="O81" s="87"/>
      <x:c r="P81" s="87" t="n">
        <x:v>0.1139</x:v>
      </x:c>
    </x:row>
    <x:row r="82" ht="18" customHeight="1">
      <x:c r="A82" s="50" t="str">
        <x:v>FA_2cy3f4v1(1).xlsx</x:v>
      </x:c>
      <x:c r="B82" s="50" t="str">
        <x:v>Yes</x:v>
      </x:c>
      <x:c r="C82" s="50" t="str">
        <x:v>TiGenix NV</x:v>
      </x:c>
      <x:c r="D82" s="50" t="str">
        <x:v>TIG BB</x:v>
      </x:c>
      <x:c r="E82" s="50" t="str">
        <x:v>EUR</x:v>
      </x:c>
      <x:c r="F82" s="50" t="str">
        <x:v>CTL-0202</x:v>
      </x:c>
      <x:c r="G82" s="50" t="n">
        <x:v>2006</x:v>
      </x:c>
      <x:c r="H82" s="86" t="n">
        <x:v>0</x:v>
      </x:c>
      <x:c r="I82" s="86" t="n">
        <x:v>-8.55</x:v>
      </x:c>
      <x:c r="J82" s="86" t="n">
        <x:v>-8.246</x:v>
      </x:c>
      <x:c r="K82" s="86" t="n">
        <x:v>9.079</x:v>
      </x:c>
      <x:c r="L82" s="86" t="n">
        <x:v>0.404</x:v>
      </x:c>
      <x:c r="M82" s="86"/>
      <x:c r="N82" s="87" t="n">
        <x:v>-66.2675</x:v>
      </x:c>
      <x:c r="O82" s="87"/>
      <x:c r="P82" s="87" t="n">
        <x:v>4.4498</x:v>
      </x:c>
    </x:row>
    <x:row r="83" ht="18" customHeight="1">
      <x:c r="A83" s="50" t="str">
        <x:v>FA_2cy3f4v1(1).xlsx</x:v>
      </x:c>
      <x:c r="B83" s="50" t="str">
        <x:v>Yes</x:v>
      </x:c>
      <x:c r="C83" s="50" t="str">
        <x:v>TiGenix NV</x:v>
      </x:c>
      <x:c r="D83" s="50" t="str">
        <x:v>TIG BB</x:v>
      </x:c>
      <x:c r="E83" s="50" t="str">
        <x:v>EUR</x:v>
      </x:c>
      <x:c r="F83" s="50" t="str">
        <x:v>CTL-0202</x:v>
      </x:c>
      <x:c r="G83" s="50" t="n">
        <x:v>2007</x:v>
      </x:c>
      <x:c r="H83" s="86"/>
      <x:c r="I83" s="86" t="n">
        <x:v>-13.144</x:v>
      </x:c>
      <x:c r="J83" s="86" t="n">
        <x:v>-11.969</x:v>
      </x:c>
      <x:c r="K83" s="86" t="n">
        <x:v>42.047</x:v>
      </x:c>
      <x:c r="L83" s="86" t="n">
        <x:v>1.159</x:v>
      </x:c>
      <x:c r="M83" s="86"/>
      <x:c r="N83" s="87" t="n">
        <x:v>-46.8216</x:v>
      </x:c>
      <x:c r="O83" s="87"/>
      <x:c r="P83" s="87" t="n">
        <x:v>2.7564</x:v>
      </x:c>
    </x:row>
    <x:row r="84" ht="18" customHeight="1">
      <x:c r="A84" s="50" t="str">
        <x:v>FA_2cy3f4v1(1).xlsx</x:v>
      </x:c>
      <x:c r="B84" s="50" t="str">
        <x:v>Yes</x:v>
      </x:c>
      <x:c r="C84" s="50" t="str">
        <x:v>TiGenix NV</x:v>
      </x:c>
      <x:c r="D84" s="50" t="str">
        <x:v>TIG BB</x:v>
      </x:c>
      <x:c r="E84" s="50" t="str">
        <x:v>EUR</x:v>
      </x:c>
      <x:c r="F84" s="50" t="str">
        <x:v>CTL-0202</x:v>
      </x:c>
      <x:c r="G84" s="50" t="n">
        <x:v>2008</x:v>
      </x:c>
      <x:c r="H84" s="86"/>
      <x:c r="I84" s="86" t="n">
        <x:v>-16.505</x:v>
      </x:c>
      <x:c r="J84" s="86" t="n">
        <x:v>-15.165</x:v>
      </x:c>
      <x:c r="K84" s="86" t="n">
        <x:v>29.406</x:v>
      </x:c>
      <x:c r="L84" s="86" t="n">
        <x:v>1.139</x:v>
      </x:c>
      <x:c r="M84" s="86"/>
      <x:c r="N84" s="87" t="n">
        <x:v>-42.4475</x:v>
      </x:c>
      <x:c r="O84" s="87"/>
      <x:c r="P84" s="87" t="n">
        <x:v>3.8734</x:v>
      </x:c>
    </x:row>
    <x:row r="85" ht="18" customHeight="1">
      <x:c r="A85" s="50" t="str">
        <x:v>FA_2cy3f4v1(1).xlsx</x:v>
      </x:c>
      <x:c r="B85" s="50" t="str">
        <x:v>Yes</x:v>
      </x:c>
      <x:c r="C85" s="50" t="str">
        <x:v>TiGenix NV</x:v>
      </x:c>
      <x:c r="D85" s="50" t="str">
        <x:v>TIG BB</x:v>
      </x:c>
      <x:c r="E85" s="50" t="str">
        <x:v>EUR</x:v>
      </x:c>
      <x:c r="F85" s="50" t="str">
        <x:v>CTL-0202</x:v>
      </x:c>
      <x:c r="G85" s="50" t="n">
        <x:v>2009</x:v>
      </x:c>
      <x:c r="H85" s="86" t="n">
        <x:v>1.032</x:v>
      </x:c>
      <x:c r="I85" s="86" t="n">
        <x:v>-14.398</x:v>
      </x:c>
      <x:c r="J85" s="86" t="n">
        <x:v>-14.098</x:v>
      </x:c>
      <x:c r="K85" s="86" t="n">
        <x:v>50.045</x:v>
      </x:c>
      <x:c r="L85" s="86" t="n">
        <x:v>1.03</x:v>
      </x:c>
      <x:c r="M85" s="86" t="n">
        <x:v>8.114</x:v>
      </x:c>
      <x:c r="N85" s="87" t="n">
        <x:v>-35.4885</x:v>
      </x:c>
      <x:c r="O85" s="87" t="n">
        <x:v>-1395.155</x:v>
      </x:c>
      <x:c r="P85" s="87" t="n">
        <x:v>2.0581</x:v>
      </x:c>
    </x:row>
    <x:row r="86" ht="18" customHeight="1">
      <x:c r="A86" s="50" t="str">
        <x:v>FA_2cy3f4v1(1).xlsx</x:v>
      </x:c>
      <x:c r="B86" s="50" t="str">
        <x:v>Yes</x:v>
      </x:c>
      <x:c r="C86" s="50" t="str">
        <x:v>TiGenix NV</x:v>
      </x:c>
      <x:c r="D86" s="50" t="str">
        <x:v>TIG BB</x:v>
      </x:c>
      <x:c r="E86" s="50" t="str">
        <x:v>EUR</x:v>
      </x:c>
      <x:c r="F86" s="50" t="str">
        <x:v>CTL-0202</x:v>
      </x:c>
      <x:c r="G86" s="50" t="n">
        <x:v>2010</x:v>
      </x:c>
      <x:c r="H86" s="86" t="n">
        <x:v>0.621</x:v>
      </x:c>
      <x:c r="I86" s="86" t="n">
        <x:v>-16.663</x:v>
      </x:c>
      <x:c r="J86" s="86" t="n">
        <x:v>-15.716</x:v>
      </x:c>
      <x:c r="K86" s="86" t="n">
        <x:v>34.346</x:v>
      </x:c>
      <x:c r="L86" s="86" t="n">
        <x:v>0.792</x:v>
      </x:c>
      <x:c r="M86" s="86" t="n">
        <x:v>10.595</x:v>
      </x:c>
      <x:c r="N86" s="87" t="n">
        <x:v>-37.2457</x:v>
      </x:c>
      <x:c r="O86" s="87" t="n">
        <x:v>-2683.2528</x:v>
      </x:c>
      <x:c r="P86" s="87" t="n">
        <x:v>2.3059</x:v>
      </x:c>
    </x:row>
    <x:row r="87" ht="18" customHeight="1">
      <x:c r="A87" s="50" t="str">
        <x:v>FA_2cy3f4v1(1).xlsx</x:v>
      </x:c>
      <x:c r="B87" s="50" t="str">
        <x:v>Yes</x:v>
      </x:c>
      <x:c r="C87" s="50" t="str">
        <x:v>TiGenix NV</x:v>
      </x:c>
      <x:c r="D87" s="50" t="str">
        <x:v>TIG BB</x:v>
      </x:c>
      <x:c r="E87" s="50" t="str">
        <x:v>EUR</x:v>
      </x:c>
      <x:c r="F87" s="50" t="str">
        <x:v>CTL-0202</x:v>
      </x:c>
      <x:c r="G87" s="50" t="n">
        <x:v>2011</x:v>
      </x:c>
      <x:c r="H87" s="86" t="n">
        <x:v>1.146</x:v>
      </x:c>
      <x:c r="I87" s="86" t="n">
        <x:v>-18.831</x:v>
      </x:c>
      <x:c r="J87" s="86" t="n">
        <x:v>-37.305</x:v>
      </x:c>
      <x:c r="K87" s="86" t="n">
        <x:v>75.318</x:v>
      </x:c>
      <x:c r="L87" s="86" t="n">
        <x:v>6.537</x:v>
      </x:c>
      <x:c r="M87" s="86" t="n">
        <x:v>10.595</x:v>
      </x:c>
      <x:c r="N87" s="87" t="n">
        <x:v>-68.0351</x:v>
      </x:c>
      <x:c r="O87" s="87" t="n">
        <x:v>-1643.1937</x:v>
      </x:c>
      <x:c r="P87" s="87" t="n">
        <x:v>8.6792</x:v>
      </x:c>
    </x:row>
    <x:row r="88" ht="18" customHeight="1">
      <x:c r="A88" s="50" t="str">
        <x:v>FA_2cy3f4v1(1).xlsx</x:v>
      </x:c>
      <x:c r="B88" s="50" t="str">
        <x:v>Yes</x:v>
      </x:c>
      <x:c r="C88" s="50" t="str">
        <x:v>TiGenix NV</x:v>
      </x:c>
      <x:c r="D88" s="50" t="str">
        <x:v>TIG BB</x:v>
      </x:c>
      <x:c r="E88" s="50" t="str">
        <x:v>EUR</x:v>
      </x:c>
      <x:c r="F88" s="50" t="str">
        <x:v>CTL-0202</x:v>
      </x:c>
      <x:c r="G88" s="50" t="n">
        <x:v>2012</x:v>
      </x:c>
      <x:c r="H88" s="86" t="n">
        <x:v>4.084</x:v>
      </x:c>
      <x:c r="I88" s="86" t="n">
        <x:v>-17.414</x:v>
      </x:c>
      <x:c r="J88" s="86" t="n">
        <x:v>-20.393</x:v>
      </x:c>
      <x:c r="K88" s="86" t="n">
        <x:v>63.957</x:v>
      </x:c>
      <x:c r="L88" s="86" t="n">
        <x:v>6.572</x:v>
      </x:c>
      <x:c r="M88" s="86" t="n">
        <x:v>13.264</x:v>
      </x:c>
      <x:c r="N88" s="87" t="n">
        <x:v>-29.2845</x:v>
      </x:c>
      <x:c r="O88" s="87" t="n">
        <x:v>-426.3957</x:v>
      </x:c>
      <x:c r="P88" s="87" t="n">
        <x:v>10.2757</x:v>
      </x:c>
    </x:row>
    <x:row r="89" ht="18" customHeight="1">
      <x:c r="A89" s="50" t="str">
        <x:v>FA_2cy3f4v1(1).xlsx</x:v>
      </x:c>
      <x:c r="B89" s="50" t="str">
        <x:v>Yes</x:v>
      </x:c>
      <x:c r="C89" s="50" t="str">
        <x:v>TiGenix NV</x:v>
      </x:c>
      <x:c r="D89" s="50" t="str">
        <x:v>TIG BB</x:v>
      </x:c>
      <x:c r="E89" s="50" t="str">
        <x:v>EUR</x:v>
      </x:c>
      <x:c r="F89" s="50" t="str">
        <x:v>CTL-0202</x:v>
      </x:c>
      <x:c r="G89" s="50" t="n">
        <x:v>2013</x:v>
      </x:c>
      <x:c r="H89" s="86" t="n">
        <x:v>0.883</x:v>
      </x:c>
      <x:c r="I89" s="86" t="n">
        <x:v>-13.809</x:v>
      </x:c>
      <x:c r="J89" s="86" t="n">
        <x:v>-18.39</x:v>
      </x:c>
      <x:c r="K89" s="86" t="n">
        <x:v>63.043</x:v>
      </x:c>
      <x:c r="L89" s="86" t="n">
        <x:v>8.606</x:v>
      </x:c>
      <x:c r="M89" s="86" t="n">
        <x:v>9.843</x:v>
      </x:c>
      <x:c r="N89" s="87" t="n">
        <x:v>-28.9606</x:v>
      </x:c>
      <x:c r="O89" s="87" t="n">
        <x:v>-1563.8732</x:v>
      </x:c>
      <x:c r="P89" s="87" t="n">
        <x:v>13.651</x:v>
      </x:c>
    </x:row>
    <x:row r="90" ht="18" customHeight="1">
      <x:c r="A90" s="50" t="str">
        <x:v>FA_2cy3f4v1(1).xlsx</x:v>
      </x:c>
      <x:c r="B90" s="50" t="str">
        <x:v>Yes</x:v>
      </x:c>
      <x:c r="C90" s="50" t="str">
        <x:v>TiGenix NV</x:v>
      </x:c>
      <x:c r="D90" s="50" t="str">
        <x:v>TIG BB</x:v>
      </x:c>
      <x:c r="E90" s="50" t="str">
        <x:v>EUR</x:v>
      </x:c>
      <x:c r="F90" s="50" t="str">
        <x:v>CTL-0202</x:v>
      </x:c>
      <x:c r="G90" s="50" t="n">
        <x:v>2014</x:v>
      </x:c>
      <x:c r="H90" s="86" t="n">
        <x:v>6.286</x:v>
      </x:c>
      <x:c r="I90" s="86" t="n">
        <x:v>-12.476</x:v>
      </x:c>
      <x:c r="J90" s="86" t="n">
        <x:v>-12.99</x:v>
      </x:c>
      <x:c r="K90" s="86" t="n">
        <x:v>53.921</x:v>
      </x:c>
      <x:c r="L90" s="86" t="n">
        <x:v>12.908</x:v>
      </x:c>
      <x:c r="M90" s="86" t="n">
        <x:v>11.356</x:v>
      </x:c>
      <x:c r="N90" s="87" t="n">
        <x:v>-22.212</x:v>
      </x:c>
      <x:c r="O90" s="87" t="n">
        <x:v>-198.4728</x:v>
      </x:c>
      <x:c r="P90" s="87" t="n">
        <x:v>23.9387</x:v>
      </x:c>
    </x:row>
    <x:row r="91" ht="18" customHeight="1">
      <x:c r="A91" s="50" t="str">
        <x:v>FA_2cy3f4v1(1).xlsx</x:v>
      </x:c>
      <x:c r="B91" s="50" t="str">
        <x:v>Yes</x:v>
      </x:c>
      <x:c r="C91" s="50" t="str">
        <x:v>TiGenix NV</x:v>
      </x:c>
      <x:c r="D91" s="50" t="str">
        <x:v>TIG BB</x:v>
      </x:c>
      <x:c r="E91" s="50" t="str">
        <x:v>EUR</x:v>
      </x:c>
      <x:c r="F91" s="50" t="str">
        <x:v>CTL-0202</x:v>
      </x:c>
      <x:c r="G91" s="50" t="n">
        <x:v>2015</x:v>
      </x:c>
      <x:c r="H91" s="86" t="n">
        <x:v>2.24</x:v>
      </x:c>
      <x:c r="I91" s="86" t="n">
        <x:v>-22.955</x:v>
      </x:c>
      <x:c r="J91" s="86" t="n">
        <x:v>-35.069</x:v>
      </x:c>
      <x:c r="K91" s="86" t="n">
        <x:v>79.171</x:v>
      </x:c>
      <x:c r="L91" s="86" t="n">
        <x:v>44.695</x:v>
      </x:c>
      <x:c r="M91" s="86" t="n">
        <x:v>18.512</x:v>
      </x:c>
      <x:c r="N91" s="87" t="n">
        <x:v>-52.6989</x:v>
      </x:c>
      <x:c r="O91" s="87" t="n">
        <x:v>-1024.7768</x:v>
      </x:c>
      <x:c r="P91" s="87" t="n">
        <x:v>56.4538</x:v>
      </x:c>
    </x:row>
    <x:row r="92" ht="18" customHeight="1">
      <x:c r="A92" s="50" t="str">
        <x:v>FA_2cy3f4v1(1).xlsx</x:v>
      </x:c>
      <x:c r="B92" s="50" t="str">
        <x:v>Yes</x:v>
      </x:c>
      <x:c r="C92" s="50" t="str">
        <x:v>TiGenix NV</x:v>
      </x:c>
      <x:c r="D92" s="50" t="str">
        <x:v>TIG BB</x:v>
      </x:c>
      <x:c r="E92" s="50" t="str">
        <x:v>EUR</x:v>
      </x:c>
      <x:c r="F92" s="50" t="str">
        <x:v>CTL-0202</x:v>
      </x:c>
      <x:c r="G92" s="50" t="n">
        <x:v>2016</x:v>
      </x:c>
      <x:c r="H92" s="86" t="n">
        <x:v>26.79</x:v>
      </x:c>
      <x:c r="I92" s="86" t="n">
        <x:v>-2.849</x:v>
      </x:c>
      <x:c r="J92" s="86" t="n">
        <x:v>3.802</x:v>
      </x:c>
      <x:c r="K92" s="86" t="n">
        <x:v>136.201</x:v>
      </x:c>
      <x:c r="L92" s="86" t="n">
        <x:v>34.496</x:v>
      </x:c>
      <x:c r="M92" s="86" t="n">
        <x:v>21.454</x:v>
      </x:c>
      <x:c r="N92" s="87" t="n">
        <x:v>3.5306</x:v>
      </x:c>
      <x:c r="O92" s="87" t="n">
        <x:v>-10.6346</x:v>
      </x:c>
      <x:c r="P92" s="87" t="n">
        <x:v>25.3273</x:v>
      </x:c>
    </x:row>
    <x:row r="93" ht="18" customHeight="1">
      <x:c r="A93" s="50" t="str">
        <x:v>FA_2cy3f4v1(1).xlsx</x:v>
      </x:c>
      <x:c r="B93" s="50" t="str">
        <x:v>Yes</x:v>
      </x:c>
      <x:c r="C93" s="50" t="str">
        <x:v>TiGenix NV</x:v>
      </x:c>
      <x:c r="D93" s="50" t="str">
        <x:v>TIG BB</x:v>
      </x:c>
      <x:c r="E93" s="50" t="str">
        <x:v>EUR</x:v>
      </x:c>
      <x:c r="F93" s="50" t="str">
        <x:v>CTL-0202</x:v>
      </x:c>
      <x:c r="G93" s="50" t="n">
        <x:v>2017</x:v>
      </x:c>
      <x:c r="H93" s="86" t="n">
        <x:v>0.906</x:v>
      </x:c>
      <x:c r="I93" s="86" t="n">
        <x:v>-42.544</x:v>
      </x:c>
      <x:c r="J93" s="86" t="n">
        <x:v>-74.826</x:v>
      </x:c>
      <x:c r="K93" s="86" t="n">
        <x:v>81.898</x:v>
      </x:c>
      <x:c r="L93" s="86" t="n">
        <x:v>25.41</x:v>
      </x:c>
      <x:c r="M93" s="86" t="n">
        <x:v>33.577</x:v>
      </x:c>
      <x:c r="N93" s="87" t="n">
        <x:v>-68.6165</x:v>
      </x:c>
      <x:c r="O93" s="87" t="n">
        <x:v>-4695.8057</x:v>
      </x:c>
      <x:c r="P93" s="87" t="n">
        <x:v>31.0264</x:v>
      </x:c>
    </x:row>
    <x:row r="94" ht="18" customHeight="1">
      <x:c r="A94" s="50" t="str">
        <x:v>FA_2yqxuxr4(1).xlsx</x:v>
      </x:c>
      <x:c r="B94" s="50" t="str">
        <x:v>Yes</x:v>
      </x:c>
      <x:c r="C94" s="50" t="str">
        <x:v>Corp Quimico Farmaceutica Esteve SA</x:v>
      </x:c>
      <x:c r="D94" s="50" t="str">
        <x:v>0646926D SM</x:v>
      </x:c>
      <x:c r="E94" s="50" t="str">
        <x:v>EUR</x:v>
      </x:c>
      <x:c r="F94" s="50" t="str">
        <x:v>CTL-0028</x:v>
      </x:c>
      <x:c r="G94" s="50" t="n">
        <x:v>2009</x:v>
      </x:c>
      <x:c r="H94" s="86" t="n">
        <x:v>1.3766</x:v>
      </x:c>
      <x:c r="I94" s="86" t="n">
        <x:v>0.9282</x:v>
      </x:c>
      <x:c r="J94" s="86" t="n">
        <x:v>1.0998</x:v>
      </x:c>
      <x:c r="K94" s="86" t="n">
        <x:v>81.6573</x:v>
      </x:c>
      <x:c r="L94" s="86"/>
      <x:c r="M94" s="86"/>
      <x:c r="N94" s="87"/>
      <x:c r="O94" s="87" t="n">
        <x:v>67.4231</x:v>
      </x:c>
      <x:c r="P94" s="87"/>
    </x:row>
    <x:row r="95" ht="18" customHeight="1">
      <x:c r="A95" s="50" t="str">
        <x:v>FA_2yqxuxr4(1).xlsx</x:v>
      </x:c>
      <x:c r="B95" s="50" t="str">
        <x:v>Yes</x:v>
      </x:c>
      <x:c r="C95" s="50" t="str">
        <x:v>Corp Quimico Farmaceutica Esteve SA</x:v>
      </x:c>
      <x:c r="D95" s="50" t="str">
        <x:v>0646926D SM</x:v>
      </x:c>
      <x:c r="E95" s="50" t="str">
        <x:v>EUR</x:v>
      </x:c>
      <x:c r="F95" s="50" t="str">
        <x:v>CTL-0028</x:v>
      </x:c>
      <x:c r="G95" s="50" t="n">
        <x:v>2010</x:v>
      </x:c>
      <x:c r="H95" s="86" t="n">
        <x:v>1</x:v>
      </x:c>
      <x:c r="I95" s="86" t="n">
        <x:v>0.4582</x:v>
      </x:c>
      <x:c r="J95" s="86" t="n">
        <x:v>0.667</x:v>
      </x:c>
      <x:c r="K95" s="86" t="n">
        <x:v>84.1083</x:v>
      </x:c>
      <x:c r="L95" s="86"/>
      <x:c r="M95" s="86"/>
      <x:c r="N95" s="87" t="n">
        <x:v>0.8048</x:v>
      </x:c>
      <x:c r="O95" s="87" t="n">
        <x:v>45.8184</x:v>
      </x:c>
      <x:c r="P95" s="87"/>
    </x:row>
    <x:row r="96" ht="18" customHeight="1">
      <x:c r="A96" s="50" t="str">
        <x:v>FA_2yqxuxr4(1).xlsx</x:v>
      </x:c>
      <x:c r="B96" s="50" t="str">
        <x:v>Yes</x:v>
      </x:c>
      <x:c r="C96" s="50" t="str">
        <x:v>Corp Quimico Farmaceutica Esteve SA</x:v>
      </x:c>
      <x:c r="D96" s="50" t="str">
        <x:v>0646926D SM</x:v>
      </x:c>
      <x:c r="E96" s="50" t="str">
        <x:v>EUR</x:v>
      </x:c>
      <x:c r="F96" s="50" t="str">
        <x:v>CTL-0028</x:v>
      </x:c>
      <x:c r="G96" s="50" t="n">
        <x:v>2011</x:v>
      </x:c>
      <x:c r="H96" s="86" t="n">
        <x:v>13.6822</x:v>
      </x:c>
      <x:c r="I96" s="86" t="n">
        <x:v>12.78</x:v>
      </x:c>
      <x:c r="J96" s="86" t="n">
        <x:v>12.9918</x:v>
      </x:c>
      <x:c r="K96" s="86" t="n">
        <x:v>84.1107</x:v>
      </x:c>
      <x:c r="L96" s="86"/>
      <x:c r="M96" s="86"/>
      <x:c r="N96" s="87" t="n">
        <x:v>15.4463</x:v>
      </x:c>
      <x:c r="O96" s="87" t="n">
        <x:v>93.406</x:v>
      </x:c>
      <x:c r="P96" s="87"/>
    </x:row>
    <x:row r="97" ht="18" customHeight="1">
      <x:c r="A97" s="50" t="str">
        <x:v>FA_2yqxuxr4(1).xlsx</x:v>
      </x:c>
      <x:c r="B97" s="50" t="str">
        <x:v>Yes</x:v>
      </x:c>
      <x:c r="C97" s="50" t="str">
        <x:v>Corp Quimico Farmaceutica Esteve SA</x:v>
      </x:c>
      <x:c r="D97" s="50" t="str">
        <x:v>0646926D SM</x:v>
      </x:c>
      <x:c r="E97" s="50" t="str">
        <x:v>EUR</x:v>
      </x:c>
      <x:c r="F97" s="50" t="str">
        <x:v>CTL-0028</x:v>
      </x:c>
      <x:c r="G97" s="50" t="n">
        <x:v>2012</x:v>
      </x:c>
      <x:c r="H97" s="86" t="n">
        <x:v>5.8163</x:v>
      </x:c>
      <x:c r="I97" s="86" t="n">
        <x:v>4.8265</x:v>
      </x:c>
      <x:c r="J97" s="86" t="n">
        <x:v>5.1427</x:v>
      </x:c>
      <x:c r="K97" s="86" t="n">
        <x:v>95.7257</x:v>
      </x:c>
      <x:c r="L97" s="86"/>
      <x:c r="M97" s="86"/>
      <x:c r="N97" s="87" t="n">
        <x:v>5.7194</x:v>
      </x:c>
      <x:c r="O97" s="87" t="n">
        <x:v>82.9825</x:v>
      </x:c>
      <x:c r="P97" s="87"/>
    </x:row>
    <x:row r="98" ht="18" customHeight="1">
      <x:c r="A98" s="50" t="str">
        <x:v>FA_2yqxuxr4(1).xlsx</x:v>
      </x:c>
      <x:c r="B98" s="50" t="str">
        <x:v>Yes</x:v>
      </x:c>
      <x:c r="C98" s="50" t="str">
        <x:v>Corp Quimico Farmaceutica Esteve SA</x:v>
      </x:c>
      <x:c r="D98" s="50" t="str">
        <x:v>0646926D SM</x:v>
      </x:c>
      <x:c r="E98" s="50" t="str">
        <x:v>EUR</x:v>
      </x:c>
      <x:c r="F98" s="50" t="str">
        <x:v>CTL-0028</x:v>
      </x:c>
      <x:c r="G98" s="50" t="n">
        <x:v>2013</x:v>
      </x:c>
      <x:c r="H98" s="86" t="n">
        <x:v>7.9603</x:v>
      </x:c>
      <x:c r="I98" s="86" t="n">
        <x:v>6.5238</x:v>
      </x:c>
      <x:c r="J98" s="86" t="n">
        <x:v>6.0475</x:v>
      </x:c>
      <x:c r="K98" s="86" t="n">
        <x:v>103.6479</x:v>
      </x:c>
      <x:c r="L98" s="86"/>
      <x:c r="M98" s="86"/>
      <x:c r="N98" s="87" t="n">
        <x:v>6.0665</x:v>
      </x:c>
      <x:c r="O98" s="87" t="n">
        <x:v>81.9539</x:v>
      </x:c>
      <x:c r="P98" s="87"/>
    </x:row>
    <x:row r="99" ht="18" customHeight="1">
      <x:c r="A99" s="50" t="str">
        <x:v>FA_2yqxuxr4(1).xlsx</x:v>
      </x:c>
      <x:c r="B99" s="50" t="str">
        <x:v>Yes</x:v>
      </x:c>
      <x:c r="C99" s="50" t="str">
        <x:v>Corp Quimico Farmaceutica Esteve SA</x:v>
      </x:c>
      <x:c r="D99" s="50" t="str">
        <x:v>0646926D SM</x:v>
      </x:c>
      <x:c r="E99" s="50" t="str">
        <x:v>EUR</x:v>
      </x:c>
      <x:c r="F99" s="50" t="str">
        <x:v>CTL-0028</x:v>
      </x:c>
      <x:c r="G99" s="50" t="n">
        <x:v>2014</x:v>
      </x:c>
      <x:c r="H99" s="86" t="n">
        <x:v>14.4661</x:v>
      </x:c>
      <x:c r="I99" s="86" t="n">
        <x:v>12.891</x:v>
      </x:c>
      <x:c r="J99" s="86" t="n">
        <x:v>12.8804</x:v>
      </x:c>
      <x:c r="K99" s="86" t="n">
        <x:v>264.8229</x:v>
      </x:c>
      <x:c r="L99" s="86"/>
      <x:c r="M99" s="86"/>
      <x:c r="N99" s="87" t="n">
        <x:v>6.9912</x:v>
      </x:c>
      <x:c r="O99" s="87" t="n">
        <x:v>89.1114</x:v>
      </x:c>
      <x:c r="P99" s="87"/>
    </x:row>
    <x:row r="100" ht="18" customHeight="1">
      <x:c r="A100" s="50" t="str">
        <x:v>FA_2yqxuxr4(1).xlsx</x:v>
      </x:c>
      <x:c r="B100" s="50" t="str">
        <x:v>Yes</x:v>
      </x:c>
      <x:c r="C100" s="50" t="str">
        <x:v>Corp Quimico Farmaceutica Esteve SA</x:v>
      </x:c>
      <x:c r="D100" s="50" t="str">
        <x:v>0646926D SM</x:v>
      </x:c>
      <x:c r="E100" s="50" t="str">
        <x:v>EUR</x:v>
      </x:c>
      <x:c r="F100" s="50" t="str">
        <x:v>CTL-0028</x:v>
      </x:c>
      <x:c r="G100" s="50" t="n">
        <x:v>2016</x:v>
      </x:c>
      <x:c r="H100" s="86" t="n">
        <x:v>115.609</x:v>
      </x:c>
      <x:c r="I100" s="86" t="n">
        <x:v>113.7336</x:v>
      </x:c>
      <x:c r="J100" s="86" t="n">
        <x:v>114.1606</x:v>
      </x:c>
      <x:c r="K100" s="86" t="n">
        <x:v>414.9714</x:v>
      </x:c>
      <x:c r="L100" s="86" t="n">
        <x:v>0</x:v>
      </x:c>
      <x:c r="M100" s="86"/>
      <x:c r="N100" s="87"/>
      <x:c r="O100" s="87" t="n">
        <x:v>98.3778</x:v>
      </x:c>
      <x:c r="P100" s="87" t="n">
        <x:v>0</x:v>
      </x:c>
    </x:row>
    <x:row r="101" ht="18" customHeight="1">
      <x:c r="A101" s="50" t="str">
        <x:v>FA_2yqxuxr4(1).xlsx</x:v>
      </x:c>
      <x:c r="B101" s="50" t="str">
        <x:v>Yes</x:v>
      </x:c>
      <x:c r="C101" s="50" t="str">
        <x:v>Corp Quimico Farmaceutica Esteve SA</x:v>
      </x:c>
      <x:c r="D101" s="50" t="str">
        <x:v>0646926D SM</x:v>
      </x:c>
      <x:c r="E101" s="50" t="str">
        <x:v>EUR</x:v>
      </x:c>
      <x:c r="F101" s="50" t="str">
        <x:v>CTL-0028</x:v>
      </x:c>
      <x:c r="G101" s="50" t="n">
        <x:v>2017</x:v>
      </x:c>
      <x:c r="H101" s="86" t="n">
        <x:v>21.7254</x:v>
      </x:c>
      <x:c r="I101" s="86" t="n">
        <x:v>19.8088</x:v>
      </x:c>
      <x:c r="J101" s="86" t="n">
        <x:v>19.6108</x:v>
      </x:c>
      <x:c r="K101" s="86" t="n">
        <x:v>458.8717</x:v>
      </x:c>
      <x:c r="L101" s="86" t="n">
        <x:v>0</x:v>
      </x:c>
      <x:c r="M101" s="86"/>
      <x:c r="N101" s="87" t="n">
        <x:v>4.4884</x:v>
      </x:c>
      <x:c r="O101" s="87" t="n">
        <x:v>91.1781</x:v>
      </x:c>
      <x:c r="P101" s="87" t="n">
        <x:v>0</x:v>
      </x:c>
    </x:row>
    <x:row r="102" ht="18" customHeight="1">
      <x:c r="A102" s="50" t="str">
        <x:v>FA_2yqxuxr4(1).xlsx</x:v>
      </x:c>
      <x:c r="B102" s="50" t="str">
        <x:v>Yes</x:v>
      </x:c>
      <x:c r="C102" s="50" t="str">
        <x:v>Corp Quimico Farmaceutica Esteve SA</x:v>
      </x:c>
      <x:c r="D102" s="50" t="str">
        <x:v>0646926D SM</x:v>
      </x:c>
      <x:c r="E102" s="50" t="str">
        <x:v>EUR</x:v>
      </x:c>
      <x:c r="F102" s="50" t="str">
        <x:v>CTL-0028</x:v>
      </x:c>
      <x:c r="G102" s="50" t="n">
        <x:v>2018</x:v>
      </x:c>
      <x:c r="H102" s="86" t="n">
        <x:v>16.6488</x:v>
      </x:c>
      <x:c r="I102" s="86" t="n">
        <x:v>12.6743</x:v>
      </x:c>
      <x:c r="J102" s="86" t="n">
        <x:v>16.2293</x:v>
      </x:c>
      <x:c r="K102" s="86" t="n">
        <x:v>538.6484</x:v>
      </x:c>
      <x:c r="L102" s="86" t="n">
        <x:v>17.1185</x:v>
      </x:c>
      <x:c r="M102" s="86"/>
      <x:c r="N102" s="87" t="n">
        <x:v>3.2539</x:v>
      </x:c>
      <x:c r="O102" s="87" t="n">
        <x:v>76.1274</x:v>
      </x:c>
      <x:c r="P102" s="87" t="n">
        <x:v>3.178</x:v>
      </x:c>
    </x:row>
    <x:row r="103" ht="18" customHeight="1">
      <x:c r="A103" s="50" t="str">
        <x:v>FA_2yqxuxr4(1).xlsx</x:v>
      </x:c>
      <x:c r="B103" s="50" t="str">
        <x:v>Yes</x:v>
      </x:c>
      <x:c r="C103" s="50" t="str">
        <x:v>Corp Quimico Farmaceutica Esteve SA</x:v>
      </x:c>
      <x:c r="D103" s="50" t="str">
        <x:v>0646926D SM</x:v>
      </x:c>
      <x:c r="E103" s="50" t="str">
        <x:v>EUR</x:v>
      </x:c>
      <x:c r="F103" s="50" t="str">
        <x:v>CTL-0028</x:v>
      </x:c>
      <x:c r="G103" s="50" t="n">
        <x:v>2019</x:v>
      </x:c>
      <x:c r="H103" s="86" t="n">
        <x:v>174.3453</x:v>
      </x:c>
      <x:c r="I103" s="86" t="n">
        <x:v>166.8558</x:v>
      </x:c>
      <x:c r="J103" s="86" t="n">
        <x:v>168.7513</x:v>
      </x:c>
      <x:c r="K103" s="86" t="n">
        <x:v>890.9543</x:v>
      </x:c>
      <x:c r="L103" s="86" t="n">
        <x:v>23.5852</x:v>
      </x:c>
      <x:c r="M103" s="86"/>
      <x:c r="N103" s="87" t="n">
        <x:v>23.6081</x:v>
      </x:c>
      <x:c r="O103" s="87" t="n">
        <x:v>95.7042</x:v>
      </x:c>
      <x:c r="P103" s="87" t="n">
        <x:v>2.6472</x:v>
      </x:c>
    </x:row>
    <x:row r="104" ht="18" customHeight="1">
      <x:c r="A104" s="50" t="str">
        <x:v>FA_2yqxuxr4(1).xlsx</x:v>
      </x:c>
      <x:c r="B104" s="50" t="str">
        <x:v>Yes</x:v>
      </x:c>
      <x:c r="C104" s="50" t="str">
        <x:v>Corp Quimico Farmaceutica Esteve SA</x:v>
      </x:c>
      <x:c r="D104" s="50" t="str">
        <x:v>0646926D SM</x:v>
      </x:c>
      <x:c r="E104" s="50" t="str">
        <x:v>EUR</x:v>
      </x:c>
      <x:c r="F104" s="50" t="str">
        <x:v>CTL-0028</x:v>
      </x:c>
      <x:c r="G104" s="50" t="n">
        <x:v>2020</x:v>
      </x:c>
      <x:c r="H104" s="86" t="n">
        <x:v>6.5</x:v>
      </x:c>
      <x:c r="I104" s="86" t="n">
        <x:v>-23.2304</x:v>
      </x:c>
      <x:c r="J104" s="86" t="n">
        <x:v>66.1837</x:v>
      </x:c>
      <x:c r="K104" s="86" t="n">
        <x:v>851.7258</x:v>
      </x:c>
      <x:c r="L104" s="86" t="n">
        <x:v>30.0069</x:v>
      </x:c>
      <x:c r="M104" s="86"/>
      <x:c r="N104" s="87" t="n">
        <x:v>7.5956</x:v>
      </x:c>
      <x:c r="O104" s="87" t="n">
        <x:v>-357.3914</x:v>
      </x:c>
      <x:c r="P104" s="87" t="n">
        <x:v>3.5231</x:v>
      </x:c>
    </x:row>
    <x:row r="105" ht="18" customHeight="1">
      <x:c r="A105" s="50" t="str">
        <x:v>FA_2yqxuxr4(1).xlsx</x:v>
      </x:c>
      <x:c r="B105" s="50" t="str">
        <x:v>Yes</x:v>
      </x:c>
      <x:c r="C105" s="50" t="str">
        <x:v>Corp Quimico Farmaceutica Esteve SA</x:v>
      </x:c>
      <x:c r="D105" s="50" t="str">
        <x:v>0646926D SM</x:v>
      </x:c>
      <x:c r="E105" s="50" t="str">
        <x:v>EUR</x:v>
      </x:c>
      <x:c r="F105" s="50" t="str">
        <x:v>CTL-0028</x:v>
      </x:c>
      <x:c r="G105" s="50" t="n">
        <x:v>2021</x:v>
      </x:c>
      <x:c r="H105" s="86" t="n">
        <x:v>54.348</x:v>
      </x:c>
      <x:c r="I105" s="86" t="n">
        <x:v>46.584</x:v>
      </x:c>
      <x:c r="J105" s="86" t="n">
        <x:v>42.709</x:v>
      </x:c>
      <x:c r="K105" s="86" t="n">
        <x:v>779.869</x:v>
      </x:c>
      <x:c r="L105" s="86" t="n">
        <x:v>0.021</x:v>
      </x:c>
      <x:c r="M105" s="86"/>
      <x:c r="N105" s="87" t="n">
        <x:v>5.2352</x:v>
      </x:c>
      <x:c r="O105" s="87" t="n">
        <x:v>85.7143</x:v>
      </x:c>
      <x:c r="P105" s="87" t="n">
        <x:v>0.0027</x:v>
      </x:c>
    </x:row>
    <x:row r="106" ht="18" customHeight="1">
      <x:c r="A106" s="50" t="str">
        <x:v>FA_3rjllluw(1).xlsx</x:v>
      </x:c>
      <x:c r="B106" s="50" t="str">
        <x:v>Yes</x:v>
      </x:c>
      <x:c r="C106" s="50" t="str">
        <x:v>Merz Pharma GmbH &amp; Co KGaA</x:v>
      </x:c>
      <x:c r="D106" s="50" t="str">
        <x:v>3135240Z GR</x:v>
      </x:c>
      <x:c r="E106" s="50" t="str">
        <x:v>EUR</x:v>
      </x:c>
      <x:c r="F106" s="50" t="str">
        <x:v>CTL-0279</x:v>
      </x:c>
      <x:c r="G106" s="50" t="n">
        <x:v>2010</x:v>
      </x:c>
      <x:c r="H106" s="86" t="n">
        <x:v>673.462</x:v>
      </x:c>
      <x:c r="I106" s="86" t="n">
        <x:v>152.985</x:v>
      </x:c>
      <x:c r="J106" s="86" t="n">
        <x:v>106.303</x:v>
      </x:c>
      <x:c r="K106" s="86" t="n">
        <x:v>743.163</x:v>
      </x:c>
      <x:c r="L106" s="86"/>
      <x:c r="M106" s="86"/>
      <x:c r="N106" s="87"/>
      <x:c r="O106" s="87" t="n">
        <x:v>22.7162</x:v>
      </x:c>
      <x:c r="P106" s="87"/>
    </x:row>
    <x:row r="107" ht="18" customHeight="1">
      <x:c r="A107" s="50" t="str">
        <x:v>FA_3rjllluw(1).xlsx</x:v>
      </x:c>
      <x:c r="B107" s="50" t="str">
        <x:v>Yes</x:v>
      </x:c>
      <x:c r="C107" s="50" t="str">
        <x:v>Merz Pharma GmbH &amp; Co KGaA</x:v>
      </x:c>
      <x:c r="D107" s="50" t="str">
        <x:v>3135240Z GR</x:v>
      </x:c>
      <x:c r="E107" s="50" t="str">
        <x:v>EUR</x:v>
      </x:c>
      <x:c r="F107" s="50" t="str">
        <x:v>CTL-0279</x:v>
      </x:c>
      <x:c r="G107" s="50" t="n">
        <x:v>2011</x:v>
      </x:c>
      <x:c r="H107" s="86" t="n">
        <x:v>780.392</x:v>
      </x:c>
      <x:c r="I107" s="86" t="n">
        <x:v>168.169</x:v>
      </x:c>
      <x:c r="J107" s="86" t="n">
        <x:v>-15.483</x:v>
      </x:c>
      <x:c r="K107" s="86" t="n">
        <x:v>624.508</x:v>
      </x:c>
      <x:c r="L107" s="86"/>
      <x:c r="M107" s="86"/>
      <x:c r="N107" s="87" t="n">
        <x:v>-2.2641</x:v>
      </x:c>
      <x:c r="O107" s="87" t="n">
        <x:v>21.5493</x:v>
      </x:c>
      <x:c r="P107" s="87"/>
    </x:row>
    <x:row r="108" ht="18" customHeight="1">
      <x:c r="A108" s="50" t="str">
        <x:v>FA_3rjllluw(1).xlsx</x:v>
      </x:c>
      <x:c r="B108" s="50" t="str">
        <x:v>Yes</x:v>
      </x:c>
      <x:c r="C108" s="50" t="str">
        <x:v>Merz Pharma GmbH &amp; Co KGaA</x:v>
      </x:c>
      <x:c r="D108" s="50" t="str">
        <x:v>3135240Z GR</x:v>
      </x:c>
      <x:c r="E108" s="50" t="str">
        <x:v>EUR</x:v>
      </x:c>
      <x:c r="F108" s="50" t="str">
        <x:v>CTL-0279</x:v>
      </x:c>
      <x:c r="G108" s="50" t="n">
        <x:v>2012</x:v>
      </x:c>
      <x:c r="H108" s="86" t="n">
        <x:v>913.109</x:v>
      </x:c>
      <x:c r="I108" s="86" t="n">
        <x:v>263.46</x:v>
      </x:c>
      <x:c r="J108" s="86" t="n">
        <x:v>-6.868</x:v>
      </x:c>
      <x:c r="K108" s="86" t="n">
        <x:v>736.428</x:v>
      </x:c>
      <x:c r="L108" s="86"/>
      <x:c r="M108" s="86"/>
      <x:c r="N108" s="87" t="n">
        <x:v>-1.0093</x:v>
      </x:c>
      <x:c r="O108" s="87" t="n">
        <x:v>28.8531</x:v>
      </x:c>
      <x:c r="P108" s="87"/>
    </x:row>
    <x:row r="109" ht="18" customHeight="1">
      <x:c r="A109" s="50" t="str">
        <x:v>FA_3rjllluw(1).xlsx</x:v>
      </x:c>
      <x:c r="B109" s="50" t="str">
        <x:v>Yes</x:v>
      </x:c>
      <x:c r="C109" s="50" t="str">
        <x:v>Merz Pharma GmbH &amp; Co KGaA</x:v>
      </x:c>
      <x:c r="D109" s="50" t="str">
        <x:v>3135240Z GR</x:v>
      </x:c>
      <x:c r="E109" s="50" t="str">
        <x:v>EUR</x:v>
      </x:c>
      <x:c r="F109" s="50" t="str">
        <x:v>CTL-0279</x:v>
      </x:c>
      <x:c r="G109" s="50" t="n">
        <x:v>2013</x:v>
      </x:c>
      <x:c r="H109" s="86" t="n">
        <x:v>980.225</x:v>
      </x:c>
      <x:c r="I109" s="86" t="n">
        <x:v>336.114</x:v>
      </x:c>
      <x:c r="J109" s="86" t="n">
        <x:v>1.797</x:v>
      </x:c>
      <x:c r="K109" s="86" t="n">
        <x:v>804.465</x:v>
      </x:c>
      <x:c r="L109" s="86"/>
      <x:c r="M109" s="86"/>
      <x:c r="N109" s="87" t="n">
        <x:v>0.2332</x:v>
      </x:c>
      <x:c r="O109" s="87" t="n">
        <x:v>34.2895</x:v>
      </x:c>
      <x:c r="P109" s="87"/>
    </x:row>
    <x:row r="110" ht="18" customHeight="1">
      <x:c r="A110" s="50" t="str">
        <x:v>FA_3rjllluw(1).xlsx</x:v>
      </x:c>
      <x:c r="B110" s="50" t="str">
        <x:v>Yes</x:v>
      </x:c>
      <x:c r="C110" s="50" t="str">
        <x:v>Merz Pharma GmbH &amp; Co KGaA</x:v>
      </x:c>
      <x:c r="D110" s="50" t="str">
        <x:v>3135240Z GR</x:v>
      </x:c>
      <x:c r="E110" s="50" t="str">
        <x:v>EUR</x:v>
      </x:c>
      <x:c r="F110" s="50" t="str">
        <x:v>CTL-0279</x:v>
      </x:c>
      <x:c r="G110" s="50" t="n">
        <x:v>2017</x:v>
      </x:c>
      <x:c r="H110" s="86" t="n">
        <x:v>1023.166</x:v>
      </x:c>
      <x:c r="I110" s="86" t="n">
        <x:v>99.855</x:v>
      </x:c>
      <x:c r="J110" s="86" t="n">
        <x:v>59.792</x:v>
      </x:c>
      <x:c r="K110" s="86" t="n">
        <x:v>1543.309</x:v>
      </x:c>
      <x:c r="L110" s="86"/>
      <x:c r="M110" s="86"/>
      <x:c r="N110" s="87"/>
      <x:c r="O110" s="87" t="n">
        <x:v>9.7594</x:v>
      </x:c>
      <x:c r="P110" s="87"/>
    </x:row>
    <x:row r="111" ht="18" customHeight="1">
      <x:c r="A111" s="50" t="str">
        <x:v>FA_3rjllluw(1).xlsx</x:v>
      </x:c>
      <x:c r="B111" s="50" t="str">
        <x:v>Yes</x:v>
      </x:c>
      <x:c r="C111" s="50" t="str">
        <x:v>Merz Pharma GmbH &amp; Co KGaA</x:v>
      </x:c>
      <x:c r="D111" s="50" t="str">
        <x:v>3135240Z GR</x:v>
      </x:c>
      <x:c r="E111" s="50" t="str">
        <x:v>EUR</x:v>
      </x:c>
      <x:c r="F111" s="50" t="str">
        <x:v>CTL-0279</x:v>
      </x:c>
      <x:c r="G111" s="50" t="n">
        <x:v>2018</x:v>
      </x:c>
      <x:c r="H111" s="86" t="n">
        <x:v>1024.395</x:v>
      </x:c>
      <x:c r="I111" s="86" t="n">
        <x:v>96.268</x:v>
      </x:c>
      <x:c r="J111" s="86" t="n">
        <x:v>35.637</x:v>
      </x:c>
      <x:c r="K111" s="86" t="n">
        <x:v>1451.442</x:v>
      </x:c>
      <x:c r="L111" s="86"/>
      <x:c r="M111" s="86"/>
      <x:c r="N111" s="87" t="n">
        <x:v>2.38</x:v>
      </x:c>
      <x:c r="O111" s="87" t="n">
        <x:v>9.3975</x:v>
      </x:c>
      <x:c r="P111" s="87"/>
    </x:row>
    <x:row r="112" ht="18" customHeight="1">
      <x:c r="A112" s="50" t="str">
        <x:v>FA_3rjllluw(1).xlsx</x:v>
      </x:c>
      <x:c r="B112" s="50" t="str">
        <x:v>Yes</x:v>
      </x:c>
      <x:c r="C112" s="50" t="str">
        <x:v>Merz Pharma GmbH &amp; Co KGaA</x:v>
      </x:c>
      <x:c r="D112" s="50" t="str">
        <x:v>3135240Z GR</x:v>
      </x:c>
      <x:c r="E112" s="50" t="str">
        <x:v>EUR</x:v>
      </x:c>
      <x:c r="F112" s="50" t="str">
        <x:v>CTL-0279</x:v>
      </x:c>
      <x:c r="G112" s="50" t="n">
        <x:v>2019</x:v>
      </x:c>
      <x:c r="H112" s="86" t="n">
        <x:v>1093.771</x:v>
      </x:c>
      <x:c r="I112" s="86" t="n">
        <x:v>137.541</x:v>
      </x:c>
      <x:c r="J112" s="86" t="n">
        <x:v>75.045</x:v>
      </x:c>
      <x:c r="K112" s="86" t="n">
        <x:v>1570.886</x:v>
      </x:c>
      <x:c r="L112" s="86"/>
      <x:c r="M112" s="86"/>
      <x:c r="N112" s="87" t="n">
        <x:v>4.966</x:v>
      </x:c>
      <x:c r="O112" s="87" t="n">
        <x:v>12.5749</x:v>
      </x:c>
      <x:c r="P112" s="87"/>
    </x:row>
    <x:row r="113" ht="18" customHeight="1">
      <x:c r="A113" s="50" t="str">
        <x:v>FA_3rjllluw(1).xlsx</x:v>
      </x:c>
      <x:c r="B113" s="50" t="str">
        <x:v>Yes</x:v>
      </x:c>
      <x:c r="C113" s="50" t="str">
        <x:v>Merz Pharma GmbH &amp; Co KGaA</x:v>
      </x:c>
      <x:c r="D113" s="50" t="str">
        <x:v>3135240Z GR</x:v>
      </x:c>
      <x:c r="E113" s="50" t="str">
        <x:v>EUR</x:v>
      </x:c>
      <x:c r="F113" s="50" t="str">
        <x:v>CTL-0279</x:v>
      </x:c>
      <x:c r="G113" s="50" t="n">
        <x:v>2020</x:v>
      </x:c>
      <x:c r="H113" s="86" t="n">
        <x:v>981.548</x:v>
      </x:c>
      <x:c r="I113" s="86" t="n">
        <x:v>38.833</x:v>
      </x:c>
      <x:c r="J113" s="86" t="n">
        <x:v>2.961</x:v>
      </x:c>
      <x:c r="K113" s="86" t="n">
        <x:v>1717.918</x:v>
      </x:c>
      <x:c r="L113" s="86"/>
      <x:c r="M113" s="86"/>
      <x:c r="N113" s="87" t="n">
        <x:v>0.1801</x:v>
      </x:c>
      <x:c r="O113" s="87" t="n">
        <x:v>3.9563</x:v>
      </x:c>
      <x:c r="P113" s="87"/>
    </x:row>
    <x:row r="114" ht="18" customHeight="1">
      <x:c r="A114" s="50" t="str">
        <x:v>FA_3rjllluw(1).xlsx</x:v>
      </x:c>
      <x:c r="B114" s="50" t="str">
        <x:v>Yes</x:v>
      </x:c>
      <x:c r="C114" s="50" t="str">
        <x:v>Merz Pharma GmbH &amp; Co KGaA</x:v>
      </x:c>
      <x:c r="D114" s="50" t="str">
        <x:v>3135240Z GR</x:v>
      </x:c>
      <x:c r="E114" s="50" t="str">
        <x:v>EUR</x:v>
      </x:c>
      <x:c r="F114" s="50" t="str">
        <x:v>CTL-0279</x:v>
      </x:c>
      <x:c r="G114" s="50" t="n">
        <x:v>2021</x:v>
      </x:c>
      <x:c r="H114" s="86" t="n">
        <x:v>1063.258</x:v>
      </x:c>
      <x:c r="I114" s="86" t="n">
        <x:v>49.714</x:v>
      </x:c>
      <x:c r="J114" s="86" t="n">
        <x:v>23.317</x:v>
      </x:c>
      <x:c r="K114" s="86" t="n">
        <x:v>1582.733</x:v>
      </x:c>
      <x:c r="L114" s="86"/>
      <x:c r="M114" s="86"/>
      <x:c r="N114" s="87" t="n">
        <x:v>1.4129</x:v>
      </x:c>
      <x:c r="O114" s="87" t="n">
        <x:v>4.6756</x:v>
      </x:c>
      <x:c r="P114" s="87"/>
    </x:row>
    <x:row r="115" ht="18" customHeight="1">
      <x:c r="A115" s="50" t="str">
        <x:v>FA_3rjllluw(1).xlsx</x:v>
      </x:c>
      <x:c r="B115" s="50" t="str">
        <x:v>Yes</x:v>
      </x:c>
      <x:c r="C115" s="50" t="str">
        <x:v>Merz Pharma GmbH &amp; Co KGaA</x:v>
      </x:c>
      <x:c r="D115" s="50" t="str">
        <x:v>3135240Z GR</x:v>
      </x:c>
      <x:c r="E115" s="50" t="str">
        <x:v>EUR</x:v>
      </x:c>
      <x:c r="F115" s="50" t="str">
        <x:v>CTL-0279</x:v>
      </x:c>
      <x:c r="G115" s="50" t="n">
        <x:v>2022</x:v>
      </x:c>
      <x:c r="H115" s="86" t="n">
        <x:v>1378.844</x:v>
      </x:c>
      <x:c r="I115" s="86" t="n">
        <x:v>195.078</x:v>
      </x:c>
      <x:c r="J115" s="86" t="n">
        <x:v>124.751</x:v>
      </x:c>
      <x:c r="K115" s="86" t="n">
        <x:v>1864.039</x:v>
      </x:c>
      <x:c r="L115" s="86"/>
      <x:c r="M115" s="86"/>
      <x:c r="N115" s="87" t="n">
        <x:v>7.2387</x:v>
      </x:c>
      <x:c r="O115" s="87" t="n">
        <x:v>14.1479</x:v>
      </x:c>
      <x:c r="P115" s="87"/>
    </x:row>
    <x:row r="116" ht="18" customHeight="1">
      <x:c r="A116" s="50" t="str">
        <x:v>FA_3rjllluw(1).xlsx</x:v>
      </x:c>
      <x:c r="B116" s="50" t="str">
        <x:v>Yes</x:v>
      </x:c>
      <x:c r="C116" s="50" t="str">
        <x:v>Merz Pharma GmbH &amp; Co KGaA</x:v>
      </x:c>
      <x:c r="D116" s="50" t="str">
        <x:v>3135240Z GR</x:v>
      </x:c>
      <x:c r="E116" s="50" t="str">
        <x:v>EUR</x:v>
      </x:c>
      <x:c r="F116" s="50" t="str">
        <x:v>CTL-0279</x:v>
      </x:c>
      <x:c r="G116" s="50" t="n">
        <x:v>2023</x:v>
      </x:c>
      <x:c r="H116" s="86" t="n">
        <x:v>1641.873</x:v>
      </x:c>
      <x:c r="I116" s="86" t="n">
        <x:v>210.727</x:v>
      </x:c>
      <x:c r="J116" s="86" t="n">
        <x:v>167.87</x:v>
      </x:c>
      <x:c r="K116" s="86" t="n">
        <x:v>1950.526</x:v>
      </x:c>
      <x:c r="L116" s="86" t="n">
        <x:v>93.854</x:v>
      </x:c>
      <x:c r="M116" s="86" t="n">
        <x:v>201.76</x:v>
      </x:c>
      <x:c r="N116" s="87" t="n">
        <x:v>8.8015</x:v>
      </x:c>
      <x:c r="O116" s="87" t="n">
        <x:v>12.8345</x:v>
      </x:c>
      <x:c r="P116" s="87" t="n">
        <x:v>4.8117</x:v>
      </x:c>
    </x:row>
    <x:row r="117" ht="18" customHeight="1">
      <x:c r="A117" s="50" t="str">
        <x:v>FA_3rjllluw(1).xlsx</x:v>
      </x:c>
      <x:c r="B117" s="50" t="str">
        <x:v>Yes</x:v>
      </x:c>
      <x:c r="C117" s="50" t="str">
        <x:v>Merz Pharma GmbH &amp; Co KGaA</x:v>
      </x:c>
      <x:c r="D117" s="50" t="str">
        <x:v>3135240Z GR</x:v>
      </x:c>
      <x:c r="E117" s="50" t="str">
        <x:v>EUR</x:v>
      </x:c>
      <x:c r="F117" s="50" t="str">
        <x:v>CTL-0279</x:v>
      </x:c>
      <x:c r="G117" s="50" t="n">
        <x:v>2024</x:v>
      </x:c>
      <x:c r="H117" s="86" t="n">
        <x:v>1774.249</x:v>
      </x:c>
      <x:c r="I117" s="86" t="n">
        <x:v>186.765</x:v>
      </x:c>
      <x:c r="J117" s="86" t="n">
        <x:v>187.619</x:v>
      </x:c>
      <x:c r="K117" s="86" t="n">
        <x:v>2258.746</x:v>
      </x:c>
      <x:c r="L117" s="86" t="n">
        <x:v>292.414</x:v>
      </x:c>
      <x:c r="M117" s="86" t="n">
        <x:v>221.111</x:v>
      </x:c>
      <x:c r="N117" s="87" t="n">
        <x:v>8.9146</x:v>
      </x:c>
      <x:c r="O117" s="87" t="n">
        <x:v>10.5264</x:v>
      </x:c>
      <x:c r="P117" s="87" t="n">
        <x:v>12.9459</x:v>
      </x:c>
    </x:row>
    <x:row r="118" ht="18" customHeight="1">
      <x:c r="A118" s="50" t="str">
        <x:v>FA_3rjllluw(1).xlsx</x:v>
      </x:c>
      <x:c r="B118" s="50" t="str">
        <x:v>Yes</x:v>
      </x:c>
      <x:c r="C118" s="50" t="str">
        <x:v>Merz Pharma GmbH &amp; Co KGaA</x:v>
      </x:c>
      <x:c r="D118" s="50" t="str">
        <x:v>3135240Z GR</x:v>
      </x:c>
      <x:c r="E118" s="50" t="str">
        <x:v>EUR</x:v>
      </x:c>
      <x:c r="F118" s="50" t="str">
        <x:v>CTL-0279</x:v>
      </x:c>
      <x:c r="G118" s="50" t="n">
        <x:v>2025</x:v>
      </x:c>
      <x:c r="H118" s="86" t="n">
        <x:v>2172.289</x:v>
      </x:c>
      <x:c r="I118" s="86" t="n">
        <x:v>206.726</x:v>
      </x:c>
      <x:c r="J118" s="86" t="n">
        <x:v>147.246</x:v>
      </x:c>
      <x:c r="K118" s="86" t="n">
        <x:v>2643.886</x:v>
      </x:c>
      <x:c r="L118" s="86" t="n">
        <x:v>433.496</x:v>
      </x:c>
      <x:c r="M118" s="86" t="n">
        <x:v>253.901</x:v>
      </x:c>
      <x:c r="N118" s="87" t="n">
        <x:v>6.0068</x:v>
      </x:c>
      <x:c r="O118" s="87" t="n">
        <x:v>9.5165</x:v>
      </x:c>
      <x:c r="P118" s="87" t="n">
        <x:v>16.3962</x:v>
      </x:c>
    </x:row>
    <x:row r="119" ht="18" customHeight="1">
      <x:c r="A119" s="50" t="str">
        <x:v>FA_5ubqgkvb(1).xlsx</x:v>
      </x:c>
      <x:c r="B119" s="50" t="str">
        <x:v>Yes</x:v>
      </x:c>
      <x:c r="C119" s="50" t="str">
        <x:v>Ethypharm SAS</x:v>
      </x:c>
      <x:c r="D119" s="50" t="str">
        <x:v>49927Z FP</x:v>
      </x:c>
      <x:c r="E119" s="50" t="str">
        <x:v>EUR</x:v>
      </x:c>
      <x:c r="F119" s="50" t="str">
        <x:v>CTL-0198</x:v>
      </x:c>
      <x:c r="G119" s="50" t="n">
        <x:v>2009</x:v>
      </x:c>
      <x:c r="H119" s="86" t="n">
        <x:v>116.4379</x:v>
      </x:c>
      <x:c r="I119" s="86" t="n">
        <x:v>8.4655</x:v>
      </x:c>
      <x:c r="J119" s="86" t="n">
        <x:v>0.1012</x:v>
      </x:c>
      <x:c r="K119" s="86" t="n">
        <x:v>127.4545</x:v>
      </x:c>
      <x:c r="L119" s="86"/>
      <x:c r="M119" s="86"/>
      <x:c r="N119" s="87"/>
      <x:c r="O119" s="87" t="n">
        <x:v>7.2704</x:v>
      </x:c>
      <x:c r="P119" s="87"/>
    </x:row>
    <x:row r="120" ht="18" customHeight="1">
      <x:c r="A120" s="50" t="str">
        <x:v>FA_5ubqgkvb(1).xlsx</x:v>
      </x:c>
      <x:c r="B120" s="50" t="str">
        <x:v>Yes</x:v>
      </x:c>
      <x:c r="C120" s="50" t="str">
        <x:v>Ethypharm SAS</x:v>
      </x:c>
      <x:c r="D120" s="50" t="str">
        <x:v>49927Z FP</x:v>
      </x:c>
      <x:c r="E120" s="50" t="str">
        <x:v>EUR</x:v>
      </x:c>
      <x:c r="F120" s="50" t="str">
        <x:v>CTL-0198</x:v>
      </x:c>
      <x:c r="G120" s="50" t="n">
        <x:v>2010</x:v>
      </x:c>
      <x:c r="H120" s="86" t="n">
        <x:v>129.9924</x:v>
      </x:c>
      <x:c r="I120" s="86" t="n">
        <x:v>15.2502</x:v>
      </x:c>
      <x:c r="J120" s="86" t="n">
        <x:v>16.9249</x:v>
      </x:c>
      <x:c r="K120" s="86" t="n">
        <x:v>141.3872</x:v>
      </x:c>
      <x:c r="L120" s="86"/>
      <x:c r="M120" s="86"/>
      <x:c r="N120" s="87" t="n">
        <x:v>12.5909</x:v>
      </x:c>
      <x:c r="O120" s="87" t="n">
        <x:v>11.7316</x:v>
      </x:c>
      <x:c r="P120" s="87"/>
    </x:row>
    <x:row r="121" ht="18" customHeight="1">
      <x:c r="A121" s="50" t="str">
        <x:v>FA_5ubqgkvb(1).xlsx</x:v>
      </x:c>
      <x:c r="B121" s="50" t="str">
        <x:v>Yes</x:v>
      </x:c>
      <x:c r="C121" s="50" t="str">
        <x:v>Ethypharm SAS</x:v>
      </x:c>
      <x:c r="D121" s="50" t="str">
        <x:v>49927Z FP</x:v>
      </x:c>
      <x:c r="E121" s="50" t="str">
        <x:v>EUR</x:v>
      </x:c>
      <x:c r="F121" s="50" t="str">
        <x:v>CTL-0198</x:v>
      </x:c>
      <x:c r="G121" s="50" t="n">
        <x:v>2011</x:v>
      </x:c>
      <x:c r="H121" s="86" t="n">
        <x:v>147.022</x:v>
      </x:c>
      <x:c r="I121" s="86" t="n">
        <x:v>20.0358</x:v>
      </x:c>
      <x:c r="J121" s="86" t="n">
        <x:v>20.7002</x:v>
      </x:c>
      <x:c r="K121" s="86" t="n">
        <x:v>146.7871</x:v>
      </x:c>
      <x:c r="L121" s="86"/>
      <x:c r="M121" s="86"/>
      <x:c r="N121" s="87" t="n">
        <x:v>14.3664</x:v>
      </x:c>
      <x:c r="O121" s="87" t="n">
        <x:v>13.6277</x:v>
      </x:c>
      <x:c r="P121" s="87"/>
    </x:row>
    <x:row r="122" ht="18" customHeight="1">
      <x:c r="A122" s="50" t="str">
        <x:v>FA_5ubqgkvb(1).xlsx</x:v>
      </x:c>
      <x:c r="B122" s="50" t="str">
        <x:v>Yes</x:v>
      </x:c>
      <x:c r="C122" s="50" t="str">
        <x:v>Ethypharm SAS</x:v>
      </x:c>
      <x:c r="D122" s="50" t="str">
        <x:v>49927Z FP</x:v>
      </x:c>
      <x:c r="E122" s="50" t="str">
        <x:v>EUR</x:v>
      </x:c>
      <x:c r="F122" s="50" t="str">
        <x:v>CTL-0198</x:v>
      </x:c>
      <x:c r="G122" s="50" t="n">
        <x:v>2012</x:v>
      </x:c>
      <x:c r="H122" s="86" t="n">
        <x:v>155.9248</x:v>
      </x:c>
      <x:c r="I122" s="86" t="n">
        <x:v>24.7636</x:v>
      </x:c>
      <x:c r="J122" s="86" t="n">
        <x:v>24.8551</x:v>
      </x:c>
      <x:c r="K122" s="86" t="n">
        <x:v>174.7173</x:v>
      </x:c>
      <x:c r="L122" s="86"/>
      <x:c r="M122" s="86"/>
      <x:c r="N122" s="87" t="n">
        <x:v>15.4618</x:v>
      </x:c>
      <x:c r="O122" s="87" t="n">
        <x:v>15.8817</x:v>
      </x:c>
      <x:c r="P122" s="87"/>
    </x:row>
    <x:row r="123" ht="18" customHeight="1">
      <x:c r="A123" s="50" t="str">
        <x:v>FA_5ubqgkvb(1).xlsx</x:v>
      </x:c>
      <x:c r="B123" s="50" t="str">
        <x:v>Yes</x:v>
      </x:c>
      <x:c r="C123" s="50" t="str">
        <x:v>Ethypharm SAS</x:v>
      </x:c>
      <x:c r="D123" s="50" t="str">
        <x:v>49927Z FP</x:v>
      </x:c>
      <x:c r="E123" s="50" t="str">
        <x:v>EUR</x:v>
      </x:c>
      <x:c r="F123" s="50" t="str">
        <x:v>CTL-0198</x:v>
      </x:c>
      <x:c r="G123" s="50" t="n">
        <x:v>2013</x:v>
      </x:c>
      <x:c r="H123" s="86" t="n">
        <x:v>164.7155</x:v>
      </x:c>
      <x:c r="I123" s="86" t="n">
        <x:v>26.1085</x:v>
      </x:c>
      <x:c r="J123" s="86" t="n">
        <x:v>19.5453</x:v>
      </x:c>
      <x:c r="K123" s="86" t="n">
        <x:v>175.9696</x:v>
      </x:c>
      <x:c r="L123" s="86"/>
      <x:c r="M123" s="86"/>
      <x:c r="N123" s="87" t="n">
        <x:v>11.1469</x:v>
      </x:c>
      <x:c r="O123" s="87" t="n">
        <x:v>15.8506</x:v>
      </x:c>
      <x:c r="P123" s="87"/>
    </x:row>
    <x:row r="124" ht="18" customHeight="1">
      <x:c r="A124" s="50" t="str">
        <x:v>FA_a2gqostv(1).xlsx</x:v>
      </x:c>
      <x:c r="B124" s="50" t="str">
        <x:v>Yes</x:v>
      </x:c>
      <x:c r="C124" s="50" t="str">
        <x:v>Vaxart Inc</x:v>
      </x:c>
      <x:c r="D124" s="50" t="str">
        <x:v>VXRT US</x:v>
      </x:c>
      <x:c r="E124" s="50" t="str">
        <x:v>EUR</x:v>
      </x:c>
      <x:c r="F124" s="50" t="str">
        <x:v>CTL-0107</x:v>
      </x:c>
      <x:c r="G124" s="50" t="n">
        <x:v>2005</x:v>
      </x:c>
      <x:c r="H124" s="86"/>
      <x:c r="I124" s="86"/>
      <x:c r="J124" s="86"/>
      <x:c r="K124" s="86" t="n">
        <x:v>277.5264</x:v>
      </x:c>
      <x:c r="L124" s="86" t="n">
        <x:v>103.6948</x:v>
      </x:c>
      <x:c r="M124" s="86"/>
      <x:c r="N124" s="87" t="n">
        <x:v>-36.8805</x:v>
      </x:c>
      <x:c r="O124" s="87"/>
      <x:c r="P124" s="87" t="n">
        <x:v>37.3639</x:v>
      </x:c>
    </x:row>
    <x:row r="125" ht="18" customHeight="1">
      <x:c r="A125" s="50" t="str">
        <x:v>FA_a2gqostv(1).xlsx</x:v>
      </x:c>
      <x:c r="B125" s="50" t="str">
        <x:v>Yes</x:v>
      </x:c>
      <x:c r="C125" s="50" t="str">
        <x:v>Vaxart Inc</x:v>
      </x:c>
      <x:c r="D125" s="50" t="str">
        <x:v>VXRT US</x:v>
      </x:c>
      <x:c r="E125" s="50" t="str">
        <x:v>EUR</x:v>
      </x:c>
      <x:c r="F125" s="50" t="str">
        <x:v>CTL-0107</x:v>
      </x:c>
      <x:c r="G125" s="50" t="n">
        <x:v>2006</x:v>
      </x:c>
      <x:c r="H125" s="86"/>
      <x:c r="I125" s="86"/>
      <x:c r="J125" s="86"/>
      <x:c r="K125" s="86" t="n">
        <x:v>201.59</x:v>
      </x:c>
      <x:c r="L125" s="86" t="n">
        <x:v>82.8819</x:v>
      </x:c>
      <x:c r="M125" s="86"/>
      <x:c r="N125" s="87" t="n">
        <x:v>-19.7562</x:v>
      </x:c>
      <x:c r="O125" s="87"/>
      <x:c r="P125" s="87" t="n">
        <x:v>41.1141</x:v>
      </x:c>
    </x:row>
    <x:row r="126" ht="18" customHeight="1">
      <x:c r="A126" s="50" t="str">
        <x:v>FA_a2gqostv(1).xlsx</x:v>
      </x:c>
      <x:c r="B126" s="50" t="str">
        <x:v>Yes</x:v>
      </x:c>
      <x:c r="C126" s="50" t="str">
        <x:v>Vaxart Inc</x:v>
      </x:c>
      <x:c r="D126" s="50" t="str">
        <x:v>VXRT US</x:v>
      </x:c>
      <x:c r="E126" s="50" t="str">
        <x:v>EUR</x:v>
      </x:c>
      <x:c r="F126" s="50" t="str">
        <x:v>CTL-0107</x:v>
      </x:c>
      <x:c r="G126" s="50" t="n">
        <x:v>2007</x:v>
      </x:c>
      <x:c r="H126" s="86"/>
      <x:c r="I126" s="86"/>
      <x:c r="J126" s="86"/>
      <x:c r="K126" s="86" t="n">
        <x:v>162.1601</x:v>
      </x:c>
      <x:c r="L126" s="86" t="n">
        <x:v>48.7616</x:v>
      </x:c>
      <x:c r="M126" s="86"/>
      <x:c r="N126" s="87" t="n">
        <x:v>50.8509</x:v>
      </x:c>
      <x:c r="O126" s="87"/>
      <x:c r="P126" s="87" t="n">
        <x:v>30.07</x:v>
      </x:c>
    </x:row>
    <x:row r="127" ht="18" customHeight="1">
      <x:c r="A127" s="50" t="str">
        <x:v>FA_a2gqostv(1).xlsx</x:v>
      </x:c>
      <x:c r="B127" s="50" t="str">
        <x:v>Yes</x:v>
      </x:c>
      <x:c r="C127" s="50" t="str">
        <x:v>Vaxart Inc</x:v>
      </x:c>
      <x:c r="D127" s="50" t="str">
        <x:v>VXRT US</x:v>
      </x:c>
      <x:c r="E127" s="50" t="str">
        <x:v>EUR</x:v>
      </x:c>
      <x:c r="F127" s="50" t="str">
        <x:v>CTL-0107</x:v>
      </x:c>
      <x:c r="G127" s="50" t="n">
        <x:v>2008</x:v>
      </x:c>
      <x:c r="H127" s="86" t="n">
        <x:v>0</x:v>
      </x:c>
      <x:c r="I127" s="86" t="n">
        <x:v>-17.0567</x:v>
      </x:c>
      <x:c r="J127" s="86" t="n">
        <x:v>-12.7992</x:v>
      </x:c>
      <x:c r="K127" s="86" t="n">
        <x:v>102.5389</x:v>
      </x:c>
      <x:c r="L127" s="86" t="n">
        <x:v>10.8084</x:v>
      </x:c>
      <x:c r="M127" s="86"/>
      <x:c r="N127" s="87" t="n">
        <x:v>-9.7902</x:v>
      </x:c>
      <x:c r="O127" s="87"/>
      <x:c r="P127" s="87" t="n">
        <x:v>10.5408</x:v>
      </x:c>
    </x:row>
    <x:row r="128" ht="18" customHeight="1">
      <x:c r="A128" s="50" t="str">
        <x:v>FA_a2gqostv(1).xlsx</x:v>
      </x:c>
      <x:c r="B128" s="50" t="str">
        <x:v>Yes</x:v>
      </x:c>
      <x:c r="C128" s="50" t="str">
        <x:v>Vaxart Inc</x:v>
      </x:c>
      <x:c r="D128" s="50" t="str">
        <x:v>VXRT US</x:v>
      </x:c>
      <x:c r="E128" s="50" t="str">
        <x:v>EUR</x:v>
      </x:c>
      <x:c r="F128" s="50" t="str">
        <x:v>CTL-0107</x:v>
      </x:c>
      <x:c r="G128" s="50" t="n">
        <x:v>2009</x:v>
      </x:c>
      <x:c r="H128" s="86" t="n">
        <x:v>7.545</x:v>
      </x:c>
      <x:c r="I128" s="86" t="n">
        <x:v>-12.9305</x:v>
      </x:c>
      <x:c r="J128" s="86" t="n">
        <x:v>-13.4707</x:v>
      </x:c>
      <x:c r="K128" s="86" t="n">
        <x:v>91.2811</x:v>
      </x:c>
      <x:c r="L128" s="86" t="n">
        <x:v>4.1367</x:v>
      </x:c>
      <x:c r="M128" s="86" t="n">
        <x:v>11.8616</x:v>
      </x:c>
      <x:c r="N128" s="87" t="n">
        <x:v>-13.593</x:v>
      </x:c>
      <x:c r="O128" s="87" t="n">
        <x:v>-171.3795</x:v>
      </x:c>
      <x:c r="P128" s="87" t="n">
        <x:v>4.5318</x:v>
      </x:c>
    </x:row>
    <x:row r="129" ht="18" customHeight="1">
      <x:c r="A129" s="50" t="str">
        <x:v>FA_a2gqostv(1).xlsx</x:v>
      </x:c>
      <x:c r="B129" s="50" t="str">
        <x:v>Yes</x:v>
      </x:c>
      <x:c r="C129" s="50" t="str">
        <x:v>Vaxart Inc</x:v>
      </x:c>
      <x:c r="D129" s="50" t="str">
        <x:v>VXRT US</x:v>
      </x:c>
      <x:c r="E129" s="50" t="str">
        <x:v>EUR</x:v>
      </x:c>
      <x:c r="F129" s="50" t="str">
        <x:v>CTL-0107</x:v>
      </x:c>
      <x:c r="G129" s="50" t="n">
        <x:v>2010</x:v>
      </x:c>
      <x:c r="H129" s="86" t="n">
        <x:v>26.4081</x:v>
      </x:c>
      <x:c r="I129" s="86" t="n">
        <x:v>-0.9038</x:v>
      </x:c>
      <x:c r="J129" s="86" t="n">
        <x:v>0.6624</x:v>
      </x:c>
      <x:c r="K129" s="86" t="n">
        <x:v>86.8184</x:v>
      </x:c>
      <x:c r="L129" s="86" t="n">
        <x:v>0</x:v>
      </x:c>
      <x:c r="M129" s="86" t="n">
        <x:v>19.6735</x:v>
      </x:c>
      <x:c r="N129" s="87" t="n">
        <x:v>0.7162</x:v>
      </x:c>
      <x:c r="O129" s="87" t="n">
        <x:v>-3.4224</x:v>
      </x:c>
      <x:c r="P129" s="87" t="n">
        <x:v>0</x:v>
      </x:c>
    </x:row>
    <x:row r="130" ht="18" customHeight="1">
      <x:c r="A130" s="50" t="str">
        <x:v>FA_a2gqostv(1).xlsx</x:v>
      </x:c>
      <x:c r="B130" s="50" t="str">
        <x:v>Yes</x:v>
      </x:c>
      <x:c r="C130" s="50" t="str">
        <x:v>Vaxart Inc</x:v>
      </x:c>
      <x:c r="D130" s="50" t="str">
        <x:v>VXRT US</x:v>
      </x:c>
      <x:c r="E130" s="50" t="str">
        <x:v>EUR</x:v>
      </x:c>
      <x:c r="F130" s="50" t="str">
        <x:v>CTL-0107</x:v>
      </x:c>
      <x:c r="G130" s="50" t="n">
        <x:v>2011</x:v>
      </x:c>
      <x:c r="H130" s="86" t="n">
        <x:v>10.6684</x:v>
      </x:c>
      <x:c r="I130" s="86" t="n">
        <x:v>-6.9649</x:v>
      </x:c>
      <x:c r="J130" s="86" t="n">
        <x:v>-3.2577</x:v>
      </x:c>
      <x:c r="K130" s="86" t="n">
        <x:v>75.5903</x:v>
      </x:c>
      <x:c r="L130" s="86" t="n">
        <x:v>0</x:v>
      </x:c>
      <x:c r="M130" s="86" t="n">
        <x:v>12.7729</x:v>
      </x:c>
      <x:c r="N130" s="87" t="n">
        <x:v>-4.2778</x:v>
      </x:c>
      <x:c r="O130" s="87" t="n">
        <x:v>-65.2851</x:v>
      </x:c>
      <x:c r="P130" s="87" t="n">
        <x:v>0</x:v>
      </x:c>
    </x:row>
    <x:row r="131" ht="18" customHeight="1">
      <x:c r="A131" s="50" t="str">
        <x:v>FA_a2gqostv(1).xlsx</x:v>
      </x:c>
      <x:c r="B131" s="50" t="str">
        <x:v>Yes</x:v>
      </x:c>
      <x:c r="C131" s="50" t="str">
        <x:v>Vaxart Inc</x:v>
      </x:c>
      <x:c r="D131" s="50" t="str">
        <x:v>VXRT US</x:v>
      </x:c>
      <x:c r="E131" s="50" t="str">
        <x:v>EUR</x:v>
      </x:c>
      <x:c r="F131" s="50" t="str">
        <x:v>CTL-0107</x:v>
      </x:c>
      <x:c r="G131" s="50" t="n">
        <x:v>2013</x:v>
      </x:c>
      <x:c r="H131" s="86" t="n">
        <x:v>25.9902</x:v>
      </x:c>
      <x:c r="I131" s="86" t="n">
        <x:v>-12.6857</x:v>
      </x:c>
      <x:c r="J131" s="86" t="n">
        <x:v>-6.8843</x:v>
      </x:c>
      <x:c r="K131" s="86" t="n">
        <x:v>65.9746</x:v>
      </x:c>
      <x:c r="L131" s="86" t="n">
        <x:v>0</x:v>
      </x:c>
      <x:c r="M131" s="86" t="n">
        <x:v>15.393</x:v>
      </x:c>
      <x:c r="N131" s="87"/>
      <x:c r="O131" s="87" t="n">
        <x:v>-48.8095</x:v>
      </x:c>
      <x:c r="P131" s="87" t="n">
        <x:v>0</x:v>
      </x:c>
    </x:row>
    <x:row r="132" ht="18" customHeight="1">
      <x:c r="A132" s="50" t="str">
        <x:v>FA_a2gqostv(1).xlsx</x:v>
      </x:c>
      <x:c r="B132" s="50" t="str">
        <x:v>Yes</x:v>
      </x:c>
      <x:c r="C132" s="50" t="str">
        <x:v>Vaxart Inc</x:v>
      </x:c>
      <x:c r="D132" s="50" t="str">
        <x:v>VXRT US</x:v>
      </x:c>
      <x:c r="E132" s="50" t="str">
        <x:v>EUR</x:v>
      </x:c>
      <x:c r="F132" s="50" t="str">
        <x:v>CTL-0107</x:v>
      </x:c>
      <x:c r="G132" s="50" t="n">
        <x:v>2014</x:v>
      </x:c>
      <x:c r="H132" s="86" t="n">
        <x:v>50.647</x:v>
      </x:c>
      <x:c r="I132" s="86" t="n">
        <x:v>-5.824</x:v>
      </x:c>
      <x:c r="J132" s="86" t="n">
        <x:v>-8.1094</x:v>
      </x:c>
      <x:c r="K132" s="86" t="n">
        <x:v>83.2725</x:v>
      </x:c>
      <x:c r="L132" s="86" t="n">
        <x:v>0</x:v>
      </x:c>
      <x:c r="M132" s="86" t="n">
        <x:v>12.1641</x:v>
      </x:c>
      <x:c r="N132" s="87" t="n">
        <x:v>-11.011</x:v>
      </x:c>
      <x:c r="O132" s="87" t="n">
        <x:v>-11.4993</x:v>
      </x:c>
      <x:c r="P132" s="87" t="n">
        <x:v>0</x:v>
      </x:c>
    </x:row>
    <x:row r="133" ht="18" customHeight="1">
      <x:c r="A133" s="50" t="str">
        <x:v>FA_a2gqostv(1).xlsx</x:v>
      </x:c>
      <x:c r="B133" s="50" t="str">
        <x:v>Yes</x:v>
      </x:c>
      <x:c r="C133" s="50" t="str">
        <x:v>Vaxart Inc</x:v>
      </x:c>
      <x:c r="D133" s="50" t="str">
        <x:v>VXRT US</x:v>
      </x:c>
      <x:c r="E133" s="50" t="str">
        <x:v>EUR</x:v>
      </x:c>
      <x:c r="F133" s="50" t="str">
        <x:v>CTL-0107</x:v>
      </x:c>
      <x:c r="G133" s="50" t="n">
        <x:v>2015</x:v>
      </x:c>
      <x:c r="H133" s="86" t="n">
        <x:v>20.5775</x:v>
      </x:c>
      <x:c r="I133" s="86" t="n">
        <x:v>-1.422</x:v>
      </x:c>
      <x:c r="J133" s="86" t="n">
        <x:v>-15.9769</x:v>
      </x:c>
      <x:c r="K133" s="86" t="n">
        <x:v>71.1916</x:v>
      </x:c>
      <x:c r="L133" s="86" t="n">
        <x:v>0.8966</x:v>
      </x:c>
      <x:c r="M133" s="86" t="n">
        <x:v>16.5624</x:v>
      </x:c>
      <x:c r="N133" s="87" t="n">
        <x:v>-19.7518</x:v>
      </x:c>
      <x:c r="O133" s="87" t="n">
        <x:v>-6.9106</x:v>
      </x:c>
      <x:c r="P133" s="87" t="n">
        <x:v>1.2594</x:v>
      </x:c>
    </x:row>
    <x:row r="134" ht="18" customHeight="1">
      <x:c r="A134" s="50" t="str">
        <x:v>FA_a2gqostv(1).xlsx</x:v>
      </x:c>
      <x:c r="B134" s="50" t="str">
        <x:v>Yes</x:v>
      </x:c>
      <x:c r="C134" s="50" t="str">
        <x:v>Vaxart Inc</x:v>
      </x:c>
      <x:c r="D134" s="50" t="str">
        <x:v>VXRT US</x:v>
      </x:c>
      <x:c r="E134" s="50" t="str">
        <x:v>EUR</x:v>
      </x:c>
      <x:c r="F134" s="50" t="str">
        <x:v>CTL-0107</x:v>
      </x:c>
      <x:c r="G134" s="50" t="n">
        <x:v>2016</x:v>
      </x:c>
      <x:c r="H134" s="86" t="n">
        <x:v>8.3817</x:v>
      </x:c>
      <x:c r="I134" s="86" t="n">
        <x:v>-22.5315</x:v>
      </x:c>
      <x:c r="J134" s="86" t="n">
        <x:v>-22.892</x:v>
      </x:c>
      <x:c r="K134" s="86" t="n">
        <x:v>65.6552</x:v>
      </x:c>
      <x:c r="L134" s="86" t="n">
        <x:v>0.6322</x:v>
      </x:c>
      <x:c r="M134" s="86" t="n">
        <x:v>23.7031</x:v>
      </x:c>
      <x:c r="N134" s="87" t="n">
        <x:v>-33.3991</x:v>
      </x:c>
      <x:c r="O134" s="87" t="n">
        <x:v>-268.8172</x:v>
      </x:c>
      <x:c r="P134" s="87" t="n">
        <x:v>0.9629</x:v>
      </x:c>
    </x:row>
    <x:row r="135" ht="18" customHeight="1">
      <x:c r="A135" s="50" t="str">
        <x:v>FA_a2gqostv(1).xlsx</x:v>
      </x:c>
      <x:c r="B135" s="50" t="str">
        <x:v>Yes</x:v>
      </x:c>
      <x:c r="C135" s="50" t="str">
        <x:v>Vaxart Inc</x:v>
      </x:c>
      <x:c r="D135" s="50" t="str">
        <x:v>VXRT US</x:v>
      </x:c>
      <x:c r="E135" s="50" t="str">
        <x:v>EUR</x:v>
      </x:c>
      <x:c r="F135" s="50" t="str">
        <x:v>CTL-0107</x:v>
      </x:c>
      <x:c r="G135" s="50" t="n">
        <x:v>2017</x:v>
      </x:c>
      <x:c r="H135" s="86" t="n">
        <x:v>8.1687</x:v>
      </x:c>
      <x:c r="I135" s="86" t="n">
        <x:v>-25.2404</x:v>
      </x:c>
      <x:c r="J135" s="86" t="n">
        <x:v>-26.9843</x:v>
      </x:c>
      <x:c r="K135" s="86" t="n">
        <x:v>35.1354</x:v>
      </x:c>
      <x:c r="L135" s="86" t="n">
        <x:v>0.2629</x:v>
      </x:c>
      <x:c r="M135" s="86" t="n">
        <x:v>25.9747</x:v>
      </x:c>
      <x:c r="N135" s="87" t="n">
        <x:v>-52.1277</x:v>
      </x:c>
      <x:c r="O135" s="87" t="n">
        <x:v>-308.9888</x:v>
      </x:c>
      <x:c r="P135" s="87" t="n">
        <x:v>0.7481</x:v>
      </x:c>
    </x:row>
    <x:row r="136" ht="18" customHeight="1">
      <x:c r="A136" s="50" t="str">
        <x:v>FA_a2gqostv(1).xlsx</x:v>
      </x:c>
      <x:c r="B136" s="50" t="str">
        <x:v>Yes</x:v>
      </x:c>
      <x:c r="C136" s="50" t="str">
        <x:v>Vaxart Inc</x:v>
      </x:c>
      <x:c r="D136" s="50" t="str">
        <x:v>VXRT US</x:v>
      </x:c>
      <x:c r="E136" s="50" t="str">
        <x:v>EUR</x:v>
      </x:c>
      <x:c r="F136" s="50" t="str">
        <x:v>CTL-0107</x:v>
      </x:c>
      <x:c r="G136" s="50" t="n">
        <x:v>2018</x:v>
      </x:c>
      <x:c r="H136" s="86" t="n">
        <x:v>3.5246</x:v>
      </x:c>
      <x:c r="I136" s="86" t="n">
        <x:v>-16.7773</x:v>
      </x:c>
      <x:c r="J136" s="86" t="n">
        <x:v>-15.2604</x:v>
      </x:c>
      <x:c r="K136" s="86" t="n">
        <x:v>30.7606</x:v>
      </x:c>
      <x:c r="L136" s="86" t="n">
        <x:v>3.1532</x:v>
      </x:c>
      <x:c r="M136" s="86" t="n">
        <x:v>14.64</x:v>
      </x:c>
      <x:c r="N136" s="87" t="n">
        <x:v>-47.8102</x:v>
      </x:c>
      <x:c r="O136" s="87" t="n">
        <x:v>-476.0038</x:v>
      </x:c>
      <x:c r="P136" s="87" t="n">
        <x:v>10.2507</x:v>
      </x:c>
    </x:row>
    <x:row r="137" ht="18" customHeight="1">
      <x:c r="A137" s="50" t="str">
        <x:v>FA_a2gqostv(1).xlsx</x:v>
      </x:c>
      <x:c r="B137" s="50" t="str">
        <x:v>Yes</x:v>
      </x:c>
      <x:c r="C137" s="50" t="str">
        <x:v>Vaxart Inc</x:v>
      </x:c>
      <x:c r="D137" s="50" t="str">
        <x:v>VXRT US</x:v>
      </x:c>
      <x:c r="E137" s="50" t="str">
        <x:v>EUR</x:v>
      </x:c>
      <x:c r="F137" s="50" t="str">
        <x:v>CTL-0107</x:v>
      </x:c>
      <x:c r="G137" s="50" t="n">
        <x:v>2019</x:v>
      </x:c>
      <x:c r="H137" s="86" t="n">
        <x:v>8.8106</x:v>
      </x:c>
      <x:c r="I137" s="86" t="n">
        <x:v>-8.5703</x:v>
      </x:c>
      <x:c r="J137" s="86" t="n">
        <x:v>-16.6573</x:v>
      </x:c>
      <x:c r="K137" s="86" t="n">
        <x:v>32.9789</x:v>
      </x:c>
      <x:c r="L137" s="86" t="n">
        <x:v>2.0598</x:v>
      </x:c>
      <x:c r="M137" s="86" t="n">
        <x:v>12.9899</x:v>
      </x:c>
      <x:c r="N137" s="87" t="n">
        <x:v>-51.606</x:v>
      </x:c>
      <x:c r="O137" s="87" t="n">
        <x:v>-97.2724</x:v>
      </x:c>
      <x:c r="P137" s="87" t="n">
        <x:v>6.2459</x:v>
      </x:c>
    </x:row>
    <x:row r="138" ht="18" customHeight="1">
      <x:c r="A138" s="50" t="str">
        <x:v>FA_a2gqostv(1).xlsx</x:v>
      </x:c>
      <x:c r="B138" s="50" t="str">
        <x:v>Yes</x:v>
      </x:c>
      <x:c r="C138" s="50" t="str">
        <x:v>Vaxart Inc</x:v>
      </x:c>
      <x:c r="D138" s="50" t="str">
        <x:v>VXRT US</x:v>
      </x:c>
      <x:c r="E138" s="50" t="str">
        <x:v>EUR</x:v>
      </x:c>
      <x:c r="F138" s="50" t="str">
        <x:v>CTL-0107</x:v>
      </x:c>
      <x:c r="G138" s="50" t="n">
        <x:v>2020</x:v>
      </x:c>
      <x:c r="H138" s="86" t="n">
        <x:v>3.5491</x:v>
      </x:c>
      <x:c r="I138" s="86" t="n">
        <x:v>-27.2097</x:v>
      </x:c>
      <x:c r="J138" s="86" t="n">
        <x:v>-28.2633</x:v>
      </x:c>
      <x:c r="K138" s="86" t="n">
        <x:v>124.8115</x:v>
      </x:c>
      <x:c r="L138" s="86" t="n">
        <x:v>5.8961</x:v>
      </x:c>
      <x:c r="M138" s="86" t="n">
        <x:v>17.4237</x:v>
      </x:c>
      <x:c r="N138" s="87" t="n">
        <x:v>-33.9848</x:v>
      </x:c>
      <x:c r="O138" s="87" t="n">
        <x:v>-766.6584</x:v>
      </x:c>
      <x:c r="P138" s="87" t="n">
        <x:v>4.724</x:v>
      </x:c>
    </x:row>
    <x:row r="139" ht="18" customHeight="1">
      <x:c r="A139" s="50" t="str">
        <x:v>FA_a2gqostv(1).xlsx</x:v>
      </x:c>
      <x:c r="B139" s="50" t="str">
        <x:v>Yes</x:v>
      </x:c>
      <x:c r="C139" s="50" t="str">
        <x:v>Vaxart Inc</x:v>
      </x:c>
      <x:c r="D139" s="50" t="str">
        <x:v>VXRT US</x:v>
      </x:c>
      <x:c r="E139" s="50" t="str">
        <x:v>EUR</x:v>
      </x:c>
      <x:c r="F139" s="50" t="str">
        <x:v>CTL-0107</x:v>
      </x:c>
      <x:c r="G139" s="50" t="n">
        <x:v>2021</x:v>
      </x:c>
      <x:c r="H139" s="86" t="n">
        <x:v>0.7546</x:v>
      </x:c>
      <x:c r="I139" s="86" t="n">
        <x:v>-59.0035</x:v>
      </x:c>
      <x:c r="J139" s="86" t="n">
        <x:v>-59.6152</x:v>
      </x:c>
      <x:c r="K139" s="86" t="n">
        <x:v>194.2456</x:v>
      </x:c>
      <x:c r="L139" s="86" t="n">
        <x:v>11.4246</x:v>
      </x:c>
      <x:c r="M139" s="86" t="n">
        <x:v>41.24</x:v>
      </x:c>
      <x:c r="N139" s="87" t="n">
        <x:v>-37.7097</x:v>
      </x:c>
      <x:c r="O139" s="87" t="n">
        <x:v>-7819.1704</x:v>
      </x:c>
      <x:c r="P139" s="87" t="n">
        <x:v>5.8815</x:v>
      </x:c>
    </x:row>
    <x:row r="140" ht="18" customHeight="1">
      <x:c r="A140" s="50" t="str">
        <x:v>FA_a2gqostv(1).xlsx</x:v>
      </x:c>
      <x:c r="B140" s="50" t="str">
        <x:v>Yes</x:v>
      </x:c>
      <x:c r="C140" s="50" t="str">
        <x:v>Vaxart Inc</x:v>
      </x:c>
      <x:c r="D140" s="50" t="str">
        <x:v>VXRT US</x:v>
      </x:c>
      <x:c r="E140" s="50" t="str">
        <x:v>EUR</x:v>
      </x:c>
      <x:c r="F140" s="50" t="str">
        <x:v>CTL-0107</x:v>
      </x:c>
      <x:c r="G140" s="50" t="n">
        <x:v>2022</x:v>
      </x:c>
      <x:c r="H140" s="86" t="n">
        <x:v>0.1018</x:v>
      </x:c>
      <x:c r="I140" s="86" t="n">
        <x:v>-104.9852</x:v>
      </x:c>
      <x:c r="J140" s="86" t="n">
        <x:v>-102.535</x:v>
      </x:c>
      <x:c r="K140" s="86" t="n">
        <x:v>143.6346</x:v>
      </x:c>
      <x:c r="L140" s="86" t="n">
        <x:v>20.2642</x:v>
      </x:c>
      <x:c r="M140" s="86" t="n">
        <x:v>77.1253</x:v>
      </x:c>
      <x:c r="N140" s="87" t="n">
        <x:v>-57.4686</x:v>
      </x:c>
      <x:c r="O140" s="87" t="n">
        <x:v>-103114.9533</x:v>
      </x:c>
      <x:c r="P140" s="87" t="n">
        <x:v>14.1082</x:v>
      </x:c>
    </x:row>
    <x:row r="141" ht="18" customHeight="1">
      <x:c r="A141" s="50" t="str">
        <x:v>FA_a2gqostv(1).xlsx</x:v>
      </x:c>
      <x:c r="B141" s="50" t="str">
        <x:v>Yes</x:v>
      </x:c>
      <x:c r="C141" s="50" t="str">
        <x:v>Vaxart Inc</x:v>
      </x:c>
      <x:c r="D141" s="50" t="str">
        <x:v>VXRT US</x:v>
      </x:c>
      <x:c r="E141" s="50" t="str">
        <x:v>EUR</x:v>
      </x:c>
      <x:c r="F141" s="50" t="str">
        <x:v>CTL-0107</x:v>
      </x:c>
      <x:c r="G141" s="50" t="n">
        <x:v>2023</x:v>
      </x:c>
      <x:c r="H141" s="86" t="n">
        <x:v>6.8243</x:v>
      </x:c>
      <x:c r="I141" s="86" t="n">
        <x:v>-77.0817</x:v>
      </x:c>
      <x:c r="J141" s="86" t="n">
        <x:v>-76.266</x:v>
      </x:c>
      <x:c r="K141" s="86" t="n">
        <x:v>82.9989</x:v>
      </x:c>
      <x:c r="L141" s="86" t="n">
        <x:v>18.1562</x:v>
      </x:c>
      <x:c r="M141" s="86" t="n">
        <x:v>63.0197</x:v>
      </x:c>
      <x:c r="N141" s="87" t="n">
        <x:v>-67.1329</x:v>
      </x:c>
      <x:c r="O141" s="87" t="n">
        <x:v>-1129.5162</x:v>
      </x:c>
      <x:c r="P141" s="87" t="n">
        <x:v>21.8752</x:v>
      </x:c>
    </x:row>
    <x:row r="142" ht="18" customHeight="1">
      <x:c r="A142" s="50" t="str">
        <x:v>FA_a2gqostv(1).xlsx</x:v>
      </x:c>
      <x:c r="B142" s="50" t="str">
        <x:v>Yes</x:v>
      </x:c>
      <x:c r="C142" s="50" t="str">
        <x:v>Vaxart Inc</x:v>
      </x:c>
      <x:c r="D142" s="50" t="str">
        <x:v>VXRT US</x:v>
      </x:c>
      <x:c r="E142" s="50" t="str">
        <x:v>EUR</x:v>
      </x:c>
      <x:c r="F142" s="50" t="str">
        <x:v>CTL-0107</x:v>
      </x:c>
      <x:c r="G142" s="50" t="n">
        <x:v>2024</x:v>
      </x:c>
      <x:c r="H142" s="86" t="n">
        <x:v>26.5375</x:v>
      </x:c>
      <x:c r="I142" s="86" t="n">
        <x:v>-61.298</x:v>
      </x:c>
      <x:c r="J142" s="86" t="n">
        <x:v>-61.9037</x:v>
      </x:c>
      <x:c r="K142" s="86" t="n">
        <x:v>160.7779</x:v>
      </x:c>
      <x:c r="L142" s="86" t="n">
        <x:v>16.935</x:v>
      </x:c>
      <x:c r="M142" s="86" t="n">
        <x:v>68.6213</x:v>
      </x:c>
      <x:c r="N142" s="87" t="n">
        <x:v>-51.8537</x:v>
      </x:c>
      <x:c r="O142" s="87" t="n">
        <x:v>-230.9861</x:v>
      </x:c>
      <x:c r="P142" s="87" t="n">
        <x:v>10.5331</x:v>
      </x:c>
    </x:row>
    <x:row r="143" ht="18" customHeight="1">
      <x:c r="A143" s="50" t="str">
        <x:v>FA_a2gqostv(1).xlsx</x:v>
      </x:c>
      <x:c r="B143" s="50" t="str">
        <x:v>Yes</x:v>
      </x:c>
      <x:c r="C143" s="50" t="str">
        <x:v>Vaxart Inc</x:v>
      </x:c>
      <x:c r="D143" s="50" t="str">
        <x:v>VXRT US</x:v>
      </x:c>
      <x:c r="E143" s="50" t="str">
        <x:v>EUR</x:v>
      </x:c>
      <x:c r="F143" s="50" t="str">
        <x:v>CTL-0107</x:v>
      </x:c>
      <x:c r="G143" s="50" t="n">
        <x:v>2025</x:v>
      </x:c>
      <x:c r="H143" s="86" t="n">
        <x:v>210.2985</x:v>
      </x:c>
      <x:c r="I143" s="86" t="n">
        <x:v>16.0203</x:v>
      </x:c>
      <x:c r="J143" s="86" t="n">
        <x:v>14.4718</x:v>
      </x:c>
      <x:c r="K143" s="86" t="n">
        <x:v>158.554</x:v>
      </x:c>
      <x:c r="L143" s="86" t="n">
        <x:v>7.6559</x:v>
      </x:c>
      <x:c r="M143" s="86" t="n">
        <x:v>178.6711</x:v>
      </x:c>
      <x:c r="N143" s="87" t="n">
        <x:v>9.2644</x:v>
      </x:c>
      <x:c r="O143" s="87" t="n">
        <x:v>7.6179</x:v>
      </x:c>
      <x:c r="P143" s="87" t="n">
        <x:v>4.8286</x:v>
      </x:c>
    </x:row>
    <x:row r="144" ht="18" customHeight="1">
      <x:c r="A144" s="50" t="str">
        <x:v>FA_bcsk4j2m.xlsx</x:v>
      </x:c>
      <x:c r="B144" s="50" t="str">
        <x:v>Yes</x:v>
      </x:c>
      <x:c r="C144" s="50" t="str">
        <x:v>Ipsen SA</x:v>
      </x:c>
      <x:c r="D144" s="50" t="str">
        <x:v>IPN FP</x:v>
      </x:c>
      <x:c r="E144" s="50" t="str">
        <x:v>EUR</x:v>
      </x:c>
      <x:c r="F144" s="50" t="str">
        <x:v>CTL-0281</x:v>
      </x:c>
      <x:c r="G144" s="50" t="n">
        <x:v>2006</x:v>
      </x:c>
      <x:c r="H144" s="86"/>
      <x:c r="I144" s="86"/>
      <x:c r="J144" s="86"/>
      <x:c r="K144" s="86" t="n">
        <x:v>1214.273</x:v>
      </x:c>
      <x:c r="L144" s="86" t="n">
        <x:v>14.975</x:v>
      </x:c>
      <x:c r="M144" s="86"/>
      <x:c r="N144" s="87" t="n">
        <x:v>13.3538</x:v>
      </x:c>
      <x:c r="O144" s="87"/>
      <x:c r="P144" s="87" t="n">
        <x:v>1.2332</x:v>
      </x:c>
    </x:row>
    <x:row r="145" ht="18" customHeight="1">
      <x:c r="A145" s="50" t="str">
        <x:v>FA_bcsk4j2m.xlsx</x:v>
      </x:c>
      <x:c r="B145" s="50" t="str">
        <x:v>Yes</x:v>
      </x:c>
      <x:c r="C145" s="50" t="str">
        <x:v>Ipsen SA</x:v>
      </x:c>
      <x:c r="D145" s="50" t="str">
        <x:v>IPN FP</x:v>
      </x:c>
      <x:c r="E145" s="50" t="str">
        <x:v>EUR</x:v>
      </x:c>
      <x:c r="F145" s="50" t="str">
        <x:v>CTL-0281</x:v>
      </x:c>
      <x:c r="G145" s="50" t="n">
        <x:v>2007</x:v>
      </x:c>
      <x:c r="H145" s="86"/>
      <x:c r="I145" s="86"/>
      <x:c r="J145" s="86"/>
      <x:c r="K145" s="86" t="n">
        <x:v>1322.922</x:v>
      </x:c>
      <x:c r="L145" s="86" t="n">
        <x:v>19.746</x:v>
      </x:c>
      <x:c r="M145" s="86"/>
      <x:c r="N145" s="87" t="n">
        <x:v>11.8722</x:v>
      </x:c>
      <x:c r="O145" s="87"/>
      <x:c r="P145" s="87" t="n">
        <x:v>1.4926</x:v>
      </x:c>
    </x:row>
    <x:row r="146" ht="18" customHeight="1">
      <x:c r="A146" s="50" t="str">
        <x:v>FA_bcsk4j2m.xlsx</x:v>
      </x:c>
      <x:c r="B146" s="50" t="str">
        <x:v>Yes</x:v>
      </x:c>
      <x:c r="C146" s="50" t="str">
        <x:v>Ipsen SA</x:v>
      </x:c>
      <x:c r="D146" s="50" t="str">
        <x:v>IPN FP</x:v>
      </x:c>
      <x:c r="E146" s="50" t="str">
        <x:v>EUR</x:v>
      </x:c>
      <x:c r="F146" s="50" t="str">
        <x:v>CTL-0281</x:v>
      </x:c>
      <x:c r="G146" s="50" t="n">
        <x:v>2008</x:v>
      </x:c>
      <x:c r="H146" s="86"/>
      <x:c r="I146" s="86"/>
      <x:c r="J146" s="86"/>
      <x:c r="K146" s="86" t="n">
        <x:v>1564.418</x:v>
      </x:c>
      <x:c r="L146" s="86" t="n">
        <x:v>173.339</x:v>
      </x:c>
      <x:c r="M146" s="86"/>
      <x:c r="N146" s="87" t="n">
        <x:v>10.1521</x:v>
      </x:c>
      <x:c r="O146" s="87"/>
      <x:c r="P146" s="87" t="n">
        <x:v>11.0801</x:v>
      </x:c>
    </x:row>
    <x:row r="147" ht="18" customHeight="1">
      <x:c r="A147" s="50" t="str">
        <x:v>FA_bcsk4j2m.xlsx</x:v>
      </x:c>
      <x:c r="B147" s="50" t="str">
        <x:v>Yes</x:v>
      </x:c>
      <x:c r="C147" s="50" t="str">
        <x:v>Ipsen SA</x:v>
      </x:c>
      <x:c r="D147" s="50" t="str">
        <x:v>IPN FP</x:v>
      </x:c>
      <x:c r="E147" s="50" t="str">
        <x:v>EUR</x:v>
      </x:c>
      <x:c r="F147" s="50" t="str">
        <x:v>CTL-0281</x:v>
      </x:c>
      <x:c r="G147" s="50" t="n">
        <x:v>2009</x:v>
      </x:c>
      <x:c r="H147" s="86" t="n">
        <x:v>1112.383</x:v>
      </x:c>
      <x:c r="I147" s="86" t="n">
        <x:v>172.47</x:v>
      </x:c>
      <x:c r="J147" s="86" t="n">
        <x:v>156.584</x:v>
      </x:c>
      <x:c r="K147" s="86" t="n">
        <x:v>1576.868</x:v>
      </x:c>
      <x:c r="L147" s="86" t="n">
        <x:v>32.995</x:v>
      </x:c>
      <x:c r="M147" s="86" t="n">
        <x:v>197.293</x:v>
      </x:c>
      <x:c r="N147" s="87" t="n">
        <x:v>9.9694</x:v>
      </x:c>
      <x:c r="O147" s="87" t="n">
        <x:v>15.5046</x:v>
      </x:c>
      <x:c r="P147" s="87" t="n">
        <x:v>2.0924</x:v>
      </x:c>
    </x:row>
    <x:row r="148" ht="18" customHeight="1">
      <x:c r="A148" s="50" t="str">
        <x:v>FA_bcsk4j2m.xlsx</x:v>
      </x:c>
      <x:c r="B148" s="50" t="str">
        <x:v>Yes</x:v>
      </x:c>
      <x:c r="C148" s="50" t="str">
        <x:v>Ipsen SA</x:v>
      </x:c>
      <x:c r="D148" s="50" t="str">
        <x:v>IPN FP</x:v>
      </x:c>
      <x:c r="E148" s="50" t="str">
        <x:v>EUR</x:v>
      </x:c>
      <x:c r="F148" s="50" t="str">
        <x:v>CTL-0281</x:v>
      </x:c>
      <x:c r="G148" s="50" t="n">
        <x:v>2010</x:v>
      </x:c>
      <x:c r="H148" s="86" t="n">
        <x:v>1170.298</x:v>
      </x:c>
      <x:c r="I148" s="86" t="n">
        <x:v>223.903</x:v>
      </x:c>
      <x:c r="J148" s="86" t="n">
        <x:v>95.271</x:v>
      </x:c>
      <x:c r="K148" s="86" t="n">
        <x:v>1678.194</x:v>
      </x:c>
      <x:c r="L148" s="86" t="n">
        <x:v>22.097</x:v>
      </x:c>
      <x:c r="M148" s="86" t="n">
        <x:v>214.033</x:v>
      </x:c>
      <x:c r="N148" s="87" t="n">
        <x:v>5.8537</x:v>
      </x:c>
      <x:c r="O148" s="87" t="n">
        <x:v>19.1321</x:v>
      </x:c>
      <x:c r="P148" s="87" t="n">
        <x:v>1.3167</x:v>
      </x:c>
    </x:row>
    <x:row r="149" ht="18" customHeight="1">
      <x:c r="A149" s="50" t="str">
        <x:v>FA_bcsk4j2m.xlsx</x:v>
      </x:c>
      <x:c r="B149" s="50" t="str">
        <x:v>Yes</x:v>
      </x:c>
      <x:c r="C149" s="50" t="str">
        <x:v>Ipsen SA</x:v>
      </x:c>
      <x:c r="D149" s="50" t="str">
        <x:v>IPN FP</x:v>
      </x:c>
      <x:c r="E149" s="50" t="str">
        <x:v>EUR</x:v>
      </x:c>
      <x:c r="F149" s="50" t="str">
        <x:v>CTL-0281</x:v>
      </x:c>
      <x:c r="G149" s="50" t="n">
        <x:v>2011</x:v>
      </x:c>
      <x:c r="H149" s="86" t="n">
        <x:v>1210.17</x:v>
      </x:c>
      <x:c r="I149" s="86" t="n">
        <x:v>194.433</x:v>
      </x:c>
      <x:c r="J149" s="86" t="n">
        <x:v>0.424</x:v>
      </x:c>
      <x:c r="K149" s="86" t="n">
        <x:v>1633.391</x:v>
      </x:c>
      <x:c r="L149" s="86" t="n">
        <x:v>22.718</x:v>
      </x:c>
      <x:c r="M149" s="86" t="n">
        <x:v>234.61</x:v>
      </x:c>
      <x:c r="N149" s="87" t="n">
        <x:v>0.0256</x:v>
      </x:c>
      <x:c r="O149" s="87" t="n">
        <x:v>16.0666</x:v>
      </x:c>
      <x:c r="P149" s="87" t="n">
        <x:v>1.3908</x:v>
      </x:c>
    </x:row>
    <x:row r="150" ht="18" customHeight="1">
      <x:c r="A150" s="50" t="str">
        <x:v>FA_bcsk4j2m.xlsx</x:v>
      </x:c>
      <x:c r="B150" s="50" t="str">
        <x:v>Yes</x:v>
      </x:c>
      <x:c r="C150" s="50" t="str">
        <x:v>Ipsen SA</x:v>
      </x:c>
      <x:c r="D150" s="50" t="str">
        <x:v>IPN FP</x:v>
      </x:c>
      <x:c r="E150" s="50" t="str">
        <x:v>EUR</x:v>
      </x:c>
      <x:c r="F150" s="50" t="str">
        <x:v>CTL-0281</x:v>
      </x:c>
      <x:c r="G150" s="50" t="n">
        <x:v>2012</x:v>
      </x:c>
      <x:c r="H150" s="86" t="n">
        <x:v>1277.405</x:v>
      </x:c>
      <x:c r="I150" s="86" t="n">
        <x:v>195.829</x:v>
      </x:c>
      <x:c r="J150" s="86" t="n">
        <x:v>-27.932</x:v>
      </x:c>
      <x:c r="K150" s="86" t="n">
        <x:v>1561.874</x:v>
      </x:c>
      <x:c r="L150" s="86" t="n">
        <x:v>23.667</x:v>
      </x:c>
      <x:c r="M150" s="86" t="n">
        <x:v>248.154</x:v>
      </x:c>
      <x:c r="N150" s="87" t="n">
        <x:v>-1.7483</x:v>
      </x:c>
      <x:c r="O150" s="87" t="n">
        <x:v>15.3302</x:v>
      </x:c>
      <x:c r="P150" s="87" t="n">
        <x:v>1.5153</x:v>
      </x:c>
    </x:row>
    <x:row r="151" ht="18" customHeight="1">
      <x:c r="A151" s="50" t="str">
        <x:v>FA_bcsk4j2m.xlsx</x:v>
      </x:c>
      <x:c r="B151" s="50" t="str">
        <x:v>Yes</x:v>
      </x:c>
      <x:c r="C151" s="50" t="str">
        <x:v>Ipsen SA</x:v>
      </x:c>
      <x:c r="D151" s="50" t="str">
        <x:v>IPN FP</x:v>
      </x:c>
      <x:c r="E151" s="50" t="str">
        <x:v>EUR</x:v>
      </x:c>
      <x:c r="F151" s="50" t="str">
        <x:v>CTL-0281</x:v>
      </x:c>
      <x:c r="G151" s="50" t="n">
        <x:v>2013</x:v>
      </x:c>
      <x:c r="H151" s="86" t="n">
        <x:v>1281.8</x:v>
      </x:c>
      <x:c r="I151" s="86" t="n">
        <x:v>228</x:v>
      </x:c>
      <x:c r="J151" s="86" t="n">
        <x:v>152.5</x:v>
      </x:c>
      <x:c r="K151" s="86" t="n">
        <x:v>1565.3</x:v>
      </x:c>
      <x:c r="L151" s="86" t="n">
        <x:v>25.2</x:v>
      </x:c>
      <x:c r="M151" s="86" t="n">
        <x:v>195.8</x:v>
      </x:c>
      <x:c r="N151" s="87" t="n">
        <x:v>9.7532</x:v>
      </x:c>
      <x:c r="O151" s="87" t="n">
        <x:v>17.7875</x:v>
      </x:c>
      <x:c r="P151" s="87" t="n">
        <x:v>1.6099</x:v>
      </x:c>
    </x:row>
    <x:row r="152" ht="18" customHeight="1">
      <x:c r="A152" s="50" t="str">
        <x:v>FA_bcsk4j2m.xlsx</x:v>
      </x:c>
      <x:c r="B152" s="50" t="str">
        <x:v>Yes</x:v>
      </x:c>
      <x:c r="C152" s="50" t="str">
        <x:v>Ipsen SA</x:v>
      </x:c>
      <x:c r="D152" s="50" t="str">
        <x:v>IPN FP</x:v>
      </x:c>
      <x:c r="E152" s="50" t="str">
        <x:v>EUR</x:v>
      </x:c>
      <x:c r="F152" s="50" t="str">
        <x:v>CTL-0281</x:v>
      </x:c>
      <x:c r="G152" s="50" t="n">
        <x:v>2014</x:v>
      </x:c>
      <x:c r="H152" s="86" t="n">
        <x:v>1332.4</x:v>
      </x:c>
      <x:c r="I152" s="86" t="n">
        <x:v>260.5</x:v>
      </x:c>
      <x:c r="J152" s="86" t="n">
        <x:v>153.5</x:v>
      </x:c>
      <x:c r="K152" s="86" t="n">
        <x:v>1713.3</x:v>
      </x:c>
      <x:c r="L152" s="86" t="n">
        <x:v>25.2</x:v>
      </x:c>
      <x:c r="M152" s="86" t="n">
        <x:v>186.9</x:v>
      </x:c>
      <x:c r="N152" s="87" t="n">
        <x:v>9.3638</x:v>
      </x:c>
      <x:c r="O152" s="87" t="n">
        <x:v>19.5512</x:v>
      </x:c>
      <x:c r="P152" s="87" t="n">
        <x:v>1.4708</x:v>
      </x:c>
    </x:row>
    <x:row r="153" ht="18" customHeight="1">
      <x:c r="A153" s="50" t="str">
        <x:v>FA_bcsk4j2m.xlsx</x:v>
      </x:c>
      <x:c r="B153" s="50" t="str">
        <x:v>Yes</x:v>
      </x:c>
      <x:c r="C153" s="50" t="str">
        <x:v>Ipsen SA</x:v>
      </x:c>
      <x:c r="D153" s="50" t="str">
        <x:v>IPN FP</x:v>
      </x:c>
      <x:c r="E153" s="50" t="str">
        <x:v>EUR</x:v>
      </x:c>
      <x:c r="F153" s="50" t="str">
        <x:v>CTL-0281</x:v>
      </x:c>
      <x:c r="G153" s="50" t="n">
        <x:v>2015</x:v>
      </x:c>
      <x:c r="H153" s="86" t="n">
        <x:v>1520.2</x:v>
      </x:c>
      <x:c r="I153" s="86" t="n">
        <x:v>322.5</x:v>
      </x:c>
      <x:c r="J153" s="86" t="n">
        <x:v>189.9</x:v>
      </x:c>
      <x:c r="K153" s="86" t="n">
        <x:v>1938</x:v>
      </x:c>
      <x:c r="L153" s="86" t="n">
        <x:v>39.2</x:v>
      </x:c>
      <x:c r="M153" s="86" t="n">
        <x:v>192.6</x:v>
      </x:c>
      <x:c r="N153" s="87" t="n">
        <x:v>10.4018</x:v>
      </x:c>
      <x:c r="O153" s="87" t="n">
        <x:v>21.2143</x:v>
      </x:c>
      <x:c r="P153" s="87" t="n">
        <x:v>2.0227</x:v>
      </x:c>
    </x:row>
    <x:row r="154" ht="18" customHeight="1">
      <x:c r="A154" s="50" t="str">
        <x:v>FA_bcsk4j2m.xlsx</x:v>
      </x:c>
      <x:c r="B154" s="50" t="str">
        <x:v>Yes</x:v>
      </x:c>
      <x:c r="C154" s="50" t="str">
        <x:v>Ipsen SA</x:v>
      </x:c>
      <x:c r="D154" s="50" t="str">
        <x:v>IPN FP</x:v>
      </x:c>
      <x:c r="E154" s="50" t="str">
        <x:v>EUR</x:v>
      </x:c>
      <x:c r="F154" s="50" t="str">
        <x:v>CTL-0281</x:v>
      </x:c>
      <x:c r="G154" s="50" t="n">
        <x:v>2016</x:v>
      </x:c>
      <x:c r="H154" s="86" t="n">
        <x:v>1671.2</x:v>
      </x:c>
      <x:c r="I154" s="86" t="n">
        <x:v>403.9553</x:v>
      </x:c>
      <x:c r="J154" s="86" t="n">
        <x:v>225.9</x:v>
      </x:c>
      <x:c r="K154" s="86" t="n">
        <x:v>2423.5</x:v>
      </x:c>
      <x:c r="L154" s="86" t="n">
        <x:v>358.2</x:v>
      </x:c>
      <x:c r="M154" s="86" t="n">
        <x:v>231.3</x:v>
      </x:c>
      <x:c r="N154" s="87" t="n">
        <x:v>10.3588</x:v>
      </x:c>
      <x:c r="O154" s="87" t="n">
        <x:v>24.1716</x:v>
      </x:c>
      <x:c r="P154" s="87" t="n">
        <x:v>14.7803</x:v>
      </x:c>
    </x:row>
    <x:row r="155" ht="18" customHeight="1">
      <x:c r="A155" s="50" t="str">
        <x:v>FA_bcsk4j2m.xlsx</x:v>
      </x:c>
      <x:c r="B155" s="50" t="str">
        <x:v>Yes</x:v>
      </x:c>
      <x:c r="C155" s="50" t="str">
        <x:v>Ipsen SA</x:v>
      </x:c>
      <x:c r="D155" s="50" t="str">
        <x:v>IPN FP</x:v>
      </x:c>
      <x:c r="E155" s="50" t="str">
        <x:v>EUR</x:v>
      </x:c>
      <x:c r="F155" s="50" t="str">
        <x:v>CTL-0281</x:v>
      </x:c>
      <x:c r="G155" s="50" t="n">
        <x:v>2017</x:v>
      </x:c>
      <x:c r="H155" s="86" t="n">
        <x:v>2011.7</x:v>
      </x:c>
      <x:c r="I155" s="86" t="n">
        <x:v>381.6789</x:v>
      </x:c>
      <x:c r="J155" s="86" t="n">
        <x:v>272.3</x:v>
      </x:c>
      <x:c r="K155" s="86" t="n">
        <x:v>3072</x:v>
      </x:c>
      <x:c r="L155" s="86" t="n">
        <x:v>693</x:v>
      </x:c>
      <x:c r="M155" s="86" t="n">
        <x:v>265.8</x:v>
      </x:c>
      <x:c r="N155" s="87" t="n">
        <x:v>9.9099</x:v>
      </x:c>
      <x:c r="O155" s="87" t="n">
        <x:v>18.973</x:v>
      </x:c>
      <x:c r="P155" s="87" t="n">
        <x:v>22.5586</x:v>
      </x:c>
    </x:row>
    <x:row r="156" ht="18" customHeight="1">
      <x:c r="A156" s="50" t="str">
        <x:v>FA_bcsk4j2m.xlsx</x:v>
      </x:c>
      <x:c r="B156" s="50" t="str">
        <x:v>Yes</x:v>
      </x:c>
      <x:c r="C156" s="50" t="str">
        <x:v>Ipsen SA</x:v>
      </x:c>
      <x:c r="D156" s="50" t="str">
        <x:v>IPN FP</x:v>
      </x:c>
      <x:c r="E156" s="50" t="str">
        <x:v>EUR</x:v>
      </x:c>
      <x:c r="F156" s="50" t="str">
        <x:v>CTL-0281</x:v>
      </x:c>
      <x:c r="G156" s="50" t="n">
        <x:v>2018</x:v>
      </x:c>
      <x:c r="H156" s="86" t="n">
        <x:v>2348.4</x:v>
      </x:c>
      <x:c r="I156" s="86" t="n">
        <x:v>571.3459</x:v>
      </x:c>
      <x:c r="J156" s="86" t="n">
        <x:v>389.5</x:v>
      </x:c>
      <x:c r="K156" s="86" t="n">
        <x:v>3377.4</x:v>
      </x:c>
      <x:c r="L156" s="86" t="n">
        <x:v>587.4</x:v>
      </x:c>
      <x:c r="M156" s="86" t="n">
        <x:v>302.1</x:v>
      </x:c>
      <x:c r="N156" s="87" t="n">
        <x:v>12.0786</x:v>
      </x:c>
      <x:c r="O156" s="87" t="n">
        <x:v>24.3292</x:v>
      </x:c>
      <x:c r="P156" s="87" t="n">
        <x:v>17.3921</x:v>
      </x:c>
    </x:row>
    <x:row r="157" ht="18" customHeight="1">
      <x:c r="A157" s="50" t="str">
        <x:v>FA_bcsk4j2m.xlsx</x:v>
      </x:c>
      <x:c r="B157" s="50" t="str">
        <x:v>Yes</x:v>
      </x:c>
      <x:c r="C157" s="50" t="str">
        <x:v>Ipsen SA</x:v>
      </x:c>
      <x:c r="D157" s="50" t="str">
        <x:v>IPN FP</x:v>
      </x:c>
      <x:c r="E157" s="50" t="str">
        <x:v>EUR</x:v>
      </x:c>
      <x:c r="F157" s="50" t="str">
        <x:v>CTL-0281</x:v>
      </x:c>
      <x:c r="G157" s="50" t="n">
        <x:v>2019</x:v>
      </x:c>
      <x:c r="H157" s="86" t="n">
        <x:v>2692.8</x:v>
      </x:c>
      <x:c r="I157" s="86" t="n">
        <x:v>698.9</x:v>
      </x:c>
      <x:c r="J157" s="86" t="n">
        <x:v>-50.7</x:v>
      </x:c>
      <x:c r="K157" s="86" t="n">
        <x:v>4306.9</x:v>
      </x:c>
      <x:c r="L157" s="86" t="n">
        <x:v>1469.4</x:v>
      </x:c>
      <x:c r="M157" s="86" t="n">
        <x:v>388.8</x:v>
      </x:c>
      <x:c r="N157" s="87" t="n">
        <x:v>-1.3196</x:v>
      </x:c>
      <x:c r="O157" s="87" t="n">
        <x:v>25.9544</x:v>
      </x:c>
      <x:c r="P157" s="87" t="n">
        <x:v>34.1173</x:v>
      </x:c>
    </x:row>
    <x:row r="158" ht="18" customHeight="1">
      <x:c r="A158" s="50" t="str">
        <x:v>FA_bcsk4j2m.xlsx</x:v>
      </x:c>
      <x:c r="B158" s="50" t="str">
        <x:v>Yes</x:v>
      </x:c>
      <x:c r="C158" s="50" t="str">
        <x:v>Ipsen SA</x:v>
      </x:c>
      <x:c r="D158" s="50" t="str">
        <x:v>IPN FP</x:v>
      </x:c>
      <x:c r="E158" s="50" t="str">
        <x:v>EUR</x:v>
      </x:c>
      <x:c r="F158" s="50" t="str">
        <x:v>CTL-0281</x:v>
      </x:c>
      <x:c r="G158" s="50" t="n">
        <x:v>2020</x:v>
      </x:c>
      <x:c r="H158" s="86" t="n">
        <x:v>2686.2</x:v>
      </x:c>
      <x:c r="I158" s="86" t="n">
        <x:v>742.9</x:v>
      </x:c>
      <x:c r="J158" s="86" t="n">
        <x:v>548</x:v>
      </x:c>
      <x:c r="K158" s="86" t="n">
        <x:v>4317.2</x:v>
      </x:c>
      <x:c r="L158" s="86" t="n">
        <x:v>1168.2</x:v>
      </x:c>
      <x:c r="M158" s="86" t="n">
        <x:v>405.6</x:v>
      </x:c>
      <x:c r="N158" s="87" t="n">
        <x:v>12.7086</x:v>
      </x:c>
      <x:c r="O158" s="87" t="n">
        <x:v>27.6562</x:v>
      </x:c>
      <x:c r="P158" s="87" t="n">
        <x:v>27.0592</x:v>
      </x:c>
    </x:row>
    <x:row r="159" ht="18" customHeight="1">
      <x:c r="A159" s="50" t="str">
        <x:v>FA_bcsk4j2m.xlsx</x:v>
      </x:c>
      <x:c r="B159" s="50" t="str">
        <x:v>Yes</x:v>
      </x:c>
      <x:c r="C159" s="50" t="str">
        <x:v>Ipsen SA</x:v>
      </x:c>
      <x:c r="D159" s="50" t="str">
        <x:v>IPN FP</x:v>
      </x:c>
      <x:c r="E159" s="50" t="str">
        <x:v>EUR</x:v>
      </x:c>
      <x:c r="F159" s="50" t="str">
        <x:v>CTL-0281</x:v>
      </x:c>
      <x:c r="G159" s="50" t="n">
        <x:v>2021</x:v>
      </x:c>
      <x:c r="H159" s="86" t="n">
        <x:v>2748.6</x:v>
      </x:c>
      <x:c r="I159" s="86" t="n">
        <x:v>903.7</x:v>
      </x:c>
      <x:c r="J159" s="86" t="n">
        <x:v>646.6</x:v>
      </x:c>
      <x:c r="K159" s="86" t="n">
        <x:v>4990.5</x:v>
      </x:c>
      <x:c r="L159" s="86" t="n">
        <x:v>786.6</x:v>
      </x:c>
      <x:c r="M159" s="86" t="n">
        <x:v>424.4</x:v>
      </x:c>
      <x:c r="N159" s="87" t="n">
        <x:v>13.8939</x:v>
      </x:c>
      <x:c r="O159" s="87" t="n">
        <x:v>32.8786</x:v>
      </x:c>
      <x:c r="P159" s="87" t="n">
        <x:v>15.7619</x:v>
      </x:c>
    </x:row>
    <x:row r="160" ht="18" customHeight="1">
      <x:c r="A160" s="50" t="str">
        <x:v>FA_bcsk4j2m.xlsx</x:v>
      </x:c>
      <x:c r="B160" s="50" t="str">
        <x:v>Yes</x:v>
      </x:c>
      <x:c r="C160" s="50" t="str">
        <x:v>Ipsen SA</x:v>
      </x:c>
      <x:c r="D160" s="50" t="str">
        <x:v>IPN FP</x:v>
      </x:c>
      <x:c r="E160" s="50" t="str">
        <x:v>EUR</x:v>
      </x:c>
      <x:c r="F160" s="50" t="str">
        <x:v>CTL-0281</x:v>
      </x:c>
      <x:c r="G160" s="50" t="n">
        <x:v>2022</x:v>
      </x:c>
      <x:c r="H160" s="86" t="n">
        <x:v>3156.5</x:v>
      </x:c>
      <x:c r="I160" s="86" t="n">
        <x:v>1011.7</x:v>
      </x:c>
      <x:c r="J160" s="86" t="n">
        <x:v>648.6</x:v>
      </x:c>
      <x:c r="K160" s="86" t="n">
        <x:v>5607.9</x:v>
      </x:c>
      <x:c r="L160" s="86" t="n">
        <x:v>771.6</x:v>
      </x:c>
      <x:c r="M160" s="86" t="n">
        <x:v>445.3</x:v>
      </x:c>
      <x:c r="N160" s="87" t="n">
        <x:v>12.2396</x:v>
      </x:c>
      <x:c r="O160" s="87" t="n">
        <x:v>32.0513</x:v>
      </x:c>
      <x:c r="P160" s="87" t="n">
        <x:v>13.7592</x:v>
      </x:c>
    </x:row>
    <x:row r="161" ht="18" customHeight="1">
      <x:c r="A161" s="50" t="str">
        <x:v>FA_bcsk4j2m.xlsx</x:v>
      </x:c>
      <x:c r="B161" s="50" t="str">
        <x:v>Yes</x:v>
      </x:c>
      <x:c r="C161" s="50" t="str">
        <x:v>Ipsen SA</x:v>
      </x:c>
      <x:c r="D161" s="50" t="str">
        <x:v>IPN FP</x:v>
      </x:c>
      <x:c r="E161" s="50" t="str">
        <x:v>EUR</x:v>
      </x:c>
      <x:c r="F161" s="50" t="str">
        <x:v>CTL-0281</x:v>
      </x:c>
      <x:c r="G161" s="50" t="n">
        <x:v>2023</x:v>
      </x:c>
      <x:c r="H161" s="86" t="n">
        <x:v>3306.4</x:v>
      </x:c>
      <x:c r="I161" s="86" t="n">
        <x:v>793.5</x:v>
      </x:c>
      <x:c r="J161" s="86" t="n">
        <x:v>644.4</x:v>
      </x:c>
      <x:c r="K161" s="86" t="n">
        <x:v>6323</x:v>
      </x:c>
      <x:c r="L161" s="86" t="n">
        <x:v>462.9</x:v>
      </x:c>
      <x:c r="M161" s="86" t="n">
        <x:v>619.3</x:v>
      </x:c>
      <x:c r="N161" s="87" t="n">
        <x:v>10.8022</x:v>
      </x:c>
      <x:c r="O161" s="87" t="n">
        <x:v>23.9989</x:v>
      </x:c>
      <x:c r="P161" s="87" t="n">
        <x:v>7.3209</x:v>
      </x:c>
    </x:row>
    <x:row r="162" ht="18" customHeight="1">
      <x:c r="A162" s="50" t="str">
        <x:v>FA_bcsk4j2m.xlsx</x:v>
      </x:c>
      <x:c r="B162" s="50" t="str">
        <x:v>Yes</x:v>
      </x:c>
      <x:c r="C162" s="50" t="str">
        <x:v>Ipsen SA</x:v>
      </x:c>
      <x:c r="D162" s="50" t="str">
        <x:v>IPN FP</x:v>
      </x:c>
      <x:c r="E162" s="50" t="str">
        <x:v>EUR</x:v>
      </x:c>
      <x:c r="F162" s="50" t="str">
        <x:v>CTL-0281</x:v>
      </x:c>
      <x:c r="G162" s="50" t="n">
        <x:v>2024</x:v>
      </x:c>
      <x:c r="H162" s="86" t="n">
        <x:v>3574.5</x:v>
      </x:c>
      <x:c r="I162" s="86" t="n">
        <x:v>835.9</x:v>
      </x:c>
      <x:c r="J162" s="86" t="n">
        <x:v>345.9</x:v>
      </x:c>
      <x:c r="K162" s="86" t="n">
        <x:v>6439</x:v>
      </x:c>
      <x:c r="L162" s="86" t="n">
        <x:v>515.7</x:v>
      </x:c>
      <x:c r="M162" s="86" t="n">
        <x:v>686.6</x:v>
      </x:c>
      <x:c r="N162" s="87" t="n">
        <x:v>5.4208</x:v>
      </x:c>
      <x:c r="O162" s="87" t="n">
        <x:v>23.3851</x:v>
      </x:c>
      <x:c r="P162" s="87" t="n">
        <x:v>8.009</x:v>
      </x:c>
    </x:row>
    <x:row r="163" ht="18" customHeight="1">
      <x:c r="A163" s="50" t="str">
        <x:v>FA_bcsk4j2m.xlsx</x:v>
      </x:c>
      <x:c r="B163" s="50" t="str">
        <x:v>Yes</x:v>
      </x:c>
      <x:c r="C163" s="50" t="str">
        <x:v>Ipsen SA</x:v>
      </x:c>
      <x:c r="D163" s="50" t="str">
        <x:v>IPN FP</x:v>
      </x:c>
      <x:c r="E163" s="50" t="str">
        <x:v>EUR</x:v>
      </x:c>
      <x:c r="F163" s="50" t="str">
        <x:v>CTL-0281</x:v>
      </x:c>
      <x:c r="G163" s="50" t="n">
        <x:v>2025</x:v>
      </x:c>
      <x:c r="H163" s="86" t="n">
        <x:v>3929.2</x:v>
      </x:c>
      <x:c r="I163" s="86" t="n">
        <x:v>1029.6</x:v>
      </x:c>
      <x:c r="J163" s="86" t="n">
        <x:v>443.4</x:v>
      </x:c>
      <x:c r="K163" s="86" t="n">
        <x:v>6937.8</x:v>
      </x:c>
      <x:c r="L163" s="86" t="n">
        <x:v>970.3</x:v>
      </x:c>
      <x:c r="M163" s="86" t="n">
        <x:v>754</x:v>
      </x:c>
      <x:c r="N163" s="87" t="n">
        <x:v>6.6294</x:v>
      </x:c>
      <x:c r="O163" s="87" t="n">
        <x:v>26.2038</x:v>
      </x:c>
      <x:c r="P163" s="87" t="n">
        <x:v>13.9857</x:v>
      </x:c>
    </x:row>
    <x:row r="164" ht="18" customHeight="1">
      <x:c r="A164" s="50" t="str">
        <x:v>FA_bqfsngcz.xlsx</x:v>
      </x:c>
      <x:c r="B164" s="50" t="str">
        <x:v>Yes</x:v>
      </x:c>
      <x:c r="C164" s="50" t="str">
        <x:v>Usv Pvt Ltd</x:v>
      </x:c>
      <x:c r="D164" s="50" t="str">
        <x:v>7745972Z IN</x:v>
      </x:c>
      <x:c r="E164" s="50" t="str">
        <x:v>EUR</x:v>
      </x:c>
      <x:c r="F164" s="50" t="str">
        <x:v>CTL-0096</x:v>
      </x:c>
      <x:c r="G164" s="50" t="n">
        <x:v>2016</x:v>
      </x:c>
      <x:c r="H164" s="86" t="n">
        <x:v>332.7144</x:v>
      </x:c>
      <x:c r="I164" s="86" t="n">
        <x:v>84.4003</x:v>
      </x:c>
      <x:c r="J164" s="86" t="n">
        <x:v>79.5283</x:v>
      </x:c>
      <x:c r="K164" s="86"/>
      <x:c r="L164" s="86" t="n">
        <x:v>0</x:v>
      </x:c>
      <x:c r="M164" s="86"/>
      <x:c r="N164" s="87"/>
      <x:c r="O164" s="87" t="n">
        <x:v>25.3672</x:v>
      </x:c>
      <x:c r="P164" s="87" t="n">
        <x:v>0</x:v>
      </x:c>
    </x:row>
    <x:row r="165" ht="18" customHeight="1">
      <x:c r="A165" s="50" t="str">
        <x:v>FA_bqfsngcz.xlsx</x:v>
      </x:c>
      <x:c r="B165" s="50" t="str">
        <x:v>Yes</x:v>
      </x:c>
      <x:c r="C165" s="50" t="str">
        <x:v>Usv Pvt Ltd</x:v>
      </x:c>
      <x:c r="D165" s="50" t="str">
        <x:v>7745972Z IN</x:v>
      </x:c>
      <x:c r="E165" s="50" t="str">
        <x:v>EUR</x:v>
      </x:c>
      <x:c r="F165" s="50" t="str">
        <x:v>CTL-0096</x:v>
      </x:c>
      <x:c r="G165" s="50" t="n">
        <x:v>2017</x:v>
      </x:c>
      <x:c r="H165" s="86" t="n">
        <x:v>363.1763</x:v>
      </x:c>
      <x:c r="I165" s="86" t="n">
        <x:v>93.4991</x:v>
      </x:c>
      <x:c r="J165" s="86" t="n">
        <x:v>85.9573</x:v>
      </x:c>
      <x:c r="K165" s="86"/>
      <x:c r="L165" s="86" t="n">
        <x:v>0</x:v>
      </x:c>
      <x:c r="M165" s="86"/>
      <x:c r="N165" s="87" t="n">
        <x:v>25.9608</x:v>
      </x:c>
      <x:c r="O165" s="87" t="n">
        <x:v>25.7448</x:v>
      </x:c>
      <x:c r="P165" s="87" t="n">
        <x:v>0</x:v>
      </x:c>
    </x:row>
    <x:row r="166" ht="18" customHeight="1">
      <x:c r="A166" s="50" t="str">
        <x:v>FA_bqfsngcz.xlsx</x:v>
      </x:c>
      <x:c r="B166" s="50" t="str">
        <x:v>Yes</x:v>
      </x:c>
      <x:c r="C166" s="50" t="str">
        <x:v>Usv Pvt Ltd</x:v>
      </x:c>
      <x:c r="D166" s="50" t="str">
        <x:v>7745972Z IN</x:v>
      </x:c>
      <x:c r="E166" s="50" t="str">
        <x:v>EUR</x:v>
      </x:c>
      <x:c r="F166" s="50" t="str">
        <x:v>CTL-0096</x:v>
      </x:c>
      <x:c r="G166" s="50" t="n">
        <x:v>2018</x:v>
      </x:c>
      <x:c r="H166" s="86" t="n">
        <x:v>367.0376</x:v>
      </x:c>
      <x:c r="I166" s="86" t="n">
        <x:v>101.2644</x:v>
      </x:c>
      <x:c r="J166" s="86" t="n">
        <x:v>70.4876</x:v>
      </x:c>
      <x:c r="K166" s="86"/>
      <x:c r="L166" s="86" t="n">
        <x:v>0</x:v>
      </x:c>
      <x:c r="M166" s="86"/>
      <x:c r="N166" s="87" t="n">
        <x:v>18.4401</x:v>
      </x:c>
      <x:c r="O166" s="87" t="n">
        <x:v>27.5896</x:v>
      </x:c>
      <x:c r="P166" s="87" t="n">
        <x:v>0</x:v>
      </x:c>
    </x:row>
    <x:row r="167" ht="18" customHeight="1">
      <x:c r="A167" s="50" t="str">
        <x:v>FA_bqfsngcz.xlsx</x:v>
      </x:c>
      <x:c r="B167" s="50" t="str">
        <x:v>Yes</x:v>
      </x:c>
      <x:c r="C167" s="50" t="str">
        <x:v>Usv Pvt Ltd</x:v>
      </x:c>
      <x:c r="D167" s="50" t="str">
        <x:v>7745972Z IN</x:v>
      </x:c>
      <x:c r="E167" s="50" t="str">
        <x:v>EUR</x:v>
      </x:c>
      <x:c r="F167" s="50" t="str">
        <x:v>CTL-0096</x:v>
      </x:c>
      <x:c r="G167" s="50" t="n">
        <x:v>2019</x:v>
      </x:c>
      <x:c r="H167" s="86" t="n">
        <x:v>371.55</x:v>
      </x:c>
      <x:c r="I167" s="86" t="n">
        <x:v>118.205</x:v>
      </x:c>
      <x:c r="J167" s="86" t="n">
        <x:v>97.0484</x:v>
      </x:c>
      <x:c r="K167" s="86"/>
      <x:c r="L167" s="86" t="n">
        <x:v>0</x:v>
      </x:c>
      <x:c r="M167" s="86"/>
      <x:c r="N167" s="87" t="n">
        <x:v>23.8453</x:v>
      </x:c>
      <x:c r="O167" s="87" t="n">
        <x:v>31.814</x:v>
      </x:c>
      <x:c r="P167" s="87" t="n">
        <x:v>0</x:v>
      </x:c>
    </x:row>
    <x:row r="168" ht="18" customHeight="1">
      <x:c r="A168" s="50" t="str">
        <x:v>FA_bqfsngcz.xlsx</x:v>
      </x:c>
      <x:c r="B168" s="50" t="str">
        <x:v>Yes</x:v>
      </x:c>
      <x:c r="C168" s="50" t="str">
        <x:v>Usv Pvt Ltd</x:v>
      </x:c>
      <x:c r="D168" s="50" t="str">
        <x:v>7745972Z IN</x:v>
      </x:c>
      <x:c r="E168" s="50" t="str">
        <x:v>EUR</x:v>
      </x:c>
      <x:c r="F168" s="50" t="str">
        <x:v>CTL-0096</x:v>
      </x:c>
      <x:c r="G168" s="50" t="n">
        <x:v>2020</x:v>
      </x:c>
      <x:c r="H168" s="86" t="n">
        <x:v>400.7847</x:v>
      </x:c>
      <x:c r="I168" s="86" t="n">
        <x:v>117.4164</x:v>
      </x:c>
      <x:c r="J168" s="86" t="n">
        <x:v>103.7007</x:v>
      </x:c>
      <x:c r="K168" s="86"/>
      <x:c r="L168" s="86" t="n">
        <x:v>0</x:v>
      </x:c>
      <x:c r="M168" s="86"/>
      <x:c r="N168" s="87" t="n">
        <x:v>23.6109</x:v>
      </x:c>
      <x:c r="O168" s="87" t="n">
        <x:v>29.2966</x:v>
      </x:c>
      <x:c r="P168" s="87" t="n">
        <x:v>0</x:v>
      </x:c>
    </x:row>
    <x:row r="169" ht="18" customHeight="1">
      <x:c r="A169" s="50" t="str">
        <x:v>FA_bqfsngcz.xlsx</x:v>
      </x:c>
      <x:c r="B169" s="50" t="str">
        <x:v>Yes</x:v>
      </x:c>
      <x:c r="C169" s="50" t="str">
        <x:v>Usv Pvt Ltd</x:v>
      </x:c>
      <x:c r="D169" s="50" t="str">
        <x:v>7745972Z IN</x:v>
      </x:c>
      <x:c r="E169" s="50" t="str">
        <x:v>EUR</x:v>
      </x:c>
      <x:c r="F169" s="50" t="str">
        <x:v>CTL-0096</x:v>
      </x:c>
      <x:c r="G169" s="50" t="n">
        <x:v>2021</x:v>
      </x:c>
      <x:c r="H169" s="86" t="n">
        <x:v>417.1055</x:v>
      </x:c>
      <x:c r="I169" s="86" t="n">
        <x:v>144.9192</x:v>
      </x:c>
      <x:c r="J169" s="86" t="n">
        <x:v>119.6915</x:v>
      </x:c>
      <x:c r="K169" s="86"/>
      <x:c r="L169" s="86" t="n">
        <x:v>0</x:v>
      </x:c>
      <x:c r="M169" s="86"/>
      <x:c r="N169" s="87" t="n">
        <x:v>26.0922</x:v>
      </x:c>
      <x:c r="O169" s="87" t="n">
        <x:v>34.744</x:v>
      </x:c>
      <x:c r="P169" s="87" t="n">
        <x:v>0</x:v>
      </x:c>
    </x:row>
    <x:row r="170" ht="18" customHeight="1">
      <x:c r="A170" s="50" t="str">
        <x:v>FA_bqfsngcz.xlsx</x:v>
      </x:c>
      <x:c r="B170" s="50" t="str">
        <x:v>Yes</x:v>
      </x:c>
      <x:c r="C170" s="50" t="str">
        <x:v>Usv Pvt Ltd</x:v>
      </x:c>
      <x:c r="D170" s="50" t="str">
        <x:v>7745972Z IN</x:v>
      </x:c>
      <x:c r="E170" s="50" t="str">
        <x:v>EUR</x:v>
      </x:c>
      <x:c r="F170" s="50" t="str">
        <x:v>CTL-0096</x:v>
      </x:c>
      <x:c r="G170" s="50" t="n">
        <x:v>2022</x:v>
      </x:c>
      <x:c r="H170" s="86" t="n">
        <x:v>445.8724</x:v>
      </x:c>
      <x:c r="I170" s="86" t="n">
        <x:v>153.0246</x:v>
      </x:c>
      <x:c r="J170" s="86" t="n">
        <x:v>124.3291</x:v>
      </x:c>
      <x:c r="K170" s="86"/>
      <x:c r="L170" s="86" t="n">
        <x:v>0</x:v>
      </x:c>
      <x:c r="M170" s="86"/>
      <x:c r="N170" s="87" t="n">
        <x:v>23.4203</x:v>
      </x:c>
      <x:c r="O170" s="87" t="n">
        <x:v>34.3203</x:v>
      </x:c>
      <x:c r="P170" s="87" t="n">
        <x:v>0</x:v>
      </x:c>
    </x:row>
    <x:row r="171" ht="18" customHeight="1">
      <x:c r="A171" s="50" t="str">
        <x:v>FA_bqfsngcz.xlsx</x:v>
      </x:c>
      <x:c r="B171" s="50" t="str">
        <x:v>Yes</x:v>
      </x:c>
      <x:c r="C171" s="50" t="str">
        <x:v>Usv Pvt Ltd</x:v>
      </x:c>
      <x:c r="D171" s="50" t="str">
        <x:v>7745972Z IN</x:v>
      </x:c>
      <x:c r="E171" s="50" t="str">
        <x:v>EUR</x:v>
      </x:c>
      <x:c r="F171" s="50" t="str">
        <x:v>CTL-0096</x:v>
      </x:c>
      <x:c r="G171" s="50" t="n">
        <x:v>2023</x:v>
      </x:c>
      <x:c r="H171" s="86" t="n">
        <x:v>491.6869</x:v>
      </x:c>
      <x:c r="I171" s="86" t="n">
        <x:v>163.1414</x:v>
      </x:c>
      <x:c r="J171" s="86" t="n">
        <x:v>137.7731</x:v>
      </x:c>
      <x:c r="K171" s="86"/>
      <x:c r="L171" s="86" t="n">
        <x:v>0</x:v>
      </x:c>
      <x:c r="M171" s="86"/>
      <x:c r="N171" s="87" t="n">
        <x:v>23.0407</x:v>
      </x:c>
      <x:c r="O171" s="87" t="n">
        <x:v>33.1799</x:v>
      </x:c>
      <x:c r="P171" s="87" t="n">
        <x:v>0</x:v>
      </x:c>
    </x:row>
    <x:row r="172" ht="18" customHeight="1">
      <x:c r="A172" s="50" t="str">
        <x:v>FA_cupd0q0b(1).xlsx</x:v>
      </x:c>
      <x:c r="B172" s="50" t="str">
        <x:v>Yes</x:v>
      </x:c>
      <x:c r="C172" s="50" t="str">
        <x:v>Roche Holding AG</x:v>
      </x:c>
      <x:c r="D172" s="50" t="str">
        <x:v>ROP SW</x:v>
      </x:c>
      <x:c r="E172" s="50" t="str">
        <x:v>EUR</x:v>
      </x:c>
      <x:c r="F172" s="50" t="str">
        <x:v>CTL-0230, CTL-0234, CTL-0071</x:v>
      </x:c>
      <x:c r="G172" s="50" t="n">
        <x:v>2006</x:v>
      </x:c>
      <x:c r="H172" s="86"/>
      <x:c r="I172" s="86"/>
      <x:c r="J172" s="86"/>
      <x:c r="K172" s="86" t="n">
        <x:v>46246.9345</x:v>
      </x:c>
      <x:c r="L172" s="86" t="n">
        <x:v>5122.8731</x:v>
      </x:c>
      <x:c r="M172" s="86"/>
      <x:c r="N172" s="87" t="n">
        <x:v>10.9742</x:v>
      </x:c>
      <x:c r="O172" s="87"/>
      <x:c r="P172" s="87" t="n">
        <x:v>11.0772</x:v>
      </x:c>
    </x:row>
    <x:row r="173" ht="18" customHeight="1">
      <x:c r="A173" s="50" t="str">
        <x:v>FA_cupd0q0b(1).xlsx</x:v>
      </x:c>
      <x:c r="B173" s="50" t="str">
        <x:v>Yes</x:v>
      </x:c>
      <x:c r="C173" s="50" t="str">
        <x:v>Roche Holding AG</x:v>
      </x:c>
      <x:c r="D173" s="50" t="str">
        <x:v>ROP SW</x:v>
      </x:c>
      <x:c r="E173" s="50" t="str">
        <x:v>EUR</x:v>
      </x:c>
      <x:c r="F173" s="50" t="str">
        <x:v>CTL-0230, CTL-0234, CTL-0071</x:v>
      </x:c>
      <x:c r="G173" s="50" t="n">
        <x:v>2007</x:v>
      </x:c>
      <x:c r="H173" s="86"/>
      <x:c r="I173" s="86"/>
      <x:c r="J173" s="86"/>
      <x:c r="K173" s="86" t="n">
        <x:v>47194.0365</x:v>
      </x:c>
      <x:c r="L173" s="86" t="n">
        <x:v>4144.5615</x:v>
      </x:c>
      <x:c r="M173" s="86"/>
      <x:c r="N173" s="87" t="n">
        <x:v>12.7932</x:v>
      </x:c>
      <x:c r="O173" s="87"/>
      <x:c r="P173" s="87" t="n">
        <x:v>8.782</x:v>
      </x:c>
    </x:row>
    <x:row r="174" ht="18" customHeight="1">
      <x:c r="A174" s="50" t="str">
        <x:v>FA_cupd0q0b(1).xlsx</x:v>
      </x:c>
      <x:c r="B174" s="50" t="str">
        <x:v>Yes</x:v>
      </x:c>
      <x:c r="C174" s="50" t="str">
        <x:v>Roche Holding AG</x:v>
      </x:c>
      <x:c r="D174" s="50" t="str">
        <x:v>ROP SW</x:v>
      </x:c>
      <x:c r="E174" s="50" t="str">
        <x:v>EUR</x:v>
      </x:c>
      <x:c r="F174" s="50" t="str">
        <x:v>CTL-0230, CTL-0234, CTL-0071</x:v>
      </x:c>
      <x:c r="G174" s="50" t="n">
        <x:v>2008</x:v>
      </x:c>
      <x:c r="H174" s="86"/>
      <x:c r="I174" s="86"/>
      <x:c r="J174" s="86"/>
      <x:c r="K174" s="86" t="n">
        <x:v>51022.0421</x:v>
      </x:c>
      <x:c r="L174" s="86" t="n">
        <x:v>2741.9092</x:v>
      </x:c>
      <x:c r="M174" s="86"/>
      <x:c r="N174" s="87" t="n">
        <x:v>11.6275</x:v>
      </x:c>
      <x:c r="O174" s="87"/>
      <x:c r="P174" s="87" t="n">
        <x:v>5.374</x:v>
      </x:c>
    </x:row>
    <x:row r="175" ht="18" customHeight="1">
      <x:c r="A175" s="50" t="str">
        <x:v>FA_cupd0q0b(1).xlsx</x:v>
      </x:c>
      <x:c r="B175" s="50" t="str">
        <x:v>Yes</x:v>
      </x:c>
      <x:c r="C175" s="50" t="str">
        <x:v>Roche Holding AG</x:v>
      </x:c>
      <x:c r="D175" s="50" t="str">
        <x:v>ROP SW</x:v>
      </x:c>
      <x:c r="E175" s="50" t="str">
        <x:v>EUR</x:v>
      </x:c>
      <x:c r="F175" s="50" t="str">
        <x:v>CTL-0230, CTL-0234, CTL-0071</x:v>
      </x:c>
      <x:c r="G175" s="50" t="n">
        <x:v>2009</x:v>
      </x:c>
      <x:c r="H175" s="86" t="n">
        <x:v>32497.6493</x:v>
      </x:c>
      <x:c r="I175" s="86" t="n">
        <x:v>11343.1378</x:v>
      </x:c>
      <x:c r="J175" s="86" t="n">
        <x:v>5157.1161</x:v>
      </x:c>
      <x:c r="K175" s="86" t="n">
        <x:v>50285.651</x:v>
      </x:c>
      <x:c r="L175" s="86" t="n">
        <x:v>28604.7901</x:v>
      </x:c>
      <x:c r="M175" s="86" t="n">
        <x:v>6326.4776</x:v>
      </x:c>
      <x:c r="N175" s="87" t="n">
        <x:v>10.3336</x:v>
      </x:c>
      <x:c r="O175" s="87" t="n">
        <x:v>34.9045</x:v>
      </x:c>
      <x:c r="P175" s="87" t="n">
        <x:v>56.8846</x:v>
      </x:c>
    </x:row>
    <x:row r="176" ht="18" customHeight="1">
      <x:c r="A176" s="50" t="str">
        <x:v>FA_cupd0q0b(1).xlsx</x:v>
      </x:c>
      <x:c r="B176" s="50" t="str">
        <x:v>Yes</x:v>
      </x:c>
      <x:c r="C176" s="50" t="str">
        <x:v>Roche Holding AG</x:v>
      </x:c>
      <x:c r="D176" s="50" t="str">
        <x:v>ROP SW</x:v>
      </x:c>
      <x:c r="E176" s="50" t="str">
        <x:v>EUR</x:v>
      </x:c>
      <x:c r="F176" s="50" t="str">
        <x:v>CTL-0230, CTL-0234, CTL-0071</x:v>
      </x:c>
      <x:c r="G176" s="50" t="n">
        <x:v>2010</x:v>
      </x:c>
      <x:c r="H176" s="86" t="n">
        <x:v>34453.1301</x:v>
      </x:c>
      <x:c r="I176" s="86" t="n">
        <x:v>12649.6757</x:v>
      </x:c>
      <x:c r="J176" s="86" t="n">
        <x:v>6289.2765</x:v>
      </x:c>
      <x:c r="K176" s="86" t="n">
        <x:v>48884.4092</x:v>
      </x:c>
      <x:c r="L176" s="86" t="n">
        <x:v>24080.0979</x:v>
      </x:c>
      <x:c r="M176" s="86" t="n">
        <x:v>6584.6534</x:v>
      </x:c>
      <x:c r="N176" s="87" t="n">
        <x:v>12.7831</x:v>
      </x:c>
      <x:c r="O176" s="87" t="n">
        <x:v>36.7156</x:v>
      </x:c>
      <x:c r="P176" s="87" t="n">
        <x:v>49.2593</x:v>
      </x:c>
    </x:row>
    <x:row r="177" ht="18" customHeight="1">
      <x:c r="A177" s="50" t="str">
        <x:v>FA_cupd0q0b(1).xlsx</x:v>
      </x:c>
      <x:c r="B177" s="50" t="str">
        <x:v>Yes</x:v>
      </x:c>
      <x:c r="C177" s="50" t="str">
        <x:v>Roche Holding AG</x:v>
      </x:c>
      <x:c r="D177" s="50" t="str">
        <x:v>ROP SW</x:v>
      </x:c>
      <x:c r="E177" s="50" t="str">
        <x:v>EUR</x:v>
      </x:c>
      <x:c r="F177" s="50" t="str">
        <x:v>CTL-0230, CTL-0234, CTL-0071</x:v>
      </x:c>
      <x:c r="G177" s="50" t="n">
        <x:v>2011</x:v>
      </x:c>
      <x:c r="H177" s="86" t="n">
        <x:v>34572.3838</x:v>
      </x:c>
      <x:c r="I177" s="86" t="n">
        <x:v>11991.531</x:v>
      </x:c>
      <x:c r="J177" s="86" t="n">
        <x:v>7594.6905</x:v>
      </x:c>
      <x:c r="K177" s="86" t="n">
        <x:v>50615.0481</x:v>
      </x:c>
      <x:c r="L177" s="86" t="n">
        <x:v>22072.9812</x:v>
      </x:c>
      <x:c r="M177" s="86" t="n">
        <x:v>6576.1582</x:v>
      </x:c>
      <x:c r="N177" s="87" t="n">
        <x:v>15.2419</x:v>
      </x:c>
      <x:c r="O177" s="87" t="n">
        <x:v>34.6853</x:v>
      </x:c>
      <x:c r="P177" s="87" t="n">
        <x:v>43.6095</x:v>
      </x:c>
    </x:row>
    <x:row r="178" ht="18" customHeight="1">
      <x:c r="A178" s="50" t="str">
        <x:v>FA_cupd0q0b(1).xlsx</x:v>
      </x:c>
      <x:c r="B178" s="50" t="str">
        <x:v>Yes</x:v>
      </x:c>
      <x:c r="C178" s="50" t="str">
        <x:v>Roche Holding AG</x:v>
      </x:c>
      <x:c r="D178" s="50" t="str">
        <x:v>ROP SW</x:v>
      </x:c>
      <x:c r="E178" s="50" t="str">
        <x:v>EUR</x:v>
      </x:c>
      <x:c r="F178" s="50" t="str">
        <x:v>CTL-0230, CTL-0234, CTL-0071</x:v>
      </x:c>
      <x:c r="G178" s="50" t="n">
        <x:v>2012</x:v>
      </x:c>
      <x:c r="H178" s="86" t="n">
        <x:v>37753.4314</x:v>
      </x:c>
      <x:c r="I178" s="86" t="n">
        <x:v>16312.1082</x:v>
      </x:c>
      <x:c r="J178" s="86" t="n">
        <x:v>7822.1851</x:v>
      </x:c>
      <x:c r="K178" s="86" t="n">
        <x:v>53693.5607</x:v>
      </x:c>
      <x:c r="L178" s="86" t="n">
        <x:v>20372.8654</x:v>
      </x:c>
      <x:c r="M178" s="86" t="n">
        <x:v>7062.951</x:v>
      </x:c>
      <x:c r="N178" s="87" t="n">
        <x:v>14.918</x:v>
      </x:c>
      <x:c r="O178" s="87" t="n">
        <x:v>43.207</x:v>
      </x:c>
      <x:c r="P178" s="87" t="n">
        <x:v>37.9428</x:v>
      </x:c>
    </x:row>
    <x:row r="179" ht="18" customHeight="1">
      <x:c r="A179" s="50" t="str">
        <x:v>FA_cupd0q0b(1).xlsx</x:v>
      </x:c>
      <x:c r="B179" s="50" t="str">
        <x:v>Yes</x:v>
      </x:c>
      <x:c r="C179" s="50" t="str">
        <x:v>Roche Holding AG</x:v>
      </x:c>
      <x:c r="D179" s="50" t="str">
        <x:v>ROP SW</x:v>
      </x:c>
      <x:c r="E179" s="50" t="str">
        <x:v>EUR</x:v>
      </x:c>
      <x:c r="F179" s="50" t="str">
        <x:v>CTL-0230, CTL-0234, CTL-0071</x:v>
      </x:c>
      <x:c r="G179" s="50" t="n">
        <x:v>2013</x:v>
      </x:c>
      <x:c r="H179" s="86" t="n">
        <x:v>38014.7333</x:v>
      </x:c>
      <x:c r="I179" s="86" t="n">
        <x:v>13774.8556</x:v>
      </x:c>
      <x:c r="J179" s="86" t="n">
        <x:v>9072.1779</x:v>
      </x:c>
      <x:c r="K179" s="86" t="n">
        <x:v>50736.538</x:v>
      </x:c>
      <x:c r="L179" s="86" t="n">
        <x:v>15215.1668</x:v>
      </x:c>
      <x:c r="M179" s="86" t="n">
        <x:v>7115.3699</x:v>
      </x:c>
      <x:c r="N179" s="87" t="n">
        <x:v>17.5846</x:v>
      </x:c>
      <x:c r="O179" s="87" t="n">
        <x:v>36.2356</x:v>
      </x:c>
      <x:c r="P179" s="87" t="n">
        <x:v>29.9886</x:v>
      </x:c>
    </x:row>
    <x:row r="180" ht="18" customHeight="1">
      <x:c r="A180" s="50" t="str">
        <x:v>FA_cupd0q0b(1).xlsx</x:v>
      </x:c>
      <x:c r="B180" s="50" t="str">
        <x:v>Yes</x:v>
      </x:c>
      <x:c r="C180" s="50" t="str">
        <x:v>Roche Holding AG</x:v>
      </x:c>
      <x:c r="D180" s="50" t="str">
        <x:v>ROP SW</x:v>
      </x:c>
      <x:c r="E180" s="50" t="str">
        <x:v>EUR</x:v>
      </x:c>
      <x:c r="F180" s="50" t="str">
        <x:v>CTL-0230, CTL-0234, CTL-0071</x:v>
      </x:c>
      <x:c r="G180" s="50" t="n">
        <x:v>2014</x:v>
      </x:c>
      <x:c r="H180" s="86" t="n">
        <x:v>39080.9033</x:v>
      </x:c>
      <x:c r="I180" s="86" t="n">
        <x:v>13987.3436</x:v>
      </x:c>
      <x:c r="J180" s="86" t="n">
        <x:v>7684.105</x:v>
      </x:c>
      <x:c r="K180" s="86" t="n">
        <x:v>62812.9108</x:v>
      </x:c>
      <x:c r="L180" s="86" t="n">
        <x:v>21381.6678</x:v>
      </x:c>
      <x:c r="M180" s="86" t="n">
        <x:v>7397.5567</x:v>
      </x:c>
      <x:c r="N180" s="87" t="n">
        <x:v>13.5534</x:v>
      </x:c>
      <x:c r="O180" s="87" t="n">
        <x:v>35.7907</x:v>
      </x:c>
      <x:c r="P180" s="87" t="n">
        <x:v>34.0402</x:v>
      </x:c>
    </x:row>
    <x:row r="181" ht="18" customHeight="1">
      <x:c r="A181" s="50" t="str">
        <x:v>FA_cupd0q0b(1).xlsx</x:v>
      </x:c>
      <x:c r="B181" s="50" t="str">
        <x:v>Yes</x:v>
      </x:c>
      <x:c r="C181" s="50" t="str">
        <x:v>Roche Holding AG</x:v>
      </x:c>
      <x:c r="D181" s="50" t="str">
        <x:v>ROP SW</x:v>
      </x:c>
      <x:c r="E181" s="50" t="str">
        <x:v>EUR</x:v>
      </x:c>
      <x:c r="F181" s="50" t="str">
        <x:v>CTL-0230, CTL-0234, CTL-0071</x:v>
      </x:c>
      <x:c r="G181" s="50" t="n">
        <x:v>2015</x:v>
      </x:c>
      <x:c r="H181" s="86" t="n">
        <x:v>45102.5231</x:v>
      </x:c>
      <x:c r="I181" s="86" t="n">
        <x:v>17114.5082</x:v>
      </x:c>
      <x:c r="J181" s="86" t="n">
        <x:v>8302.9113</x:v>
      </x:c>
      <x:c r="K181" s="86" t="n">
        <x:v>69745.7535</x:v>
      </x:c>
      <x:c r="L181" s="86" t="n">
        <x:v>21404.3598</x:v>
      </x:c>
      <x:c r="M181" s="86" t="n">
        <x:v>8856.5636</x:v>
      </x:c>
      <x:c r="N181" s="87" t="n">
        <x:v>11.7156</x:v>
      </x:c>
      <x:c r="O181" s="87" t="n">
        <x:v>37.9458</x:v>
      </x:c>
      <x:c r="P181" s="87" t="n">
        <x:v>30.6891</x:v>
      </x:c>
    </x:row>
    <x:row r="182" ht="18" customHeight="1">
      <x:c r="A182" s="50" t="str">
        <x:v>FA_cupd0q0b(1).xlsx</x:v>
      </x:c>
      <x:c r="B182" s="50" t="str">
        <x:v>Yes</x:v>
      </x:c>
      <x:c r="C182" s="50" t="str">
        <x:v>Roche Holding AG</x:v>
      </x:c>
      <x:c r="D182" s="50" t="str">
        <x:v>ROP SW</x:v>
      </x:c>
      <x:c r="E182" s="50" t="str">
        <x:v>EUR</x:v>
      </x:c>
      <x:c r="F182" s="50" t="str">
        <x:v>CTL-0230, CTL-0234, CTL-0071</x:v>
      </x:c>
      <x:c r="G182" s="50" t="n">
        <x:v>2016</x:v>
      </x:c>
      <x:c r="H182" s="86" t="n">
        <x:v>46405.4447</x:v>
      </x:c>
      <x:c r="I182" s="86" t="n">
        <x:v>15546.7782</x:v>
      </x:c>
      <x:c r="J182" s="86" t="n">
        <x:v>8786.352</x:v>
      </x:c>
      <x:c r="K182" s="86" t="n">
        <x:v>71603.3517</x:v>
      </x:c>
      <x:c r="L182" s="86" t="n">
        <x:v>20837.2008</x:v>
      </x:c>
      <x:c r="M182" s="86" t="n">
        <x:v>9216.6777</x:v>
      </x:c>
      <x:c r="N182" s="87" t="n">
        <x:v>12.5519</x:v>
      </x:c>
      <x:c r="O182" s="87" t="n">
        <x:v>33.5021</x:v>
      </x:c>
      <x:c r="P182" s="87" t="n">
        <x:v>29.1009</x:v>
      </x:c>
    </x:row>
    <x:row r="183" ht="18" customHeight="1">
      <x:c r="A183" s="50" t="str">
        <x:v>FA_cupd0q0b(1).xlsx</x:v>
      </x:c>
      <x:c r="B183" s="50" t="str">
        <x:v>Yes</x:v>
      </x:c>
      <x:c r="C183" s="50" t="str">
        <x:v>Roche Holding AG</x:v>
      </x:c>
      <x:c r="D183" s="50" t="str">
        <x:v>ROP SW</x:v>
      </x:c>
      <x:c r="E183" s="50" t="str">
        <x:v>EUR</x:v>
      </x:c>
      <x:c r="F183" s="50" t="str">
        <x:v>CTL-0230, CTL-0234, CTL-0071</x:v>
      </x:c>
      <x:c r="G183" s="50" t="n">
        <x:v>2017</x:v>
      </x:c>
      <x:c r="H183" s="86" t="n">
        <x:v>48000.9261</x:v>
      </x:c>
      <x:c r="I183" s="86" t="n">
        <x:v>15787.4676</x:v>
      </x:c>
      <x:c r="J183" s="86" t="n">
        <x:v>7774.855</x:v>
      </x:c>
      <x:c r="K183" s="86" t="n">
        <x:v>65509.1795</x:v>
      </x:c>
      <x:c r="L183" s="86" t="n">
        <x:v>16198.7329</x:v>
      </x:c>
      <x:c r="M183" s="86" t="n">
        <x:v>8061.2448</x:v>
      </x:c>
      <x:c r="N183" s="87" t="n">
        <x:v>11.2486</x:v>
      </x:c>
      <x:c r="O183" s="87" t="n">
        <x:v>32.8899</x:v>
      </x:c>
      <x:c r="P183" s="87" t="n">
        <x:v>24.7274</x:v>
      </x:c>
    </x:row>
    <x:row r="184" ht="18" customHeight="1">
      <x:c r="A184" s="50" t="str">
        <x:v>FA_cupd0q0b(1).xlsx</x:v>
      </x:c>
      <x:c r="B184" s="50" t="str">
        <x:v>Yes</x:v>
      </x:c>
      <x:c r="C184" s="50" t="str">
        <x:v>Roche Holding AG</x:v>
      </x:c>
      <x:c r="D184" s="50" t="str">
        <x:v>ROP SW</x:v>
      </x:c>
      <x:c r="E184" s="50" t="str">
        <x:v>EUR</x:v>
      </x:c>
      <x:c r="F184" s="50" t="str">
        <x:v>CTL-0230, CTL-0234, CTL-0071</x:v>
      </x:c>
      <x:c r="G184" s="50" t="n">
        <x:v>2018</x:v>
      </x:c>
      <x:c r="H184" s="86" t="n">
        <x:v>49226.8482</x:v>
      </x:c>
      <x:c r="I184" s="86" t="n">
        <x:v>16753.8935</x:v>
      </x:c>
      <x:c r="J184" s="86" t="n">
        <x:v>9092.6698</x:v>
      </x:c>
      <x:c r="K184" s="86" t="n">
        <x:v>69761.7249</x:v>
      </x:c>
      <x:c r="L184" s="86" t="n">
        <x:v>16676.9945</x:v>
      </x:c>
      <x:c r="M184" s="86" t="n">
        <x:v>9694.5179</x:v>
      </x:c>
      <x:c r="N184" s="87" t="n">
        <x:v>13.5315</x:v>
      </x:c>
      <x:c r="O184" s="87" t="n">
        <x:v>34.0341</x:v>
      </x:c>
      <x:c r="P184" s="87" t="n">
        <x:v>23.9057</x:v>
      </x:c>
    </x:row>
    <x:row r="185" ht="18" customHeight="1">
      <x:c r="A185" s="50" t="str">
        <x:v>FA_cupd0q0b(1).xlsx</x:v>
      </x:c>
      <x:c r="B185" s="50" t="str">
        <x:v>Yes</x:v>
      </x:c>
      <x:c r="C185" s="50" t="str">
        <x:v>Roche Holding AG</x:v>
      </x:c>
      <x:c r="D185" s="50" t="str">
        <x:v>ROP SW</x:v>
      </x:c>
      <x:c r="E185" s="50" t="str">
        <x:v>EUR</x:v>
      </x:c>
      <x:c r="F185" s="50" t="str">
        <x:v>CTL-0230, CTL-0234, CTL-0071</x:v>
      </x:c>
      <x:c r="G185" s="50" t="n">
        <x:v>2019</x:v>
      </x:c>
      <x:c r="H185" s="86" t="n">
        <x:v>55266.0919</x:v>
      </x:c>
      <x:c r="I185" s="86" t="n">
        <x:v>19058.9163</x:v>
      </x:c>
      <x:c r="J185" s="86" t="n">
        <x:v>12135.5943</x:v>
      </x:c>
      <x:c r="K185" s="86" t="n">
        <x:v>76569.5302</x:v>
      </x:c>
      <x:c r="L185" s="86" t="n">
        <x:v>14359.0331</x:v>
      </x:c>
      <x:c r="M185" s="86" t="n">
        <x:v>10720.3594</x:v>
      </x:c>
      <x:c r="N185" s="87" t="n">
        <x:v>16.7034</x:v>
      </x:c>
      <x:c r="O185" s="87" t="n">
        <x:v>34.4857</x:v>
      </x:c>
      <x:c r="P185" s="87" t="n">
        <x:v>18.7529</x:v>
      </x:c>
    </x:row>
    <x:row r="186" ht="18" customHeight="1">
      <x:c r="A186" s="50" t="str">
        <x:v>FA_cupd0q0b(1).xlsx</x:v>
      </x:c>
      <x:c r="B186" s="50" t="str">
        <x:v>Yes</x:v>
      </x:c>
      <x:c r="C186" s="50" t="str">
        <x:v>Roche Holding AG</x:v>
      </x:c>
      <x:c r="D186" s="50" t="str">
        <x:v>ROP SW</x:v>
      </x:c>
      <x:c r="E186" s="50" t="str">
        <x:v>EUR</x:v>
      </x:c>
      <x:c r="F186" s="50" t="str">
        <x:v>CTL-0230, CTL-0234, CTL-0071</x:v>
      </x:c>
      <x:c r="G186" s="50" t="n">
        <x:v>2020</x:v>
      </x:c>
      <x:c r="H186" s="86" t="n">
        <x:v>54491.2983</x:v>
      </x:c>
      <x:c r="I186" s="86" t="n">
        <x:v>18481.4288</x:v>
      </x:c>
      <x:c r="J186" s="86" t="n">
        <x:v>13355.8478</x:v>
      </x:c>
      <x:c r="K186" s="86" t="n">
        <x:v>79598.4317</x:v>
      </x:c>
      <x:c r="L186" s="86" t="n">
        <x:v>14241.002</x:v>
      </x:c>
      <x:c r="M186" s="86" t="n">
        <x:v>11740.4395</x:v>
      </x:c>
      <x:c r="N186" s="87" t="n">
        <x:v>16.8943</x:v>
      </x:c>
      <x:c r="O186" s="87" t="n">
        <x:v>33.9163</x:v>
      </x:c>
      <x:c r="P186" s="87" t="n">
        <x:v>17.8911</x:v>
      </x:c>
    </x:row>
    <x:row r="187" ht="18" customHeight="1">
      <x:c r="A187" s="50" t="str">
        <x:v>FA_cupd0q0b(1).xlsx</x:v>
      </x:c>
      <x:c r="B187" s="50" t="str">
        <x:v>Yes</x:v>
      </x:c>
      <x:c r="C187" s="50" t="str">
        <x:v>Roche Holding AG</x:v>
      </x:c>
      <x:c r="D187" s="50" t="str">
        <x:v>ROP SW</x:v>
      </x:c>
      <x:c r="E187" s="50" t="str">
        <x:v>EUR</x:v>
      </x:c>
      <x:c r="F187" s="50" t="str">
        <x:v>CTL-0230, CTL-0234, CTL-0071</x:v>
      </x:c>
      <x:c r="G187" s="50" t="n">
        <x:v>2021</x:v>
      </x:c>
      <x:c r="H187" s="86" t="n">
        <x:v>58106.143</x:v>
      </x:c>
      <x:c r="I187" s="86" t="n">
        <x:v>18817.854</x:v>
      </x:c>
      <x:c r="J187" s="86" t="n">
        <x:v>12888.6255</x:v>
      </x:c>
      <x:c r="K187" s="86" t="n">
        <x:v>88961.3734</x:v>
      </x:c>
      <x:c r="L187" s="86" t="n">
        <x:v>31368.7688</x:v>
      </x:c>
      <x:c r="M187" s="86" t="n">
        <x:v>12973.7478</x:v>
      </x:c>
      <x:c r="N187" s="87" t="n">
        <x:v>15.6118</x:v>
      </x:c>
      <x:c r="O187" s="87" t="n">
        <x:v>32.3853</x:v>
      </x:c>
      <x:c r="P187" s="87" t="n">
        <x:v>35.2611</x:v>
      </x:c>
    </x:row>
    <x:row r="188" ht="18" customHeight="1">
      <x:c r="A188" s="50" t="str">
        <x:v>FA_cupd0q0b(1).xlsx</x:v>
      </x:c>
      <x:c r="B188" s="50" t="str">
        <x:v>Yes</x:v>
      </x:c>
      <x:c r="C188" s="50" t="str">
        <x:v>Roche Holding AG</x:v>
      </x:c>
      <x:c r="D188" s="50" t="str">
        <x:v>ROP SW</x:v>
      </x:c>
      <x:c r="E188" s="50" t="str">
        <x:v>EUR</x:v>
      </x:c>
      <x:c r="F188" s="50" t="str">
        <x:v>CTL-0230, CTL-0234, CTL-0071</x:v>
      </x:c>
      <x:c r="G188" s="50" t="n">
        <x:v>2022</x:v>
      </x:c>
      <x:c r="H188" s="86" t="n">
        <x:v>63027.9569</x:v>
      </x:c>
      <x:c r="I188" s="86" t="n">
        <x:v>21360.1778</x:v>
      </x:c>
      <x:c r="J188" s="86" t="n">
        <x:v>12371.3319</x:v>
      </x:c>
      <x:c r="K188" s="86" t="n">
        <x:v>89271.6186</x:v>
      </x:c>
      <x:c r="L188" s="86" t="n">
        <x:v>26881.4403</x:v>
      </x:c>
      <x:c r="M188" s="86" t="n">
        <x:v>14339.4304</x:v>
      </x:c>
      <x:c r="N188" s="87" t="n">
        <x:v>13.7653</x:v>
      </x:c>
      <x:c r="O188" s="87" t="n">
        <x:v>33.89</x:v>
      </x:c>
      <x:c r="P188" s="87" t="n">
        <x:v>30.112</x:v>
      </x:c>
    </x:row>
    <x:row r="189" ht="18" customHeight="1">
      <x:c r="A189" s="50" t="str">
        <x:v>FA_cupd0q0b(1).xlsx</x:v>
      </x:c>
      <x:c r="B189" s="50" t="str">
        <x:v>Yes</x:v>
      </x:c>
      <x:c r="C189" s="50" t="str">
        <x:v>Roche Holding AG</x:v>
      </x:c>
      <x:c r="D189" s="50" t="str">
        <x:v>ROP SW</x:v>
      </x:c>
      <x:c r="E189" s="50" t="str">
        <x:v>EUR</x:v>
      </x:c>
      <x:c r="F189" s="50" t="str">
        <x:v>CTL-0230, CTL-0234, CTL-0071</x:v>
      </x:c>
      <x:c r="G189" s="50" t="n">
        <x:v>2023</x:v>
      </x:c>
      <x:c r="H189" s="86" t="n">
        <x:v>60450.3466</x:v>
      </x:c>
      <x:c r="I189" s="86" t="n">
        <x:v>19847.3636</x:v>
      </x:c>
      <x:c r="J189" s="86" t="n">
        <x:v>11837.6266</x:v>
      </x:c>
      <x:c r="K189" s="86" t="n">
        <x:v>97435.5289</x:v>
      </x:c>
      <x:c r="L189" s="86" t="n">
        <x:v>33152.722</x:v>
      </x:c>
      <x:c r="M189" s="86" t="n">
        <x:v>13945.0907</x:v>
      </x:c>
      <x:c r="N189" s="87" t="n">
        <x:v>12.8743</x:v>
      </x:c>
      <x:c r="O189" s="87" t="n">
        <x:v>32.8325</x:v>
      </x:c>
      <x:c r="P189" s="87" t="n">
        <x:v>34.0253</x:v>
      </x:c>
    </x:row>
    <x:row r="190" ht="18" customHeight="1">
      <x:c r="A190" s="50" t="str">
        <x:v>FA_cupd0q0b(1).xlsx</x:v>
      </x:c>
      <x:c r="B190" s="50" t="str">
        <x:v>Yes</x:v>
      </x:c>
      <x:c r="C190" s="50" t="str">
        <x:v>Roche Holding AG</x:v>
      </x:c>
      <x:c r="D190" s="50" t="str">
        <x:v>ROP SW</x:v>
      </x:c>
      <x:c r="E190" s="50" t="str">
        <x:v>EUR</x:v>
      </x:c>
      <x:c r="F190" s="50" t="str">
        <x:v>CTL-0230, CTL-0234, CTL-0071</x:v>
      </x:c>
      <x:c r="G190" s="50" t="n">
        <x:v>2024</x:v>
      </x:c>
      <x:c r="H190" s="86" t="n">
        <x:v>63520.2786</x:v>
      </x:c>
      <x:c r="I190" s="86" t="n">
        <x:v>21989.6554</x:v>
      </x:c>
      <x:c r="J190" s="86" t="n">
        <x:v>8690.9223</x:v>
      </x:c>
      <x:c r="K190" s="86" t="n">
        <x:v>108358.6233</x:v>
      </x:c>
      <x:c r="L190" s="86" t="n">
        <x:v>38695.7829</x:v>
      </x:c>
      <x:c r="M190" s="86" t="n">
        <x:v>14040.7168</x:v>
      </x:c>
      <x:c r="N190" s="87" t="n">
        <x:v>8.6098</x:v>
      </x:c>
      <x:c r="O190" s="87" t="n">
        <x:v>34.6183</x:v>
      </x:c>
      <x:c r="P190" s="87" t="n">
        <x:v>35.7108</x:v>
      </x:c>
    </x:row>
    <x:row r="191" ht="18" customHeight="1">
      <x:c r="A191" s="50" t="str">
        <x:v>FA_cupd0q0b(1).xlsx</x:v>
      </x:c>
      <x:c r="B191" s="50" t="str">
        <x:v>Yes</x:v>
      </x:c>
      <x:c r="C191" s="50" t="str">
        <x:v>Roche Holding AG</x:v>
      </x:c>
      <x:c r="D191" s="50" t="str">
        <x:v>ROP SW</x:v>
      </x:c>
      <x:c r="E191" s="50" t="str">
        <x:v>EUR</x:v>
      </x:c>
      <x:c r="F191" s="50" t="str">
        <x:v>CTL-0230, CTL-0234, CTL-0071</x:v>
      </x:c>
      <x:c r="G191" s="50" t="n">
        <x:v>2025</x:v>
      </x:c>
      <x:c r="H191" s="86" t="n">
        <x:v>65670.1785</x:v>
      </x:c>
      <x:c r="I191" s="86" t="n">
        <x:v>23028.3874</x:v>
      </x:c>
      <x:c r="J191" s="86" t="n">
        <x:v>13749.787</x:v>
      </x:c>
      <x:c r="K191" s="86" t="n">
        <x:v>108137.2639</x:v>
      </x:c>
      <x:c r="L191" s="86" t="n">
        <x:v>35641.281</x:v>
      </x:c>
      <x:c r="M191" s="86" t="n">
        <x:v>13381.4892</x:v>
      </x:c>
      <x:c r="N191" s="87" t="n">
        <x:v>12.7207</x:v>
      </x:c>
      <x:c r="O191" s="87" t="n">
        <x:v>35.0667</x:v>
      </x:c>
      <x:c r="P191" s="87" t="n">
        <x:v>32.9593</x:v>
      </x:c>
    </x:row>
    <x:row r="192" ht="18" customHeight="1">
      <x:c r="A192" s="50" t="str">
        <x:v>FA_cvd2r0rj(1).xlsx</x:v>
      </x:c>
      <x:c r="B192" s="50" t="str">
        <x:v>Yes</x:v>
      </x:c>
      <x:c r="C192" s="50" t="str">
        <x:v>Busy Bees Nurseries Ltd</x:v>
      </x:c>
      <x:c r="D192" s="50" t="str">
        <x:v>1784209Z LN</x:v>
      </x:c>
      <x:c r="E192" s="50" t="str">
        <x:v>EUR</x:v>
      </x:c>
      <x:c r="F192" s="50" t="str">
        <x:v>CTL-0151</x:v>
      </x:c>
      <x:c r="G192" s="50" t="n">
        <x:v>2004</x:v>
      </x:c>
      <x:c r="H192" s="86" t="n">
        <x:v>14.7469</x:v>
      </x:c>
      <x:c r="I192" s="86" t="n">
        <x:v>2.1125</x:v>
      </x:c>
      <x:c r="J192" s="86" t="n">
        <x:v>2.0951</x:v>
      </x:c>
      <x:c r="K192" s="86" t="n">
        <x:v>19.4101</x:v>
      </x:c>
      <x:c r="L192" s="86"/>
      <x:c r="M192" s="86"/>
      <x:c r="N192" s="87"/>
      <x:c r="O192" s="87" t="n">
        <x:v>14.3249</x:v>
      </x:c>
      <x:c r="P192" s="87"/>
    </x:row>
    <x:row r="193" ht="18" customHeight="1">
      <x:c r="A193" s="50" t="str">
        <x:v>FA_cvd2r0rj(1).xlsx</x:v>
      </x:c>
      <x:c r="B193" s="50" t="str">
        <x:v>Yes</x:v>
      </x:c>
      <x:c r="C193" s="50" t="str">
        <x:v>Busy Bees Nurseries Ltd</x:v>
      </x:c>
      <x:c r="D193" s="50" t="str">
        <x:v>1784209Z LN</x:v>
      </x:c>
      <x:c r="E193" s="50" t="str">
        <x:v>EUR</x:v>
      </x:c>
      <x:c r="F193" s="50" t="str">
        <x:v>CTL-0151</x:v>
      </x:c>
      <x:c r="G193" s="50" t="n">
        <x:v>2005</x:v>
      </x:c>
      <x:c r="H193" s="86" t="n">
        <x:v>23.1995</x:v>
      </x:c>
      <x:c r="I193" s="86" t="n">
        <x:v>3.3581</x:v>
      </x:c>
      <x:c r="J193" s="86" t="n">
        <x:v>3.4916</x:v>
      </x:c>
      <x:c r="K193" s="86" t="n">
        <x:v>32.9633</x:v>
      </x:c>
      <x:c r="L193" s="86"/>
      <x:c r="M193" s="86"/>
      <x:c r="N193" s="87" t="n">
        <x:v>13.107</x:v>
      </x:c>
      <x:c r="O193" s="87" t="n">
        <x:v>14.4749</x:v>
      </x:c>
      <x:c r="P193" s="87"/>
    </x:row>
    <x:row r="194" ht="18" customHeight="1">
      <x:c r="A194" s="50" t="str">
        <x:v>FA_cvd2r0rj(1).xlsx</x:v>
      </x:c>
      <x:c r="B194" s="50" t="str">
        <x:v>Yes</x:v>
      </x:c>
      <x:c r="C194" s="50" t="str">
        <x:v>Busy Bees Nurseries Ltd</x:v>
      </x:c>
      <x:c r="D194" s="50" t="str">
        <x:v>1784209Z LN</x:v>
      </x:c>
      <x:c r="E194" s="50" t="str">
        <x:v>EUR</x:v>
      </x:c>
      <x:c r="F194" s="50" t="str">
        <x:v>CTL-0151</x:v>
      </x:c>
      <x:c r="G194" s="50" t="n">
        <x:v>2009</x:v>
      </x:c>
      <x:c r="H194" s="86" t="n">
        <x:v>40.8253</x:v>
      </x:c>
      <x:c r="I194" s="86" t="n">
        <x:v>8.5252</x:v>
      </x:c>
      <x:c r="J194" s="86" t="n">
        <x:v>7.055</x:v>
      </x:c>
      <x:c r="K194" s="86" t="n">
        <x:v>41.5001</x:v>
      </x:c>
      <x:c r="L194" s="86"/>
      <x:c r="M194" s="86"/>
      <x:c r="N194" s="87"/>
      <x:c r="O194" s="87" t="n">
        <x:v>20.8822</x:v>
      </x:c>
      <x:c r="P194" s="87"/>
    </x:row>
    <x:row r="195" ht="18" customHeight="1">
      <x:c r="A195" s="50" t="str">
        <x:v>FA_cvd2r0rj(1).xlsx</x:v>
      </x:c>
      <x:c r="B195" s="50" t="str">
        <x:v>Yes</x:v>
      </x:c>
      <x:c r="C195" s="50" t="str">
        <x:v>Busy Bees Nurseries Ltd</x:v>
      </x:c>
      <x:c r="D195" s="50" t="str">
        <x:v>1784209Z LN</x:v>
      </x:c>
      <x:c r="E195" s="50" t="str">
        <x:v>EUR</x:v>
      </x:c>
      <x:c r="F195" s="50" t="str">
        <x:v>CTL-0151</x:v>
      </x:c>
      <x:c r="G195" s="50" t="n">
        <x:v>2010</x:v>
      </x:c>
      <x:c r="H195" s="86" t="n">
        <x:v>28.6947</x:v>
      </x:c>
      <x:c r="I195" s="86" t="n">
        <x:v>5.3506</x:v>
      </x:c>
      <x:c r="J195" s="86" t="n">
        <x:v>14.4122</x:v>
      </x:c>
      <x:c r="K195" s="86" t="n">
        <x:v>53.5072</x:v>
      </x:c>
      <x:c r="L195" s="86"/>
      <x:c r="M195" s="86"/>
      <x:c r="N195" s="87" t="n">
        <x:v>29.8848</x:v>
      </x:c>
      <x:c r="O195" s="87" t="n">
        <x:v>18.6465</x:v>
      </x:c>
      <x:c r="P195" s="87"/>
    </x:row>
    <x:row r="196" ht="18" customHeight="1">
      <x:c r="A196" s="50" t="str">
        <x:v>FA_cvd2r0rj(1).xlsx</x:v>
      </x:c>
      <x:c r="B196" s="50" t="str">
        <x:v>Yes</x:v>
      </x:c>
      <x:c r="C196" s="50" t="str">
        <x:v>Busy Bees Nurseries Ltd</x:v>
      </x:c>
      <x:c r="D196" s="50" t="str">
        <x:v>1784209Z LN</x:v>
      </x:c>
      <x:c r="E196" s="50" t="str">
        <x:v>EUR</x:v>
      </x:c>
      <x:c r="F196" s="50" t="str">
        <x:v>CTL-0151</x:v>
      </x:c>
      <x:c r="G196" s="50" t="n">
        <x:v>2011</x:v>
      </x:c>
      <x:c r="H196" s="86" t="n">
        <x:v>37.1678</x:v>
      </x:c>
      <x:c r="I196" s="86" t="n">
        <x:v>4.0718</x:v>
      </x:c>
      <x:c r="J196" s="86" t="n">
        <x:v>4.5398</x:v>
      </x:c>
      <x:c r="K196" s="86" t="n">
        <x:v>57.7511</x:v>
      </x:c>
      <x:c r="L196" s="86"/>
      <x:c r="M196" s="86"/>
      <x:c r="N196" s="87" t="n">
        <x:v>8.3693</x:v>
      </x:c>
      <x:c r="O196" s="87" t="n">
        <x:v>10.9553</x:v>
      </x:c>
      <x:c r="P196" s="87"/>
    </x:row>
    <x:row r="197" ht="18" customHeight="1">
      <x:c r="A197" s="50" t="str">
        <x:v>FA_cvd2r0rj(1).xlsx</x:v>
      </x:c>
      <x:c r="B197" s="50" t="str">
        <x:v>Yes</x:v>
      </x:c>
      <x:c r="C197" s="50" t="str">
        <x:v>Busy Bees Nurseries Ltd</x:v>
      </x:c>
      <x:c r="D197" s="50" t="str">
        <x:v>1784209Z LN</x:v>
      </x:c>
      <x:c r="E197" s="50" t="str">
        <x:v>EUR</x:v>
      </x:c>
      <x:c r="F197" s="50" t="str">
        <x:v>CTL-0151</x:v>
      </x:c>
      <x:c r="G197" s="50" t="n">
        <x:v>2012</x:v>
      </x:c>
      <x:c r="H197" s="86" t="n">
        <x:v>41.1992</x:v>
      </x:c>
      <x:c r="I197" s="86" t="n">
        <x:v>4.2101</x:v>
      </x:c>
      <x:c r="J197" s="86" t="n">
        <x:v>5.5708</x:v>
      </x:c>
      <x:c r="K197" s="86" t="n">
        <x:v>65.556</x:v>
      </x:c>
      <x:c r="L197" s="86"/>
      <x:c r="M197" s="86"/>
      <x:c r="N197" s="87" t="n">
        <x:v>8.8989</x:v>
      </x:c>
      <x:c r="O197" s="87" t="n">
        <x:v>10.2189</x:v>
      </x:c>
      <x:c r="P197" s="87"/>
    </x:row>
    <x:row r="198" ht="18" customHeight="1">
      <x:c r="A198" s="50" t="str">
        <x:v>FA_cvd2r0rj(1).xlsx</x:v>
      </x:c>
      <x:c r="B198" s="50" t="str">
        <x:v>Yes</x:v>
      </x:c>
      <x:c r="C198" s="50" t="str">
        <x:v>Busy Bees Nurseries Ltd</x:v>
      </x:c>
      <x:c r="D198" s="50" t="str">
        <x:v>1784209Z LN</x:v>
      </x:c>
      <x:c r="E198" s="50" t="str">
        <x:v>EUR</x:v>
      </x:c>
      <x:c r="F198" s="50" t="str">
        <x:v>CTL-0151</x:v>
      </x:c>
      <x:c r="G198" s="50" t="n">
        <x:v>2013</x:v>
      </x:c>
      <x:c r="H198" s="86" t="n">
        <x:v>39.0865</x:v>
      </x:c>
      <x:c r="I198" s="86" t="n">
        <x:v>3.1881</x:v>
      </x:c>
      <x:c r="J198" s="86" t="n">
        <x:v>4.9767</x:v>
      </x:c>
      <x:c r="K198" s="86" t="n">
        <x:v>69.0259</x:v>
      </x:c>
      <x:c r="L198" s="86"/>
      <x:c r="M198" s="86"/>
      <x:c r="N198" s="87" t="n">
        <x:v>7.6317</x:v>
      </x:c>
      <x:c r="O198" s="87" t="n">
        <x:v>8.1565</x:v>
      </x:c>
      <x:c r="P198" s="87"/>
    </x:row>
    <x:row r="199" ht="18" customHeight="1">
      <x:c r="A199" s="50" t="str">
        <x:v>FA_cvd2r0rj(1).xlsx</x:v>
      </x:c>
      <x:c r="B199" s="50" t="str">
        <x:v>Yes</x:v>
      </x:c>
      <x:c r="C199" s="50" t="str">
        <x:v>Busy Bees Nurseries Ltd</x:v>
      </x:c>
      <x:c r="D199" s="50" t="str">
        <x:v>1784209Z LN</x:v>
      </x:c>
      <x:c r="E199" s="50" t="str">
        <x:v>EUR</x:v>
      </x:c>
      <x:c r="F199" s="50" t="str">
        <x:v>CTL-0151</x:v>
      </x:c>
      <x:c r="G199" s="50" t="n">
        <x:v>2014</x:v>
      </x:c>
      <x:c r="H199" s="86" t="n">
        <x:v>42.2654</x:v>
      </x:c>
      <x:c r="I199" s="86" t="n">
        <x:v>3.0025</x:v>
      </x:c>
      <x:c r="J199" s="86" t="n">
        <x:v>5.8876</x:v>
      </x:c>
      <x:c r="K199" s="86" t="n">
        <x:v>94.6539</x:v>
      </x:c>
      <x:c r="L199" s="86"/>
      <x:c r="M199" s="86"/>
      <x:c r="N199" s="87" t="n">
        <x:v>7.2459</x:v>
      </x:c>
      <x:c r="O199" s="87" t="n">
        <x:v>7.1039</x:v>
      </x:c>
      <x:c r="P199" s="87"/>
    </x:row>
    <x:row r="200" ht="18" customHeight="1">
      <x:c r="A200" s="50" t="str">
        <x:v>FA_cvd2r0rj(1).xlsx</x:v>
      </x:c>
      <x:c r="B200" s="50" t="str">
        <x:v>Yes</x:v>
      </x:c>
      <x:c r="C200" s="50" t="str">
        <x:v>Busy Bees Nurseries Ltd</x:v>
      </x:c>
      <x:c r="D200" s="50" t="str">
        <x:v>1784209Z LN</x:v>
      </x:c>
      <x:c r="E200" s="50" t="str">
        <x:v>EUR</x:v>
      </x:c>
      <x:c r="F200" s="50" t="str">
        <x:v>CTL-0151</x:v>
      </x:c>
      <x:c r="G200" s="50" t="n">
        <x:v>2015</x:v>
      </x:c>
      <x:c r="H200" s="86" t="n">
        <x:v>66.5588</x:v>
      </x:c>
      <x:c r="I200" s="86" t="n">
        <x:v>4.8848</x:v>
      </x:c>
      <x:c r="J200" s="86" t="n">
        <x:v>9.4169</x:v>
      </x:c>
      <x:c r="K200" s="86" t="n">
        <x:v>126.6872</x:v>
      </x:c>
      <x:c r="L200" s="86"/>
      <x:c r="M200" s="86"/>
      <x:c r="N200" s="87" t="n">
        <x:v>8.19</x:v>
      </x:c>
      <x:c r="O200" s="87" t="n">
        <x:v>7.339</x:v>
      </x:c>
      <x:c r="P200" s="87"/>
    </x:row>
    <x:row r="201" ht="18" customHeight="1">
      <x:c r="A201" s="50" t="str">
        <x:v>FA_cvd2r0rj(1).xlsx</x:v>
      </x:c>
      <x:c r="B201" s="50" t="str">
        <x:v>Yes</x:v>
      </x:c>
      <x:c r="C201" s="50" t="str">
        <x:v>Busy Bees Nurseries Ltd</x:v>
      </x:c>
      <x:c r="D201" s="50" t="str">
        <x:v>1784209Z LN</x:v>
      </x:c>
      <x:c r="E201" s="50" t="str">
        <x:v>EUR</x:v>
      </x:c>
      <x:c r="F201" s="50" t="str">
        <x:v>CTL-0151</x:v>
      </x:c>
      <x:c r="G201" s="50" t="n">
        <x:v>2016</x:v>
      </x:c>
      <x:c r="H201" s="86" t="n">
        <x:v>59.5564</x:v>
      </x:c>
      <x:c r="I201" s="86" t="n">
        <x:v>1.152</x:v>
      </x:c>
      <x:c r="J201" s="86" t="n">
        <x:v>3.9507</x:v>
      </x:c>
      <x:c r="K201" s="86" t="n">
        <x:v>117.9593</x:v>
      </x:c>
      <x:c r="L201" s="86"/>
      <x:c r="M201" s="86"/>
      <x:c r="N201" s="87" t="n">
        <x:v>3.3232</x:v>
      </x:c>
      <x:c r="O201" s="87" t="n">
        <x:v>1.9343</x:v>
      </x:c>
      <x:c r="P201" s="87"/>
    </x:row>
    <x:row r="202" ht="18" customHeight="1">
      <x:c r="A202" s="50" t="str">
        <x:v>FA_cvd2r0rj(1).xlsx</x:v>
      </x:c>
      <x:c r="B202" s="50" t="str">
        <x:v>Yes</x:v>
      </x:c>
      <x:c r="C202" s="50" t="str">
        <x:v>Busy Bees Nurseries Ltd</x:v>
      </x:c>
      <x:c r="D202" s="50" t="str">
        <x:v>1784209Z LN</x:v>
      </x:c>
      <x:c r="E202" s="50" t="str">
        <x:v>EUR</x:v>
      </x:c>
      <x:c r="F202" s="50" t="str">
        <x:v>CTL-0151</x:v>
      </x:c>
      <x:c r="G202" s="50" t="n">
        <x:v>2017</x:v>
      </x:c>
      <x:c r="H202" s="86" t="n">
        <x:v>59.7203</x:v>
      </x:c>
      <x:c r="I202" s="86" t="n">
        <x:v>4.2617</x:v>
      </x:c>
      <x:c r="J202" s="86" t="n">
        <x:v>6.6409</x:v>
      </x:c>
      <x:c r="K202" s="86" t="n">
        <x:v>130.7054</x:v>
      </x:c>
      <x:c r="L202" s="86"/>
      <x:c r="M202" s="86"/>
      <x:c r="N202" s="87" t="n">
        <x:v>5.3621</x:v>
      </x:c>
      <x:c r="O202" s="87" t="n">
        <x:v>7.1362</x:v>
      </x:c>
      <x:c r="P202" s="87"/>
    </x:row>
    <x:row r="203" ht="18" customHeight="1">
      <x:c r="A203" s="50" t="str">
        <x:v>FA_cvd2r0rj(1).xlsx</x:v>
      </x:c>
      <x:c r="B203" s="50" t="str">
        <x:v>Yes</x:v>
      </x:c>
      <x:c r="C203" s="50" t="str">
        <x:v>Busy Bees Nurseries Ltd</x:v>
      </x:c>
      <x:c r="D203" s="50" t="str">
        <x:v>1784209Z LN</x:v>
      </x:c>
      <x:c r="E203" s="50" t="str">
        <x:v>EUR</x:v>
      </x:c>
      <x:c r="F203" s="50" t="str">
        <x:v>CTL-0151</x:v>
      </x:c>
      <x:c r="G203" s="50" t="n">
        <x:v>2018</x:v>
      </x:c>
      <x:c r="H203" s="86" t="n">
        <x:v>141.9381</x:v>
      </x:c>
      <x:c r="I203" s="86" t="n">
        <x:v>17.2763</x:v>
      </x:c>
      <x:c r="J203" s="86" t="n">
        <x:v>14.3197</x:v>
      </x:c>
      <x:c r="K203" s="86" t="n">
        <x:v>213.2206</x:v>
      </x:c>
      <x:c r="L203" s="86"/>
      <x:c r="M203" s="86"/>
      <x:c r="N203" s="87" t="n">
        <x:v>8.2336</x:v>
      </x:c>
      <x:c r="O203" s="87" t="n">
        <x:v>12.1717</x:v>
      </x:c>
      <x:c r="P203" s="87"/>
    </x:row>
    <x:row r="204" ht="18" customHeight="1">
      <x:c r="A204" s="50" t="str">
        <x:v>FA_cvd2r0rj(1).xlsx</x:v>
      </x:c>
      <x:c r="B204" s="50" t="str">
        <x:v>Yes</x:v>
      </x:c>
      <x:c r="C204" s="50" t="str">
        <x:v>Busy Bees Nurseries Ltd</x:v>
      </x:c>
      <x:c r="D204" s="50" t="str">
        <x:v>1784209Z LN</x:v>
      </x:c>
      <x:c r="E204" s="50" t="str">
        <x:v>EUR</x:v>
      </x:c>
      <x:c r="F204" s="50" t="str">
        <x:v>CTL-0151</x:v>
      </x:c>
      <x:c r="G204" s="50" t="n">
        <x:v>2019</x:v>
      </x:c>
      <x:c r="H204" s="86" t="n">
        <x:v>227.5603</x:v>
      </x:c>
      <x:c r="I204" s="86" t="n">
        <x:v>28.8301</x:v>
      </x:c>
      <x:c r="J204" s="86" t="n">
        <x:v>26.8388</x:v>
      </x:c>
      <x:c r="K204" s="86" t="n">
        <x:v>216.7696</x:v>
      </x:c>
      <x:c r="L204" s="86"/>
      <x:c r="M204" s="86"/>
      <x:c r="N204" s="87" t="n">
        <x:v>12.5476</x:v>
      </x:c>
      <x:c r="O204" s="87" t="n">
        <x:v>12.6692</x:v>
      </x:c>
      <x:c r="P204" s="87"/>
    </x:row>
    <x:row r="205" ht="18" customHeight="1">
      <x:c r="A205" s="50" t="str">
        <x:v>FA_fkkewk3y(1).xlsx</x:v>
      </x:c>
      <x:c r="B205" s="50" t="str">
        <x:v>Yes</x:v>
      </x:c>
      <x:c r="C205" s="50" t="str">
        <x:v>Correvio Pharma Corp</x:v>
      </x:c>
      <x:c r="D205" s="50" t="str">
        <x:v>CORV CN</x:v>
      </x:c>
      <x:c r="E205" s="50" t="str">
        <x:v>EUR</x:v>
      </x:c>
      <x:c r="F205" s="50" t="str">
        <x:v>CTL-0275</x:v>
      </x:c>
      <x:c r="G205" s="50" t="n">
        <x:v>2000</x:v>
      </x:c>
      <x:c r="H205" s="86"/>
      <x:c r="I205" s="86"/>
      <x:c r="J205" s="86"/>
      <x:c r="K205" s="86" t="n">
        <x:v>9.785</x:v>
      </x:c>
      <x:c r="L205" s="86" t="n">
        <x:v>0.0681</x:v>
      </x:c>
      <x:c r="M205" s="86"/>
      <x:c r="N205" s="87" t="n">
        <x:v>-56.644</x:v>
      </x:c>
      <x:c r="O205" s="87"/>
      <x:c r="P205" s="87" t="n">
        <x:v>0.6961</x:v>
      </x:c>
    </x:row>
    <x:row r="206" ht="18" customHeight="1">
      <x:c r="A206" s="50" t="str">
        <x:v>FA_fkkewk3y(1).xlsx</x:v>
      </x:c>
      <x:c r="B206" s="50" t="str">
        <x:v>Yes</x:v>
      </x:c>
      <x:c r="C206" s="50" t="str">
        <x:v>Correvio Pharma Corp</x:v>
      </x:c>
      <x:c r="D206" s="50" t="str">
        <x:v>CORV CN</x:v>
      </x:c>
      <x:c r="E206" s="50" t="str">
        <x:v>EUR</x:v>
      </x:c>
      <x:c r="F206" s="50" t="str">
        <x:v>CTL-0275</x:v>
      </x:c>
      <x:c r="G206" s="50" t="n">
        <x:v>2001</x:v>
      </x:c>
      <x:c r="H206" s="86" t="n">
        <x:v>0.1425</x:v>
      </x:c>
      <x:c r="I206" s="86" t="n">
        <x:v>-5.492</x:v>
      </x:c>
      <x:c r="J206" s="86" t="n">
        <x:v>-5.1774</x:v>
      </x:c>
      <x:c r="K206" s="86" t="n">
        <x:v>4.4499</x:v>
      </x:c>
      <x:c r="L206" s="86" t="n">
        <x:v>0</x:v>
      </x:c>
      <x:c r="M206" s="86"/>
      <x:c r="N206" s="87" t="n">
        <x:v>-74.0151</x:v>
      </x:c>
      <x:c r="O206" s="87" t="n">
        <x:v>-3854.3147</x:v>
      </x:c>
      <x:c r="P206" s="87" t="n">
        <x:v>0</x:v>
      </x:c>
    </x:row>
    <x:row r="207" ht="18" customHeight="1">
      <x:c r="A207" s="50" t="str">
        <x:v>FA_fkkewk3y(1).xlsx</x:v>
      </x:c>
      <x:c r="B207" s="50" t="str">
        <x:v>Yes</x:v>
      </x:c>
      <x:c r="C207" s="50" t="str">
        <x:v>Correvio Pharma Corp</x:v>
      </x:c>
      <x:c r="D207" s="50" t="str">
        <x:v>CORV CN</x:v>
      </x:c>
      <x:c r="E207" s="50" t="str">
        <x:v>EUR</x:v>
      </x:c>
      <x:c r="F207" s="50" t="str">
        <x:v>CTL-0275</x:v>
      </x:c>
      <x:c r="G207" s="50" t="n">
        <x:v>2002</x:v>
      </x:c>
      <x:c r="H207" s="86" t="n">
        <x:v>1.2062</x:v>
      </x:c>
      <x:c r="I207" s="86" t="n">
        <x:v>-11.0473</x:v>
      </x:c>
      <x:c r="J207" s="86" t="n">
        <x:v>-9.5717</x:v>
      </x:c>
      <x:c r="K207" s="86" t="n">
        <x:v>43.5933</x:v>
      </x:c>
      <x:c r="L207" s="86" t="n">
        <x:v>0.0392</x:v>
      </x:c>
      <x:c r="M207" s="86"/>
      <x:c r="N207" s="87" t="n">
        <x:v>-37.8824</x:v>
      </x:c>
      <x:c r="O207" s="87" t="n">
        <x:v>-915.8908</x:v>
      </x:c>
      <x:c r="P207" s="87" t="n">
        <x:v>0.09</x:v>
      </x:c>
    </x:row>
    <x:row r="208" ht="18" customHeight="1">
      <x:c r="A208" s="50" t="str">
        <x:v>FA_fkkewk3y(1).xlsx</x:v>
      </x:c>
      <x:c r="B208" s="50" t="str">
        <x:v>Yes</x:v>
      </x:c>
      <x:c r="C208" s="50" t="str">
        <x:v>Correvio Pharma Corp</x:v>
      </x:c>
      <x:c r="D208" s="50" t="str">
        <x:v>CORV CN</x:v>
      </x:c>
      <x:c r="E208" s="50" t="str">
        <x:v>EUR</x:v>
      </x:c>
      <x:c r="F208" s="50" t="str">
        <x:v>CTL-0275</x:v>
      </x:c>
      <x:c r="G208" s="50" t="n">
        <x:v>2003</x:v>
      </x:c>
      <x:c r="H208" s="86" t="n">
        <x:v>3.8233</x:v>
      </x:c>
      <x:c r="I208" s="86" t="n">
        <x:v>-14.2513</x:v>
      </x:c>
      <x:c r="J208" s="86" t="n">
        <x:v>-12.5606</x:v>
      </x:c>
      <x:c r="K208" s="86" t="n">
        <x:v>56.5552</x:v>
      </x:c>
      <x:c r="L208" s="86" t="n">
        <x:v>0.0209</x:v>
      </x:c>
      <x:c r="M208" s="86"/>
      <x:c r="N208" s="87" t="n">
        <x:v>-24.844</x:v>
      </x:c>
      <x:c r="O208" s="87" t="n">
        <x:v>-372.7468</x:v>
      </x:c>
      <x:c r="P208" s="87" t="n">
        <x:v>0.0369</x:v>
      </x:c>
    </x:row>
    <x:row r="209" ht="18" customHeight="1">
      <x:c r="A209" s="50" t="str">
        <x:v>FA_fkkewk3y(1).xlsx</x:v>
      </x:c>
      <x:c r="B209" s="50" t="str">
        <x:v>Yes</x:v>
      </x:c>
      <x:c r="C209" s="50" t="str">
        <x:v>Correvio Pharma Corp</x:v>
      </x:c>
      <x:c r="D209" s="50" t="str">
        <x:v>CORV CN</x:v>
      </x:c>
      <x:c r="E209" s="50" t="str">
        <x:v>EUR</x:v>
      </x:c>
      <x:c r="F209" s="50" t="str">
        <x:v>CTL-0275</x:v>
      </x:c>
      <x:c r="G209" s="50" t="n">
        <x:v>2004</x:v>
      </x:c>
      <x:c r="H209" s="86" t="n">
        <x:v>16.3449</x:v>
      </x:c>
      <x:c r="I209" s="86" t="n">
        <x:v>-22.3748</x:v>
      </x:c>
      <x:c r="J209" s="86" t="n">
        <x:v>-17.1891</x:v>
      </x:c>
      <x:c r="K209" s="86" t="n">
        <x:v>41.9432</x:v>
      </x:c>
      <x:c r="L209" s="86" t="n">
        <x:v>0.0043</x:v>
      </x:c>
      <x:c r="M209" s="86"/>
      <x:c r="N209" s="87" t="n">
        <x:v>-34.6114</x:v>
      </x:c>
      <x:c r="O209" s="87" t="n">
        <x:v>-136.8919</x:v>
      </x:c>
      <x:c r="P209" s="87" t="n">
        <x:v>0.0103</x:v>
      </x:c>
    </x:row>
    <x:row r="210" ht="18" customHeight="1">
      <x:c r="A210" s="50" t="str">
        <x:v>FA_fkkewk3y(1).xlsx</x:v>
      </x:c>
      <x:c r="B210" s="50" t="str">
        <x:v>Yes</x:v>
      </x:c>
      <x:c r="C210" s="50" t="str">
        <x:v>Correvio Pharma Corp</x:v>
      </x:c>
      <x:c r="D210" s="50" t="str">
        <x:v>CORV CN</x:v>
      </x:c>
      <x:c r="E210" s="50" t="str">
        <x:v>EUR</x:v>
      </x:c>
      <x:c r="F210" s="50" t="str">
        <x:v>CTL-0275</x:v>
      </x:c>
      <x:c r="G210" s="50" t="n">
        <x:v>2005</x:v>
      </x:c>
      <x:c r="H210" s="86" t="n">
        <x:v>10.727</x:v>
      </x:c>
      <x:c r="I210" s="86" t="n">
        <x:v>-24.8279</x:v>
      </x:c>
      <x:c r="J210" s="86" t="n">
        <x:v>-35.5183</x:v>
      </x:c>
      <x:c r="K210" s="86" t="n">
        <x:v>65.2863</x:v>
      </x:c>
      <x:c r="L210" s="86" t="n">
        <x:v>0</x:v>
      </x:c>
      <x:c r="M210" s="86"/>
      <x:c r="N210" s="87" t="n">
        <x:v>-67.5091</x:v>
      </x:c>
      <x:c r="O210" s="87" t="n">
        <x:v>-231.4521</x:v>
      </x:c>
      <x:c r="P210" s="87" t="n">
        <x:v>0</x:v>
      </x:c>
    </x:row>
    <x:row r="211" ht="18" customHeight="1">
      <x:c r="A211" s="50" t="str">
        <x:v>FA_fkkewk3y(1).xlsx</x:v>
      </x:c>
      <x:c r="B211" s="50" t="str">
        <x:v>Yes</x:v>
      </x:c>
      <x:c r="C211" s="50" t="str">
        <x:v>Correvio Pharma Corp</x:v>
      </x:c>
      <x:c r="D211" s="50" t="str">
        <x:v>CORV CN</x:v>
      </x:c>
      <x:c r="E211" s="50" t="str">
        <x:v>EUR</x:v>
      </x:c>
      <x:c r="F211" s="50" t="str">
        <x:v>CTL-0275</x:v>
      </x:c>
      <x:c r="G211" s="50" t="n">
        <x:v>2006</x:v>
      </x:c>
      <x:c r="H211" s="86" t="n">
        <x:v>14.5173</x:v>
      </x:c>
      <x:c r="I211" s="86" t="n">
        <x:v>-26.9196</x:v>
      </x:c>
      <x:c r="J211" s="86" t="n">
        <x:v>-25.3898</x:v>
      </x:c>
      <x:c r="K211" s="86" t="n">
        <x:v>44.629</x:v>
      </x:c>
      <x:c r="L211" s="86" t="n">
        <x:v>0</x:v>
      </x:c>
      <x:c r="M211" s="86"/>
      <x:c r="N211" s="87" t="n">
        <x:v>-45.643</x:v>
      </x:c>
      <x:c r="O211" s="87" t="n">
        <x:v>-185.4316</x:v>
      </x:c>
      <x:c r="P211" s="87" t="n">
        <x:v>0</x:v>
      </x:c>
    </x:row>
    <x:row r="212" ht="18" customHeight="1">
      <x:c r="A212" s="50" t="str">
        <x:v>FA_fkkewk3y(1).xlsx</x:v>
      </x:c>
      <x:c r="B212" s="50" t="str">
        <x:v>Yes</x:v>
      </x:c>
      <x:c r="C212" s="50" t="str">
        <x:v>Correvio Pharma Corp</x:v>
      </x:c>
      <x:c r="D212" s="50" t="str">
        <x:v>CORV CN</x:v>
      </x:c>
      <x:c r="E212" s="50" t="str">
        <x:v>EUR</x:v>
      </x:c>
      <x:c r="F212" s="50" t="str">
        <x:v>CTL-0275</x:v>
      </x:c>
      <x:c r="G212" s="50" t="n">
        <x:v>2007</x:v>
      </x:c>
      <x:c r="H212" s="86" t="n">
        <x:v>3.3268</x:v>
      </x:c>
      <x:c r="I212" s="86" t="n">
        <x:v>-50.3295</x:v>
      </x:c>
      <x:c r="J212" s="86" t="n">
        <x:v>-58.2895</x:v>
      </x:c>
      <x:c r="K212" s="86" t="n">
        <x:v>70.0502</x:v>
      </x:c>
      <x:c r="L212" s="86" t="n">
        <x:v>0</x:v>
      </x:c>
      <x:c r="M212" s="86"/>
      <x:c r="N212" s="87" t="n">
        <x:v>-100.6701</x:v>
      </x:c>
      <x:c r="O212" s="87" t="n">
        <x:v>-1512.8715</x:v>
      </x:c>
      <x:c r="P212" s="87" t="n">
        <x:v>0</x:v>
      </x:c>
    </x:row>
    <x:row r="213" ht="18" customHeight="1">
      <x:c r="A213" s="50" t="str">
        <x:v>FA_fkkewk3y(1).xlsx</x:v>
      </x:c>
      <x:c r="B213" s="50" t="str">
        <x:v>Yes</x:v>
      </x:c>
      <x:c r="C213" s="50" t="str">
        <x:v>Correvio Pharma Corp</x:v>
      </x:c>
      <x:c r="D213" s="50" t="str">
        <x:v>CORV CN</x:v>
      </x:c>
      <x:c r="E213" s="50" t="str">
        <x:v>EUR</x:v>
      </x:c>
      <x:c r="F213" s="50" t="str">
        <x:v>CTL-0275</x:v>
      </x:c>
      <x:c r="G213" s="50" t="n">
        <x:v>2008</x:v>
      </x:c>
      <x:c r="H213" s="86" t="n">
        <x:v>1.0285</x:v>
      </x:c>
      <x:c r="I213" s="86" t="n">
        <x:v>-43.9172</x:v>
      </x:c>
      <x:c r="J213" s="86" t="n">
        <x:v>-38.7054</x:v>
      </x:c>
      <x:c r="K213" s="86" t="n">
        <x:v>36.1031</x:v>
      </x:c>
      <x:c r="L213" s="86" t="n">
        <x:v>0</x:v>
      </x:c>
      <x:c r="M213" s="86"/>
      <x:c r="N213" s="87" t="n">
        <x:v>-74.2615</x:v>
      </x:c>
      <x:c r="O213" s="87" t="n">
        <x:v>-4269.9501</x:v>
      </x:c>
      <x:c r="P213" s="87" t="n">
        <x:v>0</x:v>
      </x:c>
    </x:row>
    <x:row r="214" ht="18" customHeight="1">
      <x:c r="A214" s="50" t="str">
        <x:v>FA_fkkewk3y(1).xlsx</x:v>
      </x:c>
      <x:c r="B214" s="50" t="str">
        <x:v>Yes</x:v>
      </x:c>
      <x:c r="C214" s="50" t="str">
        <x:v>Correvio Pharma Corp</x:v>
      </x:c>
      <x:c r="D214" s="50" t="str">
        <x:v>CORV CN</x:v>
      </x:c>
      <x:c r="E214" s="50" t="str">
        <x:v>EUR</x:v>
      </x:c>
      <x:c r="F214" s="50" t="str">
        <x:v>CTL-0275</x:v>
      </x:c>
      <x:c r="G214" s="50" t="n">
        <x:v>2009</x:v>
      </x:c>
      <x:c r="H214" s="86" t="n">
        <x:v>31.6796</x:v>
      </x:c>
      <x:c r="I214" s="86" t="n">
        <x:v>4.6092</x:v>
      </x:c>
      <x:c r="J214" s="86" t="n">
        <x:v>1.4855</x:v>
      </x:c>
      <x:c r="K214" s="86" t="n">
        <x:v>35.3519</x:v>
      </x:c>
      <x:c r="L214" s="86" t="n">
        <x:v>0</x:v>
      </x:c>
      <x:c r="M214" s="86" t="n">
        <x:v>16.7961</x:v>
      </x:c>
      <x:c r="N214" s="87" t="n">
        <x:v>4.1001</x:v>
      </x:c>
      <x:c r="O214" s="87" t="n">
        <x:v>14.5495</x:v>
      </x:c>
      <x:c r="P214" s="87" t="n">
        <x:v>0</x:v>
      </x:c>
    </x:row>
    <x:row r="215" ht="18" customHeight="1">
      <x:c r="A215" s="50" t="str">
        <x:v>FA_fkkewk3y(1).xlsx</x:v>
      </x:c>
      <x:c r="B215" s="50" t="str">
        <x:v>Yes</x:v>
      </x:c>
      <x:c r="C215" s="50" t="str">
        <x:v>Correvio Pharma Corp</x:v>
      </x:c>
      <x:c r="D215" s="50" t="str">
        <x:v>CORV CN</x:v>
      </x:c>
      <x:c r="E215" s="50" t="str">
        <x:v>EUR</x:v>
      </x:c>
      <x:c r="F215" s="50" t="str">
        <x:v>CTL-0275</x:v>
      </x:c>
      <x:c r="G215" s="50" t="n">
        <x:v>2010</x:v>
      </x:c>
      <x:c r="H215" s="86" t="n">
        <x:v>49.9006</x:v>
      </x:c>
      <x:c r="I215" s="86" t="n">
        <x:v>27.7178</x:v>
      </x:c>
      <x:c r="J215" s="86" t="n">
        <x:v>26.8137</x:v>
      </x:c>
      <x:c r="K215" s="86" t="n">
        <x:v>61.5921</x:v>
      </x:c>
      <x:c r="L215" s="86" t="n">
        <x:v>18.7042</x:v>
      </x:c>
      <x:c r="M215" s="86" t="n">
        <x:v>11.5861</x:v>
      </x:c>
      <x:c r="N215" s="87" t="n">
        <x:v>53.3868</x:v>
      </x:c>
      <x:c r="O215" s="87" t="n">
        <x:v>55.5461</x:v>
      </x:c>
      <x:c r="P215" s="87" t="n">
        <x:v>30.3678</x:v>
      </x:c>
    </x:row>
    <x:row r="216" ht="18" customHeight="1">
      <x:c r="A216" s="50" t="str">
        <x:v>FA_fkkewk3y(1).xlsx</x:v>
      </x:c>
      <x:c r="B216" s="50" t="str">
        <x:v>Yes</x:v>
      </x:c>
      <x:c r="C216" s="50" t="str">
        <x:v>Correvio Pharma Corp</x:v>
      </x:c>
      <x:c r="D216" s="50" t="str">
        <x:v>CORV CN</x:v>
      </x:c>
      <x:c r="E216" s="50" t="str">
        <x:v>EUR</x:v>
      </x:c>
      <x:c r="F216" s="50" t="str">
        <x:v>CTL-0275</x:v>
      </x:c>
      <x:c r="G216" s="50" t="n">
        <x:v>2011</x:v>
      </x:c>
      <x:c r="H216" s="86" t="n">
        <x:v>1.0821</x:v>
      </x:c>
      <x:c r="I216" s="86" t="n">
        <x:v>-18.9548</x:v>
      </x:c>
      <x:c r="J216" s="86" t="n">
        <x:v>-20.0742</x:v>
      </x:c>
      <x:c r="K216" s="86" t="n">
        <x:v>41.6937</x:v>
      </x:c>
      <x:c r="L216" s="86" t="n">
        <x:v>19.2901</x:v>
      </x:c>
      <x:c r="M216" s="86" t="n">
        <x:v>10.9459</x:v>
      </x:c>
      <x:c r="N216" s="87" t="n">
        <x:v>-40.9507</x:v>
      </x:c>
      <x:c r="O216" s="87" t="n">
        <x:v>-1751.6944</x:v>
      </x:c>
      <x:c r="P216" s="87" t="n">
        <x:v>46.2663</x:v>
      </x:c>
    </x:row>
    <x:row r="217" ht="18" customHeight="1">
      <x:c r="A217" s="50" t="str">
        <x:v>FA_fkkewk3y(1).xlsx</x:v>
      </x:c>
      <x:c r="B217" s="50" t="str">
        <x:v>Yes</x:v>
      </x:c>
      <x:c r="C217" s="50" t="str">
        <x:v>Correvio Pharma Corp</x:v>
      </x:c>
      <x:c r="D217" s="50" t="str">
        <x:v>CORV CN</x:v>
      </x:c>
      <x:c r="E217" s="50" t="str">
        <x:v>EUR</x:v>
      </x:c>
      <x:c r="F217" s="50" t="str">
        <x:v>CTL-0275</x:v>
      </x:c>
      <x:c r="G217" s="50" t="n">
        <x:v>2012</x:v>
      </x:c>
      <x:c r="H217" s="86" t="n">
        <x:v>0.614</x:v>
      </x:c>
      <x:c r="I217" s="86" t="n">
        <x:v>-12.504</x:v>
      </x:c>
      <x:c r="J217" s="86" t="n">
        <x:v>-14.2526</x:v>
      </x:c>
      <x:c r="K217" s="86" t="n">
        <x:v>33.9418</x:v>
      </x:c>
      <x:c r="L217" s="86" t="n">
        <x:v>24.6268</x:v>
      </x:c>
      <x:c r="M217" s="86" t="n">
        <x:v>4.6824</x:v>
      </x:c>
      <x:c r="N217" s="87" t="n">
        <x:v>-37.0644</x:v>
      </x:c>
      <x:c r="O217" s="87" t="n">
        <x:v>-2036.5019</x:v>
      </x:c>
      <x:c r="P217" s="87" t="n">
        <x:v>72.556</x:v>
      </x:c>
    </x:row>
    <x:row r="218" ht="18" customHeight="1">
      <x:c r="A218" s="50" t="str">
        <x:v>FA_fkkewk3y(1).xlsx</x:v>
      </x:c>
      <x:c r="B218" s="50" t="str">
        <x:v>Yes</x:v>
      </x:c>
      <x:c r="C218" s="50" t="str">
        <x:v>Correvio Pharma Corp</x:v>
      </x:c>
      <x:c r="D218" s="50" t="str">
        <x:v>CORV CN</x:v>
      </x:c>
      <x:c r="E218" s="50" t="str">
        <x:v>EUR</x:v>
      </x:c>
      <x:c r="F218" s="50" t="str">
        <x:v>CTL-0275</x:v>
      </x:c>
      <x:c r="G218" s="50" t="n">
        <x:v>2013</x:v>
      </x:c>
      <x:c r="H218" s="86" t="n">
        <x:v>3.3974</x:v>
      </x:c>
      <x:c r="I218" s="86" t="n">
        <x:v>-10.5205</x:v>
      </x:c>
      <x:c r="J218" s="86" t="n">
        <x:v>3.5947</x:v>
      </x:c>
      <x:c r="K218" s="86" t="n">
        <x:v>34.3259</x:v>
      </x:c>
      <x:c r="L218" s="86" t="n">
        <x:v>0</x:v>
      </x:c>
      <x:c r="M218" s="86" t="n">
        <x:v>0.3585</x:v>
      </x:c>
      <x:c r="N218" s="87" t="n">
        <x:v>10.362</x:v>
      </x:c>
      <x:c r="O218" s="87" t="n">
        <x:v>-309.6653</x:v>
      </x:c>
      <x:c r="P218" s="87" t="n">
        <x:v>0</x:v>
      </x:c>
    </x:row>
    <x:row r="219" ht="18" customHeight="1">
      <x:c r="A219" s="50" t="str">
        <x:v>FA_fkkewk3y(1).xlsx</x:v>
      </x:c>
      <x:c r="B219" s="50" t="str">
        <x:v>Yes</x:v>
      </x:c>
      <x:c r="C219" s="50" t="str">
        <x:v>Correvio Pharma Corp</x:v>
      </x:c>
      <x:c r="D219" s="50" t="str">
        <x:v>CORV CN</x:v>
      </x:c>
      <x:c r="E219" s="50" t="str">
        <x:v>EUR</x:v>
      </x:c>
      <x:c r="F219" s="50" t="str">
        <x:v>CTL-0275</x:v>
      </x:c>
      <x:c r="G219" s="50" t="n">
        <x:v>2014</x:v>
      </x:c>
      <x:c r="H219" s="86" t="n">
        <x:v>22.6514</x:v>
      </x:c>
      <x:c r="I219" s="86" t="n">
        <x:v>-12.5049</x:v>
      </x:c>
      <x:c r="J219" s="86" t="n">
        <x:v>-13.743</x:v>
      </x:c>
      <x:c r="K219" s="86" t="n">
        <x:v>41.4174</x:v>
      </x:c>
      <x:c r="L219" s="86" t="n">
        <x:v>9.9174</x:v>
      </x:c>
      <x:c r="M219" s="86" t="n">
        <x:v>0.4803</x:v>
      </x:c>
      <x:c r="N219" s="87" t="n">
        <x:v>-37.4091</x:v>
      </x:c>
      <x:c r="O219" s="87" t="n">
        <x:v>-55.206</x:v>
      </x:c>
      <x:c r="P219" s="87" t="n">
        <x:v>23.9449</x:v>
      </x:c>
    </x:row>
    <x:row r="220" ht="18" customHeight="1">
      <x:c r="A220" s="50" t="str">
        <x:v>FA_fkkewk3y(1).xlsx</x:v>
      </x:c>
      <x:c r="B220" s="50" t="str">
        <x:v>Yes</x:v>
      </x:c>
      <x:c r="C220" s="50" t="str">
        <x:v>Correvio Pharma Corp</x:v>
      </x:c>
      <x:c r="D220" s="50" t="str">
        <x:v>CORV CN</x:v>
      </x:c>
      <x:c r="E220" s="50" t="str">
        <x:v>EUR</x:v>
      </x:c>
      <x:c r="F220" s="50" t="str">
        <x:v>CTL-0275</x:v>
      </x:c>
      <x:c r="G220" s="50" t="n">
        <x:v>2015</x:v>
      </x:c>
      <x:c r="H220" s="86" t="n">
        <x:v>18.8506</x:v>
      </x:c>
      <x:c r="I220" s="86" t="n">
        <x:v>-19.9063</x:v>
      </x:c>
      <x:c r="J220" s="86" t="n">
        <x:v>-22.0528</x:v>
      </x:c>
      <x:c r="K220" s="86" t="n">
        <x:v>44.3843</x:v>
      </x:c>
      <x:c r="L220" s="86" t="n">
        <x:v>8.8331</x:v>
      </x:c>
      <x:c r="M220" s="86" t="n">
        <x:v>2.9056</x:v>
      </x:c>
      <x:c r="N220" s="87" t="n">
        <x:v>-49.7483</x:v>
      </x:c>
      <x:c r="O220" s="87" t="n">
        <x:v>-105.6002</x:v>
      </x:c>
      <x:c r="P220" s="87" t="n">
        <x:v>19.9013</x:v>
      </x:c>
    </x:row>
    <x:row r="221" ht="18" customHeight="1">
      <x:c r="A221" s="50" t="str">
        <x:v>FA_fkkewk3y(1).xlsx</x:v>
      </x:c>
      <x:c r="B221" s="50" t="str">
        <x:v>Yes</x:v>
      </x:c>
      <x:c r="C221" s="50" t="str">
        <x:v>Correvio Pharma Corp</x:v>
      </x:c>
      <x:c r="D221" s="50" t="str">
        <x:v>CORV CN</x:v>
      </x:c>
      <x:c r="E221" s="50" t="str">
        <x:v>EUR</x:v>
      </x:c>
      <x:c r="F221" s="50" t="str">
        <x:v>CTL-0275</x:v>
      </x:c>
      <x:c r="G221" s="50" t="n">
        <x:v>2016</x:v>
      </x:c>
      <x:c r="H221" s="86" t="n">
        <x:v>22.8304</x:v>
      </x:c>
      <x:c r="I221" s="86" t="n">
        <x:v>-13.1535</x:v>
      </x:c>
      <x:c r="J221" s="86" t="n">
        <x:v>-17.7348</x:v>
      </x:c>
      <x:c r="K221" s="86" t="n">
        <x:v>63.5792</x:v>
      </x:c>
      <x:c r="L221" s="86" t="n">
        <x:v>18.3853</x:v>
      </x:c>
      <x:c r="M221" s="86"/>
      <x:c r="N221" s="87" t="n">
        <x:v>-34.0357</x:v>
      </x:c>
      <x:c r="O221" s="87" t="n">
        <x:v>-57.614</x:v>
      </x:c>
      <x:c r="P221" s="87" t="n">
        <x:v>28.9172</x:v>
      </x:c>
    </x:row>
    <x:row r="222" ht="18" customHeight="1">
      <x:c r="A222" s="50" t="str">
        <x:v>FA_fkkewk3y(1).xlsx</x:v>
      </x:c>
      <x:c r="B222" s="50" t="str">
        <x:v>Yes</x:v>
      </x:c>
      <x:c r="C222" s="50" t="str">
        <x:v>Correvio Pharma Corp</x:v>
      </x:c>
      <x:c r="D222" s="50" t="str">
        <x:v>CORV CN</x:v>
      </x:c>
      <x:c r="E222" s="50" t="str">
        <x:v>EUR</x:v>
      </x:c>
      <x:c r="F222" s="50" t="str">
        <x:v>CTL-0275</x:v>
      </x:c>
      <x:c r="G222" s="50" t="n">
        <x:v>2017</x:v>
      </x:c>
      <x:c r="H222" s="86" t="n">
        <x:v>21.2953</x:v>
      </x:c>
      <x:c r="I222" s="86" t="n">
        <x:v>-20.3826</x:v>
      </x:c>
      <x:c r="J222" s="86" t="n">
        <x:v>-26.4426</x:v>
      </x:c>
      <x:c r="K222" s="86" t="n">
        <x:v>55.5748</x:v>
      </x:c>
      <x:c r="L222" s="86" t="n">
        <x:v>33.2723</x:v>
      </x:c>
      <x:c r="M222" s="86" t="n">
        <x:v>0</x:v>
      </x:c>
      <x:c r="N222" s="87" t="n">
        <x:v>-44.5376</x:v>
      </x:c>
      <x:c r="O222" s="87" t="n">
        <x:v>-95.7139</x:v>
      </x:c>
      <x:c r="P222" s="87" t="n">
        <x:v>59.8695</x:v>
      </x:c>
    </x:row>
    <x:row r="223" ht="18" customHeight="1">
      <x:c r="A223" s="50" t="str">
        <x:v>FA_fkkewk3y(1).xlsx</x:v>
      </x:c>
      <x:c r="B223" s="50" t="str">
        <x:v>Yes</x:v>
      </x:c>
      <x:c r="C223" s="50" t="str">
        <x:v>Correvio Pharma Corp</x:v>
      </x:c>
      <x:c r="D223" s="50" t="str">
        <x:v>CORV CN</x:v>
      </x:c>
      <x:c r="E223" s="50" t="str">
        <x:v>EUR</x:v>
      </x:c>
      <x:c r="F223" s="50" t="str">
        <x:v>CTL-0275</x:v>
      </x:c>
      <x:c r="G223" s="50" t="n">
        <x:v>2018</x:v>
      </x:c>
      <x:c r="H223" s="86" t="n">
        <x:v>24.3003</x:v>
      </x:c>
      <x:c r="I223" s="86" t="n">
        <x:v>-22.3232</x:v>
      </x:c>
      <x:c r="J223" s="86" t="n">
        <x:v>-14.0502</x:v>
      </x:c>
      <x:c r="K223" s="86" t="n">
        <x:v>52.0756</x:v>
      </x:c>
      <x:c r="L223" s="86" t="n">
        <x:v>36.2531</x:v>
      </x:c>
      <x:c r="M223" s="86" t="n">
        <x:v>0</x:v>
      </x:c>
      <x:c r="N223" s="87" t="n">
        <x:v>-26.2224</x:v>
      </x:c>
      <x:c r="O223" s="87" t="n">
        <x:v>-91.8637</x:v>
      </x:c>
      <x:c r="P223" s="87" t="n">
        <x:v>69.6162</x:v>
      </x:c>
    </x:row>
    <x:row r="224" ht="18" customHeight="1">
      <x:c r="A224" s="50" t="str">
        <x:v>FA_fkkewk3y(1).xlsx</x:v>
      </x:c>
      <x:c r="B224" s="50" t="str">
        <x:v>Yes</x:v>
      </x:c>
      <x:c r="C224" s="50" t="str">
        <x:v>Correvio Pharma Corp</x:v>
      </x:c>
      <x:c r="D224" s="50" t="str">
        <x:v>CORV CN</x:v>
      </x:c>
      <x:c r="E224" s="50" t="str">
        <x:v>EUR</x:v>
      </x:c>
      <x:c r="F224" s="50" t="str">
        <x:v>CTL-0275</x:v>
      </x:c>
      <x:c r="G224" s="50" t="n">
        <x:v>2019</x:v>
      </x:c>
      <x:c r="H224" s="86" t="n">
        <x:v>29.155</x:v>
      </x:c>
      <x:c r="I224" s="86" t="n">
        <x:v>-24.5263</x:v>
      </x:c>
      <x:c r="J224" s="86" t="n">
        <x:v>-31.4331</x:v>
      </x:c>
      <x:c r="K224" s="86" t="n">
        <x:v>52.4472</x:v>
      </x:c>
      <x:c r="L224" s="86" t="n">
        <x:v>42.0376</x:v>
      </x:c>
      <x:c r="M224" s="86" t="n">
        <x:v>0</x:v>
      </x:c>
      <x:c r="N224" s="87" t="n">
        <x:v>-59.3672</x:v>
      </x:c>
      <x:c r="O224" s="87" t="n">
        <x:v>-84.1239</x:v>
      </x:c>
      <x:c r="P224" s="87" t="n">
        <x:v>80.1521</x:v>
      </x:c>
    </x:row>
    <x:row r="225" ht="18" customHeight="1">
      <x:c r="A225" s="50" t="str">
        <x:v>FA_gkdpvbqm(1).xlsx</x:v>
      </x:c>
      <x:c r="B225" s="50" t="str">
        <x:v>Yes</x:v>
      </x:c>
      <x:c r="C225" s="50" t="str">
        <x:v>Zambon SpA</x:v>
      </x:c>
      <x:c r="D225" s="50" t="str">
        <x:v>4455449Z IM</x:v>
      </x:c>
      <x:c r="E225" s="50" t="str">
        <x:v>EUR</x:v>
      </x:c>
      <x:c r="F225" s="50" t="str">
        <x:v>CTL-0207</x:v>
      </x:c>
      <x:c r="G225" s="50" t="n">
        <x:v>2009</x:v>
      </x:c>
      <x:c r="H225" s="86" t="n">
        <x:v>154.807</x:v>
      </x:c>
      <x:c r="I225" s="86" t="n">
        <x:v>16.746</x:v>
      </x:c>
      <x:c r="J225" s="86" t="n">
        <x:v>14.939</x:v>
      </x:c>
      <x:c r="K225" s="86" t="n">
        <x:v>267.79</x:v>
      </x:c>
      <x:c r="L225" s="86"/>
      <x:c r="M225" s="86"/>
      <x:c r="N225" s="87"/>
      <x:c r="O225" s="87" t="n">
        <x:v>10.8173</x:v>
      </x:c>
      <x:c r="P225" s="87"/>
    </x:row>
    <x:row r="226" ht="18" customHeight="1">
      <x:c r="A226" s="50" t="str">
        <x:v>FA_gkdpvbqm(1).xlsx</x:v>
      </x:c>
      <x:c r="B226" s="50" t="str">
        <x:v>Yes</x:v>
      </x:c>
      <x:c r="C226" s="50" t="str">
        <x:v>Zambon SpA</x:v>
      </x:c>
      <x:c r="D226" s="50" t="str">
        <x:v>4455449Z IM</x:v>
      </x:c>
      <x:c r="E226" s="50" t="str">
        <x:v>EUR</x:v>
      </x:c>
      <x:c r="F226" s="50" t="str">
        <x:v>CTL-0207</x:v>
      </x:c>
      <x:c r="G226" s="50" t="n">
        <x:v>2010</x:v>
      </x:c>
      <x:c r="H226" s="86" t="n">
        <x:v>544.816</x:v>
      </x:c>
      <x:c r="I226" s="86" t="n">
        <x:v>61.908</x:v>
      </x:c>
      <x:c r="J226" s="86" t="n">
        <x:v>45.814</x:v>
      </x:c>
      <x:c r="K226" s="86" t="n">
        <x:v>576.781</x:v>
      </x:c>
      <x:c r="L226" s="86"/>
      <x:c r="M226" s="86"/>
      <x:c r="N226" s="87" t="n">
        <x:v>10.8491</x:v>
      </x:c>
      <x:c r="O226" s="87" t="n">
        <x:v>11.3631</x:v>
      </x:c>
      <x:c r="P226" s="87"/>
    </x:row>
    <x:row r="227" ht="18" customHeight="1">
      <x:c r="A227" s="50" t="str">
        <x:v>FA_gkdpvbqm(1).xlsx</x:v>
      </x:c>
      <x:c r="B227" s="50" t="str">
        <x:v>Yes</x:v>
      </x:c>
      <x:c r="C227" s="50" t="str">
        <x:v>Zambon SpA</x:v>
      </x:c>
      <x:c r="D227" s="50" t="str">
        <x:v>4455449Z IM</x:v>
      </x:c>
      <x:c r="E227" s="50" t="str">
        <x:v>EUR</x:v>
      </x:c>
      <x:c r="F227" s="50" t="str">
        <x:v>CTL-0207</x:v>
      </x:c>
      <x:c r="G227" s="50" t="n">
        <x:v>2011</x:v>
      </x:c>
      <x:c r="H227" s="86" t="n">
        <x:v>476.284</x:v>
      </x:c>
      <x:c r="I227" s="86" t="n">
        <x:v>63.275</x:v>
      </x:c>
      <x:c r="J227" s="86" t="n">
        <x:v>40.503</x:v>
      </x:c>
      <x:c r="K227" s="86" t="n">
        <x:v>339.632</x:v>
      </x:c>
      <x:c r="L227" s="86" t="n">
        <x:v>6.512</x:v>
      </x:c>
      <x:c r="M227" s="86"/>
      <x:c r="N227" s="87" t="n">
        <x:v>8.8395</x:v>
      </x:c>
      <x:c r="O227" s="87" t="n">
        <x:v>13.2851</x:v>
      </x:c>
      <x:c r="P227" s="87" t="n">
        <x:v>1.9174</x:v>
      </x:c>
    </x:row>
    <x:row r="228" ht="18" customHeight="1">
      <x:c r="A228" s="50" t="str">
        <x:v>FA_gkdpvbqm(1).xlsx</x:v>
      </x:c>
      <x:c r="B228" s="50" t="str">
        <x:v>Yes</x:v>
      </x:c>
      <x:c r="C228" s="50" t="str">
        <x:v>Zambon SpA</x:v>
      </x:c>
      <x:c r="D228" s="50" t="str">
        <x:v>4455449Z IM</x:v>
      </x:c>
      <x:c r="E228" s="50" t="str">
        <x:v>EUR</x:v>
      </x:c>
      <x:c r="F228" s="50" t="str">
        <x:v>CTL-0207</x:v>
      </x:c>
      <x:c r="G228" s="50" t="n">
        <x:v>2012</x:v>
      </x:c>
      <x:c r="H228" s="86" t="n">
        <x:v>465.168</x:v>
      </x:c>
      <x:c r="I228" s="86" t="n">
        <x:v>53.301</x:v>
      </x:c>
      <x:c r="J228" s="86" t="n">
        <x:v>36.593</x:v>
      </x:c>
      <x:c r="K228" s="86" t="n">
        <x:v>369.475</x:v>
      </x:c>
      <x:c r="L228" s="86" t="n">
        <x:v>16.926</x:v>
      </x:c>
      <x:c r="M228" s="86"/>
      <x:c r="N228" s="87" t="n">
        <x:v>10.3209</x:v>
      </x:c>
      <x:c r="O228" s="87" t="n">
        <x:v>11.4584</x:v>
      </x:c>
      <x:c r="P228" s="87" t="n">
        <x:v>4.5811</x:v>
      </x:c>
    </x:row>
    <x:row r="229" ht="18" customHeight="1">
      <x:c r="A229" s="50" t="str">
        <x:v>FA_gkdpvbqm(1).xlsx</x:v>
      </x:c>
      <x:c r="B229" s="50" t="str">
        <x:v>Yes</x:v>
      </x:c>
      <x:c r="C229" s="50" t="str">
        <x:v>Zambon SpA</x:v>
      </x:c>
      <x:c r="D229" s="50" t="str">
        <x:v>4455449Z IM</x:v>
      </x:c>
      <x:c r="E229" s="50" t="str">
        <x:v>EUR</x:v>
      </x:c>
      <x:c r="F229" s="50" t="str">
        <x:v>CTL-0207</x:v>
      </x:c>
      <x:c r="G229" s="50" t="n">
        <x:v>2013</x:v>
      </x:c>
      <x:c r="H229" s="86" t="n">
        <x:v>477.3452</x:v>
      </x:c>
      <x:c r="I229" s="86" t="n">
        <x:v>46.2923</x:v>
      </x:c>
      <x:c r="J229" s="86" t="n">
        <x:v>29.6136</x:v>
      </x:c>
      <x:c r="K229" s="86" t="n">
        <x:v>393.0043</x:v>
      </x:c>
      <x:c r="L229" s="86" t="n">
        <x:v>12.2402</x:v>
      </x:c>
      <x:c r="M229" s="86"/>
      <x:c r="N229" s="87" t="n">
        <x:v>7.7677</x:v>
      </x:c>
      <x:c r="O229" s="87" t="n">
        <x:v>9.6979</x:v>
      </x:c>
      <x:c r="P229" s="87" t="n">
        <x:v>3.1145</x:v>
      </x:c>
    </x:row>
    <x:row r="230" ht="18" customHeight="1">
      <x:c r="A230" s="50" t="str">
        <x:v>FA_gkdpvbqm(1).xlsx</x:v>
      </x:c>
      <x:c r="B230" s="50" t="str">
        <x:v>Yes</x:v>
      </x:c>
      <x:c r="C230" s="50" t="str">
        <x:v>Zambon SpA</x:v>
      </x:c>
      <x:c r="D230" s="50" t="str">
        <x:v>4455449Z IM</x:v>
      </x:c>
      <x:c r="E230" s="50" t="str">
        <x:v>EUR</x:v>
      </x:c>
      <x:c r="F230" s="50" t="str">
        <x:v>CTL-0207</x:v>
      </x:c>
      <x:c r="G230" s="50" t="n">
        <x:v>2014</x:v>
      </x:c>
      <x:c r="H230" s="86" t="n">
        <x:v>523.314</x:v>
      </x:c>
      <x:c r="I230" s="86" t="n">
        <x:v>53.404</x:v>
      </x:c>
      <x:c r="J230" s="86" t="n">
        <x:v>33.196</x:v>
      </x:c>
      <x:c r="K230" s="86" t="n">
        <x:v>418.634</x:v>
      </x:c>
      <x:c r="L230" s="86" t="n">
        <x:v>0</x:v>
      </x:c>
      <x:c r="M230" s="86"/>
      <x:c r="N230" s="87" t="n">
        <x:v>8.18</x:v>
      </x:c>
      <x:c r="O230" s="87" t="n">
        <x:v>10.205</x:v>
      </x:c>
      <x:c r="P230" s="87" t="n">
        <x:v>0</x:v>
      </x:c>
    </x:row>
    <x:row r="231" ht="18" customHeight="1">
      <x:c r="A231" s="50" t="str">
        <x:v>FA_gkdpvbqm(1).xlsx</x:v>
      </x:c>
      <x:c r="B231" s="50" t="str">
        <x:v>Yes</x:v>
      </x:c>
      <x:c r="C231" s="50" t="str">
        <x:v>Zambon SpA</x:v>
      </x:c>
      <x:c r="D231" s="50" t="str">
        <x:v>4455449Z IM</x:v>
      </x:c>
      <x:c r="E231" s="50" t="str">
        <x:v>EUR</x:v>
      </x:c>
      <x:c r="F231" s="50" t="str">
        <x:v>CTL-0207</x:v>
      </x:c>
      <x:c r="G231" s="50" t="n">
        <x:v>2015</x:v>
      </x:c>
      <x:c r="H231" s="86" t="n">
        <x:v>566.618</x:v>
      </x:c>
      <x:c r="I231" s="86" t="n">
        <x:v>51.281</x:v>
      </x:c>
      <x:c r="J231" s="86" t="n">
        <x:v>35.525</x:v>
      </x:c>
      <x:c r="K231" s="86" t="n">
        <x:v>536.09</x:v>
      </x:c>
      <x:c r="L231" s="86" t="n">
        <x:v>0.596</x:v>
      </x:c>
      <x:c r="M231" s="86"/>
      <x:c r="N231" s="87" t="n">
        <x:v>7.4419</x:v>
      </x:c>
      <x:c r="O231" s="87" t="n">
        <x:v>9.0504</x:v>
      </x:c>
      <x:c r="P231" s="87" t="n">
        <x:v>0.1112</x:v>
      </x:c>
    </x:row>
    <x:row r="232" ht="18" customHeight="1">
      <x:c r="A232" s="50" t="str">
        <x:v>FA_gkdpvbqm(1).xlsx</x:v>
      </x:c>
      <x:c r="B232" s="50" t="str">
        <x:v>Yes</x:v>
      </x:c>
      <x:c r="C232" s="50" t="str">
        <x:v>Zambon SpA</x:v>
      </x:c>
      <x:c r="D232" s="50" t="str">
        <x:v>4455449Z IM</x:v>
      </x:c>
      <x:c r="E232" s="50" t="str">
        <x:v>EUR</x:v>
      </x:c>
      <x:c r="F232" s="50" t="str">
        <x:v>CTL-0207</x:v>
      </x:c>
      <x:c r="G232" s="50" t="n">
        <x:v>2016</x:v>
      </x:c>
      <x:c r="H232" s="86" t="n">
        <x:v>257.9042</x:v>
      </x:c>
      <x:c r="I232" s="86" t="n">
        <x:v>17.3628</x:v>
      </x:c>
      <x:c r="J232" s="86" t="n">
        <x:v>53.4516</x:v>
      </x:c>
      <x:c r="K232" s="86" t="n">
        <x:v>444.3223</x:v>
      </x:c>
      <x:c r="L232" s="86" t="n">
        <x:v>0</x:v>
      </x:c>
      <x:c r="M232" s="86"/>
      <x:c r="N232" s="87" t="n">
        <x:v>10.9039</x:v>
      </x:c>
      <x:c r="O232" s="87" t="n">
        <x:v>6.7323</x:v>
      </x:c>
      <x:c r="P232" s="87" t="n">
        <x:v>0</x:v>
      </x:c>
    </x:row>
    <x:row r="233" ht="18" customHeight="1">
      <x:c r="A233" s="50" t="str">
        <x:v>FA_gkdpvbqm(1).xlsx</x:v>
      </x:c>
      <x:c r="B233" s="50" t="str">
        <x:v>Yes</x:v>
      </x:c>
      <x:c r="C233" s="50" t="str">
        <x:v>Zambon SpA</x:v>
      </x:c>
      <x:c r="D233" s="50" t="str">
        <x:v>4455449Z IM</x:v>
      </x:c>
      <x:c r="E233" s="50" t="str">
        <x:v>EUR</x:v>
      </x:c>
      <x:c r="F233" s="50" t="str">
        <x:v>CTL-0207</x:v>
      </x:c>
      <x:c r="G233" s="50" t="n">
        <x:v>2017</x:v>
      </x:c>
      <x:c r="H233" s="86" t="n">
        <x:v>296.842</x:v>
      </x:c>
      <x:c r="I233" s="86" t="n">
        <x:v>24.098</x:v>
      </x:c>
      <x:c r="J233" s="86" t="n">
        <x:v>53.317</x:v>
      </x:c>
      <x:c r="K233" s="86" t="n">
        <x:v>502.492</x:v>
      </x:c>
      <x:c r="L233" s="86" t="n">
        <x:v>0</x:v>
      </x:c>
      <x:c r="M233" s="86"/>
      <x:c r="N233" s="87" t="n">
        <x:v>11.2624</x:v>
      </x:c>
      <x:c r="O233" s="87" t="n">
        <x:v>8.1181</x:v>
      </x:c>
      <x:c r="P233" s="87" t="n">
        <x:v>0</x:v>
      </x:c>
    </x:row>
    <x:row r="234" ht="18" customHeight="1">
      <x:c r="A234" s="50" t="str">
        <x:v>FA_gkdpvbqm(1).xlsx</x:v>
      </x:c>
      <x:c r="B234" s="50" t="str">
        <x:v>Yes</x:v>
      </x:c>
      <x:c r="C234" s="50" t="str">
        <x:v>Zambon SpA</x:v>
      </x:c>
      <x:c r="D234" s="50" t="str">
        <x:v>4455449Z IM</x:v>
      </x:c>
      <x:c r="E234" s="50" t="str">
        <x:v>EUR</x:v>
      </x:c>
      <x:c r="F234" s="50" t="str">
        <x:v>CTL-0207</x:v>
      </x:c>
      <x:c r="G234" s="50" t="n">
        <x:v>2018</x:v>
      </x:c>
      <x:c r="H234" s="86" t="n">
        <x:v>681.779</x:v>
      </x:c>
      <x:c r="I234" s="86" t="n">
        <x:v>88.516</x:v>
      </x:c>
      <x:c r="J234" s="86" t="n">
        <x:v>59.408</x:v>
      </x:c>
      <x:c r="K234" s="86" t="n">
        <x:v>638.207</x:v>
      </x:c>
      <x:c r="L234" s="86" t="n">
        <x:v>8.422</x:v>
      </x:c>
      <x:c r="M234" s="86"/>
      <x:c r="N234" s="87" t="n">
        <x:v>10.4161</x:v>
      </x:c>
      <x:c r="O234" s="87" t="n">
        <x:v>12.9831</x:v>
      </x:c>
      <x:c r="P234" s="87" t="n">
        <x:v>1.3196</x:v>
      </x:c>
    </x:row>
    <x:row r="235" ht="18" customHeight="1">
      <x:c r="A235" s="50" t="str">
        <x:v>FA_gkdpvbqm(1).xlsx</x:v>
      </x:c>
      <x:c r="B235" s="50" t="str">
        <x:v>Yes</x:v>
      </x:c>
      <x:c r="C235" s="50" t="str">
        <x:v>Zambon SpA</x:v>
      </x:c>
      <x:c r="D235" s="50" t="str">
        <x:v>4455449Z IM</x:v>
      </x:c>
      <x:c r="E235" s="50" t="str">
        <x:v>EUR</x:v>
      </x:c>
      <x:c r="F235" s="50" t="str">
        <x:v>CTL-0207</x:v>
      </x:c>
      <x:c r="G235" s="50" t="n">
        <x:v>2019</x:v>
      </x:c>
      <x:c r="H235" s="86" t="n">
        <x:v>724.113</x:v>
      </x:c>
      <x:c r="I235" s="86" t="n">
        <x:v>100.631</x:v>
      </x:c>
      <x:c r="J235" s="86" t="n">
        <x:v>63.178</x:v>
      </x:c>
      <x:c r="K235" s="86" t="n">
        <x:v>804.974</x:v>
      </x:c>
      <x:c r="L235" s="86" t="n">
        <x:v>122.486</x:v>
      </x:c>
      <x:c r="M235" s="86" t="n">
        <x:v>77.861</x:v>
      </x:c>
      <x:c r="N235" s="87" t="n">
        <x:v>8.7554</x:v>
      </x:c>
      <x:c r="O235" s="87" t="n">
        <x:v>13.8971</x:v>
      </x:c>
      <x:c r="P235" s="87" t="n">
        <x:v>15.2161</x:v>
      </x:c>
    </x:row>
    <x:row r="236" ht="18" customHeight="1">
      <x:c r="A236" s="50" t="str">
        <x:v>FA_gkdpvbqm(1).xlsx</x:v>
      </x:c>
      <x:c r="B236" s="50" t="str">
        <x:v>Yes</x:v>
      </x:c>
      <x:c r="C236" s="50" t="str">
        <x:v>Zambon SpA</x:v>
      </x:c>
      <x:c r="D236" s="50" t="str">
        <x:v>4455449Z IM</x:v>
      </x:c>
      <x:c r="E236" s="50" t="str">
        <x:v>EUR</x:v>
      </x:c>
      <x:c r="F236" s="50" t="str">
        <x:v>CTL-0207</x:v>
      </x:c>
      <x:c r="G236" s="50" t="n">
        <x:v>2020</x:v>
      </x:c>
      <x:c r="H236" s="86" t="n">
        <x:v>637.691</x:v>
      </x:c>
      <x:c r="I236" s="86" t="n">
        <x:v>86.2</x:v>
      </x:c>
      <x:c r="J236" s="86" t="n">
        <x:v>57.592</x:v>
      </x:c>
      <x:c r="K236" s="86" t="n">
        <x:v>805.374</x:v>
      </x:c>
      <x:c r="L236" s="86" t="n">
        <x:v>138.161</x:v>
      </x:c>
      <x:c r="M236" s="86" t="n">
        <x:v>89.881</x:v>
      </x:c>
      <x:c r="N236" s="87" t="n">
        <x:v>7.1527</x:v>
      </x:c>
      <x:c r="O236" s="87" t="n">
        <x:v>13.5175</x:v>
      </x:c>
      <x:c r="P236" s="87" t="n">
        <x:v>17.1549</x:v>
      </x:c>
    </x:row>
    <x:row r="237" ht="18" customHeight="1">
      <x:c r="A237" s="50" t="str">
        <x:v>FA_gkdpvbqm(1).xlsx</x:v>
      </x:c>
      <x:c r="B237" s="50" t="str">
        <x:v>Yes</x:v>
      </x:c>
      <x:c r="C237" s="50" t="str">
        <x:v>Zambon SpA</x:v>
      </x:c>
      <x:c r="D237" s="50" t="str">
        <x:v>4455449Z IM</x:v>
      </x:c>
      <x:c r="E237" s="50" t="str">
        <x:v>EUR</x:v>
      </x:c>
      <x:c r="F237" s="50" t="str">
        <x:v>CTL-0207</x:v>
      </x:c>
      <x:c r="G237" s="50" t="n">
        <x:v>2021</x:v>
      </x:c>
      <x:c r="H237" s="86" t="n">
        <x:v>637.845</x:v>
      </x:c>
      <x:c r="I237" s="86" t="n">
        <x:v>77.341</x:v>
      </x:c>
      <x:c r="J237" s="86" t="n">
        <x:v>64.989</x:v>
      </x:c>
      <x:c r="K237" s="86" t="n">
        <x:v>799.842</x:v>
      </x:c>
      <x:c r="L237" s="86" t="n">
        <x:v>136.189</x:v>
      </x:c>
      <x:c r="M237" s="86"/>
      <x:c r="N237" s="87" t="n">
        <x:v>8.0972</x:v>
      </x:c>
      <x:c r="O237" s="87" t="n">
        <x:v>12.1254</x:v>
      </x:c>
      <x:c r="P237" s="87" t="n">
        <x:v>17.027</x:v>
      </x:c>
    </x:row>
    <x:row r="238" ht="18" customHeight="1">
      <x:c r="A238" s="50" t="str">
        <x:v>FA_gkdpvbqm(1).xlsx</x:v>
      </x:c>
      <x:c r="B238" s="50" t="str">
        <x:v>Yes</x:v>
      </x:c>
      <x:c r="C238" s="50" t="str">
        <x:v>Zambon SpA</x:v>
      </x:c>
      <x:c r="D238" s="50" t="str">
        <x:v>4455449Z IM</x:v>
      </x:c>
      <x:c r="E238" s="50" t="str">
        <x:v>EUR</x:v>
      </x:c>
      <x:c r="F238" s="50" t="str">
        <x:v>CTL-0207</x:v>
      </x:c>
      <x:c r="G238" s="50" t="n">
        <x:v>2022</x:v>
      </x:c>
      <x:c r="H238" s="86" t="n">
        <x:v>764.75</x:v>
      </x:c>
      <x:c r="I238" s="86" t="n">
        <x:v>120.905</x:v>
      </x:c>
      <x:c r="J238" s="86" t="n">
        <x:v>62.383</x:v>
      </x:c>
      <x:c r="K238" s="86" t="n">
        <x:v>864.17</x:v>
      </x:c>
      <x:c r="L238" s="86" t="n">
        <x:v>135.136</x:v>
      </x:c>
      <x:c r="M238" s="86"/>
      <x:c r="N238" s="87" t="n">
        <x:v>7.4979</x:v>
      </x:c>
      <x:c r="O238" s="87" t="n">
        <x:v>15.8097</x:v>
      </x:c>
      <x:c r="P238" s="87" t="n">
        <x:v>15.6377</x:v>
      </x:c>
    </x:row>
    <x:row r="239" ht="18" customHeight="1">
      <x:c r="A239" s="50" t="str">
        <x:v>FA_gkdpvbqm(1).xlsx</x:v>
      </x:c>
      <x:c r="B239" s="50" t="str">
        <x:v>Yes</x:v>
      </x:c>
      <x:c r="C239" s="50" t="str">
        <x:v>Zambon SpA</x:v>
      </x:c>
      <x:c r="D239" s="50" t="str">
        <x:v>4455449Z IM</x:v>
      </x:c>
      <x:c r="E239" s="50" t="str">
        <x:v>EUR</x:v>
      </x:c>
      <x:c r="F239" s="50" t="str">
        <x:v>CTL-0207</x:v>
      </x:c>
      <x:c r="G239" s="50" t="n">
        <x:v>2023</x:v>
      </x:c>
      <x:c r="H239" s="86" t="n">
        <x:v>842.667</x:v>
      </x:c>
      <x:c r="I239" s="86" t="n">
        <x:v>140.376</x:v>
      </x:c>
      <x:c r="J239" s="86" t="n">
        <x:v>92.032</x:v>
      </x:c>
      <x:c r="K239" s="86" t="n">
        <x:v>952.373</x:v>
      </x:c>
      <x:c r="L239" s="86" t="n">
        <x:v>138.531</x:v>
      </x:c>
      <x:c r="M239" s="86"/>
      <x:c r="N239" s="87" t="n">
        <x:v>10.1327</x:v>
      </x:c>
      <x:c r="O239" s="87" t="n">
        <x:v>16.6585</x:v>
      </x:c>
      <x:c r="P239" s="87" t="n">
        <x:v>14.5459</x:v>
      </x:c>
    </x:row>
    <x:row r="240" ht="18" customHeight="1">
      <x:c r="A240" s="50" t="str">
        <x:v>FA_grbfxeyh(1).xlsx</x:v>
      </x:c>
      <x:c r="B240" s="50" t="str">
        <x:v>Yes</x:v>
      </x:c>
      <x:c r="C240" s="50" t="str">
        <x:v>Vectura Group Ltd</x:v>
      </x:c>
      <x:c r="D240" s="50" t="str">
        <x:v>VEC LN</x:v>
      </x:c>
      <x:c r="E240" s="50" t="str">
        <x:v>EUR</x:v>
      </x:c>
      <x:c r="F240" s="50" t="str">
        <x:v>CTL-0264, CTL-0263, CTL-0173, CTL-0172</x:v>
      </x:c>
      <x:c r="G240" s="50" t="n">
        <x:v>2003</x:v>
      </x:c>
      <x:c r="H240" s="86"/>
      <x:c r="I240" s="86"/>
      <x:c r="J240" s="86"/>
      <x:c r="K240" s="86" t="n">
        <x:v>25.9837</x:v>
      </x:c>
      <x:c r="L240" s="86" t="n">
        <x:v>2.9128</x:v>
      </x:c>
      <x:c r="M240" s="86"/>
      <x:c r="N240" s="87"/>
      <x:c r="O240" s="87"/>
      <x:c r="P240" s="87" t="n">
        <x:v>11.2102</x:v>
      </x:c>
    </x:row>
    <x:row r="241" ht="18" customHeight="1">
      <x:c r="A241" s="50" t="str">
        <x:v>FA_grbfxeyh(1).xlsx</x:v>
      </x:c>
      <x:c r="B241" s="50" t="str">
        <x:v>Yes</x:v>
      </x:c>
      <x:c r="C241" s="50" t="str">
        <x:v>Vectura Group Ltd</x:v>
      </x:c>
      <x:c r="D241" s="50" t="str">
        <x:v>VEC LN</x:v>
      </x:c>
      <x:c r="E241" s="50" t="str">
        <x:v>EUR</x:v>
      </x:c>
      <x:c r="F241" s="50" t="str">
        <x:v>CTL-0264, CTL-0263, CTL-0173, CTL-0172</x:v>
      </x:c>
      <x:c r="G241" s="50" t="n">
        <x:v>2004</x:v>
      </x:c>
      <x:c r="H241" s="86" t="n">
        <x:v>4.1212</x:v>
      </x:c>
      <x:c r="I241" s="86" t="n">
        <x:v>-12.8444</x:v>
      </x:c>
      <x:c r="J241" s="86" t="n">
        <x:v>-11.7044</x:v>
      </x:c>
      <x:c r="K241" s="86" t="n">
        <x:v>14.4403</x:v>
      </x:c>
      <x:c r="L241" s="86" t="n">
        <x:v>2.0567</x:v>
      </x:c>
      <x:c r="M241" s="86"/>
      <x:c r="N241" s="87" t="n">
        <x:v>-58.9502</x:v>
      </x:c>
      <x:c r="O241" s="87" t="n">
        <x:v>-311.6661</x:v>
      </x:c>
      <x:c r="P241" s="87" t="n">
        <x:v>14.2428</x:v>
      </x:c>
    </x:row>
    <x:row r="242" ht="18" customHeight="1">
      <x:c r="A242" s="50" t="str">
        <x:v>FA_grbfxeyh(1).xlsx</x:v>
      </x:c>
      <x:c r="B242" s="50" t="str">
        <x:v>Yes</x:v>
      </x:c>
      <x:c r="C242" s="50" t="str">
        <x:v>Vectura Group Ltd</x:v>
      </x:c>
      <x:c r="D242" s="50" t="str">
        <x:v>VEC LN</x:v>
      </x:c>
      <x:c r="E242" s="50" t="str">
        <x:v>EUR</x:v>
      </x:c>
      <x:c r="F242" s="50" t="str">
        <x:v>CTL-0264, CTL-0263, CTL-0173, CTL-0172</x:v>
      </x:c>
      <x:c r="G242" s="50" t="n">
        <x:v>2005</x:v>
      </x:c>
      <x:c r="H242" s="86" t="n">
        <x:v>6.578</x:v>
      </x:c>
      <x:c r="I242" s="86" t="n">
        <x:v>-14.0303</x:v>
      </x:c>
      <x:c r="J242" s="86" t="n">
        <x:v>-11.422</x:v>
      </x:c>
      <x:c r="K242" s="86" t="n">
        <x:v>36.0846</x:v>
      </x:c>
      <x:c r="L242" s="86" t="n">
        <x:v>0.1281</x:v>
      </x:c>
      <x:c r="M242" s="86"/>
      <x:c r="N242" s="87" t="n">
        <x:v>-45.2319</x:v>
      </x:c>
      <x:c r="O242" s="87" t="n">
        <x:v>-213.2917</x:v>
      </x:c>
      <x:c r="P242" s="87" t="n">
        <x:v>0.3551</x:v>
      </x:c>
    </x:row>
    <x:row r="243" ht="18" customHeight="1">
      <x:c r="A243" s="50" t="str">
        <x:v>FA_grbfxeyh(1).xlsx</x:v>
      </x:c>
      <x:c r="B243" s="50" t="str">
        <x:v>Yes</x:v>
      </x:c>
      <x:c r="C243" s="50" t="str">
        <x:v>Vectura Group Ltd</x:v>
      </x:c>
      <x:c r="D243" s="50" t="str">
        <x:v>VEC LN</x:v>
      </x:c>
      <x:c r="E243" s="50" t="str">
        <x:v>EUR</x:v>
      </x:c>
      <x:c r="F243" s="50" t="str">
        <x:v>CTL-0264, CTL-0263, CTL-0173, CTL-0172</x:v>
      </x:c>
      <x:c r="G243" s="50" t="n">
        <x:v>2006</x:v>
      </x:c>
      <x:c r="H243" s="86" t="n">
        <x:v>12.3319</x:v>
      </x:c>
      <x:c r="I243" s="86" t="n">
        <x:v>-12.4008</x:v>
      </x:c>
      <x:c r="J243" s="86" t="n">
        <x:v>-9.4641</x:v>
      </x:c>
      <x:c r="K243" s="86" t="n">
        <x:v>40.1545</x:v>
      </x:c>
      <x:c r="L243" s="86" t="n">
        <x:v>0.0201</x:v>
      </x:c>
      <x:c r="M243" s="86"/>
      <x:c r="N243" s="87" t="n">
        <x:v>-24.4471</x:v>
      </x:c>
      <x:c r="O243" s="87" t="n">
        <x:v>-100.5588</x:v>
      </x:c>
      <x:c r="P243" s="87" t="n">
        <x:v>0.05</x:v>
      </x:c>
    </x:row>
    <x:row r="244" ht="18" customHeight="1">
      <x:c r="A244" s="50" t="str">
        <x:v>FA_grbfxeyh(1).xlsx</x:v>
      </x:c>
      <x:c r="B244" s="50" t="str">
        <x:v>Yes</x:v>
      </x:c>
      <x:c r="C244" s="50" t="str">
        <x:v>Vectura Group Ltd</x:v>
      </x:c>
      <x:c r="D244" s="50" t="str">
        <x:v>VEC LN</x:v>
      </x:c>
      <x:c r="E244" s="50" t="str">
        <x:v>EUR</x:v>
      </x:c>
      <x:c r="F244" s="50" t="str">
        <x:v>CTL-0264, CTL-0263, CTL-0173, CTL-0172</x:v>
      </x:c>
      <x:c r="G244" s="50" t="n">
        <x:v>2007</x:v>
      </x:c>
      <x:c r="H244" s="86" t="n">
        <x:v>20.7327</x:v>
      </x:c>
      <x:c r="I244" s="86" t="n">
        <x:v>-16.2058</x:v>
      </x:c>
      <x:c r="J244" s="86" t="n">
        <x:v>-10.5427</x:v>
      </x:c>
      <x:c r="K244" s="86" t="n">
        <x:v>317.5569</x:v>
      </x:c>
      <x:c r="L244" s="86" t="n">
        <x:v>0.6037</x:v>
      </x:c>
      <x:c r="M244" s="86"/>
      <x:c r="N244" s="87" t="n">
        <x:v>-5.8636</x:v>
      </x:c>
      <x:c r="O244" s="87" t="n">
        <x:v>-78.1653</x:v>
      </x:c>
      <x:c r="P244" s="87" t="n">
        <x:v>0.1901</x:v>
      </x:c>
    </x:row>
    <x:row r="245" ht="18" customHeight="1">
      <x:c r="A245" s="50" t="str">
        <x:v>FA_grbfxeyh(1).xlsx</x:v>
      </x:c>
      <x:c r="B245" s="50" t="str">
        <x:v>Yes</x:v>
      </x:c>
      <x:c r="C245" s="50" t="str">
        <x:v>Vectura Group Ltd</x:v>
      </x:c>
      <x:c r="D245" s="50" t="str">
        <x:v>VEC LN</x:v>
      </x:c>
      <x:c r="E245" s="50" t="str">
        <x:v>EUR</x:v>
      </x:c>
      <x:c r="F245" s="50" t="str">
        <x:v>CTL-0264, CTL-0263, CTL-0173, CTL-0172</x:v>
      </x:c>
      <x:c r="G245" s="50" t="n">
        <x:v>2008</x:v>
      </x:c>
      <x:c r="H245" s="86" t="n">
        <x:v>35.788</x:v>
      </x:c>
      <x:c r="I245" s="86" t="n">
        <x:v>-35.3326</x:v>
      </x:c>
      <x:c r="J245" s="86" t="n">
        <x:v>-27.2485</x:v>
      </x:c>
      <x:c r="K245" s="86" t="n">
        <x:v>253.7882</x:v>
      </x:c>
      <x:c r="L245" s="86" t="n">
        <x:v>0</x:v>
      </x:c>
      <x:c r="M245" s="86"/>
      <x:c r="N245" s="87" t="n">
        <x:v>-9.1974</x:v>
      </x:c>
      <x:c r="O245" s="87" t="n">
        <x:v>-98.7275</x:v>
      </x:c>
      <x:c r="P245" s="87" t="n">
        <x:v>0</x:v>
      </x:c>
    </x:row>
    <x:row r="246" ht="18" customHeight="1">
      <x:c r="A246" s="50" t="str">
        <x:v>FA_grbfxeyh(1).xlsx</x:v>
      </x:c>
      <x:c r="B246" s="50" t="str">
        <x:v>Yes</x:v>
      </x:c>
      <x:c r="C246" s="50" t="str">
        <x:v>Vectura Group Ltd</x:v>
      </x:c>
      <x:c r="D246" s="50" t="str">
        <x:v>VEC LN</x:v>
      </x:c>
      <x:c r="E246" s="50" t="str">
        <x:v>EUR</x:v>
      </x:c>
      <x:c r="F246" s="50" t="str">
        <x:v>CTL-0264, CTL-0263, CTL-0173, CTL-0172</x:v>
      </x:c>
      <x:c r="G246" s="50" t="n">
        <x:v>2009</x:v>
      </x:c>
      <x:c r="H246" s="86" t="n">
        <x:v>37.5377</x:v>
      </x:c>
      <x:c r="I246" s="86" t="n">
        <x:v>-24.4236</x:v>
      </x:c>
      <x:c r="J246" s="86" t="n">
        <x:v>-20.0923</x:v>
      </x:c>
      <x:c r="K246" s="86" t="n">
        <x:v>201.6928</x:v>
      </x:c>
      <x:c r="L246" s="86" t="n">
        <x:v>7.1338</x:v>
      </x:c>
      <x:c r="M246" s="86" t="n">
        <x:v>38.8611</x:v>
      </x:c>
      <x:c r="N246" s="87" t="n">
        <x:v>-8.5958</x:v>
      </x:c>
      <x:c r="O246" s="87" t="n">
        <x:v>-65.0641</x:v>
      </x:c>
      <x:c r="P246" s="87" t="n">
        <x:v>3.537</x:v>
      </x:c>
    </x:row>
    <x:row r="247" ht="18" customHeight="1">
      <x:c r="A247" s="50" t="str">
        <x:v>FA_grbfxeyh(1).xlsx</x:v>
      </x:c>
      <x:c r="B247" s="50" t="str">
        <x:v>Yes</x:v>
      </x:c>
      <x:c r="C247" s="50" t="str">
        <x:v>Vectura Group Ltd</x:v>
      </x:c>
      <x:c r="D247" s="50" t="str">
        <x:v>VEC LN</x:v>
      </x:c>
      <x:c r="E247" s="50" t="str">
        <x:v>EUR</x:v>
      </x:c>
      <x:c r="F247" s="50" t="str">
        <x:v>CTL-0264, CTL-0263, CTL-0173, CTL-0172</x:v>
      </x:c>
      <x:c r="G247" s="50" t="n">
        <x:v>2010</x:v>
      </x:c>
      <x:c r="H247" s="86" t="n">
        <x:v>45.2923</x:v>
      </x:c>
      <x:c r="I247" s="86" t="n">
        <x:v>-17.2811</x:v>
      </x:c>
      <x:c r="J247" s="86" t="n">
        <x:v>-11.5207</x:v>
      </x:c>
      <x:c r="K247" s="86" t="n">
        <x:v>194.6442</x:v>
      </x:c>
      <x:c r="L247" s="86" t="n">
        <x:v>0</x:v>
      </x:c>
      <x:c r="M247" s="86" t="n">
        <x:v>41.1132</x:v>
      </x:c>
      <x:c r="N247" s="87" t="n">
        <x:v>-5.6667</x:v>
      </x:c>
      <x:c r="O247" s="87" t="n">
        <x:v>-38.1546</x:v>
      </x:c>
      <x:c r="P247" s="87" t="n">
        <x:v>0</x:v>
      </x:c>
    </x:row>
    <x:row r="248" ht="18" customHeight="1">
      <x:c r="A248" s="50" t="str">
        <x:v>FA_grbfxeyh(1).xlsx</x:v>
      </x:c>
      <x:c r="B248" s="50" t="str">
        <x:v>Yes</x:v>
      </x:c>
      <x:c r="C248" s="50" t="str">
        <x:v>Vectura Group Ltd</x:v>
      </x:c>
      <x:c r="D248" s="50" t="str">
        <x:v>VEC LN</x:v>
      </x:c>
      <x:c r="E248" s="50" t="str">
        <x:v>EUR</x:v>
      </x:c>
      <x:c r="F248" s="50" t="str">
        <x:v>CTL-0264, CTL-0263, CTL-0173, CTL-0172</x:v>
      </x:c>
      <x:c r="G248" s="50" t="n">
        <x:v>2011</x:v>
      </x:c>
      <x:c r="H248" s="86" t="n">
        <x:v>50.4944</x:v>
      </x:c>
      <x:c r="I248" s="86" t="n">
        <x:v>-12.7119</x:v>
      </x:c>
      <x:c r="J248" s="86" t="n">
        <x:v>-10.3578</x:v>
      </x:c>
      <x:c r="K248" s="86" t="n">
        <x:v>189.7341</x:v>
      </x:c>
      <x:c r="L248" s="86" t="n">
        <x:v>0</x:v>
      </x:c>
      <x:c r="M248" s="86" t="n">
        <x:v>41.4313</x:v>
      </x:c>
      <x:c r="N248" s="87" t="n">
        <x:v>-5.1613</x:v>
      </x:c>
      <x:c r="O248" s="87" t="n">
        <x:v>-25.1748</x:v>
      </x:c>
      <x:c r="P248" s="87" t="n">
        <x:v>0</x:v>
      </x:c>
    </x:row>
    <x:row r="249" ht="18" customHeight="1">
      <x:c r="A249" s="50" t="str">
        <x:v>FA_grbfxeyh(1).xlsx</x:v>
      </x:c>
      <x:c r="B249" s="50" t="str">
        <x:v>Yes</x:v>
      </x:c>
      <x:c r="C249" s="50" t="str">
        <x:v>Vectura Group Ltd</x:v>
      </x:c>
      <x:c r="D249" s="50" t="str">
        <x:v>VEC LN</x:v>
      </x:c>
      <x:c r="E249" s="50" t="str">
        <x:v>EUR</x:v>
      </x:c>
      <x:c r="F249" s="50" t="str">
        <x:v>CTL-0264, CTL-0263, CTL-0173, CTL-0172</x:v>
      </x:c>
      <x:c r="G249" s="50" t="n">
        <x:v>2012</x:v>
      </x:c>
      <x:c r="H249" s="86" t="n">
        <x:v>38.2593</x:v>
      </x:c>
      <x:c r="I249" s="86" t="n">
        <x:v>-16.1153</x:v>
      </x:c>
      <x:c r="J249" s="86" t="n">
        <x:v>-5.1012</x:v>
      </x:c>
      <x:c r="K249" s="86" t="n">
        <x:v>198.2682</x:v>
      </x:c>
      <x:c r="L249" s="86" t="n">
        <x:v>0</x:v>
      </x:c>
      <x:c r="M249" s="86" t="n">
        <x:v>38.0274</x:v>
      </x:c>
      <x:c r="N249" s="87" t="n">
        <x:v>-2.6434</x:v>
      </x:c>
      <x:c r="O249" s="87" t="n">
        <x:v>-42.1212</x:v>
      </x:c>
      <x:c r="P249" s="87" t="n">
        <x:v>0</x:v>
      </x:c>
    </x:row>
    <x:row r="250" ht="18" customHeight="1">
      <x:c r="A250" s="50" t="str">
        <x:v>FA_grbfxeyh(1).xlsx</x:v>
      </x:c>
      <x:c r="B250" s="50" t="str">
        <x:v>Yes</x:v>
      </x:c>
      <x:c r="C250" s="50" t="str">
        <x:v>Vectura Group Ltd</x:v>
      </x:c>
      <x:c r="D250" s="50" t="str">
        <x:v>VEC LN</x:v>
      </x:c>
      <x:c r="E250" s="50" t="str">
        <x:v>EUR</x:v>
      </x:c>
      <x:c r="F250" s="50" t="str">
        <x:v>CTL-0264, CTL-0263, CTL-0173, CTL-0172</x:v>
      </x:c>
      <x:c r="G250" s="50" t="n">
        <x:v>2013</x:v>
      </x:c>
      <x:c r="H250" s="86" t="n">
        <x:v>37.4503</x:v>
      </x:c>
      <x:c r="I250" s="86" t="n">
        <x:v>-14.3662</x:v>
      </x:c>
      <x:c r="J250" s="86" t="n">
        <x:v>-7.2445</x:v>
      </x:c>
      <x:c r="K250" s="86" t="n">
        <x:v>185.1516</x:v>
      </x:c>
      <x:c r="L250" s="86" t="n">
        <x:v>0</x:v>
      </x:c>
      <x:c r="M250" s="86" t="n">
        <x:v>37.9414</x:v>
      </x:c>
      <x:c r="N250" s="87" t="n">
        <x:v>-3.6703</x:v>
      </x:c>
      <x:c r="O250" s="87" t="n">
        <x:v>-38.3607</x:v>
      </x:c>
      <x:c r="P250" s="87" t="n">
        <x:v>0</x:v>
      </x:c>
    </x:row>
    <x:row r="251" ht="18" customHeight="1">
      <x:c r="A251" s="50" t="str">
        <x:v>FA_grbfxeyh(1).xlsx</x:v>
      </x:c>
      <x:c r="B251" s="50" t="str">
        <x:v>Yes</x:v>
      </x:c>
      <x:c r="C251" s="50" t="str">
        <x:v>Vectura Group Ltd</x:v>
      </x:c>
      <x:c r="D251" s="50" t="str">
        <x:v>VEC LN</x:v>
      </x:c>
      <x:c r="E251" s="50" t="str">
        <x:v>EUR</x:v>
      </x:c>
      <x:c r="F251" s="50" t="str">
        <x:v>CTL-0264, CTL-0263, CTL-0173, CTL-0172</x:v>
      </x:c>
      <x:c r="G251" s="50" t="n">
        <x:v>2014</x:v>
      </x:c>
      <x:c r="H251" s="86" t="n">
        <x:v>43.279</x:v>
      </x:c>
      <x:c r="I251" s="86" t="n">
        <x:v>-4.3872</x:v>
      </x:c>
      <x:c r="J251" s="86" t="n">
        <x:v>-2.7272</x:v>
      </x:c>
      <x:c r="K251" s="86" t="n">
        <x:v>373.6631</x:v>
      </x:c>
      <x:c r="L251" s="86" t="n">
        <x:v>0</x:v>
      </x:c>
      <x:c r="M251" s="86" t="n">
        <x:v>33.2003</x:v>
      </x:c>
      <x:c r="N251" s="87" t="n">
        <x:v>-0.9899</x:v>
      </x:c>
      <x:c r="O251" s="87" t="n">
        <x:v>-10.137</x:v>
      </x:c>
      <x:c r="P251" s="87" t="n">
        <x:v>0</x:v>
      </x:c>
    </x:row>
    <x:row r="252" ht="18" customHeight="1">
      <x:c r="A252" s="50" t="str">
        <x:v>FA_grbfxeyh(1).xlsx</x:v>
      </x:c>
      <x:c r="B252" s="50" t="str">
        <x:v>Yes</x:v>
      </x:c>
      <x:c r="C252" s="50" t="str">
        <x:v>Vectura Group Ltd</x:v>
      </x:c>
      <x:c r="D252" s="50" t="str">
        <x:v>VEC LN</x:v>
      </x:c>
      <x:c r="E252" s="50" t="str">
        <x:v>EUR</x:v>
      </x:c>
      <x:c r="F252" s="50" t="str">
        <x:v>CTL-0264, CTL-0263, CTL-0173, CTL-0172</x:v>
      </x:c>
      <x:c r="G252" s="50" t="n">
        <x:v>2015</x:v>
      </x:c>
      <x:c r="H252" s="86" t="n">
        <x:v>73.9317</x:v>
      </x:c>
      <x:c r="I252" s="86" t="n">
        <x:v>-8.9228</x:v>
      </x:c>
      <x:c r="J252" s="86" t="n">
        <x:v>4.7163</x:v>
      </x:c>
      <x:c r="K252" s="86" t="n">
        <x:v>406.0795</x:v>
      </x:c>
      <x:c r="L252" s="86" t="n">
        <x:v>0</x:v>
      </x:c>
      <x:c r="M252" s="86" t="n">
        <x:v>46.0161</x:v>
      </x:c>
      <x:c r="N252" s="87" t="n">
        <x:v>1.2292</x:v>
      </x:c>
      <x:c r="O252" s="87" t="n">
        <x:v>-12.069</x:v>
      </x:c>
      <x:c r="P252" s="87" t="n">
        <x:v>0</x:v>
      </x:c>
    </x:row>
    <x:row r="253" ht="18" customHeight="1">
      <x:c r="A253" s="50" t="str">
        <x:v>FA_grbfxeyh(1).xlsx</x:v>
      </x:c>
      <x:c r="B253" s="50" t="str">
        <x:v>Yes</x:v>
      </x:c>
      <x:c r="C253" s="50" t="str">
        <x:v>Vectura Group Ltd</x:v>
      </x:c>
      <x:c r="D253" s="50" t="str">
        <x:v>VEC LN</x:v>
      </x:c>
      <x:c r="E253" s="50" t="str">
        <x:v>EUR</x:v>
      </x:c>
      <x:c r="F253" s="50" t="str">
        <x:v>CTL-0264, CTL-0263, CTL-0173, CTL-0172</x:v>
      </x:c>
      <x:c r="G253" s="50" t="n">
        <x:v>2016</x:v>
      </x:c>
      <x:c r="H253" s="86" t="n">
        <x:v>98.322</x:v>
      </x:c>
      <x:c r="I253" s="86" t="n">
        <x:v>0.6828</x:v>
      </x:c>
      <x:c r="J253" s="86" t="n">
        <x:v>6.8279</x:v>
      </x:c>
      <x:c r="K253" s="86" t="n">
        <x:v>361.4625</x:v>
      </x:c>
      <x:c r="L253" s="86" t="n">
        <x:v>0</x:v>
      </x:c>
      <x:c r="M253" s="86" t="n">
        <x:v>57.4911</x:v>
      </x:c>
      <x:c r="N253" s="87" t="n">
        <x:v>1.7262</x:v>
      </x:c>
      <x:c r="O253" s="87" t="n">
        <x:v>0.6944</x:v>
      </x:c>
      <x:c r="P253" s="87" t="n">
        <x:v>0</x:v>
      </x:c>
    </x:row>
    <x:row r="254" ht="18" customHeight="1">
      <x:c r="A254" s="50" t="str">
        <x:v>FA_grbfxeyh(1).xlsx</x:v>
      </x:c>
      <x:c r="B254" s="50" t="str">
        <x:v>Yes</x:v>
      </x:c>
      <x:c r="C254" s="50" t="str">
        <x:v>Vectura Group Ltd</x:v>
      </x:c>
      <x:c r="D254" s="50" t="str">
        <x:v>VEC LN</x:v>
      </x:c>
      <x:c r="E254" s="50" t="str">
        <x:v>EUR</x:v>
      </x:c>
      <x:c r="F254" s="50" t="str">
        <x:v>CTL-0264, CTL-0263, CTL-0173, CTL-0172</x:v>
      </x:c>
      <x:c r="G254" s="50" t="n">
        <x:v>2017</x:v>
      </x:c>
      <x:c r="H254" s="86" t="n">
        <x:v>168.9625</x:v>
      </x:c>
      <x:c r="I254" s="86" t="n">
        <x:v>-94.756</x:v>
      </x:c>
      <x:c r="J254" s="86" t="n">
        <x:v>-97.8384</x:v>
      </x:c>
      <x:c r="K254" s="86" t="n">
        <x:v>808.2677</x:v>
      </x:c>
      <x:c r="L254" s="86" t="n">
        <x:v>0</x:v>
      </x:c>
      <x:c r="M254" s="86" t="n">
        <x:v>68.8408</x:v>
      </x:c>
      <x:c r="N254" s="87" t="n">
        <x:v>-17.0666</x:v>
      </x:c>
      <x:c r="O254" s="87" t="n">
        <x:v>-56.0811</x:v>
      </x:c>
      <x:c r="P254" s="87" t="n">
        <x:v>0</x:v>
      </x:c>
    </x:row>
    <x:row r="255" ht="18" customHeight="1">
      <x:c r="A255" s="50" t="str">
        <x:v>FA_grbfxeyh(1).xlsx</x:v>
      </x:c>
      <x:c r="B255" s="50" t="str">
        <x:v>Yes</x:v>
      </x:c>
      <x:c r="C255" s="50" t="str">
        <x:v>Vectura Group Ltd</x:v>
      </x:c>
      <x:c r="D255" s="50" t="str">
        <x:v>VEC LN</x:v>
      </x:c>
      <x:c r="E255" s="50" t="str">
        <x:v>EUR</x:v>
      </x:c>
      <x:c r="F255" s="50" t="str">
        <x:v>CTL-0264, CTL-0263, CTL-0173, CTL-0172</x:v>
      </x:c>
      <x:c r="G255" s="50" t="n">
        <x:v>2018</x:v>
      </x:c>
      <x:c r="H255" s="86" t="n">
        <x:v>181.3981</x:v>
      </x:c>
      <x:c r="I255" s="86" t="n">
        <x:v>-62.0483</x:v>
      </x:c>
      <x:c r="J255" s="86" t="n">
        <x:v>-99.6842</x:v>
      </x:c>
      <x:c r="K255" s="86" t="n">
        <x:v>691.6141</x:v>
      </x:c>
      <x:c r="L255" s="86" t="n">
        <x:v>0</x:v>
      </x:c>
      <x:c r="M255" s="86" t="n">
        <x:v>54.0239</x:v>
      </x:c>
      <x:c r="N255" s="87" t="n">
        <x:v>-13.1652</x:v>
      </x:c>
      <x:c r="O255" s="87" t="n">
        <x:v>-34.2056</x:v>
      </x:c>
      <x:c r="P255" s="87" t="n">
        <x:v>0</x:v>
      </x:c>
    </x:row>
    <x:row r="256" ht="18" customHeight="1">
      <x:c r="A256" s="50" t="str">
        <x:v>FA_grbfxeyh(1).xlsx</x:v>
      </x:c>
      <x:c r="B256" s="50" t="str">
        <x:v>Yes</x:v>
      </x:c>
      <x:c r="C256" s="50" t="str">
        <x:v>Vectura Group Ltd</x:v>
      </x:c>
      <x:c r="D256" s="50" t="str">
        <x:v>VEC LN</x:v>
      </x:c>
      <x:c r="E256" s="50" t="str">
        <x:v>EUR</x:v>
      </x:c>
      <x:c r="F256" s="50" t="str">
        <x:v>CTL-0264, CTL-0263, CTL-0173, CTL-0172</x:v>
      </x:c>
      <x:c r="G256" s="50" t="n">
        <x:v>2019</x:v>
      </x:c>
      <x:c r="H256" s="86" t="n">
        <x:v>203.3469</x:v>
      </x:c>
      <x:c r="I256" s="86" t="n">
        <x:v>-26.8012</x:v>
      </x:c>
      <x:c r="J256" s="86" t="n">
        <x:v>-25.2045</x:v>
      </x:c>
      <x:c r="K256" s="86" t="n">
        <x:v>626.83</x:v>
      </x:c>
      <x:c r="L256" s="86" t="n">
        <x:v>8.9766</x:v>
      </x:c>
      <x:c r="M256" s="86" t="n">
        <x:v>53.8305</x:v>
      </x:c>
      <x:c r="N256" s="87" t="n">
        <x:v>-3.8365</x:v>
      </x:c>
      <x:c r="O256" s="87" t="n">
        <x:v>-13.18</x:v>
      </x:c>
      <x:c r="P256" s="87" t="n">
        <x:v>1.4321</x:v>
      </x:c>
    </x:row>
    <x:row r="257" ht="18" customHeight="1">
      <x:c r="A257" s="50" t="str">
        <x:v>FA_grbfxeyh(1).xlsx</x:v>
      </x:c>
      <x:c r="B257" s="50" t="str">
        <x:v>Yes</x:v>
      </x:c>
      <x:c r="C257" s="50" t="str">
        <x:v>Vectura Group Ltd</x:v>
      </x:c>
      <x:c r="D257" s="50" t="str">
        <x:v>VEC LN</x:v>
      </x:c>
      <x:c r="E257" s="50" t="str">
        <x:v>EUR</x:v>
      </x:c>
      <x:c r="F257" s="50" t="str">
        <x:v>CTL-0264, CTL-0263, CTL-0173, CTL-0172</x:v>
      </x:c>
      <x:c r="G257" s="50" t="n">
        <x:v>2020</x:v>
      </x:c>
      <x:c r="H257" s="86" t="n">
        <x:v>214.4555</x:v>
      </x:c>
      <x:c r="I257" s="86" t="n">
        <x:v>8.8888</x:v>
      </x:c>
      <x:c r="J257" s="86" t="n">
        <x:v>137.7196</x:v>
      </x:c>
      <x:c r="K257" s="86" t="n">
        <x:v>743.6864</x:v>
      </x:c>
      <x:c r="L257" s="86" t="n">
        <x:v>4.6899</x:v>
      </x:c>
      <x:c r="M257" s="86" t="n">
        <x:v>26.7788</x:v>
      </x:c>
      <x:c r="N257" s="87" t="n">
        <x:v>20.4563</x:v>
      </x:c>
      <x:c r="O257" s="87" t="n">
        <x:v>4.1448</x:v>
      </x:c>
      <x:c r="P257" s="87" t="n">
        <x:v>0.6306</x:v>
      </x:c>
    </x:row>
    <x:row r="258" ht="18" customHeight="1">
      <x:c r="A258" s="50" t="str">
        <x:v>FA_h2pqvct4(1).xlsx</x:v>
      </x:c>
      <x:c r="B258" s="50" t="str">
        <x:v>Yes</x:v>
      </x:c>
      <x:c r="C258" s="50" t="str">
        <x:v>Shire PLC</x:v>
      </x:c>
      <x:c r="D258" s="50" t="str">
        <x:v>SHP LN</x:v>
      </x:c>
      <x:c r="E258" s="50" t="str">
        <x:v>EUR</x:v>
      </x:c>
      <x:c r="F258" s="50" t="str">
        <x:v>CTL-0288</x:v>
      </x:c>
      <x:c r="G258" s="50" t="n">
        <x:v>1998</x:v>
      </x:c>
      <x:c r="H258" s="86"/>
      <x:c r="I258" s="86"/>
      <x:c r="J258" s="86"/>
      <x:c r="K258" s="86"/>
      <x:c r="L258" s="86"/>
      <x:c r="M258" s="86"/>
      <x:c r="N258" s="87" t="n">
        <x:v>11.7653</x:v>
      </x:c>
      <x:c r="O258" s="87"/>
      <x:c r="P258" s="87" t="n">
        <x:v>1.0935</x:v>
      </x:c>
    </x:row>
    <x:row r="259" ht="18" customHeight="1">
      <x:c r="A259" s="50" t="str">
        <x:v>FA_h2pqvct4(1).xlsx</x:v>
      </x:c>
      <x:c r="B259" s="50" t="str">
        <x:v>Yes</x:v>
      </x:c>
      <x:c r="C259" s="50" t="str">
        <x:v>Shire PLC</x:v>
      </x:c>
      <x:c r="D259" s="50" t="str">
        <x:v>SHP LN</x:v>
      </x:c>
      <x:c r="E259" s="50" t="str">
        <x:v>EUR</x:v>
      </x:c>
      <x:c r="F259" s="50" t="str">
        <x:v>CTL-0288</x:v>
      </x:c>
      <x:c r="G259" s="50" t="n">
        <x:v>1999</x:v>
      </x:c>
      <x:c r="H259" s="86"/>
      <x:c r="I259" s="86"/>
      <x:c r="J259" s="86"/>
      <x:c r="K259" s="86" t="n">
        <x:v>861.7343</x:v>
      </x:c>
      <x:c r="L259" s="86" t="n">
        <x:v>87.9107</x:v>
      </x:c>
      <x:c r="M259" s="86"/>
      <x:c r="N259" s="87" t="n">
        <x:v>2.5734</x:v>
      </x:c>
      <x:c r="O259" s="87"/>
      <x:c r="P259" s="87" t="n">
        <x:v>10.2016</x:v>
      </x:c>
    </x:row>
    <x:row r="260" ht="18" customHeight="1">
      <x:c r="A260" s="50" t="str">
        <x:v>FA_h2pqvct4(1).xlsx</x:v>
      </x:c>
      <x:c r="B260" s="50" t="str">
        <x:v>Yes</x:v>
      </x:c>
      <x:c r="C260" s="50" t="str">
        <x:v>Shire PLC</x:v>
      </x:c>
      <x:c r="D260" s="50" t="str">
        <x:v>SHP LN</x:v>
      </x:c>
      <x:c r="E260" s="50" t="str">
        <x:v>EUR</x:v>
      </x:c>
      <x:c r="F260" s="50" t="str">
        <x:v>CTL-0288</x:v>
      </x:c>
      <x:c r="G260" s="50" t="n">
        <x:v>2000</x:v>
      </x:c>
      <x:c r="H260" s="86"/>
      <x:c r="I260" s="86"/>
      <x:c r="J260" s="86"/>
      <x:c r="K260" s="86" t="n">
        <x:v>1058.7345</x:v>
      </x:c>
      <x:c r="L260" s="86" t="n">
        <x:v>91.2049</x:v>
      </x:c>
      <x:c r="M260" s="86"/>
      <x:c r="N260" s="87" t="n">
        <x:v>7.5931</x:v>
      </x:c>
      <x:c r="O260" s="87"/>
      <x:c r="P260" s="87" t="n">
        <x:v>8.6145</x:v>
      </x:c>
    </x:row>
    <x:row r="261" ht="18" customHeight="1">
      <x:c r="A261" s="50" t="str">
        <x:v>FA_h2pqvct4(1).xlsx</x:v>
      </x:c>
      <x:c r="B261" s="50" t="str">
        <x:v>Yes</x:v>
      </x:c>
      <x:c r="C261" s="50" t="str">
        <x:v>Shire PLC</x:v>
      </x:c>
      <x:c r="D261" s="50" t="str">
        <x:v>SHP LN</x:v>
      </x:c>
      <x:c r="E261" s="50" t="str">
        <x:v>EUR</x:v>
      </x:c>
      <x:c r="F261" s="50" t="str">
        <x:v>CTL-0288</x:v>
      </x:c>
      <x:c r="G261" s="50" t="n">
        <x:v>2001</x:v>
      </x:c>
      <x:c r="H261" s="86" t="n">
        <x:v>629.4214</x:v>
      </x:c>
      <x:c r="I261" s="86" t="n">
        <x:v>89.0746</x:v>
      </x:c>
      <x:c r="J261" s="86" t="n">
        <x:v>39.9042</x:v>
      </x:c>
      <x:c r="K261" s="86" t="n">
        <x:v>4303.0428</x:v>
      </x:c>
      <x:c r="L261" s="86" t="n">
        <x:v>306.5158</x:v>
      </x:c>
      <x:c r="M261" s="86"/>
      <x:c r="N261" s="87" t="n">
        <x:v>1.48</x:v>
      </x:c>
      <x:c r="O261" s="87" t="n">
        <x:v>14.1518</x:v>
      </x:c>
      <x:c r="P261" s="87" t="n">
        <x:v>7.1232</x:v>
      </x:c>
    </x:row>
    <x:row r="262" ht="18" customHeight="1">
      <x:c r="A262" s="50" t="str">
        <x:v>FA_h2pqvct4(1).xlsx</x:v>
      </x:c>
      <x:c r="B262" s="50" t="str">
        <x:v>Yes</x:v>
      </x:c>
      <x:c r="C262" s="50" t="str">
        <x:v>Shire PLC</x:v>
      </x:c>
      <x:c r="D262" s="50" t="str">
        <x:v>SHP LN</x:v>
      </x:c>
      <x:c r="E262" s="50" t="str">
        <x:v>EUR</x:v>
      </x:c>
      <x:c r="F262" s="50" t="str">
        <x:v>CTL-0288</x:v>
      </x:c>
      <x:c r="G262" s="50" t="n">
        <x:v>2002</x:v>
      </x:c>
      <x:c r="H262" s="86" t="n">
        <x:v>1108.0908</x:v>
      </x:c>
      <x:c r="I262" s="86" t="n">
        <x:v>144.2844</x:v>
      </x:c>
      <x:c r="J262" s="86" t="n">
        <x:v>-936.0385</x:v>
      </x:c>
      <x:c r="K262" s="86" t="n">
        <x:v>4809.6054</x:v>
      </x:c>
      <x:c r="L262" s="86" t="n">
        <x:v>381.2104</x:v>
      </x:c>
      <x:c r="M262" s="86"/>
      <x:c r="N262" s="87" t="n">
        <x:v>-20.3898</x:v>
      </x:c>
      <x:c r="O262" s="87" t="n">
        <x:v>13.021</x:v>
      </x:c>
      <x:c r="P262" s="87" t="n">
        <x:v>7.926</x:v>
      </x:c>
    </x:row>
    <x:row r="263" ht="18" customHeight="1">
      <x:c r="A263" s="50" t="str">
        <x:v>FA_h2pqvct4(1).xlsx</x:v>
      </x:c>
      <x:c r="B263" s="50" t="str">
        <x:v>Yes</x:v>
      </x:c>
      <x:c r="C263" s="50" t="str">
        <x:v>Shire PLC</x:v>
      </x:c>
      <x:c r="D263" s="50" t="str">
        <x:v>SHP LN</x:v>
      </x:c>
      <x:c r="E263" s="50" t="str">
        <x:v>EUR</x:v>
      </x:c>
      <x:c r="F263" s="50" t="str">
        <x:v>CTL-0288</x:v>
      </x:c>
      <x:c r="G263" s="50" t="n">
        <x:v>2003</x:v>
      </x:c>
      <x:c r="H263" s="86" t="n">
        <x:v>1071.9821</x:v>
      </x:c>
      <x:c r="I263" s="86" t="n">
        <x:v>416.7536</x:v>
      </x:c>
      <x:c r="J263" s="86" t="n">
        <x:v>244.2491</x:v>
      </x:c>
      <x:c r="K263" s="86" t="n">
        <x:v>2057.6178</x:v>
      </x:c>
      <x:c r="L263" s="86" t="n">
        <x:v>299.5121</x:v>
      </x:c>
      <x:c r="M263" s="86"/>
      <x:c r="N263" s="87" t="n">
        <x:v>7.2291</x:v>
      </x:c>
      <x:c r="O263" s="87" t="n">
        <x:v>38.8769</x:v>
      </x:c>
      <x:c r="P263" s="87" t="n">
        <x:v>14.5563</x:v>
      </x:c>
    </x:row>
    <x:row r="264" ht="18" customHeight="1">
      <x:c r="A264" s="50" t="str">
        <x:v>FA_h2pqvct4(1).xlsx</x:v>
      </x:c>
      <x:c r="B264" s="50" t="str">
        <x:v>Yes</x:v>
      </x:c>
      <x:c r="C264" s="50" t="str">
        <x:v>Shire PLC</x:v>
      </x:c>
      <x:c r="D264" s="50" t="str">
        <x:v>SHP LN</x:v>
      </x:c>
      <x:c r="E264" s="50" t="str">
        <x:v>EUR</x:v>
      </x:c>
      <x:c r="F264" s="50" t="str">
        <x:v>CTL-0288</x:v>
      </x:c>
      <x:c r="G264" s="50" t="n">
        <x:v>2004</x:v>
      </x:c>
      <x:c r="H264" s="86"/>
      <x:c r="I264" s="86" t="n">
        <x:v>-1183900</x:v>
      </x:c>
      <x:c r="J264" s="86" t="n">
        <x:v>-1330300</x:v>
      </x:c>
      <x:c r="K264" s="86" t="n">
        <x:v>3430200</x:v>
      </x:c>
      <x:c r="L264" s="86" t="n">
        <x:v>4914.429</x:v>
      </x:c>
      <x:c r="M264" s="86"/>
      <x:c r="N264" s="87" t="n">
        <x:v>-71.0664</x:v>
      </x:c>
      <x:c r="O264" s="87"/>
      <x:c r="P264" s="87" t="n">
        <x:v>0.1433</x:v>
      </x:c>
    </x:row>
    <x:row r="265" ht="18" customHeight="1">
      <x:c r="A265" s="50" t="str">
        <x:v>FA_h2pqvct4(1).xlsx</x:v>
      </x:c>
      <x:c r="B265" s="50" t="str">
        <x:v>Yes</x:v>
      </x:c>
      <x:c r="C265" s="50" t="str">
        <x:v>Shire PLC</x:v>
      </x:c>
      <x:c r="D265" s="50" t="str">
        <x:v>SHP LN</x:v>
      </x:c>
      <x:c r="E265" s="50" t="str">
        <x:v>EUR</x:v>
      </x:c>
      <x:c r="F265" s="50" t="str">
        <x:v>CTL-0288</x:v>
      </x:c>
      <x:c r="G265" s="50" t="n">
        <x:v>2005</x:v>
      </x:c>
      <x:c r="H265" s="86"/>
      <x:c r="I265" s="86" t="n">
        <x:v>-1872.0202</x:v>
      </x:c>
      <x:c r="J265" s="86" t="n">
        <x:v>-1885.3837</x:v>
      </x:c>
      <x:c r="K265" s="86" t="n">
        <x:v>4439.5335</x:v>
      </x:c>
      <x:c r="L265" s="86" t="n">
        <x:v>6.2537</x:v>
      </x:c>
      <x:c r="M265" s="86"/>
      <x:c r="N265" s="87" t="n">
        <x:v>-0.1006</x:v>
      </x:c>
      <x:c r="O265" s="87"/>
      <x:c r="P265" s="87" t="n">
        <x:v>0.1409</x:v>
      </x:c>
    </x:row>
    <x:row r="266" ht="18" customHeight="1">
      <x:c r="A266" s="50" t="str">
        <x:v>FA_h2pqvct4(1).xlsx</x:v>
      </x:c>
      <x:c r="B266" s="50" t="str">
        <x:v>Yes</x:v>
      </x:c>
      <x:c r="C266" s="50" t="str">
        <x:v>Shire PLC</x:v>
      </x:c>
      <x:c r="D266" s="50" t="str">
        <x:v>SHP LN</x:v>
      </x:c>
      <x:c r="E266" s="50" t="str">
        <x:v>EUR</x:v>
      </x:c>
      <x:c r="F266" s="50" t="str">
        <x:v>CTL-0288</x:v>
      </x:c>
      <x:c r="G266" s="50" t="n">
        <x:v>2006</x:v>
      </x:c>
      <x:c r="H266" s="86"/>
      <x:c r="I266" s="86" t="n">
        <x:v>-1960.1868</x:v>
      </x:c>
      <x:c r="J266" s="86" t="n">
        <x:v>-1987.831</x:v>
      </x:c>
      <x:c r="K266" s="86" t="n">
        <x:v>4225.87</x:v>
      </x:c>
      <x:c r="L266" s="86" t="n">
        <x:v>7.8854</x:v>
      </x:c>
      <x:c r="M266" s="86"/>
      <x:c r="N266" s="87" t="n">
        <x:v>-46.093</x:v>
      </x:c>
      <x:c r="O266" s="87"/>
      <x:c r="P266" s="87" t="n">
        <x:v>0.1866</x:v>
      </x:c>
    </x:row>
    <x:row r="267" ht="18" customHeight="1">
      <x:c r="A267" s="50" t="str">
        <x:v>FA_h2pqvct4(1).xlsx</x:v>
      </x:c>
      <x:c r="B267" s="50" t="str">
        <x:v>Yes</x:v>
      </x:c>
      <x:c r="C267" s="50" t="str">
        <x:v>Shire PLC</x:v>
      </x:c>
      <x:c r="D267" s="50" t="str">
        <x:v>SHP LN</x:v>
      </x:c>
      <x:c r="E267" s="50" t="str">
        <x:v>EUR</x:v>
      </x:c>
      <x:c r="F267" s="50" t="str">
        <x:v>CTL-0288</x:v>
      </x:c>
      <x:c r="G267" s="50" t="n">
        <x:v>2007</x:v>
      </x:c>
      <x:c r="H267" s="86"/>
      <x:c r="I267" s="86" t="n">
        <x:v>-1798.0212</x:v>
      </x:c>
      <x:c r="J267" s="86" t="n">
        <x:v>-3123.5788</x:v>
      </x:c>
      <x:c r="K267" s="86" t="n">
        <x:v>2939.5872</x:v>
      </x:c>
      <x:c r="L267" s="86" t="n">
        <x:v>776.8635</x:v>
      </x:c>
      <x:c r="M267" s="86"/>
      <x:c r="N267" s="87" t="n">
        <x:v>-86.7215</x:v>
      </x:c>
      <x:c r="O267" s="87"/>
      <x:c r="P267" s="87" t="n">
        <x:v>26.4276</x:v>
      </x:c>
    </x:row>
    <x:row r="268" ht="18" customHeight="1">
      <x:c r="A268" s="50" t="str">
        <x:v>FA_h2pqvct4(1).xlsx</x:v>
      </x:c>
      <x:c r="B268" s="50" t="str">
        <x:v>Yes</x:v>
      </x:c>
      <x:c r="C268" s="50" t="str">
        <x:v>Shire PLC</x:v>
      </x:c>
      <x:c r="D268" s="50" t="str">
        <x:v>SHP LN</x:v>
      </x:c>
      <x:c r="E268" s="50" t="str">
        <x:v>EUR</x:v>
      </x:c>
      <x:c r="F268" s="50" t="str">
        <x:v>CTL-0288</x:v>
      </x:c>
      <x:c r="G268" s="50" t="n">
        <x:v>2008</x:v>
      </x:c>
      <x:c r="H268" s="86" t="n">
        <x:v>2065.2959</x:v>
      </x:c>
      <x:c r="I268" s="86" t="n">
        <x:v>454.2394</x:v>
      </x:c>
      <x:c r="J268" s="86" t="n">
        <x:v>106.6065</x:v>
      </x:c>
      <x:c r="K268" s="86" t="n">
        <x:v>2819.2503</x:v>
      </x:c>
      <x:c r="L268" s="86" t="n">
        <x:v>819.2503</x:v>
      </x:c>
      <x:c r="M268" s="86"/>
      <x:c r="N268" s="87" t="n">
        <x:v>3.7954</x:v>
      </x:c>
      <x:c r="O268" s="87" t="n">
        <x:v>21.9939</x:v>
      </x:c>
      <x:c r="P268" s="87" t="n">
        <x:v>29.0592</x:v>
      </x:c>
    </x:row>
    <x:row r="269" ht="18" customHeight="1">
      <x:c r="A269" s="50" t="str">
        <x:v>FA_h2pqvct4(1).xlsx</x:v>
      </x:c>
      <x:c r="B269" s="50" t="str">
        <x:v>Yes</x:v>
      </x:c>
      <x:c r="C269" s="50" t="str">
        <x:v>Shire PLC</x:v>
      </x:c>
      <x:c r="D269" s="50" t="str">
        <x:v>SHP LN</x:v>
      </x:c>
      <x:c r="E269" s="50" t="str">
        <x:v>EUR</x:v>
      </x:c>
      <x:c r="F269" s="50" t="str">
        <x:v>CTL-0288</x:v>
      </x:c>
      <x:c r="G269" s="50" t="n">
        <x:v>2009</x:v>
      </x:c>
      <x:c r="H269" s="86" t="n">
        <x:v>2162.7779</x:v>
      </x:c>
      <x:c r="I269" s="86" t="n">
        <x:v>517.7378</x:v>
      </x:c>
      <x:c r="J269" s="86" t="n">
        <x:v>353.4999</x:v>
      </x:c>
      <x:c r="K269" s="86" t="n">
        <x:v>3222.0361</x:v>
      </x:c>
      <x:c r="L269" s="86" t="n">
        <x:v>797.9904</x:v>
      </x:c>
      <x:c r="M269" s="86" t="n">
        <x:v>413.7588</x:v>
      </x:c>
      <x:c r="N269" s="87" t="n">
        <x:v>11.4978</x:v>
      </x:c>
      <x:c r="O269" s="87" t="n">
        <x:v>23.9386</x:v>
      </x:c>
      <x:c r="P269" s="87" t="n">
        <x:v>24.7666</x:v>
      </x:c>
    </x:row>
    <x:row r="270" ht="18" customHeight="1">
      <x:c r="A270" s="50" t="str">
        <x:v>FA_h2pqvct4(1).xlsx</x:v>
      </x:c>
      <x:c r="B270" s="50" t="str">
        <x:v>Yes</x:v>
      </x:c>
      <x:c r="C270" s="50" t="str">
        <x:v>Shire PLC</x:v>
      </x:c>
      <x:c r="D270" s="50" t="str">
        <x:v>SHP LN</x:v>
      </x:c>
      <x:c r="E270" s="50" t="str">
        <x:v>EUR</x:v>
      </x:c>
      <x:c r="F270" s="50" t="str">
        <x:v>CTL-0288</x:v>
      </x:c>
      <x:c r="G270" s="50" t="n">
        <x:v>2010</x:v>
      </x:c>
      <x:c r="H270" s="86" t="n">
        <x:v>2621.8486</x:v>
      </x:c>
      <x:c r="I270" s="86" t="n">
        <x:v>674.5155</x:v>
      </x:c>
      <x:c r="J270" s="86" t="n">
        <x:v>444.1379</x:v>
      </x:c>
      <x:c r="K270" s="86" t="n">
        <x:v>4030.8245</x:v>
      </x:c>
      <x:c r="L270" s="86" t="n">
        <x:v>828.8942</x:v>
      </x:c>
      <x:c r="M270" s="86" t="n">
        <x:v>499.6551</x:v>
      </x:c>
      <x:c r="N270" s="87" t="n">
        <x:v>11.754</x:v>
      </x:c>
      <x:c r="O270" s="87" t="n">
        <x:v>25.7267</x:v>
      </x:c>
      <x:c r="P270" s="87" t="n">
        <x:v>20.5639</x:v>
      </x:c>
    </x:row>
    <x:row r="271" ht="18" customHeight="1">
      <x:c r="A271" s="50" t="str">
        <x:v>FA_h2pqvct4(1).xlsx</x:v>
      </x:c>
      <x:c r="B271" s="50" t="str">
        <x:v>Yes</x:v>
      </x:c>
      <x:c r="C271" s="50" t="str">
        <x:v>Shire PLC</x:v>
      </x:c>
      <x:c r="D271" s="50" t="str">
        <x:v>SHP LN</x:v>
      </x:c>
      <x:c r="E271" s="50" t="str">
        <x:v>EUR</x:v>
      </x:c>
      <x:c r="F271" s="50" t="str">
        <x:v>CTL-0288</x:v>
      </x:c>
      <x:c r="G271" s="50" t="n">
        <x:v>2011</x:v>
      </x:c>
      <x:c r="H271" s="86" t="n">
        <x:v>3065.3448</x:v>
      </x:c>
      <x:c r="I271" s="86" t="n">
        <x:v>848.7685</x:v>
      </x:c>
      <x:c r="J271" s="86" t="n">
        <x:v>621.9269</x:v>
      </x:c>
      <x:c r="K271" s="86" t="n">
        <x:v>4922.9938</x:v>
      </x:c>
      <x:c r="L271" s="86" t="n">
        <x:v>848.7654</x:v>
      </x:c>
      <x:c r="M271" s="86" t="n">
        <x:v>542.6223</x:v>
      </x:c>
      <x:c r="N271" s="87" t="n">
        <x:v>14.7011</x:v>
      </x:c>
      <x:c r="O271" s="87" t="n">
        <x:v>27.6892</x:v>
      </x:c>
      <x:c r="P271" s="87" t="n">
        <x:v>17.2408</x:v>
      </x:c>
    </x:row>
    <x:row r="272" ht="18" customHeight="1">
      <x:c r="A272" s="50" t="str">
        <x:v>FA_h2pqvct4(1).xlsx</x:v>
      </x:c>
      <x:c r="B272" s="50" t="str">
        <x:v>Yes</x:v>
      </x:c>
      <x:c r="C272" s="50" t="str">
        <x:v>Shire PLC</x:v>
      </x:c>
      <x:c r="D272" s="50" t="str">
        <x:v>SHP LN</x:v>
      </x:c>
      <x:c r="E272" s="50" t="str">
        <x:v>EUR</x:v>
      </x:c>
      <x:c r="F272" s="50" t="str">
        <x:v>CTL-0288</x:v>
      </x:c>
      <x:c r="G272" s="50" t="n">
        <x:v>2012</x:v>
      </x:c>
      <x:c r="H272" s="86" t="n">
        <x:v>3642.888</x:v>
      </x:c>
      <x:c r="I272" s="86" t="n">
        <x:v>978.0359</x:v>
      </x:c>
      <x:c r="J272" s="86" t="n">
        <x:v>580.0668</x:v>
      </x:c>
      <x:c r="K272" s="86" t="n">
        <x:v>5544.5935</x:v>
      </x:c>
      <x:c r="L272" s="86" t="n">
        <x:v>833.5228</x:v>
      </x:c>
      <x:c r="M272" s="86" t="n">
        <x:v>695.9401</x:v>
      </x:c>
      <x:c r="N272" s="87" t="n">
        <x:v>10.8838</x:v>
      </x:c>
      <x:c r="O272" s="87" t="n">
        <x:v>26.8478</x:v>
      </x:c>
      <x:c r="P272" s="87" t="n">
        <x:v>15.0331</x:v>
      </x:c>
    </x:row>
    <x:row r="273" ht="18" customHeight="1">
      <x:c r="A273" s="50" t="str">
        <x:v>FA_h2pqvct4(1).xlsx</x:v>
      </x:c>
      <x:c r="B273" s="50" t="str">
        <x:v>Yes</x:v>
      </x:c>
      <x:c r="C273" s="50" t="str">
        <x:v>Shire PLC</x:v>
      </x:c>
      <x:c r="D273" s="50" t="str">
        <x:v>SHP LN</x:v>
      </x:c>
      <x:c r="E273" s="50" t="str">
        <x:v>EUR</x:v>
      </x:c>
      <x:c r="F273" s="50" t="str">
        <x:v>CTL-0288</x:v>
      </x:c>
      <x:c r="G273" s="50" t="n">
        <x:v>2013</x:v>
      </x:c>
      <x:c r="H273" s="86" t="n">
        <x:v>3716.193</x:v>
      </x:c>
      <x:c r="I273" s="86" t="n">
        <x:v>1286.1283</x:v>
      </x:c>
      <x:c r="J273" s="86" t="n">
        <x:v>500.9099</x:v>
      </x:c>
      <x:c r="K273" s="86" t="n">
        <x:v>6035.9707</x:v>
      </x:c>
      <x:c r="L273" s="86" t="n">
        <x:v>0</x:v>
      </x:c>
      <x:c r="M273" s="86" t="n">
        <x:v>687.9886</x:v>
      </x:c>
      <x:c r="N273" s="87" t="n">
        <x:v>8.505</x:v>
      </x:c>
      <x:c r="O273" s="87" t="n">
        <x:v>34.6088</x:v>
      </x:c>
      <x:c r="P273" s="87" t="n">
        <x:v>0</x:v>
      </x:c>
    </x:row>
    <x:row r="274" ht="18" customHeight="1">
      <x:c r="A274" s="50" t="str">
        <x:v>FA_h2pqvct4(1).xlsx</x:v>
      </x:c>
      <x:c r="B274" s="50" t="str">
        <x:v>Yes</x:v>
      </x:c>
      <x:c r="C274" s="50" t="str">
        <x:v>Shire PLC</x:v>
      </x:c>
      <x:c r="D274" s="50" t="str">
        <x:v>SHP LN</x:v>
      </x:c>
      <x:c r="E274" s="50" t="str">
        <x:v>EUR</x:v>
      </x:c>
      <x:c r="F274" s="50" t="str">
        <x:v>CTL-0288</x:v>
      </x:c>
      <x:c r="G274" s="50" t="n">
        <x:v>2014</x:v>
      </x:c>
      <x:c r="H274" s="86" t="n">
        <x:v>4540.604</x:v>
      </x:c>
      <x:c r="I274" s="86" t="n">
        <x:v>1692.557</x:v>
      </x:c>
      <x:c r="J274" s="86" t="n">
        <x:v>2567.7134</x:v>
      </x:c>
      <x:c r="K274" s="86" t="n">
        <x:v>11266.1983</x:v>
      </x:c>
      <x:c r="L274" s="86" t="n">
        <x:v>702.4793</x:v>
      </x:c>
      <x:c r="M274" s="86" t="n">
        <x:v>575.0683</x:v>
      </x:c>
      <x:c r="N274" s="87" t="n">
        <x:v>31.0224</x:v>
      </x:c>
      <x:c r="O274" s="87" t="n">
        <x:v>37.276</x:v>
      </x:c>
      <x:c r="P274" s="87" t="n">
        <x:v>6.2353</x:v>
      </x:c>
    </x:row>
    <x:row r="275" ht="18" customHeight="1">
      <x:c r="A275" s="50" t="str">
        <x:v>FA_h2pqvct4(1).xlsx</x:v>
      </x:c>
      <x:c r="B275" s="50" t="str">
        <x:v>Yes</x:v>
      </x:c>
      <x:c r="C275" s="50" t="str">
        <x:v>Shire PLC</x:v>
      </x:c>
      <x:c r="D275" s="50" t="str">
        <x:v>SHP LN</x:v>
      </x:c>
      <x:c r="E275" s="50" t="str">
        <x:v>EUR</x:v>
      </x:c>
      <x:c r="F275" s="50" t="str">
        <x:v>CTL-0288</x:v>
      </x:c>
      <x:c r="G275" s="50" t="n">
        <x:v>2015</x:v>
      </x:c>
      <x:c r="H275" s="86" t="n">
        <x:v>5784.7373</x:v>
      </x:c>
      <x:c r="I275" s="86" t="n">
        <x:v>2033.6326</x:v>
      </x:c>
      <x:c r="J275" s="86" t="n">
        <x:v>1175.0318</x:v>
      </x:c>
      <x:c r="K275" s="86" t="n">
        <x:v>15286.0298</x:v>
      </x:c>
      <x:c r="L275" s="86" t="n">
        <x:v>1455.3654</x:v>
      </x:c>
      <x:c r="M275" s="86" t="n">
        <x:v>816.5903</x:v>
      </x:c>
      <x:c r="N275" s="87" t="n">
        <x:v>8.6198</x:v>
      </x:c>
      <x:c r="O275" s="87" t="n">
        <x:v>35.1551</x:v>
      </x:c>
      <x:c r="P275" s="87" t="n">
        <x:v>9.5209</x:v>
      </x:c>
    </x:row>
    <x:row r="276" ht="18" customHeight="1">
      <x:c r="A276" s="50" t="str">
        <x:v>FA_h2pqvct4(1).xlsx</x:v>
      </x:c>
      <x:c r="B276" s="50" t="str">
        <x:v>Yes</x:v>
      </x:c>
      <x:c r="C276" s="50" t="str">
        <x:v>Shire PLC</x:v>
      </x:c>
      <x:c r="D276" s="50" t="str">
        <x:v>SHP LN</x:v>
      </x:c>
      <x:c r="E276" s="50" t="str">
        <x:v>EUR</x:v>
      </x:c>
      <x:c r="F276" s="50" t="str">
        <x:v>CTL-0288</x:v>
      </x:c>
      <x:c r="G276" s="50" t="n">
        <x:v>2016</x:v>
      </x:c>
      <x:c r="H276" s="86" t="n">
        <x:v>10302.075</x:v>
      </x:c>
      <x:c r="I276" s="86" t="n">
        <x:v>1888.6444</x:v>
      </x:c>
      <x:c r="J276" s="86" t="n">
        <x:v>295.9566</x:v>
      </x:c>
      <x:c r="K276" s="86" t="n">
        <x:v>63558.7371</x:v>
      </x:c>
      <x:c r="L276" s="86" t="n">
        <x:v>21776.6189</x:v>
      </x:c>
      <x:c r="M276" s="86" t="n">
        <x:v>1293.4769</x:v>
      </x:c>
      <x:c r="N276" s="87" t="n">
        <x:v>0.7828</x:v>
      </x:c>
      <x:c r="O276" s="87" t="n">
        <x:v>18.3327</x:v>
      </x:c>
      <x:c r="P276" s="87" t="n">
        <x:v>34.2622</x:v>
      </x:c>
    </x:row>
    <x:row r="277" ht="18" customHeight="1">
      <x:c r="A277" s="50" t="str">
        <x:v>FA_h2pqvct4(1).xlsx</x:v>
      </x:c>
      <x:c r="B277" s="50" t="str">
        <x:v>Yes</x:v>
      </x:c>
      <x:c r="C277" s="50" t="str">
        <x:v>Shire PLC</x:v>
      </x:c>
      <x:c r="D277" s="50" t="str">
        <x:v>SHP LN</x:v>
      </x:c>
      <x:c r="E277" s="50" t="str">
        <x:v>EUR</x:v>
      </x:c>
      <x:c r="F277" s="50" t="str">
        <x:v>CTL-0288</x:v>
      </x:c>
      <x:c r="G277" s="50" t="n">
        <x:v>2017</x:v>
      </x:c>
      <x:c r="H277" s="86" t="n">
        <x:v>13447.5805</x:v>
      </x:c>
      <x:c r="I277" s="86" t="n">
        <x:v>3816.62</x:v>
      </x:c>
      <x:c r="J277" s="86" t="n">
        <x:v>3788.8567</x:v>
      </x:c>
      <x:c r="K277" s="86" t="n">
        <x:v>56360.7553</x:v>
      </x:c>
      <x:c r="L277" s="86" t="n">
        <x:v>16254.4502</x:v>
      </x:c>
      <x:c r="M277" s="86" t="n">
        <x:v>1429.9463</x:v>
      </x:c>
      <x:c r="N277" s="87" t="n">
        <x:v>6.3379</x:v>
      </x:c>
      <x:c r="O277" s="87" t="n">
        <x:v>28.3815</x:v>
      </x:c>
      <x:c r="P277" s="87" t="n">
        <x:v>28.84</x:v>
      </x:c>
    </x:row>
    <x:row r="278" ht="18" customHeight="1">
      <x:c r="A278" s="50" t="str">
        <x:v>FA_jela4tca(1).xlsx</x:v>
      </x:c>
      <x:c r="B278" s="50" t="str">
        <x:v>No</x:v>
      </x:c>
      <x:c r="C278" s="50" t="str">
        <x:v>Corp Quimico Farmaceutica Esteve SA</x:v>
      </x:c>
      <x:c r="D278" s="50" t="str">
        <x:v>0646926D SM</x:v>
      </x:c>
      <x:c r="E278" s="50" t="str">
        <x:v>EUR</x:v>
      </x:c>
      <x:c r="F278" s="50" t="str">
        <x:v>CTL-0028</x:v>
      </x:c>
      <x:c r="G278" s="50" t="n">
        <x:v>2009</x:v>
      </x:c>
      <x:c r="H278" s="86" t="n">
        <x:v>1.3766</x:v>
      </x:c>
      <x:c r="I278" s="86" t="n">
        <x:v>0.9282</x:v>
      </x:c>
      <x:c r="J278" s="86" t="n">
        <x:v>1.0998</x:v>
      </x:c>
      <x:c r="K278" s="86" t="n">
        <x:v>81.6573</x:v>
      </x:c>
      <x:c r="L278" s="86"/>
      <x:c r="M278" s="86"/>
      <x:c r="N278" s="87"/>
      <x:c r="O278" s="87" t="n">
        <x:v>67.4231</x:v>
      </x:c>
      <x:c r="P278" s="87"/>
    </x:row>
    <x:row r="279" ht="18" customHeight="1">
      <x:c r="A279" s="50" t="str">
        <x:v>FA_jela4tca(1).xlsx</x:v>
      </x:c>
      <x:c r="B279" s="50" t="str">
        <x:v>No</x:v>
      </x:c>
      <x:c r="C279" s="50" t="str">
        <x:v>Corp Quimico Farmaceutica Esteve SA</x:v>
      </x:c>
      <x:c r="D279" s="50" t="str">
        <x:v>0646926D SM</x:v>
      </x:c>
      <x:c r="E279" s="50" t="str">
        <x:v>EUR</x:v>
      </x:c>
      <x:c r="F279" s="50" t="str">
        <x:v>CTL-0028</x:v>
      </x:c>
      <x:c r="G279" s="50" t="n">
        <x:v>2010</x:v>
      </x:c>
      <x:c r="H279" s="86" t="n">
        <x:v>1</x:v>
      </x:c>
      <x:c r="I279" s="86" t="n">
        <x:v>0.4582</x:v>
      </x:c>
      <x:c r="J279" s="86" t="n">
        <x:v>0.667</x:v>
      </x:c>
      <x:c r="K279" s="86" t="n">
        <x:v>84.1083</x:v>
      </x:c>
      <x:c r="L279" s="86"/>
      <x:c r="M279" s="86"/>
      <x:c r="N279" s="87" t="n">
        <x:v>0.8048</x:v>
      </x:c>
      <x:c r="O279" s="87" t="n">
        <x:v>45.8184</x:v>
      </x:c>
      <x:c r="P279" s="87"/>
    </x:row>
    <x:row r="280" ht="18" customHeight="1">
      <x:c r="A280" s="50" t="str">
        <x:v>FA_jela4tca(1).xlsx</x:v>
      </x:c>
      <x:c r="B280" s="50" t="str">
        <x:v>No</x:v>
      </x:c>
      <x:c r="C280" s="50" t="str">
        <x:v>Corp Quimico Farmaceutica Esteve SA</x:v>
      </x:c>
      <x:c r="D280" s="50" t="str">
        <x:v>0646926D SM</x:v>
      </x:c>
      <x:c r="E280" s="50" t="str">
        <x:v>EUR</x:v>
      </x:c>
      <x:c r="F280" s="50" t="str">
        <x:v>CTL-0028</x:v>
      </x:c>
      <x:c r="G280" s="50" t="n">
        <x:v>2011</x:v>
      </x:c>
      <x:c r="H280" s="86" t="n">
        <x:v>13.6822</x:v>
      </x:c>
      <x:c r="I280" s="86" t="n">
        <x:v>12.78</x:v>
      </x:c>
      <x:c r="J280" s="86" t="n">
        <x:v>12.9918</x:v>
      </x:c>
      <x:c r="K280" s="86" t="n">
        <x:v>84.1107</x:v>
      </x:c>
      <x:c r="L280" s="86"/>
      <x:c r="M280" s="86"/>
      <x:c r="N280" s="87" t="n">
        <x:v>15.4463</x:v>
      </x:c>
      <x:c r="O280" s="87" t="n">
        <x:v>93.406</x:v>
      </x:c>
      <x:c r="P280" s="87"/>
    </x:row>
    <x:row r="281" ht="18" customHeight="1">
      <x:c r="A281" s="50" t="str">
        <x:v>FA_jela4tca(1).xlsx</x:v>
      </x:c>
      <x:c r="B281" s="50" t="str">
        <x:v>No</x:v>
      </x:c>
      <x:c r="C281" s="50" t="str">
        <x:v>Corp Quimico Farmaceutica Esteve SA</x:v>
      </x:c>
      <x:c r="D281" s="50" t="str">
        <x:v>0646926D SM</x:v>
      </x:c>
      <x:c r="E281" s="50" t="str">
        <x:v>EUR</x:v>
      </x:c>
      <x:c r="F281" s="50" t="str">
        <x:v>CTL-0028</x:v>
      </x:c>
      <x:c r="G281" s="50" t="n">
        <x:v>2012</x:v>
      </x:c>
      <x:c r="H281" s="86" t="n">
        <x:v>5.8163</x:v>
      </x:c>
      <x:c r="I281" s="86" t="n">
        <x:v>4.8265</x:v>
      </x:c>
      <x:c r="J281" s="86" t="n">
        <x:v>5.1427</x:v>
      </x:c>
      <x:c r="K281" s="86" t="n">
        <x:v>95.7257</x:v>
      </x:c>
      <x:c r="L281" s="86"/>
      <x:c r="M281" s="86"/>
      <x:c r="N281" s="87" t="n">
        <x:v>5.7194</x:v>
      </x:c>
      <x:c r="O281" s="87" t="n">
        <x:v>82.9825</x:v>
      </x:c>
      <x:c r="P281" s="87"/>
    </x:row>
    <x:row r="282" ht="18" customHeight="1">
      <x:c r="A282" s="50" t="str">
        <x:v>FA_jela4tca(1).xlsx</x:v>
      </x:c>
      <x:c r="B282" s="50" t="str">
        <x:v>No</x:v>
      </x:c>
      <x:c r="C282" s="50" t="str">
        <x:v>Corp Quimico Farmaceutica Esteve SA</x:v>
      </x:c>
      <x:c r="D282" s="50" t="str">
        <x:v>0646926D SM</x:v>
      </x:c>
      <x:c r="E282" s="50" t="str">
        <x:v>EUR</x:v>
      </x:c>
      <x:c r="F282" s="50" t="str">
        <x:v>CTL-0028</x:v>
      </x:c>
      <x:c r="G282" s="50" t="n">
        <x:v>2013</x:v>
      </x:c>
      <x:c r="H282" s="86" t="n">
        <x:v>7.9603</x:v>
      </x:c>
      <x:c r="I282" s="86" t="n">
        <x:v>6.5238</x:v>
      </x:c>
      <x:c r="J282" s="86" t="n">
        <x:v>6.0475</x:v>
      </x:c>
      <x:c r="K282" s="86" t="n">
        <x:v>103.6479</x:v>
      </x:c>
      <x:c r="L282" s="86"/>
      <x:c r="M282" s="86"/>
      <x:c r="N282" s="87" t="n">
        <x:v>6.0665</x:v>
      </x:c>
      <x:c r="O282" s="87" t="n">
        <x:v>81.9539</x:v>
      </x:c>
      <x:c r="P282" s="87"/>
    </x:row>
    <x:row r="283" ht="18" customHeight="1">
      <x:c r="A283" s="50" t="str">
        <x:v>FA_jela4tca(1).xlsx</x:v>
      </x:c>
      <x:c r="B283" s="50" t="str">
        <x:v>No</x:v>
      </x:c>
      <x:c r="C283" s="50" t="str">
        <x:v>Corp Quimico Farmaceutica Esteve SA</x:v>
      </x:c>
      <x:c r="D283" s="50" t="str">
        <x:v>0646926D SM</x:v>
      </x:c>
      <x:c r="E283" s="50" t="str">
        <x:v>EUR</x:v>
      </x:c>
      <x:c r="F283" s="50" t="str">
        <x:v>CTL-0028</x:v>
      </x:c>
      <x:c r="G283" s="50" t="n">
        <x:v>2014</x:v>
      </x:c>
      <x:c r="H283" s="86" t="n">
        <x:v>14.4661</x:v>
      </x:c>
      <x:c r="I283" s="86" t="n">
        <x:v>12.891</x:v>
      </x:c>
      <x:c r="J283" s="86" t="n">
        <x:v>12.8804</x:v>
      </x:c>
      <x:c r="K283" s="86" t="n">
        <x:v>264.8229</x:v>
      </x:c>
      <x:c r="L283" s="86"/>
      <x:c r="M283" s="86"/>
      <x:c r="N283" s="87" t="n">
        <x:v>6.9912</x:v>
      </x:c>
      <x:c r="O283" s="87" t="n">
        <x:v>89.1114</x:v>
      </x:c>
      <x:c r="P283" s="87"/>
    </x:row>
    <x:row r="284" ht="18" customHeight="1">
      <x:c r="A284" s="50" t="str">
        <x:v>FA_jela4tca(1).xlsx</x:v>
      </x:c>
      <x:c r="B284" s="50" t="str">
        <x:v>No</x:v>
      </x:c>
      <x:c r="C284" s="50" t="str">
        <x:v>Corp Quimico Farmaceutica Esteve SA</x:v>
      </x:c>
      <x:c r="D284" s="50" t="str">
        <x:v>0646926D SM</x:v>
      </x:c>
      <x:c r="E284" s="50" t="str">
        <x:v>EUR</x:v>
      </x:c>
      <x:c r="F284" s="50" t="str">
        <x:v>CTL-0028</x:v>
      </x:c>
      <x:c r="G284" s="50" t="n">
        <x:v>2016</x:v>
      </x:c>
      <x:c r="H284" s="86" t="n">
        <x:v>115.609</x:v>
      </x:c>
      <x:c r="I284" s="86" t="n">
        <x:v>113.7336</x:v>
      </x:c>
      <x:c r="J284" s="86" t="n">
        <x:v>114.1606</x:v>
      </x:c>
      <x:c r="K284" s="86" t="n">
        <x:v>414.9714</x:v>
      </x:c>
      <x:c r="L284" s="86" t="n">
        <x:v>0</x:v>
      </x:c>
      <x:c r="M284" s="86"/>
      <x:c r="N284" s="87"/>
      <x:c r="O284" s="87" t="n">
        <x:v>98.3778</x:v>
      </x:c>
      <x:c r="P284" s="87" t="n">
        <x:v>0</x:v>
      </x:c>
    </x:row>
    <x:row r="285" ht="18" customHeight="1">
      <x:c r="A285" s="50" t="str">
        <x:v>FA_jela4tca(1).xlsx</x:v>
      </x:c>
      <x:c r="B285" s="50" t="str">
        <x:v>No</x:v>
      </x:c>
      <x:c r="C285" s="50" t="str">
        <x:v>Corp Quimico Farmaceutica Esteve SA</x:v>
      </x:c>
      <x:c r="D285" s="50" t="str">
        <x:v>0646926D SM</x:v>
      </x:c>
      <x:c r="E285" s="50" t="str">
        <x:v>EUR</x:v>
      </x:c>
      <x:c r="F285" s="50" t="str">
        <x:v>CTL-0028</x:v>
      </x:c>
      <x:c r="G285" s="50" t="n">
        <x:v>2017</x:v>
      </x:c>
      <x:c r="H285" s="86" t="n">
        <x:v>21.7254</x:v>
      </x:c>
      <x:c r="I285" s="86" t="n">
        <x:v>19.8088</x:v>
      </x:c>
      <x:c r="J285" s="86" t="n">
        <x:v>19.6108</x:v>
      </x:c>
      <x:c r="K285" s="86" t="n">
        <x:v>458.8717</x:v>
      </x:c>
      <x:c r="L285" s="86" t="n">
        <x:v>0</x:v>
      </x:c>
      <x:c r="M285" s="86"/>
      <x:c r="N285" s="87" t="n">
        <x:v>4.4884</x:v>
      </x:c>
      <x:c r="O285" s="87" t="n">
        <x:v>91.1781</x:v>
      </x:c>
      <x:c r="P285" s="87" t="n">
        <x:v>0</x:v>
      </x:c>
    </x:row>
    <x:row r="286" ht="18" customHeight="1">
      <x:c r="A286" s="50" t="str">
        <x:v>FA_jela4tca(1).xlsx</x:v>
      </x:c>
      <x:c r="B286" s="50" t="str">
        <x:v>No</x:v>
      </x:c>
      <x:c r="C286" s="50" t="str">
        <x:v>Corp Quimico Farmaceutica Esteve SA</x:v>
      </x:c>
      <x:c r="D286" s="50" t="str">
        <x:v>0646926D SM</x:v>
      </x:c>
      <x:c r="E286" s="50" t="str">
        <x:v>EUR</x:v>
      </x:c>
      <x:c r="F286" s="50" t="str">
        <x:v>CTL-0028</x:v>
      </x:c>
      <x:c r="G286" s="50" t="n">
        <x:v>2018</x:v>
      </x:c>
      <x:c r="H286" s="86" t="n">
        <x:v>16.6488</x:v>
      </x:c>
      <x:c r="I286" s="86" t="n">
        <x:v>12.6743</x:v>
      </x:c>
      <x:c r="J286" s="86" t="n">
        <x:v>16.2293</x:v>
      </x:c>
      <x:c r="K286" s="86" t="n">
        <x:v>538.6484</x:v>
      </x:c>
      <x:c r="L286" s="86" t="n">
        <x:v>17.1185</x:v>
      </x:c>
      <x:c r="M286" s="86"/>
      <x:c r="N286" s="87" t="n">
        <x:v>3.2539</x:v>
      </x:c>
      <x:c r="O286" s="87" t="n">
        <x:v>76.1274</x:v>
      </x:c>
      <x:c r="P286" s="87" t="n">
        <x:v>3.178</x:v>
      </x:c>
    </x:row>
    <x:row r="287" ht="18" customHeight="1">
      <x:c r="A287" s="50" t="str">
        <x:v>FA_jela4tca(1).xlsx</x:v>
      </x:c>
      <x:c r="B287" s="50" t="str">
        <x:v>No</x:v>
      </x:c>
      <x:c r="C287" s="50" t="str">
        <x:v>Corp Quimico Farmaceutica Esteve SA</x:v>
      </x:c>
      <x:c r="D287" s="50" t="str">
        <x:v>0646926D SM</x:v>
      </x:c>
      <x:c r="E287" s="50" t="str">
        <x:v>EUR</x:v>
      </x:c>
      <x:c r="F287" s="50" t="str">
        <x:v>CTL-0028</x:v>
      </x:c>
      <x:c r="G287" s="50" t="n">
        <x:v>2019</x:v>
      </x:c>
      <x:c r="H287" s="86" t="n">
        <x:v>174.3453</x:v>
      </x:c>
      <x:c r="I287" s="86" t="n">
        <x:v>166.8558</x:v>
      </x:c>
      <x:c r="J287" s="86" t="n">
        <x:v>168.7513</x:v>
      </x:c>
      <x:c r="K287" s="86" t="n">
        <x:v>890.9543</x:v>
      </x:c>
      <x:c r="L287" s="86" t="n">
        <x:v>23.5852</x:v>
      </x:c>
      <x:c r="M287" s="86"/>
      <x:c r="N287" s="87" t="n">
        <x:v>23.6081</x:v>
      </x:c>
      <x:c r="O287" s="87" t="n">
        <x:v>95.7042</x:v>
      </x:c>
      <x:c r="P287" s="87" t="n">
        <x:v>2.6472</x:v>
      </x:c>
    </x:row>
    <x:row r="288" ht="18" customHeight="1">
      <x:c r="A288" s="50" t="str">
        <x:v>FA_jela4tca(1).xlsx</x:v>
      </x:c>
      <x:c r="B288" s="50" t="str">
        <x:v>No</x:v>
      </x:c>
      <x:c r="C288" s="50" t="str">
        <x:v>Corp Quimico Farmaceutica Esteve SA</x:v>
      </x:c>
      <x:c r="D288" s="50" t="str">
        <x:v>0646926D SM</x:v>
      </x:c>
      <x:c r="E288" s="50" t="str">
        <x:v>EUR</x:v>
      </x:c>
      <x:c r="F288" s="50" t="str">
        <x:v>CTL-0028</x:v>
      </x:c>
      <x:c r="G288" s="50" t="n">
        <x:v>2020</x:v>
      </x:c>
      <x:c r="H288" s="86" t="n">
        <x:v>6.5</x:v>
      </x:c>
      <x:c r="I288" s="86" t="n">
        <x:v>-23.2304</x:v>
      </x:c>
      <x:c r="J288" s="86" t="n">
        <x:v>66.1837</x:v>
      </x:c>
      <x:c r="K288" s="86" t="n">
        <x:v>851.7258</x:v>
      </x:c>
      <x:c r="L288" s="86" t="n">
        <x:v>30.0069</x:v>
      </x:c>
      <x:c r="M288" s="86"/>
      <x:c r="N288" s="87" t="n">
        <x:v>7.5956</x:v>
      </x:c>
      <x:c r="O288" s="87" t="n">
        <x:v>-357.3914</x:v>
      </x:c>
      <x:c r="P288" s="87" t="n">
        <x:v>3.5231</x:v>
      </x:c>
    </x:row>
    <x:row r="289" ht="18" customHeight="1">
      <x:c r="A289" s="50" t="str">
        <x:v>FA_jela4tca(1).xlsx</x:v>
      </x:c>
      <x:c r="B289" s="50" t="str">
        <x:v>No</x:v>
      </x:c>
      <x:c r="C289" s="50" t="str">
        <x:v>Corp Quimico Farmaceutica Esteve SA</x:v>
      </x:c>
      <x:c r="D289" s="50" t="str">
        <x:v>0646926D SM</x:v>
      </x:c>
      <x:c r="E289" s="50" t="str">
        <x:v>EUR</x:v>
      </x:c>
      <x:c r="F289" s="50" t="str">
        <x:v>CTL-0028</x:v>
      </x:c>
      <x:c r="G289" s="50" t="n">
        <x:v>2021</x:v>
      </x:c>
      <x:c r="H289" s="86" t="n">
        <x:v>54.348</x:v>
      </x:c>
      <x:c r="I289" s="86" t="n">
        <x:v>46.584</x:v>
      </x:c>
      <x:c r="J289" s="86" t="n">
        <x:v>42.709</x:v>
      </x:c>
      <x:c r="K289" s="86" t="n">
        <x:v>779.869</x:v>
      </x:c>
      <x:c r="L289" s="86" t="n">
        <x:v>0.021</x:v>
      </x:c>
      <x:c r="M289" s="86"/>
      <x:c r="N289" s="87" t="n">
        <x:v>5.2352</x:v>
      </x:c>
      <x:c r="O289" s="87" t="n">
        <x:v>85.7143</x:v>
      </x:c>
      <x:c r="P289" s="87" t="n">
        <x:v>0.0027</x:v>
      </x:c>
    </x:row>
    <x:row r="290" ht="18" customHeight="1">
      <x:c r="A290" s="50" t="str">
        <x:v>FA_jhueosor(1).xlsx</x:v>
      </x:c>
      <x:c r="B290" s="50" t="str">
        <x:v>Yes</x:v>
      </x:c>
      <x:c r="C290" s="50" t="str">
        <x:v>GSK PLC</x:v>
      </x:c>
      <x:c r="D290" s="50" t="str">
        <x:v>GSK LN</x:v>
      </x:c>
      <x:c r="E290" s="50" t="str">
        <x:v>EUR</x:v>
      </x:c>
      <x:c r="F290" s="50" t="str">
        <x:v>CTL-0284, CTL-0229</x:v>
      </x:c>
      <x:c r="G290" s="50" t="n">
        <x:v>2005</x:v>
      </x:c>
      <x:c r="H290" s="86"/>
      <x:c r="I290" s="86"/>
      <x:c r="J290" s="86"/>
      <x:c r="K290" s="86" t="n">
        <x:v>34941.9132</x:v>
      </x:c>
      <x:c r="L290" s="86"/>
      <x:c r="M290" s="86"/>
      <x:c r="N290" s="87" t="n">
        <x:v>-103.0318</x:v>
      </x:c>
      <x:c r="O290" s="87"/>
      <x:c r="P290" s="87"/>
    </x:row>
    <x:row r="291" ht="18" customHeight="1">
      <x:c r="A291" s="50" t="str">
        <x:v>FA_jhueosor(1).xlsx</x:v>
      </x:c>
      <x:c r="B291" s="50" t="str">
        <x:v>Yes</x:v>
      </x:c>
      <x:c r="C291" s="50" t="str">
        <x:v>GSK PLC</x:v>
      </x:c>
      <x:c r="D291" s="50" t="str">
        <x:v>GSK LN</x:v>
      </x:c>
      <x:c r="E291" s="50" t="str">
        <x:v>EUR</x:v>
      </x:c>
      <x:c r="F291" s="50" t="str">
        <x:v>CTL-0284, CTL-0229</x:v>
      </x:c>
      <x:c r="G291" s="50" t="n">
        <x:v>2006</x:v>
      </x:c>
      <x:c r="H291" s="86"/>
      <x:c r="I291" s="86"/>
      <x:c r="J291" s="86"/>
      <x:c r="K291" s="86" t="n">
        <x:v>33731.4647</x:v>
      </x:c>
      <x:c r="L291" s="86" t="n">
        <x:v>8059.9644</x:v>
      </x:c>
      <x:c r="M291" s="86"/>
      <x:c r="N291" s="87" t="n">
        <x:v>-101.6818</x:v>
      </x:c>
      <x:c r="O291" s="87"/>
      <x:c r="P291" s="87" t="n">
        <x:v>23.8945</x:v>
      </x:c>
    </x:row>
    <x:row r="292" ht="18" customHeight="1">
      <x:c r="A292" s="50" t="str">
        <x:v>FA_jhueosor(1).xlsx</x:v>
      </x:c>
      <x:c r="B292" s="50" t="str">
        <x:v>Yes</x:v>
      </x:c>
      <x:c r="C292" s="50" t="str">
        <x:v>GSK PLC</x:v>
      </x:c>
      <x:c r="D292" s="50" t="str">
        <x:v>GSK LN</x:v>
      </x:c>
      <x:c r="E292" s="50" t="str">
        <x:v>EUR</x:v>
      </x:c>
      <x:c r="F292" s="50" t="str">
        <x:v>CTL-0284, CTL-0229</x:v>
      </x:c>
      <x:c r="G292" s="50" t="n">
        <x:v>2008</x:v>
      </x:c>
      <x:c r="H292" s="86"/>
      <x:c r="I292" s="86"/>
      <x:c r="J292" s="86"/>
      <x:c r="K292" s="86" t="n">
        <x:v>41149.0701</x:v>
      </x:c>
      <x:c r="L292" s="86" t="n">
        <x:v>16908.5878</x:v>
      </x:c>
      <x:c r="M292" s="86"/>
      <x:c r="N292" s="87"/>
      <x:c r="O292" s="87"/>
      <x:c r="P292" s="87" t="n">
        <x:v>41.0911</x:v>
      </x:c>
    </x:row>
    <x:row r="293" ht="18" customHeight="1">
      <x:c r="A293" s="50" t="str">
        <x:v>FA_jhueosor(1).xlsx</x:v>
      </x:c>
      <x:c r="B293" s="50" t="str">
        <x:v>Yes</x:v>
      </x:c>
      <x:c r="C293" s="50" t="str">
        <x:v>GSK PLC</x:v>
      </x:c>
      <x:c r="D293" s="50" t="str">
        <x:v>GSK LN</x:v>
      </x:c>
      <x:c r="E293" s="50" t="str">
        <x:v>EUR</x:v>
      </x:c>
      <x:c r="F293" s="50" t="str">
        <x:v>CTL-0284, CTL-0229</x:v>
      </x:c>
      <x:c r="G293" s="50" t="n">
        <x:v>2009</x:v>
      </x:c>
      <x:c r="H293" s="86" t="n">
        <x:v>31852.9222</x:v>
      </x:c>
      <x:c r="I293" s="86" t="n">
        <x:v>9972.0037</x:v>
      </x:c>
      <x:c r="J293" s="86" t="n">
        <x:v>6210.4665</x:v>
      </x:c>
      <x:c r="K293" s="86" t="n">
        <x:v>48296.3908</x:v>
      </x:c>
      <x:c r="L293" s="86" t="n">
        <x:v>18318.1938</x:v>
      </x:c>
      <x:c r="M293" s="86" t="n">
        <x:v>4436.3683</x:v>
      </x:c>
      <x:c r="N293" s="87" t="n">
        <x:v>13.4484</x:v>
      </x:c>
      <x:c r="O293" s="87" t="n">
        <x:v>31.3064</x:v>
      </x:c>
      <x:c r="P293" s="87" t="n">
        <x:v>37.9287</x:v>
      </x:c>
    </x:row>
    <x:row r="294" ht="18" customHeight="1">
      <x:c r="A294" s="50" t="str">
        <x:v>FA_jhueosor(1).xlsx</x:v>
      </x:c>
      <x:c r="B294" s="50" t="str">
        <x:v>Yes</x:v>
      </x:c>
      <x:c r="C294" s="50" t="str">
        <x:v>GSK PLC</x:v>
      </x:c>
      <x:c r="D294" s="50" t="str">
        <x:v>GSK LN</x:v>
      </x:c>
      <x:c r="E294" s="50" t="str">
        <x:v>EUR</x:v>
      </x:c>
      <x:c r="F294" s="50" t="str">
        <x:v>CTL-0284, CTL-0229</x:v>
      </x:c>
      <x:c r="G294" s="50" t="n">
        <x:v>2010</x:v>
      </x:c>
      <x:c r="H294" s="86" t="n">
        <x:v>33112.4809</x:v>
      </x:c>
      <x:c r="I294" s="86" t="n">
        <x:v>6050.5618</x:v>
      </x:c>
      <x:c r="J294" s="86" t="n">
        <x:v>1905.6704</x:v>
      </x:c>
      <x:c r="K294" s="86" t="n">
        <x:v>49259.908</x:v>
      </x:c>
      <x:c r="L294" s="86" t="n">
        <x:v>17613.654</x:v>
      </x:c>
      <x:c r="M294" s="86" t="n">
        <x:v>4623.0584</x:v>
      </x:c>
      <x:c r="N294" s="87" t="n">
        <x:v>3.8405</x:v>
      </x:c>
      <x:c r="O294" s="87" t="n">
        <x:v>18.2728</x:v>
      </x:c>
      <x:c r="P294" s="87" t="n">
        <x:v>35.7566</x:v>
      </x:c>
    </x:row>
    <x:row r="295" ht="18" customHeight="1">
      <x:c r="A295" s="50" t="str">
        <x:v>FA_jhueosor(1).xlsx</x:v>
      </x:c>
      <x:c r="B295" s="50" t="str">
        <x:v>Yes</x:v>
      </x:c>
      <x:c r="C295" s="50" t="str">
        <x:v>GSK PLC</x:v>
      </x:c>
      <x:c r="D295" s="50" t="str">
        <x:v>GSK LN</x:v>
      </x:c>
      <x:c r="E295" s="50" t="str">
        <x:v>EUR</x:v>
      </x:c>
      <x:c r="F295" s="50" t="str">
        <x:v>CTL-0284, CTL-0229</x:v>
      </x:c>
      <x:c r="G295" s="50" t="n">
        <x:v>2011</x:v>
      </x:c>
      <x:c r="H295" s="86" t="n">
        <x:v>31564.1246</x:v>
      </x:c>
      <x:c r="I295" s="86" t="n">
        <x:v>9666.2034</x:v>
      </x:c>
      <x:c r="J295" s="86" t="n">
        <x:v>6063.4191</x:v>
      </x:c>
      <x:c r="K295" s="86" t="n">
        <x:v>49159.7006</x:v>
      </x:c>
      <x:c r="L295" s="86" t="n">
        <x:v>17831.76</x:v>
      </x:c>
      <x:c r="M295" s="86" t="n">
        <x:v>4396.8721</x:v>
      </x:c>
      <x:c r="N295" s="87" t="n">
        <x:v>12.6299</x:v>
      </x:c>
      <x:c r="O295" s="87" t="n">
        <x:v>30.624</x:v>
      </x:c>
      <x:c r="P295" s="87" t="n">
        <x:v>36.2731</x:v>
      </x:c>
    </x:row>
    <x:row r="296" ht="18" customHeight="1">
      <x:c r="A296" s="50" t="str">
        <x:v>FA_jhueosor(1).xlsx</x:v>
      </x:c>
      <x:c r="B296" s="50" t="str">
        <x:v>Yes</x:v>
      </x:c>
      <x:c r="C296" s="50" t="str">
        <x:v>GSK PLC</x:v>
      </x:c>
      <x:c r="D296" s="50" t="str">
        <x:v>GSK LN</x:v>
      </x:c>
      <x:c r="E296" s="50" t="str">
        <x:v>EUR</x:v>
      </x:c>
      <x:c r="F296" s="50" t="str">
        <x:v>CTL-0284, CTL-0229</x:v>
      </x:c>
      <x:c r="G296" s="50" t="n">
        <x:v>2012</x:v>
      </x:c>
      <x:c r="H296" s="86" t="n">
        <x:v>32595.1901</x:v>
      </x:c>
      <x:c r="I296" s="86" t="n">
        <x:v>9646.2327</x:v>
      </x:c>
      <x:c r="J296" s="86" t="n">
        <x:v>5548.2487</x:v>
      </x:c>
      <x:c r="K296" s="86" t="n">
        <x:v>51052.0877</x:v>
      </x:c>
      <x:c r="L296" s="86" t="n">
        <x:v>22524.8984</x:v>
      </x:c>
      <x:c r="M296" s="86" t="n">
        <x:v>4419.854</x:v>
      </x:c>
      <x:c r="N296" s="87" t="n">
        <x:v>10.8986</x:v>
      </x:c>
      <x:c r="O296" s="87" t="n">
        <x:v>29.594</x:v>
      </x:c>
      <x:c r="P296" s="87" t="n">
        <x:v>44.1214</x:v>
      </x:c>
    </x:row>
    <x:row r="297" ht="18" customHeight="1">
      <x:c r="A297" s="50" t="str">
        <x:v>FA_jhueosor(1).xlsx</x:v>
      </x:c>
      <x:c r="B297" s="50" t="str">
        <x:v>Yes</x:v>
      </x:c>
      <x:c r="C297" s="50" t="str">
        <x:v>GSK PLC</x:v>
      </x:c>
      <x:c r="D297" s="50" t="str">
        <x:v>GSK LN</x:v>
      </x:c>
      <x:c r="E297" s="50" t="str">
        <x:v>EUR</x:v>
      </x:c>
      <x:c r="F297" s="50" t="str">
        <x:v>CTL-0284, CTL-0229</x:v>
      </x:c>
      <x:c r="G297" s="50" t="n">
        <x:v>2013</x:v>
      </x:c>
      <x:c r="H297" s="86" t="n">
        <x:v>31221.028</x:v>
      </x:c>
      <x:c r="I297" s="86" t="n">
        <x:v>8845.0745</x:v>
      </x:c>
      <x:c r="J297" s="86" t="n">
        <x:v>6403.2261</x:v>
      </x:c>
      <x:c r="K297" s="86" t="n">
        <x:v>50561.8011</x:v>
      </x:c>
      <x:c r="L297" s="86" t="n">
        <x:v>21919.4046</x:v>
      </x:c>
      <x:c r="M297" s="86" t="n">
        <x:v>4119.2203</x:v>
      </x:c>
      <x:c r="N297" s="87" t="n">
        <x:v>13.0099</x:v>
      </x:c>
      <x:c r="O297" s="87" t="n">
        <x:v>28.3305</x:v>
      </x:c>
      <x:c r="P297" s="87" t="n">
        <x:v>43.3517</x:v>
      </x:c>
    </x:row>
    <x:row r="298" ht="18" customHeight="1">
      <x:c r="A298" s="50" t="str">
        <x:v>FA_jhueosor(1).xlsx</x:v>
      </x:c>
      <x:c r="B298" s="50" t="str">
        <x:v>Yes</x:v>
      </x:c>
      <x:c r="C298" s="50" t="str">
        <x:v>GSK PLC</x:v>
      </x:c>
      <x:c r="D298" s="50" t="str">
        <x:v>GSK LN</x:v>
      </x:c>
      <x:c r="E298" s="50" t="str">
        <x:v>EUR</x:v>
      </x:c>
      <x:c r="F298" s="50" t="str">
        <x:v>CTL-0284, CTL-0229</x:v>
      </x:c>
      <x:c r="G298" s="50" t="n">
        <x:v>2014</x:v>
      </x:c>
      <x:c r="H298" s="86" t="n">
        <x:v>28547.6471</x:v>
      </x:c>
      <x:c r="I298" s="86" t="n">
        <x:v>7446.5109</x:v>
      </x:c>
      <x:c r="J298" s="86" t="n">
        <x:v>3419.8607</x:v>
      </x:c>
      <x:c r="K298" s="86" t="n">
        <x:v>52345.7216</x:v>
      </x:c>
      <x:c r="L298" s="86" t="n">
        <x:v>24187.8929</x:v>
      </x:c>
      <x:c r="M298" s="86" t="n">
        <x:v>3952.1975</x:v>
      </x:c>
      <x:c r="N298" s="87" t="n">
        <x:v>6.6621</x:v>
      </x:c>
      <x:c r="O298" s="87" t="n">
        <x:v>26.0845</x:v>
      </x:c>
      <x:c r="P298" s="87" t="n">
        <x:v>46.208</x:v>
      </x:c>
    </x:row>
    <x:row r="299" ht="18" customHeight="1">
      <x:c r="A299" s="50" t="str">
        <x:v>FA_jhueosor(1).xlsx</x:v>
      </x:c>
      <x:c r="B299" s="50" t="str">
        <x:v>Yes</x:v>
      </x:c>
      <x:c r="C299" s="50" t="str">
        <x:v>GSK PLC</x:v>
      </x:c>
      <x:c r="D299" s="50" t="str">
        <x:v>GSK LN</x:v>
      </x:c>
      <x:c r="E299" s="50" t="str">
        <x:v>EUR</x:v>
      </x:c>
      <x:c r="F299" s="50" t="str">
        <x:v>CTL-0284, CTL-0229</x:v>
      </x:c>
      <x:c r="G299" s="50" t="n">
        <x:v>2015</x:v>
      </x:c>
      <x:c r="H299" s="86" t="n">
        <x:v>32954.9709</x:v>
      </x:c>
      <x:c r="I299" s="86" t="n">
        <x:v>7646.7434</x:v>
      </x:c>
      <x:c r="J299" s="86" t="n">
        <x:v>11601.6706</x:v>
      </x:c>
      <x:c r="K299" s="86" t="n">
        <x:v>72471.3201</x:v>
      </x:c>
      <x:c r="L299" s="86" t="n">
        <x:v>22552.5389</x:v>
      </x:c>
      <x:c r="M299" s="86" t="n">
        <x:v>4321.3537</x:v>
      </x:c>
      <x:c r="N299" s="87" t="n">
        <x:v>17.9007</x:v>
      </x:c>
      <x:c r="O299" s="87" t="n">
        <x:v>23.2036</x:v>
      </x:c>
      <x:c r="P299" s="87" t="n">
        <x:v>31.1193</x:v>
      </x:c>
    </x:row>
    <x:row r="300" ht="18" customHeight="1">
      <x:c r="A300" s="50" t="str">
        <x:v>FA_jhueosor(1).xlsx</x:v>
      </x:c>
      <x:c r="B300" s="50" t="str">
        <x:v>Yes</x:v>
      </x:c>
      <x:c r="C300" s="50" t="str">
        <x:v>GSK PLC</x:v>
      </x:c>
      <x:c r="D300" s="50" t="str">
        <x:v>GSK LN</x:v>
      </x:c>
      <x:c r="E300" s="50" t="str">
        <x:v>EUR</x:v>
      </x:c>
      <x:c r="F300" s="50" t="str">
        <x:v>CTL-0284, CTL-0229</x:v>
      </x:c>
      <x:c r="G300" s="50" t="n">
        <x:v>2016</x:v>
      </x:c>
      <x:c r="H300" s="86" t="n">
        <x:v>34143.3059</x:v>
      </x:c>
      <x:c r="I300" s="86" t="n">
        <x:v>9044.8114</x:v>
      </x:c>
      <x:c r="J300" s="86" t="n">
        <x:v>1116.5225</x:v>
      </x:c>
      <x:c r="K300" s="86" t="n">
        <x:v>69152.8345</x:v>
      </x:c>
      <x:c r="L300" s="86" t="n">
        <x:v>21993.2256</x:v>
      </x:c>
      <x:c r="M300" s="86" t="n">
        <x:v>4295.9181</x:v>
      </x:c>
      <x:c r="N300" s="87" t="n">
        <x:v>1.6209</x:v>
      </x:c>
      <x:c r="O300" s="87" t="n">
        <x:v>26.4907</x:v>
      </x:c>
      <x:c r="P300" s="87" t="n">
        <x:v>31.8038</x:v>
      </x:c>
    </x:row>
    <x:row r="301" ht="18" customHeight="1">
      <x:c r="A301" s="50" t="str">
        <x:v>FA_jhueosor(1).xlsx</x:v>
      </x:c>
      <x:c r="B301" s="50" t="str">
        <x:v>Yes</x:v>
      </x:c>
      <x:c r="C301" s="50" t="str">
        <x:v>GSK PLC</x:v>
      </x:c>
      <x:c r="D301" s="50" t="str">
        <x:v>GSK LN</x:v>
      </x:c>
      <x:c r="E301" s="50" t="str">
        <x:v>EUR</x:v>
      </x:c>
      <x:c r="F301" s="50" t="str">
        <x:v>CTL-0284, CTL-0229</x:v>
      </x:c>
      <x:c r="G301" s="50" t="n">
        <x:v>2017</x:v>
      </x:c>
      <x:c r="H301" s="86" t="n">
        <x:v>34461.5002</x:v>
      </x:c>
      <x:c r="I301" s="86" t="n">
        <x:v>8567.9971</x:v>
      </x:c>
      <x:c r="J301" s="86" t="n">
        <x:v>1748.9902</x:v>
      </x:c>
      <x:c r="K301" s="86" t="n">
        <x:v>63425.1076</x:v>
      </x:c>
      <x:c r="L301" s="86" t="n">
        <x:v>19224.0589</x:v>
      </x:c>
      <x:c r="M301" s="86" t="n">
        <x:v>4460.3817</x:v>
      </x:c>
      <x:c r="N301" s="87" t="n">
        <x:v>2.6537</x:v>
      </x:c>
      <x:c r="O301" s="87" t="n">
        <x:v>24.8625</x:v>
      </x:c>
      <x:c r="P301" s="87" t="n">
        <x:v>30.3099</x:v>
      </x:c>
    </x:row>
    <x:row r="302" ht="18" customHeight="1">
      <x:c r="A302" s="50" t="str">
        <x:v>FA_jhueosor(1).xlsx</x:v>
      </x:c>
      <x:c r="B302" s="50" t="str">
        <x:v>Yes</x:v>
      </x:c>
      <x:c r="C302" s="50" t="str">
        <x:v>GSK PLC</x:v>
      </x:c>
      <x:c r="D302" s="50" t="str">
        <x:v>GSK LN</x:v>
      </x:c>
      <x:c r="E302" s="50" t="str">
        <x:v>EUR</x:v>
      </x:c>
      <x:c r="F302" s="50" t="str">
        <x:v>CTL-0284, CTL-0229</x:v>
      </x:c>
      <x:c r="G302" s="50" t="n">
        <x:v>2018</x:v>
      </x:c>
      <x:c r="H302" s="86" t="n">
        <x:v>34834.0901</x:v>
      </x:c>
      <x:c r="I302" s="86" t="n">
        <x:v>9319.6816</x:v>
      </x:c>
      <x:c r="J302" s="86" t="n">
        <x:v>4094.7376</x:v>
      </x:c>
      <x:c r="K302" s="86" t="n">
        <x:v>64627.0727</x:v>
      </x:c>
      <x:c r="L302" s="86" t="n">
        <x:v>29009.059</x:v>
      </x:c>
      <x:c r="M302" s="86" t="n">
        <x:v>4271.0498</x:v>
      </x:c>
      <x:c r="N302" s="87" t="n">
        <x:v>6.3313</x:v>
      </x:c>
      <x:c r="O302" s="87" t="n">
        <x:v>26.7545</x:v>
      </x:c>
      <x:c r="P302" s="87" t="n">
        <x:v>44.8869</x:v>
      </x:c>
    </x:row>
    <x:row r="303" ht="18" customHeight="1">
      <x:c r="A303" s="50" t="str">
        <x:v>FA_jhueosor(1).xlsx</x:v>
      </x:c>
      <x:c r="B303" s="50" t="str">
        <x:v>Yes</x:v>
      </x:c>
      <x:c r="C303" s="50" t="str">
        <x:v>GSK PLC</x:v>
      </x:c>
      <x:c r="D303" s="50" t="str">
        <x:v>GSK LN</x:v>
      </x:c>
      <x:c r="E303" s="50" t="str">
        <x:v>EUR</x:v>
      </x:c>
      <x:c r="F303" s="50" t="str">
        <x:v>CTL-0284, CTL-0229</x:v>
      </x:c>
      <x:c r="G303" s="50" t="n">
        <x:v>2019</x:v>
      </x:c>
      <x:c r="H303" s="86" t="n">
        <x:v>38495.6256</x:v>
      </x:c>
      <x:c r="I303" s="86" t="n">
        <x:v>9304.0029</x:v>
      </x:c>
      <x:c r="J303" s="86" t="n">
        <x:v>5297.5108</x:v>
      </x:c>
      <x:c r="K303" s="86" t="n">
        <x:v>94127.2594</x:v>
      </x:c>
      <x:c r="L303" s="86" t="n">
        <x:v>36034.1619</x:v>
      </x:c>
      <x:c r="M303" s="86" t="n">
        <x:v>5021.5157</x:v>
      </x:c>
      <x:c r="N303" s="87" t="n">
        <x:v>6.7437</x:v>
      </x:c>
      <x:c r="O303" s="87" t="n">
        <x:v>24.169</x:v>
      </x:c>
      <x:c r="P303" s="87" t="n">
        <x:v>38.2824</x:v>
      </x:c>
    </x:row>
    <x:row r="304" ht="18" customHeight="1">
      <x:c r="A304" s="50" t="str">
        <x:v>FA_jhueosor(1).xlsx</x:v>
      </x:c>
      <x:c r="B304" s="50" t="str">
        <x:v>Yes</x:v>
      </x:c>
      <x:c r="C304" s="50" t="str">
        <x:v>GSK PLC</x:v>
      </x:c>
      <x:c r="D304" s="50" t="str">
        <x:v>GSK LN</x:v>
      </x:c>
      <x:c r="E304" s="50" t="str">
        <x:v>EUR</x:v>
      </x:c>
      <x:c r="F304" s="50" t="str">
        <x:v>CTL-0284, CTL-0229</x:v>
      </x:c>
      <x:c r="G304" s="50" t="n">
        <x:v>2020</x:v>
      </x:c>
      <x:c r="H304" s="86" t="n">
        <x:v>38366.8244</x:v>
      </x:c>
      <x:c r="I304" s="86" t="n">
        <x:v>9274.6923</x:v>
      </x:c>
      <x:c r="J304" s="86" t="n">
        <x:v>6468.5438</x:v>
      </x:c>
      <x:c r="K304" s="86" t="n">
        <x:v>89812.9719</x:v>
      </x:c>
      <x:c r="L304" s="86" t="n">
        <x:v>30316.9448</x:v>
      </x:c>
      <x:c r="M304" s="86" t="n">
        <x:v>5263.4976</x:v>
      </x:c>
      <x:c r="N304" s="87" t="n">
        <x:v>7.1807</x:v>
      </x:c>
      <x:c r="O304" s="87" t="n">
        <x:v>24.1737</x:v>
      </x:c>
      <x:c r="P304" s="87" t="n">
        <x:v>33.7556</x:v>
      </x:c>
    </x:row>
    <x:row r="305" ht="18" customHeight="1">
      <x:c r="A305" s="50" t="str">
        <x:v>FA_jhueosor(1).xlsx</x:v>
      </x:c>
      <x:c r="B305" s="50" t="str">
        <x:v>Yes</x:v>
      </x:c>
      <x:c r="C305" s="50" t="str">
        <x:v>GSK PLC</x:v>
      </x:c>
      <x:c r="D305" s="50" t="str">
        <x:v>GSK LN</x:v>
      </x:c>
      <x:c r="E305" s="50" t="str">
        <x:v>EUR</x:v>
      </x:c>
      <x:c r="F305" s="50" t="str">
        <x:v>CTL-0284, CTL-0229</x:v>
      </x:c>
      <x:c r="G305" s="50" t="n">
        <x:v>2021</x:v>
      </x:c>
      <x:c r="H305" s="86" t="n">
        <x:v>28732.6186</x:v>
      </x:c>
      <x:c r="I305" s="86" t="n">
        <x:v>6664.2549</x:v>
      </x:c>
      <x:c r="J305" s="86" t="n">
        <x:v>5101.7384</x:v>
      </x:c>
      <x:c r="K305" s="86" t="n">
        <x:v>94032.9444</x:v>
      </x:c>
      <x:c r="L305" s="86" t="n">
        <x:v>28735.4255</x:v>
      </x:c>
      <x:c r="M305" s="86" t="n">
        <x:v>5382.1305</x:v>
      </x:c>
      <x:c r="N305" s="87" t="n">
        <x:v>5.4973</x:v>
      </x:c>
      <x:c r="O305" s="87" t="n">
        <x:v>23.194</x:v>
      </x:c>
      <x:c r="P305" s="87" t="n">
        <x:v>30.5589</x:v>
      </x:c>
    </x:row>
    <x:row r="306" ht="18" customHeight="1">
      <x:c r="A306" s="50" t="str">
        <x:v>FA_jhueosor(1).xlsx</x:v>
      </x:c>
      <x:c r="B306" s="50" t="str">
        <x:v>Yes</x:v>
      </x:c>
      <x:c r="C306" s="50" t="str">
        <x:v>GSK PLC</x:v>
      </x:c>
      <x:c r="D306" s="50" t="str">
        <x:v>GSK LN</x:v>
      </x:c>
      <x:c r="E306" s="50" t="str">
        <x:v>EUR</x:v>
      </x:c>
      <x:c r="F306" s="50" t="str">
        <x:v>CTL-0284, CTL-0229</x:v>
      </x:c>
      <x:c r="G306" s="50" t="n">
        <x:v>2022</x:v>
      </x:c>
      <x:c r="H306" s="86" t="n">
        <x:v>34401.1243</x:v>
      </x:c>
      <x:c r="I306" s="86" t="n">
        <x:v>8708.2099</x:v>
      </x:c>
      <x:c r="J306" s="86" t="n">
        <x:v>17545.465</x:v>
      </x:c>
      <x:c r="K306" s="86" t="n">
        <x:v>67934.4887</x:v>
      </x:c>
      <x:c r="L306" s="86" t="n">
        <x:v>23704.6705</x:v>
      </x:c>
      <x:c r="M306" s="86" t="n">
        <x:v>6045.1846</x:v>
      </x:c>
      <x:c r="N306" s="87" t="n">
        <x:v>21.4809</x:v>
      </x:c>
      <x:c r="O306" s="87" t="n">
        <x:v>25.3137</x:v>
      </x:c>
      <x:c r="P306" s="87" t="n">
        <x:v>34.8934</x:v>
      </x:c>
    </x:row>
    <x:row r="307" ht="18" customHeight="1">
      <x:c r="A307" s="50" t="str">
        <x:v>FA_jhueosor(1).xlsx</x:v>
      </x:c>
      <x:c r="B307" s="50" t="str">
        <x:v>Yes</x:v>
      </x:c>
      <x:c r="C307" s="50" t="str">
        <x:v>GSK PLC</x:v>
      </x:c>
      <x:c r="D307" s="50" t="str">
        <x:v>GSK LN</x:v>
      </x:c>
      <x:c r="E307" s="50" t="str">
        <x:v>EUR</x:v>
      </x:c>
      <x:c r="F307" s="50" t="str">
        <x:v>CTL-0284, CTL-0229</x:v>
      </x:c>
      <x:c r="G307" s="50" t="n">
        <x:v>2023</x:v>
      </x:c>
      <x:c r="H307" s="86" t="n">
        <x:v>34880.1114</x:v>
      </x:c>
      <x:c r="I307" s="86" t="n">
        <x:v>9290.4755</x:v>
      </x:c>
      <x:c r="J307" s="86" t="n">
        <x:v>5667.6731</x:v>
      </x:c>
      <x:c r="K307" s="86" t="n">
        <x:v>68065.8727</x:v>
      </x:c>
      <x:c r="L307" s="86" t="n">
        <x:v>20784.8639</x:v>
      </x:c>
      <x:c r="M307" s="86" t="n">
        <x:v>6695.8589</x:v>
      </x:c>
      <x:c r="N307" s="87" t="n">
        <x:v>8.2719</x:v>
      </x:c>
      <x:c r="O307" s="87" t="n">
        <x:v>26.6355</x:v>
      </x:c>
      <x:c r="P307" s="87" t="n">
        <x:v>30.5364</x:v>
      </x:c>
    </x:row>
    <x:row r="308" ht="18" customHeight="1">
      <x:c r="A308" s="50" t="str">
        <x:v>FA_jhueosor(1).xlsx</x:v>
      </x:c>
      <x:c r="B308" s="50" t="str">
        <x:v>Yes</x:v>
      </x:c>
      <x:c r="C308" s="50" t="str">
        <x:v>GSK PLC</x:v>
      </x:c>
      <x:c r="D308" s="50" t="str">
        <x:v>GSK LN</x:v>
      </x:c>
      <x:c r="E308" s="50" t="str">
        <x:v>EUR</x:v>
      </x:c>
      <x:c r="F308" s="50" t="str">
        <x:v>CTL-0284, CTL-0229</x:v>
      </x:c>
      <x:c r="G308" s="50" t="n">
        <x:v>2024</x:v>
      </x:c>
      <x:c r="H308" s="86" t="n">
        <x:v>37069.503</x:v>
      </x:c>
      <x:c r="I308" s="86" t="n">
        <x:v>9639.5358</x:v>
      </x:c>
      <x:c r="J308" s="86" t="n">
        <x:v>3042.2607</x:v>
      </x:c>
      <x:c r="K308" s="86" t="n">
        <x:v>71931.3264</x:v>
      </x:c>
      <x:c r="L308" s="86" t="n">
        <x:v>20547.6601</x:v>
      </x:c>
      <x:c r="M308" s="86" t="n">
        <x:v>7180.9166</x:v>
      </x:c>
      <x:c r="N308" s="87" t="n">
        <x:v>4.3472</x:v>
      </x:c>
      <x:c r="O308" s="87" t="n">
        <x:v>26.004</x:v>
      </x:c>
      <x:c r="P308" s="87" t="n">
        <x:v>28.5657</x:v>
      </x:c>
    </x:row>
    <x:row r="309" ht="18" customHeight="1">
      <x:c r="A309" s="50" t="str">
        <x:v>FA_jhueosor(1).xlsx</x:v>
      </x:c>
      <x:c r="B309" s="50" t="str">
        <x:v>Yes</x:v>
      </x:c>
      <x:c r="C309" s="50" t="str">
        <x:v>GSK PLC</x:v>
      </x:c>
      <x:c r="D309" s="50" t="str">
        <x:v>GSK LN</x:v>
      </x:c>
      <x:c r="E309" s="50" t="str">
        <x:v>EUR</x:v>
      </x:c>
      <x:c r="F309" s="50" t="str">
        <x:v>CTL-0284, CTL-0229</x:v>
      </x:c>
      <x:c r="G309" s="50" t="n">
        <x:v>2025</x:v>
      </x:c>
      <x:c r="H309" s="86" t="n">
        <x:v>38141.3288</x:v>
      </x:c>
      <x:c r="I309" s="86" t="n">
        <x:v>10468.5203</x:v>
      </x:c>
      <x:c r="J309" s="86" t="n">
        <x:v>6673.886</x:v>
      </x:c>
      <x:c r="K309" s="86" t="n">
        <x:v>70054.4765</x:v>
      </x:c>
      <x:c r="L309" s="86" t="n">
        <x:v>20310.9611</x:v>
      </x:c>
      <x:c r="M309" s="86" t="n">
        <x:v>7769.0759</x:v>
      </x:c>
      <x:c r="N309" s="87" t="n">
        <x:v>9.4808</x:v>
      </x:c>
      <x:c r="O309" s="87" t="n">
        <x:v>27.4467</x:v>
      </x:c>
      <x:c r="P309" s="87" t="n">
        <x:v>28.9931</x:v>
      </x:c>
    </x:row>
  </x:sheetData>
  <x:pageMargins left="0.7" right="0.7" top="0.75" bottom="0.75" header="0.3" footer="0.3"/>
  <x:tableParts count="1">
    <x:tablePart xmlns:r="http://schemas.openxmlformats.org/officeDocument/2006/relationships" r:id="R9e3ea5b14b234e21"/>
  </x:tableParts>
</x:worksheet>
</file>

<file path=xl/worksheets/sheet9.xml><?xml version="1.0" encoding="utf-8"?>
<x:worksheet xmlns:x="http://schemas.openxmlformats.org/spreadsheetml/2006/main">
  <x:sheetFormatPr defaultRowHeight="15"/>
  <x:cols>
    <x:col min="1" max="1" width="34" hidden="0" customWidth="1"/>
    <x:col min="2" max="2" width="28" hidden="0" customWidth="1"/>
    <x:col min="3" max="3" width="3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55" hidden="0" customWidth="1"/>
  </x:cols>
  <x:sheetData>
    <x:row r="1">
      <x:c r="A1" s="107" t="str">
        <x:v>Control-group Lens patent import and deal mapping log</x:v>
      </x:c>
      <x:c r="B1" s="107"/>
      <x:c r="C1" s="107"/>
      <x:c r="D1" s="107"/>
      <x:c r="E1" s="107"/>
      <x:c r="F1" s="107"/>
      <x:c r="G1" s="107"/>
      <x:c r="H1" s="107"/>
      <x:c r="I1" s="107"/>
      <x:c r="J1" s="107"/>
      <x:c r="K1" s="107"/>
      <x:c r="L1" s="107"/>
      <x:c r="M1" s="107"/>
      <x:c r="N1" s="107"/>
      <x:c r="O1" s="107"/>
    </x:row>
    <x:row r="2">
      <x:c r="A2" s="106" t="str">
        <x:v>Source_File</x:v>
      </x:c>
      <x:c r="B2" s="106" t="str">
        <x:v>Company_or_Group</x:v>
      </x:c>
      <x:c r="C2" s="106" t="str">
        <x:v>Mapping_Status</x:v>
      </x:c>
      <x:c r="D2" s="106" t="str">
        <x:v>Deal_ID</x:v>
      </x:c>
      <x:c r="E2" s="106" t="str">
        <x:v>Completion_Year</x:v>
      </x:c>
      <x:c r="F2" s="106" t="str">
        <x:v>Raw_Rows</x:v>
      </x:c>
      <x:c r="G2" s="106" t="str">
        <x:v>Alias_Matched_Rows</x:v>
      </x:c>
      <x:c r="H2" s="106" t="str">
        <x:v>Excluded_Rows</x:v>
      </x:c>
      <x:c r="I2" s="106" t="str">
        <x:v>Unique_Families</x:v>
      </x:c>
      <x:c r="J2" s="106" t="str">
        <x:v>Observed_Min_Priority_Year</x:v>
      </x:c>
      <x:c r="K2" s="106" t="str">
        <x:v>Observed_Max_Priority_Year</x:v>
      </x:c>
      <x:c r="L2" s="106" t="str">
        <x:v>Event_Window</x:v>
      </x:c>
      <x:c r="M2" s="106" t="str">
        <x:v>Covered_Event_Years</x:v>
      </x:c>
      <x:c r="N2" s="106" t="str">
        <x:v>Coverage_Status</x:v>
      </x:c>
      <x:c r="O2" s="106" t="str">
        <x:v>Notes</x:v>
      </x:c>
    </x:row>
    <x:row r="3">
      <x:c r="A3" s="109" t="str">
        <x:v>Corp Quimico Farmaceutica Esteve SA.csv</x:v>
      </x:c>
      <x:c r="B3" s="109" t="str">
        <x:v>Corp Quimico Farmaceutica Esteve SA</x:v>
      </x:c>
      <x:c r="C3" s="109" t="str">
        <x:v>Rejected — no valid company rows</x:v>
      </x:c>
      <x:c r="D3" s="109" t="str">
        <x:v>CTL-0028</x:v>
      </x:c>
      <x:c r="E3" s="110" t="n">
        <x:v>2020</x:v>
      </x:c>
      <x:c r="F3" s="110" t="n">
        <x:v>42</x:v>
      </x:c>
      <x:c r="G3" s="110" t="n">
        <x:v>0</x:v>
      </x:c>
      <x:c r="H3" s="110" t="n">
        <x:v>42</x:v>
      </x:c>
      <x:c r="I3" s="110" t="n">
        <x:v>0</x:v>
      </x:c>
      <x:c r="J3" s="110"/>
      <x:c r="K3" s="110"/>
      <x:c r="L3" s="110" t="str">
        <x:v>2017–2023</x:v>
      </x:c>
      <x:c r="M3" s="110" t="n">
        <x:v>0</x:v>
      </x:c>
      <x:c r="N3" s="110" t="str">
        <x:v>None</x:v>
      </x:c>
      <x:c r="O3" s="109" t="str">
        <x:v>Uploaded export does not contain Esteve applicants/owners; it contains Samyang entities. Preserved for audit but not imported.</x:v>
      </x:c>
    </x:row>
    <x:row r="4">
      <x:c r="A4" s="50" t="str">
        <x:v>Ethypharm SAS.csv</x:v>
      </x:c>
      <x:c r="B4" s="50" t="str">
        <x:v>Ethypharm SAS</x:v>
      </x:c>
      <x:c r="C4" s="50" t="str">
        <x:v>Mapped and imported</x:v>
      </x:c>
      <x:c r="D4" s="50" t="str">
        <x:v>CTL-0198</x:v>
      </x:c>
      <x:c r="E4" s="108" t="n">
        <x:v>2015</x:v>
      </x:c>
      <x:c r="F4" s="108" t="n">
        <x:v>10</x:v>
      </x:c>
      <x:c r="G4" s="108" t="n">
        <x:v>8</x:v>
      </x:c>
      <x:c r="H4" s="108" t="n">
        <x:v>2</x:v>
      </x:c>
      <x:c r="I4" s="108" t="n">
        <x:v>8</x:v>
      </x:c>
      <x:c r="J4" s="108" t="n">
        <x:v>2011</x:v>
      </x:c>
      <x:c r="K4" s="108" t="n">
        <x:v>2019</x:v>
      </x:c>
      <x:c r="L4" s="108" t="str">
        <x:v>2012–2018</x:v>
      </x:c>
      <x:c r="M4" s="108" t="n">
        <x:v>7</x:v>
      </x:c>
      <x:c r="N4" s="108" t="str">
        <x:v>Complete</x:v>
      </x:c>
      <x:c r="O4" s="50" t="str">
        <x:v>Applicant/owner alias match for Ethypharm. Rows labelled ERYPHARM are excluded.</x:v>
      </x:c>
    </x:row>
    <x:row r="5">
      <x:c r="A5" s="50" t="str">
        <x:v>GSK(1).csv</x:v>
      </x:c>
      <x:c r="B5" s="50" t="str">
        <x:v>GSK PLC</x:v>
      </x:c>
      <x:c r="C5" s="50" t="str">
        <x:v>Mapped and imported — partial event window</x:v>
      </x:c>
      <x:c r="D5" s="50" t="str">
        <x:v>CTL-0284</x:v>
      </x:c>
      <x:c r="E5" s="108" t="n">
        <x:v>2013</x:v>
      </x:c>
      <x:c r="F5" s="108" t="n">
        <x:v>30</x:v>
      </x:c>
      <x:c r="G5" s="108" t="n">
        <x:v>30</x:v>
      </x:c>
      <x:c r="H5" s="108" t="n">
        <x:v>0</x:v>
      </x:c>
      <x:c r="I5" s="108" t="n">
        <x:v>30</x:v>
      </x:c>
      <x:c r="J5" s="108" t="n">
        <x:v>2011</x:v>
      </x:c>
      <x:c r="K5" s="108" t="n">
        <x:v>2021</x:v>
      </x:c>
      <x:c r="L5" s="108" t="str">
        <x:v>2010–2016</x:v>
      </x:c>
      <x:c r="M5" s="108" t="n">
        <x:v>6</x:v>
      </x:c>
      <x:c r="N5" s="108" t="str">
        <x:v>Partial</x:v>
      </x:c>
      <x:c r="O5" s="50" t="str">
        <x:v>Export is concentrated on GSK Consumer Healthcare/Haleon entities and may not represent the full GSK pharmaceutical group.</x:v>
      </x:c>
    </x:row>
    <x:row r="6">
      <x:c r="A6" s="50" t="str">
        <x:v>GSK(1).csv</x:v>
      </x:c>
      <x:c r="B6" s="50" t="str">
        <x:v>GSK PLC</x:v>
      </x:c>
      <x:c r="C6" s="50" t="str">
        <x:v>Mapped and imported</x:v>
      </x:c>
      <x:c r="D6" s="50" t="str">
        <x:v>CTL-0229</x:v>
      </x:c>
      <x:c r="E6" s="108" t="n">
        <x:v>2015</x:v>
      </x:c>
      <x:c r="F6" s="108" t="n">
        <x:v>30</x:v>
      </x:c>
      <x:c r="G6" s="108" t="n">
        <x:v>30</x:v>
      </x:c>
      <x:c r="H6" s="108" t="n">
        <x:v>0</x:v>
      </x:c>
      <x:c r="I6" s="108" t="n">
        <x:v>30</x:v>
      </x:c>
      <x:c r="J6" s="108" t="n">
        <x:v>2011</x:v>
      </x:c>
      <x:c r="K6" s="108" t="n">
        <x:v>2021</x:v>
      </x:c>
      <x:c r="L6" s="108" t="str">
        <x:v>2012–2018</x:v>
      </x:c>
      <x:c r="M6" s="108" t="n">
        <x:v>7</x:v>
      </x:c>
      <x:c r="N6" s="108" t="str">
        <x:v>Complete</x:v>
      </x:c>
      <x:c r="O6" s="50" t="str">
        <x:v>Export is concentrated on GSK Consumer Healthcare/Haleon entities and may not represent the full GSK pharmaceutical group.</x:v>
      </x:c>
    </x:row>
    <x:row r="7">
      <x:c r="A7" s="50" t="str">
        <x:v>Ipsen SA.csv</x:v>
      </x:c>
      <x:c r="B7" s="50" t="str">
        <x:v>Ipsen SA</x:v>
      </x:c>
      <x:c r="C7" s="50" t="str">
        <x:v>Mapped and imported — partial event window</x:v>
      </x:c>
      <x:c r="D7" s="50" t="str">
        <x:v>CTL-0281</x:v>
      </x:c>
      <x:c r="E7" s="108" t="n">
        <x:v>2013</x:v>
      </x:c>
      <x:c r="F7" s="108" t="n">
        <x:v>50</x:v>
      </x:c>
      <x:c r="G7" s="108" t="n">
        <x:v>50</x:v>
      </x:c>
      <x:c r="H7" s="108" t="n">
        <x:v>0</x:v>
      </x:c>
      <x:c r="I7" s="108" t="n">
        <x:v>50</x:v>
      </x:c>
      <x:c r="J7" s="108" t="n">
        <x:v>2011</x:v>
      </x:c>
      <x:c r="K7" s="108" t="n">
        <x:v>2022</x:v>
      </x:c>
      <x:c r="L7" s="108" t="str">
        <x:v>2010–2016</x:v>
      </x:c>
      <x:c r="M7" s="108" t="n">
        <x:v>6</x:v>
      </x:c>
      <x:c r="N7" s="108" t="str">
        <x:v>Partial</x:v>
      </x:c>
      <x:c r="O7" s="50" t="str">
        <x:v>Applicant/owner alias match for Ipsen group entities.</x:v>
      </x:c>
    </x:row>
    <x:row r="8">
      <x:c r="A8" s="50" t="str">
        <x:v>Merz Pharma GmbH &amp; Co. KGaA.csv</x:v>
      </x:c>
      <x:c r="B8" s="50" t="str">
        <x:v>Merz Pharma GmbH &amp; Co. KGaA</x:v>
      </x:c>
      <x:c r="C8" s="50" t="str">
        <x:v>Mapped and imported — partial event window</x:v>
      </x:c>
      <x:c r="D8" s="50" t="str">
        <x:v>CTL-0279</x:v>
      </x:c>
      <x:c r="E8" s="108" t="n">
        <x:v>2013</x:v>
      </x:c>
      <x:c r="F8" s="108" t="n">
        <x:v>73</x:v>
      </x:c>
      <x:c r="G8" s="108" t="n">
        <x:v>73</x:v>
      </x:c>
      <x:c r="H8" s="108" t="n">
        <x:v>0</x:v>
      </x:c>
      <x:c r="I8" s="108" t="n">
        <x:v>73</x:v>
      </x:c>
      <x:c r="J8" s="108" t="n">
        <x:v>2011</x:v>
      </x:c>
      <x:c r="K8" s="108" t="n">
        <x:v>2022</x:v>
      </x:c>
      <x:c r="L8" s="108" t="str">
        <x:v>2010–2016</x:v>
      </x:c>
      <x:c r="M8" s="108" t="n">
        <x:v>6</x:v>
      </x:c>
      <x:c r="N8" s="108" t="str">
        <x:v>Partial</x:v>
      </x:c>
      <x:c r="O8" s="50" t="str">
        <x:v>Applicant/owner alias match for Merz Pharma entities.</x:v>
      </x:c>
    </x:row>
    <x:row r="9">
      <x:c r="A9" s="50" t="str">
        <x:v>Recordati Industria Chimica e Farmaceutica SpA.csv</x:v>
      </x:c>
      <x:c r="B9" s="50" t="str">
        <x:v>Recordati Industria Chimica e Farmaceutica SpA</x:v>
      </x:c>
      <x:c r="C9" s="50" t="str">
        <x:v>Mapped and imported — partial event window</x:v>
      </x:c>
      <x:c r="D9" s="50" t="str">
        <x:v>CTL-0064</x:v>
      </x:c>
      <x:c r="E9" s="108" t="n">
        <x:v>2018</x:v>
      </x:c>
      <x:c r="F9" s="108" t="n">
        <x:v>7</x:v>
      </x:c>
      <x:c r="G9" s="108" t="n">
        <x:v>7</x:v>
      </x:c>
      <x:c r="H9" s="108" t="n">
        <x:v>0</x:v>
      </x:c>
      <x:c r="I9" s="108" t="n">
        <x:v>7</x:v>
      </x:c>
      <x:c r="J9" s="108" t="n">
        <x:v>2016</x:v>
      </x:c>
      <x:c r="K9" s="108" t="n">
        <x:v>2021</x:v>
      </x:c>
      <x:c r="L9" s="108" t="str">
        <x:v>2015–2021</x:v>
      </x:c>
      <x:c r="M9" s="108" t="n">
        <x:v>6</x:v>
      </x:c>
      <x:c r="N9" s="108" t="str">
        <x:v>Partial</x:v>
      </x:c>
      <x:c r="O9" s="50" t="str">
        <x:v>Applicant/owner alias match for Recordati entities; observed priority years begin in 2016.</x:v>
      </x:c>
    </x:row>
    <x:row r="10">
      <x:c r="A10" s="109" t="str">
        <x:v>Recordati Industria Chimica e Farmaceutica SpA.csv</x:v>
      </x:c>
      <x:c r="B10" s="109" t="str">
        <x:v>Recordati Industria Chimica e Farmaceutica SpA</x:v>
      </x:c>
      <x:c r="C10" s="109" t="str">
        <x:v>Mapped but no event-window coverage</x:v>
      </x:c>
      <x:c r="D10" s="109" t="str">
        <x:v>CTL-0298</x:v>
      </x:c>
      <x:c r="E10" s="110" t="n">
        <x:v>2012</x:v>
      </x:c>
      <x:c r="F10" s="110" t="n">
        <x:v>7</x:v>
      </x:c>
      <x:c r="G10" s="110" t="n">
        <x:v>7</x:v>
      </x:c>
      <x:c r="H10" s="110" t="n">
        <x:v>0</x:v>
      </x:c>
      <x:c r="I10" s="110" t="n">
        <x:v>7</x:v>
      </x:c>
      <x:c r="J10" s="110" t="n">
        <x:v>2016</x:v>
      </x:c>
      <x:c r="K10" s="110" t="n">
        <x:v>2021</x:v>
      </x:c>
      <x:c r="L10" s="110" t="str">
        <x:v>2009–2015</x:v>
      </x:c>
      <x:c r="M10" s="110" t="n">
        <x:v>0</x:v>
      </x:c>
      <x:c r="N10" s="110" t="str">
        <x:v>None</x:v>
      </x:c>
      <x:c r="O10" s="109" t="str">
        <x:v>Applicant/owner alias match for Recordati entities; observed priority years begin in 2016.</x:v>
      </x:c>
    </x:row>
    <x:row r="11">
      <x:c r="A11" s="50" t="str">
        <x:v>Roche Holding AG.csv</x:v>
      </x:c>
      <x:c r="B11" s="50" t="str">
        <x:v>Roche Holding AG</x:v>
      </x:c>
      <x:c r="C11" s="50" t="str">
        <x:v>Mapped and imported</x:v>
      </x:c>
      <x:c r="D11" s="50" t="str">
        <x:v>CTL-0230</x:v>
      </x:c>
      <x:c r="E11" s="108" t="n">
        <x:v>2015</x:v>
      </x:c>
      <x:c r="F11" s="108" t="n">
        <x:v>53</x:v>
      </x:c>
      <x:c r="G11" s="108" t="n">
        <x:v>53</x:v>
      </x:c>
      <x:c r="H11" s="108" t="n">
        <x:v>0</x:v>
      </x:c>
      <x:c r="I11" s="108" t="n">
        <x:v>53</x:v>
      </x:c>
      <x:c r="J11" s="108" t="n">
        <x:v>2011</x:v>
      </x:c>
      <x:c r="K11" s="108" t="n">
        <x:v>2024</x:v>
      </x:c>
      <x:c r="L11" s="108" t="str">
        <x:v>2012–2018</x:v>
      </x:c>
      <x:c r="M11" s="108" t="n">
        <x:v>7</x:v>
      </x:c>
      <x:c r="N11" s="108" t="str">
        <x:v>Complete</x:v>
      </x:c>
      <x:c r="O11" s="50" t="str">
        <x:v>Export is concentrated on Roche Diagnostics and Roche Glycart entities; group-wide patent coverage may be incomplete.</x:v>
      </x:c>
    </x:row>
    <x:row r="12">
      <x:c r="A12" s="50" t="str">
        <x:v>Roche Holding AG.csv</x:v>
      </x:c>
      <x:c r="B12" s="50" t="str">
        <x:v>Roche Holding AG</x:v>
      </x:c>
      <x:c r="C12" s="50" t="str">
        <x:v>Mapped and imported</x:v>
      </x:c>
      <x:c r="D12" s="50" t="str">
        <x:v>CTL-0234</x:v>
      </x:c>
      <x:c r="E12" s="108" t="n">
        <x:v>2015</x:v>
      </x:c>
      <x:c r="F12" s="108" t="n">
        <x:v>53</x:v>
      </x:c>
      <x:c r="G12" s="108" t="n">
        <x:v>53</x:v>
      </x:c>
      <x:c r="H12" s="108" t="n">
        <x:v>0</x:v>
      </x:c>
      <x:c r="I12" s="108" t="n">
        <x:v>53</x:v>
      </x:c>
      <x:c r="J12" s="108" t="n">
        <x:v>2011</x:v>
      </x:c>
      <x:c r="K12" s="108" t="n">
        <x:v>2024</x:v>
      </x:c>
      <x:c r="L12" s="108" t="str">
        <x:v>2012–2018</x:v>
      </x:c>
      <x:c r="M12" s="108" t="n">
        <x:v>7</x:v>
      </x:c>
      <x:c r="N12" s="108" t="str">
        <x:v>Complete</x:v>
      </x:c>
      <x:c r="O12" s="50" t="str">
        <x:v>Export is concentrated on Roche Diagnostics and Roche Glycart entities; group-wide patent coverage may be incomplete.</x:v>
      </x:c>
    </x:row>
    <x:row r="13">
      <x:c r="A13" s="50" t="str">
        <x:v>Roche Holding AG.csv</x:v>
      </x:c>
      <x:c r="B13" s="50" t="str">
        <x:v>Roche Holding AG</x:v>
      </x:c>
      <x:c r="C13" s="50" t="str">
        <x:v>Mapped and imported</x:v>
      </x:c>
      <x:c r="D13" s="50" t="str">
        <x:v>CTL-0071</x:v>
      </x:c>
      <x:c r="E13" s="108" t="n">
        <x:v>2018</x:v>
      </x:c>
      <x:c r="F13" s="108" t="n">
        <x:v>53</x:v>
      </x:c>
      <x:c r="G13" s="108" t="n">
        <x:v>53</x:v>
      </x:c>
      <x:c r="H13" s="108" t="n">
        <x:v>0</x:v>
      </x:c>
      <x:c r="I13" s="108" t="n">
        <x:v>53</x:v>
      </x:c>
      <x:c r="J13" s="108" t="n">
        <x:v>2011</x:v>
      </x:c>
      <x:c r="K13" s="108" t="n">
        <x:v>2024</x:v>
      </x:c>
      <x:c r="L13" s="108" t="str">
        <x:v>2015–2021</x:v>
      </x:c>
      <x:c r="M13" s="108" t="n">
        <x:v>7</x:v>
      </x:c>
      <x:c r="N13" s="108" t="str">
        <x:v>Complete</x:v>
      </x:c>
      <x:c r="O13" s="50" t="str">
        <x:v>Export is concentrated on Roche Diagnostics and Roche Glycart entities; group-wide patent coverage may be incomplete.</x:v>
      </x:c>
    </x:row>
    <x:row r="14">
      <x:c r="A14" s="50" t="str">
        <x:v>shire(1).csv</x:v>
      </x:c>
      <x:c r="B14" s="50" t="str">
        <x:v>Shire PLC</x:v>
      </x:c>
      <x:c r="C14" s="50" t="str">
        <x:v>Mapped and imported — partial event window</x:v>
      </x:c>
      <x:c r="D14" s="50" t="str">
        <x:v>CTL-0288</x:v>
      </x:c>
      <x:c r="E14" s="108" t="n">
        <x:v>2013</x:v>
      </x:c>
      <x:c r="F14" s="108" t="n">
        <x:v>108</x:v>
      </x:c>
      <x:c r="G14" s="108" t="n">
        <x:v>108</x:v>
      </x:c>
      <x:c r="H14" s="108" t="n">
        <x:v>0</x:v>
      </x:c>
      <x:c r="I14" s="108" t="n">
        <x:v>108</x:v>
      </x:c>
      <x:c r="J14" s="108" t="n">
        <x:v>2011</x:v>
      </x:c>
      <x:c r="K14" s="108" t="n">
        <x:v>2019</x:v>
      </x:c>
      <x:c r="L14" s="108" t="str">
        <x:v>2010–2016</x:v>
      </x:c>
      <x:c r="M14" s="108" t="n">
        <x:v>6</x:v>
      </x:c>
      <x:c r="N14" s="108" t="str">
        <x:v>Partial</x:v>
      </x:c>
      <x:c r="O14" s="50" t="str">
        <x:v>Export is concentrated on Shire Human Genetic Therapies and related Shire entities.</x:v>
      </x:c>
    </x:row>
    <x:row r="15">
      <x:c r="A15" s="50" t="str">
        <x:v>TiGenix NV.csv</x:v>
      </x:c>
      <x:c r="B15" s="50" t="str">
        <x:v>TiGenix NV</x:v>
      </x:c>
      <x:c r="C15" s="50" t="str">
        <x:v>Mapped and imported — partial event window</x:v>
      </x:c>
      <x:c r="D15" s="50" t="str">
        <x:v>CTL-0202</x:v>
      </x:c>
      <x:c r="E15" s="108" t="n">
        <x:v>2015</x:v>
      </x:c>
      <x:c r="F15" s="108" t="n">
        <x:v>2</x:v>
      </x:c>
      <x:c r="G15" s="108" t="n">
        <x:v>2</x:v>
      </x:c>
      <x:c r="H15" s="108" t="n">
        <x:v>0</x:v>
      </x:c>
      <x:c r="I15" s="108" t="n">
        <x:v>2</x:v>
      </x:c>
      <x:c r="J15" s="108" t="n">
        <x:v>2011</x:v>
      </x:c>
      <x:c r="K15" s="108" t="n">
        <x:v>2013</x:v>
      </x:c>
      <x:c r="L15" s="108" t="str">
        <x:v>2012–2018</x:v>
      </x:c>
      <x:c r="M15" s="108" t="n">
        <x:v>2</x:v>
      </x:c>
      <x:c r="N15" s="108" t="str">
        <x:v>Partial</x:v>
      </x:c>
      <x:c r="O15" s="50" t="str">
        <x:v>Applicant/owner alias match for TiGenix; observed coverage is limited to 2011–2013.</x:v>
      </x:c>
    </x:row>
    <x:row r="16">
      <x:c r="A16" s="50" t="str">
        <x:v>UCB SA.csv</x:v>
      </x:c>
      <x:c r="B16" s="50" t="str">
        <x:v>UCB SA</x:v>
      </x:c>
      <x:c r="C16" s="50" t="str">
        <x:v>Mapped and imported</x:v>
      </x:c>
      <x:c r="D16" s="50" t="str">
        <x:v>CTL-0005</x:v>
      </x:c>
      <x:c r="E16" s="108" t="n">
        <x:v>2020</x:v>
      </x:c>
      <x:c r="F16" s="108" t="n">
        <x:v>271</x:v>
      </x:c>
      <x:c r="G16" s="108" t="n">
        <x:v>271</x:v>
      </x:c>
      <x:c r="H16" s="108" t="n">
        <x:v>0</x:v>
      </x:c>
      <x:c r="I16" s="108" t="n">
        <x:v>271</x:v>
      </x:c>
      <x:c r="J16" s="108" t="n">
        <x:v>2011</x:v>
      </x:c>
      <x:c r="K16" s="108" t="n">
        <x:v>2024</x:v>
      </x:c>
      <x:c r="L16" s="108" t="str">
        <x:v>2017–2023</x:v>
      </x:c>
      <x:c r="M16" s="108" t="n">
        <x:v>7</x:v>
      </x:c>
      <x:c r="N16" s="108" t="str">
        <x:v>Complete</x:v>
      </x:c>
      <x:c r="O16" s="50" t="str">
        <x:v>Applicant/owner alias match for UCB Biopharma and UCB Pharma entities.</x:v>
      </x:c>
    </x:row>
    <x:row r="17">
      <x:c r="A17" s="50" t="str">
        <x:v>USV Pvt Ltd.csv</x:v>
      </x:c>
      <x:c r="B17" s="50" t="str">
        <x:v>USV Pvt Ltd</x:v>
      </x:c>
      <x:c r="C17" s="50" t="str">
        <x:v>Mapped and imported — partial event window</x:v>
      </x:c>
      <x:c r="D17" s="50" t="str">
        <x:v>CTL-0096</x:v>
      </x:c>
      <x:c r="E17" s="108" t="n">
        <x:v>2018</x:v>
      </x:c>
      <x:c r="F17" s="108" t="n">
        <x:v>5</x:v>
      </x:c>
      <x:c r="G17" s="108" t="n">
        <x:v>5</x:v>
      </x:c>
      <x:c r="H17" s="108" t="n">
        <x:v>0</x:v>
      </x:c>
      <x:c r="I17" s="108" t="n">
        <x:v>5</x:v>
      </x:c>
      <x:c r="J17" s="108" t="n">
        <x:v>2011</x:v>
      </x:c>
      <x:c r="K17" s="108" t="n">
        <x:v>2020</x:v>
      </x:c>
      <x:c r="L17" s="108" t="str">
        <x:v>2015–2021</x:v>
      </x:c>
      <x:c r="M17" s="108" t="n">
        <x:v>6</x:v>
      </x:c>
      <x:c r="N17" s="108" t="str">
        <x:v>Partial</x:v>
      </x:c>
      <x:c r="O17" s="50" t="str">
        <x:v>Applicant/owner alias match for USV Private Ltd.</x:v>
      </x:c>
    </x:row>
    <x:row r="18">
      <x:c r="A18" s="50" t="str">
        <x:v>Vaxart Inc..csv</x:v>
      </x:c>
      <x:c r="B18" s="50" t="str">
        <x:v>Vaxart Inc.</x:v>
      </x:c>
      <x:c r="C18" s="50" t="str">
        <x:v>Mapped and imported</x:v>
      </x:c>
      <x:c r="D18" s="50" t="str">
        <x:v>CTL-0107</x:v>
      </x:c>
      <x:c r="E18" s="108" t="n">
        <x:v>2018</x:v>
      </x:c>
      <x:c r="F18" s="108" t="n">
        <x:v>5</x:v>
      </x:c>
      <x:c r="G18" s="108" t="n">
        <x:v>5</x:v>
      </x:c>
      <x:c r="H18" s="108" t="n">
        <x:v>0</x:v>
      </x:c>
      <x:c r="I18" s="108" t="n">
        <x:v>5</x:v>
      </x:c>
      <x:c r="J18" s="108" t="n">
        <x:v>2014</x:v>
      </x:c>
      <x:c r="K18" s="108" t="n">
        <x:v>2021</x:v>
      </x:c>
      <x:c r="L18" s="108" t="str">
        <x:v>2015–2021</x:v>
      </x:c>
      <x:c r="M18" s="108" t="n">
        <x:v>7</x:v>
      </x:c>
      <x:c r="N18" s="108" t="str">
        <x:v>Complete</x:v>
      </x:c>
      <x:c r="O18" s="50" t="str">
        <x:v>Applicant/owner alias match for Vaxart and predecessor Aviragen/Biota references where present.</x:v>
      </x:c>
    </x:row>
    <x:row r="19">
      <x:c r="A19" s="50" t="str">
        <x:v>Vectura Group Ltd.csv</x:v>
      </x:c>
      <x:c r="B19" s="50" t="str">
        <x:v>Vectura Group Ltd</x:v>
      </x:c>
      <x:c r="C19" s="50" t="str">
        <x:v>Mapped and imported</x:v>
      </x:c>
      <x:c r="D19" s="50" t="str">
        <x:v>CTL-0264</x:v>
      </x:c>
      <x:c r="E19" s="108" t="n">
        <x:v>2014</x:v>
      </x:c>
      <x:c r="F19" s="108" t="n">
        <x:v>51</x:v>
      </x:c>
      <x:c r="G19" s="108" t="n">
        <x:v>51</x:v>
      </x:c>
      <x:c r="H19" s="108" t="n">
        <x:v>0</x:v>
      </x:c>
      <x:c r="I19" s="108" t="n">
        <x:v>51</x:v>
      </x:c>
      <x:c r="J19" s="108" t="n">
        <x:v>2011</x:v>
      </x:c>
      <x:c r="K19" s="108" t="n">
        <x:v>2021</x:v>
      </x:c>
      <x:c r="L19" s="108" t="str">
        <x:v>2011–2017</x:v>
      </x:c>
      <x:c r="M19" s="108" t="n">
        <x:v>7</x:v>
      </x:c>
      <x:c r="N19" s="108" t="str">
        <x:v>Complete</x:v>
      </x:c>
      <x:c r="O19" s="50" t="str">
        <x:v>Applicant/owner alias match for Vectura group subsidiaries, including Vectura Ltd, Vectura GmbH and Vectura Delivery Devices.</x:v>
      </x:c>
    </x:row>
    <x:row r="20">
      <x:c r="A20" s="50" t="str">
        <x:v>Vectura Group Ltd.csv</x:v>
      </x:c>
      <x:c r="B20" s="50" t="str">
        <x:v>Vectura Group Ltd</x:v>
      </x:c>
      <x:c r="C20" s="50" t="str">
        <x:v>Mapped and imported</x:v>
      </x:c>
      <x:c r="D20" s="50" t="str">
        <x:v>CTL-0263</x:v>
      </x:c>
      <x:c r="E20" s="108" t="n">
        <x:v>2014</x:v>
      </x:c>
      <x:c r="F20" s="108" t="n">
        <x:v>51</x:v>
      </x:c>
      <x:c r="G20" s="108" t="n">
        <x:v>51</x:v>
      </x:c>
      <x:c r="H20" s="108" t="n">
        <x:v>0</x:v>
      </x:c>
      <x:c r="I20" s="108" t="n">
        <x:v>51</x:v>
      </x:c>
      <x:c r="J20" s="108" t="n">
        <x:v>2011</x:v>
      </x:c>
      <x:c r="K20" s="108" t="n">
        <x:v>2021</x:v>
      </x:c>
      <x:c r="L20" s="108" t="str">
        <x:v>2011–2017</x:v>
      </x:c>
      <x:c r="M20" s="108" t="n">
        <x:v>7</x:v>
      </x:c>
      <x:c r="N20" s="108" t="str">
        <x:v>Complete</x:v>
      </x:c>
      <x:c r="O20" s="50" t="str">
        <x:v>Applicant/owner alias match for Vectura group subsidiaries, including Vectura Ltd, Vectura GmbH and Vectura Delivery Devices.</x:v>
      </x:c>
    </x:row>
    <x:row r="21">
      <x:c r="A21" s="50" t="str">
        <x:v>Vectura Group Ltd.csv</x:v>
      </x:c>
      <x:c r="B21" s="50" t="str">
        <x:v>Vectura Group Ltd</x:v>
      </x:c>
      <x:c r="C21" s="50" t="str">
        <x:v>Mapped and imported</x:v>
      </x:c>
      <x:c r="D21" s="50" t="str">
        <x:v>CTL-0173</x:v>
      </x:c>
      <x:c r="E21" s="108" t="n">
        <x:v>2016</x:v>
      </x:c>
      <x:c r="F21" s="108" t="n">
        <x:v>51</x:v>
      </x:c>
      <x:c r="G21" s="108" t="n">
        <x:v>51</x:v>
      </x:c>
      <x:c r="H21" s="108" t="n">
        <x:v>0</x:v>
      </x:c>
      <x:c r="I21" s="108" t="n">
        <x:v>51</x:v>
      </x:c>
      <x:c r="J21" s="108" t="n">
        <x:v>2011</x:v>
      </x:c>
      <x:c r="K21" s="108" t="n">
        <x:v>2021</x:v>
      </x:c>
      <x:c r="L21" s="108" t="str">
        <x:v>2013–2019</x:v>
      </x:c>
      <x:c r="M21" s="108" t="n">
        <x:v>7</x:v>
      </x:c>
      <x:c r="N21" s="108" t="str">
        <x:v>Complete</x:v>
      </x:c>
      <x:c r="O21" s="50" t="str">
        <x:v>Applicant/owner alias match for Vectura group subsidiaries, including Vectura Ltd, Vectura GmbH and Vectura Delivery Devices.</x:v>
      </x:c>
    </x:row>
    <x:row r="22">
      <x:c r="A22" s="50" t="str">
        <x:v>Vectura Group Ltd.csv</x:v>
      </x:c>
      <x:c r="B22" s="50" t="str">
        <x:v>Vectura Group Ltd</x:v>
      </x:c>
      <x:c r="C22" s="50" t="str">
        <x:v>Mapped and imported</x:v>
      </x:c>
      <x:c r="D22" s="50" t="str">
        <x:v>CTL-0172</x:v>
      </x:c>
      <x:c r="E22" s="108" t="n">
        <x:v>2016</x:v>
      </x:c>
      <x:c r="F22" s="108" t="n">
        <x:v>51</x:v>
      </x:c>
      <x:c r="G22" s="108" t="n">
        <x:v>51</x:v>
      </x:c>
      <x:c r="H22" s="108" t="n">
        <x:v>0</x:v>
      </x:c>
      <x:c r="I22" s="108" t="n">
        <x:v>51</x:v>
      </x:c>
      <x:c r="J22" s="108" t="n">
        <x:v>2011</x:v>
      </x:c>
      <x:c r="K22" s="108" t="n">
        <x:v>2021</x:v>
      </x:c>
      <x:c r="L22" s="108" t="str">
        <x:v>2013–2019</x:v>
      </x:c>
      <x:c r="M22" s="108" t="n">
        <x:v>7</x:v>
      </x:c>
      <x:c r="N22" s="108" t="str">
        <x:v>Complete</x:v>
      </x:c>
      <x:c r="O22" s="50" t="str">
        <x:v>Applicant/owner alias match for Vectura group subsidiaries, including Vectura Ltd, Vectura GmbH and Vectura Delivery Devices.</x:v>
      </x:c>
    </x:row>
    <x:row r="23">
      <x:c r="A23" s="50" t="str">
        <x:v>Zambon SpA.csv</x:v>
      </x:c>
      <x:c r="B23" s="50" t="str">
        <x:v>Zambon SpA</x:v>
      </x:c>
      <x:c r="C23" s="50" t="str">
        <x:v>Mapped and imported</x:v>
      </x:c>
      <x:c r="D23" s="50" t="str">
        <x:v>CTL-0207</x:v>
      </x:c>
      <x:c r="E23" s="108" t="n">
        <x:v>2015</x:v>
      </x:c>
      <x:c r="F23" s="108" t="n">
        <x:v>20</x:v>
      </x:c>
      <x:c r="G23" s="108" t="n">
        <x:v>20</x:v>
      </x:c>
      <x:c r="H23" s="108" t="n">
        <x:v>0</x:v>
      </x:c>
      <x:c r="I23" s="108" t="n">
        <x:v>20</x:v>
      </x:c>
      <x:c r="J23" s="108" t="n">
        <x:v>2011</x:v>
      </x:c>
      <x:c r="K23" s="108" t="n">
        <x:v>2021</x:v>
      </x:c>
      <x:c r="L23" s="108" t="str">
        <x:v>2012–2018</x:v>
      </x:c>
      <x:c r="M23" s="108" t="n">
        <x:v>7</x:v>
      </x:c>
      <x:c r="N23" s="108" t="str">
        <x:v>Complete</x:v>
      </x:c>
      <x:c r="O23" s="50" t="str">
        <x:v>Applicant/owner alias match for Zambon SpA.</x:v>
      </x:c>
    </x:row>
    <x:row r="24">
      <x:c r="A24" s="50" t="str">
        <x:v>Zentiva Group AS.csv</x:v>
      </x:c>
      <x:c r="B24" s="50" t="str">
        <x:v>Zentiva Group AS</x:v>
      </x:c>
      <x:c r="C24" s="50" t="str">
        <x:v>Mapped and imported — partial event window</x:v>
      </x:c>
      <x:c r="D24" s="50" t="str">
        <x:v>CTL-0055</x:v>
      </x:c>
      <x:c r="E24" s="108" t="n">
        <x:v>2019</x:v>
      </x:c>
      <x:c r="F24" s="108" t="n">
        <x:v>16</x:v>
      </x:c>
      <x:c r="G24" s="108" t="n">
        <x:v>16</x:v>
      </x:c>
      <x:c r="H24" s="108" t="n">
        <x:v>0</x:v>
      </x:c>
      <x:c r="I24" s="108" t="n">
        <x:v>16</x:v>
      </x:c>
      <x:c r="J24" s="108" t="n">
        <x:v>2011</x:v>
      </x:c>
      <x:c r="K24" s="108" t="n">
        <x:v>2020</x:v>
      </x:c>
      <x:c r="L24" s="108" t="str">
        <x:v>2016–2022</x:v>
      </x:c>
      <x:c r="M24" s="108" t="n">
        <x:v>5</x:v>
      </x:c>
      <x:c r="N24" s="108" t="str">
        <x:v>Partial</x:v>
      </x:c>
      <x:c r="O24" s="50" t="str">
        <x:v>Applicant/owner alias match for Zentiva entities; the most recent event windows are only partially covered.</x:v>
      </x:c>
    </x:row>
    <x:row r="25">
      <x:c r="A25" s="50" t="str">
        <x:v>Zentiva Group AS.csv</x:v>
      </x:c>
      <x:c r="B25" s="50" t="str">
        <x:v>Zentiva Group AS</x:v>
      </x:c>
      <x:c r="C25" s="50" t="str">
        <x:v>Mapped and imported — partial event window</x:v>
      </x:c>
      <x:c r="D25" s="50" t="str">
        <x:v>CTL-0038</x:v>
      </x:c>
      <x:c r="E25" s="108" t="n">
        <x:v>2020</x:v>
      </x:c>
      <x:c r="F25" s="108" t="n">
        <x:v>16</x:v>
      </x:c>
      <x:c r="G25" s="108" t="n">
        <x:v>16</x:v>
      </x:c>
      <x:c r="H25" s="108" t="n">
        <x:v>0</x:v>
      </x:c>
      <x:c r="I25" s="108" t="n">
        <x:v>16</x:v>
      </x:c>
      <x:c r="J25" s="108" t="n">
        <x:v>2011</x:v>
      </x:c>
      <x:c r="K25" s="108" t="n">
        <x:v>2020</x:v>
      </x:c>
      <x:c r="L25" s="108" t="str">
        <x:v>2017–2023</x:v>
      </x:c>
      <x:c r="M25" s="108" t="n">
        <x:v>4</x:v>
      </x:c>
      <x:c r="N25" s="108" t="str">
        <x:v>Partial</x:v>
      </x:c>
      <x:c r="O25" s="50" t="str">
        <x:v>Applicant/owner alias match for Zentiva entities; the most recent event windows are only partially covered.</x:v>
      </x:c>
    </x:row>
  </x:sheetData>
  <x:mergeCells>
    <x:mergeCell ref="A1:O1"/>
  </x:mergeCells>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28" hidden="0" customWidth="1"/>
    <x:col min="3" max="3" width="13" hidden="0" customWidth="1"/>
    <x:col min="4" max="4" width="14" hidden="0" customWidth="1"/>
    <x:col min="5" max="5" width="14" hidden="0" customWidth="1"/>
    <x:col min="6" max="6" width="14" hidden="0" customWidth="1"/>
    <x:col min="7" max="7" width="14" hidden="0" customWidth="1"/>
    <x:col min="8" max="8" width="42" hidden="0" customWidth="1"/>
    <x:col min="9" max="9" width="16" hidden="0" customWidth="1"/>
    <x:col min="10" max="10" width="16" hidden="0" customWidth="1"/>
    <x:col min="11" max="11" width="16" hidden="0" customWidth="1"/>
    <x:col min="12" max="12" width="16" hidden="0" customWidth="1"/>
  </x:cols>
  <x:sheetData>
    <x:row r="1">
      <x:c r="A1" s="107" t="str">
        <x:v>Patent-family counts and raw forward citations by earliest priority year</x:v>
      </x:c>
      <x:c r="B1" s="107"/>
      <x:c r="C1" s="107"/>
      <x:c r="D1" s="107"/>
      <x:c r="E1" s="107"/>
      <x:c r="F1" s="107"/>
      <x:c r="G1" s="107"/>
      <x:c r="H1" s="107"/>
      <x:c r="I1" s="107"/>
      <x:c r="J1" s="107"/>
      <x:c r="K1" s="107"/>
      <x:c r="L1" s="107"/>
    </x:row>
    <x:row r="2">
      <x:c r="A2" s="106" t="str">
        <x:v>Source_File</x:v>
      </x:c>
      <x:c r="B2" s="106" t="str">
        <x:v>Company_or_Group</x:v>
      </x:c>
      <x:c r="C2" s="106" t="str">
        <x:v>Deal_ID</x:v>
      </x:c>
      <x:c r="D2" s="106" t="str">
        <x:v>Completion_Year</x:v>
      </x:c>
      <x:c r="E2" s="106" t="str">
        <x:v>Calendar_Year</x:v>
      </x:c>
      <x:c r="F2" s="106" t="str">
        <x:v>Relative_Year</x:v>
      </x:c>
      <x:c r="G2" s="106" t="str">
        <x:v>Within_Event_Window</x:v>
      </x:c>
      <x:c r="H2" s="106" t="str">
        <x:v>Coverage_Basis</x:v>
      </x:c>
      <x:c r="I2" s="106" t="str">
        <x:v>Patent_Family_Count</x:v>
      </x:c>
      <x:c r="J2" s="106" t="str">
        <x:v>Citation_Weighted_Output</x:v>
      </x:c>
      <x:c r="K2" s="106" t="str">
        <x:v>Observed_Min_Year</x:v>
      </x:c>
      <x:c r="L2" s="106" t="str">
        <x:v>Observed_Max_Year</x:v>
      </x:c>
    </x:row>
    <x:row r="3">
      <x:c r="A3" s="50" t="str">
        <x:v>Ethypharm SAS.csv</x:v>
      </x:c>
      <x:c r="B3" s="50" t="str">
        <x:v>Ethypharm SAS</x:v>
      </x:c>
      <x:c r="C3" s="50" t="str">
        <x:v>CTL-0198</x:v>
      </x:c>
      <x:c r="D3" s="108" t="n">
        <x:v>2015</x:v>
      </x:c>
      <x:c r="E3" s="108" t="n">
        <x:v>2011</x:v>
      </x:c>
      <x:c r="F3" s="108" t="n">
        <x:v>-4</x:v>
      </x:c>
      <x:c r="G3" s="50" t="str">
        <x:v>No</x:v>
      </x:c>
      <x:c r="H3" s="50" t="str">
        <x:v>Inferred from observed earliest-priority-year range</x:v>
      </x:c>
      <x:c r="I3" s="108" t="n">
        <x:v>1</x:v>
      </x:c>
      <x:c r="J3" s="108" t="n">
        <x:v>1</x:v>
      </x:c>
      <x:c r="K3" s="108" t="n">
        <x:v>2011</x:v>
      </x:c>
      <x:c r="L3" s="108" t="n">
        <x:v>2019</x:v>
      </x:c>
    </x:row>
    <x:row r="4">
      <x:c r="A4" s="50" t="str">
        <x:v>Ethypharm SAS.csv</x:v>
      </x:c>
      <x:c r="B4" s="50" t="str">
        <x:v>Ethypharm SAS</x:v>
      </x:c>
      <x:c r="C4" s="50" t="str">
        <x:v>CTL-0198</x:v>
      </x:c>
      <x:c r="D4" s="108" t="n">
        <x:v>2015</x:v>
      </x:c>
      <x:c r="E4" s="108" t="n">
        <x:v>2012</x:v>
      </x:c>
      <x:c r="F4" s="108" t="n">
        <x:v>-3</x:v>
      </x:c>
      <x:c r="G4" s="50" t="str">
        <x:v>Yes</x:v>
      </x:c>
      <x:c r="H4" s="50" t="str">
        <x:v>Inferred from observed earliest-priority-year range</x:v>
      </x:c>
      <x:c r="I4" s="108" t="n">
        <x:v>3</x:v>
      </x:c>
      <x:c r="J4" s="108" t="n">
        <x:v>0</x:v>
      </x:c>
      <x:c r="K4" s="108" t="n">
        <x:v>2011</x:v>
      </x:c>
      <x:c r="L4" s="108" t="n">
        <x:v>2019</x:v>
      </x:c>
    </x:row>
    <x:row r="5">
      <x:c r="A5" s="50" t="str">
        <x:v>Ethypharm SAS.csv</x:v>
      </x:c>
      <x:c r="B5" s="50" t="str">
        <x:v>Ethypharm SAS</x:v>
      </x:c>
      <x:c r="C5" s="50" t="str">
        <x:v>CTL-0198</x:v>
      </x:c>
      <x:c r="D5" s="108" t="n">
        <x:v>2015</x:v>
      </x:c>
      <x:c r="E5" s="108" t="n">
        <x:v>2013</x:v>
      </x:c>
      <x:c r="F5" s="108" t="n">
        <x:v>-2</x:v>
      </x:c>
      <x:c r="G5" s="50" t="str">
        <x:v>Yes</x:v>
      </x:c>
      <x:c r="H5" s="50" t="str">
        <x:v>Inferred from observed earliest-priority-year range</x:v>
      </x:c>
      <x:c r="I5" s="108" t="n">
        <x:v>1</x:v>
      </x:c>
      <x:c r="J5" s="108" t="n">
        <x:v>3</x:v>
      </x:c>
      <x:c r="K5" s="108" t="n">
        <x:v>2011</x:v>
      </x:c>
      <x:c r="L5" s="108" t="n">
        <x:v>2019</x:v>
      </x:c>
    </x:row>
    <x:row r="6">
      <x:c r="A6" s="50" t="str">
        <x:v>Ethypharm SAS.csv</x:v>
      </x:c>
      <x:c r="B6" s="50" t="str">
        <x:v>Ethypharm SAS</x:v>
      </x:c>
      <x:c r="C6" s="50" t="str">
        <x:v>CTL-0198</x:v>
      </x:c>
      <x:c r="D6" s="108" t="n">
        <x:v>2015</x:v>
      </x:c>
      <x:c r="E6" s="108" t="n">
        <x:v>2014</x:v>
      </x:c>
      <x:c r="F6" s="108" t="n">
        <x:v>-1</x:v>
      </x:c>
      <x:c r="G6" s="50" t="str">
        <x:v>Yes</x:v>
      </x:c>
      <x:c r="H6" s="50" t="str">
        <x:v>Inferred from observed earliest-priority-year range</x:v>
      </x:c>
      <x:c r="I6" s="108" t="n">
        <x:v>1</x:v>
      </x:c>
      <x:c r="J6" s="108" t="n">
        <x:v>0</x:v>
      </x:c>
      <x:c r="K6" s="108" t="n">
        <x:v>2011</x:v>
      </x:c>
      <x:c r="L6" s="108" t="n">
        <x:v>2019</x:v>
      </x:c>
    </x:row>
    <x:row r="7">
      <x:c r="A7" s="50" t="str">
        <x:v>Ethypharm SAS.csv</x:v>
      </x:c>
      <x:c r="B7" s="50" t="str">
        <x:v>Ethypharm SAS</x:v>
      </x:c>
      <x:c r="C7" s="50" t="str">
        <x:v>CTL-0198</x:v>
      </x:c>
      <x:c r="D7" s="108" t="n">
        <x:v>2015</x:v>
      </x:c>
      <x:c r="E7" s="108" t="n">
        <x:v>2015</x:v>
      </x:c>
      <x:c r="F7" s="108" t="n">
        <x:v>0</x:v>
      </x:c>
      <x:c r="G7" s="50" t="str">
        <x:v>Yes</x:v>
      </x:c>
      <x:c r="H7" s="50" t="str">
        <x:v>Inferred from observed earliest-priority-year range</x:v>
      </x:c>
      <x:c r="I7" s="108" t="n">
        <x:v>0</x:v>
      </x:c>
      <x:c r="J7" s="108" t="n">
        <x:v>0</x:v>
      </x:c>
      <x:c r="K7" s="108" t="n">
        <x:v>2011</x:v>
      </x:c>
      <x:c r="L7" s="108" t="n">
        <x:v>2019</x:v>
      </x:c>
    </x:row>
    <x:row r="8">
      <x:c r="A8" s="50" t="str">
        <x:v>Ethypharm SAS.csv</x:v>
      </x:c>
      <x:c r="B8" s="50" t="str">
        <x:v>Ethypharm SAS</x:v>
      </x:c>
      <x:c r="C8" s="50" t="str">
        <x:v>CTL-0198</x:v>
      </x:c>
      <x:c r="D8" s="108" t="n">
        <x:v>2015</x:v>
      </x:c>
      <x:c r="E8" s="108" t="n">
        <x:v>2016</x:v>
      </x:c>
      <x:c r="F8" s="108" t="n">
        <x:v>1</x:v>
      </x:c>
      <x:c r="G8" s="50" t="str">
        <x:v>Yes</x:v>
      </x:c>
      <x:c r="H8" s="50" t="str">
        <x:v>Inferred from observed earliest-priority-year range</x:v>
      </x:c>
      <x:c r="I8" s="108" t="n">
        <x:v>0</x:v>
      </x:c>
      <x:c r="J8" s="108" t="n">
        <x:v>0</x:v>
      </x:c>
      <x:c r="K8" s="108" t="n">
        <x:v>2011</x:v>
      </x:c>
      <x:c r="L8" s="108" t="n">
        <x:v>2019</x:v>
      </x:c>
    </x:row>
    <x:row r="9">
      <x:c r="A9" s="50" t="str">
        <x:v>Ethypharm SAS.csv</x:v>
      </x:c>
      <x:c r="B9" s="50" t="str">
        <x:v>Ethypharm SAS</x:v>
      </x:c>
      <x:c r="C9" s="50" t="str">
        <x:v>CTL-0198</x:v>
      </x:c>
      <x:c r="D9" s="108" t="n">
        <x:v>2015</x:v>
      </x:c>
      <x:c r="E9" s="108" t="n">
        <x:v>2017</x:v>
      </x:c>
      <x:c r="F9" s="108" t="n">
        <x:v>2</x:v>
      </x:c>
      <x:c r="G9" s="50" t="str">
        <x:v>Yes</x:v>
      </x:c>
      <x:c r="H9" s="50" t="str">
        <x:v>Inferred from observed earliest-priority-year range</x:v>
      </x:c>
      <x:c r="I9" s="108" t="n">
        <x:v>0</x:v>
      </x:c>
      <x:c r="J9" s="108" t="n">
        <x:v>0</x:v>
      </x:c>
      <x:c r="K9" s="108" t="n">
        <x:v>2011</x:v>
      </x:c>
      <x:c r="L9" s="108" t="n">
        <x:v>2019</x:v>
      </x:c>
    </x:row>
    <x:row r="10">
      <x:c r="A10" s="50" t="str">
        <x:v>Ethypharm SAS.csv</x:v>
      </x:c>
      <x:c r="B10" s="50" t="str">
        <x:v>Ethypharm SAS</x:v>
      </x:c>
      <x:c r="C10" s="50" t="str">
        <x:v>CTL-0198</x:v>
      </x:c>
      <x:c r="D10" s="108" t="n">
        <x:v>2015</x:v>
      </x:c>
      <x:c r="E10" s="108" t="n">
        <x:v>2018</x:v>
      </x:c>
      <x:c r="F10" s="108" t="n">
        <x:v>3</x:v>
      </x:c>
      <x:c r="G10" s="50" t="str">
        <x:v>Yes</x:v>
      </x:c>
      <x:c r="H10" s="50" t="str">
        <x:v>Inferred from observed earliest-priority-year range</x:v>
      </x:c>
      <x:c r="I10" s="108" t="n">
        <x:v>0</x:v>
      </x:c>
      <x:c r="J10" s="108" t="n">
        <x:v>0</x:v>
      </x:c>
      <x:c r="K10" s="108" t="n">
        <x:v>2011</x:v>
      </x:c>
      <x:c r="L10" s="108" t="n">
        <x:v>2019</x:v>
      </x:c>
    </x:row>
    <x:row r="11">
      <x:c r="A11" s="50" t="str">
        <x:v>Ethypharm SAS.csv</x:v>
      </x:c>
      <x:c r="B11" s="50" t="str">
        <x:v>Ethypharm SAS</x:v>
      </x:c>
      <x:c r="C11" s="50" t="str">
        <x:v>CTL-0198</x:v>
      </x:c>
      <x:c r="D11" s="108" t="n">
        <x:v>2015</x:v>
      </x:c>
      <x:c r="E11" s="108" t="n">
        <x:v>2019</x:v>
      </x:c>
      <x:c r="F11" s="108" t="n">
        <x:v>4</x:v>
      </x:c>
      <x:c r="G11" s="50" t="str">
        <x:v>No</x:v>
      </x:c>
      <x:c r="H11" s="50" t="str">
        <x:v>Inferred from observed earliest-priority-year range</x:v>
      </x:c>
      <x:c r="I11" s="108" t="n">
        <x:v>2</x:v>
      </x:c>
      <x:c r="J11" s="108" t="n">
        <x:v>0</x:v>
      </x:c>
      <x:c r="K11" s="108" t="n">
        <x:v>2011</x:v>
      </x:c>
      <x:c r="L11" s="108" t="n">
        <x:v>2019</x:v>
      </x:c>
    </x:row>
    <x:row r="12">
      <x:c r="A12" s="50" t="str">
        <x:v>GSK(1).csv</x:v>
      </x:c>
      <x:c r="B12" s="50" t="str">
        <x:v>GSK PLC</x:v>
      </x:c>
      <x:c r="C12" s="50" t="str">
        <x:v>CTL-0284</x:v>
      </x:c>
      <x:c r="D12" s="108" t="n">
        <x:v>2013</x:v>
      </x:c>
      <x:c r="E12" s="108" t="n">
        <x:v>2011</x:v>
      </x:c>
      <x:c r="F12" s="108" t="n">
        <x:v>-2</x:v>
      </x:c>
      <x:c r="G12" s="50" t="str">
        <x:v>Yes</x:v>
      </x:c>
      <x:c r="H12" s="50" t="str">
        <x:v>Inferred from observed earliest-priority-year range</x:v>
      </x:c>
      <x:c r="I12" s="108" t="n">
        <x:v>1</x:v>
      </x:c>
      <x:c r="J12" s="108" t="n">
        <x:v>0</x:v>
      </x:c>
      <x:c r="K12" s="108" t="n">
        <x:v>2011</x:v>
      </x:c>
      <x:c r="L12" s="108" t="n">
        <x:v>2021</x:v>
      </x:c>
    </x:row>
    <x:row r="13">
      <x:c r="A13" s="50" t="str">
        <x:v>GSK(1).csv</x:v>
      </x:c>
      <x:c r="B13" s="50" t="str">
        <x:v>GSK PLC</x:v>
      </x:c>
      <x:c r="C13" s="50" t="str">
        <x:v>CTL-0284</x:v>
      </x:c>
      <x:c r="D13" s="108" t="n">
        <x:v>2013</x:v>
      </x:c>
      <x:c r="E13" s="108" t="n">
        <x:v>2012</x:v>
      </x:c>
      <x:c r="F13" s="108" t="n">
        <x:v>-1</x:v>
      </x:c>
      <x:c r="G13" s="50" t="str">
        <x:v>Yes</x:v>
      </x:c>
      <x:c r="H13" s="50" t="str">
        <x:v>Inferred from observed earliest-priority-year range</x:v>
      </x:c>
      <x:c r="I13" s="108" t="n">
        <x:v>0</x:v>
      </x:c>
      <x:c r="J13" s="108" t="n">
        <x:v>0</x:v>
      </x:c>
      <x:c r="K13" s="108" t="n">
        <x:v>2011</x:v>
      </x:c>
      <x:c r="L13" s="108" t="n">
        <x:v>2021</x:v>
      </x:c>
    </x:row>
    <x:row r="14">
      <x:c r="A14" s="50" t="str">
        <x:v>GSK(1).csv</x:v>
      </x:c>
      <x:c r="B14" s="50" t="str">
        <x:v>GSK PLC</x:v>
      </x:c>
      <x:c r="C14" s="50" t="str">
        <x:v>CTL-0284</x:v>
      </x:c>
      <x:c r="D14" s="108" t="n">
        <x:v>2013</x:v>
      </x:c>
      <x:c r="E14" s="108" t="n">
        <x:v>2013</x:v>
      </x:c>
      <x:c r="F14" s="108" t="n">
        <x:v>0</x:v>
      </x:c>
      <x:c r="G14" s="50" t="str">
        <x:v>Yes</x:v>
      </x:c>
      <x:c r="H14" s="50" t="str">
        <x:v>Inferred from observed earliest-priority-year range</x:v>
      </x:c>
      <x:c r="I14" s="108" t="n">
        <x:v>7</x:v>
      </x:c>
      <x:c r="J14" s="108" t="n">
        <x:v>37</x:v>
      </x:c>
      <x:c r="K14" s="108" t="n">
        <x:v>2011</x:v>
      </x:c>
      <x:c r="L14" s="108" t="n">
        <x:v>2021</x:v>
      </x:c>
    </x:row>
    <x:row r="15">
      <x:c r="A15" s="50" t="str">
        <x:v>GSK(1).csv</x:v>
      </x:c>
      <x:c r="B15" s="50" t="str">
        <x:v>GSK PLC</x:v>
      </x:c>
      <x:c r="C15" s="50" t="str">
        <x:v>CTL-0284</x:v>
      </x:c>
      <x:c r="D15" s="108" t="n">
        <x:v>2013</x:v>
      </x:c>
      <x:c r="E15" s="108" t="n">
        <x:v>2014</x:v>
      </x:c>
      <x:c r="F15" s="108" t="n">
        <x:v>1</x:v>
      </x:c>
      <x:c r="G15" s="50" t="str">
        <x:v>Yes</x:v>
      </x:c>
      <x:c r="H15" s="50" t="str">
        <x:v>Inferred from observed earliest-priority-year range</x:v>
      </x:c>
      <x:c r="I15" s="108" t="n">
        <x:v>1</x:v>
      </x:c>
      <x:c r="J15" s="108" t="n">
        <x:v>0</x:v>
      </x:c>
      <x:c r="K15" s="108" t="n">
        <x:v>2011</x:v>
      </x:c>
      <x:c r="L15" s="108" t="n">
        <x:v>2021</x:v>
      </x:c>
    </x:row>
    <x:row r="16">
      <x:c r="A16" s="50" t="str">
        <x:v>GSK(1).csv</x:v>
      </x:c>
      <x:c r="B16" s="50" t="str">
        <x:v>GSK PLC</x:v>
      </x:c>
      <x:c r="C16" s="50" t="str">
        <x:v>CTL-0284</x:v>
      </x:c>
      <x:c r="D16" s="108" t="n">
        <x:v>2013</x:v>
      </x:c>
      <x:c r="E16" s="108" t="n">
        <x:v>2015</x:v>
      </x:c>
      <x:c r="F16" s="108" t="n">
        <x:v>2</x:v>
      </x:c>
      <x:c r="G16" s="50" t="str">
        <x:v>Yes</x:v>
      </x:c>
      <x:c r="H16" s="50" t="str">
        <x:v>Inferred from observed earliest-priority-year range</x:v>
      </x:c>
      <x:c r="I16" s="108" t="n">
        <x:v>2</x:v>
      </x:c>
      <x:c r="J16" s="108" t="n">
        <x:v>1</x:v>
      </x:c>
      <x:c r="K16" s="108" t="n">
        <x:v>2011</x:v>
      </x:c>
      <x:c r="L16" s="108" t="n">
        <x:v>2021</x:v>
      </x:c>
    </x:row>
    <x:row r="17">
      <x:c r="A17" s="50" t="str">
        <x:v>GSK(1).csv</x:v>
      </x:c>
      <x:c r="B17" s="50" t="str">
        <x:v>GSK PLC</x:v>
      </x:c>
      <x:c r="C17" s="50" t="str">
        <x:v>CTL-0284</x:v>
      </x:c>
      <x:c r="D17" s="108" t="n">
        <x:v>2013</x:v>
      </x:c>
      <x:c r="E17" s="108" t="n">
        <x:v>2016</x:v>
      </x:c>
      <x:c r="F17" s="108" t="n">
        <x:v>3</x:v>
      </x:c>
      <x:c r="G17" s="50" t="str">
        <x:v>Yes</x:v>
      </x:c>
      <x:c r="H17" s="50" t="str">
        <x:v>Inferred from observed earliest-priority-year range</x:v>
      </x:c>
      <x:c r="I17" s="108" t="n">
        <x:v>6</x:v>
      </x:c>
      <x:c r="J17" s="108" t="n">
        <x:v>18</x:v>
      </x:c>
      <x:c r="K17" s="108" t="n">
        <x:v>2011</x:v>
      </x:c>
      <x:c r="L17" s="108" t="n">
        <x:v>2021</x:v>
      </x:c>
    </x:row>
    <x:row r="18">
      <x:c r="A18" s="50" t="str">
        <x:v>GSK(1).csv</x:v>
      </x:c>
      <x:c r="B18" s="50" t="str">
        <x:v>GSK PLC</x:v>
      </x:c>
      <x:c r="C18" s="50" t="str">
        <x:v>CTL-0284</x:v>
      </x:c>
      <x:c r="D18" s="108" t="n">
        <x:v>2013</x:v>
      </x:c>
      <x:c r="E18" s="108" t="n">
        <x:v>2017</x:v>
      </x:c>
      <x:c r="F18" s="108" t="n">
        <x:v>4</x:v>
      </x:c>
      <x:c r="G18" s="50" t="str">
        <x:v>No</x:v>
      </x:c>
      <x:c r="H18" s="50" t="str">
        <x:v>Inferred from observed earliest-priority-year range</x:v>
      </x:c>
      <x:c r="I18" s="108" t="n">
        <x:v>2</x:v>
      </x:c>
      <x:c r="J18" s="108" t="n">
        <x:v>0</x:v>
      </x:c>
      <x:c r="K18" s="108" t="n">
        <x:v>2011</x:v>
      </x:c>
      <x:c r="L18" s="108" t="n">
        <x:v>2021</x:v>
      </x:c>
    </x:row>
    <x:row r="19">
      <x:c r="A19" s="50" t="str">
        <x:v>GSK(1).csv</x:v>
      </x:c>
      <x:c r="B19" s="50" t="str">
        <x:v>GSK PLC</x:v>
      </x:c>
      <x:c r="C19" s="50" t="str">
        <x:v>CTL-0284</x:v>
      </x:c>
      <x:c r="D19" s="108" t="n">
        <x:v>2013</x:v>
      </x:c>
      <x:c r="E19" s="108" t="n">
        <x:v>2018</x:v>
      </x:c>
      <x:c r="F19" s="108" t="n">
        <x:v>5</x:v>
      </x:c>
      <x:c r="G19" s="50" t="str">
        <x:v>No</x:v>
      </x:c>
      <x:c r="H19" s="50" t="str">
        <x:v>Inferred from observed earliest-priority-year range</x:v>
      </x:c>
      <x:c r="I19" s="108" t="n">
        <x:v>2</x:v>
      </x:c>
      <x:c r="J19" s="108" t="n">
        <x:v>9</x:v>
      </x:c>
      <x:c r="K19" s="108" t="n">
        <x:v>2011</x:v>
      </x:c>
      <x:c r="L19" s="108" t="n">
        <x:v>2021</x:v>
      </x:c>
    </x:row>
    <x:row r="20">
      <x:c r="A20" s="50" t="str">
        <x:v>GSK(1).csv</x:v>
      </x:c>
      <x:c r="B20" s="50" t="str">
        <x:v>GSK PLC</x:v>
      </x:c>
      <x:c r="C20" s="50" t="str">
        <x:v>CTL-0284</x:v>
      </x:c>
      <x:c r="D20" s="108" t="n">
        <x:v>2013</x:v>
      </x:c>
      <x:c r="E20" s="108" t="n">
        <x:v>2019</x:v>
      </x:c>
      <x:c r="F20" s="108" t="n">
        <x:v>6</x:v>
      </x:c>
      <x:c r="G20" s="50" t="str">
        <x:v>No</x:v>
      </x:c>
      <x:c r="H20" s="50" t="str">
        <x:v>Inferred from observed earliest-priority-year range</x:v>
      </x:c>
      <x:c r="I20" s="108" t="n">
        <x:v>8</x:v>
      </x:c>
      <x:c r="J20" s="108" t="n">
        <x:v>40</x:v>
      </x:c>
      <x:c r="K20" s="108" t="n">
        <x:v>2011</x:v>
      </x:c>
      <x:c r="L20" s="108" t="n">
        <x:v>2021</x:v>
      </x:c>
    </x:row>
    <x:row r="21">
      <x:c r="A21" s="50" t="str">
        <x:v>GSK(1).csv</x:v>
      </x:c>
      <x:c r="B21" s="50" t="str">
        <x:v>GSK PLC</x:v>
      </x:c>
      <x:c r="C21" s="50" t="str">
        <x:v>CTL-0284</x:v>
      </x:c>
      <x:c r="D21" s="108" t="n">
        <x:v>2013</x:v>
      </x:c>
      <x:c r="E21" s="108" t="n">
        <x:v>2020</x:v>
      </x:c>
      <x:c r="F21" s="108" t="n">
        <x:v>7</x:v>
      </x:c>
      <x:c r="G21" s="50" t="str">
        <x:v>No</x:v>
      </x:c>
      <x:c r="H21" s="50" t="str">
        <x:v>Inferred from observed earliest-priority-year range</x:v>
      </x:c>
      <x:c r="I21" s="108" t="n">
        <x:v>0</x:v>
      </x:c>
      <x:c r="J21" s="108" t="n">
        <x:v>0</x:v>
      </x:c>
      <x:c r="K21" s="108" t="n">
        <x:v>2011</x:v>
      </x:c>
      <x:c r="L21" s="108" t="n">
        <x:v>2021</x:v>
      </x:c>
    </x:row>
    <x:row r="22">
      <x:c r="A22" s="50" t="str">
        <x:v>GSK(1).csv</x:v>
      </x:c>
      <x:c r="B22" s="50" t="str">
        <x:v>GSK PLC</x:v>
      </x:c>
      <x:c r="C22" s="50" t="str">
        <x:v>CTL-0284</x:v>
      </x:c>
      <x:c r="D22" s="108" t="n">
        <x:v>2013</x:v>
      </x:c>
      <x:c r="E22" s="108" t="n">
        <x:v>2021</x:v>
      </x:c>
      <x:c r="F22" s="108" t="n">
        <x:v>8</x:v>
      </x:c>
      <x:c r="G22" s="50" t="str">
        <x:v>No</x:v>
      </x:c>
      <x:c r="H22" s="50" t="str">
        <x:v>Inferred from observed earliest-priority-year range</x:v>
      </x:c>
      <x:c r="I22" s="108" t="n">
        <x:v>1</x:v>
      </x:c>
      <x:c r="J22" s="108" t="n">
        <x:v>0</x:v>
      </x:c>
      <x:c r="K22" s="108" t="n">
        <x:v>2011</x:v>
      </x:c>
      <x:c r="L22" s="108" t="n">
        <x:v>2021</x:v>
      </x:c>
    </x:row>
    <x:row r="23">
      <x:c r="A23" s="50" t="str">
        <x:v>GSK(1).csv</x:v>
      </x:c>
      <x:c r="B23" s="50" t="str">
        <x:v>GSK PLC</x:v>
      </x:c>
      <x:c r="C23" s="50" t="str">
        <x:v>CTL-0229</x:v>
      </x:c>
      <x:c r="D23" s="108" t="n">
        <x:v>2015</x:v>
      </x:c>
      <x:c r="E23" s="108" t="n">
        <x:v>2011</x:v>
      </x:c>
      <x:c r="F23" s="108" t="n">
        <x:v>-4</x:v>
      </x:c>
      <x:c r="G23" s="50" t="str">
        <x:v>No</x:v>
      </x:c>
      <x:c r="H23" s="50" t="str">
        <x:v>Inferred from observed earliest-priority-year range</x:v>
      </x:c>
      <x:c r="I23" s="108" t="n">
        <x:v>1</x:v>
      </x:c>
      <x:c r="J23" s="108" t="n">
        <x:v>0</x:v>
      </x:c>
      <x:c r="K23" s="108" t="n">
        <x:v>2011</x:v>
      </x:c>
      <x:c r="L23" s="108" t="n">
        <x:v>2021</x:v>
      </x:c>
    </x:row>
    <x:row r="24">
      <x:c r="A24" s="50" t="str">
        <x:v>GSK(1).csv</x:v>
      </x:c>
      <x:c r="B24" s="50" t="str">
        <x:v>GSK PLC</x:v>
      </x:c>
      <x:c r="C24" s="50" t="str">
        <x:v>CTL-0229</x:v>
      </x:c>
      <x:c r="D24" s="108" t="n">
        <x:v>2015</x:v>
      </x:c>
      <x:c r="E24" s="108" t="n">
        <x:v>2012</x:v>
      </x:c>
      <x:c r="F24" s="108" t="n">
        <x:v>-3</x:v>
      </x:c>
      <x:c r="G24" s="50" t="str">
        <x:v>Yes</x:v>
      </x:c>
      <x:c r="H24" s="50" t="str">
        <x:v>Inferred from observed earliest-priority-year range</x:v>
      </x:c>
      <x:c r="I24" s="108" t="n">
        <x:v>0</x:v>
      </x:c>
      <x:c r="J24" s="108" t="n">
        <x:v>0</x:v>
      </x:c>
      <x:c r="K24" s="108" t="n">
        <x:v>2011</x:v>
      </x:c>
      <x:c r="L24" s="108" t="n">
        <x:v>2021</x:v>
      </x:c>
    </x:row>
    <x:row r="25">
      <x:c r="A25" s="50" t="str">
        <x:v>GSK(1).csv</x:v>
      </x:c>
      <x:c r="B25" s="50" t="str">
        <x:v>GSK PLC</x:v>
      </x:c>
      <x:c r="C25" s="50" t="str">
        <x:v>CTL-0229</x:v>
      </x:c>
      <x:c r="D25" s="108" t="n">
        <x:v>2015</x:v>
      </x:c>
      <x:c r="E25" s="108" t="n">
        <x:v>2013</x:v>
      </x:c>
      <x:c r="F25" s="108" t="n">
        <x:v>-2</x:v>
      </x:c>
      <x:c r="G25" s="50" t="str">
        <x:v>Yes</x:v>
      </x:c>
      <x:c r="H25" s="50" t="str">
        <x:v>Inferred from observed earliest-priority-year range</x:v>
      </x:c>
      <x:c r="I25" s="108" t="n">
        <x:v>7</x:v>
      </x:c>
      <x:c r="J25" s="108" t="n">
        <x:v>37</x:v>
      </x:c>
      <x:c r="K25" s="108" t="n">
        <x:v>2011</x:v>
      </x:c>
      <x:c r="L25" s="108" t="n">
        <x:v>2021</x:v>
      </x:c>
    </x:row>
    <x:row r="26">
      <x:c r="A26" s="50" t="str">
        <x:v>GSK(1).csv</x:v>
      </x:c>
      <x:c r="B26" s="50" t="str">
        <x:v>GSK PLC</x:v>
      </x:c>
      <x:c r="C26" s="50" t="str">
        <x:v>CTL-0229</x:v>
      </x:c>
      <x:c r="D26" s="108" t="n">
        <x:v>2015</x:v>
      </x:c>
      <x:c r="E26" s="108" t="n">
        <x:v>2014</x:v>
      </x:c>
      <x:c r="F26" s="108" t="n">
        <x:v>-1</x:v>
      </x:c>
      <x:c r="G26" s="50" t="str">
        <x:v>Yes</x:v>
      </x:c>
      <x:c r="H26" s="50" t="str">
        <x:v>Inferred from observed earliest-priority-year range</x:v>
      </x:c>
      <x:c r="I26" s="108" t="n">
        <x:v>1</x:v>
      </x:c>
      <x:c r="J26" s="108" t="n">
        <x:v>0</x:v>
      </x:c>
      <x:c r="K26" s="108" t="n">
        <x:v>2011</x:v>
      </x:c>
      <x:c r="L26" s="108" t="n">
        <x:v>2021</x:v>
      </x:c>
    </x:row>
    <x:row r="27">
      <x:c r="A27" s="50" t="str">
        <x:v>GSK(1).csv</x:v>
      </x:c>
      <x:c r="B27" s="50" t="str">
        <x:v>GSK PLC</x:v>
      </x:c>
      <x:c r="C27" s="50" t="str">
        <x:v>CTL-0229</x:v>
      </x:c>
      <x:c r="D27" s="108" t="n">
        <x:v>2015</x:v>
      </x:c>
      <x:c r="E27" s="108" t="n">
        <x:v>2015</x:v>
      </x:c>
      <x:c r="F27" s="108" t="n">
        <x:v>0</x:v>
      </x:c>
      <x:c r="G27" s="50" t="str">
        <x:v>Yes</x:v>
      </x:c>
      <x:c r="H27" s="50" t="str">
        <x:v>Inferred from observed earliest-priority-year range</x:v>
      </x:c>
      <x:c r="I27" s="108" t="n">
        <x:v>2</x:v>
      </x:c>
      <x:c r="J27" s="108" t="n">
        <x:v>1</x:v>
      </x:c>
      <x:c r="K27" s="108" t="n">
        <x:v>2011</x:v>
      </x:c>
      <x:c r="L27" s="108" t="n">
        <x:v>2021</x:v>
      </x:c>
    </x:row>
    <x:row r="28">
      <x:c r="A28" s="50" t="str">
        <x:v>GSK(1).csv</x:v>
      </x:c>
      <x:c r="B28" s="50" t="str">
        <x:v>GSK PLC</x:v>
      </x:c>
      <x:c r="C28" s="50" t="str">
        <x:v>CTL-0229</x:v>
      </x:c>
      <x:c r="D28" s="108" t="n">
        <x:v>2015</x:v>
      </x:c>
      <x:c r="E28" s="108" t="n">
        <x:v>2016</x:v>
      </x:c>
      <x:c r="F28" s="108" t="n">
        <x:v>1</x:v>
      </x:c>
      <x:c r="G28" s="50" t="str">
        <x:v>Yes</x:v>
      </x:c>
      <x:c r="H28" s="50" t="str">
        <x:v>Inferred from observed earliest-priority-year range</x:v>
      </x:c>
      <x:c r="I28" s="108" t="n">
        <x:v>6</x:v>
      </x:c>
      <x:c r="J28" s="108" t="n">
        <x:v>18</x:v>
      </x:c>
      <x:c r="K28" s="108" t="n">
        <x:v>2011</x:v>
      </x:c>
      <x:c r="L28" s="108" t="n">
        <x:v>2021</x:v>
      </x:c>
    </x:row>
    <x:row r="29">
      <x:c r="A29" s="50" t="str">
        <x:v>GSK(1).csv</x:v>
      </x:c>
      <x:c r="B29" s="50" t="str">
        <x:v>GSK PLC</x:v>
      </x:c>
      <x:c r="C29" s="50" t="str">
        <x:v>CTL-0229</x:v>
      </x:c>
      <x:c r="D29" s="108" t="n">
        <x:v>2015</x:v>
      </x:c>
      <x:c r="E29" s="108" t="n">
        <x:v>2017</x:v>
      </x:c>
      <x:c r="F29" s="108" t="n">
        <x:v>2</x:v>
      </x:c>
      <x:c r="G29" s="50" t="str">
        <x:v>Yes</x:v>
      </x:c>
      <x:c r="H29" s="50" t="str">
        <x:v>Inferred from observed earliest-priority-year range</x:v>
      </x:c>
      <x:c r="I29" s="108" t="n">
        <x:v>2</x:v>
      </x:c>
      <x:c r="J29" s="108" t="n">
        <x:v>0</x:v>
      </x:c>
      <x:c r="K29" s="108" t="n">
        <x:v>2011</x:v>
      </x:c>
      <x:c r="L29" s="108" t="n">
        <x:v>2021</x:v>
      </x:c>
    </x:row>
    <x:row r="30">
      <x:c r="A30" s="50" t="str">
        <x:v>GSK(1).csv</x:v>
      </x:c>
      <x:c r="B30" s="50" t="str">
        <x:v>GSK PLC</x:v>
      </x:c>
      <x:c r="C30" s="50" t="str">
        <x:v>CTL-0229</x:v>
      </x:c>
      <x:c r="D30" s="108" t="n">
        <x:v>2015</x:v>
      </x:c>
      <x:c r="E30" s="108" t="n">
        <x:v>2018</x:v>
      </x:c>
      <x:c r="F30" s="108" t="n">
        <x:v>3</x:v>
      </x:c>
      <x:c r="G30" s="50" t="str">
        <x:v>Yes</x:v>
      </x:c>
      <x:c r="H30" s="50" t="str">
        <x:v>Inferred from observed earliest-priority-year range</x:v>
      </x:c>
      <x:c r="I30" s="108" t="n">
        <x:v>2</x:v>
      </x:c>
      <x:c r="J30" s="108" t="n">
        <x:v>9</x:v>
      </x:c>
      <x:c r="K30" s="108" t="n">
        <x:v>2011</x:v>
      </x:c>
      <x:c r="L30" s="108" t="n">
        <x:v>2021</x:v>
      </x:c>
    </x:row>
    <x:row r="31">
      <x:c r="A31" s="50" t="str">
        <x:v>GSK(1).csv</x:v>
      </x:c>
      <x:c r="B31" s="50" t="str">
        <x:v>GSK PLC</x:v>
      </x:c>
      <x:c r="C31" s="50" t="str">
        <x:v>CTL-0229</x:v>
      </x:c>
      <x:c r="D31" s="108" t="n">
        <x:v>2015</x:v>
      </x:c>
      <x:c r="E31" s="108" t="n">
        <x:v>2019</x:v>
      </x:c>
      <x:c r="F31" s="108" t="n">
        <x:v>4</x:v>
      </x:c>
      <x:c r="G31" s="50" t="str">
        <x:v>No</x:v>
      </x:c>
      <x:c r="H31" s="50" t="str">
        <x:v>Inferred from observed earliest-priority-year range</x:v>
      </x:c>
      <x:c r="I31" s="108" t="n">
        <x:v>8</x:v>
      </x:c>
      <x:c r="J31" s="108" t="n">
        <x:v>40</x:v>
      </x:c>
      <x:c r="K31" s="108" t="n">
        <x:v>2011</x:v>
      </x:c>
      <x:c r="L31" s="108" t="n">
        <x:v>2021</x:v>
      </x:c>
    </x:row>
    <x:row r="32">
      <x:c r="A32" s="50" t="str">
        <x:v>GSK(1).csv</x:v>
      </x:c>
      <x:c r="B32" s="50" t="str">
        <x:v>GSK PLC</x:v>
      </x:c>
      <x:c r="C32" s="50" t="str">
        <x:v>CTL-0229</x:v>
      </x:c>
      <x:c r="D32" s="108" t="n">
        <x:v>2015</x:v>
      </x:c>
      <x:c r="E32" s="108" t="n">
        <x:v>2020</x:v>
      </x:c>
      <x:c r="F32" s="108" t="n">
        <x:v>5</x:v>
      </x:c>
      <x:c r="G32" s="50" t="str">
        <x:v>No</x:v>
      </x:c>
      <x:c r="H32" s="50" t="str">
        <x:v>Inferred from observed earliest-priority-year range</x:v>
      </x:c>
      <x:c r="I32" s="108" t="n">
        <x:v>0</x:v>
      </x:c>
      <x:c r="J32" s="108" t="n">
        <x:v>0</x:v>
      </x:c>
      <x:c r="K32" s="108" t="n">
        <x:v>2011</x:v>
      </x:c>
      <x:c r="L32" s="108" t="n">
        <x:v>2021</x:v>
      </x:c>
    </x:row>
    <x:row r="33">
      <x:c r="A33" s="50" t="str">
        <x:v>GSK(1).csv</x:v>
      </x:c>
      <x:c r="B33" s="50" t="str">
        <x:v>GSK PLC</x:v>
      </x:c>
      <x:c r="C33" s="50" t="str">
        <x:v>CTL-0229</x:v>
      </x:c>
      <x:c r="D33" s="108" t="n">
        <x:v>2015</x:v>
      </x:c>
      <x:c r="E33" s="108" t="n">
        <x:v>2021</x:v>
      </x:c>
      <x:c r="F33" s="108" t="n">
        <x:v>6</x:v>
      </x:c>
      <x:c r="G33" s="50" t="str">
        <x:v>No</x:v>
      </x:c>
      <x:c r="H33" s="50" t="str">
        <x:v>Inferred from observed earliest-priority-year range</x:v>
      </x:c>
      <x:c r="I33" s="108" t="n">
        <x:v>1</x:v>
      </x:c>
      <x:c r="J33" s="108" t="n">
        <x:v>0</x:v>
      </x:c>
      <x:c r="K33" s="108" t="n">
        <x:v>2011</x:v>
      </x:c>
      <x:c r="L33" s="108" t="n">
        <x:v>2021</x:v>
      </x:c>
    </x:row>
    <x:row r="34">
      <x:c r="A34" s="50" t="str">
        <x:v>Ipsen SA.csv</x:v>
      </x:c>
      <x:c r="B34" s="50" t="str">
        <x:v>Ipsen SA</x:v>
      </x:c>
      <x:c r="C34" s="50" t="str">
        <x:v>CTL-0281</x:v>
      </x:c>
      <x:c r="D34" s="108" t="n">
        <x:v>2013</x:v>
      </x:c>
      <x:c r="E34" s="108" t="n">
        <x:v>2011</x:v>
      </x:c>
      <x:c r="F34" s="108" t="n">
        <x:v>-2</x:v>
      </x:c>
      <x:c r="G34" s="50" t="str">
        <x:v>Yes</x:v>
      </x:c>
      <x:c r="H34" s="50" t="str">
        <x:v>Inferred from observed earliest-priority-year range</x:v>
      </x:c>
      <x:c r="I34" s="108" t="n">
        <x:v>2</x:v>
      </x:c>
      <x:c r="J34" s="108" t="n">
        <x:v>6</x:v>
      </x:c>
      <x:c r="K34" s="108" t="n">
        <x:v>2011</x:v>
      </x:c>
      <x:c r="L34" s="108" t="n">
        <x:v>2022</x:v>
      </x:c>
    </x:row>
    <x:row r="35">
      <x:c r="A35" s="50" t="str">
        <x:v>Ipsen SA.csv</x:v>
      </x:c>
      <x:c r="B35" s="50" t="str">
        <x:v>Ipsen SA</x:v>
      </x:c>
      <x:c r="C35" s="50" t="str">
        <x:v>CTL-0281</x:v>
      </x:c>
      <x:c r="D35" s="108" t="n">
        <x:v>2013</x:v>
      </x:c>
      <x:c r="E35" s="108" t="n">
        <x:v>2012</x:v>
      </x:c>
      <x:c r="F35" s="108" t="n">
        <x:v>-1</x:v>
      </x:c>
      <x:c r="G35" s="50" t="str">
        <x:v>Yes</x:v>
      </x:c>
      <x:c r="H35" s="50" t="str">
        <x:v>Inferred from observed earliest-priority-year range</x:v>
      </x:c>
      <x:c r="I35" s="108" t="n">
        <x:v>3</x:v>
      </x:c>
      <x:c r="J35" s="108" t="n">
        <x:v>0</x:v>
      </x:c>
      <x:c r="K35" s="108" t="n">
        <x:v>2011</x:v>
      </x:c>
      <x:c r="L35" s="108" t="n">
        <x:v>2022</x:v>
      </x:c>
    </x:row>
    <x:row r="36">
      <x:c r="A36" s="50" t="str">
        <x:v>Ipsen SA.csv</x:v>
      </x:c>
      <x:c r="B36" s="50" t="str">
        <x:v>Ipsen SA</x:v>
      </x:c>
      <x:c r="C36" s="50" t="str">
        <x:v>CTL-0281</x:v>
      </x:c>
      <x:c r="D36" s="108" t="n">
        <x:v>2013</x:v>
      </x:c>
      <x:c r="E36" s="108" t="n">
        <x:v>2013</x:v>
      </x:c>
      <x:c r="F36" s="108" t="n">
        <x:v>0</x:v>
      </x:c>
      <x:c r="G36" s="50" t="str">
        <x:v>Yes</x:v>
      </x:c>
      <x:c r="H36" s="50" t="str">
        <x:v>Inferred from observed earliest-priority-year range</x:v>
      </x:c>
      <x:c r="I36" s="108" t="n">
        <x:v>5</x:v>
      </x:c>
      <x:c r="J36" s="108" t="n">
        <x:v>10</x:v>
      </x:c>
      <x:c r="K36" s="108" t="n">
        <x:v>2011</x:v>
      </x:c>
      <x:c r="L36" s="108" t="n">
        <x:v>2022</x:v>
      </x:c>
    </x:row>
    <x:row r="37">
      <x:c r="A37" s="50" t="str">
        <x:v>Ipsen SA.csv</x:v>
      </x:c>
      <x:c r="B37" s="50" t="str">
        <x:v>Ipsen SA</x:v>
      </x:c>
      <x:c r="C37" s="50" t="str">
        <x:v>CTL-0281</x:v>
      </x:c>
      <x:c r="D37" s="108" t="n">
        <x:v>2013</x:v>
      </x:c>
      <x:c r="E37" s="108" t="n">
        <x:v>2014</x:v>
      </x:c>
      <x:c r="F37" s="108" t="n">
        <x:v>1</x:v>
      </x:c>
      <x:c r="G37" s="50" t="str">
        <x:v>Yes</x:v>
      </x:c>
      <x:c r="H37" s="50" t="str">
        <x:v>Inferred from observed earliest-priority-year range</x:v>
      </x:c>
      <x:c r="I37" s="108" t="n">
        <x:v>1</x:v>
      </x:c>
      <x:c r="J37" s="108" t="n">
        <x:v>1</x:v>
      </x:c>
      <x:c r="K37" s="108" t="n">
        <x:v>2011</x:v>
      </x:c>
      <x:c r="L37" s="108" t="n">
        <x:v>2022</x:v>
      </x:c>
    </x:row>
    <x:row r="38">
      <x:c r="A38" s="50" t="str">
        <x:v>Ipsen SA.csv</x:v>
      </x:c>
      <x:c r="B38" s="50" t="str">
        <x:v>Ipsen SA</x:v>
      </x:c>
      <x:c r="C38" s="50" t="str">
        <x:v>CTL-0281</x:v>
      </x:c>
      <x:c r="D38" s="108" t="n">
        <x:v>2013</x:v>
      </x:c>
      <x:c r="E38" s="108" t="n">
        <x:v>2015</x:v>
      </x:c>
      <x:c r="F38" s="108" t="n">
        <x:v>2</x:v>
      </x:c>
      <x:c r="G38" s="50" t="str">
        <x:v>Yes</x:v>
      </x:c>
      <x:c r="H38" s="50" t="str">
        <x:v>Inferred from observed earliest-priority-year range</x:v>
      </x:c>
      <x:c r="I38" s="108" t="n">
        <x:v>3</x:v>
      </x:c>
      <x:c r="J38" s="108" t="n">
        <x:v>4</x:v>
      </x:c>
      <x:c r="K38" s="108" t="n">
        <x:v>2011</x:v>
      </x:c>
      <x:c r="L38" s="108" t="n">
        <x:v>2022</x:v>
      </x:c>
    </x:row>
    <x:row r="39">
      <x:c r="A39" s="50" t="str">
        <x:v>Ipsen SA.csv</x:v>
      </x:c>
      <x:c r="B39" s="50" t="str">
        <x:v>Ipsen SA</x:v>
      </x:c>
      <x:c r="C39" s="50" t="str">
        <x:v>CTL-0281</x:v>
      </x:c>
      <x:c r="D39" s="108" t="n">
        <x:v>2013</x:v>
      </x:c>
      <x:c r="E39" s="108" t="n">
        <x:v>2016</x:v>
      </x:c>
      <x:c r="F39" s="108" t="n">
        <x:v>3</x:v>
      </x:c>
      <x:c r="G39" s="50" t="str">
        <x:v>Yes</x:v>
      </x:c>
      <x:c r="H39" s="50" t="str">
        <x:v>Inferred from observed earliest-priority-year range</x:v>
      </x:c>
      <x:c r="I39" s="108" t="n">
        <x:v>8</x:v>
      </x:c>
      <x:c r="J39" s="108" t="n">
        <x:v>1</x:v>
      </x:c>
      <x:c r="K39" s="108" t="n">
        <x:v>2011</x:v>
      </x:c>
      <x:c r="L39" s="108" t="n">
        <x:v>2022</x:v>
      </x:c>
    </x:row>
    <x:row r="40">
      <x:c r="A40" s="50" t="str">
        <x:v>Ipsen SA.csv</x:v>
      </x:c>
      <x:c r="B40" s="50" t="str">
        <x:v>Ipsen SA</x:v>
      </x:c>
      <x:c r="C40" s="50" t="str">
        <x:v>CTL-0281</x:v>
      </x:c>
      <x:c r="D40" s="108" t="n">
        <x:v>2013</x:v>
      </x:c>
      <x:c r="E40" s="108" t="n">
        <x:v>2017</x:v>
      </x:c>
      <x:c r="F40" s="108" t="n">
        <x:v>4</x:v>
      </x:c>
      <x:c r="G40" s="50" t="str">
        <x:v>No</x:v>
      </x:c>
      <x:c r="H40" s="50" t="str">
        <x:v>Inferred from observed earliest-priority-year range</x:v>
      </x:c>
      <x:c r="I40" s="108" t="n">
        <x:v>2</x:v>
      </x:c>
      <x:c r="J40" s="108" t="n">
        <x:v>0</x:v>
      </x:c>
      <x:c r="K40" s="108" t="n">
        <x:v>2011</x:v>
      </x:c>
      <x:c r="L40" s="108" t="n">
        <x:v>2022</x:v>
      </x:c>
    </x:row>
    <x:row r="41">
      <x:c r="A41" s="50" t="str">
        <x:v>Ipsen SA.csv</x:v>
      </x:c>
      <x:c r="B41" s="50" t="str">
        <x:v>Ipsen SA</x:v>
      </x:c>
      <x:c r="C41" s="50" t="str">
        <x:v>CTL-0281</x:v>
      </x:c>
      <x:c r="D41" s="108" t="n">
        <x:v>2013</x:v>
      </x:c>
      <x:c r="E41" s="108" t="n">
        <x:v>2018</x:v>
      </x:c>
      <x:c r="F41" s="108" t="n">
        <x:v>5</x:v>
      </x:c>
      <x:c r="G41" s="50" t="str">
        <x:v>No</x:v>
      </x:c>
      <x:c r="H41" s="50" t="str">
        <x:v>Inferred from observed earliest-priority-year range</x:v>
      </x:c>
      <x:c r="I41" s="108" t="n">
        <x:v>9</x:v>
      </x:c>
      <x:c r="J41" s="108" t="n">
        <x:v>2</x:v>
      </x:c>
      <x:c r="K41" s="108" t="n">
        <x:v>2011</x:v>
      </x:c>
      <x:c r="L41" s="108" t="n">
        <x:v>2022</x:v>
      </x:c>
    </x:row>
    <x:row r="42">
      <x:c r="A42" s="50" t="str">
        <x:v>Ipsen SA.csv</x:v>
      </x:c>
      <x:c r="B42" s="50" t="str">
        <x:v>Ipsen SA</x:v>
      </x:c>
      <x:c r="C42" s="50" t="str">
        <x:v>CTL-0281</x:v>
      </x:c>
      <x:c r="D42" s="108" t="n">
        <x:v>2013</x:v>
      </x:c>
      <x:c r="E42" s="108" t="n">
        <x:v>2019</x:v>
      </x:c>
      <x:c r="F42" s="108" t="n">
        <x:v>6</x:v>
      </x:c>
      <x:c r="G42" s="50" t="str">
        <x:v>No</x:v>
      </x:c>
      <x:c r="H42" s="50" t="str">
        <x:v>Inferred from observed earliest-priority-year range</x:v>
      </x:c>
      <x:c r="I42" s="108" t="n">
        <x:v>5</x:v>
      </x:c>
      <x:c r="J42" s="108" t="n">
        <x:v>1</x:v>
      </x:c>
      <x:c r="K42" s="108" t="n">
        <x:v>2011</x:v>
      </x:c>
      <x:c r="L42" s="108" t="n">
        <x:v>2022</x:v>
      </x:c>
    </x:row>
    <x:row r="43">
      <x:c r="A43" s="50" t="str">
        <x:v>Ipsen SA.csv</x:v>
      </x:c>
      <x:c r="B43" s="50" t="str">
        <x:v>Ipsen SA</x:v>
      </x:c>
      <x:c r="C43" s="50" t="str">
        <x:v>CTL-0281</x:v>
      </x:c>
      <x:c r="D43" s="108" t="n">
        <x:v>2013</x:v>
      </x:c>
      <x:c r="E43" s="108" t="n">
        <x:v>2020</x:v>
      </x:c>
      <x:c r="F43" s="108" t="n">
        <x:v>7</x:v>
      </x:c>
      <x:c r="G43" s="50" t="str">
        <x:v>No</x:v>
      </x:c>
      <x:c r="H43" s="50" t="str">
        <x:v>Inferred from observed earliest-priority-year range</x:v>
      </x:c>
      <x:c r="I43" s="108" t="n">
        <x:v>5</x:v>
      </x:c>
      <x:c r="J43" s="108" t="n">
        <x:v>4</x:v>
      </x:c>
      <x:c r="K43" s="108" t="n">
        <x:v>2011</x:v>
      </x:c>
      <x:c r="L43" s="108" t="n">
        <x:v>2022</x:v>
      </x:c>
    </x:row>
    <x:row r="44">
      <x:c r="A44" s="50" t="str">
        <x:v>Ipsen SA.csv</x:v>
      </x:c>
      <x:c r="B44" s="50" t="str">
        <x:v>Ipsen SA</x:v>
      </x:c>
      <x:c r="C44" s="50" t="str">
        <x:v>CTL-0281</x:v>
      </x:c>
      <x:c r="D44" s="108" t="n">
        <x:v>2013</x:v>
      </x:c>
      <x:c r="E44" s="108" t="n">
        <x:v>2021</x:v>
      </x:c>
      <x:c r="F44" s="108" t="n">
        <x:v>8</x:v>
      </x:c>
      <x:c r="G44" s="50" t="str">
        <x:v>No</x:v>
      </x:c>
      <x:c r="H44" s="50" t="str">
        <x:v>Inferred from observed earliest-priority-year range</x:v>
      </x:c>
      <x:c r="I44" s="108" t="n">
        <x:v>4</x:v>
      </x:c>
      <x:c r="J44" s="108" t="n">
        <x:v>2</x:v>
      </x:c>
      <x:c r="K44" s="108" t="n">
        <x:v>2011</x:v>
      </x:c>
      <x:c r="L44" s="108" t="n">
        <x:v>2022</x:v>
      </x:c>
    </x:row>
    <x:row r="45">
      <x:c r="A45" s="50" t="str">
        <x:v>Ipsen SA.csv</x:v>
      </x:c>
      <x:c r="B45" s="50" t="str">
        <x:v>Ipsen SA</x:v>
      </x:c>
      <x:c r="C45" s="50" t="str">
        <x:v>CTL-0281</x:v>
      </x:c>
      <x:c r="D45" s="108" t="n">
        <x:v>2013</x:v>
      </x:c>
      <x:c r="E45" s="108" t="n">
        <x:v>2022</x:v>
      </x:c>
      <x:c r="F45" s="108" t="n">
        <x:v>9</x:v>
      </x:c>
      <x:c r="G45" s="50" t="str">
        <x:v>No</x:v>
      </x:c>
      <x:c r="H45" s="50" t="str">
        <x:v>Inferred from observed earliest-priority-year range</x:v>
      </x:c>
      <x:c r="I45" s="108" t="n">
        <x:v>3</x:v>
      </x:c>
      <x:c r="J45" s="108" t="n">
        <x:v>0</x:v>
      </x:c>
      <x:c r="K45" s="108" t="n">
        <x:v>2011</x:v>
      </x:c>
      <x:c r="L45" s="108" t="n">
        <x:v>2022</x:v>
      </x:c>
    </x:row>
    <x:row r="46">
      <x:c r="A46" s="50" t="str">
        <x:v>Merz Pharma GmbH &amp; Co. KGaA.csv</x:v>
      </x:c>
      <x:c r="B46" s="50" t="str">
        <x:v>Merz Pharma GmbH &amp; Co. KGaA</x:v>
      </x:c>
      <x:c r="C46" s="50" t="str">
        <x:v>CTL-0279</x:v>
      </x:c>
      <x:c r="D46" s="108" t="n">
        <x:v>2013</x:v>
      </x:c>
      <x:c r="E46" s="108" t="n">
        <x:v>2011</x:v>
      </x:c>
      <x:c r="F46" s="108" t="n">
        <x:v>-2</x:v>
      </x:c>
      <x:c r="G46" s="50" t="str">
        <x:v>Yes</x:v>
      </x:c>
      <x:c r="H46" s="50" t="str">
        <x:v>Inferred from observed earliest-priority-year range</x:v>
      </x:c>
      <x:c r="I46" s="108" t="n">
        <x:v>10</x:v>
      </x:c>
      <x:c r="J46" s="108" t="n">
        <x:v>24</x:v>
      </x:c>
      <x:c r="K46" s="108" t="n">
        <x:v>2011</x:v>
      </x:c>
      <x:c r="L46" s="108" t="n">
        <x:v>2022</x:v>
      </x:c>
    </x:row>
    <x:row r="47">
      <x:c r="A47" s="50" t="str">
        <x:v>Merz Pharma GmbH &amp; Co. KGaA.csv</x:v>
      </x:c>
      <x:c r="B47" s="50" t="str">
        <x:v>Merz Pharma GmbH &amp; Co. KGaA</x:v>
      </x:c>
      <x:c r="C47" s="50" t="str">
        <x:v>CTL-0279</x:v>
      </x:c>
      <x:c r="D47" s="108" t="n">
        <x:v>2013</x:v>
      </x:c>
      <x:c r="E47" s="108" t="n">
        <x:v>2012</x:v>
      </x:c>
      <x:c r="F47" s="108" t="n">
        <x:v>-1</x:v>
      </x:c>
      <x:c r="G47" s="50" t="str">
        <x:v>Yes</x:v>
      </x:c>
      <x:c r="H47" s="50" t="str">
        <x:v>Inferred from observed earliest-priority-year range</x:v>
      </x:c>
      <x:c r="I47" s="108" t="n">
        <x:v>7</x:v>
      </x:c>
      <x:c r="J47" s="108" t="n">
        <x:v>37</x:v>
      </x:c>
      <x:c r="K47" s="108" t="n">
        <x:v>2011</x:v>
      </x:c>
      <x:c r="L47" s="108" t="n">
        <x:v>2022</x:v>
      </x:c>
    </x:row>
    <x:row r="48">
      <x:c r="A48" s="50" t="str">
        <x:v>Merz Pharma GmbH &amp; Co. KGaA.csv</x:v>
      </x:c>
      <x:c r="B48" s="50" t="str">
        <x:v>Merz Pharma GmbH &amp; Co. KGaA</x:v>
      </x:c>
      <x:c r="C48" s="50" t="str">
        <x:v>CTL-0279</x:v>
      </x:c>
      <x:c r="D48" s="108" t="n">
        <x:v>2013</x:v>
      </x:c>
      <x:c r="E48" s="108" t="n">
        <x:v>2013</x:v>
      </x:c>
      <x:c r="F48" s="108" t="n">
        <x:v>0</x:v>
      </x:c>
      <x:c r="G48" s="50" t="str">
        <x:v>Yes</x:v>
      </x:c>
      <x:c r="H48" s="50" t="str">
        <x:v>Inferred from observed earliest-priority-year range</x:v>
      </x:c>
      <x:c r="I48" s="108" t="n">
        <x:v>3</x:v>
      </x:c>
      <x:c r="J48" s="108" t="n">
        <x:v>6</x:v>
      </x:c>
      <x:c r="K48" s="108" t="n">
        <x:v>2011</x:v>
      </x:c>
      <x:c r="L48" s="108" t="n">
        <x:v>2022</x:v>
      </x:c>
    </x:row>
    <x:row r="49">
      <x:c r="A49" s="50" t="str">
        <x:v>Merz Pharma GmbH &amp; Co. KGaA.csv</x:v>
      </x:c>
      <x:c r="B49" s="50" t="str">
        <x:v>Merz Pharma GmbH &amp; Co. KGaA</x:v>
      </x:c>
      <x:c r="C49" s="50" t="str">
        <x:v>CTL-0279</x:v>
      </x:c>
      <x:c r="D49" s="108" t="n">
        <x:v>2013</x:v>
      </x:c>
      <x:c r="E49" s="108" t="n">
        <x:v>2014</x:v>
      </x:c>
      <x:c r="F49" s="108" t="n">
        <x:v>1</x:v>
      </x:c>
      <x:c r="G49" s="50" t="str">
        <x:v>Yes</x:v>
      </x:c>
      <x:c r="H49" s="50" t="str">
        <x:v>Inferred from observed earliest-priority-year range</x:v>
      </x:c>
      <x:c r="I49" s="108" t="n">
        <x:v>12</x:v>
      </x:c>
      <x:c r="J49" s="108" t="n">
        <x:v>15</x:v>
      </x:c>
      <x:c r="K49" s="108" t="n">
        <x:v>2011</x:v>
      </x:c>
      <x:c r="L49" s="108" t="n">
        <x:v>2022</x:v>
      </x:c>
    </x:row>
    <x:row r="50">
      <x:c r="A50" s="50" t="str">
        <x:v>Merz Pharma GmbH &amp; Co. KGaA.csv</x:v>
      </x:c>
      <x:c r="B50" s="50" t="str">
        <x:v>Merz Pharma GmbH &amp; Co. KGaA</x:v>
      </x:c>
      <x:c r="C50" s="50" t="str">
        <x:v>CTL-0279</x:v>
      </x:c>
      <x:c r="D50" s="108" t="n">
        <x:v>2013</x:v>
      </x:c>
      <x:c r="E50" s="108" t="n">
        <x:v>2015</x:v>
      </x:c>
      <x:c r="F50" s="108" t="n">
        <x:v>2</x:v>
      </x:c>
      <x:c r="G50" s="50" t="str">
        <x:v>Yes</x:v>
      </x:c>
      <x:c r="H50" s="50" t="str">
        <x:v>Inferred from observed earliest-priority-year range</x:v>
      </x:c>
      <x:c r="I50" s="108" t="n">
        <x:v>8</x:v>
      </x:c>
      <x:c r="J50" s="108" t="n">
        <x:v>13</x:v>
      </x:c>
      <x:c r="K50" s="108" t="n">
        <x:v>2011</x:v>
      </x:c>
      <x:c r="L50" s="108" t="n">
        <x:v>2022</x:v>
      </x:c>
    </x:row>
    <x:row r="51">
      <x:c r="A51" s="50" t="str">
        <x:v>Merz Pharma GmbH &amp; Co. KGaA.csv</x:v>
      </x:c>
      <x:c r="B51" s="50" t="str">
        <x:v>Merz Pharma GmbH &amp; Co. KGaA</x:v>
      </x:c>
      <x:c r="C51" s="50" t="str">
        <x:v>CTL-0279</x:v>
      </x:c>
      <x:c r="D51" s="108" t="n">
        <x:v>2013</x:v>
      </x:c>
      <x:c r="E51" s="108" t="n">
        <x:v>2016</x:v>
      </x:c>
      <x:c r="F51" s="108" t="n">
        <x:v>3</x:v>
      </x:c>
      <x:c r="G51" s="50" t="str">
        <x:v>Yes</x:v>
      </x:c>
      <x:c r="H51" s="50" t="str">
        <x:v>Inferred from observed earliest-priority-year range</x:v>
      </x:c>
      <x:c r="I51" s="108" t="n">
        <x:v>6</x:v>
      </x:c>
      <x:c r="J51" s="108" t="n">
        <x:v>4</x:v>
      </x:c>
      <x:c r="K51" s="108" t="n">
        <x:v>2011</x:v>
      </x:c>
      <x:c r="L51" s="108" t="n">
        <x:v>2022</x:v>
      </x:c>
    </x:row>
    <x:row r="52">
      <x:c r="A52" s="50" t="str">
        <x:v>Merz Pharma GmbH &amp; Co. KGaA.csv</x:v>
      </x:c>
      <x:c r="B52" s="50" t="str">
        <x:v>Merz Pharma GmbH &amp; Co. KGaA</x:v>
      </x:c>
      <x:c r="C52" s="50" t="str">
        <x:v>CTL-0279</x:v>
      </x:c>
      <x:c r="D52" s="108" t="n">
        <x:v>2013</x:v>
      </x:c>
      <x:c r="E52" s="108" t="n">
        <x:v>2017</x:v>
      </x:c>
      <x:c r="F52" s="108" t="n">
        <x:v>4</x:v>
      </x:c>
      <x:c r="G52" s="50" t="str">
        <x:v>No</x:v>
      </x:c>
      <x:c r="H52" s="50" t="str">
        <x:v>Inferred from observed earliest-priority-year range</x:v>
      </x:c>
      <x:c r="I52" s="108" t="n">
        <x:v>6</x:v>
      </x:c>
      <x:c r="J52" s="108" t="n">
        <x:v>11</x:v>
      </x:c>
      <x:c r="K52" s="108" t="n">
        <x:v>2011</x:v>
      </x:c>
      <x:c r="L52" s="108" t="n">
        <x:v>2022</x:v>
      </x:c>
    </x:row>
    <x:row r="53">
      <x:c r="A53" s="50" t="str">
        <x:v>Merz Pharma GmbH &amp; Co. KGaA.csv</x:v>
      </x:c>
      <x:c r="B53" s="50" t="str">
        <x:v>Merz Pharma GmbH &amp; Co. KGaA</x:v>
      </x:c>
      <x:c r="C53" s="50" t="str">
        <x:v>CTL-0279</x:v>
      </x:c>
      <x:c r="D53" s="108" t="n">
        <x:v>2013</x:v>
      </x:c>
      <x:c r="E53" s="108" t="n">
        <x:v>2018</x:v>
      </x:c>
      <x:c r="F53" s="108" t="n">
        <x:v>5</x:v>
      </x:c>
      <x:c r="G53" s="50" t="str">
        <x:v>No</x:v>
      </x:c>
      <x:c r="H53" s="50" t="str">
        <x:v>Inferred from observed earliest-priority-year range</x:v>
      </x:c>
      <x:c r="I53" s="108" t="n">
        <x:v>7</x:v>
      </x:c>
      <x:c r="J53" s="108" t="n">
        <x:v>5</x:v>
      </x:c>
      <x:c r="K53" s="108" t="n">
        <x:v>2011</x:v>
      </x:c>
      <x:c r="L53" s="108" t="n">
        <x:v>2022</x:v>
      </x:c>
    </x:row>
    <x:row r="54">
      <x:c r="A54" s="50" t="str">
        <x:v>Merz Pharma GmbH &amp; Co. KGaA.csv</x:v>
      </x:c>
      <x:c r="B54" s="50" t="str">
        <x:v>Merz Pharma GmbH &amp; Co. KGaA</x:v>
      </x:c>
      <x:c r="C54" s="50" t="str">
        <x:v>CTL-0279</x:v>
      </x:c>
      <x:c r="D54" s="108" t="n">
        <x:v>2013</x:v>
      </x:c>
      <x:c r="E54" s="108" t="n">
        <x:v>2019</x:v>
      </x:c>
      <x:c r="F54" s="108" t="n">
        <x:v>6</x:v>
      </x:c>
      <x:c r="G54" s="50" t="str">
        <x:v>No</x:v>
      </x:c>
      <x:c r="H54" s="50" t="str">
        <x:v>Inferred from observed earliest-priority-year range</x:v>
      </x:c>
      <x:c r="I54" s="108" t="n">
        <x:v>2</x:v>
      </x:c>
      <x:c r="J54" s="108" t="n">
        <x:v>1</x:v>
      </x:c>
      <x:c r="K54" s="108" t="n">
        <x:v>2011</x:v>
      </x:c>
      <x:c r="L54" s="108" t="n">
        <x:v>2022</x:v>
      </x:c>
    </x:row>
    <x:row r="55">
      <x:c r="A55" s="50" t="str">
        <x:v>Merz Pharma GmbH &amp; Co. KGaA.csv</x:v>
      </x:c>
      <x:c r="B55" s="50" t="str">
        <x:v>Merz Pharma GmbH &amp; Co. KGaA</x:v>
      </x:c>
      <x:c r="C55" s="50" t="str">
        <x:v>CTL-0279</x:v>
      </x:c>
      <x:c r="D55" s="108" t="n">
        <x:v>2013</x:v>
      </x:c>
      <x:c r="E55" s="108" t="n">
        <x:v>2020</x:v>
      </x:c>
      <x:c r="F55" s="108" t="n">
        <x:v>7</x:v>
      </x:c>
      <x:c r="G55" s="50" t="str">
        <x:v>No</x:v>
      </x:c>
      <x:c r="H55" s="50" t="str">
        <x:v>Inferred from observed earliest-priority-year range</x:v>
      </x:c>
      <x:c r="I55" s="108" t="n">
        <x:v>5</x:v>
      </x:c>
      <x:c r="J55" s="108" t="n">
        <x:v>13</x:v>
      </x:c>
      <x:c r="K55" s="108" t="n">
        <x:v>2011</x:v>
      </x:c>
      <x:c r="L55" s="108" t="n">
        <x:v>2022</x:v>
      </x:c>
    </x:row>
    <x:row r="56">
      <x:c r="A56" s="50" t="str">
        <x:v>Merz Pharma GmbH &amp; Co. KGaA.csv</x:v>
      </x:c>
      <x:c r="B56" s="50" t="str">
        <x:v>Merz Pharma GmbH &amp; Co. KGaA</x:v>
      </x:c>
      <x:c r="C56" s="50" t="str">
        <x:v>CTL-0279</x:v>
      </x:c>
      <x:c r="D56" s="108" t="n">
        <x:v>2013</x:v>
      </x:c>
      <x:c r="E56" s="108" t="n">
        <x:v>2021</x:v>
      </x:c>
      <x:c r="F56" s="108" t="n">
        <x:v>8</x:v>
      </x:c>
      <x:c r="G56" s="50" t="str">
        <x:v>No</x:v>
      </x:c>
      <x:c r="H56" s="50" t="str">
        <x:v>Inferred from observed earliest-priority-year range</x:v>
      </x:c>
      <x:c r="I56" s="108" t="n">
        <x:v>4</x:v>
      </x:c>
      <x:c r="J56" s="108" t="n">
        <x:v>5</x:v>
      </x:c>
      <x:c r="K56" s="108" t="n">
        <x:v>2011</x:v>
      </x:c>
      <x:c r="L56" s="108" t="n">
        <x:v>2022</x:v>
      </x:c>
    </x:row>
    <x:row r="57">
      <x:c r="A57" s="50" t="str">
        <x:v>Merz Pharma GmbH &amp; Co. KGaA.csv</x:v>
      </x:c>
      <x:c r="B57" s="50" t="str">
        <x:v>Merz Pharma GmbH &amp; Co. KGaA</x:v>
      </x:c>
      <x:c r="C57" s="50" t="str">
        <x:v>CTL-0279</x:v>
      </x:c>
      <x:c r="D57" s="108" t="n">
        <x:v>2013</x:v>
      </x:c>
      <x:c r="E57" s="108" t="n">
        <x:v>2022</x:v>
      </x:c>
      <x:c r="F57" s="108" t="n">
        <x:v>9</x:v>
      </x:c>
      <x:c r="G57" s="50" t="str">
        <x:v>No</x:v>
      </x:c>
      <x:c r="H57" s="50" t="str">
        <x:v>Inferred from observed earliest-priority-year range</x:v>
      </x:c>
      <x:c r="I57" s="108" t="n">
        <x:v>3</x:v>
      </x:c>
      <x:c r="J57" s="108" t="n">
        <x:v>0</x:v>
      </x:c>
      <x:c r="K57" s="108" t="n">
        <x:v>2011</x:v>
      </x:c>
      <x:c r="L57" s="108" t="n">
        <x:v>2022</x:v>
      </x:c>
    </x:row>
    <x:row r="58">
      <x:c r="A58" s="50" t="str">
        <x:v>Recordati Industria Chimica e Farmaceutica SpA.csv</x:v>
      </x:c>
      <x:c r="B58" s="50" t="str">
        <x:v>Recordati Industria Chimica e Farmaceutica SpA</x:v>
      </x:c>
      <x:c r="C58" s="50" t="str">
        <x:v>CTL-0064</x:v>
      </x:c>
      <x:c r="D58" s="108" t="n">
        <x:v>2018</x:v>
      </x:c>
      <x:c r="E58" s="108" t="n">
        <x:v>2016</x:v>
      </x:c>
      <x:c r="F58" s="108" t="n">
        <x:v>-2</x:v>
      </x:c>
      <x:c r="G58" s="50" t="str">
        <x:v>Yes</x:v>
      </x:c>
      <x:c r="H58" s="50" t="str">
        <x:v>Inferred from observed earliest-priority-year range</x:v>
      </x:c>
      <x:c r="I58" s="108" t="n">
        <x:v>3</x:v>
      </x:c>
      <x:c r="J58" s="108" t="n">
        <x:v>0</x:v>
      </x:c>
      <x:c r="K58" s="108" t="n">
        <x:v>2016</x:v>
      </x:c>
      <x:c r="L58" s="108" t="n">
        <x:v>2021</x:v>
      </x:c>
    </x:row>
    <x:row r="59">
      <x:c r="A59" s="50" t="str">
        <x:v>Recordati Industria Chimica e Farmaceutica SpA.csv</x:v>
      </x:c>
      <x:c r="B59" s="50" t="str">
        <x:v>Recordati Industria Chimica e Farmaceutica SpA</x:v>
      </x:c>
      <x:c r="C59" s="50" t="str">
        <x:v>CTL-0064</x:v>
      </x:c>
      <x:c r="D59" s="108" t="n">
        <x:v>2018</x:v>
      </x:c>
      <x:c r="E59" s="108" t="n">
        <x:v>2017</x:v>
      </x:c>
      <x:c r="F59" s="108" t="n">
        <x:v>-1</x:v>
      </x:c>
      <x:c r="G59" s="50" t="str">
        <x:v>Yes</x:v>
      </x:c>
      <x:c r="H59" s="50" t="str">
        <x:v>Inferred from observed earliest-priority-year range</x:v>
      </x:c>
      <x:c r="I59" s="108" t="n">
        <x:v>1</x:v>
      </x:c>
      <x:c r="J59" s="108" t="n">
        <x:v>0</x:v>
      </x:c>
      <x:c r="K59" s="108" t="n">
        <x:v>2016</x:v>
      </x:c>
      <x:c r="L59" s="108" t="n">
        <x:v>2021</x:v>
      </x:c>
    </x:row>
    <x:row r="60">
      <x:c r="A60" s="50" t="str">
        <x:v>Recordati Industria Chimica e Farmaceutica SpA.csv</x:v>
      </x:c>
      <x:c r="B60" s="50" t="str">
        <x:v>Recordati Industria Chimica e Farmaceutica SpA</x:v>
      </x:c>
      <x:c r="C60" s="50" t="str">
        <x:v>CTL-0064</x:v>
      </x:c>
      <x:c r="D60" s="108" t="n">
        <x:v>2018</x:v>
      </x:c>
      <x:c r="E60" s="108" t="n">
        <x:v>2018</x:v>
      </x:c>
      <x:c r="F60" s="108" t="n">
        <x:v>0</x:v>
      </x:c>
      <x:c r="G60" s="50" t="str">
        <x:v>Yes</x:v>
      </x:c>
      <x:c r="H60" s="50" t="str">
        <x:v>Inferred from observed earliest-priority-year range</x:v>
      </x:c>
      <x:c r="I60" s="108" t="n">
        <x:v>2</x:v>
      </x:c>
      <x:c r="J60" s="108" t="n">
        <x:v>0</x:v>
      </x:c>
      <x:c r="K60" s="108" t="n">
        <x:v>2016</x:v>
      </x:c>
      <x:c r="L60" s="108" t="n">
        <x:v>2021</x:v>
      </x:c>
    </x:row>
    <x:row r="61">
      <x:c r="A61" s="50" t="str">
        <x:v>Recordati Industria Chimica e Farmaceutica SpA.csv</x:v>
      </x:c>
      <x:c r="B61" s="50" t="str">
        <x:v>Recordati Industria Chimica e Farmaceutica SpA</x:v>
      </x:c>
      <x:c r="C61" s="50" t="str">
        <x:v>CTL-0064</x:v>
      </x:c>
      <x:c r="D61" s="108" t="n">
        <x:v>2018</x:v>
      </x:c>
      <x:c r="E61" s="108" t="n">
        <x:v>2019</x:v>
      </x:c>
      <x:c r="F61" s="108" t="n">
        <x:v>1</x:v>
      </x:c>
      <x:c r="G61" s="50" t="str">
        <x:v>Yes</x:v>
      </x:c>
      <x:c r="H61" s="50" t="str">
        <x:v>Inferred from observed earliest-priority-year range</x:v>
      </x:c>
      <x:c r="I61" s="108" t="n">
        <x:v>0</x:v>
      </x:c>
      <x:c r="J61" s="108" t="n">
        <x:v>0</x:v>
      </x:c>
      <x:c r="K61" s="108" t="n">
        <x:v>2016</x:v>
      </x:c>
      <x:c r="L61" s="108" t="n">
        <x:v>2021</x:v>
      </x:c>
    </x:row>
    <x:row r="62">
      <x:c r="A62" s="50" t="str">
        <x:v>Recordati Industria Chimica e Farmaceutica SpA.csv</x:v>
      </x:c>
      <x:c r="B62" s="50" t="str">
        <x:v>Recordati Industria Chimica e Farmaceutica SpA</x:v>
      </x:c>
      <x:c r="C62" s="50" t="str">
        <x:v>CTL-0064</x:v>
      </x:c>
      <x:c r="D62" s="108" t="n">
        <x:v>2018</x:v>
      </x:c>
      <x:c r="E62" s="108" t="n">
        <x:v>2020</x:v>
      </x:c>
      <x:c r="F62" s="108" t="n">
        <x:v>2</x:v>
      </x:c>
      <x:c r="G62" s="50" t="str">
        <x:v>Yes</x:v>
      </x:c>
      <x:c r="H62" s="50" t="str">
        <x:v>Inferred from observed earliest-priority-year range</x:v>
      </x:c>
      <x:c r="I62" s="108" t="n">
        <x:v>0</x:v>
      </x:c>
      <x:c r="J62" s="108" t="n">
        <x:v>0</x:v>
      </x:c>
      <x:c r="K62" s="108" t="n">
        <x:v>2016</x:v>
      </x:c>
      <x:c r="L62" s="108" t="n">
        <x:v>2021</x:v>
      </x:c>
    </x:row>
    <x:row r="63">
      <x:c r="A63" s="50" t="str">
        <x:v>Recordati Industria Chimica e Farmaceutica SpA.csv</x:v>
      </x:c>
      <x:c r="B63" s="50" t="str">
        <x:v>Recordati Industria Chimica e Farmaceutica SpA</x:v>
      </x:c>
      <x:c r="C63" s="50" t="str">
        <x:v>CTL-0064</x:v>
      </x:c>
      <x:c r="D63" s="108" t="n">
        <x:v>2018</x:v>
      </x:c>
      <x:c r="E63" s="108" t="n">
        <x:v>2021</x:v>
      </x:c>
      <x:c r="F63" s="108" t="n">
        <x:v>3</x:v>
      </x:c>
      <x:c r="G63" s="50" t="str">
        <x:v>Yes</x:v>
      </x:c>
      <x:c r="H63" s="50" t="str">
        <x:v>Inferred from observed earliest-priority-year range</x:v>
      </x:c>
      <x:c r="I63" s="108" t="n">
        <x:v>1</x:v>
      </x:c>
      <x:c r="J63" s="108" t="n">
        <x:v>0</x:v>
      </x:c>
      <x:c r="K63" s="108" t="n">
        <x:v>2016</x:v>
      </x:c>
      <x:c r="L63" s="108" t="n">
        <x:v>2021</x:v>
      </x:c>
    </x:row>
    <x:row r="64">
      <x:c r="A64" s="50" t="str">
        <x:v>Recordati Industria Chimica e Farmaceutica SpA.csv</x:v>
      </x:c>
      <x:c r="B64" s="50" t="str">
        <x:v>Recordati Industria Chimica e Farmaceutica SpA</x:v>
      </x:c>
      <x:c r="C64" s="50" t="str">
        <x:v>CTL-0298</x:v>
      </x:c>
      <x:c r="D64" s="108" t="n">
        <x:v>2012</x:v>
      </x:c>
      <x:c r="E64" s="108" t="n">
        <x:v>2016</x:v>
      </x:c>
      <x:c r="F64" s="108" t="n">
        <x:v>4</x:v>
      </x:c>
      <x:c r="G64" s="50" t="str">
        <x:v>No</x:v>
      </x:c>
      <x:c r="H64" s="50" t="str">
        <x:v>Inferred from observed earliest-priority-year range</x:v>
      </x:c>
      <x:c r="I64" s="108" t="n">
        <x:v>3</x:v>
      </x:c>
      <x:c r="J64" s="108" t="n">
        <x:v>0</x:v>
      </x:c>
      <x:c r="K64" s="108" t="n">
        <x:v>2016</x:v>
      </x:c>
      <x:c r="L64" s="108" t="n">
        <x:v>2021</x:v>
      </x:c>
    </x:row>
    <x:row r="65">
      <x:c r="A65" s="50" t="str">
        <x:v>Recordati Industria Chimica e Farmaceutica SpA.csv</x:v>
      </x:c>
      <x:c r="B65" s="50" t="str">
        <x:v>Recordati Industria Chimica e Farmaceutica SpA</x:v>
      </x:c>
      <x:c r="C65" s="50" t="str">
        <x:v>CTL-0298</x:v>
      </x:c>
      <x:c r="D65" s="108" t="n">
        <x:v>2012</x:v>
      </x:c>
      <x:c r="E65" s="108" t="n">
        <x:v>2017</x:v>
      </x:c>
      <x:c r="F65" s="108" t="n">
        <x:v>5</x:v>
      </x:c>
      <x:c r="G65" s="50" t="str">
        <x:v>No</x:v>
      </x:c>
      <x:c r="H65" s="50" t="str">
        <x:v>Inferred from observed earliest-priority-year range</x:v>
      </x:c>
      <x:c r="I65" s="108" t="n">
        <x:v>1</x:v>
      </x:c>
      <x:c r="J65" s="108" t="n">
        <x:v>0</x:v>
      </x:c>
      <x:c r="K65" s="108" t="n">
        <x:v>2016</x:v>
      </x:c>
      <x:c r="L65" s="108" t="n">
        <x:v>2021</x:v>
      </x:c>
    </x:row>
    <x:row r="66">
      <x:c r="A66" s="50" t="str">
        <x:v>Recordati Industria Chimica e Farmaceutica SpA.csv</x:v>
      </x:c>
      <x:c r="B66" s="50" t="str">
        <x:v>Recordati Industria Chimica e Farmaceutica SpA</x:v>
      </x:c>
      <x:c r="C66" s="50" t="str">
        <x:v>CTL-0298</x:v>
      </x:c>
      <x:c r="D66" s="108" t="n">
        <x:v>2012</x:v>
      </x:c>
      <x:c r="E66" s="108" t="n">
        <x:v>2018</x:v>
      </x:c>
      <x:c r="F66" s="108" t="n">
        <x:v>6</x:v>
      </x:c>
      <x:c r="G66" s="50" t="str">
        <x:v>No</x:v>
      </x:c>
      <x:c r="H66" s="50" t="str">
        <x:v>Inferred from observed earliest-priority-year range</x:v>
      </x:c>
      <x:c r="I66" s="108" t="n">
        <x:v>2</x:v>
      </x:c>
      <x:c r="J66" s="108" t="n">
        <x:v>0</x:v>
      </x:c>
      <x:c r="K66" s="108" t="n">
        <x:v>2016</x:v>
      </x:c>
      <x:c r="L66" s="108" t="n">
        <x:v>2021</x:v>
      </x:c>
    </x:row>
    <x:row r="67">
      <x:c r="A67" s="50" t="str">
        <x:v>Recordati Industria Chimica e Farmaceutica SpA.csv</x:v>
      </x:c>
      <x:c r="B67" s="50" t="str">
        <x:v>Recordati Industria Chimica e Farmaceutica SpA</x:v>
      </x:c>
      <x:c r="C67" s="50" t="str">
        <x:v>CTL-0298</x:v>
      </x:c>
      <x:c r="D67" s="108" t="n">
        <x:v>2012</x:v>
      </x:c>
      <x:c r="E67" s="108" t="n">
        <x:v>2019</x:v>
      </x:c>
      <x:c r="F67" s="108" t="n">
        <x:v>7</x:v>
      </x:c>
      <x:c r="G67" s="50" t="str">
        <x:v>No</x:v>
      </x:c>
      <x:c r="H67" s="50" t="str">
        <x:v>Inferred from observed earliest-priority-year range</x:v>
      </x:c>
      <x:c r="I67" s="108" t="n">
        <x:v>0</x:v>
      </x:c>
      <x:c r="J67" s="108" t="n">
        <x:v>0</x:v>
      </x:c>
      <x:c r="K67" s="108" t="n">
        <x:v>2016</x:v>
      </x:c>
      <x:c r="L67" s="108" t="n">
        <x:v>2021</x:v>
      </x:c>
    </x:row>
    <x:row r="68">
      <x:c r="A68" s="50" t="str">
        <x:v>Recordati Industria Chimica e Farmaceutica SpA.csv</x:v>
      </x:c>
      <x:c r="B68" s="50" t="str">
        <x:v>Recordati Industria Chimica e Farmaceutica SpA</x:v>
      </x:c>
      <x:c r="C68" s="50" t="str">
        <x:v>CTL-0298</x:v>
      </x:c>
      <x:c r="D68" s="108" t="n">
        <x:v>2012</x:v>
      </x:c>
      <x:c r="E68" s="108" t="n">
        <x:v>2020</x:v>
      </x:c>
      <x:c r="F68" s="108" t="n">
        <x:v>8</x:v>
      </x:c>
      <x:c r="G68" s="50" t="str">
        <x:v>No</x:v>
      </x:c>
      <x:c r="H68" s="50" t="str">
        <x:v>Inferred from observed earliest-priority-year range</x:v>
      </x:c>
      <x:c r="I68" s="108" t="n">
        <x:v>0</x:v>
      </x:c>
      <x:c r="J68" s="108" t="n">
        <x:v>0</x:v>
      </x:c>
      <x:c r="K68" s="108" t="n">
        <x:v>2016</x:v>
      </x:c>
      <x:c r="L68" s="108" t="n">
        <x:v>2021</x:v>
      </x:c>
    </x:row>
    <x:row r="69">
      <x:c r="A69" s="50" t="str">
        <x:v>Recordati Industria Chimica e Farmaceutica SpA.csv</x:v>
      </x:c>
      <x:c r="B69" s="50" t="str">
        <x:v>Recordati Industria Chimica e Farmaceutica SpA</x:v>
      </x:c>
      <x:c r="C69" s="50" t="str">
        <x:v>CTL-0298</x:v>
      </x:c>
      <x:c r="D69" s="108" t="n">
        <x:v>2012</x:v>
      </x:c>
      <x:c r="E69" s="108" t="n">
        <x:v>2021</x:v>
      </x:c>
      <x:c r="F69" s="108" t="n">
        <x:v>9</x:v>
      </x:c>
      <x:c r="G69" s="50" t="str">
        <x:v>No</x:v>
      </x:c>
      <x:c r="H69" s="50" t="str">
        <x:v>Inferred from observed earliest-priority-year range</x:v>
      </x:c>
      <x:c r="I69" s="108" t="n">
        <x:v>1</x:v>
      </x:c>
      <x:c r="J69" s="108" t="n">
        <x:v>0</x:v>
      </x:c>
      <x:c r="K69" s="108" t="n">
        <x:v>2016</x:v>
      </x:c>
      <x:c r="L69" s="108" t="n">
        <x:v>2021</x:v>
      </x:c>
    </x:row>
    <x:row r="70">
      <x:c r="A70" s="50" t="str">
        <x:v>Roche Holding AG.csv</x:v>
      </x:c>
      <x:c r="B70" s="50" t="str">
        <x:v>Roche Holding AG</x:v>
      </x:c>
      <x:c r="C70" s="50" t="str">
        <x:v>CTL-0230</x:v>
      </x:c>
      <x:c r="D70" s="108" t="n">
        <x:v>2015</x:v>
      </x:c>
      <x:c r="E70" s="108" t="n">
        <x:v>2011</x:v>
      </x:c>
      <x:c r="F70" s="108" t="n">
        <x:v>-4</x:v>
      </x:c>
      <x:c r="G70" s="50" t="str">
        <x:v>No</x:v>
      </x:c>
      <x:c r="H70" s="50" t="str">
        <x:v>Inferred from observed earliest-priority-year range</x:v>
      </x:c>
      <x:c r="I70" s="108" t="n">
        <x:v>23</x:v>
      </x:c>
      <x:c r="J70" s="108" t="n">
        <x:v>688</x:v>
      </x:c>
      <x:c r="K70" s="108" t="n">
        <x:v>2011</x:v>
      </x:c>
      <x:c r="L70" s="108" t="n">
        <x:v>2024</x:v>
      </x:c>
    </x:row>
    <x:row r="71">
      <x:c r="A71" s="50" t="str">
        <x:v>Roche Holding AG.csv</x:v>
      </x:c>
      <x:c r="B71" s="50" t="str">
        <x:v>Roche Holding AG</x:v>
      </x:c>
      <x:c r="C71" s="50" t="str">
        <x:v>CTL-0230</x:v>
      </x:c>
      <x:c r="D71" s="108" t="n">
        <x:v>2015</x:v>
      </x:c>
      <x:c r="E71" s="108" t="n">
        <x:v>2012</x:v>
      </x:c>
      <x:c r="F71" s="108" t="n">
        <x:v>-3</x:v>
      </x:c>
      <x:c r="G71" s="50" t="str">
        <x:v>Yes</x:v>
      </x:c>
      <x:c r="H71" s="50" t="str">
        <x:v>Inferred from observed earliest-priority-year range</x:v>
      </x:c>
      <x:c r="I71" s="108" t="n">
        <x:v>16</x:v>
      </x:c>
      <x:c r="J71" s="108" t="n">
        <x:v>149</x:v>
      </x:c>
      <x:c r="K71" s="108" t="n">
        <x:v>2011</x:v>
      </x:c>
      <x:c r="L71" s="108" t="n">
        <x:v>2024</x:v>
      </x:c>
    </x:row>
    <x:row r="72">
      <x:c r="A72" s="50" t="str">
        <x:v>Roche Holding AG.csv</x:v>
      </x:c>
      <x:c r="B72" s="50" t="str">
        <x:v>Roche Holding AG</x:v>
      </x:c>
      <x:c r="C72" s="50" t="str">
        <x:v>CTL-0230</x:v>
      </x:c>
      <x:c r="D72" s="108" t="n">
        <x:v>2015</x:v>
      </x:c>
      <x:c r="E72" s="108" t="n">
        <x:v>2013</x:v>
      </x:c>
      <x:c r="F72" s="108" t="n">
        <x:v>-2</x:v>
      </x:c>
      <x:c r="G72" s="50" t="str">
        <x:v>Yes</x:v>
      </x:c>
      <x:c r="H72" s="50" t="str">
        <x:v>Inferred from observed earliest-priority-year range</x:v>
      </x:c>
      <x:c r="I72" s="108" t="n">
        <x:v>6</x:v>
      </x:c>
      <x:c r="J72" s="108" t="n">
        <x:v>209</x:v>
      </x:c>
      <x:c r="K72" s="108" t="n">
        <x:v>2011</x:v>
      </x:c>
      <x:c r="L72" s="108" t="n">
        <x:v>2024</x:v>
      </x:c>
    </x:row>
    <x:row r="73">
      <x:c r="A73" s="50" t="str">
        <x:v>Roche Holding AG.csv</x:v>
      </x:c>
      <x:c r="B73" s="50" t="str">
        <x:v>Roche Holding AG</x:v>
      </x:c>
      <x:c r="C73" s="50" t="str">
        <x:v>CTL-0230</x:v>
      </x:c>
      <x:c r="D73" s="108" t="n">
        <x:v>2015</x:v>
      </x:c>
      <x:c r="E73" s="108" t="n">
        <x:v>2014</x:v>
      </x:c>
      <x:c r="F73" s="108" t="n">
        <x:v>-1</x:v>
      </x:c>
      <x:c r="G73" s="50" t="str">
        <x:v>Yes</x:v>
      </x:c>
      <x:c r="H73" s="50" t="str">
        <x:v>Inferred from observed earliest-priority-year range</x:v>
      </x:c>
      <x:c r="I73" s="108" t="n">
        <x:v>0</x:v>
      </x:c>
      <x:c r="J73" s="108" t="n">
        <x:v>0</x:v>
      </x:c>
      <x:c r="K73" s="108" t="n">
        <x:v>2011</x:v>
      </x:c>
      <x:c r="L73" s="108" t="n">
        <x:v>2024</x:v>
      </x:c>
    </x:row>
    <x:row r="74">
      <x:c r="A74" s="50" t="str">
        <x:v>Roche Holding AG.csv</x:v>
      </x:c>
      <x:c r="B74" s="50" t="str">
        <x:v>Roche Holding AG</x:v>
      </x:c>
      <x:c r="C74" s="50" t="str">
        <x:v>CTL-0230</x:v>
      </x:c>
      <x:c r="D74" s="108" t="n">
        <x:v>2015</x:v>
      </x:c>
      <x:c r="E74" s="108" t="n">
        <x:v>2015</x:v>
      </x:c>
      <x:c r="F74" s="108" t="n">
        <x:v>0</x:v>
      </x:c>
      <x:c r="G74" s="50" t="str">
        <x:v>Yes</x:v>
      </x:c>
      <x:c r="H74" s="50" t="str">
        <x:v>Inferred from observed earliest-priority-year range</x:v>
      </x:c>
      <x:c r="I74" s="108" t="n">
        <x:v>0</x:v>
      </x:c>
      <x:c r="J74" s="108" t="n">
        <x:v>0</x:v>
      </x:c>
      <x:c r="K74" s="108" t="n">
        <x:v>2011</x:v>
      </x:c>
      <x:c r="L74" s="108" t="n">
        <x:v>2024</x:v>
      </x:c>
    </x:row>
    <x:row r="75">
      <x:c r="A75" s="50" t="str">
        <x:v>Roche Holding AG.csv</x:v>
      </x:c>
      <x:c r="B75" s="50" t="str">
        <x:v>Roche Holding AG</x:v>
      </x:c>
      <x:c r="C75" s="50" t="str">
        <x:v>CTL-0230</x:v>
      </x:c>
      <x:c r="D75" s="108" t="n">
        <x:v>2015</x:v>
      </x:c>
      <x:c r="E75" s="108" t="n">
        <x:v>2016</x:v>
      </x:c>
      <x:c r="F75" s="108" t="n">
        <x:v>1</x:v>
      </x:c>
      <x:c r="G75" s="50" t="str">
        <x:v>Yes</x:v>
      </x:c>
      <x:c r="H75" s="50" t="str">
        <x:v>Inferred from observed earliest-priority-year range</x:v>
      </x:c>
      <x:c r="I75" s="108" t="n">
        <x:v>0</x:v>
      </x:c>
      <x:c r="J75" s="108" t="n">
        <x:v>0</x:v>
      </x:c>
      <x:c r="K75" s="108" t="n">
        <x:v>2011</x:v>
      </x:c>
      <x:c r="L75" s="108" t="n">
        <x:v>2024</x:v>
      </x:c>
    </x:row>
    <x:row r="76">
      <x:c r="A76" s="50" t="str">
        <x:v>Roche Holding AG.csv</x:v>
      </x:c>
      <x:c r="B76" s="50" t="str">
        <x:v>Roche Holding AG</x:v>
      </x:c>
      <x:c r="C76" s="50" t="str">
        <x:v>CTL-0230</x:v>
      </x:c>
      <x:c r="D76" s="108" t="n">
        <x:v>2015</x:v>
      </x:c>
      <x:c r="E76" s="108" t="n">
        <x:v>2017</x:v>
      </x:c>
      <x:c r="F76" s="108" t="n">
        <x:v>2</x:v>
      </x:c>
      <x:c r="G76" s="50" t="str">
        <x:v>Yes</x:v>
      </x:c>
      <x:c r="H76" s="50" t="str">
        <x:v>Inferred from observed earliest-priority-year range</x:v>
      </x:c>
      <x:c r="I76" s="108" t="n">
        <x:v>0</x:v>
      </x:c>
      <x:c r="J76" s="108" t="n">
        <x:v>0</x:v>
      </x:c>
      <x:c r="K76" s="108" t="n">
        <x:v>2011</x:v>
      </x:c>
      <x:c r="L76" s="108" t="n">
        <x:v>2024</x:v>
      </x:c>
    </x:row>
    <x:row r="77">
      <x:c r="A77" s="50" t="str">
        <x:v>Roche Holding AG.csv</x:v>
      </x:c>
      <x:c r="B77" s="50" t="str">
        <x:v>Roche Holding AG</x:v>
      </x:c>
      <x:c r="C77" s="50" t="str">
        <x:v>CTL-0230</x:v>
      </x:c>
      <x:c r="D77" s="108" t="n">
        <x:v>2015</x:v>
      </x:c>
      <x:c r="E77" s="108" t="n">
        <x:v>2018</x:v>
      </x:c>
      <x:c r="F77" s="108" t="n">
        <x:v>3</x:v>
      </x:c>
      <x:c r="G77" s="50" t="str">
        <x:v>Yes</x:v>
      </x:c>
      <x:c r="H77" s="50" t="str">
        <x:v>Inferred from observed earliest-priority-year range</x:v>
      </x:c>
      <x:c r="I77" s="108" t="n">
        <x:v>0</x:v>
      </x:c>
      <x:c r="J77" s="108" t="n">
        <x:v>0</x:v>
      </x:c>
      <x:c r="K77" s="108" t="n">
        <x:v>2011</x:v>
      </x:c>
      <x:c r="L77" s="108" t="n">
        <x:v>2024</x:v>
      </x:c>
    </x:row>
    <x:row r="78">
      <x:c r="A78" s="50" t="str">
        <x:v>Roche Holding AG.csv</x:v>
      </x:c>
      <x:c r="B78" s="50" t="str">
        <x:v>Roche Holding AG</x:v>
      </x:c>
      <x:c r="C78" s="50" t="str">
        <x:v>CTL-0230</x:v>
      </x:c>
      <x:c r="D78" s="108" t="n">
        <x:v>2015</x:v>
      </x:c>
      <x:c r="E78" s="108" t="n">
        <x:v>2019</x:v>
      </x:c>
      <x:c r="F78" s="108" t="n">
        <x:v>4</x:v>
      </x:c>
      <x:c r="G78" s="50" t="str">
        <x:v>No</x:v>
      </x:c>
      <x:c r="H78" s="50" t="str">
        <x:v>Inferred from observed earliest-priority-year range</x:v>
      </x:c>
      <x:c r="I78" s="108" t="n">
        <x:v>1</x:v>
      </x:c>
      <x:c r="J78" s="108" t="n">
        <x:v>4</x:v>
      </x:c>
      <x:c r="K78" s="108" t="n">
        <x:v>2011</x:v>
      </x:c>
      <x:c r="L78" s="108" t="n">
        <x:v>2024</x:v>
      </x:c>
    </x:row>
    <x:row r="79">
      <x:c r="A79" s="50" t="str">
        <x:v>Roche Holding AG.csv</x:v>
      </x:c>
      <x:c r="B79" s="50" t="str">
        <x:v>Roche Holding AG</x:v>
      </x:c>
      <x:c r="C79" s="50" t="str">
        <x:v>CTL-0230</x:v>
      </x:c>
      <x:c r="D79" s="108" t="n">
        <x:v>2015</x:v>
      </x:c>
      <x:c r="E79" s="108" t="n">
        <x:v>2020</x:v>
      </x:c>
      <x:c r="F79" s="108" t="n">
        <x:v>5</x:v>
      </x:c>
      <x:c r="G79" s="50" t="str">
        <x:v>No</x:v>
      </x:c>
      <x:c r="H79" s="50" t="str">
        <x:v>Inferred from observed earliest-priority-year range</x:v>
      </x:c>
      <x:c r="I79" s="108" t="n">
        <x:v>0</x:v>
      </x:c>
      <x:c r="J79" s="108" t="n">
        <x:v>0</x:v>
      </x:c>
      <x:c r="K79" s="108" t="n">
        <x:v>2011</x:v>
      </x:c>
      <x:c r="L79" s="108" t="n">
        <x:v>2024</x:v>
      </x:c>
    </x:row>
    <x:row r="80">
      <x:c r="A80" s="50" t="str">
        <x:v>Roche Holding AG.csv</x:v>
      </x:c>
      <x:c r="B80" s="50" t="str">
        <x:v>Roche Holding AG</x:v>
      </x:c>
      <x:c r="C80" s="50" t="str">
        <x:v>CTL-0230</x:v>
      </x:c>
      <x:c r="D80" s="108" t="n">
        <x:v>2015</x:v>
      </x:c>
      <x:c r="E80" s="108" t="n">
        <x:v>2021</x:v>
      </x:c>
      <x:c r="F80" s="108" t="n">
        <x:v>6</x:v>
      </x:c>
      <x:c r="G80" s="50" t="str">
        <x:v>No</x:v>
      </x:c>
      <x:c r="H80" s="50" t="str">
        <x:v>Inferred from observed earliest-priority-year range</x:v>
      </x:c>
      <x:c r="I80" s="108" t="n">
        <x:v>1</x:v>
      </x:c>
      <x:c r="J80" s="108" t="n">
        <x:v>0</x:v>
      </x:c>
      <x:c r="K80" s="108" t="n">
        <x:v>2011</x:v>
      </x:c>
      <x:c r="L80" s="108" t="n">
        <x:v>2024</x:v>
      </x:c>
    </x:row>
    <x:row r="81">
      <x:c r="A81" s="50" t="str">
        <x:v>Roche Holding AG.csv</x:v>
      </x:c>
      <x:c r="B81" s="50" t="str">
        <x:v>Roche Holding AG</x:v>
      </x:c>
      <x:c r="C81" s="50" t="str">
        <x:v>CTL-0230</x:v>
      </x:c>
      <x:c r="D81" s="108" t="n">
        <x:v>2015</x:v>
      </x:c>
      <x:c r="E81" s="108" t="n">
        <x:v>2022</x:v>
      </x:c>
      <x:c r="F81" s="108" t="n">
        <x:v>7</x:v>
      </x:c>
      <x:c r="G81" s="50" t="str">
        <x:v>No</x:v>
      </x:c>
      <x:c r="H81" s="50" t="str">
        <x:v>Inferred from observed earliest-priority-year range</x:v>
      </x:c>
      <x:c r="I81" s="108" t="n">
        <x:v>0</x:v>
      </x:c>
      <x:c r="J81" s="108" t="n">
        <x:v>0</x:v>
      </x:c>
      <x:c r="K81" s="108" t="n">
        <x:v>2011</x:v>
      </x:c>
      <x:c r="L81" s="108" t="n">
        <x:v>2024</x:v>
      </x:c>
    </x:row>
    <x:row r="82">
      <x:c r="A82" s="50" t="str">
        <x:v>Roche Holding AG.csv</x:v>
      </x:c>
      <x:c r="B82" s="50" t="str">
        <x:v>Roche Holding AG</x:v>
      </x:c>
      <x:c r="C82" s="50" t="str">
        <x:v>CTL-0230</x:v>
      </x:c>
      <x:c r="D82" s="108" t="n">
        <x:v>2015</x:v>
      </x:c>
      <x:c r="E82" s="108" t="n">
        <x:v>2023</x:v>
      </x:c>
      <x:c r="F82" s="108" t="n">
        <x:v>8</x:v>
      </x:c>
      <x:c r="G82" s="50" t="str">
        <x:v>No</x:v>
      </x:c>
      <x:c r="H82" s="50" t="str">
        <x:v>Inferred from observed earliest-priority-year range</x:v>
      </x:c>
      <x:c r="I82" s="108" t="n">
        <x:v>3</x:v>
      </x:c>
      <x:c r="J82" s="108" t="n">
        <x:v>1</x:v>
      </x:c>
      <x:c r="K82" s="108" t="n">
        <x:v>2011</x:v>
      </x:c>
      <x:c r="L82" s="108" t="n">
        <x:v>2024</x:v>
      </x:c>
    </x:row>
    <x:row r="83">
      <x:c r="A83" s="50" t="str">
        <x:v>Roche Holding AG.csv</x:v>
      </x:c>
      <x:c r="B83" s="50" t="str">
        <x:v>Roche Holding AG</x:v>
      </x:c>
      <x:c r="C83" s="50" t="str">
        <x:v>CTL-0230</x:v>
      </x:c>
      <x:c r="D83" s="108" t="n">
        <x:v>2015</x:v>
      </x:c>
      <x:c r="E83" s="108" t="n">
        <x:v>2024</x:v>
      </x:c>
      <x:c r="F83" s="108" t="n">
        <x:v>9</x:v>
      </x:c>
      <x:c r="G83" s="50" t="str">
        <x:v>No</x:v>
      </x:c>
      <x:c r="H83" s="50" t="str">
        <x:v>Inferred from observed earliest-priority-year range</x:v>
      </x:c>
      <x:c r="I83" s="108" t="n">
        <x:v>3</x:v>
      </x:c>
      <x:c r="J83" s="108" t="n">
        <x:v>0</x:v>
      </x:c>
      <x:c r="K83" s="108" t="n">
        <x:v>2011</x:v>
      </x:c>
      <x:c r="L83" s="108" t="n">
        <x:v>2024</x:v>
      </x:c>
    </x:row>
    <x:row r="84">
      <x:c r="A84" s="50" t="str">
        <x:v>Roche Holding AG.csv</x:v>
      </x:c>
      <x:c r="B84" s="50" t="str">
        <x:v>Roche Holding AG</x:v>
      </x:c>
      <x:c r="C84" s="50" t="str">
        <x:v>CTL-0234</x:v>
      </x:c>
      <x:c r="D84" s="108" t="n">
        <x:v>2015</x:v>
      </x:c>
      <x:c r="E84" s="108" t="n">
        <x:v>2011</x:v>
      </x:c>
      <x:c r="F84" s="108" t="n">
        <x:v>-4</x:v>
      </x:c>
      <x:c r="G84" s="50" t="str">
        <x:v>No</x:v>
      </x:c>
      <x:c r="H84" s="50" t="str">
        <x:v>Inferred from observed earliest-priority-year range</x:v>
      </x:c>
      <x:c r="I84" s="108" t="n">
        <x:v>23</x:v>
      </x:c>
      <x:c r="J84" s="108" t="n">
        <x:v>688</x:v>
      </x:c>
      <x:c r="K84" s="108" t="n">
        <x:v>2011</x:v>
      </x:c>
      <x:c r="L84" s="108" t="n">
        <x:v>2024</x:v>
      </x:c>
    </x:row>
    <x:row r="85">
      <x:c r="A85" s="50" t="str">
        <x:v>Roche Holding AG.csv</x:v>
      </x:c>
      <x:c r="B85" s="50" t="str">
        <x:v>Roche Holding AG</x:v>
      </x:c>
      <x:c r="C85" s="50" t="str">
        <x:v>CTL-0234</x:v>
      </x:c>
      <x:c r="D85" s="108" t="n">
        <x:v>2015</x:v>
      </x:c>
      <x:c r="E85" s="108" t="n">
        <x:v>2012</x:v>
      </x:c>
      <x:c r="F85" s="108" t="n">
        <x:v>-3</x:v>
      </x:c>
      <x:c r="G85" s="50" t="str">
        <x:v>Yes</x:v>
      </x:c>
      <x:c r="H85" s="50" t="str">
        <x:v>Inferred from observed earliest-priority-year range</x:v>
      </x:c>
      <x:c r="I85" s="108" t="n">
        <x:v>16</x:v>
      </x:c>
      <x:c r="J85" s="108" t="n">
        <x:v>149</x:v>
      </x:c>
      <x:c r="K85" s="108" t="n">
        <x:v>2011</x:v>
      </x:c>
      <x:c r="L85" s="108" t="n">
        <x:v>2024</x:v>
      </x:c>
    </x:row>
    <x:row r="86">
      <x:c r="A86" s="50" t="str">
        <x:v>Roche Holding AG.csv</x:v>
      </x:c>
      <x:c r="B86" s="50" t="str">
        <x:v>Roche Holding AG</x:v>
      </x:c>
      <x:c r="C86" s="50" t="str">
        <x:v>CTL-0234</x:v>
      </x:c>
      <x:c r="D86" s="108" t="n">
        <x:v>2015</x:v>
      </x:c>
      <x:c r="E86" s="108" t="n">
        <x:v>2013</x:v>
      </x:c>
      <x:c r="F86" s="108" t="n">
        <x:v>-2</x:v>
      </x:c>
      <x:c r="G86" s="50" t="str">
        <x:v>Yes</x:v>
      </x:c>
      <x:c r="H86" s="50" t="str">
        <x:v>Inferred from observed earliest-priority-year range</x:v>
      </x:c>
      <x:c r="I86" s="108" t="n">
        <x:v>6</x:v>
      </x:c>
      <x:c r="J86" s="108" t="n">
        <x:v>209</x:v>
      </x:c>
      <x:c r="K86" s="108" t="n">
        <x:v>2011</x:v>
      </x:c>
      <x:c r="L86" s="108" t="n">
        <x:v>2024</x:v>
      </x:c>
    </x:row>
    <x:row r="87">
      <x:c r="A87" s="50" t="str">
        <x:v>Roche Holding AG.csv</x:v>
      </x:c>
      <x:c r="B87" s="50" t="str">
        <x:v>Roche Holding AG</x:v>
      </x:c>
      <x:c r="C87" s="50" t="str">
        <x:v>CTL-0234</x:v>
      </x:c>
      <x:c r="D87" s="108" t="n">
        <x:v>2015</x:v>
      </x:c>
      <x:c r="E87" s="108" t="n">
        <x:v>2014</x:v>
      </x:c>
      <x:c r="F87" s="108" t="n">
        <x:v>-1</x:v>
      </x:c>
      <x:c r="G87" s="50" t="str">
        <x:v>Yes</x:v>
      </x:c>
      <x:c r="H87" s="50" t="str">
        <x:v>Inferred from observed earliest-priority-year range</x:v>
      </x:c>
      <x:c r="I87" s="108" t="n">
        <x:v>0</x:v>
      </x:c>
      <x:c r="J87" s="108" t="n">
        <x:v>0</x:v>
      </x:c>
      <x:c r="K87" s="108" t="n">
        <x:v>2011</x:v>
      </x:c>
      <x:c r="L87" s="108" t="n">
        <x:v>2024</x:v>
      </x:c>
    </x:row>
    <x:row r="88">
      <x:c r="A88" s="50" t="str">
        <x:v>Roche Holding AG.csv</x:v>
      </x:c>
      <x:c r="B88" s="50" t="str">
        <x:v>Roche Holding AG</x:v>
      </x:c>
      <x:c r="C88" s="50" t="str">
        <x:v>CTL-0234</x:v>
      </x:c>
      <x:c r="D88" s="108" t="n">
        <x:v>2015</x:v>
      </x:c>
      <x:c r="E88" s="108" t="n">
        <x:v>2015</x:v>
      </x:c>
      <x:c r="F88" s="108" t="n">
        <x:v>0</x:v>
      </x:c>
      <x:c r="G88" s="50" t="str">
        <x:v>Yes</x:v>
      </x:c>
      <x:c r="H88" s="50" t="str">
        <x:v>Inferred from observed earliest-priority-year range</x:v>
      </x:c>
      <x:c r="I88" s="108" t="n">
        <x:v>0</x:v>
      </x:c>
      <x:c r="J88" s="108" t="n">
        <x:v>0</x:v>
      </x:c>
      <x:c r="K88" s="108" t="n">
        <x:v>2011</x:v>
      </x:c>
      <x:c r="L88" s="108" t="n">
        <x:v>2024</x:v>
      </x:c>
    </x:row>
    <x:row r="89">
      <x:c r="A89" s="50" t="str">
        <x:v>Roche Holding AG.csv</x:v>
      </x:c>
      <x:c r="B89" s="50" t="str">
        <x:v>Roche Holding AG</x:v>
      </x:c>
      <x:c r="C89" s="50" t="str">
        <x:v>CTL-0234</x:v>
      </x:c>
      <x:c r="D89" s="108" t="n">
        <x:v>2015</x:v>
      </x:c>
      <x:c r="E89" s="108" t="n">
        <x:v>2016</x:v>
      </x:c>
      <x:c r="F89" s="108" t="n">
        <x:v>1</x:v>
      </x:c>
      <x:c r="G89" s="50" t="str">
        <x:v>Yes</x:v>
      </x:c>
      <x:c r="H89" s="50" t="str">
        <x:v>Inferred from observed earliest-priority-year range</x:v>
      </x:c>
      <x:c r="I89" s="108" t="n">
        <x:v>0</x:v>
      </x:c>
      <x:c r="J89" s="108" t="n">
        <x:v>0</x:v>
      </x:c>
      <x:c r="K89" s="108" t="n">
        <x:v>2011</x:v>
      </x:c>
      <x:c r="L89" s="108" t="n">
        <x:v>2024</x:v>
      </x:c>
    </x:row>
    <x:row r="90">
      <x:c r="A90" s="50" t="str">
        <x:v>Roche Holding AG.csv</x:v>
      </x:c>
      <x:c r="B90" s="50" t="str">
        <x:v>Roche Holding AG</x:v>
      </x:c>
      <x:c r="C90" s="50" t="str">
        <x:v>CTL-0234</x:v>
      </x:c>
      <x:c r="D90" s="108" t="n">
        <x:v>2015</x:v>
      </x:c>
      <x:c r="E90" s="108" t="n">
        <x:v>2017</x:v>
      </x:c>
      <x:c r="F90" s="108" t="n">
        <x:v>2</x:v>
      </x:c>
      <x:c r="G90" s="50" t="str">
        <x:v>Yes</x:v>
      </x:c>
      <x:c r="H90" s="50" t="str">
        <x:v>Inferred from observed earliest-priority-year range</x:v>
      </x:c>
      <x:c r="I90" s="108" t="n">
        <x:v>0</x:v>
      </x:c>
      <x:c r="J90" s="108" t="n">
        <x:v>0</x:v>
      </x:c>
      <x:c r="K90" s="108" t="n">
        <x:v>2011</x:v>
      </x:c>
      <x:c r="L90" s="108" t="n">
        <x:v>2024</x:v>
      </x:c>
    </x:row>
    <x:row r="91">
      <x:c r="A91" s="50" t="str">
        <x:v>Roche Holding AG.csv</x:v>
      </x:c>
      <x:c r="B91" s="50" t="str">
        <x:v>Roche Holding AG</x:v>
      </x:c>
      <x:c r="C91" s="50" t="str">
        <x:v>CTL-0234</x:v>
      </x:c>
      <x:c r="D91" s="108" t="n">
        <x:v>2015</x:v>
      </x:c>
      <x:c r="E91" s="108" t="n">
        <x:v>2018</x:v>
      </x:c>
      <x:c r="F91" s="108" t="n">
        <x:v>3</x:v>
      </x:c>
      <x:c r="G91" s="50" t="str">
        <x:v>Yes</x:v>
      </x:c>
      <x:c r="H91" s="50" t="str">
        <x:v>Inferred from observed earliest-priority-year range</x:v>
      </x:c>
      <x:c r="I91" s="108" t="n">
        <x:v>0</x:v>
      </x:c>
      <x:c r="J91" s="108" t="n">
        <x:v>0</x:v>
      </x:c>
      <x:c r="K91" s="108" t="n">
        <x:v>2011</x:v>
      </x:c>
      <x:c r="L91" s="108" t="n">
        <x:v>2024</x:v>
      </x:c>
    </x:row>
    <x:row r="92">
      <x:c r="A92" s="50" t="str">
        <x:v>Roche Holding AG.csv</x:v>
      </x:c>
      <x:c r="B92" s="50" t="str">
        <x:v>Roche Holding AG</x:v>
      </x:c>
      <x:c r="C92" s="50" t="str">
        <x:v>CTL-0234</x:v>
      </x:c>
      <x:c r="D92" s="108" t="n">
        <x:v>2015</x:v>
      </x:c>
      <x:c r="E92" s="108" t="n">
        <x:v>2019</x:v>
      </x:c>
      <x:c r="F92" s="108" t="n">
        <x:v>4</x:v>
      </x:c>
      <x:c r="G92" s="50" t="str">
        <x:v>No</x:v>
      </x:c>
      <x:c r="H92" s="50" t="str">
        <x:v>Inferred from observed earliest-priority-year range</x:v>
      </x:c>
      <x:c r="I92" s="108" t="n">
        <x:v>1</x:v>
      </x:c>
      <x:c r="J92" s="108" t="n">
        <x:v>4</x:v>
      </x:c>
      <x:c r="K92" s="108" t="n">
        <x:v>2011</x:v>
      </x:c>
      <x:c r="L92" s="108" t="n">
        <x:v>2024</x:v>
      </x:c>
    </x:row>
    <x:row r="93">
      <x:c r="A93" s="50" t="str">
        <x:v>Roche Holding AG.csv</x:v>
      </x:c>
      <x:c r="B93" s="50" t="str">
        <x:v>Roche Holding AG</x:v>
      </x:c>
      <x:c r="C93" s="50" t="str">
        <x:v>CTL-0234</x:v>
      </x:c>
      <x:c r="D93" s="108" t="n">
        <x:v>2015</x:v>
      </x:c>
      <x:c r="E93" s="108" t="n">
        <x:v>2020</x:v>
      </x:c>
      <x:c r="F93" s="108" t="n">
        <x:v>5</x:v>
      </x:c>
      <x:c r="G93" s="50" t="str">
        <x:v>No</x:v>
      </x:c>
      <x:c r="H93" s="50" t="str">
        <x:v>Inferred from observed earliest-priority-year range</x:v>
      </x:c>
      <x:c r="I93" s="108" t="n">
        <x:v>0</x:v>
      </x:c>
      <x:c r="J93" s="108" t="n">
        <x:v>0</x:v>
      </x:c>
      <x:c r="K93" s="108" t="n">
        <x:v>2011</x:v>
      </x:c>
      <x:c r="L93" s="108" t="n">
        <x:v>2024</x:v>
      </x:c>
    </x:row>
    <x:row r="94">
      <x:c r="A94" s="50" t="str">
        <x:v>Roche Holding AG.csv</x:v>
      </x:c>
      <x:c r="B94" s="50" t="str">
        <x:v>Roche Holding AG</x:v>
      </x:c>
      <x:c r="C94" s="50" t="str">
        <x:v>CTL-0234</x:v>
      </x:c>
      <x:c r="D94" s="108" t="n">
        <x:v>2015</x:v>
      </x:c>
      <x:c r="E94" s="108" t="n">
        <x:v>2021</x:v>
      </x:c>
      <x:c r="F94" s="108" t="n">
        <x:v>6</x:v>
      </x:c>
      <x:c r="G94" s="50" t="str">
        <x:v>No</x:v>
      </x:c>
      <x:c r="H94" s="50" t="str">
        <x:v>Inferred from observed earliest-priority-year range</x:v>
      </x:c>
      <x:c r="I94" s="108" t="n">
        <x:v>1</x:v>
      </x:c>
      <x:c r="J94" s="108" t="n">
        <x:v>0</x:v>
      </x:c>
      <x:c r="K94" s="108" t="n">
        <x:v>2011</x:v>
      </x:c>
      <x:c r="L94" s="108" t="n">
        <x:v>2024</x:v>
      </x:c>
    </x:row>
    <x:row r="95">
      <x:c r="A95" s="50" t="str">
        <x:v>Roche Holding AG.csv</x:v>
      </x:c>
      <x:c r="B95" s="50" t="str">
        <x:v>Roche Holding AG</x:v>
      </x:c>
      <x:c r="C95" s="50" t="str">
        <x:v>CTL-0234</x:v>
      </x:c>
      <x:c r="D95" s="108" t="n">
        <x:v>2015</x:v>
      </x:c>
      <x:c r="E95" s="108" t="n">
        <x:v>2022</x:v>
      </x:c>
      <x:c r="F95" s="108" t="n">
        <x:v>7</x:v>
      </x:c>
      <x:c r="G95" s="50" t="str">
        <x:v>No</x:v>
      </x:c>
      <x:c r="H95" s="50" t="str">
        <x:v>Inferred from observed earliest-priority-year range</x:v>
      </x:c>
      <x:c r="I95" s="108" t="n">
        <x:v>0</x:v>
      </x:c>
      <x:c r="J95" s="108" t="n">
        <x:v>0</x:v>
      </x:c>
      <x:c r="K95" s="108" t="n">
        <x:v>2011</x:v>
      </x:c>
      <x:c r="L95" s="108" t="n">
        <x:v>2024</x:v>
      </x:c>
    </x:row>
    <x:row r="96">
      <x:c r="A96" s="50" t="str">
        <x:v>Roche Holding AG.csv</x:v>
      </x:c>
      <x:c r="B96" s="50" t="str">
        <x:v>Roche Holding AG</x:v>
      </x:c>
      <x:c r="C96" s="50" t="str">
        <x:v>CTL-0234</x:v>
      </x:c>
      <x:c r="D96" s="108" t="n">
        <x:v>2015</x:v>
      </x:c>
      <x:c r="E96" s="108" t="n">
        <x:v>2023</x:v>
      </x:c>
      <x:c r="F96" s="108" t="n">
        <x:v>8</x:v>
      </x:c>
      <x:c r="G96" s="50" t="str">
        <x:v>No</x:v>
      </x:c>
      <x:c r="H96" s="50" t="str">
        <x:v>Inferred from observed earliest-priority-year range</x:v>
      </x:c>
      <x:c r="I96" s="108" t="n">
        <x:v>3</x:v>
      </x:c>
      <x:c r="J96" s="108" t="n">
        <x:v>1</x:v>
      </x:c>
      <x:c r="K96" s="108" t="n">
        <x:v>2011</x:v>
      </x:c>
      <x:c r="L96" s="108" t="n">
        <x:v>2024</x:v>
      </x:c>
    </x:row>
    <x:row r="97">
      <x:c r="A97" s="50" t="str">
        <x:v>Roche Holding AG.csv</x:v>
      </x:c>
      <x:c r="B97" s="50" t="str">
        <x:v>Roche Holding AG</x:v>
      </x:c>
      <x:c r="C97" s="50" t="str">
        <x:v>CTL-0234</x:v>
      </x:c>
      <x:c r="D97" s="108" t="n">
        <x:v>2015</x:v>
      </x:c>
      <x:c r="E97" s="108" t="n">
        <x:v>2024</x:v>
      </x:c>
      <x:c r="F97" s="108" t="n">
        <x:v>9</x:v>
      </x:c>
      <x:c r="G97" s="50" t="str">
        <x:v>No</x:v>
      </x:c>
      <x:c r="H97" s="50" t="str">
        <x:v>Inferred from observed earliest-priority-year range</x:v>
      </x:c>
      <x:c r="I97" s="108" t="n">
        <x:v>3</x:v>
      </x:c>
      <x:c r="J97" s="108" t="n">
        <x:v>0</x:v>
      </x:c>
      <x:c r="K97" s="108" t="n">
        <x:v>2011</x:v>
      </x:c>
      <x:c r="L97" s="108" t="n">
        <x:v>2024</x:v>
      </x:c>
    </x:row>
    <x:row r="98">
      <x:c r="A98" s="50" t="str">
        <x:v>Roche Holding AG.csv</x:v>
      </x:c>
      <x:c r="B98" s="50" t="str">
        <x:v>Roche Holding AG</x:v>
      </x:c>
      <x:c r="C98" s="50" t="str">
        <x:v>CTL-0071</x:v>
      </x:c>
      <x:c r="D98" s="108" t="n">
        <x:v>2018</x:v>
      </x:c>
      <x:c r="E98" s="108" t="n">
        <x:v>2011</x:v>
      </x:c>
      <x:c r="F98" s="108" t="n">
        <x:v>-7</x:v>
      </x:c>
      <x:c r="G98" s="50" t="str">
        <x:v>No</x:v>
      </x:c>
      <x:c r="H98" s="50" t="str">
        <x:v>Inferred from observed earliest-priority-year range</x:v>
      </x:c>
      <x:c r="I98" s="108" t="n">
        <x:v>23</x:v>
      </x:c>
      <x:c r="J98" s="108" t="n">
        <x:v>688</x:v>
      </x:c>
      <x:c r="K98" s="108" t="n">
        <x:v>2011</x:v>
      </x:c>
      <x:c r="L98" s="108" t="n">
        <x:v>2024</x:v>
      </x:c>
    </x:row>
    <x:row r="99">
      <x:c r="A99" s="50" t="str">
        <x:v>Roche Holding AG.csv</x:v>
      </x:c>
      <x:c r="B99" s="50" t="str">
        <x:v>Roche Holding AG</x:v>
      </x:c>
      <x:c r="C99" s="50" t="str">
        <x:v>CTL-0071</x:v>
      </x:c>
      <x:c r="D99" s="108" t="n">
        <x:v>2018</x:v>
      </x:c>
      <x:c r="E99" s="108" t="n">
        <x:v>2012</x:v>
      </x:c>
      <x:c r="F99" s="108" t="n">
        <x:v>-6</x:v>
      </x:c>
      <x:c r="G99" s="50" t="str">
        <x:v>No</x:v>
      </x:c>
      <x:c r="H99" s="50" t="str">
        <x:v>Inferred from observed earliest-priority-year range</x:v>
      </x:c>
      <x:c r="I99" s="108" t="n">
        <x:v>16</x:v>
      </x:c>
      <x:c r="J99" s="108" t="n">
        <x:v>149</x:v>
      </x:c>
      <x:c r="K99" s="108" t="n">
        <x:v>2011</x:v>
      </x:c>
      <x:c r="L99" s="108" t="n">
        <x:v>2024</x:v>
      </x:c>
    </x:row>
    <x:row r="100">
      <x:c r="A100" s="50" t="str">
        <x:v>Roche Holding AG.csv</x:v>
      </x:c>
      <x:c r="B100" s="50" t="str">
        <x:v>Roche Holding AG</x:v>
      </x:c>
      <x:c r="C100" s="50" t="str">
        <x:v>CTL-0071</x:v>
      </x:c>
      <x:c r="D100" s="108" t="n">
        <x:v>2018</x:v>
      </x:c>
      <x:c r="E100" s="108" t="n">
        <x:v>2013</x:v>
      </x:c>
      <x:c r="F100" s="108" t="n">
        <x:v>-5</x:v>
      </x:c>
      <x:c r="G100" s="50" t="str">
        <x:v>No</x:v>
      </x:c>
      <x:c r="H100" s="50" t="str">
        <x:v>Inferred from observed earliest-priority-year range</x:v>
      </x:c>
      <x:c r="I100" s="108" t="n">
        <x:v>6</x:v>
      </x:c>
      <x:c r="J100" s="108" t="n">
        <x:v>209</x:v>
      </x:c>
      <x:c r="K100" s="108" t="n">
        <x:v>2011</x:v>
      </x:c>
      <x:c r="L100" s="108" t="n">
        <x:v>2024</x:v>
      </x:c>
    </x:row>
    <x:row r="101">
      <x:c r="A101" s="50" t="str">
        <x:v>Roche Holding AG.csv</x:v>
      </x:c>
      <x:c r="B101" s="50" t="str">
        <x:v>Roche Holding AG</x:v>
      </x:c>
      <x:c r="C101" s="50" t="str">
        <x:v>CTL-0071</x:v>
      </x:c>
      <x:c r="D101" s="108" t="n">
        <x:v>2018</x:v>
      </x:c>
      <x:c r="E101" s="108" t="n">
        <x:v>2014</x:v>
      </x:c>
      <x:c r="F101" s="108" t="n">
        <x:v>-4</x:v>
      </x:c>
      <x:c r="G101" s="50" t="str">
        <x:v>No</x:v>
      </x:c>
      <x:c r="H101" s="50" t="str">
        <x:v>Inferred from observed earliest-priority-year range</x:v>
      </x:c>
      <x:c r="I101" s="108" t="n">
        <x:v>0</x:v>
      </x:c>
      <x:c r="J101" s="108" t="n">
        <x:v>0</x:v>
      </x:c>
      <x:c r="K101" s="108" t="n">
        <x:v>2011</x:v>
      </x:c>
      <x:c r="L101" s="108" t="n">
        <x:v>2024</x:v>
      </x:c>
    </x:row>
    <x:row r="102">
      <x:c r="A102" s="50" t="str">
        <x:v>Roche Holding AG.csv</x:v>
      </x:c>
      <x:c r="B102" s="50" t="str">
        <x:v>Roche Holding AG</x:v>
      </x:c>
      <x:c r="C102" s="50" t="str">
        <x:v>CTL-0071</x:v>
      </x:c>
      <x:c r="D102" s="108" t="n">
        <x:v>2018</x:v>
      </x:c>
      <x:c r="E102" s="108" t="n">
        <x:v>2015</x:v>
      </x:c>
      <x:c r="F102" s="108" t="n">
        <x:v>-3</x:v>
      </x:c>
      <x:c r="G102" s="50" t="str">
        <x:v>Yes</x:v>
      </x:c>
      <x:c r="H102" s="50" t="str">
        <x:v>Inferred from observed earliest-priority-year range</x:v>
      </x:c>
      <x:c r="I102" s="108" t="n">
        <x:v>0</x:v>
      </x:c>
      <x:c r="J102" s="108" t="n">
        <x:v>0</x:v>
      </x:c>
      <x:c r="K102" s="108" t="n">
        <x:v>2011</x:v>
      </x:c>
      <x:c r="L102" s="108" t="n">
        <x:v>2024</x:v>
      </x:c>
    </x:row>
    <x:row r="103">
      <x:c r="A103" s="50" t="str">
        <x:v>Roche Holding AG.csv</x:v>
      </x:c>
      <x:c r="B103" s="50" t="str">
        <x:v>Roche Holding AG</x:v>
      </x:c>
      <x:c r="C103" s="50" t="str">
        <x:v>CTL-0071</x:v>
      </x:c>
      <x:c r="D103" s="108" t="n">
        <x:v>2018</x:v>
      </x:c>
      <x:c r="E103" s="108" t="n">
        <x:v>2016</x:v>
      </x:c>
      <x:c r="F103" s="108" t="n">
        <x:v>-2</x:v>
      </x:c>
      <x:c r="G103" s="50" t="str">
        <x:v>Yes</x:v>
      </x:c>
      <x:c r="H103" s="50" t="str">
        <x:v>Inferred from observed earliest-priority-year range</x:v>
      </x:c>
      <x:c r="I103" s="108" t="n">
        <x:v>0</x:v>
      </x:c>
      <x:c r="J103" s="108" t="n">
        <x:v>0</x:v>
      </x:c>
      <x:c r="K103" s="108" t="n">
        <x:v>2011</x:v>
      </x:c>
      <x:c r="L103" s="108" t="n">
        <x:v>2024</x:v>
      </x:c>
    </x:row>
    <x:row r="104">
      <x:c r="A104" s="50" t="str">
        <x:v>Roche Holding AG.csv</x:v>
      </x:c>
      <x:c r="B104" s="50" t="str">
        <x:v>Roche Holding AG</x:v>
      </x:c>
      <x:c r="C104" s="50" t="str">
        <x:v>CTL-0071</x:v>
      </x:c>
      <x:c r="D104" s="108" t="n">
        <x:v>2018</x:v>
      </x:c>
      <x:c r="E104" s="108" t="n">
        <x:v>2017</x:v>
      </x:c>
      <x:c r="F104" s="108" t="n">
        <x:v>-1</x:v>
      </x:c>
      <x:c r="G104" s="50" t="str">
        <x:v>Yes</x:v>
      </x:c>
      <x:c r="H104" s="50" t="str">
        <x:v>Inferred from observed earliest-priority-year range</x:v>
      </x:c>
      <x:c r="I104" s="108" t="n">
        <x:v>0</x:v>
      </x:c>
      <x:c r="J104" s="108" t="n">
        <x:v>0</x:v>
      </x:c>
      <x:c r="K104" s="108" t="n">
        <x:v>2011</x:v>
      </x:c>
      <x:c r="L104" s="108" t="n">
        <x:v>2024</x:v>
      </x:c>
    </x:row>
    <x:row r="105">
      <x:c r="A105" s="50" t="str">
        <x:v>Roche Holding AG.csv</x:v>
      </x:c>
      <x:c r="B105" s="50" t="str">
        <x:v>Roche Holding AG</x:v>
      </x:c>
      <x:c r="C105" s="50" t="str">
        <x:v>CTL-0071</x:v>
      </x:c>
      <x:c r="D105" s="108" t="n">
        <x:v>2018</x:v>
      </x:c>
      <x:c r="E105" s="108" t="n">
        <x:v>2018</x:v>
      </x:c>
      <x:c r="F105" s="108" t="n">
        <x:v>0</x:v>
      </x:c>
      <x:c r="G105" s="50" t="str">
        <x:v>Yes</x:v>
      </x:c>
      <x:c r="H105" s="50" t="str">
        <x:v>Inferred from observed earliest-priority-year range</x:v>
      </x:c>
      <x:c r="I105" s="108" t="n">
        <x:v>0</x:v>
      </x:c>
      <x:c r="J105" s="108" t="n">
        <x:v>0</x:v>
      </x:c>
      <x:c r="K105" s="108" t="n">
        <x:v>2011</x:v>
      </x:c>
      <x:c r="L105" s="108" t="n">
        <x:v>2024</x:v>
      </x:c>
    </x:row>
    <x:row r="106">
      <x:c r="A106" s="50" t="str">
        <x:v>Roche Holding AG.csv</x:v>
      </x:c>
      <x:c r="B106" s="50" t="str">
        <x:v>Roche Holding AG</x:v>
      </x:c>
      <x:c r="C106" s="50" t="str">
        <x:v>CTL-0071</x:v>
      </x:c>
      <x:c r="D106" s="108" t="n">
        <x:v>2018</x:v>
      </x:c>
      <x:c r="E106" s="108" t="n">
        <x:v>2019</x:v>
      </x:c>
      <x:c r="F106" s="108" t="n">
        <x:v>1</x:v>
      </x:c>
      <x:c r="G106" s="50" t="str">
        <x:v>Yes</x:v>
      </x:c>
      <x:c r="H106" s="50" t="str">
        <x:v>Inferred from observed earliest-priority-year range</x:v>
      </x:c>
      <x:c r="I106" s="108" t="n">
        <x:v>1</x:v>
      </x:c>
      <x:c r="J106" s="108" t="n">
        <x:v>4</x:v>
      </x:c>
      <x:c r="K106" s="108" t="n">
        <x:v>2011</x:v>
      </x:c>
      <x:c r="L106" s="108" t="n">
        <x:v>2024</x:v>
      </x:c>
    </x:row>
    <x:row r="107">
      <x:c r="A107" s="50" t="str">
        <x:v>Roche Holding AG.csv</x:v>
      </x:c>
      <x:c r="B107" s="50" t="str">
        <x:v>Roche Holding AG</x:v>
      </x:c>
      <x:c r="C107" s="50" t="str">
        <x:v>CTL-0071</x:v>
      </x:c>
      <x:c r="D107" s="108" t="n">
        <x:v>2018</x:v>
      </x:c>
      <x:c r="E107" s="108" t="n">
        <x:v>2020</x:v>
      </x:c>
      <x:c r="F107" s="108" t="n">
        <x:v>2</x:v>
      </x:c>
      <x:c r="G107" s="50" t="str">
        <x:v>Yes</x:v>
      </x:c>
      <x:c r="H107" s="50" t="str">
        <x:v>Inferred from observed earliest-priority-year range</x:v>
      </x:c>
      <x:c r="I107" s="108" t="n">
        <x:v>0</x:v>
      </x:c>
      <x:c r="J107" s="108" t="n">
        <x:v>0</x:v>
      </x:c>
      <x:c r="K107" s="108" t="n">
        <x:v>2011</x:v>
      </x:c>
      <x:c r="L107" s="108" t="n">
        <x:v>2024</x:v>
      </x:c>
    </x:row>
    <x:row r="108">
      <x:c r="A108" s="50" t="str">
        <x:v>Roche Holding AG.csv</x:v>
      </x:c>
      <x:c r="B108" s="50" t="str">
        <x:v>Roche Holding AG</x:v>
      </x:c>
      <x:c r="C108" s="50" t="str">
        <x:v>CTL-0071</x:v>
      </x:c>
      <x:c r="D108" s="108" t="n">
        <x:v>2018</x:v>
      </x:c>
      <x:c r="E108" s="108" t="n">
        <x:v>2021</x:v>
      </x:c>
      <x:c r="F108" s="108" t="n">
        <x:v>3</x:v>
      </x:c>
      <x:c r="G108" s="50" t="str">
        <x:v>Yes</x:v>
      </x:c>
      <x:c r="H108" s="50" t="str">
        <x:v>Inferred from observed earliest-priority-year range</x:v>
      </x:c>
      <x:c r="I108" s="108" t="n">
        <x:v>1</x:v>
      </x:c>
      <x:c r="J108" s="108" t="n">
        <x:v>0</x:v>
      </x:c>
      <x:c r="K108" s="108" t="n">
        <x:v>2011</x:v>
      </x:c>
      <x:c r="L108" s="108" t="n">
        <x:v>2024</x:v>
      </x:c>
    </x:row>
    <x:row r="109">
      <x:c r="A109" s="50" t="str">
        <x:v>Roche Holding AG.csv</x:v>
      </x:c>
      <x:c r="B109" s="50" t="str">
        <x:v>Roche Holding AG</x:v>
      </x:c>
      <x:c r="C109" s="50" t="str">
        <x:v>CTL-0071</x:v>
      </x:c>
      <x:c r="D109" s="108" t="n">
        <x:v>2018</x:v>
      </x:c>
      <x:c r="E109" s="108" t="n">
        <x:v>2022</x:v>
      </x:c>
      <x:c r="F109" s="108" t="n">
        <x:v>4</x:v>
      </x:c>
      <x:c r="G109" s="50" t="str">
        <x:v>No</x:v>
      </x:c>
      <x:c r="H109" s="50" t="str">
        <x:v>Inferred from observed earliest-priority-year range</x:v>
      </x:c>
      <x:c r="I109" s="108" t="n">
        <x:v>0</x:v>
      </x:c>
      <x:c r="J109" s="108" t="n">
        <x:v>0</x:v>
      </x:c>
      <x:c r="K109" s="108" t="n">
        <x:v>2011</x:v>
      </x:c>
      <x:c r="L109" s="108" t="n">
        <x:v>2024</x:v>
      </x:c>
    </x:row>
    <x:row r="110">
      <x:c r="A110" s="50" t="str">
        <x:v>Roche Holding AG.csv</x:v>
      </x:c>
      <x:c r="B110" s="50" t="str">
        <x:v>Roche Holding AG</x:v>
      </x:c>
      <x:c r="C110" s="50" t="str">
        <x:v>CTL-0071</x:v>
      </x:c>
      <x:c r="D110" s="108" t="n">
        <x:v>2018</x:v>
      </x:c>
      <x:c r="E110" s="108" t="n">
        <x:v>2023</x:v>
      </x:c>
      <x:c r="F110" s="108" t="n">
        <x:v>5</x:v>
      </x:c>
      <x:c r="G110" s="50" t="str">
        <x:v>No</x:v>
      </x:c>
      <x:c r="H110" s="50" t="str">
        <x:v>Inferred from observed earliest-priority-year range</x:v>
      </x:c>
      <x:c r="I110" s="108" t="n">
        <x:v>3</x:v>
      </x:c>
      <x:c r="J110" s="108" t="n">
        <x:v>1</x:v>
      </x:c>
      <x:c r="K110" s="108" t="n">
        <x:v>2011</x:v>
      </x:c>
      <x:c r="L110" s="108" t="n">
        <x:v>2024</x:v>
      </x:c>
    </x:row>
    <x:row r="111">
      <x:c r="A111" s="50" t="str">
        <x:v>Roche Holding AG.csv</x:v>
      </x:c>
      <x:c r="B111" s="50" t="str">
        <x:v>Roche Holding AG</x:v>
      </x:c>
      <x:c r="C111" s="50" t="str">
        <x:v>CTL-0071</x:v>
      </x:c>
      <x:c r="D111" s="108" t="n">
        <x:v>2018</x:v>
      </x:c>
      <x:c r="E111" s="108" t="n">
        <x:v>2024</x:v>
      </x:c>
      <x:c r="F111" s="108" t="n">
        <x:v>6</x:v>
      </x:c>
      <x:c r="G111" s="50" t="str">
        <x:v>No</x:v>
      </x:c>
      <x:c r="H111" s="50" t="str">
        <x:v>Inferred from observed earliest-priority-year range</x:v>
      </x:c>
      <x:c r="I111" s="108" t="n">
        <x:v>3</x:v>
      </x:c>
      <x:c r="J111" s="108" t="n">
        <x:v>0</x:v>
      </x:c>
      <x:c r="K111" s="108" t="n">
        <x:v>2011</x:v>
      </x:c>
      <x:c r="L111" s="108" t="n">
        <x:v>2024</x:v>
      </x:c>
    </x:row>
    <x:row r="112">
      <x:c r="A112" s="50" t="str">
        <x:v>shire(1).csv</x:v>
      </x:c>
      <x:c r="B112" s="50" t="str">
        <x:v>Shire PLC</x:v>
      </x:c>
      <x:c r="C112" s="50" t="str">
        <x:v>CTL-0288</x:v>
      </x:c>
      <x:c r="D112" s="108" t="n">
        <x:v>2013</x:v>
      </x:c>
      <x:c r="E112" s="108" t="n">
        <x:v>2011</x:v>
      </x:c>
      <x:c r="F112" s="108" t="n">
        <x:v>-2</x:v>
      </x:c>
      <x:c r="G112" s="50" t="str">
        <x:v>Yes</x:v>
      </x:c>
      <x:c r="H112" s="50" t="str">
        <x:v>Inferred from observed earliest-priority-year range</x:v>
      </x:c>
      <x:c r="I112" s="108" t="n">
        <x:v>15</x:v>
      </x:c>
      <x:c r="J112" s="108" t="n">
        <x:v>159</x:v>
      </x:c>
      <x:c r="K112" s="108" t="n">
        <x:v>2011</x:v>
      </x:c>
      <x:c r="L112" s="108" t="n">
        <x:v>2019</x:v>
      </x:c>
    </x:row>
    <x:row r="113">
      <x:c r="A113" s="50" t="str">
        <x:v>shire(1).csv</x:v>
      </x:c>
      <x:c r="B113" s="50" t="str">
        <x:v>Shire PLC</x:v>
      </x:c>
      <x:c r="C113" s="50" t="str">
        <x:v>CTL-0288</x:v>
      </x:c>
      <x:c r="D113" s="108" t="n">
        <x:v>2013</x:v>
      </x:c>
      <x:c r="E113" s="108" t="n">
        <x:v>2012</x:v>
      </x:c>
      <x:c r="F113" s="108" t="n">
        <x:v>-1</x:v>
      </x:c>
      <x:c r="G113" s="50" t="str">
        <x:v>Yes</x:v>
      </x:c>
      <x:c r="H113" s="50" t="str">
        <x:v>Inferred from observed earliest-priority-year range</x:v>
      </x:c>
      <x:c r="I113" s="108" t="n">
        <x:v>13</x:v>
      </x:c>
      <x:c r="J113" s="108" t="n">
        <x:v>241</x:v>
      </x:c>
      <x:c r="K113" s="108" t="n">
        <x:v>2011</x:v>
      </x:c>
      <x:c r="L113" s="108" t="n">
        <x:v>2019</x:v>
      </x:c>
    </x:row>
    <x:row r="114">
      <x:c r="A114" s="50" t="str">
        <x:v>shire(1).csv</x:v>
      </x:c>
      <x:c r="B114" s="50" t="str">
        <x:v>Shire PLC</x:v>
      </x:c>
      <x:c r="C114" s="50" t="str">
        <x:v>CTL-0288</x:v>
      </x:c>
      <x:c r="D114" s="108" t="n">
        <x:v>2013</x:v>
      </x:c>
      <x:c r="E114" s="108" t="n">
        <x:v>2013</x:v>
      </x:c>
      <x:c r="F114" s="108" t="n">
        <x:v>0</x:v>
      </x:c>
      <x:c r="G114" s="50" t="str">
        <x:v>Yes</x:v>
      </x:c>
      <x:c r="H114" s="50" t="str">
        <x:v>Inferred from observed earliest-priority-year range</x:v>
      </x:c>
      <x:c r="I114" s="108" t="n">
        <x:v>23</x:v>
      </x:c>
      <x:c r="J114" s="108" t="n">
        <x:v>416</x:v>
      </x:c>
      <x:c r="K114" s="108" t="n">
        <x:v>2011</x:v>
      </x:c>
      <x:c r="L114" s="108" t="n">
        <x:v>2019</x:v>
      </x:c>
    </x:row>
    <x:row r="115">
      <x:c r="A115" s="50" t="str">
        <x:v>shire(1).csv</x:v>
      </x:c>
      <x:c r="B115" s="50" t="str">
        <x:v>Shire PLC</x:v>
      </x:c>
      <x:c r="C115" s="50" t="str">
        <x:v>CTL-0288</x:v>
      </x:c>
      <x:c r="D115" s="108" t="n">
        <x:v>2013</x:v>
      </x:c>
      <x:c r="E115" s="108" t="n">
        <x:v>2014</x:v>
      </x:c>
      <x:c r="F115" s="108" t="n">
        <x:v>1</x:v>
      </x:c>
      <x:c r="G115" s="50" t="str">
        <x:v>Yes</x:v>
      </x:c>
      <x:c r="H115" s="50" t="str">
        <x:v>Inferred from observed earliest-priority-year range</x:v>
      </x:c>
      <x:c r="I115" s="108" t="n">
        <x:v>18</x:v>
      </x:c>
      <x:c r="J115" s="108" t="n">
        <x:v>245</x:v>
      </x:c>
      <x:c r="K115" s="108" t="n">
        <x:v>2011</x:v>
      </x:c>
      <x:c r="L115" s="108" t="n">
        <x:v>2019</x:v>
      </x:c>
    </x:row>
    <x:row r="116">
      <x:c r="A116" s="50" t="str">
        <x:v>shire(1).csv</x:v>
      </x:c>
      <x:c r="B116" s="50" t="str">
        <x:v>Shire PLC</x:v>
      </x:c>
      <x:c r="C116" s="50" t="str">
        <x:v>CTL-0288</x:v>
      </x:c>
      <x:c r="D116" s="108" t="n">
        <x:v>2013</x:v>
      </x:c>
      <x:c r="E116" s="108" t="n">
        <x:v>2015</x:v>
      </x:c>
      <x:c r="F116" s="108" t="n">
        <x:v>2</x:v>
      </x:c>
      <x:c r="G116" s="50" t="str">
        <x:v>Yes</x:v>
      </x:c>
      <x:c r="H116" s="50" t="str">
        <x:v>Inferred from observed earliest-priority-year range</x:v>
      </x:c>
      <x:c r="I116" s="108" t="n">
        <x:v>8</x:v>
      </x:c>
      <x:c r="J116" s="108" t="n">
        <x:v>20</x:v>
      </x:c>
      <x:c r="K116" s="108" t="n">
        <x:v>2011</x:v>
      </x:c>
      <x:c r="L116" s="108" t="n">
        <x:v>2019</x:v>
      </x:c>
    </x:row>
    <x:row r="117">
      <x:c r="A117" s="50" t="str">
        <x:v>shire(1).csv</x:v>
      </x:c>
      <x:c r="B117" s="50" t="str">
        <x:v>Shire PLC</x:v>
      </x:c>
      <x:c r="C117" s="50" t="str">
        <x:v>CTL-0288</x:v>
      </x:c>
      <x:c r="D117" s="108" t="n">
        <x:v>2013</x:v>
      </x:c>
      <x:c r="E117" s="108" t="n">
        <x:v>2016</x:v>
      </x:c>
      <x:c r="F117" s="108" t="n">
        <x:v>3</x:v>
      </x:c>
      <x:c r="G117" s="50" t="str">
        <x:v>Yes</x:v>
      </x:c>
      <x:c r="H117" s="50" t="str">
        <x:v>Inferred from observed earliest-priority-year range</x:v>
      </x:c>
      <x:c r="I117" s="108" t="n">
        <x:v>6</x:v>
      </x:c>
      <x:c r="J117" s="108" t="n">
        <x:v>22</x:v>
      </x:c>
      <x:c r="K117" s="108" t="n">
        <x:v>2011</x:v>
      </x:c>
      <x:c r="L117" s="108" t="n">
        <x:v>2019</x:v>
      </x:c>
    </x:row>
    <x:row r="118">
      <x:c r="A118" s="50" t="str">
        <x:v>shire(1).csv</x:v>
      </x:c>
      <x:c r="B118" s="50" t="str">
        <x:v>Shire PLC</x:v>
      </x:c>
      <x:c r="C118" s="50" t="str">
        <x:v>CTL-0288</x:v>
      </x:c>
      <x:c r="D118" s="108" t="n">
        <x:v>2013</x:v>
      </x:c>
      <x:c r="E118" s="108" t="n">
        <x:v>2017</x:v>
      </x:c>
      <x:c r="F118" s="108" t="n">
        <x:v>4</x:v>
      </x:c>
      <x:c r="G118" s="50" t="str">
        <x:v>No</x:v>
      </x:c>
      <x:c r="H118" s="50" t="str">
        <x:v>Inferred from observed earliest-priority-year range</x:v>
      </x:c>
      <x:c r="I118" s="108" t="n">
        <x:v>11</x:v>
      </x:c>
      <x:c r="J118" s="108" t="n">
        <x:v>11</x:v>
      </x:c>
      <x:c r="K118" s="108" t="n">
        <x:v>2011</x:v>
      </x:c>
      <x:c r="L118" s="108" t="n">
        <x:v>2019</x:v>
      </x:c>
    </x:row>
    <x:row r="119">
      <x:c r="A119" s="50" t="str">
        <x:v>shire(1).csv</x:v>
      </x:c>
      <x:c r="B119" s="50" t="str">
        <x:v>Shire PLC</x:v>
      </x:c>
      <x:c r="C119" s="50" t="str">
        <x:v>CTL-0288</x:v>
      </x:c>
      <x:c r="D119" s="108" t="n">
        <x:v>2013</x:v>
      </x:c>
      <x:c r="E119" s="108" t="n">
        <x:v>2018</x:v>
      </x:c>
      <x:c r="F119" s="108" t="n">
        <x:v>5</x:v>
      </x:c>
      <x:c r="G119" s="50" t="str">
        <x:v>No</x:v>
      </x:c>
      <x:c r="H119" s="50" t="str">
        <x:v>Inferred from observed earliest-priority-year range</x:v>
      </x:c>
      <x:c r="I119" s="108" t="n">
        <x:v>6</x:v>
      </x:c>
      <x:c r="J119" s="108" t="n">
        <x:v>12</x:v>
      </x:c>
      <x:c r="K119" s="108" t="n">
        <x:v>2011</x:v>
      </x:c>
      <x:c r="L119" s="108" t="n">
        <x:v>2019</x:v>
      </x:c>
    </x:row>
    <x:row r="120">
      <x:c r="A120" s="50" t="str">
        <x:v>shire(1).csv</x:v>
      </x:c>
      <x:c r="B120" s="50" t="str">
        <x:v>Shire PLC</x:v>
      </x:c>
      <x:c r="C120" s="50" t="str">
        <x:v>CTL-0288</x:v>
      </x:c>
      <x:c r="D120" s="108" t="n">
        <x:v>2013</x:v>
      </x:c>
      <x:c r="E120" s="108" t="n">
        <x:v>2019</x:v>
      </x:c>
      <x:c r="F120" s="108" t="n">
        <x:v>6</x:v>
      </x:c>
      <x:c r="G120" s="50" t="str">
        <x:v>No</x:v>
      </x:c>
      <x:c r="H120" s="50" t="str">
        <x:v>Inferred from observed earliest-priority-year range</x:v>
      </x:c>
      <x:c r="I120" s="108" t="n">
        <x:v>8</x:v>
      </x:c>
      <x:c r="J120" s="108" t="n">
        <x:v>29</x:v>
      </x:c>
      <x:c r="K120" s="108" t="n">
        <x:v>2011</x:v>
      </x:c>
      <x:c r="L120" s="108" t="n">
        <x:v>2019</x:v>
      </x:c>
    </x:row>
    <x:row r="121">
      <x:c r="A121" s="50" t="str">
        <x:v>TiGenix NV.csv</x:v>
      </x:c>
      <x:c r="B121" s="50" t="str">
        <x:v>TiGenix NV</x:v>
      </x:c>
      <x:c r="C121" s="50" t="str">
        <x:v>CTL-0202</x:v>
      </x:c>
      <x:c r="D121" s="108" t="n">
        <x:v>2015</x:v>
      </x:c>
      <x:c r="E121" s="108" t="n">
        <x:v>2011</x:v>
      </x:c>
      <x:c r="F121" s="108" t="n">
        <x:v>-4</x:v>
      </x:c>
      <x:c r="G121" s="50" t="str">
        <x:v>No</x:v>
      </x:c>
      <x:c r="H121" s="50" t="str">
        <x:v>Inferred from observed earliest-priority-year range</x:v>
      </x:c>
      <x:c r="I121" s="108" t="n">
        <x:v>1</x:v>
      </x:c>
      <x:c r="J121" s="108" t="n">
        <x:v>4</x:v>
      </x:c>
      <x:c r="K121" s="108" t="n">
        <x:v>2011</x:v>
      </x:c>
      <x:c r="L121" s="108" t="n">
        <x:v>2013</x:v>
      </x:c>
    </x:row>
    <x:row r="122">
      <x:c r="A122" s="50" t="str">
        <x:v>TiGenix NV.csv</x:v>
      </x:c>
      <x:c r="B122" s="50" t="str">
        <x:v>TiGenix NV</x:v>
      </x:c>
      <x:c r="C122" s="50" t="str">
        <x:v>CTL-0202</x:v>
      </x:c>
      <x:c r="D122" s="108" t="n">
        <x:v>2015</x:v>
      </x:c>
      <x:c r="E122" s="108" t="n">
        <x:v>2012</x:v>
      </x:c>
      <x:c r="F122" s="108" t="n">
        <x:v>-3</x:v>
      </x:c>
      <x:c r="G122" s="50" t="str">
        <x:v>Yes</x:v>
      </x:c>
      <x:c r="H122" s="50" t="str">
        <x:v>Inferred from observed earliest-priority-year range</x:v>
      </x:c>
      <x:c r="I122" s="108" t="n">
        <x:v>0</x:v>
      </x:c>
      <x:c r="J122" s="108" t="n">
        <x:v>0</x:v>
      </x:c>
      <x:c r="K122" s="108" t="n">
        <x:v>2011</x:v>
      </x:c>
      <x:c r="L122" s="108" t="n">
        <x:v>2013</x:v>
      </x:c>
    </x:row>
    <x:row r="123">
      <x:c r="A123" s="50" t="str">
        <x:v>TiGenix NV.csv</x:v>
      </x:c>
      <x:c r="B123" s="50" t="str">
        <x:v>TiGenix NV</x:v>
      </x:c>
      <x:c r="C123" s="50" t="str">
        <x:v>CTL-0202</x:v>
      </x:c>
      <x:c r="D123" s="108" t="n">
        <x:v>2015</x:v>
      </x:c>
      <x:c r="E123" s="108" t="n">
        <x:v>2013</x:v>
      </x:c>
      <x:c r="F123" s="108" t="n">
        <x:v>-2</x:v>
      </x:c>
      <x:c r="G123" s="50" t="str">
        <x:v>Yes</x:v>
      </x:c>
      <x:c r="H123" s="50" t="str">
        <x:v>Inferred from observed earliest-priority-year range</x:v>
      </x:c>
      <x:c r="I123" s="108" t="n">
        <x:v>1</x:v>
      </x:c>
      <x:c r="J123" s="108" t="n">
        <x:v>1</x:v>
      </x:c>
      <x:c r="K123" s="108" t="n">
        <x:v>2011</x:v>
      </x:c>
      <x:c r="L123" s="108" t="n">
        <x:v>2013</x:v>
      </x:c>
    </x:row>
    <x:row r="124">
      <x:c r="A124" s="50" t="str">
        <x:v>UCB SA.csv</x:v>
      </x:c>
      <x:c r="B124" s="50" t="str">
        <x:v>UCB SA</x:v>
      </x:c>
      <x:c r="C124" s="50" t="str">
        <x:v>CTL-0005</x:v>
      </x:c>
      <x:c r="D124" s="108" t="n">
        <x:v>2020</x:v>
      </x:c>
      <x:c r="E124" s="108" t="n">
        <x:v>2011</x:v>
      </x:c>
      <x:c r="F124" s="108" t="n">
        <x:v>-9</x:v>
      </x:c>
      <x:c r="G124" s="50" t="str">
        <x:v>No</x:v>
      </x:c>
      <x:c r="H124" s="50" t="str">
        <x:v>Inferred from observed earliest-priority-year range</x:v>
      </x:c>
      <x:c r="I124" s="108" t="n">
        <x:v>13</x:v>
      </x:c>
      <x:c r="J124" s="108" t="n">
        <x:v>30</x:v>
      </x:c>
      <x:c r="K124" s="108" t="n">
        <x:v>2011</x:v>
      </x:c>
      <x:c r="L124" s="108" t="n">
        <x:v>2024</x:v>
      </x:c>
    </x:row>
    <x:row r="125">
      <x:c r="A125" s="50" t="str">
        <x:v>UCB SA.csv</x:v>
      </x:c>
      <x:c r="B125" s="50" t="str">
        <x:v>UCB SA</x:v>
      </x:c>
      <x:c r="C125" s="50" t="str">
        <x:v>CTL-0005</x:v>
      </x:c>
      <x:c r="D125" s="108" t="n">
        <x:v>2020</x:v>
      </x:c>
      <x:c r="E125" s="108" t="n">
        <x:v>2012</x:v>
      </x:c>
      <x:c r="F125" s="108" t="n">
        <x:v>-8</x:v>
      </x:c>
      <x:c r="G125" s="50" t="str">
        <x:v>No</x:v>
      </x:c>
      <x:c r="H125" s="50" t="str">
        <x:v>Inferred from observed earliest-priority-year range</x:v>
      </x:c>
      <x:c r="I125" s="108" t="n">
        <x:v>24</x:v>
      </x:c>
      <x:c r="J125" s="108" t="n">
        <x:v>118</x:v>
      </x:c>
      <x:c r="K125" s="108" t="n">
        <x:v>2011</x:v>
      </x:c>
      <x:c r="L125" s="108" t="n">
        <x:v>2024</x:v>
      </x:c>
    </x:row>
    <x:row r="126">
      <x:c r="A126" s="50" t="str">
        <x:v>UCB SA.csv</x:v>
      </x:c>
      <x:c r="B126" s="50" t="str">
        <x:v>UCB SA</x:v>
      </x:c>
      <x:c r="C126" s="50" t="str">
        <x:v>CTL-0005</x:v>
      </x:c>
      <x:c r="D126" s="108" t="n">
        <x:v>2020</x:v>
      </x:c>
      <x:c r="E126" s="108" t="n">
        <x:v>2013</x:v>
      </x:c>
      <x:c r="F126" s="108" t="n">
        <x:v>-7</x:v>
      </x:c>
      <x:c r="G126" s="50" t="str">
        <x:v>No</x:v>
      </x:c>
      <x:c r="H126" s="50" t="str">
        <x:v>Inferred from observed earliest-priority-year range</x:v>
      </x:c>
      <x:c r="I126" s="108" t="n">
        <x:v>34</x:v>
      </x:c>
      <x:c r="J126" s="108" t="n">
        <x:v>13</x:v>
      </x:c>
      <x:c r="K126" s="108" t="n">
        <x:v>2011</x:v>
      </x:c>
      <x:c r="L126" s="108" t="n">
        <x:v>2024</x:v>
      </x:c>
    </x:row>
    <x:row r="127">
      <x:c r="A127" s="50" t="str">
        <x:v>UCB SA.csv</x:v>
      </x:c>
      <x:c r="B127" s="50" t="str">
        <x:v>UCB SA</x:v>
      </x:c>
      <x:c r="C127" s="50" t="str">
        <x:v>CTL-0005</x:v>
      </x:c>
      <x:c r="D127" s="108" t="n">
        <x:v>2020</x:v>
      </x:c>
      <x:c r="E127" s="108" t="n">
        <x:v>2014</x:v>
      </x:c>
      <x:c r="F127" s="108" t="n">
        <x:v>-6</x:v>
      </x:c>
      <x:c r="G127" s="50" t="str">
        <x:v>No</x:v>
      </x:c>
      <x:c r="H127" s="50" t="str">
        <x:v>Inferred from observed earliest-priority-year range</x:v>
      </x:c>
      <x:c r="I127" s="108" t="n">
        <x:v>24</x:v>
      </x:c>
      <x:c r="J127" s="108" t="n">
        <x:v>41</x:v>
      </x:c>
      <x:c r="K127" s="108" t="n">
        <x:v>2011</x:v>
      </x:c>
      <x:c r="L127" s="108" t="n">
        <x:v>2024</x:v>
      </x:c>
    </x:row>
    <x:row r="128">
      <x:c r="A128" s="50" t="str">
        <x:v>UCB SA.csv</x:v>
      </x:c>
      <x:c r="B128" s="50" t="str">
        <x:v>UCB SA</x:v>
      </x:c>
      <x:c r="C128" s="50" t="str">
        <x:v>CTL-0005</x:v>
      </x:c>
      <x:c r="D128" s="108" t="n">
        <x:v>2020</x:v>
      </x:c>
      <x:c r="E128" s="108" t="n">
        <x:v>2015</x:v>
      </x:c>
      <x:c r="F128" s="108" t="n">
        <x:v>-5</x:v>
      </x:c>
      <x:c r="G128" s="50" t="str">
        <x:v>No</x:v>
      </x:c>
      <x:c r="H128" s="50" t="str">
        <x:v>Inferred from observed earliest-priority-year range</x:v>
      </x:c>
      <x:c r="I128" s="108" t="n">
        <x:v>42</x:v>
      </x:c>
      <x:c r="J128" s="108" t="n">
        <x:v>71</x:v>
      </x:c>
      <x:c r="K128" s="108" t="n">
        <x:v>2011</x:v>
      </x:c>
      <x:c r="L128" s="108" t="n">
        <x:v>2024</x:v>
      </x:c>
    </x:row>
    <x:row r="129">
      <x:c r="A129" s="50" t="str">
        <x:v>UCB SA.csv</x:v>
      </x:c>
      <x:c r="B129" s="50" t="str">
        <x:v>UCB SA</x:v>
      </x:c>
      <x:c r="C129" s="50" t="str">
        <x:v>CTL-0005</x:v>
      </x:c>
      <x:c r="D129" s="108" t="n">
        <x:v>2020</x:v>
      </x:c>
      <x:c r="E129" s="108" t="n">
        <x:v>2016</x:v>
      </x:c>
      <x:c r="F129" s="108" t="n">
        <x:v>-4</x:v>
      </x:c>
      <x:c r="G129" s="50" t="str">
        <x:v>No</x:v>
      </x:c>
      <x:c r="H129" s="50" t="str">
        <x:v>Inferred from observed earliest-priority-year range</x:v>
      </x:c>
      <x:c r="I129" s="108" t="n">
        <x:v>26</x:v>
      </x:c>
      <x:c r="J129" s="108" t="n">
        <x:v>13</x:v>
      </x:c>
      <x:c r="K129" s="108" t="n">
        <x:v>2011</x:v>
      </x:c>
      <x:c r="L129" s="108" t="n">
        <x:v>2024</x:v>
      </x:c>
    </x:row>
    <x:row r="130">
      <x:c r="A130" s="50" t="str">
        <x:v>UCB SA.csv</x:v>
      </x:c>
      <x:c r="B130" s="50" t="str">
        <x:v>UCB SA</x:v>
      </x:c>
      <x:c r="C130" s="50" t="str">
        <x:v>CTL-0005</x:v>
      </x:c>
      <x:c r="D130" s="108" t="n">
        <x:v>2020</x:v>
      </x:c>
      <x:c r="E130" s="108" t="n">
        <x:v>2017</x:v>
      </x:c>
      <x:c r="F130" s="108" t="n">
        <x:v>-3</x:v>
      </x:c>
      <x:c r="G130" s="50" t="str">
        <x:v>Yes</x:v>
      </x:c>
      <x:c r="H130" s="50" t="str">
        <x:v>Inferred from observed earliest-priority-year range</x:v>
      </x:c>
      <x:c r="I130" s="108" t="n">
        <x:v>27</x:v>
      </x:c>
      <x:c r="J130" s="108" t="n">
        <x:v>107</x:v>
      </x:c>
      <x:c r="K130" s="108" t="n">
        <x:v>2011</x:v>
      </x:c>
      <x:c r="L130" s="108" t="n">
        <x:v>2024</x:v>
      </x:c>
    </x:row>
    <x:row r="131">
      <x:c r="A131" s="50" t="str">
        <x:v>UCB SA.csv</x:v>
      </x:c>
      <x:c r="B131" s="50" t="str">
        <x:v>UCB SA</x:v>
      </x:c>
      <x:c r="C131" s="50" t="str">
        <x:v>CTL-0005</x:v>
      </x:c>
      <x:c r="D131" s="108" t="n">
        <x:v>2020</x:v>
      </x:c>
      <x:c r="E131" s="108" t="n">
        <x:v>2018</x:v>
      </x:c>
      <x:c r="F131" s="108" t="n">
        <x:v>-2</x:v>
      </x:c>
      <x:c r="G131" s="50" t="str">
        <x:v>Yes</x:v>
      </x:c>
      <x:c r="H131" s="50" t="str">
        <x:v>Inferred from observed earliest-priority-year range</x:v>
      </x:c>
      <x:c r="I131" s="108" t="n">
        <x:v>15</x:v>
      </x:c>
      <x:c r="J131" s="108" t="n">
        <x:v>5</x:v>
      </x:c>
      <x:c r="K131" s="108" t="n">
        <x:v>2011</x:v>
      </x:c>
      <x:c r="L131" s="108" t="n">
        <x:v>2024</x:v>
      </x:c>
    </x:row>
    <x:row r="132">
      <x:c r="A132" s="50" t="str">
        <x:v>UCB SA.csv</x:v>
      </x:c>
      <x:c r="B132" s="50" t="str">
        <x:v>UCB SA</x:v>
      </x:c>
      <x:c r="C132" s="50" t="str">
        <x:v>CTL-0005</x:v>
      </x:c>
      <x:c r="D132" s="108" t="n">
        <x:v>2020</x:v>
      </x:c>
      <x:c r="E132" s="108" t="n">
        <x:v>2019</x:v>
      </x:c>
      <x:c r="F132" s="108" t="n">
        <x:v>-1</x:v>
      </x:c>
      <x:c r="G132" s="50" t="str">
        <x:v>Yes</x:v>
      </x:c>
      <x:c r="H132" s="50" t="str">
        <x:v>Inferred from observed earliest-priority-year range</x:v>
      </x:c>
      <x:c r="I132" s="108" t="n">
        <x:v>18</x:v>
      </x:c>
      <x:c r="J132" s="108" t="n">
        <x:v>26</x:v>
      </x:c>
      <x:c r="K132" s="108" t="n">
        <x:v>2011</x:v>
      </x:c>
      <x:c r="L132" s="108" t="n">
        <x:v>2024</x:v>
      </x:c>
    </x:row>
    <x:row r="133">
      <x:c r="A133" s="50" t="str">
        <x:v>UCB SA.csv</x:v>
      </x:c>
      <x:c r="B133" s="50" t="str">
        <x:v>UCB SA</x:v>
      </x:c>
      <x:c r="C133" s="50" t="str">
        <x:v>CTL-0005</x:v>
      </x:c>
      <x:c r="D133" s="108" t="n">
        <x:v>2020</x:v>
      </x:c>
      <x:c r="E133" s="108" t="n">
        <x:v>2020</x:v>
      </x:c>
      <x:c r="F133" s="108" t="n">
        <x:v>0</x:v>
      </x:c>
      <x:c r="G133" s="50" t="str">
        <x:v>Yes</x:v>
      </x:c>
      <x:c r="H133" s="50" t="str">
        <x:v>Inferred from observed earliest-priority-year range</x:v>
      </x:c>
      <x:c r="I133" s="108" t="n">
        <x:v>25</x:v>
      </x:c>
      <x:c r="J133" s="108" t="n">
        <x:v>7</x:v>
      </x:c>
      <x:c r="K133" s="108" t="n">
        <x:v>2011</x:v>
      </x:c>
      <x:c r="L133" s="108" t="n">
        <x:v>2024</x:v>
      </x:c>
    </x:row>
    <x:row r="134">
      <x:c r="A134" s="50" t="str">
        <x:v>UCB SA.csv</x:v>
      </x:c>
      <x:c r="B134" s="50" t="str">
        <x:v>UCB SA</x:v>
      </x:c>
      <x:c r="C134" s="50" t="str">
        <x:v>CTL-0005</x:v>
      </x:c>
      <x:c r="D134" s="108" t="n">
        <x:v>2020</x:v>
      </x:c>
      <x:c r="E134" s="108" t="n">
        <x:v>2021</x:v>
      </x:c>
      <x:c r="F134" s="108" t="n">
        <x:v>1</x:v>
      </x:c>
      <x:c r="G134" s="50" t="str">
        <x:v>Yes</x:v>
      </x:c>
      <x:c r="H134" s="50" t="str">
        <x:v>Inferred from observed earliest-priority-year range</x:v>
      </x:c>
      <x:c r="I134" s="108" t="n">
        <x:v>17</x:v>
      </x:c>
      <x:c r="J134" s="108" t="n">
        <x:v>2</x:v>
      </x:c>
      <x:c r="K134" s="108" t="n">
        <x:v>2011</x:v>
      </x:c>
      <x:c r="L134" s="108" t="n">
        <x:v>2024</x:v>
      </x:c>
    </x:row>
    <x:row r="135">
      <x:c r="A135" s="50" t="str">
        <x:v>UCB SA.csv</x:v>
      </x:c>
      <x:c r="B135" s="50" t="str">
        <x:v>UCB SA</x:v>
      </x:c>
      <x:c r="C135" s="50" t="str">
        <x:v>CTL-0005</x:v>
      </x:c>
      <x:c r="D135" s="108" t="n">
        <x:v>2020</x:v>
      </x:c>
      <x:c r="E135" s="108" t="n">
        <x:v>2022</x:v>
      </x:c>
      <x:c r="F135" s="108" t="n">
        <x:v>2</x:v>
      </x:c>
      <x:c r="G135" s="50" t="str">
        <x:v>Yes</x:v>
      </x:c>
      <x:c r="H135" s="50" t="str">
        <x:v>Inferred from observed earliest-priority-year range</x:v>
      </x:c>
      <x:c r="I135" s="108" t="n">
        <x:v>5</x:v>
      </x:c>
      <x:c r="J135" s="108" t="n">
        <x:v>0</x:v>
      </x:c>
      <x:c r="K135" s="108" t="n">
        <x:v>2011</x:v>
      </x:c>
      <x:c r="L135" s="108" t="n">
        <x:v>2024</x:v>
      </x:c>
    </x:row>
    <x:row r="136">
      <x:c r="A136" s="50" t="str">
        <x:v>UCB SA.csv</x:v>
      </x:c>
      <x:c r="B136" s="50" t="str">
        <x:v>UCB SA</x:v>
      </x:c>
      <x:c r="C136" s="50" t="str">
        <x:v>CTL-0005</x:v>
      </x:c>
      <x:c r="D136" s="108" t="n">
        <x:v>2020</x:v>
      </x:c>
      <x:c r="E136" s="108" t="n">
        <x:v>2023</x:v>
      </x:c>
      <x:c r="F136" s="108" t="n">
        <x:v>3</x:v>
      </x:c>
      <x:c r="G136" s="50" t="str">
        <x:v>Yes</x:v>
      </x:c>
      <x:c r="H136" s="50" t="str">
        <x:v>Inferred from observed earliest-priority-year range</x:v>
      </x:c>
      <x:c r="I136" s="108" t="n">
        <x:v>0</x:v>
      </x:c>
      <x:c r="J136" s="108" t="n">
        <x:v>0</x:v>
      </x:c>
      <x:c r="K136" s="108" t="n">
        <x:v>2011</x:v>
      </x:c>
      <x:c r="L136" s="108" t="n">
        <x:v>2024</x:v>
      </x:c>
    </x:row>
    <x:row r="137">
      <x:c r="A137" s="50" t="str">
        <x:v>UCB SA.csv</x:v>
      </x:c>
      <x:c r="B137" s="50" t="str">
        <x:v>UCB SA</x:v>
      </x:c>
      <x:c r="C137" s="50" t="str">
        <x:v>CTL-0005</x:v>
      </x:c>
      <x:c r="D137" s="108" t="n">
        <x:v>2020</x:v>
      </x:c>
      <x:c r="E137" s="108" t="n">
        <x:v>2024</x:v>
      </x:c>
      <x:c r="F137" s="108" t="n">
        <x:v>4</x:v>
      </x:c>
      <x:c r="G137" s="50" t="str">
        <x:v>No</x:v>
      </x:c>
      <x:c r="H137" s="50" t="str">
        <x:v>Inferred from observed earliest-priority-year range</x:v>
      </x:c>
      <x:c r="I137" s="108" t="n">
        <x:v>1</x:v>
      </x:c>
      <x:c r="J137" s="108" t="n">
        <x:v>0</x:v>
      </x:c>
      <x:c r="K137" s="108" t="n">
        <x:v>2011</x:v>
      </x:c>
      <x:c r="L137" s="108" t="n">
        <x:v>2024</x:v>
      </x:c>
    </x:row>
    <x:row r="138">
      <x:c r="A138" s="50" t="str">
        <x:v>USV Pvt Ltd.csv</x:v>
      </x:c>
      <x:c r="B138" s="50" t="str">
        <x:v>USV Pvt Ltd</x:v>
      </x:c>
      <x:c r="C138" s="50" t="str">
        <x:v>CTL-0096</x:v>
      </x:c>
      <x:c r="D138" s="108" t="n">
        <x:v>2018</x:v>
      </x:c>
      <x:c r="E138" s="108" t="n">
        <x:v>2011</x:v>
      </x:c>
      <x:c r="F138" s="108" t="n">
        <x:v>-7</x:v>
      </x:c>
      <x:c r="G138" s="50" t="str">
        <x:v>No</x:v>
      </x:c>
      <x:c r="H138" s="50" t="str">
        <x:v>Inferred from observed earliest-priority-year range</x:v>
      </x:c>
      <x:c r="I138" s="108" t="n">
        <x:v>2</x:v>
      </x:c>
      <x:c r="J138" s="108" t="n">
        <x:v>0</x:v>
      </x:c>
      <x:c r="K138" s="108" t="n">
        <x:v>2011</x:v>
      </x:c>
      <x:c r="L138" s="108" t="n">
        <x:v>2020</x:v>
      </x:c>
    </x:row>
    <x:row r="139">
      <x:c r="A139" s="50" t="str">
        <x:v>USV Pvt Ltd.csv</x:v>
      </x:c>
      <x:c r="B139" s="50" t="str">
        <x:v>USV Pvt Ltd</x:v>
      </x:c>
      <x:c r="C139" s="50" t="str">
        <x:v>CTL-0096</x:v>
      </x:c>
      <x:c r="D139" s="108" t="n">
        <x:v>2018</x:v>
      </x:c>
      <x:c r="E139" s="108" t="n">
        <x:v>2012</x:v>
      </x:c>
      <x:c r="F139" s="108" t="n">
        <x:v>-6</x:v>
      </x:c>
      <x:c r="G139" s="50" t="str">
        <x:v>No</x:v>
      </x:c>
      <x:c r="H139" s="50" t="str">
        <x:v>Inferred from observed earliest-priority-year range</x:v>
      </x:c>
      <x:c r="I139" s="108" t="n">
        <x:v>0</x:v>
      </x:c>
      <x:c r="J139" s="108" t="n">
        <x:v>0</x:v>
      </x:c>
      <x:c r="K139" s="108" t="n">
        <x:v>2011</x:v>
      </x:c>
      <x:c r="L139" s="108" t="n">
        <x:v>2020</x:v>
      </x:c>
    </x:row>
    <x:row r="140">
      <x:c r="A140" s="50" t="str">
        <x:v>USV Pvt Ltd.csv</x:v>
      </x:c>
      <x:c r="B140" s="50" t="str">
        <x:v>USV Pvt Ltd</x:v>
      </x:c>
      <x:c r="C140" s="50" t="str">
        <x:v>CTL-0096</x:v>
      </x:c>
      <x:c r="D140" s="108" t="n">
        <x:v>2018</x:v>
      </x:c>
      <x:c r="E140" s="108" t="n">
        <x:v>2013</x:v>
      </x:c>
      <x:c r="F140" s="108" t="n">
        <x:v>-5</x:v>
      </x:c>
      <x:c r="G140" s="50" t="str">
        <x:v>No</x:v>
      </x:c>
      <x:c r="H140" s="50" t="str">
        <x:v>Inferred from observed earliest-priority-year range</x:v>
      </x:c>
      <x:c r="I140" s="108" t="n">
        <x:v>1</x:v>
      </x:c>
      <x:c r="J140" s="108" t="n">
        <x:v>0</x:v>
      </x:c>
      <x:c r="K140" s="108" t="n">
        <x:v>2011</x:v>
      </x:c>
      <x:c r="L140" s="108" t="n">
        <x:v>2020</x:v>
      </x:c>
    </x:row>
    <x:row r="141">
      <x:c r="A141" s="50" t="str">
        <x:v>USV Pvt Ltd.csv</x:v>
      </x:c>
      <x:c r="B141" s="50" t="str">
        <x:v>USV Pvt Ltd</x:v>
      </x:c>
      <x:c r="C141" s="50" t="str">
        <x:v>CTL-0096</x:v>
      </x:c>
      <x:c r="D141" s="108" t="n">
        <x:v>2018</x:v>
      </x:c>
      <x:c r="E141" s="108" t="n">
        <x:v>2014</x:v>
      </x:c>
      <x:c r="F141" s="108" t="n">
        <x:v>-4</x:v>
      </x:c>
      <x:c r="G141" s="50" t="str">
        <x:v>No</x:v>
      </x:c>
      <x:c r="H141" s="50" t="str">
        <x:v>Inferred from observed earliest-priority-year range</x:v>
      </x:c>
      <x:c r="I141" s="108" t="n">
        <x:v>0</x:v>
      </x:c>
      <x:c r="J141" s="108" t="n">
        <x:v>0</x:v>
      </x:c>
      <x:c r="K141" s="108" t="n">
        <x:v>2011</x:v>
      </x:c>
      <x:c r="L141" s="108" t="n">
        <x:v>2020</x:v>
      </x:c>
    </x:row>
    <x:row r="142">
      <x:c r="A142" s="50" t="str">
        <x:v>USV Pvt Ltd.csv</x:v>
      </x:c>
      <x:c r="B142" s="50" t="str">
        <x:v>USV Pvt Ltd</x:v>
      </x:c>
      <x:c r="C142" s="50" t="str">
        <x:v>CTL-0096</x:v>
      </x:c>
      <x:c r="D142" s="108" t="n">
        <x:v>2018</x:v>
      </x:c>
      <x:c r="E142" s="108" t="n">
        <x:v>2015</x:v>
      </x:c>
      <x:c r="F142" s="108" t="n">
        <x:v>-3</x:v>
      </x:c>
      <x:c r="G142" s="50" t="str">
        <x:v>Yes</x:v>
      </x:c>
      <x:c r="H142" s="50" t="str">
        <x:v>Inferred from observed earliest-priority-year range</x:v>
      </x:c>
      <x:c r="I142" s="108" t="n">
        <x:v>0</x:v>
      </x:c>
      <x:c r="J142" s="108" t="n">
        <x:v>0</x:v>
      </x:c>
      <x:c r="K142" s="108" t="n">
        <x:v>2011</x:v>
      </x:c>
      <x:c r="L142" s="108" t="n">
        <x:v>2020</x:v>
      </x:c>
    </x:row>
    <x:row r="143">
      <x:c r="A143" s="50" t="str">
        <x:v>USV Pvt Ltd.csv</x:v>
      </x:c>
      <x:c r="B143" s="50" t="str">
        <x:v>USV Pvt Ltd</x:v>
      </x:c>
      <x:c r="C143" s="50" t="str">
        <x:v>CTL-0096</x:v>
      </x:c>
      <x:c r="D143" s="108" t="n">
        <x:v>2018</x:v>
      </x:c>
      <x:c r="E143" s="108" t="n">
        <x:v>2016</x:v>
      </x:c>
      <x:c r="F143" s="108" t="n">
        <x:v>-2</x:v>
      </x:c>
      <x:c r="G143" s="50" t="str">
        <x:v>Yes</x:v>
      </x:c>
      <x:c r="H143" s="50" t="str">
        <x:v>Inferred from observed earliest-priority-year range</x:v>
      </x:c>
      <x:c r="I143" s="108" t="n">
        <x:v>0</x:v>
      </x:c>
      <x:c r="J143" s="108" t="n">
        <x:v>0</x:v>
      </x:c>
      <x:c r="K143" s="108" t="n">
        <x:v>2011</x:v>
      </x:c>
      <x:c r="L143" s="108" t="n">
        <x:v>2020</x:v>
      </x:c>
    </x:row>
    <x:row r="144">
      <x:c r="A144" s="50" t="str">
        <x:v>USV Pvt Ltd.csv</x:v>
      </x:c>
      <x:c r="B144" s="50" t="str">
        <x:v>USV Pvt Ltd</x:v>
      </x:c>
      <x:c r="C144" s="50" t="str">
        <x:v>CTL-0096</x:v>
      </x:c>
      <x:c r="D144" s="108" t="n">
        <x:v>2018</x:v>
      </x:c>
      <x:c r="E144" s="108" t="n">
        <x:v>2017</x:v>
      </x:c>
      <x:c r="F144" s="108" t="n">
        <x:v>-1</x:v>
      </x:c>
      <x:c r="G144" s="50" t="str">
        <x:v>Yes</x:v>
      </x:c>
      <x:c r="H144" s="50" t="str">
        <x:v>Inferred from observed earliest-priority-year range</x:v>
      </x:c>
      <x:c r="I144" s="108" t="n">
        <x:v>0</x:v>
      </x:c>
      <x:c r="J144" s="108" t="n">
        <x:v>0</x:v>
      </x:c>
      <x:c r="K144" s="108" t="n">
        <x:v>2011</x:v>
      </x:c>
      <x:c r="L144" s="108" t="n">
        <x:v>2020</x:v>
      </x:c>
    </x:row>
    <x:row r="145">
      <x:c r="A145" s="50" t="str">
        <x:v>USV Pvt Ltd.csv</x:v>
      </x:c>
      <x:c r="B145" s="50" t="str">
        <x:v>USV Pvt Ltd</x:v>
      </x:c>
      <x:c r="C145" s="50" t="str">
        <x:v>CTL-0096</x:v>
      </x:c>
      <x:c r="D145" s="108" t="n">
        <x:v>2018</x:v>
      </x:c>
      <x:c r="E145" s="108" t="n">
        <x:v>2018</x:v>
      </x:c>
      <x:c r="F145" s="108" t="n">
        <x:v>0</x:v>
      </x:c>
      <x:c r="G145" s="50" t="str">
        <x:v>Yes</x:v>
      </x:c>
      <x:c r="H145" s="50" t="str">
        <x:v>Inferred from observed earliest-priority-year range</x:v>
      </x:c>
      <x:c r="I145" s="108" t="n">
        <x:v>1</x:v>
      </x:c>
      <x:c r="J145" s="108" t="n">
        <x:v>0</x:v>
      </x:c>
      <x:c r="K145" s="108" t="n">
        <x:v>2011</x:v>
      </x:c>
      <x:c r="L145" s="108" t="n">
        <x:v>2020</x:v>
      </x:c>
    </x:row>
    <x:row r="146">
      <x:c r="A146" s="50" t="str">
        <x:v>USV Pvt Ltd.csv</x:v>
      </x:c>
      <x:c r="B146" s="50" t="str">
        <x:v>USV Pvt Ltd</x:v>
      </x:c>
      <x:c r="C146" s="50" t="str">
        <x:v>CTL-0096</x:v>
      </x:c>
      <x:c r="D146" s="108" t="n">
        <x:v>2018</x:v>
      </x:c>
      <x:c r="E146" s="108" t="n">
        <x:v>2019</x:v>
      </x:c>
      <x:c r="F146" s="108" t="n">
        <x:v>1</x:v>
      </x:c>
      <x:c r="G146" s="50" t="str">
        <x:v>Yes</x:v>
      </x:c>
      <x:c r="H146" s="50" t="str">
        <x:v>Inferred from observed earliest-priority-year range</x:v>
      </x:c>
      <x:c r="I146" s="108" t="n">
        <x:v>0</x:v>
      </x:c>
      <x:c r="J146" s="108" t="n">
        <x:v>0</x:v>
      </x:c>
      <x:c r="K146" s="108" t="n">
        <x:v>2011</x:v>
      </x:c>
      <x:c r="L146" s="108" t="n">
        <x:v>2020</x:v>
      </x:c>
    </x:row>
    <x:row r="147">
      <x:c r="A147" s="50" t="str">
        <x:v>USV Pvt Ltd.csv</x:v>
      </x:c>
      <x:c r="B147" s="50" t="str">
        <x:v>USV Pvt Ltd</x:v>
      </x:c>
      <x:c r="C147" s="50" t="str">
        <x:v>CTL-0096</x:v>
      </x:c>
      <x:c r="D147" s="108" t="n">
        <x:v>2018</x:v>
      </x:c>
      <x:c r="E147" s="108" t="n">
        <x:v>2020</x:v>
      </x:c>
      <x:c r="F147" s="108" t="n">
        <x:v>2</x:v>
      </x:c>
      <x:c r="G147" s="50" t="str">
        <x:v>Yes</x:v>
      </x:c>
      <x:c r="H147" s="50" t="str">
        <x:v>Inferred from observed earliest-priority-year range</x:v>
      </x:c>
      <x:c r="I147" s="108" t="n">
        <x:v>1</x:v>
      </x:c>
      <x:c r="J147" s="108" t="n">
        <x:v>1</x:v>
      </x:c>
      <x:c r="K147" s="108" t="n">
        <x:v>2011</x:v>
      </x:c>
      <x:c r="L147" s="108" t="n">
        <x:v>2020</x:v>
      </x:c>
    </x:row>
    <x:row r="148">
      <x:c r="A148" s="50" t="str">
        <x:v>Vaxart Inc..csv</x:v>
      </x:c>
      <x:c r="B148" s="50" t="str">
        <x:v>Vaxart Inc.</x:v>
      </x:c>
      <x:c r="C148" s="50" t="str">
        <x:v>CTL-0107</x:v>
      </x:c>
      <x:c r="D148" s="108" t="n">
        <x:v>2018</x:v>
      </x:c>
      <x:c r="E148" s="108" t="n">
        <x:v>2014</x:v>
      </x:c>
      <x:c r="F148" s="108" t="n">
        <x:v>-4</x:v>
      </x:c>
      <x:c r="G148" s="50" t="str">
        <x:v>No</x:v>
      </x:c>
      <x:c r="H148" s="50" t="str">
        <x:v>Inferred from observed earliest-priority-year range</x:v>
      </x:c>
      <x:c r="I148" s="108" t="n">
        <x:v>2</x:v>
      </x:c>
      <x:c r="J148" s="108" t="n">
        <x:v>1</x:v>
      </x:c>
      <x:c r="K148" s="108" t="n">
        <x:v>2014</x:v>
      </x:c>
      <x:c r="L148" s="108" t="n">
        <x:v>2021</x:v>
      </x:c>
    </x:row>
    <x:row r="149">
      <x:c r="A149" s="50" t="str">
        <x:v>Vaxart Inc..csv</x:v>
      </x:c>
      <x:c r="B149" s="50" t="str">
        <x:v>Vaxart Inc.</x:v>
      </x:c>
      <x:c r="C149" s="50" t="str">
        <x:v>CTL-0107</x:v>
      </x:c>
      <x:c r="D149" s="108" t="n">
        <x:v>2018</x:v>
      </x:c>
      <x:c r="E149" s="108" t="n">
        <x:v>2015</x:v>
      </x:c>
      <x:c r="F149" s="108" t="n">
        <x:v>-3</x:v>
      </x:c>
      <x:c r="G149" s="50" t="str">
        <x:v>Yes</x:v>
      </x:c>
      <x:c r="H149" s="50" t="str">
        <x:v>Inferred from observed earliest-priority-year range</x:v>
      </x:c>
      <x:c r="I149" s="108" t="n">
        <x:v>1</x:v>
      </x:c>
      <x:c r="J149" s="108" t="n">
        <x:v>0</x:v>
      </x:c>
      <x:c r="K149" s="108" t="n">
        <x:v>2014</x:v>
      </x:c>
      <x:c r="L149" s="108" t="n">
        <x:v>2021</x:v>
      </x:c>
    </x:row>
    <x:row r="150">
      <x:c r="A150" s="50" t="str">
        <x:v>Vaxart Inc..csv</x:v>
      </x:c>
      <x:c r="B150" s="50" t="str">
        <x:v>Vaxart Inc.</x:v>
      </x:c>
      <x:c r="C150" s="50" t="str">
        <x:v>CTL-0107</x:v>
      </x:c>
      <x:c r="D150" s="108" t="n">
        <x:v>2018</x:v>
      </x:c>
      <x:c r="E150" s="108" t="n">
        <x:v>2016</x:v>
      </x:c>
      <x:c r="F150" s="108" t="n">
        <x:v>-2</x:v>
      </x:c>
      <x:c r="G150" s="50" t="str">
        <x:v>Yes</x:v>
      </x:c>
      <x:c r="H150" s="50" t="str">
        <x:v>Inferred from observed earliest-priority-year range</x:v>
      </x:c>
      <x:c r="I150" s="108" t="n">
        <x:v>0</x:v>
      </x:c>
      <x:c r="J150" s="108" t="n">
        <x:v>0</x:v>
      </x:c>
      <x:c r="K150" s="108" t="n">
        <x:v>2014</x:v>
      </x:c>
      <x:c r="L150" s="108" t="n">
        <x:v>2021</x:v>
      </x:c>
    </x:row>
    <x:row r="151">
      <x:c r="A151" s="50" t="str">
        <x:v>Vaxart Inc..csv</x:v>
      </x:c>
      <x:c r="B151" s="50" t="str">
        <x:v>Vaxart Inc.</x:v>
      </x:c>
      <x:c r="C151" s="50" t="str">
        <x:v>CTL-0107</x:v>
      </x:c>
      <x:c r="D151" s="108" t="n">
        <x:v>2018</x:v>
      </x:c>
      <x:c r="E151" s="108" t="n">
        <x:v>2017</x:v>
      </x:c>
      <x:c r="F151" s="108" t="n">
        <x:v>-1</x:v>
      </x:c>
      <x:c r="G151" s="50" t="str">
        <x:v>Yes</x:v>
      </x:c>
      <x:c r="H151" s="50" t="str">
        <x:v>Inferred from observed earliest-priority-year range</x:v>
      </x:c>
      <x:c r="I151" s="108" t="n">
        <x:v>0</x:v>
      </x:c>
      <x:c r="J151" s="108" t="n">
        <x:v>0</x:v>
      </x:c>
      <x:c r="K151" s="108" t="n">
        <x:v>2014</x:v>
      </x:c>
      <x:c r="L151" s="108" t="n">
        <x:v>2021</x:v>
      </x:c>
    </x:row>
    <x:row r="152">
      <x:c r="A152" s="50" t="str">
        <x:v>Vaxart Inc..csv</x:v>
      </x:c>
      <x:c r="B152" s="50" t="str">
        <x:v>Vaxart Inc.</x:v>
      </x:c>
      <x:c r="C152" s="50" t="str">
        <x:v>CTL-0107</x:v>
      </x:c>
      <x:c r="D152" s="108" t="n">
        <x:v>2018</x:v>
      </x:c>
      <x:c r="E152" s="108" t="n">
        <x:v>2018</x:v>
      </x:c>
      <x:c r="F152" s="108" t="n">
        <x:v>0</x:v>
      </x:c>
      <x:c r="G152" s="50" t="str">
        <x:v>Yes</x:v>
      </x:c>
      <x:c r="H152" s="50" t="str">
        <x:v>Inferred from observed earliest-priority-year range</x:v>
      </x:c>
      <x:c r="I152" s="108" t="n">
        <x:v>0</x:v>
      </x:c>
      <x:c r="J152" s="108" t="n">
        <x:v>0</x:v>
      </x:c>
      <x:c r="K152" s="108" t="n">
        <x:v>2014</x:v>
      </x:c>
      <x:c r="L152" s="108" t="n">
        <x:v>2021</x:v>
      </x:c>
    </x:row>
    <x:row r="153">
      <x:c r="A153" s="50" t="str">
        <x:v>Vaxart Inc..csv</x:v>
      </x:c>
      <x:c r="B153" s="50" t="str">
        <x:v>Vaxart Inc.</x:v>
      </x:c>
      <x:c r="C153" s="50" t="str">
        <x:v>CTL-0107</x:v>
      </x:c>
      <x:c r="D153" s="108" t="n">
        <x:v>2018</x:v>
      </x:c>
      <x:c r="E153" s="108" t="n">
        <x:v>2019</x:v>
      </x:c>
      <x:c r="F153" s="108" t="n">
        <x:v>1</x:v>
      </x:c>
      <x:c r="G153" s="50" t="str">
        <x:v>Yes</x:v>
      </x:c>
      <x:c r="H153" s="50" t="str">
        <x:v>Inferred from observed earliest-priority-year range</x:v>
      </x:c>
      <x:c r="I153" s="108" t="n">
        <x:v>0</x:v>
      </x:c>
      <x:c r="J153" s="108" t="n">
        <x:v>0</x:v>
      </x:c>
      <x:c r="K153" s="108" t="n">
        <x:v>2014</x:v>
      </x:c>
      <x:c r="L153" s="108" t="n">
        <x:v>2021</x:v>
      </x:c>
    </x:row>
    <x:row r="154">
      <x:c r="A154" s="50" t="str">
        <x:v>Vaxart Inc..csv</x:v>
      </x:c>
      <x:c r="B154" s="50" t="str">
        <x:v>Vaxart Inc.</x:v>
      </x:c>
      <x:c r="C154" s="50" t="str">
        <x:v>CTL-0107</x:v>
      </x:c>
      <x:c r="D154" s="108" t="n">
        <x:v>2018</x:v>
      </x:c>
      <x:c r="E154" s="108" t="n">
        <x:v>2020</x:v>
      </x:c>
      <x:c r="F154" s="108" t="n">
        <x:v>2</x:v>
      </x:c>
      <x:c r="G154" s="50" t="str">
        <x:v>Yes</x:v>
      </x:c>
      <x:c r="H154" s="50" t="str">
        <x:v>Inferred from observed earliest-priority-year range</x:v>
      </x:c>
      <x:c r="I154" s="108" t="n">
        <x:v>1</x:v>
      </x:c>
      <x:c r="J154" s="108" t="n">
        <x:v>1</x:v>
      </x:c>
      <x:c r="K154" s="108" t="n">
        <x:v>2014</x:v>
      </x:c>
      <x:c r="L154" s="108" t="n">
        <x:v>2021</x:v>
      </x:c>
    </x:row>
    <x:row r="155">
      <x:c r="A155" s="50" t="str">
        <x:v>Vaxart Inc..csv</x:v>
      </x:c>
      <x:c r="B155" s="50" t="str">
        <x:v>Vaxart Inc.</x:v>
      </x:c>
      <x:c r="C155" s="50" t="str">
        <x:v>CTL-0107</x:v>
      </x:c>
      <x:c r="D155" s="108" t="n">
        <x:v>2018</x:v>
      </x:c>
      <x:c r="E155" s="108" t="n">
        <x:v>2021</x:v>
      </x:c>
      <x:c r="F155" s="108" t="n">
        <x:v>3</x:v>
      </x:c>
      <x:c r="G155" s="50" t="str">
        <x:v>Yes</x:v>
      </x:c>
      <x:c r="H155" s="50" t="str">
        <x:v>Inferred from observed earliest-priority-year range</x:v>
      </x:c>
      <x:c r="I155" s="108" t="n">
        <x:v>1</x:v>
      </x:c>
      <x:c r="J155" s="108" t="n">
        <x:v>1</x:v>
      </x:c>
      <x:c r="K155" s="108" t="n">
        <x:v>2014</x:v>
      </x:c>
      <x:c r="L155" s="108" t="n">
        <x:v>2021</x:v>
      </x:c>
    </x:row>
    <x:row r="156">
      <x:c r="A156" s="50" t="str">
        <x:v>Vectura Group Ltd.csv</x:v>
      </x:c>
      <x:c r="B156" s="50" t="str">
        <x:v>Vectura Group Ltd</x:v>
      </x:c>
      <x:c r="C156" s="50" t="str">
        <x:v>CTL-0264</x:v>
      </x:c>
      <x:c r="D156" s="108" t="n">
        <x:v>2014</x:v>
      </x:c>
      <x:c r="E156" s="108" t="n">
        <x:v>2011</x:v>
      </x:c>
      <x:c r="F156" s="108" t="n">
        <x:v>-3</x:v>
      </x:c>
      <x:c r="G156" s="50" t="str">
        <x:v>Yes</x:v>
      </x:c>
      <x:c r="H156" s="50" t="str">
        <x:v>Inferred from observed earliest-priority-year range</x:v>
      </x:c>
      <x:c r="I156" s="108" t="n">
        <x:v>4</x:v>
      </x:c>
      <x:c r="J156" s="108" t="n">
        <x:v>35</x:v>
      </x:c>
      <x:c r="K156" s="108" t="n">
        <x:v>2011</x:v>
      </x:c>
      <x:c r="L156" s="108" t="n">
        <x:v>2021</x:v>
      </x:c>
    </x:row>
    <x:row r="157">
      <x:c r="A157" s="50" t="str">
        <x:v>Vectura Group Ltd.csv</x:v>
      </x:c>
      <x:c r="B157" s="50" t="str">
        <x:v>Vectura Group Ltd</x:v>
      </x:c>
      <x:c r="C157" s="50" t="str">
        <x:v>CTL-0264</x:v>
      </x:c>
      <x:c r="D157" s="108" t="n">
        <x:v>2014</x:v>
      </x:c>
      <x:c r="E157" s="108" t="n">
        <x:v>2012</x:v>
      </x:c>
      <x:c r="F157" s="108" t="n">
        <x:v>-2</x:v>
      </x:c>
      <x:c r="G157" s="50" t="str">
        <x:v>Yes</x:v>
      </x:c>
      <x:c r="H157" s="50" t="str">
        <x:v>Inferred from observed earliest-priority-year range</x:v>
      </x:c>
      <x:c r="I157" s="108" t="n">
        <x:v>6</x:v>
      </x:c>
      <x:c r="J157" s="108" t="n">
        <x:v>19</x:v>
      </x:c>
      <x:c r="K157" s="108" t="n">
        <x:v>2011</x:v>
      </x:c>
      <x:c r="L157" s="108" t="n">
        <x:v>2021</x:v>
      </x:c>
    </x:row>
    <x:row r="158">
      <x:c r="A158" s="50" t="str">
        <x:v>Vectura Group Ltd.csv</x:v>
      </x:c>
      <x:c r="B158" s="50" t="str">
        <x:v>Vectura Group Ltd</x:v>
      </x:c>
      <x:c r="C158" s="50" t="str">
        <x:v>CTL-0264</x:v>
      </x:c>
      <x:c r="D158" s="108" t="n">
        <x:v>2014</x:v>
      </x:c>
      <x:c r="E158" s="108" t="n">
        <x:v>2013</x:v>
      </x:c>
      <x:c r="F158" s="108" t="n">
        <x:v>-1</x:v>
      </x:c>
      <x:c r="G158" s="50" t="str">
        <x:v>Yes</x:v>
      </x:c>
      <x:c r="H158" s="50" t="str">
        <x:v>Inferred from observed earliest-priority-year range</x:v>
      </x:c>
      <x:c r="I158" s="108" t="n">
        <x:v>5</x:v>
      </x:c>
      <x:c r="J158" s="108" t="n">
        <x:v>6</x:v>
      </x:c>
      <x:c r="K158" s="108" t="n">
        <x:v>2011</x:v>
      </x:c>
      <x:c r="L158" s="108" t="n">
        <x:v>2021</x:v>
      </x:c>
    </x:row>
    <x:row r="159">
      <x:c r="A159" s="50" t="str">
        <x:v>Vectura Group Ltd.csv</x:v>
      </x:c>
      <x:c r="B159" s="50" t="str">
        <x:v>Vectura Group Ltd</x:v>
      </x:c>
      <x:c r="C159" s="50" t="str">
        <x:v>CTL-0264</x:v>
      </x:c>
      <x:c r="D159" s="108" t="n">
        <x:v>2014</x:v>
      </x:c>
      <x:c r="E159" s="108" t="n">
        <x:v>2014</x:v>
      </x:c>
      <x:c r="F159" s="108" t="n">
        <x:v>0</x:v>
      </x:c>
      <x:c r="G159" s="50" t="str">
        <x:v>Yes</x:v>
      </x:c>
      <x:c r="H159" s="50" t="str">
        <x:v>Inferred from observed earliest-priority-year range</x:v>
      </x:c>
      <x:c r="I159" s="108" t="n">
        <x:v>6</x:v>
      </x:c>
      <x:c r="J159" s="108" t="n">
        <x:v>20</x:v>
      </x:c>
      <x:c r="K159" s="108" t="n">
        <x:v>2011</x:v>
      </x:c>
      <x:c r="L159" s="108" t="n">
        <x:v>2021</x:v>
      </x:c>
    </x:row>
    <x:row r="160">
      <x:c r="A160" s="50" t="str">
        <x:v>Vectura Group Ltd.csv</x:v>
      </x:c>
      <x:c r="B160" s="50" t="str">
        <x:v>Vectura Group Ltd</x:v>
      </x:c>
      <x:c r="C160" s="50" t="str">
        <x:v>CTL-0264</x:v>
      </x:c>
      <x:c r="D160" s="108" t="n">
        <x:v>2014</x:v>
      </x:c>
      <x:c r="E160" s="108" t="n">
        <x:v>2015</x:v>
      </x:c>
      <x:c r="F160" s="108" t="n">
        <x:v>1</x:v>
      </x:c>
      <x:c r="G160" s="50" t="str">
        <x:v>Yes</x:v>
      </x:c>
      <x:c r="H160" s="50" t="str">
        <x:v>Inferred from observed earliest-priority-year range</x:v>
      </x:c>
      <x:c r="I160" s="108" t="n">
        <x:v>4</x:v>
      </x:c>
      <x:c r="J160" s="108" t="n">
        <x:v>2</x:v>
      </x:c>
      <x:c r="K160" s="108" t="n">
        <x:v>2011</x:v>
      </x:c>
      <x:c r="L160" s="108" t="n">
        <x:v>2021</x:v>
      </x:c>
    </x:row>
    <x:row r="161">
      <x:c r="A161" s="50" t="str">
        <x:v>Vectura Group Ltd.csv</x:v>
      </x:c>
      <x:c r="B161" s="50" t="str">
        <x:v>Vectura Group Ltd</x:v>
      </x:c>
      <x:c r="C161" s="50" t="str">
        <x:v>CTL-0264</x:v>
      </x:c>
      <x:c r="D161" s="108" t="n">
        <x:v>2014</x:v>
      </x:c>
      <x:c r="E161" s="108" t="n">
        <x:v>2016</x:v>
      </x:c>
      <x:c r="F161" s="108" t="n">
        <x:v>2</x:v>
      </x:c>
      <x:c r="G161" s="50" t="str">
        <x:v>Yes</x:v>
      </x:c>
      <x:c r="H161" s="50" t="str">
        <x:v>Inferred from observed earliest-priority-year range</x:v>
      </x:c>
      <x:c r="I161" s="108" t="n">
        <x:v>3</x:v>
      </x:c>
      <x:c r="J161" s="108" t="n">
        <x:v>0</x:v>
      </x:c>
      <x:c r="K161" s="108" t="n">
        <x:v>2011</x:v>
      </x:c>
      <x:c r="L161" s="108" t="n">
        <x:v>2021</x:v>
      </x:c>
    </x:row>
    <x:row r="162">
      <x:c r="A162" s="50" t="str">
        <x:v>Vectura Group Ltd.csv</x:v>
      </x:c>
      <x:c r="B162" s="50" t="str">
        <x:v>Vectura Group Ltd</x:v>
      </x:c>
      <x:c r="C162" s="50" t="str">
        <x:v>CTL-0264</x:v>
      </x:c>
      <x:c r="D162" s="108" t="n">
        <x:v>2014</x:v>
      </x:c>
      <x:c r="E162" s="108" t="n">
        <x:v>2017</x:v>
      </x:c>
      <x:c r="F162" s="108" t="n">
        <x:v>3</x:v>
      </x:c>
      <x:c r="G162" s="50" t="str">
        <x:v>Yes</x:v>
      </x:c>
      <x:c r="H162" s="50" t="str">
        <x:v>Inferred from observed earliest-priority-year range</x:v>
      </x:c>
      <x:c r="I162" s="108" t="n">
        <x:v>7</x:v>
      </x:c>
      <x:c r="J162" s="108" t="n">
        <x:v>25</x:v>
      </x:c>
      <x:c r="K162" s="108" t="n">
        <x:v>2011</x:v>
      </x:c>
      <x:c r="L162" s="108" t="n">
        <x:v>2021</x:v>
      </x:c>
    </x:row>
    <x:row r="163">
      <x:c r="A163" s="50" t="str">
        <x:v>Vectura Group Ltd.csv</x:v>
      </x:c>
      <x:c r="B163" s="50" t="str">
        <x:v>Vectura Group Ltd</x:v>
      </x:c>
      <x:c r="C163" s="50" t="str">
        <x:v>CTL-0264</x:v>
      </x:c>
      <x:c r="D163" s="108" t="n">
        <x:v>2014</x:v>
      </x:c>
      <x:c r="E163" s="108" t="n">
        <x:v>2018</x:v>
      </x:c>
      <x:c r="F163" s="108" t="n">
        <x:v>4</x:v>
      </x:c>
      <x:c r="G163" s="50" t="str">
        <x:v>No</x:v>
      </x:c>
      <x:c r="H163" s="50" t="str">
        <x:v>Inferred from observed earliest-priority-year range</x:v>
      </x:c>
      <x:c r="I163" s="108" t="n">
        <x:v>3</x:v>
      </x:c>
      <x:c r="J163" s="108" t="n">
        <x:v>7</x:v>
      </x:c>
      <x:c r="K163" s="108" t="n">
        <x:v>2011</x:v>
      </x:c>
      <x:c r="L163" s="108" t="n">
        <x:v>2021</x:v>
      </x:c>
    </x:row>
    <x:row r="164">
      <x:c r="A164" s="50" t="str">
        <x:v>Vectura Group Ltd.csv</x:v>
      </x:c>
      <x:c r="B164" s="50" t="str">
        <x:v>Vectura Group Ltd</x:v>
      </x:c>
      <x:c r="C164" s="50" t="str">
        <x:v>CTL-0264</x:v>
      </x:c>
      <x:c r="D164" s="108" t="n">
        <x:v>2014</x:v>
      </x:c>
      <x:c r="E164" s="108" t="n">
        <x:v>2019</x:v>
      </x:c>
      <x:c r="F164" s="108" t="n">
        <x:v>5</x:v>
      </x:c>
      <x:c r="G164" s="50" t="str">
        <x:v>No</x:v>
      </x:c>
      <x:c r="H164" s="50" t="str">
        <x:v>Inferred from observed earliest-priority-year range</x:v>
      </x:c>
      <x:c r="I164" s="108" t="n">
        <x:v>4</x:v>
      </x:c>
      <x:c r="J164" s="108" t="n">
        <x:v>5</x:v>
      </x:c>
      <x:c r="K164" s="108" t="n">
        <x:v>2011</x:v>
      </x:c>
      <x:c r="L164" s="108" t="n">
        <x:v>2021</x:v>
      </x:c>
    </x:row>
    <x:row r="165">
      <x:c r="A165" s="50" t="str">
        <x:v>Vectura Group Ltd.csv</x:v>
      </x:c>
      <x:c r="B165" s="50" t="str">
        <x:v>Vectura Group Ltd</x:v>
      </x:c>
      <x:c r="C165" s="50" t="str">
        <x:v>CTL-0264</x:v>
      </x:c>
      <x:c r="D165" s="108" t="n">
        <x:v>2014</x:v>
      </x:c>
      <x:c r="E165" s="108" t="n">
        <x:v>2020</x:v>
      </x:c>
      <x:c r="F165" s="108" t="n">
        <x:v>6</x:v>
      </x:c>
      <x:c r="G165" s="50" t="str">
        <x:v>No</x:v>
      </x:c>
      <x:c r="H165" s="50" t="str">
        <x:v>Inferred from observed earliest-priority-year range</x:v>
      </x:c>
      <x:c r="I165" s="108" t="n">
        <x:v>6</x:v>
      </x:c>
      <x:c r="J165" s="108" t="n">
        <x:v>2</x:v>
      </x:c>
      <x:c r="K165" s="108" t="n">
        <x:v>2011</x:v>
      </x:c>
      <x:c r="L165" s="108" t="n">
        <x:v>2021</x:v>
      </x:c>
    </x:row>
    <x:row r="166">
      <x:c r="A166" s="50" t="str">
        <x:v>Vectura Group Ltd.csv</x:v>
      </x:c>
      <x:c r="B166" s="50" t="str">
        <x:v>Vectura Group Ltd</x:v>
      </x:c>
      <x:c r="C166" s="50" t="str">
        <x:v>CTL-0264</x:v>
      </x:c>
      <x:c r="D166" s="108" t="n">
        <x:v>2014</x:v>
      </x:c>
      <x:c r="E166" s="108" t="n">
        <x:v>2021</x:v>
      </x:c>
      <x:c r="F166" s="108" t="n">
        <x:v>7</x:v>
      </x:c>
      <x:c r="G166" s="50" t="str">
        <x:v>No</x:v>
      </x:c>
      <x:c r="H166" s="50" t="str">
        <x:v>Inferred from observed earliest-priority-year range</x:v>
      </x:c>
      <x:c r="I166" s="108" t="n">
        <x:v>3</x:v>
      </x:c>
      <x:c r="J166" s="108" t="n">
        <x:v>2</x:v>
      </x:c>
      <x:c r="K166" s="108" t="n">
        <x:v>2011</x:v>
      </x:c>
      <x:c r="L166" s="108" t="n">
        <x:v>2021</x:v>
      </x:c>
    </x:row>
    <x:row r="167">
      <x:c r="A167" s="50" t="str">
        <x:v>Vectura Group Ltd.csv</x:v>
      </x:c>
      <x:c r="B167" s="50" t="str">
        <x:v>Vectura Group Ltd</x:v>
      </x:c>
      <x:c r="C167" s="50" t="str">
        <x:v>CTL-0263</x:v>
      </x:c>
      <x:c r="D167" s="108" t="n">
        <x:v>2014</x:v>
      </x:c>
      <x:c r="E167" s="108" t="n">
        <x:v>2011</x:v>
      </x:c>
      <x:c r="F167" s="108" t="n">
        <x:v>-3</x:v>
      </x:c>
      <x:c r="G167" s="50" t="str">
        <x:v>Yes</x:v>
      </x:c>
      <x:c r="H167" s="50" t="str">
        <x:v>Inferred from observed earliest-priority-year range</x:v>
      </x:c>
      <x:c r="I167" s="108" t="n">
        <x:v>4</x:v>
      </x:c>
      <x:c r="J167" s="108" t="n">
        <x:v>35</x:v>
      </x:c>
      <x:c r="K167" s="108" t="n">
        <x:v>2011</x:v>
      </x:c>
      <x:c r="L167" s="108" t="n">
        <x:v>2021</x:v>
      </x:c>
    </x:row>
    <x:row r="168">
      <x:c r="A168" s="50" t="str">
        <x:v>Vectura Group Ltd.csv</x:v>
      </x:c>
      <x:c r="B168" s="50" t="str">
        <x:v>Vectura Group Ltd</x:v>
      </x:c>
      <x:c r="C168" s="50" t="str">
        <x:v>CTL-0263</x:v>
      </x:c>
      <x:c r="D168" s="108" t="n">
        <x:v>2014</x:v>
      </x:c>
      <x:c r="E168" s="108" t="n">
        <x:v>2012</x:v>
      </x:c>
      <x:c r="F168" s="108" t="n">
        <x:v>-2</x:v>
      </x:c>
      <x:c r="G168" s="50" t="str">
        <x:v>Yes</x:v>
      </x:c>
      <x:c r="H168" s="50" t="str">
        <x:v>Inferred from observed earliest-priority-year range</x:v>
      </x:c>
      <x:c r="I168" s="108" t="n">
        <x:v>6</x:v>
      </x:c>
      <x:c r="J168" s="108" t="n">
        <x:v>19</x:v>
      </x:c>
      <x:c r="K168" s="108" t="n">
        <x:v>2011</x:v>
      </x:c>
      <x:c r="L168" s="108" t="n">
        <x:v>2021</x:v>
      </x:c>
    </x:row>
    <x:row r="169">
      <x:c r="A169" s="50" t="str">
        <x:v>Vectura Group Ltd.csv</x:v>
      </x:c>
      <x:c r="B169" s="50" t="str">
        <x:v>Vectura Group Ltd</x:v>
      </x:c>
      <x:c r="C169" s="50" t="str">
        <x:v>CTL-0263</x:v>
      </x:c>
      <x:c r="D169" s="108" t="n">
        <x:v>2014</x:v>
      </x:c>
      <x:c r="E169" s="108" t="n">
        <x:v>2013</x:v>
      </x:c>
      <x:c r="F169" s="108" t="n">
        <x:v>-1</x:v>
      </x:c>
      <x:c r="G169" s="50" t="str">
        <x:v>Yes</x:v>
      </x:c>
      <x:c r="H169" s="50" t="str">
        <x:v>Inferred from observed earliest-priority-year range</x:v>
      </x:c>
      <x:c r="I169" s="108" t="n">
        <x:v>5</x:v>
      </x:c>
      <x:c r="J169" s="108" t="n">
        <x:v>6</x:v>
      </x:c>
      <x:c r="K169" s="108" t="n">
        <x:v>2011</x:v>
      </x:c>
      <x:c r="L169" s="108" t="n">
        <x:v>2021</x:v>
      </x:c>
    </x:row>
    <x:row r="170">
      <x:c r="A170" s="50" t="str">
        <x:v>Vectura Group Ltd.csv</x:v>
      </x:c>
      <x:c r="B170" s="50" t="str">
        <x:v>Vectura Group Ltd</x:v>
      </x:c>
      <x:c r="C170" s="50" t="str">
        <x:v>CTL-0263</x:v>
      </x:c>
      <x:c r="D170" s="108" t="n">
        <x:v>2014</x:v>
      </x:c>
      <x:c r="E170" s="108" t="n">
        <x:v>2014</x:v>
      </x:c>
      <x:c r="F170" s="108" t="n">
        <x:v>0</x:v>
      </x:c>
      <x:c r="G170" s="50" t="str">
        <x:v>Yes</x:v>
      </x:c>
      <x:c r="H170" s="50" t="str">
        <x:v>Inferred from observed earliest-priority-year range</x:v>
      </x:c>
      <x:c r="I170" s="108" t="n">
        <x:v>6</x:v>
      </x:c>
      <x:c r="J170" s="108" t="n">
        <x:v>20</x:v>
      </x:c>
      <x:c r="K170" s="108" t="n">
        <x:v>2011</x:v>
      </x:c>
      <x:c r="L170" s="108" t="n">
        <x:v>2021</x:v>
      </x:c>
    </x:row>
    <x:row r="171">
      <x:c r="A171" s="50" t="str">
        <x:v>Vectura Group Ltd.csv</x:v>
      </x:c>
      <x:c r="B171" s="50" t="str">
        <x:v>Vectura Group Ltd</x:v>
      </x:c>
      <x:c r="C171" s="50" t="str">
        <x:v>CTL-0263</x:v>
      </x:c>
      <x:c r="D171" s="108" t="n">
        <x:v>2014</x:v>
      </x:c>
      <x:c r="E171" s="108" t="n">
        <x:v>2015</x:v>
      </x:c>
      <x:c r="F171" s="108" t="n">
        <x:v>1</x:v>
      </x:c>
      <x:c r="G171" s="50" t="str">
        <x:v>Yes</x:v>
      </x:c>
      <x:c r="H171" s="50" t="str">
        <x:v>Inferred from observed earliest-priority-year range</x:v>
      </x:c>
      <x:c r="I171" s="108" t="n">
        <x:v>4</x:v>
      </x:c>
      <x:c r="J171" s="108" t="n">
        <x:v>2</x:v>
      </x:c>
      <x:c r="K171" s="108" t="n">
        <x:v>2011</x:v>
      </x:c>
      <x:c r="L171" s="108" t="n">
        <x:v>2021</x:v>
      </x:c>
    </x:row>
    <x:row r="172">
      <x:c r="A172" s="50" t="str">
        <x:v>Vectura Group Ltd.csv</x:v>
      </x:c>
      <x:c r="B172" s="50" t="str">
        <x:v>Vectura Group Ltd</x:v>
      </x:c>
      <x:c r="C172" s="50" t="str">
        <x:v>CTL-0263</x:v>
      </x:c>
      <x:c r="D172" s="108" t="n">
        <x:v>2014</x:v>
      </x:c>
      <x:c r="E172" s="108" t="n">
        <x:v>2016</x:v>
      </x:c>
      <x:c r="F172" s="108" t="n">
        <x:v>2</x:v>
      </x:c>
      <x:c r="G172" s="50" t="str">
        <x:v>Yes</x:v>
      </x:c>
      <x:c r="H172" s="50" t="str">
        <x:v>Inferred from observed earliest-priority-year range</x:v>
      </x:c>
      <x:c r="I172" s="108" t="n">
        <x:v>3</x:v>
      </x:c>
      <x:c r="J172" s="108" t="n">
        <x:v>0</x:v>
      </x:c>
      <x:c r="K172" s="108" t="n">
        <x:v>2011</x:v>
      </x:c>
      <x:c r="L172" s="108" t="n">
        <x:v>2021</x:v>
      </x:c>
    </x:row>
    <x:row r="173">
      <x:c r="A173" s="50" t="str">
        <x:v>Vectura Group Ltd.csv</x:v>
      </x:c>
      <x:c r="B173" s="50" t="str">
        <x:v>Vectura Group Ltd</x:v>
      </x:c>
      <x:c r="C173" s="50" t="str">
        <x:v>CTL-0263</x:v>
      </x:c>
      <x:c r="D173" s="108" t="n">
        <x:v>2014</x:v>
      </x:c>
      <x:c r="E173" s="108" t="n">
        <x:v>2017</x:v>
      </x:c>
      <x:c r="F173" s="108" t="n">
        <x:v>3</x:v>
      </x:c>
      <x:c r="G173" s="50" t="str">
        <x:v>Yes</x:v>
      </x:c>
      <x:c r="H173" s="50" t="str">
        <x:v>Inferred from observed earliest-priority-year range</x:v>
      </x:c>
      <x:c r="I173" s="108" t="n">
        <x:v>7</x:v>
      </x:c>
      <x:c r="J173" s="108" t="n">
        <x:v>25</x:v>
      </x:c>
      <x:c r="K173" s="108" t="n">
        <x:v>2011</x:v>
      </x:c>
      <x:c r="L173" s="108" t="n">
        <x:v>2021</x:v>
      </x:c>
    </x:row>
    <x:row r="174">
      <x:c r="A174" s="50" t="str">
        <x:v>Vectura Group Ltd.csv</x:v>
      </x:c>
      <x:c r="B174" s="50" t="str">
        <x:v>Vectura Group Ltd</x:v>
      </x:c>
      <x:c r="C174" s="50" t="str">
        <x:v>CTL-0263</x:v>
      </x:c>
      <x:c r="D174" s="108" t="n">
        <x:v>2014</x:v>
      </x:c>
      <x:c r="E174" s="108" t="n">
        <x:v>2018</x:v>
      </x:c>
      <x:c r="F174" s="108" t="n">
        <x:v>4</x:v>
      </x:c>
      <x:c r="G174" s="50" t="str">
        <x:v>No</x:v>
      </x:c>
      <x:c r="H174" s="50" t="str">
        <x:v>Inferred from observed earliest-priority-year range</x:v>
      </x:c>
      <x:c r="I174" s="108" t="n">
        <x:v>3</x:v>
      </x:c>
      <x:c r="J174" s="108" t="n">
        <x:v>7</x:v>
      </x:c>
      <x:c r="K174" s="108" t="n">
        <x:v>2011</x:v>
      </x:c>
      <x:c r="L174" s="108" t="n">
        <x:v>2021</x:v>
      </x:c>
    </x:row>
    <x:row r="175">
      <x:c r="A175" s="50" t="str">
        <x:v>Vectura Group Ltd.csv</x:v>
      </x:c>
      <x:c r="B175" s="50" t="str">
        <x:v>Vectura Group Ltd</x:v>
      </x:c>
      <x:c r="C175" s="50" t="str">
        <x:v>CTL-0263</x:v>
      </x:c>
      <x:c r="D175" s="108" t="n">
        <x:v>2014</x:v>
      </x:c>
      <x:c r="E175" s="108" t="n">
        <x:v>2019</x:v>
      </x:c>
      <x:c r="F175" s="108" t="n">
        <x:v>5</x:v>
      </x:c>
      <x:c r="G175" s="50" t="str">
        <x:v>No</x:v>
      </x:c>
      <x:c r="H175" s="50" t="str">
        <x:v>Inferred from observed earliest-priority-year range</x:v>
      </x:c>
      <x:c r="I175" s="108" t="n">
        <x:v>4</x:v>
      </x:c>
      <x:c r="J175" s="108" t="n">
        <x:v>5</x:v>
      </x:c>
      <x:c r="K175" s="108" t="n">
        <x:v>2011</x:v>
      </x:c>
      <x:c r="L175" s="108" t="n">
        <x:v>2021</x:v>
      </x:c>
    </x:row>
    <x:row r="176">
      <x:c r="A176" s="50" t="str">
        <x:v>Vectura Group Ltd.csv</x:v>
      </x:c>
      <x:c r="B176" s="50" t="str">
        <x:v>Vectura Group Ltd</x:v>
      </x:c>
      <x:c r="C176" s="50" t="str">
        <x:v>CTL-0263</x:v>
      </x:c>
      <x:c r="D176" s="108" t="n">
        <x:v>2014</x:v>
      </x:c>
      <x:c r="E176" s="108" t="n">
        <x:v>2020</x:v>
      </x:c>
      <x:c r="F176" s="108" t="n">
        <x:v>6</x:v>
      </x:c>
      <x:c r="G176" s="50" t="str">
        <x:v>No</x:v>
      </x:c>
      <x:c r="H176" s="50" t="str">
        <x:v>Inferred from observed earliest-priority-year range</x:v>
      </x:c>
      <x:c r="I176" s="108" t="n">
        <x:v>6</x:v>
      </x:c>
      <x:c r="J176" s="108" t="n">
        <x:v>2</x:v>
      </x:c>
      <x:c r="K176" s="108" t="n">
        <x:v>2011</x:v>
      </x:c>
      <x:c r="L176" s="108" t="n">
        <x:v>2021</x:v>
      </x:c>
    </x:row>
    <x:row r="177">
      <x:c r="A177" s="50" t="str">
        <x:v>Vectura Group Ltd.csv</x:v>
      </x:c>
      <x:c r="B177" s="50" t="str">
        <x:v>Vectura Group Ltd</x:v>
      </x:c>
      <x:c r="C177" s="50" t="str">
        <x:v>CTL-0263</x:v>
      </x:c>
      <x:c r="D177" s="108" t="n">
        <x:v>2014</x:v>
      </x:c>
      <x:c r="E177" s="108" t="n">
        <x:v>2021</x:v>
      </x:c>
      <x:c r="F177" s="108" t="n">
        <x:v>7</x:v>
      </x:c>
      <x:c r="G177" s="50" t="str">
        <x:v>No</x:v>
      </x:c>
      <x:c r="H177" s="50" t="str">
        <x:v>Inferred from observed earliest-priority-year range</x:v>
      </x:c>
      <x:c r="I177" s="108" t="n">
        <x:v>3</x:v>
      </x:c>
      <x:c r="J177" s="108" t="n">
        <x:v>2</x:v>
      </x:c>
      <x:c r="K177" s="108" t="n">
        <x:v>2011</x:v>
      </x:c>
      <x:c r="L177" s="108" t="n">
        <x:v>2021</x:v>
      </x:c>
    </x:row>
    <x:row r="178">
      <x:c r="A178" s="50" t="str">
        <x:v>Vectura Group Ltd.csv</x:v>
      </x:c>
      <x:c r="B178" s="50" t="str">
        <x:v>Vectura Group Ltd</x:v>
      </x:c>
      <x:c r="C178" s="50" t="str">
        <x:v>CTL-0173</x:v>
      </x:c>
      <x:c r="D178" s="108" t="n">
        <x:v>2016</x:v>
      </x:c>
      <x:c r="E178" s="108" t="n">
        <x:v>2011</x:v>
      </x:c>
      <x:c r="F178" s="108" t="n">
        <x:v>-5</x:v>
      </x:c>
      <x:c r="G178" s="50" t="str">
        <x:v>No</x:v>
      </x:c>
      <x:c r="H178" s="50" t="str">
        <x:v>Inferred from observed earliest-priority-year range</x:v>
      </x:c>
      <x:c r="I178" s="108" t="n">
        <x:v>4</x:v>
      </x:c>
      <x:c r="J178" s="108" t="n">
        <x:v>35</x:v>
      </x:c>
      <x:c r="K178" s="108" t="n">
        <x:v>2011</x:v>
      </x:c>
      <x:c r="L178" s="108" t="n">
        <x:v>2021</x:v>
      </x:c>
    </x:row>
    <x:row r="179">
      <x:c r="A179" s="50" t="str">
        <x:v>Vectura Group Ltd.csv</x:v>
      </x:c>
      <x:c r="B179" s="50" t="str">
        <x:v>Vectura Group Ltd</x:v>
      </x:c>
      <x:c r="C179" s="50" t="str">
        <x:v>CTL-0173</x:v>
      </x:c>
      <x:c r="D179" s="108" t="n">
        <x:v>2016</x:v>
      </x:c>
      <x:c r="E179" s="108" t="n">
        <x:v>2012</x:v>
      </x:c>
      <x:c r="F179" s="108" t="n">
        <x:v>-4</x:v>
      </x:c>
      <x:c r="G179" s="50" t="str">
        <x:v>No</x:v>
      </x:c>
      <x:c r="H179" s="50" t="str">
        <x:v>Inferred from observed earliest-priority-year range</x:v>
      </x:c>
      <x:c r="I179" s="108" t="n">
        <x:v>6</x:v>
      </x:c>
      <x:c r="J179" s="108" t="n">
        <x:v>19</x:v>
      </x:c>
      <x:c r="K179" s="108" t="n">
        <x:v>2011</x:v>
      </x:c>
      <x:c r="L179" s="108" t="n">
        <x:v>2021</x:v>
      </x:c>
    </x:row>
    <x:row r="180">
      <x:c r="A180" s="50" t="str">
        <x:v>Vectura Group Ltd.csv</x:v>
      </x:c>
      <x:c r="B180" s="50" t="str">
        <x:v>Vectura Group Ltd</x:v>
      </x:c>
      <x:c r="C180" s="50" t="str">
        <x:v>CTL-0173</x:v>
      </x:c>
      <x:c r="D180" s="108" t="n">
        <x:v>2016</x:v>
      </x:c>
      <x:c r="E180" s="108" t="n">
        <x:v>2013</x:v>
      </x:c>
      <x:c r="F180" s="108" t="n">
        <x:v>-3</x:v>
      </x:c>
      <x:c r="G180" s="50" t="str">
        <x:v>Yes</x:v>
      </x:c>
      <x:c r="H180" s="50" t="str">
        <x:v>Inferred from observed earliest-priority-year range</x:v>
      </x:c>
      <x:c r="I180" s="108" t="n">
        <x:v>5</x:v>
      </x:c>
      <x:c r="J180" s="108" t="n">
        <x:v>6</x:v>
      </x:c>
      <x:c r="K180" s="108" t="n">
        <x:v>2011</x:v>
      </x:c>
      <x:c r="L180" s="108" t="n">
        <x:v>2021</x:v>
      </x:c>
    </x:row>
    <x:row r="181">
      <x:c r="A181" s="50" t="str">
        <x:v>Vectura Group Ltd.csv</x:v>
      </x:c>
      <x:c r="B181" s="50" t="str">
        <x:v>Vectura Group Ltd</x:v>
      </x:c>
      <x:c r="C181" s="50" t="str">
        <x:v>CTL-0173</x:v>
      </x:c>
      <x:c r="D181" s="108" t="n">
        <x:v>2016</x:v>
      </x:c>
      <x:c r="E181" s="108" t="n">
        <x:v>2014</x:v>
      </x:c>
      <x:c r="F181" s="108" t="n">
        <x:v>-2</x:v>
      </x:c>
      <x:c r="G181" s="50" t="str">
        <x:v>Yes</x:v>
      </x:c>
      <x:c r="H181" s="50" t="str">
        <x:v>Inferred from observed earliest-priority-year range</x:v>
      </x:c>
      <x:c r="I181" s="108" t="n">
        <x:v>6</x:v>
      </x:c>
      <x:c r="J181" s="108" t="n">
        <x:v>20</x:v>
      </x:c>
      <x:c r="K181" s="108" t="n">
        <x:v>2011</x:v>
      </x:c>
      <x:c r="L181" s="108" t="n">
        <x:v>2021</x:v>
      </x:c>
    </x:row>
    <x:row r="182">
      <x:c r="A182" s="50" t="str">
        <x:v>Vectura Group Ltd.csv</x:v>
      </x:c>
      <x:c r="B182" s="50" t="str">
        <x:v>Vectura Group Ltd</x:v>
      </x:c>
      <x:c r="C182" s="50" t="str">
        <x:v>CTL-0173</x:v>
      </x:c>
      <x:c r="D182" s="108" t="n">
        <x:v>2016</x:v>
      </x:c>
      <x:c r="E182" s="108" t="n">
        <x:v>2015</x:v>
      </x:c>
      <x:c r="F182" s="108" t="n">
        <x:v>-1</x:v>
      </x:c>
      <x:c r="G182" s="50" t="str">
        <x:v>Yes</x:v>
      </x:c>
      <x:c r="H182" s="50" t="str">
        <x:v>Inferred from observed earliest-priority-year range</x:v>
      </x:c>
      <x:c r="I182" s="108" t="n">
        <x:v>4</x:v>
      </x:c>
      <x:c r="J182" s="108" t="n">
        <x:v>2</x:v>
      </x:c>
      <x:c r="K182" s="108" t="n">
        <x:v>2011</x:v>
      </x:c>
      <x:c r="L182" s="108" t="n">
        <x:v>2021</x:v>
      </x:c>
    </x:row>
    <x:row r="183">
      <x:c r="A183" s="50" t="str">
        <x:v>Vectura Group Ltd.csv</x:v>
      </x:c>
      <x:c r="B183" s="50" t="str">
        <x:v>Vectura Group Ltd</x:v>
      </x:c>
      <x:c r="C183" s="50" t="str">
        <x:v>CTL-0173</x:v>
      </x:c>
      <x:c r="D183" s="108" t="n">
        <x:v>2016</x:v>
      </x:c>
      <x:c r="E183" s="108" t="n">
        <x:v>2016</x:v>
      </x:c>
      <x:c r="F183" s="108" t="n">
        <x:v>0</x:v>
      </x:c>
      <x:c r="G183" s="50" t="str">
        <x:v>Yes</x:v>
      </x:c>
      <x:c r="H183" s="50" t="str">
        <x:v>Inferred from observed earliest-priority-year range</x:v>
      </x:c>
      <x:c r="I183" s="108" t="n">
        <x:v>3</x:v>
      </x:c>
      <x:c r="J183" s="108" t="n">
        <x:v>0</x:v>
      </x:c>
      <x:c r="K183" s="108" t="n">
        <x:v>2011</x:v>
      </x:c>
      <x:c r="L183" s="108" t="n">
        <x:v>2021</x:v>
      </x:c>
    </x:row>
    <x:row r="184">
      <x:c r="A184" s="50" t="str">
        <x:v>Vectura Group Ltd.csv</x:v>
      </x:c>
      <x:c r="B184" s="50" t="str">
        <x:v>Vectura Group Ltd</x:v>
      </x:c>
      <x:c r="C184" s="50" t="str">
        <x:v>CTL-0173</x:v>
      </x:c>
      <x:c r="D184" s="108" t="n">
        <x:v>2016</x:v>
      </x:c>
      <x:c r="E184" s="108" t="n">
        <x:v>2017</x:v>
      </x:c>
      <x:c r="F184" s="108" t="n">
        <x:v>1</x:v>
      </x:c>
      <x:c r="G184" s="50" t="str">
        <x:v>Yes</x:v>
      </x:c>
      <x:c r="H184" s="50" t="str">
        <x:v>Inferred from observed earliest-priority-year range</x:v>
      </x:c>
      <x:c r="I184" s="108" t="n">
        <x:v>7</x:v>
      </x:c>
      <x:c r="J184" s="108" t="n">
        <x:v>25</x:v>
      </x:c>
      <x:c r="K184" s="108" t="n">
        <x:v>2011</x:v>
      </x:c>
      <x:c r="L184" s="108" t="n">
        <x:v>2021</x:v>
      </x:c>
    </x:row>
    <x:row r="185">
      <x:c r="A185" s="50" t="str">
        <x:v>Vectura Group Ltd.csv</x:v>
      </x:c>
      <x:c r="B185" s="50" t="str">
        <x:v>Vectura Group Ltd</x:v>
      </x:c>
      <x:c r="C185" s="50" t="str">
        <x:v>CTL-0173</x:v>
      </x:c>
      <x:c r="D185" s="108" t="n">
        <x:v>2016</x:v>
      </x:c>
      <x:c r="E185" s="108" t="n">
        <x:v>2018</x:v>
      </x:c>
      <x:c r="F185" s="108" t="n">
        <x:v>2</x:v>
      </x:c>
      <x:c r="G185" s="50" t="str">
        <x:v>Yes</x:v>
      </x:c>
      <x:c r="H185" s="50" t="str">
        <x:v>Inferred from observed earliest-priority-year range</x:v>
      </x:c>
      <x:c r="I185" s="108" t="n">
        <x:v>3</x:v>
      </x:c>
      <x:c r="J185" s="108" t="n">
        <x:v>7</x:v>
      </x:c>
      <x:c r="K185" s="108" t="n">
        <x:v>2011</x:v>
      </x:c>
      <x:c r="L185" s="108" t="n">
        <x:v>2021</x:v>
      </x:c>
    </x:row>
    <x:row r="186">
      <x:c r="A186" s="50" t="str">
        <x:v>Vectura Group Ltd.csv</x:v>
      </x:c>
      <x:c r="B186" s="50" t="str">
        <x:v>Vectura Group Ltd</x:v>
      </x:c>
      <x:c r="C186" s="50" t="str">
        <x:v>CTL-0173</x:v>
      </x:c>
      <x:c r="D186" s="108" t="n">
        <x:v>2016</x:v>
      </x:c>
      <x:c r="E186" s="108" t="n">
        <x:v>2019</x:v>
      </x:c>
      <x:c r="F186" s="108" t="n">
        <x:v>3</x:v>
      </x:c>
      <x:c r="G186" s="50" t="str">
        <x:v>Yes</x:v>
      </x:c>
      <x:c r="H186" s="50" t="str">
        <x:v>Inferred from observed earliest-priority-year range</x:v>
      </x:c>
      <x:c r="I186" s="108" t="n">
        <x:v>4</x:v>
      </x:c>
      <x:c r="J186" s="108" t="n">
        <x:v>5</x:v>
      </x:c>
      <x:c r="K186" s="108" t="n">
        <x:v>2011</x:v>
      </x:c>
      <x:c r="L186" s="108" t="n">
        <x:v>2021</x:v>
      </x:c>
    </x:row>
    <x:row r="187">
      <x:c r="A187" s="50" t="str">
        <x:v>Vectura Group Ltd.csv</x:v>
      </x:c>
      <x:c r="B187" s="50" t="str">
        <x:v>Vectura Group Ltd</x:v>
      </x:c>
      <x:c r="C187" s="50" t="str">
        <x:v>CTL-0173</x:v>
      </x:c>
      <x:c r="D187" s="108" t="n">
        <x:v>2016</x:v>
      </x:c>
      <x:c r="E187" s="108" t="n">
        <x:v>2020</x:v>
      </x:c>
      <x:c r="F187" s="108" t="n">
        <x:v>4</x:v>
      </x:c>
      <x:c r="G187" s="50" t="str">
        <x:v>No</x:v>
      </x:c>
      <x:c r="H187" s="50" t="str">
        <x:v>Inferred from observed earliest-priority-year range</x:v>
      </x:c>
      <x:c r="I187" s="108" t="n">
        <x:v>6</x:v>
      </x:c>
      <x:c r="J187" s="108" t="n">
        <x:v>2</x:v>
      </x:c>
      <x:c r="K187" s="108" t="n">
        <x:v>2011</x:v>
      </x:c>
      <x:c r="L187" s="108" t="n">
        <x:v>2021</x:v>
      </x:c>
    </x:row>
    <x:row r="188">
      <x:c r="A188" s="50" t="str">
        <x:v>Vectura Group Ltd.csv</x:v>
      </x:c>
      <x:c r="B188" s="50" t="str">
        <x:v>Vectura Group Ltd</x:v>
      </x:c>
      <x:c r="C188" s="50" t="str">
        <x:v>CTL-0173</x:v>
      </x:c>
      <x:c r="D188" s="108" t="n">
        <x:v>2016</x:v>
      </x:c>
      <x:c r="E188" s="108" t="n">
        <x:v>2021</x:v>
      </x:c>
      <x:c r="F188" s="108" t="n">
        <x:v>5</x:v>
      </x:c>
      <x:c r="G188" s="50" t="str">
        <x:v>No</x:v>
      </x:c>
      <x:c r="H188" s="50" t="str">
        <x:v>Inferred from observed earliest-priority-year range</x:v>
      </x:c>
      <x:c r="I188" s="108" t="n">
        <x:v>3</x:v>
      </x:c>
      <x:c r="J188" s="108" t="n">
        <x:v>2</x:v>
      </x:c>
      <x:c r="K188" s="108" t="n">
        <x:v>2011</x:v>
      </x:c>
      <x:c r="L188" s="108" t="n">
        <x:v>2021</x:v>
      </x:c>
    </x:row>
    <x:row r="189">
      <x:c r="A189" s="50" t="str">
        <x:v>Vectura Group Ltd.csv</x:v>
      </x:c>
      <x:c r="B189" s="50" t="str">
        <x:v>Vectura Group Ltd</x:v>
      </x:c>
      <x:c r="C189" s="50" t="str">
        <x:v>CTL-0172</x:v>
      </x:c>
      <x:c r="D189" s="108" t="n">
        <x:v>2016</x:v>
      </x:c>
      <x:c r="E189" s="108" t="n">
        <x:v>2011</x:v>
      </x:c>
      <x:c r="F189" s="108" t="n">
        <x:v>-5</x:v>
      </x:c>
      <x:c r="G189" s="50" t="str">
        <x:v>No</x:v>
      </x:c>
      <x:c r="H189" s="50" t="str">
        <x:v>Inferred from observed earliest-priority-year range</x:v>
      </x:c>
      <x:c r="I189" s="108" t="n">
        <x:v>4</x:v>
      </x:c>
      <x:c r="J189" s="108" t="n">
        <x:v>35</x:v>
      </x:c>
      <x:c r="K189" s="108" t="n">
        <x:v>2011</x:v>
      </x:c>
      <x:c r="L189" s="108" t="n">
        <x:v>2021</x:v>
      </x:c>
    </x:row>
    <x:row r="190">
      <x:c r="A190" s="50" t="str">
        <x:v>Vectura Group Ltd.csv</x:v>
      </x:c>
      <x:c r="B190" s="50" t="str">
        <x:v>Vectura Group Ltd</x:v>
      </x:c>
      <x:c r="C190" s="50" t="str">
        <x:v>CTL-0172</x:v>
      </x:c>
      <x:c r="D190" s="108" t="n">
        <x:v>2016</x:v>
      </x:c>
      <x:c r="E190" s="108" t="n">
        <x:v>2012</x:v>
      </x:c>
      <x:c r="F190" s="108" t="n">
        <x:v>-4</x:v>
      </x:c>
      <x:c r="G190" s="50" t="str">
        <x:v>No</x:v>
      </x:c>
      <x:c r="H190" s="50" t="str">
        <x:v>Inferred from observed earliest-priority-year range</x:v>
      </x:c>
      <x:c r="I190" s="108" t="n">
        <x:v>6</x:v>
      </x:c>
      <x:c r="J190" s="108" t="n">
        <x:v>19</x:v>
      </x:c>
      <x:c r="K190" s="108" t="n">
        <x:v>2011</x:v>
      </x:c>
      <x:c r="L190" s="108" t="n">
        <x:v>2021</x:v>
      </x:c>
    </x:row>
    <x:row r="191">
      <x:c r="A191" s="50" t="str">
        <x:v>Vectura Group Ltd.csv</x:v>
      </x:c>
      <x:c r="B191" s="50" t="str">
        <x:v>Vectura Group Ltd</x:v>
      </x:c>
      <x:c r="C191" s="50" t="str">
        <x:v>CTL-0172</x:v>
      </x:c>
      <x:c r="D191" s="108" t="n">
        <x:v>2016</x:v>
      </x:c>
      <x:c r="E191" s="108" t="n">
        <x:v>2013</x:v>
      </x:c>
      <x:c r="F191" s="108" t="n">
        <x:v>-3</x:v>
      </x:c>
      <x:c r="G191" s="50" t="str">
        <x:v>Yes</x:v>
      </x:c>
      <x:c r="H191" s="50" t="str">
        <x:v>Inferred from observed earliest-priority-year range</x:v>
      </x:c>
      <x:c r="I191" s="108" t="n">
        <x:v>5</x:v>
      </x:c>
      <x:c r="J191" s="108" t="n">
        <x:v>6</x:v>
      </x:c>
      <x:c r="K191" s="108" t="n">
        <x:v>2011</x:v>
      </x:c>
      <x:c r="L191" s="108" t="n">
        <x:v>2021</x:v>
      </x:c>
    </x:row>
    <x:row r="192">
      <x:c r="A192" s="50" t="str">
        <x:v>Vectura Group Ltd.csv</x:v>
      </x:c>
      <x:c r="B192" s="50" t="str">
        <x:v>Vectura Group Ltd</x:v>
      </x:c>
      <x:c r="C192" s="50" t="str">
        <x:v>CTL-0172</x:v>
      </x:c>
      <x:c r="D192" s="108" t="n">
        <x:v>2016</x:v>
      </x:c>
      <x:c r="E192" s="108" t="n">
        <x:v>2014</x:v>
      </x:c>
      <x:c r="F192" s="108" t="n">
        <x:v>-2</x:v>
      </x:c>
      <x:c r="G192" s="50" t="str">
        <x:v>Yes</x:v>
      </x:c>
      <x:c r="H192" s="50" t="str">
        <x:v>Inferred from observed earliest-priority-year range</x:v>
      </x:c>
      <x:c r="I192" s="108" t="n">
        <x:v>6</x:v>
      </x:c>
      <x:c r="J192" s="108" t="n">
        <x:v>20</x:v>
      </x:c>
      <x:c r="K192" s="108" t="n">
        <x:v>2011</x:v>
      </x:c>
      <x:c r="L192" s="108" t="n">
        <x:v>2021</x:v>
      </x:c>
    </x:row>
    <x:row r="193">
      <x:c r="A193" s="50" t="str">
        <x:v>Vectura Group Ltd.csv</x:v>
      </x:c>
      <x:c r="B193" s="50" t="str">
        <x:v>Vectura Group Ltd</x:v>
      </x:c>
      <x:c r="C193" s="50" t="str">
        <x:v>CTL-0172</x:v>
      </x:c>
      <x:c r="D193" s="108" t="n">
        <x:v>2016</x:v>
      </x:c>
      <x:c r="E193" s="108" t="n">
        <x:v>2015</x:v>
      </x:c>
      <x:c r="F193" s="108" t="n">
        <x:v>-1</x:v>
      </x:c>
      <x:c r="G193" s="50" t="str">
        <x:v>Yes</x:v>
      </x:c>
      <x:c r="H193" s="50" t="str">
        <x:v>Inferred from observed earliest-priority-year range</x:v>
      </x:c>
      <x:c r="I193" s="108" t="n">
        <x:v>4</x:v>
      </x:c>
      <x:c r="J193" s="108" t="n">
        <x:v>2</x:v>
      </x:c>
      <x:c r="K193" s="108" t="n">
        <x:v>2011</x:v>
      </x:c>
      <x:c r="L193" s="108" t="n">
        <x:v>2021</x:v>
      </x:c>
    </x:row>
    <x:row r="194">
      <x:c r="A194" s="50" t="str">
        <x:v>Vectura Group Ltd.csv</x:v>
      </x:c>
      <x:c r="B194" s="50" t="str">
        <x:v>Vectura Group Ltd</x:v>
      </x:c>
      <x:c r="C194" s="50" t="str">
        <x:v>CTL-0172</x:v>
      </x:c>
      <x:c r="D194" s="108" t="n">
        <x:v>2016</x:v>
      </x:c>
      <x:c r="E194" s="108" t="n">
        <x:v>2016</x:v>
      </x:c>
      <x:c r="F194" s="108" t="n">
        <x:v>0</x:v>
      </x:c>
      <x:c r="G194" s="50" t="str">
        <x:v>Yes</x:v>
      </x:c>
      <x:c r="H194" s="50" t="str">
        <x:v>Inferred from observed earliest-priority-year range</x:v>
      </x:c>
      <x:c r="I194" s="108" t="n">
        <x:v>3</x:v>
      </x:c>
      <x:c r="J194" s="108" t="n">
        <x:v>0</x:v>
      </x:c>
      <x:c r="K194" s="108" t="n">
        <x:v>2011</x:v>
      </x:c>
      <x:c r="L194" s="108" t="n">
        <x:v>2021</x:v>
      </x:c>
    </x:row>
    <x:row r="195">
      <x:c r="A195" s="50" t="str">
        <x:v>Vectura Group Ltd.csv</x:v>
      </x:c>
      <x:c r="B195" s="50" t="str">
        <x:v>Vectura Group Ltd</x:v>
      </x:c>
      <x:c r="C195" s="50" t="str">
        <x:v>CTL-0172</x:v>
      </x:c>
      <x:c r="D195" s="108" t="n">
        <x:v>2016</x:v>
      </x:c>
      <x:c r="E195" s="108" t="n">
        <x:v>2017</x:v>
      </x:c>
      <x:c r="F195" s="108" t="n">
        <x:v>1</x:v>
      </x:c>
      <x:c r="G195" s="50" t="str">
        <x:v>Yes</x:v>
      </x:c>
      <x:c r="H195" s="50" t="str">
        <x:v>Inferred from observed earliest-priority-year range</x:v>
      </x:c>
      <x:c r="I195" s="108" t="n">
        <x:v>7</x:v>
      </x:c>
      <x:c r="J195" s="108" t="n">
        <x:v>25</x:v>
      </x:c>
      <x:c r="K195" s="108" t="n">
        <x:v>2011</x:v>
      </x:c>
      <x:c r="L195" s="108" t="n">
        <x:v>2021</x:v>
      </x:c>
    </x:row>
    <x:row r="196">
      <x:c r="A196" s="50" t="str">
        <x:v>Vectura Group Ltd.csv</x:v>
      </x:c>
      <x:c r="B196" s="50" t="str">
        <x:v>Vectura Group Ltd</x:v>
      </x:c>
      <x:c r="C196" s="50" t="str">
        <x:v>CTL-0172</x:v>
      </x:c>
      <x:c r="D196" s="108" t="n">
        <x:v>2016</x:v>
      </x:c>
      <x:c r="E196" s="108" t="n">
        <x:v>2018</x:v>
      </x:c>
      <x:c r="F196" s="108" t="n">
        <x:v>2</x:v>
      </x:c>
      <x:c r="G196" s="50" t="str">
        <x:v>Yes</x:v>
      </x:c>
      <x:c r="H196" s="50" t="str">
        <x:v>Inferred from observed earliest-priority-year range</x:v>
      </x:c>
      <x:c r="I196" s="108" t="n">
        <x:v>3</x:v>
      </x:c>
      <x:c r="J196" s="108" t="n">
        <x:v>7</x:v>
      </x:c>
      <x:c r="K196" s="108" t="n">
        <x:v>2011</x:v>
      </x:c>
      <x:c r="L196" s="108" t="n">
        <x:v>2021</x:v>
      </x:c>
    </x:row>
    <x:row r="197">
      <x:c r="A197" s="50" t="str">
        <x:v>Vectura Group Ltd.csv</x:v>
      </x:c>
      <x:c r="B197" s="50" t="str">
        <x:v>Vectura Group Ltd</x:v>
      </x:c>
      <x:c r="C197" s="50" t="str">
        <x:v>CTL-0172</x:v>
      </x:c>
      <x:c r="D197" s="108" t="n">
        <x:v>2016</x:v>
      </x:c>
      <x:c r="E197" s="108" t="n">
        <x:v>2019</x:v>
      </x:c>
      <x:c r="F197" s="108" t="n">
        <x:v>3</x:v>
      </x:c>
      <x:c r="G197" s="50" t="str">
        <x:v>Yes</x:v>
      </x:c>
      <x:c r="H197" s="50" t="str">
        <x:v>Inferred from observed earliest-priority-year range</x:v>
      </x:c>
      <x:c r="I197" s="108" t="n">
        <x:v>4</x:v>
      </x:c>
      <x:c r="J197" s="108" t="n">
        <x:v>5</x:v>
      </x:c>
      <x:c r="K197" s="108" t="n">
        <x:v>2011</x:v>
      </x:c>
      <x:c r="L197" s="108" t="n">
        <x:v>2021</x:v>
      </x:c>
    </x:row>
    <x:row r="198">
      <x:c r="A198" s="50" t="str">
        <x:v>Vectura Group Ltd.csv</x:v>
      </x:c>
      <x:c r="B198" s="50" t="str">
        <x:v>Vectura Group Ltd</x:v>
      </x:c>
      <x:c r="C198" s="50" t="str">
        <x:v>CTL-0172</x:v>
      </x:c>
      <x:c r="D198" s="108" t="n">
        <x:v>2016</x:v>
      </x:c>
      <x:c r="E198" s="108" t="n">
        <x:v>2020</x:v>
      </x:c>
      <x:c r="F198" s="108" t="n">
        <x:v>4</x:v>
      </x:c>
      <x:c r="G198" s="50" t="str">
        <x:v>No</x:v>
      </x:c>
      <x:c r="H198" s="50" t="str">
        <x:v>Inferred from observed earliest-priority-year range</x:v>
      </x:c>
      <x:c r="I198" s="108" t="n">
        <x:v>6</x:v>
      </x:c>
      <x:c r="J198" s="108" t="n">
        <x:v>2</x:v>
      </x:c>
      <x:c r="K198" s="108" t="n">
        <x:v>2011</x:v>
      </x:c>
      <x:c r="L198" s="108" t="n">
        <x:v>2021</x:v>
      </x:c>
    </x:row>
    <x:row r="199">
      <x:c r="A199" s="50" t="str">
        <x:v>Vectura Group Ltd.csv</x:v>
      </x:c>
      <x:c r="B199" s="50" t="str">
        <x:v>Vectura Group Ltd</x:v>
      </x:c>
      <x:c r="C199" s="50" t="str">
        <x:v>CTL-0172</x:v>
      </x:c>
      <x:c r="D199" s="108" t="n">
        <x:v>2016</x:v>
      </x:c>
      <x:c r="E199" s="108" t="n">
        <x:v>2021</x:v>
      </x:c>
      <x:c r="F199" s="108" t="n">
        <x:v>5</x:v>
      </x:c>
      <x:c r="G199" s="50" t="str">
        <x:v>No</x:v>
      </x:c>
      <x:c r="H199" s="50" t="str">
        <x:v>Inferred from observed earliest-priority-year range</x:v>
      </x:c>
      <x:c r="I199" s="108" t="n">
        <x:v>3</x:v>
      </x:c>
      <x:c r="J199" s="108" t="n">
        <x:v>2</x:v>
      </x:c>
      <x:c r="K199" s="108" t="n">
        <x:v>2011</x:v>
      </x:c>
      <x:c r="L199" s="108" t="n">
        <x:v>2021</x:v>
      </x:c>
    </x:row>
    <x:row r="200">
      <x:c r="A200" s="50" t="str">
        <x:v>Zambon SpA.csv</x:v>
      </x:c>
      <x:c r="B200" s="50" t="str">
        <x:v>Zambon SpA</x:v>
      </x:c>
      <x:c r="C200" s="50" t="str">
        <x:v>CTL-0207</x:v>
      </x:c>
      <x:c r="D200" s="108" t="n">
        <x:v>2015</x:v>
      </x:c>
      <x:c r="E200" s="108" t="n">
        <x:v>2011</x:v>
      </x:c>
      <x:c r="F200" s="108" t="n">
        <x:v>-4</x:v>
      </x:c>
      <x:c r="G200" s="50" t="str">
        <x:v>No</x:v>
      </x:c>
      <x:c r="H200" s="50" t="str">
        <x:v>Inferred from observed earliest-priority-year range</x:v>
      </x:c>
      <x:c r="I200" s="108" t="n">
        <x:v>2</x:v>
      </x:c>
      <x:c r="J200" s="108" t="n">
        <x:v>0</x:v>
      </x:c>
      <x:c r="K200" s="108" t="n">
        <x:v>2011</x:v>
      </x:c>
      <x:c r="L200" s="108" t="n">
        <x:v>2021</x:v>
      </x:c>
    </x:row>
    <x:row r="201">
      <x:c r="A201" s="50" t="str">
        <x:v>Zambon SpA.csv</x:v>
      </x:c>
      <x:c r="B201" s="50" t="str">
        <x:v>Zambon SpA</x:v>
      </x:c>
      <x:c r="C201" s="50" t="str">
        <x:v>CTL-0207</x:v>
      </x:c>
      <x:c r="D201" s="108" t="n">
        <x:v>2015</x:v>
      </x:c>
      <x:c r="E201" s="108" t="n">
        <x:v>2012</x:v>
      </x:c>
      <x:c r="F201" s="108" t="n">
        <x:v>-3</x:v>
      </x:c>
      <x:c r="G201" s="50" t="str">
        <x:v>Yes</x:v>
      </x:c>
      <x:c r="H201" s="50" t="str">
        <x:v>Inferred from observed earliest-priority-year range</x:v>
      </x:c>
      <x:c r="I201" s="108" t="n">
        <x:v>0</x:v>
      </x:c>
      <x:c r="J201" s="108" t="n">
        <x:v>0</x:v>
      </x:c>
      <x:c r="K201" s="108" t="n">
        <x:v>2011</x:v>
      </x:c>
      <x:c r="L201" s="108" t="n">
        <x:v>2021</x:v>
      </x:c>
    </x:row>
    <x:row r="202">
      <x:c r="A202" s="50" t="str">
        <x:v>Zambon SpA.csv</x:v>
      </x:c>
      <x:c r="B202" s="50" t="str">
        <x:v>Zambon SpA</x:v>
      </x:c>
      <x:c r="C202" s="50" t="str">
        <x:v>CTL-0207</x:v>
      </x:c>
      <x:c r="D202" s="108" t="n">
        <x:v>2015</x:v>
      </x:c>
      <x:c r="E202" s="108" t="n">
        <x:v>2013</x:v>
      </x:c>
      <x:c r="F202" s="108" t="n">
        <x:v>-2</x:v>
      </x:c>
      <x:c r="G202" s="50" t="str">
        <x:v>Yes</x:v>
      </x:c>
      <x:c r="H202" s="50" t="str">
        <x:v>Inferred from observed earliest-priority-year range</x:v>
      </x:c>
      <x:c r="I202" s="108" t="n">
        <x:v>3</x:v>
      </x:c>
      <x:c r="J202" s="108" t="n">
        <x:v>0</x:v>
      </x:c>
      <x:c r="K202" s="108" t="n">
        <x:v>2011</x:v>
      </x:c>
      <x:c r="L202" s="108" t="n">
        <x:v>2021</x:v>
      </x:c>
    </x:row>
    <x:row r="203">
      <x:c r="A203" s="50" t="str">
        <x:v>Zambon SpA.csv</x:v>
      </x:c>
      <x:c r="B203" s="50" t="str">
        <x:v>Zambon SpA</x:v>
      </x:c>
      <x:c r="C203" s="50" t="str">
        <x:v>CTL-0207</x:v>
      </x:c>
      <x:c r="D203" s="108" t="n">
        <x:v>2015</x:v>
      </x:c>
      <x:c r="E203" s="108" t="n">
        <x:v>2014</x:v>
      </x:c>
      <x:c r="F203" s="108" t="n">
        <x:v>-1</x:v>
      </x:c>
      <x:c r="G203" s="50" t="str">
        <x:v>Yes</x:v>
      </x:c>
      <x:c r="H203" s="50" t="str">
        <x:v>Inferred from observed earliest-priority-year range</x:v>
      </x:c>
      <x:c r="I203" s="108" t="n">
        <x:v>2</x:v>
      </x:c>
      <x:c r="J203" s="108" t="n">
        <x:v>0</x:v>
      </x:c>
      <x:c r="K203" s="108" t="n">
        <x:v>2011</x:v>
      </x:c>
      <x:c r="L203" s="108" t="n">
        <x:v>2021</x:v>
      </x:c>
    </x:row>
    <x:row r="204">
      <x:c r="A204" s="50" t="str">
        <x:v>Zambon SpA.csv</x:v>
      </x:c>
      <x:c r="B204" s="50" t="str">
        <x:v>Zambon SpA</x:v>
      </x:c>
      <x:c r="C204" s="50" t="str">
        <x:v>CTL-0207</x:v>
      </x:c>
      <x:c r="D204" s="108" t="n">
        <x:v>2015</x:v>
      </x:c>
      <x:c r="E204" s="108" t="n">
        <x:v>2015</x:v>
      </x:c>
      <x:c r="F204" s="108" t="n">
        <x:v>0</x:v>
      </x:c>
      <x:c r="G204" s="50" t="str">
        <x:v>Yes</x:v>
      </x:c>
      <x:c r="H204" s="50" t="str">
        <x:v>Inferred from observed earliest-priority-year range</x:v>
      </x:c>
      <x:c r="I204" s="108" t="n">
        <x:v>0</x:v>
      </x:c>
      <x:c r="J204" s="108" t="n">
        <x:v>0</x:v>
      </x:c>
      <x:c r="K204" s="108" t="n">
        <x:v>2011</x:v>
      </x:c>
      <x:c r="L204" s="108" t="n">
        <x:v>2021</x:v>
      </x:c>
    </x:row>
    <x:row r="205">
      <x:c r="A205" s="50" t="str">
        <x:v>Zambon SpA.csv</x:v>
      </x:c>
      <x:c r="B205" s="50" t="str">
        <x:v>Zambon SpA</x:v>
      </x:c>
      <x:c r="C205" s="50" t="str">
        <x:v>CTL-0207</x:v>
      </x:c>
      <x:c r="D205" s="108" t="n">
        <x:v>2015</x:v>
      </x:c>
      <x:c r="E205" s="108" t="n">
        <x:v>2016</x:v>
      </x:c>
      <x:c r="F205" s="108" t="n">
        <x:v>1</x:v>
      </x:c>
      <x:c r="G205" s="50" t="str">
        <x:v>Yes</x:v>
      </x:c>
      <x:c r="H205" s="50" t="str">
        <x:v>Inferred from observed earliest-priority-year range</x:v>
      </x:c>
      <x:c r="I205" s="108" t="n">
        <x:v>3</x:v>
      </x:c>
      <x:c r="J205" s="108" t="n">
        <x:v>4</x:v>
      </x:c>
      <x:c r="K205" s="108" t="n">
        <x:v>2011</x:v>
      </x:c>
      <x:c r="L205" s="108" t="n">
        <x:v>2021</x:v>
      </x:c>
    </x:row>
    <x:row r="206">
      <x:c r="A206" s="50" t="str">
        <x:v>Zambon SpA.csv</x:v>
      </x:c>
      <x:c r="B206" s="50" t="str">
        <x:v>Zambon SpA</x:v>
      </x:c>
      <x:c r="C206" s="50" t="str">
        <x:v>CTL-0207</x:v>
      </x:c>
      <x:c r="D206" s="108" t="n">
        <x:v>2015</x:v>
      </x:c>
      <x:c r="E206" s="108" t="n">
        <x:v>2017</x:v>
      </x:c>
      <x:c r="F206" s="108" t="n">
        <x:v>2</x:v>
      </x:c>
      <x:c r="G206" s="50" t="str">
        <x:v>Yes</x:v>
      </x:c>
      <x:c r="H206" s="50" t="str">
        <x:v>Inferred from observed earliest-priority-year range</x:v>
      </x:c>
      <x:c r="I206" s="108" t="n">
        <x:v>2</x:v>
      </x:c>
      <x:c r="J206" s="108" t="n">
        <x:v>0</x:v>
      </x:c>
      <x:c r="K206" s="108" t="n">
        <x:v>2011</x:v>
      </x:c>
      <x:c r="L206" s="108" t="n">
        <x:v>2021</x:v>
      </x:c>
    </x:row>
    <x:row r="207">
      <x:c r="A207" s="50" t="str">
        <x:v>Zambon SpA.csv</x:v>
      </x:c>
      <x:c r="B207" s="50" t="str">
        <x:v>Zambon SpA</x:v>
      </x:c>
      <x:c r="C207" s="50" t="str">
        <x:v>CTL-0207</x:v>
      </x:c>
      <x:c r="D207" s="108" t="n">
        <x:v>2015</x:v>
      </x:c>
      <x:c r="E207" s="108" t="n">
        <x:v>2018</x:v>
      </x:c>
      <x:c r="F207" s="108" t="n">
        <x:v>3</x:v>
      </x:c>
      <x:c r="G207" s="50" t="str">
        <x:v>Yes</x:v>
      </x:c>
      <x:c r="H207" s="50" t="str">
        <x:v>Inferred from observed earliest-priority-year range</x:v>
      </x:c>
      <x:c r="I207" s="108" t="n">
        <x:v>1</x:v>
      </x:c>
      <x:c r="J207" s="108" t="n">
        <x:v>0</x:v>
      </x:c>
      <x:c r="K207" s="108" t="n">
        <x:v>2011</x:v>
      </x:c>
      <x:c r="L207" s="108" t="n">
        <x:v>2021</x:v>
      </x:c>
    </x:row>
    <x:row r="208">
      <x:c r="A208" s="50" t="str">
        <x:v>Zambon SpA.csv</x:v>
      </x:c>
      <x:c r="B208" s="50" t="str">
        <x:v>Zambon SpA</x:v>
      </x:c>
      <x:c r="C208" s="50" t="str">
        <x:v>CTL-0207</x:v>
      </x:c>
      <x:c r="D208" s="108" t="n">
        <x:v>2015</x:v>
      </x:c>
      <x:c r="E208" s="108" t="n">
        <x:v>2019</x:v>
      </x:c>
      <x:c r="F208" s="108" t="n">
        <x:v>4</x:v>
      </x:c>
      <x:c r="G208" s="50" t="str">
        <x:v>No</x:v>
      </x:c>
      <x:c r="H208" s="50" t="str">
        <x:v>Inferred from observed earliest-priority-year range</x:v>
      </x:c>
      <x:c r="I208" s="108" t="n">
        <x:v>1</x:v>
      </x:c>
      <x:c r="J208" s="108" t="n">
        <x:v>0</x:v>
      </x:c>
      <x:c r="K208" s="108" t="n">
        <x:v>2011</x:v>
      </x:c>
      <x:c r="L208" s="108" t="n">
        <x:v>2021</x:v>
      </x:c>
    </x:row>
    <x:row r="209">
      <x:c r="A209" s="50" t="str">
        <x:v>Zambon SpA.csv</x:v>
      </x:c>
      <x:c r="B209" s="50" t="str">
        <x:v>Zambon SpA</x:v>
      </x:c>
      <x:c r="C209" s="50" t="str">
        <x:v>CTL-0207</x:v>
      </x:c>
      <x:c r="D209" s="108" t="n">
        <x:v>2015</x:v>
      </x:c>
      <x:c r="E209" s="108" t="n">
        <x:v>2020</x:v>
      </x:c>
      <x:c r="F209" s="108" t="n">
        <x:v>5</x:v>
      </x:c>
      <x:c r="G209" s="50" t="str">
        <x:v>No</x:v>
      </x:c>
      <x:c r="H209" s="50" t="str">
        <x:v>Inferred from observed earliest-priority-year range</x:v>
      </x:c>
      <x:c r="I209" s="108" t="n">
        <x:v>2</x:v>
      </x:c>
      <x:c r="J209" s="108" t="n">
        <x:v>0</x:v>
      </x:c>
      <x:c r="K209" s="108" t="n">
        <x:v>2011</x:v>
      </x:c>
      <x:c r="L209" s="108" t="n">
        <x:v>2021</x:v>
      </x:c>
    </x:row>
    <x:row r="210">
      <x:c r="A210" s="50" t="str">
        <x:v>Zambon SpA.csv</x:v>
      </x:c>
      <x:c r="B210" s="50" t="str">
        <x:v>Zambon SpA</x:v>
      </x:c>
      <x:c r="C210" s="50" t="str">
        <x:v>CTL-0207</x:v>
      </x:c>
      <x:c r="D210" s="108" t="n">
        <x:v>2015</x:v>
      </x:c>
      <x:c r="E210" s="108" t="n">
        <x:v>2021</x:v>
      </x:c>
      <x:c r="F210" s="108" t="n">
        <x:v>6</x:v>
      </x:c>
      <x:c r="G210" s="50" t="str">
        <x:v>No</x:v>
      </x:c>
      <x:c r="H210" s="50" t="str">
        <x:v>Inferred from observed earliest-priority-year range</x:v>
      </x:c>
      <x:c r="I210" s="108" t="n">
        <x:v>4</x:v>
      </x:c>
      <x:c r="J210" s="108" t="n">
        <x:v>0</x:v>
      </x:c>
      <x:c r="K210" s="108" t="n">
        <x:v>2011</x:v>
      </x:c>
      <x:c r="L210" s="108" t="n">
        <x:v>2021</x:v>
      </x:c>
    </x:row>
    <x:row r="211">
      <x:c r="A211" s="50" t="str">
        <x:v>Zentiva Group AS.csv</x:v>
      </x:c>
      <x:c r="B211" s="50" t="str">
        <x:v>Zentiva Group AS</x:v>
      </x:c>
      <x:c r="C211" s="50" t="str">
        <x:v>CTL-0055</x:v>
      </x:c>
      <x:c r="D211" s="108" t="n">
        <x:v>2019</x:v>
      </x:c>
      <x:c r="E211" s="108" t="n">
        <x:v>2011</x:v>
      </x:c>
      <x:c r="F211" s="108" t="n">
        <x:v>-8</x:v>
      </x:c>
      <x:c r="G211" s="50" t="str">
        <x:v>No</x:v>
      </x:c>
      <x:c r="H211" s="50" t="str">
        <x:v>Inferred from observed earliest-priority-year range</x:v>
      </x:c>
      <x:c r="I211" s="108" t="n">
        <x:v>2</x:v>
      </x:c>
      <x:c r="J211" s="108" t="n">
        <x:v>1</x:v>
      </x:c>
      <x:c r="K211" s="108" t="n">
        <x:v>2011</x:v>
      </x:c>
      <x:c r="L211" s="108" t="n">
        <x:v>2020</x:v>
      </x:c>
    </x:row>
    <x:row r="212">
      <x:c r="A212" s="50" t="str">
        <x:v>Zentiva Group AS.csv</x:v>
      </x:c>
      <x:c r="B212" s="50" t="str">
        <x:v>Zentiva Group AS</x:v>
      </x:c>
      <x:c r="C212" s="50" t="str">
        <x:v>CTL-0055</x:v>
      </x:c>
      <x:c r="D212" s="108" t="n">
        <x:v>2019</x:v>
      </x:c>
      <x:c r="E212" s="108" t="n">
        <x:v>2012</x:v>
      </x:c>
      <x:c r="F212" s="108" t="n">
        <x:v>-7</x:v>
      </x:c>
      <x:c r="G212" s="50" t="str">
        <x:v>No</x:v>
      </x:c>
      <x:c r="H212" s="50" t="str">
        <x:v>Inferred from observed earliest-priority-year range</x:v>
      </x:c>
      <x:c r="I212" s="108" t="n">
        <x:v>3</x:v>
      </x:c>
      <x:c r="J212" s="108" t="n">
        <x:v>0</x:v>
      </x:c>
      <x:c r="K212" s="108" t="n">
        <x:v>2011</x:v>
      </x:c>
      <x:c r="L212" s="108" t="n">
        <x:v>2020</x:v>
      </x:c>
    </x:row>
    <x:row r="213">
      <x:c r="A213" s="50" t="str">
        <x:v>Zentiva Group AS.csv</x:v>
      </x:c>
      <x:c r="B213" s="50" t="str">
        <x:v>Zentiva Group AS</x:v>
      </x:c>
      <x:c r="C213" s="50" t="str">
        <x:v>CTL-0055</x:v>
      </x:c>
      <x:c r="D213" s="108" t="n">
        <x:v>2019</x:v>
      </x:c>
      <x:c r="E213" s="108" t="n">
        <x:v>2013</x:v>
      </x:c>
      <x:c r="F213" s="108" t="n">
        <x:v>-6</x:v>
      </x:c>
      <x:c r="G213" s="50" t="str">
        <x:v>No</x:v>
      </x:c>
      <x:c r="H213" s="50" t="str">
        <x:v>Inferred from observed earliest-priority-year range</x:v>
      </x:c>
      <x:c r="I213" s="108" t="n">
        <x:v>3</x:v>
      </x:c>
      <x:c r="J213" s="108" t="n">
        <x:v>0</x:v>
      </x:c>
      <x:c r="K213" s="108" t="n">
        <x:v>2011</x:v>
      </x:c>
      <x:c r="L213" s="108" t="n">
        <x:v>2020</x:v>
      </x:c>
    </x:row>
    <x:row r="214">
      <x:c r="A214" s="50" t="str">
        <x:v>Zentiva Group AS.csv</x:v>
      </x:c>
      <x:c r="B214" s="50" t="str">
        <x:v>Zentiva Group AS</x:v>
      </x:c>
      <x:c r="C214" s="50" t="str">
        <x:v>CTL-0055</x:v>
      </x:c>
      <x:c r="D214" s="108" t="n">
        <x:v>2019</x:v>
      </x:c>
      <x:c r="E214" s="108" t="n">
        <x:v>2014</x:v>
      </x:c>
      <x:c r="F214" s="108" t="n">
        <x:v>-5</x:v>
      </x:c>
      <x:c r="G214" s="50" t="str">
        <x:v>No</x:v>
      </x:c>
      <x:c r="H214" s="50" t="str">
        <x:v>Inferred from observed earliest-priority-year range</x:v>
      </x:c>
      <x:c r="I214" s="108" t="n">
        <x:v>3</x:v>
      </x:c>
      <x:c r="J214" s="108" t="n">
        <x:v>0</x:v>
      </x:c>
      <x:c r="K214" s="108" t="n">
        <x:v>2011</x:v>
      </x:c>
      <x:c r="L214" s="108" t="n">
        <x:v>2020</x:v>
      </x:c>
    </x:row>
    <x:row r="215">
      <x:c r="A215" s="50" t="str">
        <x:v>Zentiva Group AS.csv</x:v>
      </x:c>
      <x:c r="B215" s="50" t="str">
        <x:v>Zentiva Group AS</x:v>
      </x:c>
      <x:c r="C215" s="50" t="str">
        <x:v>CTL-0055</x:v>
      </x:c>
      <x:c r="D215" s="108" t="n">
        <x:v>2019</x:v>
      </x:c>
      <x:c r="E215" s="108" t="n">
        <x:v>2015</x:v>
      </x:c>
      <x:c r="F215" s="108" t="n">
        <x:v>-4</x:v>
      </x:c>
      <x:c r="G215" s="50" t="str">
        <x:v>No</x:v>
      </x:c>
      <x:c r="H215" s="50" t="str">
        <x:v>Inferred from observed earliest-priority-year range</x:v>
      </x:c>
      <x:c r="I215" s="108" t="n">
        <x:v>3</x:v>
      </x:c>
      <x:c r="J215" s="108" t="n">
        <x:v>0</x:v>
      </x:c>
      <x:c r="K215" s="108" t="n">
        <x:v>2011</x:v>
      </x:c>
      <x:c r="L215" s="108" t="n">
        <x:v>2020</x:v>
      </x:c>
    </x:row>
    <x:row r="216">
      <x:c r="A216" s="50" t="str">
        <x:v>Zentiva Group AS.csv</x:v>
      </x:c>
      <x:c r="B216" s="50" t="str">
        <x:v>Zentiva Group AS</x:v>
      </x:c>
      <x:c r="C216" s="50" t="str">
        <x:v>CTL-0055</x:v>
      </x:c>
      <x:c r="D216" s="108" t="n">
        <x:v>2019</x:v>
      </x:c>
      <x:c r="E216" s="108" t="n">
        <x:v>2016</x:v>
      </x:c>
      <x:c r="F216" s="108" t="n">
        <x:v>-3</x:v>
      </x:c>
      <x:c r="G216" s="50" t="str">
        <x:v>Yes</x:v>
      </x:c>
      <x:c r="H216" s="50" t="str">
        <x:v>Inferred from observed earliest-priority-year range</x:v>
      </x:c>
      <x:c r="I216" s="108" t="n">
        <x:v>1</x:v>
      </x:c>
      <x:c r="J216" s="108" t="n">
        <x:v>0</x:v>
      </x:c>
      <x:c r="K216" s="108" t="n">
        <x:v>2011</x:v>
      </x:c>
      <x:c r="L216" s="108" t="n">
        <x:v>2020</x:v>
      </x:c>
    </x:row>
    <x:row r="217">
      <x:c r="A217" s="50" t="str">
        <x:v>Zentiva Group AS.csv</x:v>
      </x:c>
      <x:c r="B217" s="50" t="str">
        <x:v>Zentiva Group AS</x:v>
      </x:c>
      <x:c r="C217" s="50" t="str">
        <x:v>CTL-0055</x:v>
      </x:c>
      <x:c r="D217" s="108" t="n">
        <x:v>2019</x:v>
      </x:c>
      <x:c r="E217" s="108" t="n">
        <x:v>2017</x:v>
      </x:c>
      <x:c r="F217" s="108" t="n">
        <x:v>-2</x:v>
      </x:c>
      <x:c r="G217" s="50" t="str">
        <x:v>Yes</x:v>
      </x:c>
      <x:c r="H217" s="50" t="str">
        <x:v>Inferred from observed earliest-priority-year range</x:v>
      </x:c>
      <x:c r="I217" s="108" t="n">
        <x:v>0</x:v>
      </x:c>
      <x:c r="J217" s="108" t="n">
        <x:v>0</x:v>
      </x:c>
      <x:c r="K217" s="108" t="n">
        <x:v>2011</x:v>
      </x:c>
      <x:c r="L217" s="108" t="n">
        <x:v>2020</x:v>
      </x:c>
    </x:row>
    <x:row r="218">
      <x:c r="A218" s="50" t="str">
        <x:v>Zentiva Group AS.csv</x:v>
      </x:c>
      <x:c r="B218" s="50" t="str">
        <x:v>Zentiva Group AS</x:v>
      </x:c>
      <x:c r="C218" s="50" t="str">
        <x:v>CTL-0055</x:v>
      </x:c>
      <x:c r="D218" s="108" t="n">
        <x:v>2019</x:v>
      </x:c>
      <x:c r="E218" s="108" t="n">
        <x:v>2018</x:v>
      </x:c>
      <x:c r="F218" s="108" t="n">
        <x:v>-1</x:v>
      </x:c>
      <x:c r="G218" s="50" t="str">
        <x:v>Yes</x:v>
      </x:c>
      <x:c r="H218" s="50" t="str">
        <x:v>Inferred from observed earliest-priority-year range</x:v>
      </x:c>
      <x:c r="I218" s="108" t="n">
        <x:v>0</x:v>
      </x:c>
      <x:c r="J218" s="108" t="n">
        <x:v>0</x:v>
      </x:c>
      <x:c r="K218" s="108" t="n">
        <x:v>2011</x:v>
      </x:c>
      <x:c r="L218" s="108" t="n">
        <x:v>2020</x:v>
      </x:c>
    </x:row>
    <x:row r="219">
      <x:c r="A219" s="50" t="str">
        <x:v>Zentiva Group AS.csv</x:v>
      </x:c>
      <x:c r="B219" s="50" t="str">
        <x:v>Zentiva Group AS</x:v>
      </x:c>
      <x:c r="C219" s="50" t="str">
        <x:v>CTL-0055</x:v>
      </x:c>
      <x:c r="D219" s="108" t="n">
        <x:v>2019</x:v>
      </x:c>
      <x:c r="E219" s="108" t="n">
        <x:v>2019</x:v>
      </x:c>
      <x:c r="F219" s="108" t="n">
        <x:v>0</x:v>
      </x:c>
      <x:c r="G219" s="50" t="str">
        <x:v>Yes</x:v>
      </x:c>
      <x:c r="H219" s="50" t="str">
        <x:v>Inferred from observed earliest-priority-year range</x:v>
      </x:c>
      <x:c r="I219" s="108" t="n">
        <x:v>0</x:v>
      </x:c>
      <x:c r="J219" s="108" t="n">
        <x:v>0</x:v>
      </x:c>
      <x:c r="K219" s="108" t="n">
        <x:v>2011</x:v>
      </x:c>
      <x:c r="L219" s="108" t="n">
        <x:v>2020</x:v>
      </x:c>
    </x:row>
    <x:row r="220">
      <x:c r="A220" s="50" t="str">
        <x:v>Zentiva Group AS.csv</x:v>
      </x:c>
      <x:c r="B220" s="50" t="str">
        <x:v>Zentiva Group AS</x:v>
      </x:c>
      <x:c r="C220" s="50" t="str">
        <x:v>CTL-0055</x:v>
      </x:c>
      <x:c r="D220" s="108" t="n">
        <x:v>2019</x:v>
      </x:c>
      <x:c r="E220" s="108" t="n">
        <x:v>2020</x:v>
      </x:c>
      <x:c r="F220" s="108" t="n">
        <x:v>1</x:v>
      </x:c>
      <x:c r="G220" s="50" t="str">
        <x:v>Yes</x:v>
      </x:c>
      <x:c r="H220" s="50" t="str">
        <x:v>Inferred from observed earliest-priority-year range</x:v>
      </x:c>
      <x:c r="I220" s="108" t="n">
        <x:v>1</x:v>
      </x:c>
      <x:c r="J220" s="108" t="n">
        <x:v>0</x:v>
      </x:c>
      <x:c r="K220" s="108" t="n">
        <x:v>2011</x:v>
      </x:c>
      <x:c r="L220" s="108" t="n">
        <x:v>2020</x:v>
      </x:c>
    </x:row>
    <x:row r="221">
      <x:c r="A221" s="50" t="str">
        <x:v>Zentiva Group AS.csv</x:v>
      </x:c>
      <x:c r="B221" s="50" t="str">
        <x:v>Zentiva Group AS</x:v>
      </x:c>
      <x:c r="C221" s="50" t="str">
        <x:v>CTL-0038</x:v>
      </x:c>
      <x:c r="D221" s="108" t="n">
        <x:v>2020</x:v>
      </x:c>
      <x:c r="E221" s="108" t="n">
        <x:v>2011</x:v>
      </x:c>
      <x:c r="F221" s="108" t="n">
        <x:v>-9</x:v>
      </x:c>
      <x:c r="G221" s="50" t="str">
        <x:v>No</x:v>
      </x:c>
      <x:c r="H221" s="50" t="str">
        <x:v>Inferred from observed earliest-priority-year range</x:v>
      </x:c>
      <x:c r="I221" s="108" t="n">
        <x:v>2</x:v>
      </x:c>
      <x:c r="J221" s="108" t="n">
        <x:v>1</x:v>
      </x:c>
      <x:c r="K221" s="108" t="n">
        <x:v>2011</x:v>
      </x:c>
      <x:c r="L221" s="108" t="n">
        <x:v>2020</x:v>
      </x:c>
    </x:row>
    <x:row r="222">
      <x:c r="A222" s="50" t="str">
        <x:v>Zentiva Group AS.csv</x:v>
      </x:c>
      <x:c r="B222" s="50" t="str">
        <x:v>Zentiva Group AS</x:v>
      </x:c>
      <x:c r="C222" s="50" t="str">
        <x:v>CTL-0038</x:v>
      </x:c>
      <x:c r="D222" s="108" t="n">
        <x:v>2020</x:v>
      </x:c>
      <x:c r="E222" s="108" t="n">
        <x:v>2012</x:v>
      </x:c>
      <x:c r="F222" s="108" t="n">
        <x:v>-8</x:v>
      </x:c>
      <x:c r="G222" s="50" t="str">
        <x:v>No</x:v>
      </x:c>
      <x:c r="H222" s="50" t="str">
        <x:v>Inferred from observed earliest-priority-year range</x:v>
      </x:c>
      <x:c r="I222" s="108" t="n">
        <x:v>3</x:v>
      </x:c>
      <x:c r="J222" s="108" t="n">
        <x:v>0</x:v>
      </x:c>
      <x:c r="K222" s="108" t="n">
        <x:v>2011</x:v>
      </x:c>
      <x:c r="L222" s="108" t="n">
        <x:v>2020</x:v>
      </x:c>
    </x:row>
    <x:row r="223">
      <x:c r="A223" s="50" t="str">
        <x:v>Zentiva Group AS.csv</x:v>
      </x:c>
      <x:c r="B223" s="50" t="str">
        <x:v>Zentiva Group AS</x:v>
      </x:c>
      <x:c r="C223" s="50" t="str">
        <x:v>CTL-0038</x:v>
      </x:c>
      <x:c r="D223" s="108" t="n">
        <x:v>2020</x:v>
      </x:c>
      <x:c r="E223" s="108" t="n">
        <x:v>2013</x:v>
      </x:c>
      <x:c r="F223" s="108" t="n">
        <x:v>-7</x:v>
      </x:c>
      <x:c r="G223" s="50" t="str">
        <x:v>No</x:v>
      </x:c>
      <x:c r="H223" s="50" t="str">
        <x:v>Inferred from observed earliest-priority-year range</x:v>
      </x:c>
      <x:c r="I223" s="108" t="n">
        <x:v>3</x:v>
      </x:c>
      <x:c r="J223" s="108" t="n">
        <x:v>0</x:v>
      </x:c>
      <x:c r="K223" s="108" t="n">
        <x:v>2011</x:v>
      </x:c>
      <x:c r="L223" s="108" t="n">
        <x:v>2020</x:v>
      </x:c>
    </x:row>
    <x:row r="224">
      <x:c r="A224" s="50" t="str">
        <x:v>Zentiva Group AS.csv</x:v>
      </x:c>
      <x:c r="B224" s="50" t="str">
        <x:v>Zentiva Group AS</x:v>
      </x:c>
      <x:c r="C224" s="50" t="str">
        <x:v>CTL-0038</x:v>
      </x:c>
      <x:c r="D224" s="108" t="n">
        <x:v>2020</x:v>
      </x:c>
      <x:c r="E224" s="108" t="n">
        <x:v>2014</x:v>
      </x:c>
      <x:c r="F224" s="108" t="n">
        <x:v>-6</x:v>
      </x:c>
      <x:c r="G224" s="50" t="str">
        <x:v>No</x:v>
      </x:c>
      <x:c r="H224" s="50" t="str">
        <x:v>Inferred from observed earliest-priority-year range</x:v>
      </x:c>
      <x:c r="I224" s="108" t="n">
        <x:v>3</x:v>
      </x:c>
      <x:c r="J224" s="108" t="n">
        <x:v>0</x:v>
      </x:c>
      <x:c r="K224" s="108" t="n">
        <x:v>2011</x:v>
      </x:c>
      <x:c r="L224" s="108" t="n">
        <x:v>2020</x:v>
      </x:c>
    </x:row>
    <x:row r="225">
      <x:c r="A225" s="50" t="str">
        <x:v>Zentiva Group AS.csv</x:v>
      </x:c>
      <x:c r="B225" s="50" t="str">
        <x:v>Zentiva Group AS</x:v>
      </x:c>
      <x:c r="C225" s="50" t="str">
        <x:v>CTL-0038</x:v>
      </x:c>
      <x:c r="D225" s="108" t="n">
        <x:v>2020</x:v>
      </x:c>
      <x:c r="E225" s="108" t="n">
        <x:v>2015</x:v>
      </x:c>
      <x:c r="F225" s="108" t="n">
        <x:v>-5</x:v>
      </x:c>
      <x:c r="G225" s="50" t="str">
        <x:v>No</x:v>
      </x:c>
      <x:c r="H225" s="50" t="str">
        <x:v>Inferred from observed earliest-priority-year range</x:v>
      </x:c>
      <x:c r="I225" s="108" t="n">
        <x:v>3</x:v>
      </x:c>
      <x:c r="J225" s="108" t="n">
        <x:v>0</x:v>
      </x:c>
      <x:c r="K225" s="108" t="n">
        <x:v>2011</x:v>
      </x:c>
      <x:c r="L225" s="108" t="n">
        <x:v>2020</x:v>
      </x:c>
    </x:row>
    <x:row r="226">
      <x:c r="A226" s="50" t="str">
        <x:v>Zentiva Group AS.csv</x:v>
      </x:c>
      <x:c r="B226" s="50" t="str">
        <x:v>Zentiva Group AS</x:v>
      </x:c>
      <x:c r="C226" s="50" t="str">
        <x:v>CTL-0038</x:v>
      </x:c>
      <x:c r="D226" s="108" t="n">
        <x:v>2020</x:v>
      </x:c>
      <x:c r="E226" s="108" t="n">
        <x:v>2016</x:v>
      </x:c>
      <x:c r="F226" s="108" t="n">
        <x:v>-4</x:v>
      </x:c>
      <x:c r="G226" s="50" t="str">
        <x:v>No</x:v>
      </x:c>
      <x:c r="H226" s="50" t="str">
        <x:v>Inferred from observed earliest-priority-year range</x:v>
      </x:c>
      <x:c r="I226" s="108" t="n">
        <x:v>1</x:v>
      </x:c>
      <x:c r="J226" s="108" t="n">
        <x:v>0</x:v>
      </x:c>
      <x:c r="K226" s="108" t="n">
        <x:v>2011</x:v>
      </x:c>
      <x:c r="L226" s="108" t="n">
        <x:v>2020</x:v>
      </x:c>
    </x:row>
    <x:row r="227">
      <x:c r="A227" s="50" t="str">
        <x:v>Zentiva Group AS.csv</x:v>
      </x:c>
      <x:c r="B227" s="50" t="str">
        <x:v>Zentiva Group AS</x:v>
      </x:c>
      <x:c r="C227" s="50" t="str">
        <x:v>CTL-0038</x:v>
      </x:c>
      <x:c r="D227" s="108" t="n">
        <x:v>2020</x:v>
      </x:c>
      <x:c r="E227" s="108" t="n">
        <x:v>2017</x:v>
      </x:c>
      <x:c r="F227" s="108" t="n">
        <x:v>-3</x:v>
      </x:c>
      <x:c r="G227" s="50" t="str">
        <x:v>Yes</x:v>
      </x:c>
      <x:c r="H227" s="50" t="str">
        <x:v>Inferred from observed earliest-priority-year range</x:v>
      </x:c>
      <x:c r="I227" s="108" t="n">
        <x:v>0</x:v>
      </x:c>
      <x:c r="J227" s="108" t="n">
        <x:v>0</x:v>
      </x:c>
      <x:c r="K227" s="108" t="n">
        <x:v>2011</x:v>
      </x:c>
      <x:c r="L227" s="108" t="n">
        <x:v>2020</x:v>
      </x:c>
    </x:row>
    <x:row r="228">
      <x:c r="A228" s="50" t="str">
        <x:v>Zentiva Group AS.csv</x:v>
      </x:c>
      <x:c r="B228" s="50" t="str">
        <x:v>Zentiva Group AS</x:v>
      </x:c>
      <x:c r="C228" s="50" t="str">
        <x:v>CTL-0038</x:v>
      </x:c>
      <x:c r="D228" s="108" t="n">
        <x:v>2020</x:v>
      </x:c>
      <x:c r="E228" s="108" t="n">
        <x:v>2018</x:v>
      </x:c>
      <x:c r="F228" s="108" t="n">
        <x:v>-2</x:v>
      </x:c>
      <x:c r="G228" s="50" t="str">
        <x:v>Yes</x:v>
      </x:c>
      <x:c r="H228" s="50" t="str">
        <x:v>Inferred from observed earliest-priority-year range</x:v>
      </x:c>
      <x:c r="I228" s="108" t="n">
        <x:v>0</x:v>
      </x:c>
      <x:c r="J228" s="108" t="n">
        <x:v>0</x:v>
      </x:c>
      <x:c r="K228" s="108" t="n">
        <x:v>2011</x:v>
      </x:c>
      <x:c r="L228" s="108" t="n">
        <x:v>2020</x:v>
      </x:c>
    </x:row>
    <x:row r="229">
      <x:c r="A229" s="50" t="str">
        <x:v>Zentiva Group AS.csv</x:v>
      </x:c>
      <x:c r="B229" s="50" t="str">
        <x:v>Zentiva Group AS</x:v>
      </x:c>
      <x:c r="C229" s="50" t="str">
        <x:v>CTL-0038</x:v>
      </x:c>
      <x:c r="D229" s="108" t="n">
        <x:v>2020</x:v>
      </x:c>
      <x:c r="E229" s="108" t="n">
        <x:v>2019</x:v>
      </x:c>
      <x:c r="F229" s="108" t="n">
        <x:v>-1</x:v>
      </x:c>
      <x:c r="G229" s="50" t="str">
        <x:v>Yes</x:v>
      </x:c>
      <x:c r="H229" s="50" t="str">
        <x:v>Inferred from observed earliest-priority-year range</x:v>
      </x:c>
      <x:c r="I229" s="108" t="n">
        <x:v>0</x:v>
      </x:c>
      <x:c r="J229" s="108" t="n">
        <x:v>0</x:v>
      </x:c>
      <x:c r="K229" s="108" t="n">
        <x:v>2011</x:v>
      </x:c>
      <x:c r="L229" s="108" t="n">
        <x:v>2020</x:v>
      </x:c>
    </x:row>
    <x:row r="230">
      <x:c r="A230" s="50" t="str">
        <x:v>Zentiva Group AS.csv</x:v>
      </x:c>
      <x:c r="B230" s="50" t="str">
        <x:v>Zentiva Group AS</x:v>
      </x:c>
      <x:c r="C230" s="50" t="str">
        <x:v>CTL-0038</x:v>
      </x:c>
      <x:c r="D230" s="108" t="n">
        <x:v>2020</x:v>
      </x:c>
      <x:c r="E230" s="108" t="n">
        <x:v>2020</x:v>
      </x:c>
      <x:c r="F230" s="108" t="n">
        <x:v>0</x:v>
      </x:c>
      <x:c r="G230" s="50" t="str">
        <x:v>Yes</x:v>
      </x:c>
      <x:c r="H230" s="50" t="str">
        <x:v>Inferred from observed earliest-priority-year range</x:v>
      </x:c>
      <x:c r="I230" s="108" t="n">
        <x:v>1</x:v>
      </x:c>
      <x:c r="J230" s="108" t="n">
        <x:v>0</x:v>
      </x:c>
      <x:c r="K230" s="108" t="n">
        <x:v>2011</x:v>
      </x:c>
      <x:c r="L230" s="108" t="n">
        <x:v>2020</x:v>
      </x:c>
    </x:row>
  </x:sheetData>
  <x:mergeCells>
    <x:mergeCell ref="A1:L1"/>
  </x:mergeCells>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28" hidden="0" customWidth="1"/>
    <x:col min="3" max="3" width="18" hidden="0" customWidth="1"/>
    <x:col min="4" max="4" width="42" hidden="0" customWidth="1"/>
    <x:col min="5" max="5" width="11" hidden="0" customWidth="1"/>
    <x:col min="6" max="6" width="22" hidden="0" customWidth="1"/>
    <x:col min="7" max="7" width="15" hidden="0" customWidth="1"/>
    <x:col min="8" max="8" width="12" hidden="0" customWidth="1"/>
    <x:col min="9" max="9" width="11" hidden="0" customWidth="1"/>
    <x:col min="10" max="10" width="9" hidden="0" customWidth="1"/>
    <x:col min="11" max="11" width="20" hidden="0" customWidth="1"/>
    <x:col min="12" max="12" width="38" hidden="0" customWidth="1"/>
    <x:col min="13" max="13" width="38" hidden="0" customWidth="1"/>
    <x:col min="14" max="14" width="48" hidden="0" customWidth="1"/>
    <x:col min="15" max="15" width="16" hidden="0" customWidth="1"/>
    <x:col min="16" max="16" width="16" hidden="0" customWidth="1"/>
    <x:col min="17" max="17" width="44" hidden="0" customWidth="1"/>
    <x:col min="18" max="18" width="38" hidden="0" customWidth="1"/>
    <x:col min="19" max="19" width="14" hidden="0" customWidth="1"/>
    <x:col min="20" max="20" width="38" hidden="0" customWidth="1"/>
    <x:col min="21" max="21" width="46" hidden="0" customWidth="1"/>
  </x:cols>
  <x:sheetData>
    <x:row r="1">
      <x:c r="A1" s="107" t="str">
        <x:v>Lens patent-family audit records — one representative export row per simple family</x:v>
      </x:c>
      <x:c r="B1" s="107"/>
      <x:c r="C1" s="107"/>
      <x:c r="D1" s="107"/>
      <x:c r="E1" s="107"/>
      <x:c r="F1" s="107"/>
      <x:c r="G1" s="107"/>
      <x:c r="H1" s="107"/>
      <x:c r="I1" s="107"/>
      <x:c r="J1" s="107"/>
      <x:c r="K1" s="107"/>
      <x:c r="L1" s="107"/>
      <x:c r="M1" s="107"/>
      <x:c r="N1" s="107"/>
      <x:c r="O1" s="107"/>
      <x:c r="P1" s="107"/>
      <x:c r="Q1" s="107"/>
      <x:c r="R1" s="107"/>
      <x:c r="S1" s="107"/>
      <x:c r="T1" s="107"/>
      <x:c r="U1" s="107"/>
    </x:row>
    <x:row r="2">
      <x:c r="A2" s="106" t="str">
        <x:v>Source_File</x:v>
      </x:c>
      <x:c r="B2" s="106" t="str">
        <x:v>Company_or_Group</x:v>
      </x:c>
      <x:c r="C2" s="106" t="str">
        <x:v>Included_in_Aggregation</x:v>
      </x:c>
      <x:c r="D2" s="106" t="str">
        <x:v>Alias_Match_or_Exclusion_Reason</x:v>
      </x:c>
      <x:c r="E2" s="106" t="str">
        <x:v>Source_Row</x:v>
      </x:c>
      <x:c r="F2" s="106" t="str">
        <x:v>Lens_ID</x:v>
      </x:c>
      <x:c r="G2" s="106" t="str">
        <x:v>Earliest_Priority_Date</x:v>
      </x:c>
      <x:c r="H2" s="106" t="str">
        <x:v>Priority_Year</x:v>
      </x:c>
      <x:c r="I2" s="106" t="str">
        <x:v>Jurisdiction</x:v>
      </x:c>
      <x:c r="J2" s="106" t="str">
        <x:v>Kind</x:v>
      </x:c>
      <x:c r="K2" s="106" t="str">
        <x:v>Display_Key</x:v>
      </x:c>
      <x:c r="L2" s="106" t="str">
        <x:v>Applicants</x:v>
      </x:c>
      <x:c r="M2" s="106" t="str">
        <x:v>Owners</x:v>
      </x:c>
      <x:c r="N2" s="106" t="str">
        <x:v>Title</x:v>
      </x:c>
      <x:c r="O2" s="106" t="str">
        <x:v>Cited_by_Patent_Count</x:v>
      </x:c>
      <x:c r="P2" s="106" t="str">
        <x:v>Simple_Family_Size</x:v>
      </x:c>
      <x:c r="Q2" s="106" t="str">
        <x:v>CPC_Classifications</x:v>
      </x:c>
      <x:c r="R2" s="106" t="str">
        <x:v>IPCR_Classifications</x:v>
      </x:c>
      <x:c r="S2" s="106" t="str">
        <x:v>Legal_Status</x:v>
      </x:c>
      <x:c r="T2" s="106" t="str">
        <x:v>Source_URL</x:v>
      </x:c>
      <x:c r="U2" s="106" t="str">
        <x:v>Simple_Family_Key</x:v>
      </x:c>
    </x:row>
    <x:row r="3">
      <x:c r="A3" s="109" t="str">
        <x:v>Corp Quimico Farmaceutica Esteve SA.csv</x:v>
      </x:c>
      <x:c r="B3" s="109" t="str">
        <x:v>Corp Quimico Farmaceutica Esteve SA</x:v>
      </x:c>
      <x:c r="C3" s="109" t="str">
        <x:v>No</x:v>
      </x:c>
      <x:c r="D3" s="109" t="str">
        <x:v>Applicant/owner alias does not match the named company</x:v>
      </x:c>
      <x:c r="E3" s="110" t="n">
        <x:v>2</x:v>
      </x:c>
      <x:c r="F3" s="109" t="str">
        <x:v>166-125-039-698-151</x:v>
      </x:c>
      <x:c r="G3" s="114" t="n">
        <x:v>42943</x:v>
      </x:c>
      <x:c r="H3" s="110" t="n">
        <x:v>2017</x:v>
      </x:c>
      <x:c r="I3" s="109" t="str">
        <x:v>US</x:v>
      </x:c>
      <x:c r="J3" s="109" t="str">
        <x:v>B2</x:v>
      </x:c>
      <x:c r="K3" s="109" t="str">
        <x:v>US 12435188 B2</x:v>
      </x:c>
      <x:c r="L3" s="109" t="str">
        <x:v>SAMYANG HOLDINGS CORP</x:v>
      </x:c>
      <x:c r="M3" s="109" t="str">
        <x:v>SAMYANG BIOPHARMACEUTICALS CORPORATION (2020-02-21);;SAMYANG HOLDINGS CORPORATION (2021-04-01)</x:v>
      </x:c>
      <x:c r="N3" s="109" t="str">
        <x:v>Method for preparing biodegradable polymer microparticles, and biodegradable polymer microparticles prepared thereby</x:v>
      </x:c>
      <x:c r="O3" s="110" t="n">
        <x:v>0</x:v>
      </x:c>
      <x:c r="P3" s="110" t="n">
        <x:v>13</x:v>
      </x:c>
      <x:c r="Q3" s="109" t="str">
        <x:v>A61L27/50;;C08J3/12;;C08L101/16;;C08G63/08;;C08J2300/16;;C08J2367/04;;A61L27/58;;A61L27/18;;A61L27/56;;A61L27/54;;A61L2400/12;;A61L2400/06;;A61L2430/34;;C08J3/16;;C08J3/12;;A61L27/14;;A61K47/34;;C08L101/16;;C08L67/04;;A61L27/50;;A61K9/146;;A61K9/1647;;A61K9/1652;;A61L27/18;;A61L27/20;;A61L27/26;;A61L27/58;;A61L2300/604;;C08J3/12;;C08J2367/04</x:v>
      </x:c>
      <x:c r="R3" s="109" t="str">
        <x:v>C08J3/12;;A61K9/16;;A61L27/18;;A61L27/20;;A61L27/26;;A61L27/58</x:v>
      </x:c>
      <x:c r="S3" s="109" t="str">
        <x:v>ACTIVE</x:v>
      </x:c>
      <x:c r="T3" s="109" t="str">
        <x:v>https://lens.org/166-125-039-698-151</x:v>
      </x:c>
      <x:c r="U3" s="109" t="str">
        <x:v>139-549-475-028-218;;057-384-057-614-374;;095-784-725-168-404;;084-225-256-178-537;;064-231-817-424-263;;079-886-144-072-532;;159-232-281-980-606;;102-904-863-728-559;;166-125-039-698-151;;116-057-498-919-78X;;076-168-533-908-06X;;112-687-330-884-561;;195-519-589-223-728</x:v>
      </x:c>
    </x:row>
    <x:row r="4">
      <x:c r="A4" s="109" t="str">
        <x:v>Corp Quimico Farmaceutica Esteve SA.csv</x:v>
      </x:c>
      <x:c r="B4" s="109" t="str">
        <x:v>Corp Quimico Farmaceutica Esteve SA</x:v>
      </x:c>
      <x:c r="C4" s="109" t="str">
        <x:v>No</x:v>
      </x:c>
      <x:c r="D4" s="109" t="str">
        <x:v>Applicant/owner alias does not match the named company</x:v>
      </x:c>
      <x:c r="E4" s="110" t="n">
        <x:v>3</x:v>
      </x:c>
      <x:c r="F4" s="109" t="str">
        <x:v>074-276-235-093-793</x:v>
      </x:c>
      <x:c r="G4" s="114" t="n">
        <x:v>43039</x:v>
      </x:c>
      <x:c r="H4" s="110" t="n">
        <x:v>2017</x:v>
      </x:c>
      <x:c r="I4" s="109" t="str">
        <x:v>US</x:v>
      </x:c>
      <x:c r="J4" s="109" t="str">
        <x:v>B2</x:v>
      </x:c>
      <x:c r="K4" s="109" t="str">
        <x:v>US 11980610 B2</x:v>
      </x:c>
      <x:c r="L4" s="109" t="str">
        <x:v>SAMYANG HOLDINGS CORP</x:v>
      </x:c>
      <x:c r="M4" s="109" t="str">
        <x:v>SAMYANG BIOPHARMACEUTICALS CORPORATION (2020-05-06);;SAMYANG HOLDINGS CORPORATION (2021-04-01)</x:v>
      </x:c>
      <x:c r="N4" s="109" t="str">
        <x:v>Oral solid dosage form composition having improved disintegration and preparation method therefor</x:v>
      </x:c>
      <x:c r="O4" s="110" t="n">
        <x:v>1</x:v>
      </x:c>
      <x:c r="P4" s="110" t="n">
        <x:v>15</x:v>
      </x:c>
      <x:c r="Q4" s="109" t="str">
        <x:v>A61K9/2054;;A61K9/2027;;A61K9/2018;;A61K9/2059;;A61K9/2009;;A61K9/0053;;A61K31/436;;A61K31/216;;A61K31/366;;A61K31/4184;;A61K31/415;;A61K31/44;;A61K31/404;;A61K31/517;;A61K31/506;;A61K31/4439;;A61K31/47;;A61K31/5025;;A61K9/1652;;A61K9/1635;;A61K31/192;;A61K9/2027;;A61K9/0053;;A61K9/2054;;A61K31/4412;;A61K31/192;;A61K9/0053;;A61K31/192;;A61K31/366;;A61K31/4025;;A61K31/415;;A61K31/4178;;A61K31/436;;A61K31/44;;A61K31/47;;A61K31/501;;A61K31/502;;A61K31/5025;;A61K31/506;;A61K47/32</x:v>
      </x:c>
      <x:c r="R4" s="109" t="str">
        <x:v>A61K31/436;;A61K9/00;;A61K31/192;;A61K31/366;;A61K31/4025;;A61K31/415;;A61K31/4178;;A61K31/44;;A61K31/47;;A61K31/501;;A61K31/502;;A61K31/5025;;A61K31/506;;A61K47/32</x:v>
      </x:c>
      <x:c r="S4" s="109" t="str">
        <x:v>ACTIVE</x:v>
      </x:c>
      <x:c r="T4" s="109" t="str">
        <x:v>https://lens.org/074-276-235-093-793</x:v>
      </x:c>
      <x:c r="U4" s="109" t="str">
        <x:v>168-467-625-599-677;;158-055-150-529-267;;074-276-235-093-793;;069-286-841-004-859;;149-780-133-860-885;;143-889-248-819-912;;158-047-277-634-259;;151-219-622-006-16X;;160-739-783-698-107;;121-362-535-693-559;;162-056-567-702-087;;002-133-956-383-424;;157-393-524-502-495;;064-495-746-885-191;;093-380-809-524-599</x:v>
      </x:c>
    </x:row>
    <x:row r="5">
      <x:c r="A5" s="109" t="str">
        <x:v>Corp Quimico Farmaceutica Esteve SA.csv</x:v>
      </x:c>
      <x:c r="B5" s="109" t="str">
        <x:v>Corp Quimico Farmaceutica Esteve SA</x:v>
      </x:c>
      <x:c r="C5" s="109" t="str">
        <x:v>No</x:v>
      </x:c>
      <x:c r="D5" s="109" t="str">
        <x:v>Applicant/owner alias does not match the named company</x:v>
      </x:c>
      <x:c r="E5" s="110" t="n">
        <x:v>4</x:v>
      </x:c>
      <x:c r="F5" s="109" t="str">
        <x:v>012-625-026-036-104</x:v>
      </x:c>
      <x:c r="G5" s="114" t="n">
        <x:v>42986</x:v>
      </x:c>
      <x:c r="H5" s="110" t="n">
        <x:v>2017</x:v>
      </x:c>
      <x:c r="I5" s="109" t="str">
        <x:v>US</x:v>
      </x:c>
      <x:c r="J5" s="109" t="str">
        <x:v>B2</x:v>
      </x:c>
      <x:c r="K5" s="109" t="str">
        <x:v>US 11638782 B2</x:v>
      </x:c>
      <x:c r="L5" s="109" t="str">
        <x:v>SAMYANG HOLDINGS CORP</x:v>
      </x:c>
      <x:c r="M5" s="109" t="str">
        <x:v>SAMYANG BIOPHARMACEUTICALS CORPORATION (2020-01-29);;SAMYANG HOLDINGS CORPORATION (2021-04-01)</x:v>
      </x:c>
      <x:c r="N5" s="109" t="str">
        <x:v>Sealant syringe assembly</x:v>
      </x:c>
      <x:c r="O5" s="110" t="n">
        <x:v>0</x:v>
      </x:c>
      <x:c r="P5" s="110" t="n">
        <x:v>14</x:v>
      </x:c>
      <x:c r="Q5" s="109" t="str">
        <x:v>A61B17/00491;;A61B2017/00477;;A61B2017/00495;;A61L24/04;;A61M5/19;;A61M5/3134;;A61M5/3137;;A61M2005/3132;;A61B17/00;;A61M5/19;;A61L24/04;;A61L24/043;;A61L24/104;;A61L24/108;;A61M3/005;;A61M5/2448</x:v>
      </x:c>
      <x:c r="R5" s="109" t="str">
        <x:v>A61M5/19;;A61L24/04;;A61L24/10;;A61M3/00;;A61M5/24</x:v>
      </x:c>
      <x:c r="S5" s="109" t="str">
        <x:v>ACTIVE</x:v>
      </x:c>
      <x:c r="T5" s="109" t="str">
        <x:v>https://lens.org/012-625-026-036-104</x:v>
      </x:c>
      <x:c r="U5" s="109" t="str">
        <x:v>143-301-810-587-646;;073-463-957-851-901;;112-190-005-530-053;;079-934-325-368-766;;093-836-955-648-816;;012-625-026-036-104;;188-178-605-580-498;;182-699-500-131-27X;;081-877-981-564-849;;166-251-907-708-303;;181-637-928-789-187;;120-914-392-329-157;;133-215-332-218-171;;122-432-505-185-286</x:v>
      </x:c>
    </x:row>
    <x:row r="6">
      <x:c r="A6" s="109" t="str">
        <x:v>Corp Quimico Farmaceutica Esteve SA.csv</x:v>
      </x:c>
      <x:c r="B6" s="109" t="str">
        <x:v>Corp Quimico Farmaceutica Esteve SA</x:v>
      </x:c>
      <x:c r="C6" s="109" t="str">
        <x:v>No</x:v>
      </x:c>
      <x:c r="D6" s="109" t="str">
        <x:v>Applicant/owner alias does not match the named company</x:v>
      </x:c>
      <x:c r="E6" s="110" t="n">
        <x:v>5</x:v>
      </x:c>
      <x:c r="F6" s="109" t="str">
        <x:v>156-446-658-789-241</x:v>
      </x:c>
      <x:c r="G6" s="114" t="n">
        <x:v>42692</x:v>
      </x:c>
      <x:c r="H6" s="110" t="n">
        <x:v>2016</x:v>
      </x:c>
      <x:c r="I6" s="109" t="str">
        <x:v>US</x:v>
      </x:c>
      <x:c r="J6" s="109" t="str">
        <x:v>B2</x:v>
      </x:c>
      <x:c r="K6" s="109" t="str">
        <x:v>US 11534447 B2</x:v>
      </x:c>
      <x:c r="L6" s="109" t="str">
        <x:v>SAMYANG HOLDINGS CORP</x:v>
      </x:c>
      <x:c r="M6" s="109" t="str">
        <x:v>SAMYANG BIOPHARMACEUTICALS CORPORATION (2019-05-08);;SAMYANG HOLDINGS CORPORATION (2021-04-01)</x:v>
      </x:c>
      <x:c r="N6" s="109" t="str">
        <x:v>Emulsion composition for chemoembolization and method for producing same</x:v>
      </x:c>
      <x:c r="O6" s="110" t="n">
        <x:v>0</x:v>
      </x:c>
      <x:c r="P6" s="110" t="n">
        <x:v>10</x:v>
      </x:c>
      <x:c r="Q6" s="109" t="str">
        <x:v>A61K45/06;;A61K31/337;;A61K31/704;;A61K49/0461;;A61K49/0485;;A61L24/0015;;A61L24/046;;A61L2300/416;;A61L2300/624;;A61L2400/12;;A61L2430/36;;A61P35/00;;A61K49/0076;;A61K31/704;;A61K49/0438;;A61K49/12;;A61K49/1806;;A61K31/704;;A61K9/0019;;A61K9/107;;A61K9/1635;;A61K9/1647;;A61K31/337;;A61K31/407;;A61K31/4745;;A61K47/02;;A61K49/0438;;A61P35/00</x:v>
      </x:c>
      <x:c r="R6" s="109" t="str">
        <x:v>A61K31/704;;A61K9/00;;A61K9/107;;A61K9/16;;A61K31/337;;A61K31/407;;A61K31/4745;;A61K47/02;;A61K49/04;;A61P35/00</x:v>
      </x:c>
      <x:c r="S6" s="109" t="str">
        <x:v>ACTIVE</x:v>
      </x:c>
      <x:c r="T6" s="109" t="str">
        <x:v>https://lens.org/156-446-658-789-241</x:v>
      </x:c>
      <x:c r="U6" s="109" t="str">
        <x:v>001-652-555-914-19X;;177-615-186-507-838;;119-596-304-608-898;;063-013-930-171-366;;133-676-244-256-647;;041-159-053-909-501;;121-940-686-699-001;;156-446-658-789-241;;020-312-879-160-601;;108-522-752-544-903</x:v>
      </x:c>
    </x:row>
    <x:row r="7">
      <x:c r="A7" s="109" t="str">
        <x:v>Corp Quimico Farmaceutica Esteve SA.csv</x:v>
      </x:c>
      <x:c r="B7" s="109" t="str">
        <x:v>Corp Quimico Farmaceutica Esteve SA</x:v>
      </x:c>
      <x:c r="C7" s="109" t="str">
        <x:v>No</x:v>
      </x:c>
      <x:c r="D7" s="109" t="str">
        <x:v>Applicant/owner alias does not match the named company</x:v>
      </x:c>
      <x:c r="E7" s="110" t="n">
        <x:v>6</x:v>
      </x:c>
      <x:c r="F7" s="109" t="str">
        <x:v>038-370-434-737-016</x:v>
      </x:c>
      <x:c r="G7" s="114" t="n">
        <x:v>43319</x:v>
      </x:c>
      <x:c r="H7" s="110" t="n">
        <x:v>2018</x:v>
      </x:c>
      <x:c r="I7" s="109" t="str">
        <x:v>US</x:v>
      </x:c>
      <x:c r="J7" s="109" t="str">
        <x:v>A1</x:v>
      </x:c>
      <x:c r="K7" s="109" t="str">
        <x:v>US 2022/0257679 A1</x:v>
      </x:c>
      <x:c r="L7" s="109" t="str">
        <x:v>SAMYANG HOLDINGS CORP</x:v>
      </x:c>
      <x:c r="M7" s="109" t="str">
        <x:v>SAMYANG BIOPHARMACEUTICALS CORPORATION (2021-02-05);;SAMYANG HOLDINGS CORPORATION (2021-04-01)</x:v>
      </x:c>
      <x:c r="N7" s="109" t="str">
        <x:v>POLYMER NANOPARTICLE COMPOSITION FOR DELIVERING VIRUS, AND PREPARATION METHOD THEREFOR</x:v>
      </x:c>
      <x:c r="O7" s="110" t="n">
        <x:v>0</x:v>
      </x:c>
      <x:c r="P7" s="110" t="n">
        <x:v>17</x:v>
      </x:c>
      <x:c r="Q7" s="109" t="str">
        <x:v>A61K35/761;;A61K9/0019;;A61K9/1075;;A61K9/19;;A61K9/5153;;A61K35/763;;A61K35/766;;A61K35/768;;A61K47/02;;A61K47/26;;A61K47/34;;C12N7/00;;C12N2710/10332;;C12N2710/16632;;C12N2710/24132;;C12N2760/20232;;A61K9/513;;A61K9/5153;;A61K35/76;;A61K47/30;;A61K47/34;;A61K35/768;;A61K9/0019;;A61K9/1075;;A61K9/19;;A61K9/5153;;A61K35/761;;A61K35/763;;A61K35/766;;A61K47/26;;A61K47/30</x:v>
      </x:c>
      <x:c r="R7" s="109" t="str">
        <x:v>A61K35/768;;A61K9/00;;A61K9/107;;A61K9/19;;A61K9/51;;A61K35/761;;A61K35/763;;A61K35/766;;A61K47/26;;A61K47/30</x:v>
      </x:c>
      <x:c r="S7" s="109" t="str">
        <x:v>DISCONTINUED</x:v>
      </x:c>
      <x:c r="T7" s="109" t="str">
        <x:v>https://lens.org/038-370-434-737-016</x:v>
      </x:c>
      <x:c r="U7" s="109" t="str">
        <x:v>116-581-200-442-220;;164-426-593-790-541;;195-233-790-610-101;;039-391-268-900-955;;122-187-063-385-136;;038-370-434-737-016;;097-406-204-797-242;;112-722-127-872-435;;147-649-484-180-068;;182-730-144-494-05X;;199-918-979-865-674;;067-322-158-118-213;;117-937-569-359-145;;175-035-726-725-454;;181-180-130-363-235;;197-355-281-666-674;;188-503-357-618-763</x:v>
      </x:c>
    </x:row>
    <x:row r="8">
      <x:c r="A8" s="109" t="str">
        <x:v>Corp Quimico Farmaceutica Esteve SA.csv</x:v>
      </x:c>
      <x:c r="B8" s="109" t="str">
        <x:v>Corp Quimico Farmaceutica Esteve SA</x:v>
      </x:c>
      <x:c r="C8" s="109" t="str">
        <x:v>No</x:v>
      </x:c>
      <x:c r="D8" s="109" t="str">
        <x:v>Applicant/owner alias does not match the named company</x:v>
      </x:c>
      <x:c r="E8" s="110" t="n">
        <x:v>7</x:v>
      </x:c>
      <x:c r="F8" s="109" t="str">
        <x:v>012-911-886-128-444</x:v>
      </x:c>
      <x:c r="G8" s="114" t="n">
        <x:v>42717</x:v>
      </x:c>
      <x:c r="H8" s="110" t="n">
        <x:v>2016</x:v>
      </x:c>
      <x:c r="I8" s="109" t="str">
        <x:v>US</x:v>
      </x:c>
      <x:c r="J8" s="109" t="str">
        <x:v>B2</x:v>
      </x:c>
      <x:c r="K8" s="109" t="str">
        <x:v>US 11406733 B2</x:v>
      </x:c>
      <x:c r="L8" s="109" t="str">
        <x:v>SAMYANG HOLDINGS CORP</x:v>
      </x:c>
      <x:c r="M8" s="109" t="str">
        <x:v>SAMYANG BIOPHARMACEUTICALS CORPORATION (2019-06-17);;SAMYANG HOLDINGS CORPORATION (2021-04-01)</x:v>
      </x:c>
      <x:c r="N8" s="109" t="str">
        <x:v>Porous microparticles of biodegradable polymer, and polymer filler comprising same</x:v>
      </x:c>
      <x:c r="O8" s="110" t="n">
        <x:v>0</x:v>
      </x:c>
      <x:c r="P8" s="110" t="n">
        <x:v>22</x:v>
      </x:c>
      <x:c r="Q8" s="109" t="str">
        <x:v>C08J3/14;;A61K9/16;;A61L27/18;;B01J13/02;;C08J2367/04;;C08L67/04;;C08L101/16;;C08L67/04;;A61K8/025;;A61K8/0279;;A61K8/8147;;A61K9/0019;;A61K9/1647;;A61K2800/412;;A61K2800/413;;A61L27/18;;B01J13/02;;C08J3/12;;C08L101/16;;C08J3/12;;A61K9/16;;A61L27/18;;B01J13/02;;C08L67/04;;C08L101/16;;C08L2201/06;;C08L2203/02;;A61K9/16;;A61L27/18;;B01J13/02;;C08J3/12;;C08L67/04;;C08L101/16;;A61L27/26;;A61L27/56;;C08J9/26;;C08J2367/04</x:v>
      </x:c>
      <x:c r="R8" s="109" t="str">
        <x:v>A61K9/16;;A61L27/26;;A61L27/56;;C08J9/26</x:v>
      </x:c>
      <x:c r="S8" s="109" t="str">
        <x:v>ACTIVE</x:v>
      </x:c>
      <x:c r="T8" s="109" t="str">
        <x:v>https://lens.org/012-911-886-128-444</x:v>
      </x:c>
      <x:c r="U8" s="109" t="str">
        <x:v>091-533-138-480-047;;140-982-983-837-743;;002-329-788-421-210;;083-044-897-409-447;;058-982-214-893-917;;065-409-970-385-055;;066-502-287-228-357;;002-435-089-578-242;;134-266-143-749-180;;040-658-056-759-916;;197-289-702-670-100;;016-303-986-683-29X;;042-633-298-586-108;;013-492-144-752-099;;125-293-627-360-742;;012-911-886-128-444;;114-524-302-421-347;;005-034-199-068-317;;015-659-292-696-847;;022-869-220-721-15X;;186-732-732-330-742;;087-191-594-705-244</x:v>
      </x:c>
    </x:row>
    <x:row r="9">
      <x:c r="A9" s="109" t="str">
        <x:v>Corp Quimico Farmaceutica Esteve SA.csv</x:v>
      </x:c>
      <x:c r="B9" s="109" t="str">
        <x:v>Corp Quimico Farmaceutica Esteve SA</x:v>
      </x:c>
      <x:c r="C9" s="109" t="str">
        <x:v>No</x:v>
      </x:c>
      <x:c r="D9" s="109" t="str">
        <x:v>Applicant/owner alias does not match the named company</x:v>
      </x:c>
      <x:c r="E9" s="110" t="n">
        <x:v>8</x:v>
      </x:c>
      <x:c r="F9" s="109" t="str">
        <x:v>087-136-083-518-293</x:v>
      </x:c>
      <x:c r="G9" s="114" t="n">
        <x:v>42262</x:v>
      </x:c>
      <x:c r="H9" s="110" t="n">
        <x:v>2015</x:v>
      </x:c>
      <x:c r="I9" s="109" t="str">
        <x:v>US</x:v>
      </x:c>
      <x:c r="J9" s="109" t="str">
        <x:v>B2</x:v>
      </x:c>
      <x:c r="K9" s="109" t="str">
        <x:v>US 11253598 B2</x:v>
      </x:c>
      <x:c r="L9" s="109" t="str">
        <x:v>SAMYANG HOLDINGS CORP</x:v>
      </x:c>
      <x:c r="M9" s="109" t="str">
        <x:v>SAMYANG BIOPHARMACEUTICALS CORPORATION (2018-03-12);;SAMYANG HOLDINGS CORPORATION (2021-04-01)</x:v>
      </x:c>
      <x:c r="N9" s="109" t="str">
        <x:v>Pharmaceutical composition containing anionic drug, and preparation method therefor</x:v>
      </x:c>
      <x:c r="O9" s="110" t="n">
        <x:v>0</x:v>
      </x:c>
      <x:c r="P9" s="110" t="n">
        <x:v>31</x:v>
      </x:c>
      <x:c r="Q9" s="109" t="str">
        <x:v>A61K47/34;;A61K9/0019;;A61K9/1075;;A61K31/7088;;A61K47/541;;A61K47/543;;A61K47/6907;;A61P29/00;;A61P35/00;;A61P37/06;;A61P37/08;;A61K9/107;;A61K47/34;;A61K48/00;;A61K9/1075;;A61K47/34;;A61K47/543;;A61K47/56;;A61K48/00;;A61K9/107;;A61K31/7105;;A61K31/711;;A61K47/34;;A61K47/50;;A61K47/34;;A61K9/0019;;A61K9/1075;;A61K31/7088;;A61K47/543;;C12N15/113</x:v>
      </x:c>
      <x:c r="R9" s="109" t="str">
        <x:v>A61K47/34;;A61K9/00;;A61K9/107;;A61K31/7088;;A61K47/54;;C12N15/113</x:v>
      </x:c>
      <x:c r="S9" s="109" t="str">
        <x:v>ACTIVE</x:v>
      </x:c>
      <x:c r="T9" s="109" t="str">
        <x:v>https://lens.org/087-136-083-518-293</x:v>
      </x:c>
      <x:c r="U9" s="109" t="str">
        <x:v>023-638-706-116-222;;048-428-432-437-046;;078-329-372-751-002;;181-404-767-764-888;;050-506-291-636-035;;162-042-887-123-749;;142-658-359-465-26X;;187-391-373-540-783;;080-283-803-041-725;;057-688-348-853-749;;126-762-617-286-214;;183-504-860-519-335;;012-379-810-728-04X;;077-144-909-618-774;;153-580-356-285-492;;154-759-651-616-625;;047-463-714-165-365;;183-528-066-636-135;;155-786-526-968-146;;152-999-001-614-644;;015-074-792-697-623;;160-698-474-141-294;;046-985-562-057-93X;;187-057-909-097-422;;096-229-730-579-711;;117-247-147-594-489;;182-862-360-225-641;;087-136-083-518-293;;015-889-203-005-009;;095-738-542-520-172;;048-926-113-839-605</x:v>
      </x:c>
    </x:row>
    <x:row r="10">
      <x:c r="A10" s="109" t="str">
        <x:v>Corp Quimico Farmaceutica Esteve SA.csv</x:v>
      </x:c>
      <x:c r="B10" s="109" t="str">
        <x:v>Corp Quimico Farmaceutica Esteve SA</x:v>
      </x:c>
      <x:c r="C10" s="109" t="str">
        <x:v>No</x:v>
      </x:c>
      <x:c r="D10" s="109" t="str">
        <x:v>Applicant/owner alias does not match the named company</x:v>
      </x:c>
      <x:c r="E10" s="110" t="n">
        <x:v>9</x:v>
      </x:c>
      <x:c r="F10" s="109" t="str">
        <x:v>147-647-184-605-686</x:v>
      </x:c>
      <x:c r="G10" s="114" t="n">
        <x:v>43769</x:v>
      </x:c>
      <x:c r="H10" s="110" t="n">
        <x:v>2019</x:v>
      </x:c>
      <x:c r="I10" s="109" t="str">
        <x:v>US</x:v>
      </x:c>
      <x:c r="J10" s="109" t="str">
        <x:v>A1</x:v>
      </x:c>
      <x:c r="K10" s="109" t="str">
        <x:v>US 2021/0369909 A1</x:v>
      </x:c>
      <x:c r="L10" s="109" t="str">
        <x:v>SAMYANG HOLDINGS CORP</x:v>
      </x:c>
      <x:c r="M10" s="109" t="str">
        <x:v>SAMYANG BIOPHARMACEUTICALS CORPORATION (2020-12-09);;SAMYANG HOLDINGS CORPORATION (2021-04-01)</x:v>
      </x:c>
      <x:c r="N10" s="109" t="str">
        <x:v>POWDER TYPE HEMOSTATIC COMPOSITION AND METHOD FOR PREPARING THE SAME</x:v>
      </x:c>
      <x:c r="O10" s="110" t="n">
        <x:v>0</x:v>
      </x:c>
      <x:c r="P10" s="110" t="n">
        <x:v>8</x:v>
      </x:c>
      <x:c r="Q10" s="109" t="str">
        <x:v>A61L24/043;;A61L24/0015;;A61L24/0036;;A61L2300/418;;A61L2400/04;;A61K31/717;;A61L27/20;;A61L2400/04;;A61P7/04;;A61K9/1635;;A61K9/1641;;A61K9/1652;;A61K31/715;;A61K31/717;;A61K47/38;;A61P7/04;;A61L26/0052;;A61L26/0085;;A61L2300/418;;C08L1/02</x:v>
      </x:c>
      <x:c r="R10" s="109" t="str">
        <x:v>A61L26/00;;C08L1/02</x:v>
      </x:c>
      <x:c r="S10" s="109" t="str">
        <x:v>DISCONTINUED</x:v>
      </x:c>
      <x:c r="T10" s="109" t="str">
        <x:v>https://lens.org/147-647-184-605-686</x:v>
      </x:c>
      <x:c r="U10" s="109" t="str">
        <x:v>075-069-807-615-855;;147-647-184-605-686;;134-130-759-740-798;;169-797-379-307-533;;012-530-305-003-469;;134-736-049-216-795;;115-757-539-669-459;;130-575-383-325-727</x:v>
      </x:c>
    </x:row>
    <x:row r="11">
      <x:c r="A11" s="109" t="str">
        <x:v>Corp Quimico Farmaceutica Esteve SA.csv</x:v>
      </x:c>
      <x:c r="B11" s="109" t="str">
        <x:v>Corp Quimico Farmaceutica Esteve SA</x:v>
      </x:c>
      <x:c r="C11" s="109" t="str">
        <x:v>No</x:v>
      </x:c>
      <x:c r="D11" s="109" t="str">
        <x:v>Applicant/owner alias does not match the named company</x:v>
      </x:c>
      <x:c r="E11" s="110" t="n">
        <x:v>10</x:v>
      </x:c>
      <x:c r="F11" s="109" t="str">
        <x:v>005-680-462-013-839</x:v>
      </x:c>
      <x:c r="G11" s="114" t="n">
        <x:v>42718</x:v>
      </x:c>
      <x:c r="H11" s="110" t="n">
        <x:v>2016</x:v>
      </x:c>
      <x:c r="I11" s="109" t="str">
        <x:v>US</x:v>
      </x:c>
      <x:c r="J11" s="109" t="str">
        <x:v>B2</x:v>
      </x:c>
      <x:c r="K11" s="109" t="str">
        <x:v>US 11179466 B2</x:v>
      </x:c>
      <x:c r="L11" s="109" t="str">
        <x:v>SAMYANG HOLDINGS CORP</x:v>
      </x:c>
      <x:c r="M11" s="109" t="str">
        <x:v>SAMYANG BIOPHARMACEUTICALS CORPORATION (2019-06-11);;SAMYANG HOLDINGS CORPORATION (2021-04-01)</x:v>
      </x:c>
      <x:c r="N11" s="109" t="str">
        <x:v>Amphiphilic block copolymer composition having enhanced micelle stability, and pharmaceutical composition comprising same</x:v>
      </x:c>
      <x:c r="O11" s="110" t="n">
        <x:v>0</x:v>
      </x:c>
      <x:c r="P11" s="110" t="n">
        <x:v>10</x:v>
      </x:c>
      <x:c r="Q11" s="109" t="str">
        <x:v>C08G63/664;;A61K9/1075;;A61K31/337;;A61K47/10;;A61K47/30;;A61K47/32;;A61K47/34;;A61P35/00;;C08G63/90;;A61K9/1075;;A61K31/337;;A61K47/10;;A61K47/30;;A61K47/34;;C08G63/664;;A61K9/1075;;A61K31/337;;A61K47/10;;A61K47/32;;A61K47/34;;B01J20/291</x:v>
      </x:c>
      <x:c r="R11" s="109" t="str">
        <x:v>A61K47/10;;A61K9/107;;A61K31/337;;A61K47/32;;A61K47/34;;B01J20/281;;G01N30/00</x:v>
      </x:c>
      <x:c r="S11" s="109" t="str">
        <x:v>ACTIVE</x:v>
      </x:c>
      <x:c r="T11" s="109" t="str">
        <x:v>https://lens.org/005-680-462-013-839</x:v>
      </x:c>
      <x:c r="U11" s="109" t="str">
        <x:v>009-042-816-488-110;;020-313-735-876-007;;176-995-663-219-590;;005-680-462-013-839;;151-366-936-884-23X;;186-501-718-402-916;;189-723-670-307-09X;;108-860-848-053-158;;197-287-935-742-399;;020-280-741-110-827</x:v>
      </x:c>
    </x:row>
    <x:row r="12">
      <x:c r="A12" s="109" t="str">
        <x:v>Corp Quimico Farmaceutica Esteve SA.csv</x:v>
      </x:c>
      <x:c r="B12" s="109" t="str">
        <x:v>Corp Quimico Farmaceutica Esteve SA</x:v>
      </x:c>
      <x:c r="C12" s="109" t="str">
        <x:v>No</x:v>
      </x:c>
      <x:c r="D12" s="109" t="str">
        <x:v>Applicant/owner alias does not match the named company</x:v>
      </x:c>
      <x:c r="E12" s="110" t="n">
        <x:v>11</x:v>
      </x:c>
      <x:c r="F12" s="109" t="str">
        <x:v>101-353-389-378-664</x:v>
      </x:c>
      <x:c r="G12" s="114" t="n">
        <x:v>43812</x:v>
      </x:c>
      <x:c r="H12" s="110" t="n">
        <x:v>2019</x:v>
      </x:c>
      <x:c r="I12" s="109" t="str">
        <x:v>US</x:v>
      </x:c>
      <x:c r="J12" s="109" t="str">
        <x:v>S</x:v>
      </x:c>
      <x:c r="K12" s="109" t="str">
        <x:v>US D0936829 S</x:v>
      </x:c>
      <x:c r="L12" s="109" t="str">
        <x:v>SAMYANG HOLDINGS CORP</x:v>
      </x:c>
      <x:c r="M12" s="109" t="str">
        <x:v>SAMYANG BIOPHARMACEUTICALS CORPORATION (2020-07-14);;SAMYANG HOLDINGS CORPORATION (2021-04-01)</x:v>
      </x:c>
      <x:c r="N12" s="109" t="str">
        <x:v>Medical thread</x:v>
      </x:c>
      <x:c r="O12" s="110" t="n">
        <x:v>6</x:v>
      </x:c>
      <x:c r="P12" s="110" t="n">
        <x:v>1</x:v>
      </x:c>
      <x:c r="Q12" s="109" t="str"/>
      <x:c r="R12" s="109" t="str"/>
      <x:c r="S12" s="109" t="str">
        <x:v>ACTIVE</x:v>
      </x:c>
      <x:c r="T12" s="109" t="str">
        <x:v>https://lens.org/101-353-389-378-664</x:v>
      </x:c>
      <x:c r="U12" s="109" t="str">
        <x:v>101-353-389-378-664</x:v>
      </x:c>
    </x:row>
    <x:row r="13">
      <x:c r="A13" s="109" t="str">
        <x:v>Corp Quimico Farmaceutica Esteve SA.csv</x:v>
      </x:c>
      <x:c r="B13" s="109" t="str">
        <x:v>Corp Quimico Farmaceutica Esteve SA</x:v>
      </x:c>
      <x:c r="C13" s="109" t="str">
        <x:v>No</x:v>
      </x:c>
      <x:c r="D13" s="109" t="str">
        <x:v>Applicant/owner alias does not match the named company</x:v>
      </x:c>
      <x:c r="E13" s="110" t="n">
        <x:v>12</x:v>
      </x:c>
      <x:c r="F13" s="109" t="str">
        <x:v>129-969-470-466-508</x:v>
      </x:c>
      <x:c r="G13" s="114" t="n">
        <x:v>43923</x:v>
      </x:c>
      <x:c r="H13" s="110" t="n">
        <x:v>2020</x:v>
      </x:c>
      <x:c r="I13" s="109" t="str">
        <x:v>US</x:v>
      </x:c>
      <x:c r="J13" s="109" t="str">
        <x:v>S</x:v>
      </x:c>
      <x:c r="K13" s="109" t="str">
        <x:v>US D0936830 S</x:v>
      </x:c>
      <x:c r="L13" s="109" t="str">
        <x:v>SAMYANG HOLDINGS CORP</x:v>
      </x:c>
      <x:c r="M13" s="109" t="str">
        <x:v>SAMYANG BIOPHARMACEUTICALS CORPORATION (2020-03-31);;SAMYANG HOLDINGS CORPORATION (2021-04-01)</x:v>
      </x:c>
      <x:c r="N13" s="109" t="str">
        <x:v>Medical thread</x:v>
      </x:c>
      <x:c r="O13" s="110" t="n">
        <x:v>2</x:v>
      </x:c>
      <x:c r="P13" s="110" t="n">
        <x:v>1</x:v>
      </x:c>
      <x:c r="Q13" s="109" t="str"/>
      <x:c r="R13" s="109" t="str"/>
      <x:c r="S13" s="109" t="str">
        <x:v>ACTIVE</x:v>
      </x:c>
      <x:c r="T13" s="109" t="str">
        <x:v>https://lens.org/129-969-470-466-508</x:v>
      </x:c>
      <x:c r="U13" s="109" t="str">
        <x:v>129-969-470-466-508</x:v>
      </x:c>
    </x:row>
    <x:row r="14">
      <x:c r="A14" s="109" t="str">
        <x:v>Corp Quimico Farmaceutica Esteve SA.csv</x:v>
      </x:c>
      <x:c r="B14" s="109" t="str">
        <x:v>Corp Quimico Farmaceutica Esteve SA</x:v>
      </x:c>
      <x:c r="C14" s="109" t="str">
        <x:v>No</x:v>
      </x:c>
      <x:c r="D14" s="109" t="str">
        <x:v>Applicant/owner alias does not match the named company</x:v>
      </x:c>
      <x:c r="E14" s="110" t="n">
        <x:v>13</x:v>
      </x:c>
      <x:c r="F14" s="109" t="str">
        <x:v>096-775-713-502-34X</x:v>
      </x:c>
      <x:c r="G14" s="114" t="n">
        <x:v>42356</x:v>
      </x:c>
      <x:c r="H14" s="110" t="n">
        <x:v>2015</x:v>
      </x:c>
      <x:c r="I14" s="109" t="str">
        <x:v>EP</x:v>
      </x:c>
      <x:c r="J14" s="109" t="str">
        <x:v>B1</x:v>
      </x:c>
      <x:c r="K14" s="109" t="str">
        <x:v>EP 3391875 B1</x:v>
      </x:c>
      <x:c r="L14" s="109" t="str">
        <x:v>SAMYANG HOLDINGS CORP</x:v>
      </x:c>
      <x:c r="M14" s="109" t="str">
        <x:v>SAMYANG BIOPHARMACEUTICALS CORPORATION (2021-07-28);;SAMYANG HOLDINGS CORPORATION (2021-08-04)</x:v>
      </x:c>
      <x:c r="N14" s="109" t="str">
        <x:v>METHOD FOR PREPARING POLYMERIC MICELLE CONTAINING ANIONIC DRUG</x:v>
      </x:c>
      <x:c r="O14" s="110" t="n">
        <x:v>0</x:v>
      </x:c>
      <x:c r="P14" s="110" t="n">
        <x:v>19</x:v>
      </x:c>
      <x:c r="Q14" s="109" t="str">
        <x:v>A61K31/7088;;A61K9/141;;A61K9/146;;A61K9/19;;A61K9/5115;;A61K9/5146;;A61K9/5192;;A61K9/1075;;A61K9/0019;;A61K31/7088;;A61K47/14;;A61K47/30;;A61K9/1075;;A61K9/141;;A61K9/146;;A61K9/19;;A61K9/5115;;A61K9/5146;;A61K9/5192;;A61K31/7088;;A61K47/14</x:v>
      </x:c>
      <x:c r="R14" s="109" t="str">
        <x:v>A61K9/51;;A61K9/14;;A61K9/19;;A61K31/7088</x:v>
      </x:c>
      <x:c r="S14" s="109" t="str">
        <x:v>ACTIVE</x:v>
      </x:c>
      <x:c r="T14" s="109" t="str">
        <x:v>https://lens.org/096-775-713-502-34X</x:v>
      </x:c>
      <x:c r="U14" s="109" t="str">
        <x:v>096-775-713-502-34X;;124-944-733-746-331;;074-795-374-758-702;;144-126-909-457-076;;162-819-423-712-190;;041-407-693-009-026;;171-191-135-757-533;;187-082-553-262-814;;130-030-642-480-300;;182-109-680-322-571;;123-253-498-330-790;;002-833-514-301-10X;;117-983-758-875-883;;089-799-788-903-394;;049-713-145-651-161;;129-188-074-657-845;;076-065-300-003-161;;091-264-064-398-565;;105-454-149-858-018</x:v>
      </x:c>
    </x:row>
    <x:row r="15">
      <x:c r="A15" s="109" t="str">
        <x:v>Corp Quimico Farmaceutica Esteve SA.csv</x:v>
      </x:c>
      <x:c r="B15" s="109" t="str">
        <x:v>Corp Quimico Farmaceutica Esteve SA</x:v>
      </x:c>
      <x:c r="C15" s="109" t="str">
        <x:v>No</x:v>
      </x:c>
      <x:c r="D15" s="109" t="str">
        <x:v>Applicant/owner alias does not match the named company</x:v>
      </x:c>
      <x:c r="E15" s="110" t="n">
        <x:v>14</x:v>
      </x:c>
      <x:c r="F15" s="109" t="str">
        <x:v>061-728-957-648-415</x:v>
      </x:c>
      <x:c r="G15" s="114" t="n">
        <x:v>42368</x:v>
      </x:c>
      <x:c r="H15" s="110" t="n">
        <x:v>2015</x:v>
      </x:c>
      <x:c r="I15" s="109" t="str">
        <x:v>EP</x:v>
      </x:c>
      <x:c r="J15" s="109" t="str">
        <x:v>B1</x:v>
      </x:c>
      <x:c r="K15" s="109" t="str">
        <x:v>EP 3398932 B1</x:v>
      </x:c>
      <x:c r="L15" s="109" t="str">
        <x:v>SAMYANG HOLDINGS CORP</x:v>
      </x:c>
      <x:c r="M15" s="109" t="str">
        <x:v>SAMYANG BIOPHARMACEUTICALS CORPORATION (2021-07-28);;SAMYANG HOLDINGS CORPORATION (2021-08-04)</x:v>
      </x:c>
      <x:c r="N15" s="109" t="str">
        <x:v>METHOD FOR SELECTIVELY SYNTHESIZING CATIONIC LIPIDS</x:v>
      </x:c>
      <x:c r="O15" s="110" t="n">
        <x:v>0</x:v>
      </x:c>
      <x:c r="P15" s="110" t="n">
        <x:v>19</x:v>
      </x:c>
      <x:c r="Q15" s="109" t="str">
        <x:v>C07C231/02;;C07C231/24;;C07C237/10;;C07C231/02;;C07C231/12;;C07C237/06</x:v>
      </x:c>
      <x:c r="R15" s="109" t="str">
        <x:v>C07C231/02;;C07C231/12;;C07C237/06;;C07C237/10</x:v>
      </x:c>
      <x:c r="S15" s="109" t="str">
        <x:v>ACTIVE</x:v>
      </x:c>
      <x:c r="T15" s="109" t="str">
        <x:v>https://lens.org/061-728-957-648-415</x:v>
      </x:c>
      <x:c r="U15" s="109" t="str">
        <x:v>133-264-629-383-03X;;078-519-245-165-921;;106-385-532-923-353;;158-166-156-418-252;;056-737-856-047-470;;137-858-854-984-548;;191-356-281-534-651;;084-431-285-209-846;;061-728-957-648-415;;059-995-893-061-133;;191-297-953-568-479;;012-746-834-879-450;;124-554-813-276-938;;183-816-371-007-219;;082-151-569-467-012;;112-310-212-449-972;;003-839-560-026-608;;188-822-580-829-422;;081-692-266-395-790</x:v>
      </x:c>
    </x:row>
    <x:row r="16">
      <x:c r="A16" s="109" t="str">
        <x:v>Corp Quimico Farmaceutica Esteve SA.csv</x:v>
      </x:c>
      <x:c r="B16" s="109" t="str">
        <x:v>Corp Quimico Farmaceutica Esteve SA</x:v>
      </x:c>
      <x:c r="C16" s="109" t="str">
        <x:v>No</x:v>
      </x:c>
      <x:c r="D16" s="109" t="str">
        <x:v>Applicant/owner alias does not match the named company</x:v>
      </x:c>
      <x:c r="E16" s="110" t="n">
        <x:v>15</x:v>
      </x:c>
      <x:c r="F16" s="109" t="str">
        <x:v>117-128-405-130-862</x:v>
      </x:c>
      <x:c r="G16" s="114" t="n">
        <x:v>42657</x:v>
      </x:c>
      <x:c r="H16" s="110" t="n">
        <x:v>2016</x:v>
      </x:c>
      <x:c r="I16" s="109" t="str">
        <x:v>US</x:v>
      </x:c>
      <x:c r="J16" s="109" t="str">
        <x:v>B2</x:v>
      </x:c>
      <x:c r="K16" s="109" t="str">
        <x:v>US 11077099 B2</x:v>
      </x:c>
      <x:c r="L16" s="109" t="str">
        <x:v>SAMYANG HOLDINGS CORP</x:v>
      </x:c>
      <x:c r="M16" s="109" t="str">
        <x:v>SAMYANG BIOPHARMACEUTICALS CORPORATION (2019-04-30);;SAMYANG HOLDINGS CORPORATION (2021-04-01)</x:v>
      </x:c>
      <x:c r="N16" s="109" t="str">
        <x:v>Oral tablet formulation of lenalidomide</x:v>
      </x:c>
      <x:c r="O16" s="110" t="n">
        <x:v>0</x:v>
      </x:c>
      <x:c r="P16" s="110" t="n">
        <x:v>14</x:v>
      </x:c>
      <x:c r="Q16" s="109" t="str">
        <x:v>A61K9/2866;;A61K9/2054;;A61K9/284;;A61K31/454;;A61P7/00;;A61P35/00;;A61K9/284;;A61K9/00;;A61K9/2018;;A61K9/2054;;A61K9/28;;A61K31/454;;A61P7/00;;A61P35/00;;A61K9/284;;A61K9/0053;;A61K9/2866;;A61K31/454;;A61K9/28;;A61K31/454;;A61K31/454;;A61K9/2009;;A61K9/2018;;A61K9/2054;;A61K9/2059;;A61K9/28</x:v>
      </x:c>
      <x:c r="R16" s="109" t="str">
        <x:v>A61K31/454;;A61K9/20;;A61K9/28</x:v>
      </x:c>
      <x:c r="S16" s="109" t="str">
        <x:v>ACTIVE</x:v>
      </x:c>
      <x:c r="T16" s="109" t="str">
        <x:v>https://lens.org/117-128-405-130-862</x:v>
      </x:c>
      <x:c r="U16" s="109" t="str">
        <x:v>123-086-871-960-868;;163-656-239-785-472;;171-176-626-939-467;;189-433-707-833-929;;043-341-817-248-760;;139-633-807-666-657;;000-754-046-534-19X;;023-004-752-825-383;;022-430-321-424-161;;175-436-810-681-236;;115-742-394-284-379;;142-137-507-973-853;;117-128-405-130-862;;153-118-811-896-587</x:v>
      </x:c>
    </x:row>
    <x:row r="17">
      <x:c r="A17" s="109" t="str">
        <x:v>Corp Quimico Farmaceutica Esteve SA.csv</x:v>
      </x:c>
      <x:c r="B17" s="109" t="str">
        <x:v>Corp Quimico Farmaceutica Esteve SA</x:v>
      </x:c>
      <x:c r="C17" s="109" t="str">
        <x:v>No</x:v>
      </x:c>
      <x:c r="D17" s="109" t="str">
        <x:v>Applicant/owner alias does not match the named company</x:v>
      </x:c>
      <x:c r="E17" s="110" t="n">
        <x:v>16</x:v>
      </x:c>
      <x:c r="F17" s="109" t="str">
        <x:v>040-761-751-744-578</x:v>
      </x:c>
      <x:c r="G17" s="114" t="n">
        <x:v>43055</x:v>
      </x:c>
      <x:c r="H17" s="110" t="n">
        <x:v>2017</x:v>
      </x:c>
      <x:c r="I17" s="109" t="str">
        <x:v>US</x:v>
      </x:c>
      <x:c r="J17" s="109" t="str">
        <x:v>A1</x:v>
      </x:c>
      <x:c r="K17" s="109" t="str">
        <x:v>US 2021/0077406 A1</x:v>
      </x:c>
      <x:c r="L17" s="109" t="str">
        <x:v>SAMYANG BIOPHARMACEUTICALS</x:v>
      </x:c>
      <x:c r="M17" s="109" t="str">
        <x:v>SAMYANG BIOPHARMACEUTICALS CORPORATION (2020-05-18);;SAMYANG HOLDINGS CORPORATION (2021-04-01)</x:v>
      </x:c>
      <x:c r="N17" s="109" t="str">
        <x:v>COMPOSITION AND METHOD FOR FREEZE-DRYING PHARMACEUTICAL COMPOSITION CONTAINING ANIONIC DRUG</x:v>
      </x:c>
      <x:c r="O17" s="110" t="n">
        <x:v>2</x:v>
      </x:c>
      <x:c r="P17" s="110" t="n">
        <x:v>7</x:v>
      </x:c>
      <x:c r="Q17" s="109" t="str">
        <x:v>C12N15/111;;A61K9/19;;A61K9/5123;;A61K9/5146;;A61K9/5153;;A61K47/6937;;A61K48/00;;C12N2310/14;;C12N2320/32;;A61K9/19;;A61K9/5153;;A61K47/14;;A61K47/26;;A61K47/30;;A61K47/541;;A61K48/00;;A61K9/19;;A61K9/1617;;A61K9/1623;;A61K9/1635;;A61K9/1641;;A61K9/1647;;A61K9/1682;;A61K47/6949;;C12N15/1135</x:v>
      </x:c>
      <x:c r="R17" s="109" t="str">
        <x:v>A61K9/19;;A61K9/16;;A61K47/69;;C12N15/113</x:v>
      </x:c>
      <x:c r="S17" s="109" t="str">
        <x:v>DISCONTINUED</x:v>
      </x:c>
      <x:c r="T17" s="109" t="str">
        <x:v>https://lens.org/040-761-751-744-578</x:v>
      </x:c>
      <x:c r="U17" s="109" t="str">
        <x:v>040-156-633-716-044;;041-411-119-185-73X;;106-022-728-588-566;;040-761-751-744-578;;014-846-905-017-550;;055-770-000-940-577;;135-327-141-327-411</x:v>
      </x:c>
    </x:row>
    <x:row r="18">
      <x:c r="A18" s="109" t="str">
        <x:v>Corp Quimico Farmaceutica Esteve SA.csv</x:v>
      </x:c>
      <x:c r="B18" s="109" t="str">
        <x:v>Corp Quimico Farmaceutica Esteve SA</x:v>
      </x:c>
      <x:c r="C18" s="109" t="str">
        <x:v>No</x:v>
      </x:c>
      <x:c r="D18" s="109" t="str">
        <x:v>Applicant/owner alias does not match the named company</x:v>
      </x:c>
      <x:c r="E18" s="110" t="n">
        <x:v>17</x:v>
      </x:c>
      <x:c r="F18" s="109" t="str">
        <x:v>070-890-999-538-398</x:v>
      </x:c>
      <x:c r="G18" s="114" t="n">
        <x:v>42003</x:v>
      </x:c>
      <x:c r="H18" s="110" t="n">
        <x:v>2014</x:v>
      </x:c>
      <x:c r="I18" s="109" t="str">
        <x:v>US</x:v>
      </x:c>
      <x:c r="J18" s="109" t="str">
        <x:v>B2</x:v>
      </x:c>
      <x:c r="K18" s="109" t="str">
        <x:v>US 10765753 B2</x:v>
      </x:c>
      <x:c r="L18" s="109" t="str">
        <x:v>SAMYANG BIOPHARMACEUTICALS</x:v>
      </x:c>
      <x:c r="M18" s="109" t="str">
        <x:v>SAMYANG BIOPHARMACEUTICALS CORPORATION (2017-06-27);;SAMYANG HOLDINGS CORPORATION (2021-04-01)</x:v>
      </x:c>
      <x:c r="N18" s="109" t="str">
        <x:v>Polymer nanoparticle freeze-dried product, and preparation method therefor</x:v>
      </x:c>
      <x:c r="O18" s="110" t="n">
        <x:v>3</x:v>
      </x:c>
      <x:c r="P18" s="110" t="n">
        <x:v>12</x:v>
      </x:c>
      <x:c r="Q18" s="109" t="str">
        <x:v>A61K9/19;;A61K47/34;;C08J3/12;;C08J2367/04;;A61K9/19;;A61K9/08;;A61K9/5146;;A61K9/5153;;A61K31/337;;A61K31/506;;A61K47/26;;A61K47/34;;A61K9/08;;A61K9/19;;A61K9/5146;;A61K9/5153;;A61K31/337;;A61K31/506;;A61K47/26;;C08G63/06;;C08K3/10;;C08K2003/162;;C08K2003/2206</x:v>
      </x:c>
      <x:c r="R18" s="109" t="str">
        <x:v>A61K47/34;;A61K9/08;;A61K9/19;;A61K9/51;;A61K31/337;;A61K31/506;;A61K47/26;;C08G63/06;;C08K3/10;;C08K3/16;;C08K3/22</x:v>
      </x:c>
      <x:c r="S18" s="109" t="str">
        <x:v>ACTIVE</x:v>
      </x:c>
      <x:c r="T18" s="109" t="str">
        <x:v>https://lens.org/070-890-999-538-398</x:v>
      </x:c>
      <x:c r="U18" s="109" t="str">
        <x:v>022-772-006-616-999;;081-411-929-558-471;;005-341-851-425-689;;126-036-927-821-36X;;063-724-437-460-501;;066-269-811-286-660;;116-141-074-136-038;;037-580-958-284-184;;090-292-947-905-622;;183-029-672-517-594;;070-890-999-538-398;;103-191-254-893-216</x:v>
      </x:c>
    </x:row>
    <x:row r="19">
      <x:c r="A19" s="109" t="str">
        <x:v>Corp Quimico Farmaceutica Esteve SA.csv</x:v>
      </x:c>
      <x:c r="B19" s="109" t="str">
        <x:v>Corp Quimico Farmaceutica Esteve SA</x:v>
      </x:c>
      <x:c r="C19" s="109" t="str">
        <x:v>No</x:v>
      </x:c>
      <x:c r="D19" s="109" t="str">
        <x:v>Applicant/owner alias does not match the named company</x:v>
      </x:c>
      <x:c r="E19" s="110" t="n">
        <x:v>18</x:v>
      </x:c>
      <x:c r="F19" s="109" t="str">
        <x:v>196-705-723-771-158</x:v>
      </x:c>
      <x:c r="G19" s="114" t="n">
        <x:v>42213</x:v>
      </x:c>
      <x:c r="H19" s="110" t="n">
        <x:v>2015</x:v>
      </x:c>
      <x:c r="I19" s="109" t="str">
        <x:v>US</x:v>
      </x:c>
      <x:c r="J19" s="109" t="str">
        <x:v>B2</x:v>
      </x:c>
      <x:c r="K19" s="109" t="str">
        <x:v>US 10739319 B2</x:v>
      </x:c>
      <x:c r="L19" s="109" t="str">
        <x:v>SAMYANG BIOPHARMACEUTICALS</x:v>
      </x:c>
      <x:c r="M19" s="109" t="str">
        <x:v>SAMYANG BIOPHARMACEUTICALS CORPORATION (2018-01-10);;SAMYANG HOLDINGS CORPORATION (2021-04-01)</x:v>
      </x:c>
      <x:c r="N19" s="109" t="str">
        <x:v>Method for analyzing related substances of a pharmaceutical composition containing a polymeric carrier</x:v>
      </x:c>
      <x:c r="O19" s="110" t="n">
        <x:v>0</x:v>
      </x:c>
      <x:c r="P19" s="110" t="n">
        <x:v>11</x:v>
      </x:c>
      <x:c r="Q19" s="109" t="str">
        <x:v>A61K31/337;;C07D305/14;;G01N24/08;;G01N30/7233;;G01N30/88;;G01N33/15;;G01N2030/885;;G01N2030/8872;;G01N30/36;;A61K9/107;;A61K31/337;;C07D305/14;;G01N24/08;;G01N30/52;;G01N30/7233;;G01N30/88;;G01N33/15;;G01N2030/525;;G01N2030/885;;G01N2030/8872</x:v>
      </x:c>
      <x:c r="R19" s="109" t="str">
        <x:v>G01N33/15;;A61K9/107;;A61K31/337;;C07D305/14;;G01N24/08;;G01N30/36;;G01N30/52;;G01N30/72;;G01N30/88</x:v>
      </x:c>
      <x:c r="S19" s="109" t="str">
        <x:v>ACTIVE</x:v>
      </x:c>
      <x:c r="T19" s="109" t="str">
        <x:v>https://lens.org/196-705-723-771-158</x:v>
      </x:c>
      <x:c r="U19" s="109" t="str">
        <x:v>131-529-715-060-18X;;182-385-531-264-161;;079-220-781-823-051;;196-705-723-771-158;;052-844-997-501-41X;;142-626-569-140-109;;192-744-838-035-552;;117-529-061-694-396;;098-634-149-991-368;;044-800-681-184-150;;020-414-286-068-76X</x:v>
      </x:c>
    </x:row>
    <x:row r="20">
      <x:c r="A20" s="109" t="str">
        <x:v>Corp Quimico Farmaceutica Esteve SA.csv</x:v>
      </x:c>
      <x:c r="B20" s="109" t="str">
        <x:v>Corp Quimico Farmaceutica Esteve SA</x:v>
      </x:c>
      <x:c r="C20" s="109" t="str">
        <x:v>No</x:v>
      </x:c>
      <x:c r="D20" s="109" t="str">
        <x:v>Applicant/owner alias does not match the named company</x:v>
      </x:c>
      <x:c r="E20" s="110" t="n">
        <x:v>19</x:v>
      </x:c>
      <x:c r="F20" s="109" t="str">
        <x:v>020-403-531-570-582</x:v>
      </x:c>
      <x:c r="G20" s="114" t="n">
        <x:v>42857</x:v>
      </x:c>
      <x:c r="H20" s="110" t="n">
        <x:v>2017</x:v>
      </x:c>
      <x:c r="I20" s="109" t="str">
        <x:v>US</x:v>
      </x:c>
      <x:c r="J20" s="109" t="str">
        <x:v>A1</x:v>
      </x:c>
      <x:c r="K20" s="109" t="str">
        <x:v>US 2020/0078463 A1</x:v>
      </x:c>
      <x:c r="L20" s="109" t="str">
        <x:v>SAMYANG BIOPHARMACEUTICALS</x:v>
      </x:c>
      <x:c r="M20" s="109" t="str">
        <x:v>SAMYANG BIOPHARMACEUTICALS CORPORATION (2019-12-05);;SAMYANG HOLDINGS CORPORATION (2021-04-01)</x:v>
      </x:c>
      <x:c r="N20" s="109" t="str">
        <x:v>COMPOSITION HAVING IMPROVED WATER SOLUBILITY AND BIOAVAILABILITY</x:v>
      </x:c>
      <x:c r="O20" s="110" t="n">
        <x:v>6</x:v>
      </x:c>
      <x:c r="P20" s="110" t="n">
        <x:v>8</x:v>
      </x:c>
      <x:c r="Q20" s="109" t="str">
        <x:v>A61K9/146;;A61K9/2027;;A61K9/2054;;A61K9/48;;A61K31/44;;A61K9/2027;;A61K9/0053;;A61K9/4866;;A61K31/44;;A61K47/32;;A61K9/0053;;A61K9/1635;;A61K31/44</x:v>
      </x:c>
      <x:c r="R20" s="109" t="str">
        <x:v>A61K47/32;;A61K9/00;;A61K9/16;;A61K31/44</x:v>
      </x:c>
      <x:c r="S20" s="109" t="str">
        <x:v>DISCONTINUED</x:v>
      </x:c>
      <x:c r="T20" s="109" t="str">
        <x:v>https://lens.org/020-403-531-570-582</x:v>
      </x:c>
      <x:c r="U20" s="109" t="str">
        <x:v>166-401-100-923-29X;;007-832-059-085-114;;085-873-944-002-529;;173-491-028-195-974;;160-733-498-475-126;;020-403-531-570-582;;045-336-896-700-781;;083-172-762-027-173</x:v>
      </x:c>
    </x:row>
    <x:row r="21">
      <x:c r="A21" s="109" t="str">
        <x:v>Corp Quimico Farmaceutica Esteve SA.csv</x:v>
      </x:c>
      <x:c r="B21" s="109" t="str">
        <x:v>Corp Quimico Farmaceutica Esteve SA</x:v>
      </x:c>
      <x:c r="C21" s="109" t="str">
        <x:v>No</x:v>
      </x:c>
      <x:c r="D21" s="109" t="str">
        <x:v>Applicant/owner alias does not match the named company</x:v>
      </x:c>
      <x:c r="E21" s="110" t="n">
        <x:v>20</x:v>
      </x:c>
      <x:c r="F21" s="109" t="str">
        <x:v>018-698-766-309-003</x:v>
      </x:c>
      <x:c r="G21" s="114" t="n">
        <x:v>42734</x:v>
      </x:c>
      <x:c r="H21" s="110" t="n">
        <x:v>2016</x:v>
      </x:c>
      <x:c r="I21" s="109" t="str">
        <x:v>US</x:v>
      </x:c>
      <x:c r="J21" s="109" t="str">
        <x:v>A1</x:v>
      </x:c>
      <x:c r="K21" s="109" t="str">
        <x:v>US 2019/0328903 A1</x:v>
      </x:c>
      <x:c r="L21" s="109" t="str">
        <x:v>SAMYANG BIOPHARMACEUTICALS</x:v>
      </x:c>
      <x:c r="M21" s="109" t="str">
        <x:v>SAMYANG BIOPHARMACEUTICALS CORPORATION (2019-06-18);;SAMYANG HOLDINGS CORPORATION (2021-04-01)</x:v>
      </x:c>
      <x:c r="N21" s="109" t="str">
        <x:v>POLYMER NANOPARTICLE COMPOSITION FOR PLASMID DNA DELIVERY, AND PREPARATION METHOD THEREFOR</x:v>
      </x:c>
      <x:c r="O21" s="110" t="n">
        <x:v>3</x:v>
      </x:c>
      <x:c r="P21" s="110" t="n">
        <x:v>4</x:v>
      </x:c>
      <x:c r="Q21" s="109" t="str">
        <x:v>C12N15/88;;A61K47/543;;A61K47/6455;;A61K47/6907;;A61K47/6911;;A61K47/56;;A61K47/64;;A61K47/6925;;A61K47/6931;;A61K48/00;;A61K48/0025;;A61K47/6935;;A61K47/59;;A61K47/64;;B82Y5/00;;C12N15/88</x:v>
      </x:c>
      <x:c r="R21" s="109" t="str">
        <x:v>A61K47/69;;A61K47/59;;A61K47/64;;C12N15/88</x:v>
      </x:c>
      <x:c r="S21" s="109" t="str">
        <x:v>DISCONTINUED</x:v>
      </x:c>
      <x:c r="T21" s="109" t="str">
        <x:v>https://lens.org/018-698-766-309-003</x:v>
      </x:c>
      <x:c r="U21" s="109" t="str">
        <x:v>156-433-969-893-203;;018-698-766-309-003;;097-371-566-704-085;;142-689-578-059-773</x:v>
      </x:c>
    </x:row>
    <x:row r="22">
      <x:c r="A22" s="109" t="str">
        <x:v>Corp Quimico Farmaceutica Esteve SA.csv</x:v>
      </x:c>
      <x:c r="B22" s="109" t="str">
        <x:v>Corp Quimico Farmaceutica Esteve SA</x:v>
      </x:c>
      <x:c r="C22" s="109" t="str">
        <x:v>No</x:v>
      </x:c>
      <x:c r="D22" s="109" t="str">
        <x:v>Applicant/owner alias does not match the named company</x:v>
      </x:c>
      <x:c r="E22" s="110" t="n">
        <x:v>21</x:v>
      </x:c>
      <x:c r="F22" s="109" t="str">
        <x:v>065-099-210-956-037</x:v>
      </x:c>
      <x:c r="G22" s="114" t="n">
        <x:v>42152</x:v>
      </x:c>
      <x:c r="H22" s="110" t="n">
        <x:v>2015</x:v>
      </x:c>
      <x:c r="I22" s="109" t="str">
        <x:v>US</x:v>
      </x:c>
      <x:c r="J22" s="109" t="str">
        <x:v>B2</x:v>
      </x:c>
      <x:c r="K22" s="109" t="str">
        <x:v>US 10456362 B2</x:v>
      </x:c>
      <x:c r="L22" s="109" t="str">
        <x:v>SAMYANG BIOPHARMACEUTICALS</x:v>
      </x:c>
      <x:c r="M22" s="109" t="str">
        <x:v>SAMYANG BIOPHARMACEUTICALS CORPORATION (2017-09-11);;SAMYANG HOLDINGS CORPORATION (2021-04-01)</x:v>
      </x:c>
      <x:c r="N22" s="109" t="str">
        <x:v>Stabilized pharmaceutical composition and method for preparing same</x:v>
      </x:c>
      <x:c r="O22" s="110" t="n">
        <x:v>0</x:v>
      </x:c>
      <x:c r="P22" s="110" t="n">
        <x:v>14</x:v>
      </x:c>
      <x:c r="Q22" s="109" t="str">
        <x:v>A61K9/08;;A61K9/0019;;A61K31/519;;A61K47/20;;A61P35/00;;A61K9/19;;A61K9/0019;;A61K9/08;;A61K31/519;;A61K47/02;;A61K47/18;;A61K47/20;;A61P35/00</x:v>
      </x:c>
      <x:c r="R22" s="109" t="str">
        <x:v>A61K47/02;;A61K9/00;;A61K9/08;;A61K9/19;;A61K31/519;;A61K47/18;;A61K47/20;;A61P35/00</x:v>
      </x:c>
      <x:c r="S22" s="109" t="str">
        <x:v>ACTIVE</x:v>
      </x:c>
      <x:c r="T22" s="109" t="str">
        <x:v>https://lens.org/065-099-210-956-037</x:v>
      </x:c>
      <x:c r="U22" s="109" t="str">
        <x:v>141-336-920-409-530;;006-593-065-990-821;;076-012-584-274-190;;100-912-032-958-377;;016-095-802-955-470;;165-965-341-542-735;;137-625-081-503-249;;162-365-049-558-061;;080-293-802-198-615;;089-045-275-762-636;;065-099-210-956-037;;127-621-420-460-992;;120-739-806-612-214;;192-023-574-334-769</x:v>
      </x:c>
    </x:row>
    <x:row r="23">
      <x:c r="A23" s="109" t="str">
        <x:v>Corp Quimico Farmaceutica Esteve SA.csv</x:v>
      </x:c>
      <x:c r="B23" s="109" t="str">
        <x:v>Corp Quimico Farmaceutica Esteve SA</x:v>
      </x:c>
      <x:c r="C23" s="109" t="str">
        <x:v>No</x:v>
      </x:c>
      <x:c r="D23" s="109" t="str">
        <x:v>Applicant/owner alias does not match the named company</x:v>
      </x:c>
      <x:c r="E23" s="110" t="n">
        <x:v>22</x:v>
      </x:c>
      <x:c r="F23" s="109" t="str">
        <x:v>090-214-591-498-718</x:v>
      </x:c>
      <x:c r="G23" s="114" t="n">
        <x:v>42576</x:v>
      </x:c>
      <x:c r="H23" s="110" t="n">
        <x:v>2016</x:v>
      </x:c>
      <x:c r="I23" s="109" t="str">
        <x:v>US</x:v>
      </x:c>
      <x:c r="J23" s="109" t="str">
        <x:v>A1</x:v>
      </x:c>
      <x:c r="K23" s="109" t="str">
        <x:v>US 2019/0270848 A1</x:v>
      </x:c>
      <x:c r="L23" s="109" t="str">
        <x:v>SAMYANG BIOPHARMACEUTICALS</x:v>
      </x:c>
      <x:c r="M23" s="109" t="str">
        <x:v>SAMYANG BIOPHARMACEUTICALS CORPORATION (2019-01-24)</x:v>
      </x:c>
      <x:c r="N23" s="109" t="str">
        <x:v>METHOD FOR PURIFYING BIODEGRADABLE POLYMERS</x:v>
      </x:c>
      <x:c r="O23" s="110" t="n">
        <x:v>0</x:v>
      </x:c>
      <x:c r="P23" s="110" t="n">
        <x:v>9</x:v>
      </x:c>
      <x:c r="Q23" s="109" t="str">
        <x:v>C08G63/90;;C08G63/08;;C08J11/02;;C08J2300/16;;C08G63/90;;C08G63/08;;C08G85/002;;C08J11/02;;C08G63/90;;C08G63/06;;C08G63/08;;C08G85/00;;C08J11/02</x:v>
      </x:c>
      <x:c r="R23" s="109" t="str">
        <x:v>C08G63/90;;C08G63/06;;C08G63/08</x:v>
      </x:c>
      <x:c r="S23" s="109" t="str">
        <x:v>DISCONTINUED</x:v>
      </x:c>
      <x:c r="T23" s="109" t="str">
        <x:v>https://lens.org/090-214-591-498-718</x:v>
      </x:c>
      <x:c r="U23" s="109" t="str">
        <x:v>082-921-715-649-681;;053-381-071-278-304;;199-720-063-002-920;;131-444-864-499-505;;007-414-190-405-660;;153-629-528-132-72X;;189-989-094-090-037;;173-486-041-406-629;;090-214-591-498-718</x:v>
      </x:c>
    </x:row>
    <x:row r="24">
      <x:c r="A24" s="109" t="str">
        <x:v>Corp Quimico Farmaceutica Esteve SA.csv</x:v>
      </x:c>
      <x:c r="B24" s="109" t="str">
        <x:v>Corp Quimico Farmaceutica Esteve SA</x:v>
      </x:c>
      <x:c r="C24" s="109" t="str">
        <x:v>No</x:v>
      </x:c>
      <x:c r="D24" s="109" t="str">
        <x:v>Applicant/owner alias does not match the named company</x:v>
      </x:c>
      <x:c r="E24" s="110" t="n">
        <x:v>23</x:v>
      </x:c>
      <x:c r="F24" s="109" t="str">
        <x:v>126-814-386-261-336</x:v>
      </x:c>
      <x:c r="G24" s="114" t="n">
        <x:v>43129</x:v>
      </x:c>
      <x:c r="H24" s="110" t="n">
        <x:v>2018</x:v>
      </x:c>
      <x:c r="I24" s="109" t="str">
        <x:v>US</x:v>
      </x:c>
      <x:c r="J24" s="109" t="str">
        <x:v>A1</x:v>
      </x:c>
      <x:c r="K24" s="109" t="str">
        <x:v>US 2019/0231689 A1</x:v>
      </x:c>
      <x:c r="L24" s="109" t="str">
        <x:v>SAMYANG BIOPHARMACEUTICALS</x:v>
      </x:c>
      <x:c r="M24" s="109" t="str">
        <x:v>SAMYANG BIOPHARMACEUTICALS CORPORATION (2018-03-27)</x:v>
      </x:c>
      <x:c r="N24" s="109" t="str">
        <x:v>Amphiphilic Block Copolymer Composition With Enhanced Micelle Stability</x:v>
      </x:c>
      <x:c r="O24" s="110" t="n">
        <x:v>0</x:v>
      </x:c>
      <x:c r="P24" s="110" t="n">
        <x:v>4</x:v>
      </x:c>
      <x:c r="Q24" s="109" t="str">
        <x:v>C08G65/2615;;A61K9/1075;;A61K47/34;;C08G63/664;;C08L67/025;;C08L71/02;;C08L87/005;;C08G81/00;;A61K9/1075;;A61K47/34;;C08G63/08;;C08G65/32;;A61K9/1075;;A61K47/34;;C08G63/08;;C08G63/66;;C08G63/664;;C08G65/08;;C08G65/2615;;C08G81/00;;C08L67/025;;C08L87/005</x:v>
      </x:c>
      <x:c r="R24" s="109" t="str">
        <x:v>A61K9/107;;A61K47/34;;C08G63/08;;C08G65/08;;C08G81/00</x:v>
      </x:c>
      <x:c r="S24" s="109" t="str">
        <x:v>DISCONTINUED</x:v>
      </x:c>
      <x:c r="T24" s="109" t="str">
        <x:v>https://lens.org/126-814-386-261-336</x:v>
      </x:c>
      <x:c r="U24" s="109" t="str">
        <x:v>126-814-386-261-336;;156-987-910-826-510;;120-450-954-941-661;;158-964-452-851-700</x:v>
      </x:c>
    </x:row>
    <x:row r="25">
      <x:c r="A25" s="109" t="str">
        <x:v>Corp Quimico Farmaceutica Esteve SA.csv</x:v>
      </x:c>
      <x:c r="B25" s="109" t="str">
        <x:v>Corp Quimico Farmaceutica Esteve SA</x:v>
      </x:c>
      <x:c r="C25" s="109" t="str">
        <x:v>No</x:v>
      </x:c>
      <x:c r="D25" s="109" t="str">
        <x:v>Applicant/owner alias does not match the named company</x:v>
      </x:c>
      <x:c r="E25" s="110" t="n">
        <x:v>24</x:v>
      </x:c>
      <x:c r="F25" s="109" t="str">
        <x:v>153-980-657-772-115</x:v>
      </x:c>
      <x:c r="G25" s="114" t="n">
        <x:v>41638</x:v>
      </x:c>
      <x:c r="H25" s="110" t="n">
        <x:v>2013</x:v>
      </x:c>
      <x:c r="I25" s="109" t="str">
        <x:v>US</x:v>
      </x:c>
      <x:c r="J25" s="109" t="str">
        <x:v>B2</x:v>
      </x:c>
      <x:c r="K25" s="109" t="str">
        <x:v>US 10300063 B2</x:v>
      </x:c>
      <x:c r="L25" s="109" t="str">
        <x:v>SAMYANG BIOPHARMACEUTICALS</x:v>
      </x:c>
      <x:c r="M25" s="109" t="str">
        <x:v>SAMYANG BIOPHARMACEUTICALS CORPORATION (2016-06-24);;SAMYANG HOLDINGS CORPORATION (2021-04-01)</x:v>
      </x:c>
      <x:c r="N25" s="109" t="str">
        <x:v>Pharmaceutical composition not containing antioxidant and preparation method therefor</x:v>
      </x:c>
      <x:c r="O25" s="110" t="n">
        <x:v>0</x:v>
      </x:c>
      <x:c r="P25" s="110" t="n">
        <x:v>17</x:v>
      </x:c>
      <x:c r="Q25" s="109" t="str">
        <x:v>A61K31/519;;A61K9/08;;A61K9/19;;A61K47/26;;A61P35/00;;A61K31/519;;A61K9/08;;A61K9/19;;A61K31/517;;A61K47/26;;A61K31/519;;A61K9/08;;A61K9/19;;A61K47/26</x:v>
      </x:c>
      <x:c r="R25" s="109" t="str">
        <x:v>B01D19/00;;A61K9/08;;A61K9/19;;A61K31/519;;A61K47/26;;C02F1/20;;C02F1/22</x:v>
      </x:c>
      <x:c r="S25" s="109" t="str">
        <x:v>ACTIVE</x:v>
      </x:c>
      <x:c r="T25" s="109" t="str">
        <x:v>https://lens.org/153-980-657-772-115</x:v>
      </x:c>
      <x:c r="U25" s="109" t="str">
        <x:v>069-733-046-100-712;;030-525-992-428-835;;052-380-728-402-015;;096-666-264-424-565;;129-152-339-285-529;;013-771-060-318-967;;057-877-138-259-103;;004-679-282-848-121;;098-107-463-461-627;;082-603-778-855-665;;182-182-257-244-685;;013-865-926-987-780;;151-476-845-933-11X;;018-895-158-345-978;;036-300-434-844-704;;059-663-205-197-571;;153-980-657-772-115</x:v>
      </x:c>
    </x:row>
    <x:row r="26">
      <x:c r="A26" s="109" t="str">
        <x:v>Corp Quimico Farmaceutica Esteve SA.csv</x:v>
      </x:c>
      <x:c r="B26" s="109" t="str">
        <x:v>Corp Quimico Farmaceutica Esteve SA</x:v>
      </x:c>
      <x:c r="C26" s="109" t="str">
        <x:v>No</x:v>
      </x:c>
      <x:c r="D26" s="109" t="str">
        <x:v>Applicant/owner alias does not match the named company</x:v>
      </x:c>
      <x:c r="E26" s="110" t="n">
        <x:v>25</x:v>
      </x:c>
      <x:c r="F26" s="109" t="str">
        <x:v>169-081-537-898-911</x:v>
      </x:c>
      <x:c r="G26" s="114" t="n">
        <x:v>41247</x:v>
      </x:c>
      <x:c r="H26" s="110" t="n">
        <x:v>2012</x:v>
      </x:c>
      <x:c r="I26" s="109" t="str">
        <x:v>EP</x:v>
      </x:c>
      <x:c r="J26" s="109" t="str">
        <x:v>B1</x:v>
      </x:c>
      <x:c r="K26" s="109" t="str">
        <x:v>EP 2930173 B1</x:v>
      </x:c>
      <x:c r="L26" s="109" t="str">
        <x:v>SAMYANG BIOPHARMACEUTICALS</x:v>
      </x:c>
      <x:c r="M26" s="109" t="str">
        <x:v>SAMYANG BIOPHARMACEUTICALS CORPORATION (2019-04-10);;SAMYANG HOLDINGS CORPORATION, KR (2021-10-13)</x:v>
      </x:c>
      <x:c r="N26" s="109" t="str">
        <x:v>METHOD FOR PREPARING CABAZITAXEL FROM 10-DEACETYLBACCATIN III IN HIGH YIELD, AND NOVEL INTERMEDIATE THEREFOR</x:v>
      </x:c>
      <x:c r="O26" s="110" t="n">
        <x:v>0</x:v>
      </x:c>
      <x:c r="P26" s="110" t="n">
        <x:v>12</x:v>
      </x:c>
      <x:c r="Q26" s="109" t="str">
        <x:v>C07D305/14;;C07D413/12;;C07D305/14;;A61K31/337;;A61P35/00;;C07D413/12;;C07F7/1804;;C07D305/14;;A61K31/337;;C07D305/14;;A61K31/337;;C07D413/12;;C07F7/1804</x:v>
      </x:c>
      <x:c r="R26" s="109" t="str">
        <x:v>C07D413/12;;A61K31/337;;A61P35/00;;C07D305/14</x:v>
      </x:c>
      <x:c r="S26" s="109" t="str">
        <x:v>ACTIVE</x:v>
      </x:c>
      <x:c r="T26" s="109" t="str">
        <x:v>https://lens.org/169-081-537-898-911</x:v>
      </x:c>
      <x:c r="U26" s="109" t="str">
        <x:v>019-879-975-899-133;;125-389-229-661-546;;087-136-134-218-208;;161-532-705-942-387;;011-629-500-271-382;;169-081-537-898-911;;084-232-262-636-966;;116-186-111-580-971;;181-329-466-516-47X;;077-705-282-350-969;;011-936-378-343-492;;069-090-900-627-657</x:v>
      </x:c>
    </x:row>
    <x:row r="27">
      <x:c r="A27" s="109" t="str">
        <x:v>Corp Quimico Farmaceutica Esteve SA.csv</x:v>
      </x:c>
      <x:c r="B27" s="109" t="str">
        <x:v>Corp Quimico Farmaceutica Esteve SA</x:v>
      </x:c>
      <x:c r="C27" s="109" t="str">
        <x:v>No</x:v>
      </x:c>
      <x:c r="D27" s="109" t="str">
        <x:v>Applicant/owner alias does not match the named company</x:v>
      </x:c>
      <x:c r="E27" s="110" t="n">
        <x:v>26</x:v>
      </x:c>
      <x:c r="F27" s="109" t="str">
        <x:v>150-177-691-906-349</x:v>
      </x:c>
      <x:c r="G27" s="114" t="n">
        <x:v>42368</x:v>
      </x:c>
      <x:c r="H27" s="110" t="n">
        <x:v>2015</x:v>
      </x:c>
      <x:c r="I27" s="109" t="str">
        <x:v>US</x:v>
      </x:c>
      <x:c r="J27" s="109" t="str">
        <x:v>A1</x:v>
      </x:c>
      <x:c r="K27" s="109" t="str">
        <x:v>US 2019/0021985 A1</x:v>
      </x:c>
      <x:c r="L27" s="109" t="str">
        <x:v>SAMYANG BIOPHARMACEUTICALS</x:v>
      </x:c>
      <x:c r="M27" s="109" t="str">
        <x:v>SAMYANG BIOPHARMACEUTICALS CORPORATION (2018-06-25);;SAMYANG HOLDINGS CORPORATION (2021-04-01)</x:v>
      </x:c>
      <x:c r="N27" s="109" t="str">
        <x:v>MUCOADHESIVE PHARMACEUTICAL COMPOSITION AND PREPARATION METHOD THEREFOR</x:v>
      </x:c>
      <x:c r="O27" s="110" t="n">
        <x:v>4</x:v>
      </x:c>
      <x:c r="P27" s="110" t="n">
        <x:v>13</x:v>
      </x:c>
      <x:c r="Q27" s="109" t="str">
        <x:v>A61K9/2059;;A61K9/006;;A61K9/006;;A61K9/0065;;A61K9/1635;;A61K9/1652;;A61K47/10;;A61K47/32;;A61K47/36;;A61K47/42;;B82Y5/00</x:v>
      </x:c>
      <x:c r="R27" s="109" t="str">
        <x:v>A61K9/00;;A61K9/16;;A61K47/10;;A61K47/32;;A61K47/36;;A61K47/42</x:v>
      </x:c>
      <x:c r="S27" s="109" t="str">
        <x:v>DISCONTINUED</x:v>
      </x:c>
      <x:c r="T27" s="109" t="str">
        <x:v>https://lens.org/150-177-691-906-349</x:v>
      </x:c>
      <x:c r="U27" s="109" t="str">
        <x:v>025-166-293-722-071;;052-234-659-497-990;;022-737-684-223-023;;180-050-089-323-765;;056-251-364-631-937;;107-966-841-318-757;;057-299-885-722-761;;102-430-873-066-956;;137-219-239-268-477;;093-231-925-191-200;;046-057-004-555-959;;150-177-691-906-349;;067-488-466-106-812</x:v>
      </x:c>
    </x:row>
    <x:row r="28">
      <x:c r="A28" s="109" t="str">
        <x:v>Corp Quimico Farmaceutica Esteve SA.csv</x:v>
      </x:c>
      <x:c r="B28" s="109" t="str">
        <x:v>Corp Quimico Farmaceutica Esteve SA</x:v>
      </x:c>
      <x:c r="C28" s="109" t="str">
        <x:v>No</x:v>
      </x:c>
      <x:c r="D28" s="109" t="str">
        <x:v>Applicant/owner alias does not match the named company</x:v>
      </x:c>
      <x:c r="E28" s="110" t="n">
        <x:v>27</x:v>
      </x:c>
      <x:c r="F28" s="109" t="str">
        <x:v>126-192-758-972-881</x:v>
      </x:c>
      <x:c r="G28" s="114" t="n">
        <x:v>41274</x:v>
      </x:c>
      <x:c r="H28" s="110" t="n">
        <x:v>2012</x:v>
      </x:c>
      <x:c r="I28" s="109" t="str">
        <x:v>US</x:v>
      </x:c>
      <x:c r="J28" s="109" t="str">
        <x:v>B2</x:v>
      </x:c>
      <x:c r="K28" s="109" t="str">
        <x:v>US 10143659 B2</x:v>
      </x:c>
      <x:c r="L28" s="109" t="str">
        <x:v>SAMYANG BIOPHARMACEUTICALS;;SAMYANG BIOPHARMACEUTICAL CORP</x:v>
      </x:c>
      <x:c r="M28" s="109" t="str">
        <x:v>SAMYANG BIOPHARMACEUTICALS CORPORATION (2015-06-02);;SAMYANG HOLDINGS CORPORATION (2021-04-01)</x:v>
      </x:c>
      <x:c r="N28" s="109" t="str">
        <x:v>Melt-extruded release controlled pharmaceutical composition and oral dosage form comprising the same</x:v>
      </x:c>
      <x:c r="O28" s="110" t="n">
        <x:v>1</x:v>
      </x:c>
      <x:c r="P28" s="110" t="n">
        <x:v>12</x:v>
      </x:c>
      <x:c r="Q28" s="109" t="str">
        <x:v>A61K9/5026;;A61K9/1635;;A61K31/517;;A61K31/519;;A61P25/18;;A61K47/30;;A61K9/16;;A61K9/5026;;A61K9/1635;;A61K31/517;;A61K31/519;;A61K47/32</x:v>
      </x:c>
      <x:c r="R28" s="109" t="str">
        <x:v>A61K9/50;;A61K9/16;;A61K31/517;;A61K31/519;;A61K47/32</x:v>
      </x:c>
      <x:c r="S28" s="109" t="str">
        <x:v>ACTIVE</x:v>
      </x:c>
      <x:c r="T28" s="109" t="str">
        <x:v>https://lens.org/126-192-758-972-881</x:v>
      </x:c>
      <x:c r="U28" s="109" t="str">
        <x:v>030-237-489-563-101;;168-350-465-535-80X;;086-315-389-729-939;;012-964-986-021-459;;021-560-123-384-954;;126-192-758-972-881;;162-870-872-246-379;;183-195-746-828-998;;144-815-548-270-401;;197-885-876-666-41X;;116-681-844-673-962;;134-273-096-835-988</x:v>
      </x:c>
    </x:row>
    <x:row r="29">
      <x:c r="A29" s="109" t="str">
        <x:v>Corp Quimico Farmaceutica Esteve SA.csv</x:v>
      </x:c>
      <x:c r="B29" s="109" t="str">
        <x:v>Corp Quimico Farmaceutica Esteve SA</x:v>
      </x:c>
      <x:c r="C29" s="109" t="str">
        <x:v>No</x:v>
      </x:c>
      <x:c r="D29" s="109" t="str">
        <x:v>Applicant/owner alias does not match the named company</x:v>
      </x:c>
      <x:c r="E29" s="110" t="n">
        <x:v>28</x:v>
      </x:c>
      <x:c r="F29" s="109" t="str">
        <x:v>073-277-361-578-626</x:v>
      </x:c>
      <x:c r="G29" s="114" t="n">
        <x:v>40808</x:v>
      </x:c>
      <x:c r="H29" s="110" t="n">
        <x:v>2011</x:v>
      </x:c>
      <x:c r="I29" s="109" t="str">
        <x:v>US</x:v>
      </x:c>
      <x:c r="J29" s="109" t="str">
        <x:v>A1</x:v>
      </x:c>
      <x:c r="K29" s="109" t="str">
        <x:v>US 2018/0318232 A1</x:v>
      </x:c>
      <x:c r="L29" s="109" t="str">
        <x:v>SAMYANG BIOPHARMACEUTICALS</x:v>
      </x:c>
      <x:c r="M29" s="109" t="str">
        <x:v>SAMYANG BIOPHARMACEUTICALS CORPORATION (2018-07-19)</x:v>
      </x:c>
      <x:c r="N29" s="109" t="str">
        <x:v>FORMULATION FOR PERCUTANEOUS ADMINISTRATION CONTAINING FENTANYL AND ANALOGUE THEREOF</x:v>
      </x:c>
      <x:c r="O29" s="110" t="n">
        <x:v>0</x:v>
      </x:c>
      <x:c r="P29" s="110" t="n">
        <x:v>1</x:v>
      </x:c>
      <x:c r="Q29" s="109" t="str">
        <x:v>A61K9/7061;;A61K31/4468;;A61K31/4535;;A61K9/7061;;A61K31/4468;;A61K31/4535;;A61K47/10;;A61K47/14;;A61K47/186;;A61K47/22;;A61K47/34</x:v>
      </x:c>
      <x:c r="R29" s="109" t="str">
        <x:v>A61K9/70;;A61K31/4468;;A61K31/4535;;A61K47/10;;A61K47/14;;A61K47/18;;A61K47/22;;A61K47/34</x:v>
      </x:c>
      <x:c r="S29" s="109" t="str">
        <x:v>DISCONTINUED</x:v>
      </x:c>
      <x:c r="T29" s="109" t="str">
        <x:v>https://lens.org/073-277-361-578-626</x:v>
      </x:c>
      <x:c r="U29" s="109" t="str">
        <x:v>073-277-361-578-626</x:v>
      </x:c>
    </x:row>
    <x:row r="30">
      <x:c r="A30" s="109" t="str">
        <x:v>Corp Quimico Farmaceutica Esteve SA.csv</x:v>
      </x:c>
      <x:c r="B30" s="109" t="str">
        <x:v>Corp Quimico Farmaceutica Esteve SA</x:v>
      </x:c>
      <x:c r="C30" s="109" t="str">
        <x:v>No</x:v>
      </x:c>
      <x:c r="D30" s="109" t="str">
        <x:v>Applicant/owner alias does not match the named company</x:v>
      </x:c>
      <x:c r="E30" s="110" t="n">
        <x:v>29</x:v>
      </x:c>
      <x:c r="F30" s="109" t="str">
        <x:v>026-544-788-151-356</x:v>
      </x:c>
      <x:c r="G30" s="114" t="n">
        <x:v>40893</x:v>
      </x:c>
      <x:c r="H30" s="110" t="n">
        <x:v>2011</x:v>
      </x:c>
      <x:c r="I30" s="109" t="str">
        <x:v>US</x:v>
      </x:c>
      <x:c r="J30" s="109" t="str">
        <x:v>B2</x:v>
      </x:c>
      <x:c r="K30" s="109" t="str">
        <x:v>US 10022477 B2</x:v>
      </x:c>
      <x:c r="L30" s="109" t="str">
        <x:v>SAMYANG BIOPHARMACEUTICALS</x:v>
      </x:c>
      <x:c r="M30" s="109" t="str">
        <x:v>SAMYANG BIOPHARMACEUTICALS CORPORATION (2014-06-13);;SAMYANG HOLDINGS CORPORATION (2021-04-01)</x:v>
      </x:c>
      <x:c r="N30" s="109" t="str">
        <x:v>Composition for anti-adhesion, surgical mesh composite with anti-adhesion property comprising the same and method for producing thereof</x:v>
      </x:c>
      <x:c r="O30" s="110" t="n">
        <x:v>1</x:v>
      </x:c>
      <x:c r="P30" s="110" t="n">
        <x:v>9</x:v>
      </x:c>
      <x:c r="Q30" s="109" t="str">
        <x:v>A61F2/0063;;A61F2002/009;;A61F2210/0004;;A61F2210/0076;;A61F2240/001;;A61L31/042;;A61L31/06;;A61L31/148;;C08L1/286;;Y10T156/10;;A61K9/70;;A61K47/38;;A61K47/50;;C08B15/04;;A61L31/041;;A61F2/0063;;A61F2002/009;;A61F2210/0004;;A61F2210/0076;;A61F2240/001;;A61L31/042;;A61L31/06;;A61L31/148;;B32B37/06;;B32B37/12;;B32B37/24;;B32B2305/38;;B32B2307/748;;B32B2309/022;;C08L1/286;;Y10T156/10</x:v>
      </x:c>
      <x:c r="R30" s="109" t="str">
        <x:v>A61B17/08;;A61F2/00;;A61L31/04;;A61L31/06;;A61L31/14;;B32B37/06;;B32B37/12;;B32B37/24;;C08L1/28</x:v>
      </x:c>
      <x:c r="S30" s="109" t="str">
        <x:v>ACTIVE</x:v>
      </x:c>
      <x:c r="T30" s="109" t="str">
        <x:v>https://lens.org/026-544-788-151-356</x:v>
      </x:c>
      <x:c r="U30" s="109" t="str">
        <x:v>141-627-711-169-139;;002-815-365-380-801;;191-618-870-182-313;;082-507-741-954-627;;096-435-271-908-244;;026-544-788-151-356;;075-141-246-441-296;;045-944-081-146-176;;105-745-483-617-252</x:v>
      </x:c>
    </x:row>
    <x:row r="31">
      <x:c r="A31" s="109" t="str">
        <x:v>Corp Quimico Farmaceutica Esteve SA.csv</x:v>
      </x:c>
      <x:c r="B31" s="109" t="str">
        <x:v>Corp Quimico Farmaceutica Esteve SA</x:v>
      </x:c>
      <x:c r="C31" s="109" t="str">
        <x:v>No</x:v>
      </x:c>
      <x:c r="D31" s="109" t="str">
        <x:v>Applicant/owner alias does not match the named company</x:v>
      </x:c>
      <x:c r="E31" s="110" t="n">
        <x:v>30</x:v>
      </x:c>
      <x:c r="F31" s="109" t="str">
        <x:v>072-523-194-528-553</x:v>
      </x:c>
      <x:c r="G31" s="114" t="n">
        <x:v>42109</x:v>
      </x:c>
      <x:c r="H31" s="110" t="n">
        <x:v>2015</x:v>
      </x:c>
      <x:c r="I31" s="109" t="str">
        <x:v>US</x:v>
      </x:c>
      <x:c r="J31" s="109" t="str">
        <x:v>A1</x:v>
      </x:c>
      <x:c r="K31" s="109" t="str">
        <x:v>US 2018/0036414 A1</x:v>
      </x:c>
      <x:c r="L31" s="109" t="str">
        <x:v>SAMYANG BIOPHARMACEUTICALS</x:v>
      </x:c>
      <x:c r="M31" s="109" t="str">
        <x:v>SAMYANG BIOPHARMACEUTICALS CORPORATION (2017-09-27)</x:v>
      </x:c>
      <x:c r="N31" s="109" t="str">
        <x:v>MULTIFUNCTIONAL HEMOSTATIC AGENT AND METHOD FOR PREPARING SAME</x:v>
      </x:c>
      <x:c r="O31" s="110" t="n">
        <x:v>4</x:v>
      </x:c>
      <x:c r="P31" s="110" t="n">
        <x:v>8</x:v>
      </x:c>
      <x:c r="Q31" s="109" t="str">
        <x:v>A61K38/363;;A61K9/70;;A61K31/717;;A61K38/01;;A61K38/36;;A61K38/39;;A61K38/48;;A61K38/4833;;A61K47/30;;A61P7/04;;A61P43/00;;C12Y304/21005;;A61K47/38;;A61K9/70;;A61K31/717;;A61K38/01;;A61K38/36;;A61K38/363;;A61K38/39;;A61K38/48;;A61K38/4833;;A61K47/30;;A61K47/34;;C12Y304/21005</x:v>
      </x:c>
      <x:c r="R31" s="109" t="str">
        <x:v>A61K47/38;;A61K9/70;;A61K38/36;;A61K38/48;;A61K47/34</x:v>
      </x:c>
      <x:c r="S31" s="109" t="str">
        <x:v>DISCONTINUED</x:v>
      </x:c>
      <x:c r="T31" s="109" t="str">
        <x:v>https://lens.org/072-523-194-528-553</x:v>
      </x:c>
      <x:c r="U31" s="109" t="str">
        <x:v>143-326-888-240-387;;031-825-935-473-446;;072-523-194-528-553;;132-768-218-115-455;;058-813-574-912-256;;040-222-277-513-904;;044-335-420-003-306;;083-992-419-393-372</x:v>
      </x:c>
    </x:row>
    <x:row r="32">
      <x:c r="A32" s="109" t="str">
        <x:v>Corp Quimico Farmaceutica Esteve SA.csv</x:v>
      </x:c>
      <x:c r="B32" s="109" t="str">
        <x:v>Corp Quimico Farmaceutica Esteve SA</x:v>
      </x:c>
      <x:c r="C32" s="109" t="str">
        <x:v>No</x:v>
      </x:c>
      <x:c r="D32" s="109" t="str">
        <x:v>Applicant/owner alias does not match the named company</x:v>
      </x:c>
      <x:c r="E32" s="110" t="n">
        <x:v>31</x:v>
      </x:c>
      <x:c r="F32" s="109" t="str">
        <x:v>096-279-475-924-009</x:v>
      </x:c>
      <x:c r="G32" s="114" t="n">
        <x:v>41631</x:v>
      </x:c>
      <x:c r="H32" s="110" t="n">
        <x:v>2013</x:v>
      </x:c>
      <x:c r="I32" s="109" t="str">
        <x:v>US</x:v>
      </x:c>
      <x:c r="J32" s="109" t="str">
        <x:v>B2</x:v>
      </x:c>
      <x:c r="K32" s="109" t="str">
        <x:v>US 9877959 B2</x:v>
      </x:c>
      <x:c r="L32" s="109" t="str">
        <x:v>SAMYANG BIOPHARMACEUTICALS</x:v>
      </x:c>
      <x:c r="M32" s="109" t="str">
        <x:v>SAMYANG BIOPHARMACEUTICALS CORPORATION (2016-06-22)</x:v>
      </x:c>
      <x:c r="N32" s="109" t="str">
        <x:v>Pharmaceutical composition containing palonosetron</x:v>
      </x:c>
      <x:c r="O32" s="110" t="n">
        <x:v>0</x:v>
      </x:c>
      <x:c r="P32" s="110" t="n">
        <x:v>13</x:v>
      </x:c>
      <x:c r="Q32" s="109" t="str">
        <x:v>A61K31/473;;A61K9/0019;;A61K9/19;;A61K47/12;;A61K47/26;;A61P1/08;;A61K9/08;;A61K31/473;;A61K31/4748;;A61K47/30;;A61K31/473;;A61K9/0019;;A61K9/19;;A61K47/12;;A61K47/26</x:v>
      </x:c>
      <x:c r="R32" s="109" t="str">
        <x:v>A61K31/473;;A61K9/00;;A61K9/19;;A61K47/12;;A61K47/26</x:v>
      </x:c>
      <x:c r="S32" s="109" t="str">
        <x:v>INACTIVE</x:v>
      </x:c>
      <x:c r="T32" s="109" t="str">
        <x:v>https://lens.org/096-279-475-924-009</x:v>
      </x:c>
      <x:c r="U32" s="109" t="str">
        <x:v>048-586-372-352-158;;066-812-726-390-182;;047-706-325-814-791;;187-448-903-696-115;;096-279-475-924-009;;190-201-265-553-390;;031-568-128-563-360;;045-514-159-830-251;;143-709-612-798-732;;161-950-345-444-879;;011-833-130-102-677;;194-017-025-274-048;;073-315-356-710-05X</x:v>
      </x:c>
    </x:row>
    <x:row r="33">
      <x:c r="A33" s="109" t="str">
        <x:v>Corp Quimico Farmaceutica Esteve SA.csv</x:v>
      </x:c>
      <x:c r="B33" s="109" t="str">
        <x:v>Corp Quimico Farmaceutica Esteve SA</x:v>
      </x:c>
      <x:c r="C33" s="109" t="str">
        <x:v>No</x:v>
      </x:c>
      <x:c r="D33" s="109" t="str">
        <x:v>Applicant/owner alias does not match the named company</x:v>
      </x:c>
      <x:c r="E33" s="110" t="n">
        <x:v>32</x:v>
      </x:c>
      <x:c r="F33" s="109" t="str">
        <x:v>079-458-904-406-793</x:v>
      </x:c>
      <x:c r="G33" s="114" t="n">
        <x:v>40808</x:v>
      </x:c>
      <x:c r="H33" s="110" t="n">
        <x:v>2011</x:v>
      </x:c>
      <x:c r="I33" s="109" t="str">
        <x:v>EP</x:v>
      </x:c>
      <x:c r="J33" s="109" t="str">
        <x:v>B1</x:v>
      </x:c>
      <x:c r="K33" s="109" t="str">
        <x:v>EP 2759294 B1</x:v>
      </x:c>
      <x:c r="L33" s="109" t="str">
        <x:v>SAMYANG BIOPHARMACEUTICALS</x:v>
      </x:c>
      <x:c r="M33" s="109" t="str">
        <x:v>SAMYANG BIOPHARMACEUTICALS CORPORATION (2017-06-07)</x:v>
      </x:c>
      <x:c r="N33" s="109" t="str">
        <x:v>Formulation for percutaneous administration containing Fentanyl and analague thereof</x:v>
      </x:c>
      <x:c r="O33" s="110" t="n">
        <x:v>0</x:v>
      </x:c>
      <x:c r="P33" s="110" t="n">
        <x:v>9</x:v>
      </x:c>
      <x:c r="Q33" s="109" t="str">
        <x:v>A61K9/7061;;A61K9/70;;A61K31/4468;;A61P17/00;;A61K9/70;;A61K31/4468;;A61K9/7038;;A61K9/70;;A61K9/7061;;A61K31/4468;;A61K31/4535;;A61K47/10;;A61K47/14;;A61K47/16;;A61K47/22</x:v>
      </x:c>
      <x:c r="R33" s="109" t="str">
        <x:v>A61K9/70;;A61K31/4468;;A61K31/4535;;A61K47/10;;A61K47/14;;A61K47/16;;A61K47/22;;A61P17/00</x:v>
      </x:c>
      <x:c r="S33" s="109" t="str">
        <x:v>INACTIVE</x:v>
      </x:c>
      <x:c r="T33" s="109" t="str">
        <x:v>https://lens.org/079-458-904-406-793</x:v>
      </x:c>
      <x:c r="U33" s="109" t="str">
        <x:v>038-360-039-656-997;;173-720-796-158-697;;078-585-801-181-099;;102-210-642-632-258;;079-458-904-406-793;;198-575-178-950-125;;135-056-695-819-897;;171-407-271-348-603;;118-658-441-046-558</x:v>
      </x:c>
    </x:row>
    <x:row r="34">
      <x:c r="A34" s="109" t="str">
        <x:v>Corp Quimico Farmaceutica Esteve SA.csv</x:v>
      </x:c>
      <x:c r="B34" s="109" t="str">
        <x:v>Corp Quimico Farmaceutica Esteve SA</x:v>
      </x:c>
      <x:c r="C34" s="109" t="str">
        <x:v>No</x:v>
      </x:c>
      <x:c r="D34" s="109" t="str">
        <x:v>Applicant/owner alias does not match the named company</x:v>
      </x:c>
      <x:c r="E34" s="110" t="n">
        <x:v>33</x:v>
      </x:c>
      <x:c r="F34" s="109" t="str">
        <x:v>071-756-755-144-279</x:v>
      </x:c>
      <x:c r="G34" s="114" t="n">
        <x:v>42214</x:v>
      </x:c>
      <x:c r="H34" s="110" t="n">
        <x:v>2015</x:v>
      </x:c>
      <x:c r="I34" s="109" t="str">
        <x:v>US</x:v>
      </x:c>
      <x:c r="J34" s="109" t="str">
        <x:v>A1</x:v>
      </x:c>
      <x:c r="K34" s="109" t="str">
        <x:v>US 2017/0028067 A1</x:v>
      </x:c>
      <x:c r="L34" s="109" t="str">
        <x:v>SAMYANG BIOPHARMACEUTICALS</x:v>
      </x:c>
      <x:c r="M34" s="109" t="str">
        <x:v>SAMYANG BIOPHARMACEUTICALS CORPORATION (2016-08-04)</x:v>
      </x:c>
      <x:c r="N34" s="109" t="str">
        <x:v>PHARMACEUTICAL COMPOSITION WITH IMPROVED STORAGE STABILITY AND METHOD FOR PREPARING THE SAME</x:v>
      </x:c>
      <x:c r="O34" s="110" t="n">
        <x:v>1</x:v>
      </x:c>
      <x:c r="P34" s="110" t="n">
        <x:v>1</x:v>
      </x:c>
      <x:c r="Q34" s="109" t="str">
        <x:v>A61K47/34;;A61K9/0019;;A61K9/1075;;A61K31/337;;A61K47/34;;A61K9/0019;;A61K9/1075;;A61K31/337</x:v>
      </x:c>
      <x:c r="R34" s="109" t="str">
        <x:v>A61K47/34;;A61K9/107;;A61K31/337</x:v>
      </x:c>
      <x:c r="S34" s="109" t="str">
        <x:v>DISCONTINUED</x:v>
      </x:c>
      <x:c r="T34" s="109" t="str">
        <x:v>https://lens.org/071-756-755-144-279</x:v>
      </x:c>
      <x:c r="U34" s="109" t="str">
        <x:v>071-756-755-144-279</x:v>
      </x:c>
    </x:row>
    <x:row r="35">
      <x:c r="A35" s="109" t="str">
        <x:v>Corp Quimico Farmaceutica Esteve SA.csv</x:v>
      </x:c>
      <x:c r="B35" s="109" t="str">
        <x:v>Corp Quimico Farmaceutica Esteve SA</x:v>
      </x:c>
      <x:c r="C35" s="109" t="str">
        <x:v>No</x:v>
      </x:c>
      <x:c r="D35" s="109" t="str">
        <x:v>Applicant/owner alias does not match the named company</x:v>
      </x:c>
      <x:c r="E35" s="110" t="n">
        <x:v>34</x:v>
      </x:c>
      <x:c r="F35" s="109" t="str">
        <x:v>060-512-376-046-820</x:v>
      </x:c>
      <x:c r="G35" s="114" t="n">
        <x:v>42214</x:v>
      </x:c>
      <x:c r="H35" s="110" t="n">
        <x:v>2015</x:v>
      </x:c>
      <x:c r="I35" s="109" t="str">
        <x:v>US</x:v>
      </x:c>
      <x:c r="J35" s="109" t="str">
        <x:v>A1</x:v>
      </x:c>
      <x:c r="K35" s="109" t="str">
        <x:v>US 2017/0028068 A1</x:v>
      </x:c>
      <x:c r="L35" s="109" t="str">
        <x:v>SAMYANG BIOPHARMACEUTICALS</x:v>
      </x:c>
      <x:c r="M35" s="109" t="str">
        <x:v>SAMYANG BIOPHARMACEUTICALS CORPORATION (2016-08-04)</x:v>
      </x:c>
      <x:c r="N35" s="109" t="str">
        <x:v>PHARMACEUTICAL COMPOSITION WITH IMPROVED STORAGE STABILITY AND METHOD FOR PREPARING THE SAME</x:v>
      </x:c>
      <x:c r="O35" s="110" t="n">
        <x:v>2</x:v>
      </x:c>
      <x:c r="P35" s="110" t="n">
        <x:v>3</x:v>
      </x:c>
      <x:c r="Q35" s="109" t="str">
        <x:v>A61K47/34;;A61K9/0019;;A61K9/1075;;A61K31/337;;A61K47/32;;A61K47/34;;A61K9/0019;;A61K9/1075;;A61K31/337;;A61K47/32</x:v>
      </x:c>
      <x:c r="R35" s="109" t="str">
        <x:v>A61K47/34;;A61K9/107;;A61K31/337;;A61K47/32</x:v>
      </x:c>
      <x:c r="S35" s="109" t="str">
        <x:v>DISCONTINUED</x:v>
      </x:c>
      <x:c r="T35" s="109" t="str">
        <x:v>https://lens.org/060-512-376-046-820</x:v>
      </x:c>
      <x:c r="U35" s="109" t="str">
        <x:v>101-622-051-888-846;;060-512-376-046-820;;023-561-488-405-161</x:v>
      </x:c>
    </x:row>
    <x:row r="36">
      <x:c r="A36" s="109" t="str">
        <x:v>Corp Quimico Farmaceutica Esteve SA.csv</x:v>
      </x:c>
      <x:c r="B36" s="109" t="str">
        <x:v>Corp Quimico Farmaceutica Esteve SA</x:v>
      </x:c>
      <x:c r="C36" s="109" t="str">
        <x:v>No</x:v>
      </x:c>
      <x:c r="D36" s="109" t="str">
        <x:v>Applicant/owner alias does not match the named company</x:v>
      </x:c>
      <x:c r="E36" s="110" t="n">
        <x:v>35</x:v>
      </x:c>
      <x:c r="F36" s="109" t="str">
        <x:v>130-977-939-723-504</x:v>
      </x:c>
      <x:c r="G36" s="114" t="n">
        <x:v>42214</x:v>
      </x:c>
      <x:c r="H36" s="110" t="n">
        <x:v>2015</x:v>
      </x:c>
      <x:c r="I36" s="109" t="str">
        <x:v>US</x:v>
      </x:c>
      <x:c r="J36" s="109" t="str">
        <x:v>A1</x:v>
      </x:c>
      <x:c r="K36" s="109" t="str">
        <x:v>US 2017/0027866 A1</x:v>
      </x:c>
      <x:c r="L36" s="109" t="str">
        <x:v>SAMYANG BIOPHARMACEUTICALS</x:v>
      </x:c>
      <x:c r="M36" s="109" t="str">
        <x:v>SAMYANG BIOPHARMACEUTICALS CORPORATION (2016-08-04)</x:v>
      </x:c>
      <x:c r="N36" s="109" t="str">
        <x:v>PHARMACEUTICAL COMPOSITION WITH IMPROVED STORAGE STABILITY AND METHOD FOR PREPARING THE SAME</x:v>
      </x:c>
      <x:c r="O36" s="110" t="n">
        <x:v>2</x:v>
      </x:c>
      <x:c r="P36" s="110" t="n">
        <x:v>1</x:v>
      </x:c>
      <x:c r="Q36" s="109" t="str">
        <x:v>A61K31/337;;A61K9/1075;;A61K47/34;;A61K9/1075;;A61K31/337;;A61K47/10;;A61K47/34</x:v>
      </x:c>
      <x:c r="R36" s="109" t="str">
        <x:v>A61K9/107;;A61K31/216;;A61K31/337;;A61K47/10;;A61K47/34</x:v>
      </x:c>
      <x:c r="S36" s="109" t="str">
        <x:v>DISCONTINUED</x:v>
      </x:c>
      <x:c r="T36" s="109" t="str">
        <x:v>https://lens.org/130-977-939-723-504</x:v>
      </x:c>
      <x:c r="U36" s="109" t="str">
        <x:v>130-977-939-723-504</x:v>
      </x:c>
    </x:row>
    <x:row r="37">
      <x:c r="A37" s="109" t="str">
        <x:v>Corp Quimico Farmaceutica Esteve SA.csv</x:v>
      </x:c>
      <x:c r="B37" s="109" t="str">
        <x:v>Corp Quimico Farmaceutica Esteve SA</x:v>
      </x:c>
      <x:c r="C37" s="109" t="str">
        <x:v>No</x:v>
      </x:c>
      <x:c r="D37" s="109" t="str">
        <x:v>Applicant/owner alias does not match the named company</x:v>
      </x:c>
      <x:c r="E37" s="110" t="n">
        <x:v>36</x:v>
      </x:c>
      <x:c r="F37" s="109" t="str">
        <x:v>135-024-641-678-56X</x:v>
      </x:c>
      <x:c r="G37" s="114" t="n">
        <x:v>42214</x:v>
      </x:c>
      <x:c r="H37" s="110" t="n">
        <x:v>2015</x:v>
      </x:c>
      <x:c r="I37" s="109" t="str">
        <x:v>US</x:v>
      </x:c>
      <x:c r="J37" s="109" t="str">
        <x:v>A1</x:v>
      </x:c>
      <x:c r="K37" s="109" t="str">
        <x:v>US 2017/0028066 A1</x:v>
      </x:c>
      <x:c r="L37" s="109" t="str">
        <x:v>SAMYANG BIOPHARMACEUTICALS</x:v>
      </x:c>
      <x:c r="M37" s="109" t="str">
        <x:v>SAMYANG BIOPHARMACEUTICALS CORPORATION (2016-08-04)</x:v>
      </x:c>
      <x:c r="N37" s="109" t="str">
        <x:v>PHARMACEUTICAL COMPOSITION WITH IMPROVED STORAGE STABILITY AND METHOD FOR PREPARING THE SAME</x:v>
      </x:c>
      <x:c r="O37" s="110" t="n">
        <x:v>2</x:v>
      </x:c>
      <x:c r="P37" s="110" t="n">
        <x:v>1</x:v>
      </x:c>
      <x:c r="Q37" s="109" t="str">
        <x:v>A61K31/337;;A61K9/1075;;A61K9/19;;A61K47/34;;A61K31/337;;A61K9/1075;;A61K9/19;;A61K47/34</x:v>
      </x:c>
      <x:c r="R37" s="109" t="str">
        <x:v>A61K47/32;;A61K31/337</x:v>
      </x:c>
      <x:c r="S37" s="109" t="str">
        <x:v>DISCONTINUED</x:v>
      </x:c>
      <x:c r="T37" s="109" t="str">
        <x:v>https://lens.org/135-024-641-678-56X</x:v>
      </x:c>
      <x:c r="U37" s="109" t="str">
        <x:v>135-024-641-678-56X</x:v>
      </x:c>
    </x:row>
    <x:row r="38">
      <x:c r="A38" s="109" t="str">
        <x:v>Corp Quimico Farmaceutica Esteve SA.csv</x:v>
      </x:c>
      <x:c r="B38" s="109" t="str">
        <x:v>Corp Quimico Farmaceutica Esteve SA</x:v>
      </x:c>
      <x:c r="C38" s="109" t="str">
        <x:v>No</x:v>
      </x:c>
      <x:c r="D38" s="109" t="str">
        <x:v>Applicant/owner alias does not match the named company</x:v>
      </x:c>
      <x:c r="E38" s="110" t="n">
        <x:v>37</x:v>
      </x:c>
      <x:c r="F38" s="109" t="str">
        <x:v>156-523-502-798-965</x:v>
      </x:c>
      <x:c r="G38" s="114" t="n">
        <x:v>40905</x:v>
      </x:c>
      <x:c r="H38" s="110" t="n">
        <x:v>2011</x:v>
      </x:c>
      <x:c r="I38" s="109" t="str">
        <x:v>US</x:v>
      </x:c>
      <x:c r="J38" s="109" t="str">
        <x:v>B2</x:v>
      </x:c>
      <x:c r="K38" s="109" t="str">
        <x:v>US 9526789 B2</x:v>
      </x:c>
      <x:c r="L38" s="109" t="str">
        <x:v>SAMYANG BIOPHARMACEUTICALS</x:v>
      </x:c>
      <x:c r="M38" s="109" t="str">
        <x:v>SAMYANG BIOPHARMACEUTICALS CORPORATION (2014-06-18);;SAMYANG HOLDINGS CORPORATION (2021-04-01)</x:v>
      </x:c>
      <x:c r="N38" s="109" t="str">
        <x:v>Highly robust fast-disintegrating tablet and process for manufacturing the same</x:v>
      </x:c>
      <x:c r="O38" s="110" t="n">
        <x:v>4</x:v>
      </x:c>
      <x:c r="P38" s="110" t="n">
        <x:v>9</x:v>
      </x:c>
      <x:c r="Q38" s="109" t="str">
        <x:v>A61K47/26;;A61K9/0056;;A61K9/1623;;A61K9/1694;;A61K9/2018;;A61K9/2054;;A61K9/2059;;A61K9/2095;;A61K31/351;;A61K31/366;;A61K31/4178;;A61K31/4545;;A61K9/16;;A61K9/1623;;A61K9/2018;;A61K47/26;;A61K9/0056;;A61K9/1623;;A61K9/1694;;A61K9/2018;;A61K9/2054;;A61K9/2059;;A61K9/2095;;A61K31/351;;A61K31/366;;A61K31/4178;;A61K31/4545;;A61K47/10</x:v>
      </x:c>
      <x:c r="R38" s="109" t="str">
        <x:v>A61K9/16;;A61K9/00;;A61K9/20;;A61K9/36;;A61K31/351;;A61K31/366;;A61K31/4178;;A61K31/4545;;A61K47/10;;A61K47/26</x:v>
      </x:c>
      <x:c r="S38" s="109" t="str">
        <x:v>ACTIVE</x:v>
      </x:c>
      <x:c r="T38" s="109" t="str">
        <x:v>https://lens.org/156-523-502-798-965</x:v>
      </x:c>
      <x:c r="U38" s="109" t="str">
        <x:v>184-349-042-963-644;;156-523-502-798-965;;009-512-511-321-882;;103-941-109-827-204;;197-923-541-399-019;;163-214-352-394-985;;187-249-499-012-129;;029-659-779-757-670;;047-787-264-614-08X</x:v>
      </x:c>
    </x:row>
    <x:row r="39">
      <x:c r="A39" s="109" t="str">
        <x:v>Corp Quimico Farmaceutica Esteve SA.csv</x:v>
      </x:c>
      <x:c r="B39" s="109" t="str">
        <x:v>Corp Quimico Farmaceutica Esteve SA</x:v>
      </x:c>
      <x:c r="C39" s="109" t="str">
        <x:v>No</x:v>
      </x:c>
      <x:c r="D39" s="109" t="str">
        <x:v>Applicant/owner alias does not match the named company</x:v>
      </x:c>
      <x:c r="E39" s="110" t="n">
        <x:v>38</x:v>
      </x:c>
      <x:c r="F39" s="109" t="str">
        <x:v>147-584-039-580-034</x:v>
      </x:c>
      <x:c r="G39" s="114" t="n">
        <x:v>40893</x:v>
      </x:c>
      <x:c r="H39" s="110" t="n">
        <x:v>2011</x:v>
      </x:c>
      <x:c r="I39" s="109" t="str">
        <x:v>US</x:v>
      </x:c>
      <x:c r="J39" s="109" t="str">
        <x:v>B2</x:v>
      </x:c>
      <x:c r="K39" s="109" t="str">
        <x:v>US 9522190 B2</x:v>
      </x:c>
      <x:c r="L39" s="109" t="str">
        <x:v>SAMYANG BIOPHARMACEUTICALS</x:v>
      </x:c>
      <x:c r="M39" s="109" t="str">
        <x:v>SAMYANG BIOPHARMACEUTICALS CORPORATION (2014-05-09);;SAMYANG HOLDINGS CORPORATION (2021-04-01)</x:v>
      </x:c>
      <x:c r="N39" s="109" t="str">
        <x:v>Polymeric nanoparticle solution composition and its manufacturing process</x:v>
      </x:c>
      <x:c r="O39" s="110" t="n">
        <x:v>0</x:v>
      </x:c>
      <x:c r="P39" s="110" t="n">
        <x:v>10</x:v>
      </x:c>
      <x:c r="Q39" s="109" t="str">
        <x:v>A61K9/5146;;A61K9/5153;;A61K31/337;;A61K31/436;;A61K9/08;;A61K9/16;;A61K47/30;;A61K47/34;;A61K47/34;;A61K9/14;;A61K9/5146;;A61K9/5153;;A61K31/337;;A61K31/436</x:v>
      </x:c>
      <x:c r="R39" s="109" t="str">
        <x:v>A61K47/34;;A61K9/14;;A61K9/51;;A61K31/337;;A61K31/436</x:v>
      </x:c>
      <x:c r="S39" s="109" t="str">
        <x:v>ACTIVE</x:v>
      </x:c>
      <x:c r="T39" s="109" t="str">
        <x:v>https://lens.org/147-584-039-580-034</x:v>
      </x:c>
      <x:c r="U39" s="109" t="str">
        <x:v>168-299-652-673-502;;143-713-314-362-908;;147-086-969-758-183;;152-288-983-657-289;;135-279-302-652-458;;060-900-440-073-108;;072-136-418-182-417;;052-856-667-671-692;;156-082-000-875-472;;147-584-039-580-034</x:v>
      </x:c>
    </x:row>
    <x:row r="40">
      <x:c r="A40" s="109" t="str">
        <x:v>Corp Quimico Farmaceutica Esteve SA.csv</x:v>
      </x:c>
      <x:c r="B40" s="109" t="str">
        <x:v>Corp Quimico Farmaceutica Esteve SA</x:v>
      </x:c>
      <x:c r="C40" s="109" t="str">
        <x:v>No</x:v>
      </x:c>
      <x:c r="D40" s="109" t="str">
        <x:v>Applicant/owner alias does not match the named company</x:v>
      </x:c>
      <x:c r="E40" s="110" t="n">
        <x:v>39</x:v>
      </x:c>
      <x:c r="F40" s="109" t="str">
        <x:v>011-074-696-791-497</x:v>
      </x:c>
      <x:c r="G40" s="114" t="n">
        <x:v>41003</x:v>
      </x:c>
      <x:c r="H40" s="110" t="n">
        <x:v>2012</x:v>
      </x:c>
      <x:c r="I40" s="109" t="str">
        <x:v>US</x:v>
      </x:c>
      <x:c r="J40" s="109" t="str">
        <x:v>B2</x:v>
      </x:c>
      <x:c r="K40" s="109" t="str">
        <x:v>US 9439856 B2</x:v>
      </x:c>
      <x:c r="L40" s="109" t="str">
        <x:v>SAMYANG BIOPHARMACEUTICALS</x:v>
      </x:c>
      <x:c r="M40" s="109" t="str">
        <x:v>SAMYANG BIOPHARMACEUTICALS CORPORATION (2014-09-15);;SAMYANG HOLDINGS CORPORATION (2021-04-01)</x:v>
      </x:c>
      <x:c r="N40" s="109" t="str">
        <x:v>Method of preparing composition for delivering an anionic drug</x:v>
      </x:c>
      <x:c r="O40" s="110" t="n">
        <x:v>0</x:v>
      </x:c>
      <x:c r="P40" s="110" t="n">
        <x:v>11</x:v>
      </x:c>
      <x:c r="Q40" s="109" t="str">
        <x:v>A61K9/1075;;A61K31/713;;C12N15/88;;A61K9/127;;A61K9/16;;A61K47/50;;A61K48/00;;A61K9/1075;;A61K31/7088;;A61K31/713;;A61K47/34;;A61K47/543;;C12N15/88</x:v>
      </x:c>
      <x:c r="R40" s="109" t="str">
        <x:v>A61K31/7088;;A61K9/107;;A61K31/713;;A61K47/34;;A61K47/48;;C12N15/88</x:v>
      </x:c>
      <x:c r="S40" s="109" t="str">
        <x:v>ACTIVE</x:v>
      </x:c>
      <x:c r="T40" s="109" t="str">
        <x:v>https://lens.org/011-074-696-791-497</x:v>
      </x:c>
      <x:c r="U40" s="109" t="str">
        <x:v>195-048-349-417-12X;;157-295-990-136-438;;073-197-223-634-909;;037-766-329-517-315;;002-119-243-712-004;;104-895-449-594-146;;098-203-076-612-288;;102-159-914-053-68X;;011-074-696-791-497;;013-949-825-260-759;;071-741-837-390-762</x:v>
      </x:c>
    </x:row>
    <x:row r="41">
      <x:c r="A41" s="109" t="str">
        <x:v>Corp Quimico Farmaceutica Esteve SA.csv</x:v>
      </x:c>
      <x:c r="B41" s="109" t="str">
        <x:v>Corp Quimico Farmaceutica Esteve SA</x:v>
      </x:c>
      <x:c r="C41" s="109" t="str">
        <x:v>No</x:v>
      </x:c>
      <x:c r="D41" s="109" t="str">
        <x:v>Applicant/owner alias does not match the named company</x:v>
      </x:c>
      <x:c r="E41" s="110" t="n">
        <x:v>40</x:v>
      </x:c>
      <x:c r="F41" s="109" t="str">
        <x:v>016-517-751-224-703</x:v>
      </x:c>
      <x:c r="G41" s="114" t="n">
        <x:v>41522</x:v>
      </x:c>
      <x:c r="H41" s="110" t="n">
        <x:v>2013</x:v>
      </x:c>
      <x:c r="I41" s="109" t="str">
        <x:v>US</x:v>
      </x:c>
      <x:c r="J41" s="109" t="str">
        <x:v>A1</x:v>
      </x:c>
      <x:c r="K41" s="109" t="str">
        <x:v>US 2016/0214987 A1</x:v>
      </x:c>
      <x:c r="L41" s="109" t="str">
        <x:v>SAMYANG BIOPHARMACEUTICALS</x:v>
      </x:c>
      <x:c r="M41" s="109" t="str">
        <x:v>SAMYANG BIOPHARMACEUTICALS CORPORATION (2016-02-26)</x:v>
      </x:c>
      <x:c r="N41" s="109" t="str">
        <x:v>METHOD FOR PREPARING AN INTERMEDIATE FOR PRODUCING HIGH-PURITY PEMETREXED AND METHOD FOR PRODUCING HIGH-PURITY PEMETREXED USING THE INTERMEDIATE</x:v>
      </x:c>
      <x:c r="O41" s="110" t="n">
        <x:v>2</x:v>
      </x:c>
      <x:c r="P41" s="110" t="n">
        <x:v>8</x:v>
      </x:c>
      <x:c r="Q41" s="109" t="str">
        <x:v>C07D487/04;;A61P35/00;;C07D487/04;;A61K31/519;;C07D487/04</x:v>
      </x:c>
      <x:c r="R41" s="109" t="str">
        <x:v>C07D487/04</x:v>
      </x:c>
      <x:c r="S41" s="109" t="str">
        <x:v>DISCONTINUED</x:v>
      </x:c>
      <x:c r="T41" s="109" t="str">
        <x:v>https://lens.org/016-517-751-224-703</x:v>
      </x:c>
      <x:c r="U41" s="109" t="str">
        <x:v>078-423-226-958-807;;074-032-431-959-637;;030-727-183-677-845;;032-879-722-547-915;;086-309-458-171-609;;004-125-120-464-737;;016-517-751-224-703;;047-883-725-382-286</x:v>
      </x:c>
    </x:row>
    <x:row r="42">
      <x:c r="A42" s="109" t="str">
        <x:v>Corp Quimico Farmaceutica Esteve SA.csv</x:v>
      </x:c>
      <x:c r="B42" s="109" t="str">
        <x:v>Corp Quimico Farmaceutica Esteve SA</x:v>
      </x:c>
      <x:c r="C42" s="109" t="str">
        <x:v>No</x:v>
      </x:c>
      <x:c r="D42" s="109" t="str">
        <x:v>Applicant/owner alias does not match the named company</x:v>
      </x:c>
      <x:c r="E42" s="110" t="n">
        <x:v>41</x:v>
      </x:c>
      <x:c r="F42" s="109" t="str">
        <x:v>086-793-564-359-151</x:v>
      </x:c>
      <x:c r="G42" s="114" t="n">
        <x:v>41274</x:v>
      </x:c>
      <x:c r="H42" s="110" t="n">
        <x:v>2012</x:v>
      </x:c>
      <x:c r="I42" s="109" t="str">
        <x:v>US</x:v>
      </x:c>
      <x:c r="J42" s="109" t="str">
        <x:v>A1</x:v>
      </x:c>
      <x:c r="K42" s="109" t="str">
        <x:v>US 2016/0199302 A1</x:v>
      </x:c>
      <x:c r="L42" s="109" t="str">
        <x:v>SAMYANG BIOPHARMACEUTICALS</x:v>
      </x:c>
      <x:c r="M42" s="109" t="str">
        <x:v>SAMYANG BIOPHARMACEUTICALS CORPORATION (2015-05-21)</x:v>
      </x:c>
      <x:c r="N42" s="109" t="str">
        <x:v>Pharmaceutical Composition Comprising Temozolomide With Improved Stability and Process for Manufacturing the Same</x:v>
      </x:c>
      <x:c r="O42" s="110" t="n">
        <x:v>10</x:v>
      </x:c>
      <x:c r="P42" s="110" t="n">
        <x:v>8</x:v>
      </x:c>
      <x:c r="Q42" s="109" t="str">
        <x:v>A61K31/495;;A61K9/1617;;A61K9/1694;;A61P35/00;;A61K9/16;;A61K31/4188;;A61K47/30;;A61K31/495;;A61K9/1611;;A61K9/1617;;A61K9/1623;;A61K9/1652;;A61K9/1694</x:v>
      </x:c>
      <x:c r="R42" s="109" t="str">
        <x:v>A61K9/16;;A61K31/495</x:v>
      </x:c>
      <x:c r="S42" s="109" t="str">
        <x:v>DISCONTINUED</x:v>
      </x:c>
      <x:c r="T42" s="109" t="str">
        <x:v>https://lens.org/086-793-564-359-151</x:v>
      </x:c>
      <x:c r="U42" s="109" t="str">
        <x:v>005-144-583-073-919;;180-946-101-647-810;;031-105-894-080-148;;069-324-083-226-739;;041-413-512-439-31X;;123-846-742-495-68X;;092-636-873-333-746;;086-793-564-359-151</x:v>
      </x:c>
    </x:row>
    <x:row r="43">
      <x:c r="A43" s="109" t="str">
        <x:v>Corp Quimico Farmaceutica Esteve SA.csv</x:v>
      </x:c>
      <x:c r="B43" s="109" t="str">
        <x:v>Corp Quimico Farmaceutica Esteve SA</x:v>
      </x:c>
      <x:c r="C43" s="109" t="str">
        <x:v>No</x:v>
      </x:c>
      <x:c r="D43" s="109" t="str">
        <x:v>Applicant/owner alias does not match the named company</x:v>
      </x:c>
      <x:c r="E43" s="110" t="n">
        <x:v>42</x:v>
      </x:c>
      <x:c r="F43" s="109" t="str">
        <x:v>077-733-239-329-011</x:v>
      </x:c>
      <x:c r="G43" s="114" t="n">
        <x:v>40907</x:v>
      </x:c>
      <x:c r="H43" s="110" t="n">
        <x:v>2011</x:v>
      </x:c>
      <x:c r="I43" s="109" t="str">
        <x:v>US</x:v>
      </x:c>
      <x:c r="J43" s="109" t="str">
        <x:v>B2</x:v>
      </x:c>
      <x:c r="K43" s="109" t="str">
        <x:v>US 9254348 B2</x:v>
      </x:c>
      <x:c r="L43" s="109" t="str">
        <x:v>SAMYANG BIOPHARMACEUTICALS</x:v>
      </x:c>
      <x:c r="M43" s="109" t="str">
        <x:v>SAMYANG BIOPHARMACEUTICALS CORPORATION (2014-05-27);;SAMYANG HOLDINGS CORPORATION (2021-04-01)</x:v>
      </x:c>
      <x:c r="N43" s="109" t="str">
        <x:v>In situ crosslinking hydrogel comprising γ-polyglutamic acid and method for producing the same</x:v>
      </x:c>
      <x:c r="O43" s="110" t="n">
        <x:v>1</x:v>
      </x:c>
      <x:c r="P43" s="110" t="n">
        <x:v>9</x:v>
      </x:c>
      <x:c r="Q43" s="109" t="str">
        <x:v>A61K47/34;;C08G69/10;;C08G69/48;;C08J3/075;;C08J3/246;;C08J2371/02;;C08J2377/02;;C08G69/10;;A61K47/34;;C08G69/48;;C08J3/075;;A61L24/046;;A61K47/34;;A61L24/0031;;C08G69/10;;C08G69/48;;C08G73/02;;C08J3/075;;C08J3/246;;C08J2371/02;;C08J2377/02</x:v>
      </x:c>
      <x:c r="R43" s="109" t="str">
        <x:v>A61L24/04;;A61K47/34;;A61L24/00;;C08G69/10;;C08G69/48;;C08G73/02;;C08J3/075;;C08J3/24</x:v>
      </x:c>
      <x:c r="S43" s="109" t="str">
        <x:v>ACTIVE</x:v>
      </x:c>
      <x:c r="T43" s="109" t="str">
        <x:v>https://lens.org/077-733-239-329-011</x:v>
      </x:c>
      <x:c r="U43" s="109" t="str">
        <x:v>172-803-566-137-409;;002-037-883-518-059;;063-078-645-489-356;;073-013-982-300-388;;077-733-239-329-011;;122-419-540-176-16X;;097-893-153-413-368;;096-112-092-238-138;;101-325-539-380-586</x:v>
      </x:c>
    </x:row>
    <x:row r="44">
      <x:c r="A44" s="109" t="str">
        <x:v>Corp Quimico Farmaceutica Esteve SA.csv</x:v>
      </x:c>
      <x:c r="B44" s="109" t="str">
        <x:v>Corp Quimico Farmaceutica Esteve SA</x:v>
      </x:c>
      <x:c r="C44" s="109" t="str">
        <x:v>No</x:v>
      </x:c>
      <x:c r="D44" s="109" t="str">
        <x:v>Applicant/owner alias does not match the named company</x:v>
      </x:c>
      <x:c r="E44" s="110" t="n">
        <x:v>43</x:v>
      </x:c>
      <x:c r="F44" s="109" t="str">
        <x:v>163-967-548-465-42X</x:v>
      </x:c>
      <x:c r="G44" s="114" t="n">
        <x:v>41215</x:v>
      </x:c>
      <x:c r="H44" s="110" t="n">
        <x:v>2012</x:v>
      </x:c>
      <x:c r="I44" s="109" t="str">
        <x:v>US</x:v>
      </x:c>
      <x:c r="J44" s="109" t="str">
        <x:v>A1</x:v>
      </x:c>
      <x:c r="K44" s="109" t="str">
        <x:v>US 2015/0086623 A1</x:v>
      </x:c>
      <x:c r="L44" s="109" t="str">
        <x:v>SAMYANG BIOPHARMACEUTICALS</x:v>
      </x:c>
      <x:c r="M44" s="109" t="str">
        <x:v>SAMYANG BIOPHARMACEUTICALS CORPORATION (2012-10-31)</x:v>
      </x:c>
      <x:c r="N44" s="109" t="str">
        <x:v>CONTROLLED-RELEASE PHARMACEUTICAL COMPOSITION INCLUDING TAMSULOSIN OR PHARMACEUTICALLY ACCEPTABLE SALTS THEREOF, AND ORAL FORMULATION INCLUDING THE SAME</x:v>
      </x:c>
      <x:c r="O44" s="110" t="n">
        <x:v>5</x:v>
      </x:c>
      <x:c r="P44" s="110" t="n">
        <x:v>1</x:v>
      </x:c>
      <x:c r="Q44" s="109" t="str">
        <x:v>A61K9/5026;;A61K9/0056;;A61K9/5078;;A61K9/5084;;A61K31/18;;A61K9/5026;;A61K9/0056;;A61K9/5078;;A61K9/5084;;A61K31/18</x:v>
      </x:c>
      <x:c r="R44" s="109" t="str">
        <x:v>A61K9/50;;A61K9/20;;A61K31/18</x:v>
      </x:c>
      <x:c r="S44" s="109" t="str">
        <x:v>DISCONTINUED</x:v>
      </x:c>
      <x:c r="T44" s="109" t="str">
        <x:v>https://lens.org/163-967-548-465-42X</x:v>
      </x:c>
      <x:c r="U44" s="109" t="str">
        <x:v>163-967-548-465-42X</x:v>
      </x:c>
    </x:row>
    <x:row r="45">
      <x:c r="A45" s="50" t="str">
        <x:v>Ethypharm SAS.csv</x:v>
      </x:c>
      <x:c r="B45" s="50" t="str">
        <x:v>Ethypharm SAS</x:v>
      </x:c>
      <x:c r="C45" s="50" t="str">
        <x:v>Yes</x:v>
      </x:c>
      <x:c r="D45" s="50" t="str">
        <x:v>Applicant/owner alias matched</x:v>
      </x:c>
      <x:c r="E45" s="108" t="n">
        <x:v>2</x:v>
      </x:c>
      <x:c r="F45" s="50" t="str">
        <x:v>182-494-411-590-563</x:v>
      </x:c>
      <x:c r="G45" s="113" t="n">
        <x:v>43782</x:v>
      </x:c>
      <x:c r="H45" s="108" t="n">
        <x:v>2019</x:v>
      </x:c>
      <x:c r="I45" s="50" t="str">
        <x:v>EP</x:v>
      </x:c>
      <x:c r="J45" s="50" t="str">
        <x:v>B1</x:v>
      </x:c>
      <x:c r="K45" s="50" t="str">
        <x:v>EP 4057998 B1</x:v>
      </x:c>
      <x:c r="L45" s="50" t="str">
        <x:v>ETHYPHARM SA;;SHANGHAI ETHYPHARM PHARMACEUTICALS CO LTD</x:v>
      </x:c>
      <x:c r="M45" s="50" t="str">
        <x:v>SHANGHAI ETHYPHARM PHARMACEUTICALS CO. LTD. (2026-05-13);;ETHYPHARM (2026-05-13)</x:v>
      </x:c>
      <x:c r="N45" s="50" t="str">
        <x:v>PROCESS FOR MANUFACTURING A PHARMACEUTICAL COMPOSITION FOR ORAL INTAKE AND DRUG RELEASE IN THE COLON</x:v>
      </x:c>
      <x:c r="O45" s="108" t="n">
        <x:v>0</x:v>
      </x:c>
      <x:c r="P45" s="108" t="n">
        <x:v>5</x:v>
      </x:c>
      <x:c r="Q45" s="50" t="str">
        <x:v>A61K9/5026;;A61K9/5089;;A61K31/606;;A61P1/04;;A61K31/635;;A61K31/58;;A61K31/395;;A61K31/185;;A61K38/00;;A61K9/5089;;A61K31/606;;A61K47/32</x:v>
      </x:c>
      <x:c r="R45" s="50" t="str">
        <x:v>A61K9/50;;A61K31/606;;A61P1/04</x:v>
      </x:c>
      <x:c r="S45" s="50" t="str">
        <x:v>ACTIVE</x:v>
      </x:c>
      <x:c r="T45" s="50" t="str">
        <x:v>https://lens.org/182-494-411-590-563</x:v>
      </x:c>
      <x:c r="U45" s="50" t="str">
        <x:v>107-579-756-673-834;;182-494-411-590-563;;180-738-150-540-968;;181-219-649-560-521;;035-844-606-399-205</x:v>
      </x:c>
    </x:row>
    <x:row r="46">
      <x:c r="A46" s="50" t="str">
        <x:v>Ethypharm SAS.csv</x:v>
      </x:c>
      <x:c r="B46" s="50" t="str">
        <x:v>Ethypharm SAS</x:v>
      </x:c>
      <x:c r="C46" s="50" t="str">
        <x:v>Yes</x:v>
      </x:c>
      <x:c r="D46" s="50" t="str">
        <x:v>Applicant/owner alias matched</x:v>
      </x:c>
      <x:c r="E46" s="108" t="n">
        <x:v>4</x:v>
      </x:c>
      <x:c r="F46" s="50" t="str">
        <x:v>173-873-654-534-340</x:v>
      </x:c>
      <x:c r="G46" s="113" t="n">
        <x:v>41943</x:v>
      </x:c>
      <x:c r="H46" s="108" t="n">
        <x:v>2014</x:v>
      </x:c>
      <x:c r="I46" s="50" t="str">
        <x:v>US</x:v>
      </x:c>
      <x:c r="J46" s="50" t="str">
        <x:v>B2</x:v>
      </x:c>
      <x:c r="K46" s="50" t="str">
        <x:v>US 11872306 B2</x:v>
      </x:c>
      <x:c r="L46" s="50" t="str">
        <x:v>ETHYPHARM SA</x:v>
      </x:c>
      <x:c r="M46" s="50" t="str">
        <x:v>ETHYPHARM (2015-11-03)</x:v>
      </x:c>
      <x:c r="N46" s="50" t="str">
        <x:v>Granules of an active substance with double taste-masking technique, method for the production thereof, and orodispersible tablets containing same</x:v>
      </x:c>
      <x:c r="O46" s="108" t="n">
        <x:v>0</x:v>
      </x:c>
      <x:c r="P46" s="108" t="n">
        <x:v>14</x:v>
      </x:c>
      <x:c r="Q46" s="50" t="str">
        <x:v>A61K9/0056;;A61K9/1635;;A61K9/1664;;A61K9/2013;;A61K9/2018;;A61K9/2027;;A61K9/0056;;A61K9/1635;;A61K9/1664;;A61K9/2013;;A61K9/2018;;A61K9/2027;;A61K31/496;;A61P25/24;;A61K9/0056;;A61K9/1635;;A61K9/1664;;A61K9/2013;;A61K9/2018;;A61K9/2027;;A61P25/24;;A61K9/0056;;A61K9/1635;;A61K9/1664;;A61K9/2013;;A61K9/2018;;A61K9/2027</x:v>
      </x:c>
      <x:c r="R46" s="50" t="str">
        <x:v>A61K9/00;;A61K9/16;;A61K9/20</x:v>
      </x:c>
      <x:c r="S46" s="50" t="str">
        <x:v>ACTIVE</x:v>
      </x:c>
      <x:c r="T46" s="50" t="str">
        <x:v>https://lens.org/173-873-654-534-340</x:v>
      </x:c>
      <x:c r="U46" s="50" t="str">
        <x:v>072-810-479-734-74X;;003-708-915-595-018;;039-526-215-046-252;;081-189-595-384-509;;080-008-777-441-015;;064-980-022-111-085;;194-314-080-872-957;;101-153-726-689-396;;181-835-733-784-201;;043-708-167-000-138;;170-428-950-107-509;;114-463-407-531-159;;173-873-654-534-340;;095-198-838-116-457</x:v>
      </x:c>
    </x:row>
    <x:row r="47">
      <x:c r="A47" s="50" t="str">
        <x:v>Ethypharm SAS.csv</x:v>
      </x:c>
      <x:c r="B47" s="50" t="str">
        <x:v>Ethypharm SAS</x:v>
      </x:c>
      <x:c r="C47" s="50" t="str">
        <x:v>Yes</x:v>
      </x:c>
      <x:c r="D47" s="50" t="str">
        <x:v>Applicant/owner alias matched</x:v>
      </x:c>
      <x:c r="E47" s="108" t="n">
        <x:v>6</x:v>
      </x:c>
      <x:c r="F47" s="50" t="str">
        <x:v>140-443-865-193-040</x:v>
      </x:c>
      <x:c r="G47" s="113" t="n">
        <x:v>43690</x:v>
      </x:c>
      <x:c r="H47" s="108" t="n">
        <x:v>2019</x:v>
      </x:c>
      <x:c r="I47" s="50" t="str">
        <x:v>US</x:v>
      </x:c>
      <x:c r="J47" s="50" t="str">
        <x:v>A1</x:v>
      </x:c>
      <x:c r="K47" s="50" t="str">
        <x:v>US 2022/0296507 A1</x:v>
      </x:c>
      <x:c r="L47" s="50" t="str">
        <x:v>ETHYPHARM SA</x:v>
      </x:c>
      <x:c r="M47" s="50" t="str">
        <x:v>ETHYPHARM (2022-02-15)</x:v>
      </x:c>
      <x:c r="N47" s="50" t="str">
        <x:v>LOW-DOSAGE ORODISPERSIBLE OPIOID TABLET AND METHOD FOR PREPARING SAME</x:v>
      </x:c>
      <x:c r="O47" s="108" t="n">
        <x:v>0</x:v>
      </x:c>
      <x:c r="P47" s="108" t="n">
        <x:v>10</x:v>
      </x:c>
      <x:c r="Q47" s="50" t="str">
        <x:v>A61K9/0056;;A61K9/2054;;A61K9/2009;;A61K9/2095;;A61K9/2027;;A61K9/2018;;A61K31/485;;A61P25/04;;A61K9/0056;;A61K9/2018;;A61K9/2054;;A61K9/2027;;A61K9/2009;;A61K9/2095;;A61K31/485;;A61P25/04;;A61P25/04;;A61K9/0056;;A61K9/2009;;A61K9/2018;;A61K9/2027;;A61K9/2054;;A61K9/2095;;A61K31/485</x:v>
      </x:c>
      <x:c r="R47" s="50" t="str">
        <x:v>A61K9/00;;A61K9/20;;A61K31/485;;A61P25/04</x:v>
      </x:c>
      <x:c r="S47" s="50" t="str">
        <x:v>ACTIVE</x:v>
      </x:c>
      <x:c r="T47" s="50" t="str">
        <x:v>https://lens.org/140-443-865-193-040</x:v>
      </x:c>
      <x:c r="U47" s="50" t="str">
        <x:v>057-718-840-434-321;;125-666-609-725-778;;016-108-097-347-743;;050-480-017-310-291;;033-893-524-591-154;;092-377-455-368-694;;140-443-865-193-040;;152-384-097-126-555;;071-357-407-948-299;;010-998-854-429-893</x:v>
      </x:c>
    </x:row>
    <x:row r="48">
      <x:c r="A48" s="50" t="str">
        <x:v>Ethypharm SAS.csv</x:v>
      </x:c>
      <x:c r="B48" s="50" t="str">
        <x:v>Ethypharm SAS</x:v>
      </x:c>
      <x:c r="C48" s="50" t="str">
        <x:v>Yes</x:v>
      </x:c>
      <x:c r="D48" s="50" t="str">
        <x:v>Applicant/owner alias matched</x:v>
      </x:c>
      <x:c r="E48" s="108" t="n">
        <x:v>7</x:v>
      </x:c>
      <x:c r="F48" s="50" t="str">
        <x:v>018-601-466-003-252</x:v>
      </x:c>
      <x:c r="G48" s="113" t="n">
        <x:v>40883</x:v>
      </x:c>
      <x:c r="H48" s="108" t="n">
        <x:v>2011</x:v>
      </x:c>
      <x:c r="I48" s="50" t="str">
        <x:v>US</x:v>
      </x:c>
      <x:c r="J48" s="50" t="str">
        <x:v>B2</x:v>
      </x:c>
      <x:c r="K48" s="50" t="str">
        <x:v>US 10987309 B2</x:v>
      </x:c>
      <x:c r="L48" s="50" t="str">
        <x:v>ETHYPHARM SA</x:v>
      </x:c>
      <x:c r="M48" s="50" t="str">
        <x:v>ETHYPHARM (2014-06-27)</x:v>
      </x:c>
      <x:c r="N48" s="50" t="str">
        <x:v>Tablet capable of combatting misuse by injection</x:v>
      </x:c>
      <x:c r="O48" s="108" t="n">
        <x:v>1</x:v>
      </x:c>
      <x:c r="P48" s="108" t="n">
        <x:v>21</x:v>
      </x:c>
      <x:c r="Q48" s="50" t="str">
        <x:v>A61K9/2027;;A61K9/2031;;A61K9/205;;A61K9/2086;;A61K31/485;;A61P25/00;;A61K31/485;;A61K9/2027;;A61K9/2031;;A61K9/205;;A61K9/2086;;A61K9/2866;;A61K9/2893;;A61K9/2027;;A61K9/2031;;A61K9/205;;A61K9/2086;;A61K9/2866;;A61K9/2893;;A61K31/485</x:v>
      </x:c>
      <x:c r="R48" s="50" t="str">
        <x:v>A61K9/20;;A61K9/28;;A61K31/485</x:v>
      </x:c>
      <x:c r="S48" s="50" t="str">
        <x:v>ACTIVE</x:v>
      </x:c>
      <x:c r="T48" s="50" t="str">
        <x:v>https://lens.org/018-601-466-003-252</x:v>
      </x:c>
      <x:c r="U48" s="50" t="str">
        <x:v>165-314-664-399-25X;;018-601-466-003-252;;021-286-469-505-224;;159-268-349-961-52X;;099-301-162-106-002;;102-601-624-567-702;;164-604-700-529-47X;;122-443-977-612-913;;095-791-799-708-448;;079-888-656-304-48X;;068-128-108-035-804;;158-827-423-872-616;;100-947-443-347-140;;129-359-220-975-045;;173-153-407-139-065;;032-274-599-433-223;;097-502-882-960-360;;056-841-195-071-798;;014-847-146-673-980;;044-858-961-945-921;;057-717-031-696-829</x:v>
      </x:c>
    </x:row>
    <x:row r="49">
      <x:c r="A49" s="50" t="str">
        <x:v>Ethypharm SAS.csv</x:v>
      </x:c>
      <x:c r="B49" s="50" t="str">
        <x:v>Ethypharm SAS</x:v>
      </x:c>
      <x:c r="C49" s="50" t="str">
        <x:v>Yes</x:v>
      </x:c>
      <x:c r="D49" s="50" t="str">
        <x:v>Applicant/owner alias matched</x:v>
      </x:c>
      <x:c r="E49" s="108" t="n">
        <x:v>8</x:v>
      </x:c>
      <x:c r="F49" s="50" t="str">
        <x:v>054-847-415-039-840</x:v>
      </x:c>
      <x:c r="G49" s="113" t="n">
        <x:v>41074</x:v>
      </x:c>
      <x:c r="H49" s="108" t="n">
        <x:v>2012</x:v>
      </x:c>
      <x:c r="I49" s="50" t="str">
        <x:v>US</x:v>
      </x:c>
      <x:c r="J49" s="50" t="str">
        <x:v>B2</x:v>
      </x:c>
      <x:c r="K49" s="50" t="str">
        <x:v>US 10258692 B2</x:v>
      </x:c>
      <x:c r="L49" s="50" t="str">
        <x:v>ETHYPHARM SA</x:v>
      </x:c>
      <x:c r="M49" s="50" t="str">
        <x:v>ETHYPHARM (2015-08-26)</x:v>
      </x:c>
      <x:c r="N49" s="50" t="str">
        <x:v>Oral pharmaceutical formulation of BCS class III molecules</x:v>
      </x:c>
      <x:c r="O49" s="108" t="n">
        <x:v>0</x:v>
      </x:c>
      <x:c r="P49" s="108" t="n">
        <x:v>9</x:v>
      </x:c>
      <x:c r="Q49" s="50" t="str">
        <x:v>A61K47/14;;A61K9/0095;;A61K9/1075;;A61K9/1617;;A61K31/197;;A61P25/32;;A61K47/14;;A61K9/0095;;A61K9/1075;;A61K9/1617;;A61K9/2013;;A61K9/48;;A61K31/197;;A61K47/10;;A61K47/12</x:v>
      </x:c>
      <x:c r="R49" s="50" t="str">
        <x:v>A61K47/14;;A61K9/00;;A61K9/107;;A61K9/16;;A61K9/20;;A61K9/48;;A61K31/197;;A61K47/10;;A61K47/12</x:v>
      </x:c>
      <x:c r="S49" s="50" t="str">
        <x:v>ACTIVE</x:v>
      </x:c>
      <x:c r="T49" s="50" t="str">
        <x:v>https://lens.org/054-847-415-039-840</x:v>
      </x:c>
      <x:c r="U49" s="50" t="str">
        <x:v>176-489-186-449-905;;023-242-339-843-557;;050-766-197-894-231;;054-847-415-039-840;;117-097-793-264-520;;122-073-189-093-985;;080-369-134-760-331;;108-412-513-873-462;;010-241-525-530-814</x:v>
      </x:c>
    </x:row>
    <x:row r="50">
      <x:c r="A50" s="50" t="str">
        <x:v>Ethypharm SAS.csv</x:v>
      </x:c>
      <x:c r="B50" s="50" t="str">
        <x:v>Ethypharm SAS</x:v>
      </x:c>
      <x:c r="C50" s="50" t="str">
        <x:v>Yes</x:v>
      </x:c>
      <x:c r="D50" s="50" t="str">
        <x:v>Applicant/owner alias matched</x:v>
      </x:c>
      <x:c r="E50" s="108" t="n">
        <x:v>9</x:v>
      </x:c>
      <x:c r="F50" s="50" t="str">
        <x:v>036-971-508-628-543</x:v>
      </x:c>
      <x:c r="G50" s="113" t="n">
        <x:v>41260</x:v>
      </x:c>
      <x:c r="H50" s="108" t="n">
        <x:v>2012</x:v>
      </x:c>
      <x:c r="I50" s="50" t="str">
        <x:v>US</x:v>
      </x:c>
      <x:c r="J50" s="50" t="str">
        <x:v>B2</x:v>
      </x:c>
      <x:c r="K50" s="50" t="str">
        <x:v>US 10111832 B2</x:v>
      </x:c>
      <x:c r="L50" s="50" t="str">
        <x:v>ETHYPHARM SA</x:v>
      </x:c>
      <x:c r="M50" s="50" t="str">
        <x:v>ETHYPHARM (2015-07-15)</x:v>
      </x:c>
      <x:c r="N50" s="50" t="str">
        <x:v>Orodispersible tablets obtained by compression molding</x:v>
      </x:c>
      <x:c r="O50" s="108" t="n">
        <x:v>0</x:v>
      </x:c>
      <x:c r="P50" s="108" t="n">
        <x:v>11</x:v>
      </x:c>
      <x:c r="Q50" s="50" t="str">
        <x:v>A61K9/0056;;A61K9/1623;;A61K9/2077;;A61K9/2081;;A61K9/0056;;A61K9/1623;;A61K9/2009;;A61K9/2013;;A61K9/2018;;A61K9/2027;;A61K9/205;;A61K9/2054;;A61K9/2077;;A61K9/2081;;A61K9/2095;;A61K45/06</x:v>
      </x:c>
      <x:c r="R50" s="50" t="str">
        <x:v>A61K9/20;;A61K9/00;;A61K9/16;;A61K45/06</x:v>
      </x:c>
      <x:c r="S50" s="50" t="str">
        <x:v>ACTIVE</x:v>
      </x:c>
      <x:c r="T50" s="50" t="str">
        <x:v>https://lens.org/036-971-508-628-543</x:v>
      </x:c>
      <x:c r="U50" s="50" t="str">
        <x:v>176-424-141-511-341;;113-629-588-147-359;;036-971-508-628-543;;176-746-440-339-424;;179-496-005-572-475;;159-338-317-568-273;;012-293-793-288-443;;073-212-584-158-912;;102-812-447-948-394;;107-840-933-039-09X;;189-375-158-458-931</x:v>
      </x:c>
    </x:row>
    <x:row r="51">
      <x:c r="A51" s="50" t="str">
        <x:v>Ethypharm SAS.csv</x:v>
      </x:c>
      <x:c r="B51" s="50" t="str">
        <x:v>Ethypharm SAS</x:v>
      </x:c>
      <x:c r="C51" s="50" t="str">
        <x:v>Yes</x:v>
      </x:c>
      <x:c r="D51" s="50" t="str">
        <x:v>Applicant/owner alias matched</x:v>
      </x:c>
      <x:c r="E51" s="108" t="n">
        <x:v>10</x:v>
      </x:c>
      <x:c r="F51" s="50" t="str">
        <x:v>196-858-352-031-907</x:v>
      </x:c>
      <x:c r="G51" s="113" t="n">
        <x:v>41253</x:v>
      </x:c>
      <x:c r="H51" s="108" t="n">
        <x:v>2012</x:v>
      </x:c>
      <x:c r="I51" s="50" t="str">
        <x:v>US</x:v>
      </x:c>
      <x:c r="J51" s="50" t="str">
        <x:v>B2</x:v>
      </x:c>
      <x:c r="K51" s="50" t="str">
        <x:v>US 9603797 B2</x:v>
      </x:c>
      <x:c r="L51" s="50" t="str">
        <x:v>ETHYPHARM SA</x:v>
      </x:c>
      <x:c r="M51" s="50" t="str">
        <x:v>ETHYPHARM (2015-07-16)</x:v>
      </x:c>
      <x:c r="N51" s="50" t="str">
        <x:v>Oral and/or buccal composition in the form of a thin film of a weakly soluble active ingredient, method of preparing same and use of same</x:v>
      </x:c>
      <x:c r="O51" s="108" t="n">
        <x:v>0</x:v>
      </x:c>
      <x:c r="P51" s="108" t="n">
        <x:v>12</x:v>
      </x:c>
      <x:c r="Q51" s="50" t="str">
        <x:v>A61K9/006;;A61K9/146;;A61K31/4985;;A61P15/10;;A61K9/006;;A61J3/00;;A61K9/145;;A61K9/146;;A61K31/4985</x:v>
      </x:c>
      <x:c r="R51" s="50" t="str">
        <x:v>A61K9/00;;A61J3/00;;A61K9/14;;A61K31/4985</x:v>
      </x:c>
      <x:c r="S51" s="50" t="str">
        <x:v>ACTIVE</x:v>
      </x:c>
      <x:c r="T51" s="50" t="str">
        <x:v>https://lens.org/196-858-352-031-907</x:v>
      </x:c>
      <x:c r="U51" s="50" t="str">
        <x:v>111-319-837-469-281;;197-050-740-511-165;;005-301-582-414-079;;196-858-352-031-907;;115-543-533-623-819;;005-474-386-435-96X;;096-521-308-629-857;;029-733-502-527-541;;063-159-989-070-764;;052-888-828-043-360;;050-796-455-736-306;;040-358-167-810-679</x:v>
      </x:c>
    </x:row>
    <x:row r="52">
      <x:c r="A52" s="50" t="str">
        <x:v>Ethypharm SAS.csv</x:v>
      </x:c>
      <x:c r="B52" s="50" t="str">
        <x:v>Ethypharm SAS</x:v>
      </x:c>
      <x:c r="C52" s="50" t="str">
        <x:v>Yes</x:v>
      </x:c>
      <x:c r="D52" s="50" t="str">
        <x:v>Applicant/owner alias matched</x:v>
      </x:c>
      <x:c r="E52" s="108" t="n">
        <x:v>11</x:v>
      </x:c>
      <x:c r="F52" s="50" t="str">
        <x:v>004-571-473-212-930</x:v>
      </x:c>
      <x:c r="G52" s="113" t="n">
        <x:v>41626</x:v>
      </x:c>
      <x:c r="H52" s="108" t="n">
        <x:v>2013</x:v>
      </x:c>
      <x:c r="I52" s="50" t="str">
        <x:v>US</x:v>
      </x:c>
      <x:c r="J52" s="50" t="str">
        <x:v>A1</x:v>
      </x:c>
      <x:c r="K52" s="50" t="str">
        <x:v>US 2016/0310434 A1</x:v>
      </x:c>
      <x:c r="L52" s="50" t="str">
        <x:v>ETHYPHARM SA</x:v>
      </x:c>
      <x:c r="M52" s="50" t="str">
        <x:v>ETHYPHARM (2016-08-31)</x:v>
      </x:c>
      <x:c r="N52" s="50" t="str">
        <x:v>GASTRO-RETENTIVE ORAL PHARMACEUTICAL COMPOSITIONS</x:v>
      </x:c>
      <x:c r="O52" s="108" t="n">
        <x:v>3</x:v>
      </x:c>
      <x:c r="P52" s="108" t="n">
        <x:v>22</x:v>
      </x:c>
      <x:c r="Q52" s="50" t="str">
        <x:v>A61K9/2077;;A61K9/0065;;A61K9/2009;;A61K9/2018;;A61K9/205;;A61K9/2054;;A61K31/197;;A61P25/32;;A61K31/197;;A61K9/0053;;A61K9/0065;;A61K9/2009;;A61K9/2013;;A61K9/2018;;A61K9/205;;A61K9/2054;;A61K9/2077;;A61K47/00;;A61K47/26;;A61P25/32;;A61K9/0065;;A61K9/2009;;A61K9/2018;;A61K9/205;;A61K9/2054;;A61K9/2077;;A61K31/197;;A61K31/197;;A61K9/0053;;A61K9/0065;;A61K9/2013;;A61K9/2018;;A61K47/00;;A61K47/26;;A61P25/32;;A61K9/2077;;A61K9/0065;;A61K9/2009;;A61K9/2018;;A61K9/205;;A61K9/2054;;A61K31/197</x:v>
      </x:c>
      <x:c r="R52" s="50" t="str">
        <x:v>A61K9/20;;A61K9/00;;A61K31/197</x:v>
      </x:c>
      <x:c r="S52" s="50" t="str">
        <x:v>DISCONTINUED</x:v>
      </x:c>
      <x:c r="T52" s="50" t="str">
        <x:v>https://lens.org/004-571-473-212-930</x:v>
      </x:c>
      <x:c r="U52" s="50" t="str">
        <x:v>162-817-308-596-201;;055-803-503-818-010;;012-659-365-030-757;;125-053-331-078-841;;103-284-352-343-464;;064-239-050-133-650;;003-367-402-398-542;;152-758-223-122-349;;033-864-378-311-333;;129-779-008-554-877;;189-298-838-687-782;;008-159-550-131-837;;124-519-281-571-077;;001-989-403-948-693;;164-540-491-813-721;;122-153-437-500-499;;197-471-034-238-128;;119-185-533-861-452;;124-518-295-899-677;;063-507-854-484-140;;048-076-124-627-626;;004-571-473-212-930</x:v>
      </x:c>
    </x:row>
    <x:row r="53">
      <x:c r="A53" s="109" t="str">
        <x:v>Ethypharm SAS.csv</x:v>
      </x:c>
      <x:c r="B53" s="109" t="str">
        <x:v>Ethypharm SAS</x:v>
      </x:c>
      <x:c r="C53" s="109" t="str">
        <x:v>No</x:v>
      </x:c>
      <x:c r="D53" s="109" t="str">
        <x:v>Applicant/owner alias does not match the named company</x:v>
      </x:c>
      <x:c r="E53" s="110" t="n">
        <x:v>3</x:v>
      </x:c>
      <x:c r="F53" s="109" t="str">
        <x:v>049-469-130-711-465</x:v>
      </x:c>
      <x:c r="G53" s="114" t="n">
        <x:v>44274</x:v>
      </x:c>
      <x:c r="H53" s="110" t="n">
        <x:v>2021</x:v>
      </x:c>
      <x:c r="I53" s="109" t="str">
        <x:v>US</x:v>
      </x:c>
      <x:c r="J53" s="109" t="str">
        <x:v>A1</x:v>
      </x:c>
      <x:c r="K53" s="109" t="str">
        <x:v>US 2024/0191194 A1</x:v>
      </x:c>
      <x:c r="L53" s="109" t="str">
        <x:v>ERYPHARM</x:v>
      </x:c>
      <x:c r="M53" s="109" t="str">
        <x:v>ERYPHARM (2023-12-21);;SAFI BIOTHERAPEUTICS INC (2023-10-05)</x:v>
      </x:c>
      <x:c r="N53" s="109" t="str">
        <x:v>METHOD FOR PRODUCING CULTURE CELLS REQUIRING A SUPPLY OF FERRIC IRON</x:v>
      </x:c>
      <x:c r="O53" s="110" t="n">
        <x:v>0</x:v>
      </x:c>
      <x:c r="P53" s="110" t="n">
        <x:v>10</x:v>
      </x:c>
      <x:c r="Q53" s="109" t="str">
        <x:v>C12N5/0641;;C12N2500/24;;C12M29/10;;C12N5/0641;;C12M29/10;;C12M29/16;;C12N2500/24;;C12M29/04;;C12M29/10;;C12M29/16;;C12N5/0018;;C12N5/0641;;C12N2500/24;;C12N2501/10;;C12N2501/20;;C12N2501/30</x:v>
      </x:c>
      <x:c r="R53" s="109" t="str">
        <x:v>C12N5/078;;C12M1/00;;C12N5/00</x:v>
      </x:c>
      <x:c r="S53" s="109" t="str">
        <x:v>PENDING</x:v>
      </x:c>
      <x:c r="T53" s="109" t="str">
        <x:v>https://lens.org/049-469-130-711-465</x:v>
      </x:c>
      <x:c r="U53" s="109" t="str">
        <x:v>148-241-911-950-432;;049-469-130-711-465;;030-602-655-814-125;;181-546-678-872-696;;186-496-187-727-522;;183-692-242-080-370;;149-123-407-592-444;;189-846-762-537-044;;195-006-531-221-777;;181-098-137-547-042</x:v>
      </x:c>
    </x:row>
    <x:row r="54">
      <x:c r="A54" s="109" t="str">
        <x:v>Ethypharm SAS.csv</x:v>
      </x:c>
      <x:c r="B54" s="109" t="str">
        <x:v>Ethypharm SAS</x:v>
      </x:c>
      <x:c r="C54" s="109" t="str">
        <x:v>No</x:v>
      </x:c>
      <x:c r="D54" s="109" t="str">
        <x:v>Applicant/owner alias does not match the named company</x:v>
      </x:c>
      <x:c r="E54" s="110" t="n">
        <x:v>5</x:v>
      </x:c>
      <x:c r="F54" s="109" t="str">
        <x:v>171-384-072-687-371</x:v>
      </x:c>
      <x:c r="G54" s="114" t="n">
        <x:v>44097</x:v>
      </x:c>
      <x:c r="H54" s="110" t="n">
        <x:v>2020</x:v>
      </x:c>
      <x:c r="I54" s="109" t="str">
        <x:v>US</x:v>
      </x:c>
      <x:c r="J54" s="109" t="str">
        <x:v>A1</x:v>
      </x:c>
      <x:c r="K54" s="109" t="str">
        <x:v>US 2023/0383256 A1</x:v>
      </x:c>
      <x:c r="L54" s="109" t="str">
        <x:v>ERYPHARM</x:v>
      </x:c>
      <x:c r="M54" s="109" t="str">
        <x:v>ERYPHARM (2024-02-21);;SAFI BIOTHERAPEUTICS INC (2023-10-05)</x:v>
      </x:c>
      <x:c r="N54" s="109" t="str">
        <x:v>PROCESS FOR PRODUCING CULTURED RED BLOOD CELLS</x:v>
      </x:c>
      <x:c r="O54" s="110" t="n">
        <x:v>0</x:v>
      </x:c>
      <x:c r="P54" s="110" t="n">
        <x:v>4</x:v>
      </x:c>
      <x:c r="Q54" s="109" t="str">
        <x:v>C12N5/0641;;C12M29/10;;C12M29/16;;C12N2511/00;;C12N5/0641;;A61K35/18;;C12N2506/11;;C12N2511/00</x:v>
      </x:c>
      <x:c r="R54" s="109" t="str">
        <x:v>C12N5/078;;A61K35/18</x:v>
      </x:c>
      <x:c r="S54" s="109" t="str">
        <x:v>PENDING</x:v>
      </x:c>
      <x:c r="T54" s="109" t="str">
        <x:v>https://lens.org/171-384-072-687-371</x:v>
      </x:c>
      <x:c r="U54" s="109" t="str">
        <x:v>009-042-396-057-989;;011-711-282-847-728;;171-384-072-687-371;;070-939-104-471-853</x:v>
      </x:c>
    </x:row>
    <x:row r="55">
      <x:c r="A55" s="50" t="str">
        <x:v>GSK(1).csv</x:v>
      </x:c>
      <x:c r="B55" s="50" t="str">
        <x:v>GSK PLC</x:v>
      </x:c>
      <x:c r="C55" s="50" t="str">
        <x:v>Yes</x:v>
      </x:c>
      <x:c r="D55" s="50" t="str">
        <x:v>Applicant/owner alias matched</x:v>
      </x:c>
      <x:c r="E55" s="108" t="n">
        <x:v>2</x:v>
      </x:c>
      <x:c r="F55" s="50" t="str">
        <x:v>026-275-481-794-848</x:v>
      </x:c>
      <x:c r="G55" s="113" t="n">
        <x:v>43340</x:v>
      </x:c>
      <x:c r="H55" s="108" t="n">
        <x:v>2018</x:v>
      </x:c>
      <x:c r="I55" s="50" t="str">
        <x:v>EP</x:v>
      </x:c>
      <x:c r="J55" s="50" t="str">
        <x:v>B1</x:v>
      </x:c>
      <x:c r="K55" s="50" t="str">
        <x:v>EP 3843703 B1</x:v>
      </x:c>
      <x:c r="L55" s="50" t="str">
        <x:v>HALEON CH SARL</x:v>
      </x:c>
      <x:c r="M55" s="50" t="str">
        <x:v>HALEON CH SARL (2024-01-24);;GSK CONSUMER HEALTHCARE SARL (2021-11-10)</x:v>
      </x:c>
      <x:c r="N55" s="50" t="str">
        <x:v>PARACETAMOL LIQUID SUSPENSIONS</x:v>
      </x:c>
      <x:c r="O55" s="108" t="n">
        <x:v>0</x:v>
      </x:c>
      <x:c r="P55" s="108" t="n">
        <x:v>16</x:v>
      </x:c>
      <x:c r="Q55" s="50" t="str">
        <x:v>A61K9/10;;A61K31/167;;A61K47/36;;A61K47/14;;A61K47/26;;A61K47/183;;A61K47/10;;A61P29/00;;A61K9/10;;A61K31/167;;A61K47/26;;A61K9/10;;A61K31/167;;A61K47/10;;A61K47/14;;A61K47/183;;A61K47/26;;A61K47/36</x:v>
      </x:c>
      <x:c r="R55" s="50" t="str">
        <x:v>A61K9/10;;A61K31/167;;A61K47/26</x:v>
      </x:c>
      <x:c r="S55" s="50" t="str">
        <x:v>ACTIVE</x:v>
      </x:c>
      <x:c r="T55" s="50" t="str">
        <x:v>https://lens.org/026-275-481-794-848</x:v>
      </x:c>
      <x:c r="U55" s="50" t="str">
        <x:v>004-357-333-183-122;;176-973-923-720-801;;197-259-035-624-524;;068-752-795-306-520;;144-784-859-586-404;;026-275-481-794-848;;028-697-312-610-019;;016-905-838-366-100;;040-596-538-750-868;;189-155-455-519-96X;;145-937-620-723-594;;092-989-914-145-674;;159-748-386-163-976;;195-708-900-428-05X;;079-826-383-682-851;;112-805-168-969-560</x:v>
      </x:c>
    </x:row>
    <x:row r="56">
      <x:c r="A56" s="50" t="str">
        <x:v>GSK(1).csv</x:v>
      </x:c>
      <x:c r="B56" s="50" t="str">
        <x:v>GSK PLC</x:v>
      </x:c>
      <x:c r="C56" s="50" t="str">
        <x:v>Yes</x:v>
      </x:c>
      <x:c r="D56" s="50" t="str">
        <x:v>Applicant/owner alias matched</x:v>
      </x:c>
      <x:c r="E56" s="108" t="n">
        <x:v>3</x:v>
      </x:c>
      <x:c r="F56" s="50" t="str">
        <x:v>195-515-655-153-871</x:v>
      </x:c>
      <x:c r="G56" s="113" t="n">
        <x:v>43783</x:v>
      </x:c>
      <x:c r="H56" s="108" t="n">
        <x:v>2019</x:v>
      </x:c>
      <x:c r="I56" s="50" t="str">
        <x:v>US</x:v>
      </x:c>
      <x:c r="J56" s="50" t="str">
        <x:v>B2</x:v>
      </x:c>
      <x:c r="K56" s="50" t="str">
        <x:v>US 12377075 B2</x:v>
      </x:c>
      <x:c r="L56" s="50" t="str">
        <x:v>HALEON CH SARL</x:v>
      </x:c>
      <x:c r="M56" s="50" t="str">
        <x:v>GSK CONSUMER HEALTHCARE S.A (2020-12-03);;HALEON CH SARL (2021-02-19)</x:v>
      </x:c>
      <x:c r="N56" s="50" t="str">
        <x:v>Device for internal and external nasal application</x:v>
      </x:c>
      <x:c r="O56" s="108" t="n">
        <x:v>0</x:v>
      </x:c>
      <x:c r="P56" s="108" t="n">
        <x:v>8</x:v>
      </x:c>
      <x:c r="Q56" s="50" t="str">
        <x:v>A61K9/06;;A45D40/24;;A45D2200/05;;A61K8/0216;;A61K9/0014;;A61K9/0043;;A61K31/4174;;A61K36/22;;A61K36/5777;;A61K47/44;;A61K2800/87;;A61K2800/884;;A61M11/00;;A61M15/0025;;A61M15/08;;A61M35/003;;A61M2205/3606;;A61M2210/04;;A61M2210/0618;;A61P11/02;;A61P11/06;;A61P17/02;;A61Q19/00;;A61K31/4164;;A61K9/0014;;A61K9/0043;;A61K31/045;;A61K31/23;;A61K31/35;;A61K31/569;;A61K36/22;;A61K36/47;;A61K36/54;;A61K36/5777;;A61K36/758;;A61K36/899;;A61P11/02;;A61P17/16</x:v>
      </x:c>
      <x:c r="R56" s="50" t="str">
        <x:v>A61K31/4164;;A61K9/00;;A61K31/045;;A61K31/23;;A61K31/35;;A61K31/569;;A61K36/185;;A61K36/22;;A61K36/47;;A61K36/54;;A61K36/758;;A61K36/899;;A61P11/02;;A61P17/16</x:v>
      </x:c>
      <x:c r="S56" s="50" t="str">
        <x:v>ACTIVE</x:v>
      </x:c>
      <x:c r="T56" s="50" t="str">
        <x:v>https://lens.org/195-515-655-153-871</x:v>
      </x:c>
      <x:c r="U56" s="50" t="str">
        <x:v>195-515-655-153-871;;024-120-445-631-911;;168-922-945-443-059;;123-455-470-506-542;;080-180-497-412-572;;027-361-324-482-83X;;012-595-471-589-837;;028-486-356-237-80X</x:v>
      </x:c>
    </x:row>
    <x:row r="57">
      <x:c r="A57" s="50" t="str">
        <x:v>GSK(1).csv</x:v>
      </x:c>
      <x:c r="B57" s="50" t="str">
        <x:v>GSK PLC</x:v>
      </x:c>
      <x:c r="C57" s="50" t="str">
        <x:v>Yes</x:v>
      </x:c>
      <x:c r="D57" s="50" t="str">
        <x:v>Applicant/owner alias matched</x:v>
      </x:c>
      <x:c r="E57" s="108" t="n">
        <x:v>4</x:v>
      </x:c>
      <x:c r="F57" s="50" t="str">
        <x:v>077-924-366-521-163</x:v>
      </x:c>
      <x:c r="G57" s="113" t="n">
        <x:v>44252</x:v>
      </x:c>
      <x:c r="H57" s="108" t="n">
        <x:v>2021</x:v>
      </x:c>
      <x:c r="I57" s="50" t="str">
        <x:v>US</x:v>
      </x:c>
      <x:c r="J57" s="50" t="str">
        <x:v>S</x:v>
      </x:c>
      <x:c r="K57" s="50" t="str">
        <x:v>US D1081978 S</x:v>
      </x:c>
      <x:c r="L57" s="50" t="str">
        <x:v>HALEON CH SARL</x:v>
      </x:c>
      <x:c r="M57" s="50" t="str">
        <x:v>HALEON CH SARL (2021-02-19);;GSK CONSUMER HEALTHCARE S.A (2021-08-09)</x:v>
      </x:c>
      <x:c r="N57" s="50" t="str">
        <x:v>Applicator head with dosing aid</x:v>
      </x:c>
      <x:c r="O57" s="108" t="n">
        <x:v>0</x:v>
      </x:c>
      <x:c r="P57" s="108" t="n">
        <x:v>2</x:v>
      </x:c>
      <x:c r="Q57" s="50" t="str"/>
      <x:c r="R57" s="50" t="str"/>
      <x:c r="S57" s="50" t="str">
        <x:v>ACTIVE</x:v>
      </x:c>
      <x:c r="T57" s="50" t="str">
        <x:v>https://lens.org/077-924-366-521-163</x:v>
      </x:c>
      <x:c r="U57" s="50" t="str">
        <x:v>077-924-366-521-163;;189-823-879-246-003</x:v>
      </x:c>
    </x:row>
    <x:row r="58">
      <x:c r="A58" s="50" t="str">
        <x:v>GSK(1).csv</x:v>
      </x:c>
      <x:c r="B58" s="50" t="str">
        <x:v>GSK PLC</x:v>
      </x:c>
      <x:c r="C58" s="50" t="str">
        <x:v>Yes</x:v>
      </x:c>
      <x:c r="D58" s="50" t="str">
        <x:v>Applicant/owner alias matched</x:v>
      </x:c>
      <x:c r="E58" s="108" t="n">
        <x:v>5</x:v>
      </x:c>
      <x:c r="F58" s="50" t="str">
        <x:v>066-735-541-654-691</x:v>
      </x:c>
      <x:c r="G58" s="113" t="n">
        <x:v>42244</x:v>
      </x:c>
      <x:c r="H58" s="108" t="n">
        <x:v>2015</x:v>
      </x:c>
      <x:c r="I58" s="50" t="str">
        <x:v>US</x:v>
      </x:c>
      <x:c r="J58" s="50" t="str">
        <x:v>B2</x:v>
      </x:c>
      <x:c r="K58" s="50" t="str">
        <x:v>US 11834246 B2</x:v>
      </x:c>
      <x:c r="L58" s="50" t="str">
        <x:v>GSK CONSUMER HEALTHCARE SARL</x:v>
      </x:c>
      <x:c r="M58" s="50" t="str">
        <x:v>GSK CONSUMER HEALTHCARE S.A (2018-07-11);;HALEON CH SARL (2023-08-14);;NOVARTIS CONSUMER HEALTHCARE S.A (2016-12-06)</x:v>
      </x:c>
      <x:c r="N58" s="50" t="str">
        <x:v>Device</x:v>
      </x:c>
      <x:c r="O58" s="108" t="n">
        <x:v>1</x:v>
      </x:c>
      <x:c r="P58" s="108" t="n">
        <x:v>9</x:v>
      </x:c>
      <x:c r="Q58" s="50" t="str">
        <x:v>B65D75/5811;;B65D83/0481;;B65D2215/00;;B65D75/5811;;A61J1/03;;B65D75/30;;B65D75/5822;;B65D83/0481;;B65D2215/00</x:v>
      </x:c>
      <x:c r="R58" s="50" t="str">
        <x:v>B65D83/04;;A61J1/03;;B65D75/30;;B65D75/58</x:v>
      </x:c>
      <x:c r="S58" s="50" t="str">
        <x:v>ACTIVE</x:v>
      </x:c>
      <x:c r="T58" s="50" t="str">
        <x:v>https://lens.org/066-735-541-654-691</x:v>
      </x:c>
      <x:c r="U58" s="50" t="str">
        <x:v>176-878-537-511-686;;019-120-410-889-444;;058-516-074-936-154;;170-091-862-462-34X;;085-476-755-013-625;;016-987-747-939-032;;053-778-677-115-687;;117-712-835-128-415;;066-735-541-654-691</x:v>
      </x:c>
    </x:row>
    <x:row r="59">
      <x:c r="A59" s="50" t="str">
        <x:v>GSK(1).csv</x:v>
      </x:c>
      <x:c r="B59" s="50" t="str">
        <x:v>GSK PLC</x:v>
      </x:c>
      <x:c r="C59" s="50" t="str">
        <x:v>Yes</x:v>
      </x:c>
      <x:c r="D59" s="50" t="str">
        <x:v>Applicant/owner alias matched</x:v>
      </x:c>
      <x:c r="E59" s="108" t="n">
        <x:v>6</x:v>
      </x:c>
      <x:c r="F59" s="50" t="str">
        <x:v>033-274-880-585-41X</x:v>
      </x:c>
      <x:c r="G59" s="113" t="n">
        <x:v>42564</x:v>
      </x:c>
      <x:c r="H59" s="108" t="n">
        <x:v>2016</x:v>
      </x:c>
      <x:c r="I59" s="50" t="str">
        <x:v>EP</x:v>
      </x:c>
      <x:c r="J59" s="50" t="str">
        <x:v>B1</x:v>
      </x:c>
      <x:c r="K59" s="50" t="str">
        <x:v>EP 3484576 B1</x:v>
      </x:c>
      <x:c r="L59" s="50" t="str">
        <x:v>NEUROMETRIX INC</x:v>
      </x:c>
      <x:c r="M59" s="50" t="str">
        <x:v>NEUROMETRIX, INC. (2022-03-09);;GSK CONSUMER HEALTHCARE SARL (2021-12-08)</x:v>
      </x:c>
      <x:c r="N59" s="50" t="str">
        <x:v>APPARATUS FOR AUTOMATED COMPENSATION OF TRANSCUTANEOUS ELECTRICAL NERVE STIMULATION FOR TEMPORAL FLUCTUATIONS SUCH AS CIRCADIAN RHYTHMS</x:v>
      </x:c>
      <x:c r="O59" s="108" t="n">
        <x:v>0</x:v>
      </x:c>
      <x:c r="P59" s="108" t="n">
        <x:v>16</x:v>
      </x:c>
      <x:c r="Q59" s="50" t="str">
        <x:v>A61N1/36021;;A61N1/0456;;A61N1/36128;;A61N2001/37294;;A61N1/36021;;A61N1/0456;;A61N1/36128;;A61N2001/37294</x:v>
      </x:c>
      <x:c r="R59" s="50" t="str">
        <x:v>A61N1/00;;A61N1/32;;A61N1/36</x:v>
      </x:c>
      <x:c r="S59" s="50" t="str">
        <x:v>ACTIVE</x:v>
      </x:c>
      <x:c r="T59" s="50" t="str">
        <x:v>https://lens.org/033-274-880-585-41X</x:v>
      </x:c>
      <x:c r="U59" s="50" t="str">
        <x:v>053-233-587-319-379;;027-602-693-912-123;;083-816-883-627-926;;078-283-189-146-110;;151-232-540-658-494;;000-491-548-104-446;;081-806-694-018-038;;027-831-178-339-747;;187-492-604-535-918;;137-255-235-895-017;;027-938-407-751-656;;125-700-463-759-030;;166-853-690-214-596;;033-274-880-585-41X;;037-193-275-517-620;;055-444-860-087-074</x:v>
      </x:c>
    </x:row>
    <x:row r="60">
      <x:c r="A60" s="50" t="str">
        <x:v>GSK(1).csv</x:v>
      </x:c>
      <x:c r="B60" s="50" t="str">
        <x:v>GSK PLC</x:v>
      </x:c>
      <x:c r="C60" s="50" t="str">
        <x:v>Yes</x:v>
      </x:c>
      <x:c r="D60" s="50" t="str">
        <x:v>Applicant/owner alias matched</x:v>
      </x:c>
      <x:c r="E60" s="108" t="n">
        <x:v>7</x:v>
      </x:c>
      <x:c r="F60" s="50" t="str">
        <x:v>100-100-420-335-063</x:v>
      </x:c>
      <x:c r="G60" s="113" t="n">
        <x:v>42688</x:v>
      </x:c>
      <x:c r="H60" s="108" t="n">
        <x:v>2016</x:v>
      </x:c>
      <x:c r="I60" s="50" t="str">
        <x:v>EP</x:v>
      </x:c>
      <x:c r="J60" s="50" t="str">
        <x:v>B1</x:v>
      </x:c>
      <x:c r="K60" s="50" t="str">
        <x:v>EP 3538202 B1</x:v>
      </x:c>
      <x:c r="L60" s="50" t="str">
        <x:v>NEUROMETRIX INC</x:v>
      </x:c>
      <x:c r="M60" s="50" t="str">
        <x:v>NEUROMETRIX, INC. (2022-01-12);;GSK CONSUMER HEALTHCARE SARL (2021-12-08)</x:v>
      </x:c>
      <x:c r="N60" s="50" t="str">
        <x:v>TRANSCUTANEOUS ELECTRICAL NERVE STIMULATION USING NOVEL UNBALANCED BIPHASIC WAVEFORM AND NOVEL ELECTRODE ARRANGEMENT</x:v>
      </x:c>
      <x:c r="O60" s="108" t="n">
        <x:v>0</x:v>
      </x:c>
      <x:c r="P60" s="108" t="n">
        <x:v>15</x:v>
      </x:c>
      <x:c r="Q60" s="50" t="str">
        <x:v>A61N1/0456;;A61N1/0476;;A61N1/0492;;A61N1/321;;A61N1/36014;;A61N1/36021</x:v>
      </x:c>
      <x:c r="R60" s="50" t="str">
        <x:v>A61N1/00</x:v>
      </x:c>
      <x:c r="S60" s="50" t="str">
        <x:v>ACTIVE</x:v>
      </x:c>
      <x:c r="T60" s="50" t="str">
        <x:v>https://lens.org/100-100-420-335-063</x:v>
      </x:c>
      <x:c r="U60" s="50" t="str">
        <x:v>009-304-891-937-243;;159-169-429-162-492;;054-670-608-404-321;;198-241-922-436-926;;016-351-579-292-976;;074-645-717-148-778;;055-090-803-721-440;;067-174-611-893-911;;124-066-373-109-307;;000-459-439-902-780;;169-192-461-925-558;;165-634-485-976-560;;129-834-352-084-56X;;100-100-420-335-063;;072-406-696-268-971</x:v>
      </x:c>
    </x:row>
    <x:row r="61">
      <x:c r="A61" s="50" t="str">
        <x:v>GSK(1).csv</x:v>
      </x:c>
      <x:c r="B61" s="50" t="str">
        <x:v>GSK PLC</x:v>
      </x:c>
      <x:c r="C61" s="50" t="str">
        <x:v>Yes</x:v>
      </x:c>
      <x:c r="D61" s="50" t="str">
        <x:v>Applicant/owner alias matched</x:v>
      </x:c>
      <x:c r="E61" s="108" t="n">
        <x:v>8</x:v>
      </x:c>
      <x:c r="F61" s="50" t="str">
        <x:v>065-280-986-071-953</x:v>
      </x:c>
      <x:c r="G61" s="113" t="n">
        <x:v>43752</x:v>
      </x:c>
      <x:c r="H61" s="108" t="n">
        <x:v>2019</x:v>
      </x:c>
      <x:c r="I61" s="50" t="str">
        <x:v>EP</x:v>
      </x:c>
      <x:c r="J61" s="50" t="str">
        <x:v>B1</x:v>
      </x:c>
      <x:c r="K61" s="50" t="str">
        <x:v>EP 3808680 B1</x:v>
      </x:c>
      <x:c r="L61" s="50" t="str">
        <x:v>GSK CONSUMER HEALTHCARE SARL</x:v>
      </x:c>
      <x:c r="M61" s="50" t="str">
        <x:v>HALEON CH SARL (2024-01-24);;GSK CONSUMER HEALTHCARE SARL (2021-12-08)</x:v>
      </x:c>
      <x:c r="N61" s="50" t="str">
        <x:v>BLISTER PACKAGING, PACKAGED PHARMACEUTICAL OR NUTRITIONAL PRODUCT AND METHOD FOR PRODUCING SUCH A PRODUCT</x:v>
      </x:c>
      <x:c r="O61" s="108" t="n">
        <x:v>1</x:v>
      </x:c>
      <x:c r="P61" s="108" t="n">
        <x:v>18</x:v>
      </x:c>
      <x:c r="Q61" s="50" t="str">
        <x:v>B32B27/32;;B32B3/30;;B32B7/05;;B32B27/08;;B32B27/18;;B32B27/20;;B32B27/306;;B32B2250/246;;B32B2307/31;;B32B2307/7244;;B32B2307/738;;B32B2307/75;;B32B2439/80;;B65D75/34;;B65D75/327;;B32B3/30;;B32B7/05;;B32B7/12;;B32B27/08;;B32B27/18;;B32B27/306;;B32B27/32;;B32B27/327;;B32B2250/05;;B32B2250/246;;B32B2264/10;;B32B2264/102;;B32B2264/104;;B32B2307/31;;B32B2307/7244;;B32B2307/732;;B32B2307/738;;B32B2439/80;;B65D2565/386;;B65D75/367;;B65D75/5855;;B65D2301/20;;B65D2575/362;;B65D2585/56</x:v>
      </x:c>
      <x:c r="R61" s="50" t="str">
        <x:v>B65D75/34;;B32B3/30;;B32B7/05;;B32B7/12;;B32B27/08;;B32B27/18;;B32B27/30;;B32B27/32</x:v>
      </x:c>
      <x:c r="S61" s="50" t="str">
        <x:v>ACTIVE</x:v>
      </x:c>
      <x:c r="T61" s="50" t="str">
        <x:v>https://lens.org/065-280-986-071-953</x:v>
      </x:c>
      <x:c r="U61" s="50" t="str">
        <x:v>039-196-349-331-447;;035-452-495-377-800;;038-179-723-050-100;;145-257-185-396-752;;154-336-093-325-502;;123-010-895-451-143;;112-985-672-852-24X;;059-432-837-773-09X;;043-830-934-476-639;;089-590-372-165-941;;058-236-973-249-220;;138-305-861-888-200;;169-808-100-087-854;;186-396-504-168-00X;;065-280-986-071-953;;017-896-364-351-138;;003-492-809-526-182;;182-940-456-525-80X</x:v>
      </x:c>
    </x:row>
    <x:row r="62">
      <x:c r="A62" s="50" t="str">
        <x:v>GSK(1).csv</x:v>
      </x:c>
      <x:c r="B62" s="50" t="str">
        <x:v>GSK PLC</x:v>
      </x:c>
      <x:c r="C62" s="50" t="str">
        <x:v>Yes</x:v>
      </x:c>
      <x:c r="D62" s="50" t="str">
        <x:v>Applicant/owner alias matched</x:v>
      </x:c>
      <x:c r="E62" s="108" t="n">
        <x:v>9</x:v>
      </x:c>
      <x:c r="F62" s="50" t="str">
        <x:v>020-165-735-966-596</x:v>
      </x:c>
      <x:c r="G62" s="113" t="n">
        <x:v>43781</x:v>
      </x:c>
      <x:c r="H62" s="108" t="n">
        <x:v>2019</x:v>
      </x:c>
      <x:c r="I62" s="50" t="str">
        <x:v>US</x:v>
      </x:c>
      <x:c r="J62" s="50" t="str">
        <x:v>A1</x:v>
      </x:c>
      <x:c r="K62" s="50" t="str">
        <x:v>US 2022/0387388 A1</x:v>
      </x:c>
      <x:c r="L62" s="50" t="str">
        <x:v>GSK CONSUMER HEAKTGCARE SARL</x:v>
      </x:c>
      <x:c r="M62" s="50" t="str">
        <x:v>GSK CONSUMER HEALTHCARE S.A (2020-12-03);;HALEON CH SARL (2021-02-19)</x:v>
      </x:c>
      <x:c r="N62" s="50" t="str">
        <x:v>SKIN-CARE BALM AND DEVICE FOR INTERNAL AND EXTERNAL NASAL APPLICATION</x:v>
      </x:c>
      <x:c r="O62" s="108" t="n">
        <x:v>1</x:v>
      </x:c>
      <x:c r="P62" s="108" t="n">
        <x:v>3</x:v>
      </x:c>
      <x:c r="Q62" s="50" t="str">
        <x:v>A61K9/0014;;A61K8/342;;A61K8/37;;A61K8/375;;A61K8/922;;A61K9/0043;;A61K9/06;;A61K36/185;;A61K36/22;;A61K36/47;;A61K36/54;;A61K36/5777;;A61K36/758;;A61K36/899;;A61K47/44;;A61M11/00;;A61M2210/04;;A61M2210/0618;;A61P11/02;;A61P11/06;;A61P17/02;;A61Q19/00;;A61K31/4164;;A61K9/0014;;A61K9/0043;;A61K31/045;;A61K31/23;;A61K31/35;;A61K31/569;;A61K36/185;;A61K36/22;;A61K36/47;;A61K36/54;;A61K36/5777;;A61K36/758;;A61K36/899;;A61P11/02;;A61P17/16</x:v>
      </x:c>
      <x:c r="R62" s="50" t="str">
        <x:v>A61K31/4164;;A61K9/00;;A61K31/045;;A61K31/23;;A61K31/35;;A61K31/569;;A61K36/185;;A61K36/22;;A61K36/47;;A61K36/54;;A61K36/758;;A61K36/899;;A61P11/02;;A61P17/16</x:v>
      </x:c>
      <x:c r="S62" s="50" t="str">
        <x:v>PENDING</x:v>
      </x:c>
      <x:c r="T62" s="50" t="str">
        <x:v>https://lens.org/020-165-735-966-596</x:v>
      </x:c>
      <x:c r="U62" s="50" t="str">
        <x:v>020-165-735-966-596;;150-245-593-987-722;;042-762-037-112-044</x:v>
      </x:c>
    </x:row>
    <x:row r="63">
      <x:c r="A63" s="50" t="str">
        <x:v>GSK(1).csv</x:v>
      </x:c>
      <x:c r="B63" s="50" t="str">
        <x:v>GSK PLC</x:v>
      </x:c>
      <x:c r="C63" s="50" t="str">
        <x:v>Yes</x:v>
      </x:c>
      <x:c r="D63" s="50" t="str">
        <x:v>Applicant/owner alias matched</x:v>
      </x:c>
      <x:c r="E63" s="108" t="n">
        <x:v>10</x:v>
      </x:c>
      <x:c r="F63" s="50" t="str">
        <x:v>156-316-493-582-895</x:v>
      </x:c>
      <x:c r="G63" s="113" t="n">
        <x:v>43803</x:v>
      </x:c>
      <x:c r="H63" s="108" t="n">
        <x:v>2019</x:v>
      </x:c>
      <x:c r="I63" s="50" t="str">
        <x:v>US</x:v>
      </x:c>
      <x:c r="J63" s="50" t="str">
        <x:v>S</x:v>
      </x:c>
      <x:c r="K63" s="50" t="str">
        <x:v>US D0968222 S</x:v>
      </x:c>
      <x:c r="L63" s="50" t="str">
        <x:v>GSK CONSUMER HEALTHCARE SA;;GSK CONSUMER HEALTHCARE SARL</x:v>
      </x:c>
      <x:c r="M63" s="50" t="str">
        <x:v>GSK CONSUMER HEALTHCARE S.A (2020-04-27);;HALEON CH SARL (2023-08-14)</x:v>
      </x:c>
      <x:c r="N63" s="50" t="str">
        <x:v>Tamper-proof container</x:v>
      </x:c>
      <x:c r="O63" s="108" t="n">
        <x:v>8</x:v>
      </x:c>
      <x:c r="P63" s="108" t="n">
        <x:v>4</x:v>
      </x:c>
      <x:c r="Q63" s="50" t="str"/>
      <x:c r="R63" s="50" t="str"/>
      <x:c r="S63" s="50" t="str">
        <x:v>ACTIVE</x:v>
      </x:c>
      <x:c r="T63" s="50" t="str">
        <x:v>https://lens.org/156-316-493-582-895</x:v>
      </x:c>
      <x:c r="U63" s="50" t="str">
        <x:v>091-505-195-147-955;;151-241-144-869-833;;156-316-493-582-895;;130-174-772-161-634</x:v>
      </x:c>
    </x:row>
    <x:row r="64">
      <x:c r="A64" s="50" t="str">
        <x:v>GSK(1).csv</x:v>
      </x:c>
      <x:c r="B64" s="50" t="str">
        <x:v>GSK PLC</x:v>
      </x:c>
      <x:c r="C64" s="50" t="str">
        <x:v>Yes</x:v>
      </x:c>
      <x:c r="D64" s="50" t="str">
        <x:v>Applicant/owner alias matched</x:v>
      </x:c>
      <x:c r="E64" s="108" t="n">
        <x:v>11</x:v>
      </x:c>
      <x:c r="F64" s="50" t="str">
        <x:v>037-321-550-062-450</x:v>
      </x:c>
      <x:c r="G64" s="113" t="n">
        <x:v>42727</x:v>
      </x:c>
      <x:c r="H64" s="108" t="n">
        <x:v>2016</x:v>
      </x:c>
      <x:c r="I64" s="50" t="str">
        <x:v>EP</x:v>
      </x:c>
      <x:c r="J64" s="50" t="str">
        <x:v>B1</x:v>
      </x:c>
      <x:c r="K64" s="50" t="str">
        <x:v>EP 3558446 B1</x:v>
      </x:c>
      <x:c r="L64" s="50" t="str">
        <x:v>NEUROMETRIX INC</x:v>
      </x:c>
      <x:c r="M64" s="50" t="str">
        <x:v>NEUROMETRIX, INC. (2022-03-09);;GSK CONSUMER HEALTHCARE SARL (2021-12-08)</x:v>
      </x:c>
      <x:c r="N64" s="50" t="str">
        <x:v>SMART ELECTRODE ASSEMBLY FOR TRANSCUTANEOUS ELECTRICAL NERVE STIMULATION (TENS)</x:v>
      </x:c>
      <x:c r="O64" s="108" t="n">
        <x:v>0</x:v>
      </x:c>
      <x:c r="P64" s="108" t="n">
        <x:v>20</x:v>
      </x:c>
      <x:c r="Q64" s="50" t="str">
        <x:v>A61N1/0456;;A61B5/01;;A61B5/0533;;A61B5/1118;;A61B5/4806;;A61B5/4809;;A61B5/4812;;A61B5/4815;;A61N1/025;;A61N1/08;;A61N1/36021;;A61N1/36031;;A61N1/3968;;A61N1/0456;;A61B5/01;;A61B5/0533;;A61B5/1118;;A61B5/4806;;A61B5/4809;;A61B5/4812;;A61B5/4815;;A61B2560/028;;A61N1/025;;A61N1/08;;A61N1/36021;;A61N1/36031</x:v>
      </x:c>
      <x:c r="R64" s="50" t="str">
        <x:v>A61N1/04;;A61B5/00;;A61B5/01;;A61B5/053;;A61B5/11;;A61N1/02;;A61N1/08;;A61N1/32;;A61N1/36;;A61N1/39</x:v>
      </x:c>
      <x:c r="S64" s="50" t="str">
        <x:v>ACTIVE</x:v>
      </x:c>
      <x:c r="T64" s="50" t="str">
        <x:v>https://lens.org/037-321-550-062-450</x:v>
      </x:c>
      <x:c r="U64" s="50" t="str">
        <x:v>166-393-120-708-995;;085-132-345-991-267;;106-535-918-364-188;;084-474-957-332-477;;189-419-436-098-49X;;021-227-955-047-783;;043-567-967-658-388;;149-893-747-408-851;;096-695-082-313-47X;;008-050-559-151-202;;171-377-786-892-54X;;083-709-095-554-101;;037-321-550-062-450;;018-022-318-033-314;;139-895-886-997-488;;096-301-437-566-878;;060-014-058-216-271;;058-259-977-640-835;;041-414-774-990-296;;120-493-330-918-682</x:v>
      </x:c>
    </x:row>
    <x:row r="65">
      <x:c r="A65" s="50" t="str">
        <x:v>GSK(1).csv</x:v>
      </x:c>
      <x:c r="B65" s="50" t="str">
        <x:v>GSK PLC</x:v>
      </x:c>
      <x:c r="C65" s="50" t="str">
        <x:v>Yes</x:v>
      </x:c>
      <x:c r="D65" s="50" t="str">
        <x:v>Applicant/owner alias matched</x:v>
      </x:c>
      <x:c r="E65" s="108" t="n">
        <x:v>12</x:v>
      </x:c>
      <x:c r="F65" s="50" t="str">
        <x:v>092-618-414-133-690</x:v>
      </x:c>
      <x:c r="G65" s="113" t="n">
        <x:v>43670</x:v>
      </x:c>
      <x:c r="H65" s="108" t="n">
        <x:v>2019</x:v>
      </x:c>
      <x:c r="I65" s="50" t="str">
        <x:v>US</x:v>
      </x:c>
      <x:c r="J65" s="50" t="str">
        <x:v>S</x:v>
      </x:c>
      <x:c r="K65" s="50" t="str">
        <x:v>US D0942149 S</x:v>
      </x:c>
      <x:c r="L65" s="50" t="str">
        <x:v>GSK CONSUMER HEALTHCARE SA</x:v>
      </x:c>
      <x:c r="M65" s="50" t="str">
        <x:v>GSK CONSUMER HEALTHCARE S.A (2020-04-23);;HALEON CH SARL (2023-08-14)</x:v>
      </x:c>
      <x:c r="N65" s="50" t="str">
        <x:v>Toothbrush</x:v>
      </x:c>
      <x:c r="O65" s="108" t="n">
        <x:v>7</x:v>
      </x:c>
      <x:c r="P65" s="108" t="n">
        <x:v>3</x:v>
      </x:c>
      <x:c r="Q65" s="50" t="str"/>
      <x:c r="R65" s="50" t="str"/>
      <x:c r="S65" s="50" t="str">
        <x:v>ACTIVE</x:v>
      </x:c>
      <x:c r="T65" s="50" t="str">
        <x:v>https://lens.org/092-618-414-133-690</x:v>
      </x:c>
      <x:c r="U65" s="50" t="str">
        <x:v>092-618-414-133-690;;176-645-599-388-33X;;028-015-910-819-428</x:v>
      </x:c>
    </x:row>
    <x:row r="66">
      <x:c r="A66" s="50" t="str">
        <x:v>GSK(1).csv</x:v>
      </x:c>
      <x:c r="B66" s="50" t="str">
        <x:v>GSK PLC</x:v>
      </x:c>
      <x:c r="C66" s="50" t="str">
        <x:v>Yes</x:v>
      </x:c>
      <x:c r="D66" s="50" t="str">
        <x:v>Applicant/owner alias matched</x:v>
      </x:c>
      <x:c r="E66" s="108" t="n">
        <x:v>13</x:v>
      </x:c>
      <x:c r="F66" s="50" t="str">
        <x:v>069-076-557-741-32X</x:v>
      </x:c>
      <x:c r="G66" s="113" t="n">
        <x:v>43783</x:v>
      </x:c>
      <x:c r="H66" s="108" t="n">
        <x:v>2019</x:v>
      </x:c>
      <x:c r="I66" s="50" t="str">
        <x:v>EP</x:v>
      </x:c>
      <x:c r="J66" s="50" t="str">
        <x:v>B1</x:v>
      </x:c>
      <x:c r="K66" s="50" t="str">
        <x:v>EP 3821927 B1</x:v>
      </x:c>
      <x:c r="L66" s="50" t="str">
        <x:v>GSK CONSUMER HEALTHCARE SARL</x:v>
      </x:c>
      <x:c r="M66" s="50" t="str">
        <x:v>GSK CONSUMER HEALTHCARE SARL (2021-12-08)</x:v>
      </x:c>
      <x:c r="N66" s="50" t="str">
        <x:v>DEVICE FOR INTERNAL AND EXTERNAL NASAL APPLICATION</x:v>
      </x:c>
      <x:c r="O66" s="108" t="n">
        <x:v>0</x:v>
      </x:c>
      <x:c r="P66" s="108" t="n">
        <x:v>4</x:v>
      </x:c>
      <x:c r="Q66" s="50" t="str">
        <x:v>A61K9/0014;;A61K9/0043;;A61K9/06;;A61K9/08;;A61K31/045;;A61K31/164;;A61K31/4174;;A61K31/455;;A61K31/505;;A61K36/28;;A61K36/886;;A61K47/44;;A61M15/08;;A61M35/003;;A61M2210/04</x:v>
      </x:c>
      <x:c r="R66" s="50" t="str">
        <x:v>A61K31/045;;A61K9/06;;A61K9/08;;A61K31/164;;A61K31/4174;;A61K31/455;;A61K31/505;;A61K36/28;;A61K36/886;;A61K47/44;;A61M11/00;;A61M15/00;;A61M15/08;;A61M35/00;;B05B11/00</x:v>
      </x:c>
      <x:c r="S66" s="50" t="str">
        <x:v>ACTIVE</x:v>
      </x:c>
      <x:c r="T66" s="50" t="str">
        <x:v>https://lens.org/069-076-557-741-32X</x:v>
      </x:c>
      <x:c r="U66" s="50" t="str">
        <x:v>046-380-016-482-048;;173-582-758-486-427;;069-076-557-741-32X;;095-405-543-037-486</x:v>
      </x:c>
    </x:row>
    <x:row r="67">
      <x:c r="A67" s="50" t="str">
        <x:v>GSK(1).csv</x:v>
      </x:c>
      <x:c r="B67" s="50" t="str">
        <x:v>GSK PLC</x:v>
      </x:c>
      <x:c r="C67" s="50" t="str">
        <x:v>Yes</x:v>
      </x:c>
      <x:c r="D67" s="50" t="str">
        <x:v>Applicant/owner alias matched</x:v>
      </x:c>
      <x:c r="E67" s="108" t="n">
        <x:v>14</x:v>
      </x:c>
      <x:c r="F67" s="50" t="str">
        <x:v>037-678-114-085-009</x:v>
      </x:c>
      <x:c r="G67" s="113" t="n">
        <x:v>43809</x:v>
      </x:c>
      <x:c r="H67" s="108" t="n">
        <x:v>2019</x:v>
      </x:c>
      <x:c r="I67" s="50" t="str">
        <x:v>US</x:v>
      </x:c>
      <x:c r="J67" s="50" t="str">
        <x:v>S</x:v>
      </x:c>
      <x:c r="K67" s="50" t="str">
        <x:v>US D0939104 S</x:v>
      </x:c>
      <x:c r="L67" s="50" t="str">
        <x:v>GSK CONSUMER HEALTHCARE SA</x:v>
      </x:c>
      <x:c r="M67" s="50" t="str">
        <x:v>GSK CONSUMER HEALTHCARE S.A (2020-02-24);;HALEON CH SARL (2023-08-14)</x:v>
      </x:c>
      <x:c r="N67" s="50" t="str">
        <x:v>Ultrasonic denture cleaner</x:v>
      </x:c>
      <x:c r="O67" s="108" t="n">
        <x:v>5</x:v>
      </x:c>
      <x:c r="P67" s="108" t="n">
        <x:v>1</x:v>
      </x:c>
      <x:c r="Q67" s="50" t="str"/>
      <x:c r="R67" s="50" t="str"/>
      <x:c r="S67" s="50" t="str">
        <x:v>ACTIVE</x:v>
      </x:c>
      <x:c r="T67" s="50" t="str">
        <x:v>https://lens.org/037-678-114-085-009</x:v>
      </x:c>
      <x:c r="U67" s="50" t="str">
        <x:v>037-678-114-085-009</x:v>
      </x:c>
    </x:row>
    <x:row r="68">
      <x:c r="A68" s="50" t="str">
        <x:v>GSK(1).csv</x:v>
      </x:c>
      <x:c r="B68" s="50" t="str">
        <x:v>GSK PLC</x:v>
      </x:c>
      <x:c r="C68" s="50" t="str">
        <x:v>Yes</x:v>
      </x:c>
      <x:c r="D68" s="50" t="str">
        <x:v>Applicant/owner alias matched</x:v>
      </x:c>
      <x:c r="E68" s="108" t="n">
        <x:v>15</x:v>
      </x:c>
      <x:c r="F68" s="50" t="str">
        <x:v>154-999-129-811-391</x:v>
      </x:c>
      <x:c r="G68" s="113" t="n">
        <x:v>41379</x:v>
      </x:c>
      <x:c r="H68" s="108" t="n">
        <x:v>2013</x:v>
      </x:c>
      <x:c r="I68" s="50" t="str">
        <x:v>EP</x:v>
      </x:c>
      <x:c r="J68" s="50" t="str">
        <x:v>B8</x:v>
      </x:c>
      <x:c r="K68" s="50" t="str">
        <x:v>EP 2986338 B8</x:v>
      </x:c>
      <x:c r="L68" s="50" t="str">
        <x:v>GSK CONSUMER HEALTHCARE SARL</x:v>
      </x:c>
      <x:c r="M68" s="50" t="str">
        <x:v>GSK CONSUMER HEALTHCARE S.A. (2018-12-12);;NEUROMETRIX, INC. (2022-03-09);;NEUROMETRIX, INC., WOBURN, US (2025-03-26);;GSK CONSUMER HEALTHCARE SARL (2021-12-08)</x:v>
      </x:c>
      <x:c r="N68" s="50" t="str">
        <x:v>TRANSCUTANEOUS ELECTRICAL NERVES STIMULATOR WITH AUTOMATIC DETECTION OF USER SLEEP-WAKE STATE</x:v>
      </x:c>
      <x:c r="O68" s="108" t="n">
        <x:v>0</x:v>
      </x:c>
      <x:c r="P68" s="108" t="n">
        <x:v>12</x:v>
      </x:c>
      <x:c r="Q68" s="50" t="str">
        <x:v>A61B5/4815;;A61B5/1118;;A61B5/4809;;A61B5/4824;;A61B5/4836;;A61B2562/0219;;A61N1/0456;;A61N1/0492;;A61N1/36021;;A61N1/3603;;G06F1/163;;G06F1/1694;;G06F3/017;;A61B5/4815;;A61B5/1118;;A61B5/4809;;A61B5/4836;;A61B2562/0219;;A61N1/0456;;A61N1/36021;;A61N1/3603</x:v>
      </x:c>
      <x:c r="R68" s="50" t="str">
        <x:v>A61N1/08;;A61B5/00;;A61N1/04;;A61N1/36;;G06F1/16;;G06F3/01</x:v>
      </x:c>
      <x:c r="S68" s="50" t="str">
        <x:v>ACTIVE</x:v>
      </x:c>
      <x:c r="T68" s="50" t="str">
        <x:v>https://lens.org/154-999-129-811-391</x:v>
      </x:c>
      <x:c r="U68" s="50" t="str">
        <x:v>039-023-511-742-282;;008-770-665-323-755;;154-999-129-811-391;;190-532-934-259-663;;077-629-290-558-450;;103-543-687-335-793;;170-074-822-009-431;;185-434-964-906-366;;033-836-523-574-212;;068-787-371-966-496;;155-364-452-241-402;;167-144-129-467-12X</x:v>
      </x:c>
    </x:row>
    <x:row r="69">
      <x:c r="A69" s="50" t="str">
        <x:v>GSK(1).csv</x:v>
      </x:c>
      <x:c r="B69" s="50" t="str">
        <x:v>GSK PLC</x:v>
      </x:c>
      <x:c r="C69" s="50" t="str">
        <x:v>Yes</x:v>
      </x:c>
      <x:c r="D69" s="50" t="str">
        <x:v>Applicant/owner alias matched</x:v>
      </x:c>
      <x:c r="E69" s="108" t="n">
        <x:v>16</x:v>
      </x:c>
      <x:c r="F69" s="50" t="str">
        <x:v>178-423-759-110-142</x:v>
      </x:c>
      <x:c r="G69" s="113" t="n">
        <x:v>43815</x:v>
      </x:c>
      <x:c r="H69" s="108" t="n">
        <x:v>2019</x:v>
      </x:c>
      <x:c r="I69" s="50" t="str">
        <x:v>US</x:v>
      </x:c>
      <x:c r="J69" s="50" t="str">
        <x:v>S</x:v>
      </x:c>
      <x:c r="K69" s="50" t="str">
        <x:v>US D0932190 S</x:v>
      </x:c>
      <x:c r="L69" s="50" t="str">
        <x:v>GSK CONSUMER HEALTHCARE SA;;GLAXOSMITHKLINE CONSUMER HEALTHCARE S A</x:v>
      </x:c>
      <x:c r="M69" s="50" t="str">
        <x:v>GSK CONSUMER HEALTHCARE S.A (2020-04-23);;HALEON CH SARL (2023-08-14)</x:v>
      </x:c>
      <x:c r="N69" s="50" t="str">
        <x:v>Toothbrush head</x:v>
      </x:c>
      <x:c r="O69" s="108" t="n">
        <x:v>18</x:v>
      </x:c>
      <x:c r="P69" s="108" t="n">
        <x:v>1</x:v>
      </x:c>
      <x:c r="Q69" s="50" t="str"/>
      <x:c r="R69" s="50" t="str"/>
      <x:c r="S69" s="50" t="str">
        <x:v>ACTIVE</x:v>
      </x:c>
      <x:c r="T69" s="50" t="str">
        <x:v>https://lens.org/178-423-759-110-142</x:v>
      </x:c>
      <x:c r="U69" s="50" t="str">
        <x:v>178-423-759-110-142</x:v>
      </x:c>
    </x:row>
    <x:row r="70">
      <x:c r="A70" s="50" t="str">
        <x:v>GSK(1).csv</x:v>
      </x:c>
      <x:c r="B70" s="50" t="str">
        <x:v>GSK PLC</x:v>
      </x:c>
      <x:c r="C70" s="50" t="str">
        <x:v>Yes</x:v>
      </x:c>
      <x:c r="D70" s="50" t="str">
        <x:v>Applicant/owner alias matched</x:v>
      </x:c>
      <x:c r="E70" s="108" t="n">
        <x:v>17</x:v>
      </x:c>
      <x:c r="F70" s="50" t="str">
        <x:v>191-798-423-723-000</x:v>
      </x:c>
      <x:c r="G70" s="113" t="n">
        <x:v>41892</x:v>
      </x:c>
      <x:c r="H70" s="108" t="n">
        <x:v>2014</x:v>
      </x:c>
      <x:c r="I70" s="50" t="str">
        <x:v>US</x:v>
      </x:c>
      <x:c r="J70" s="50" t="str">
        <x:v>B2</x:v>
      </x:c>
      <x:c r="K70" s="50" t="str">
        <x:v>US 11000495 B2</x:v>
      </x:c>
      <x:c r="L70" s="50" t="str">
        <x:v>NOVARTIS CONSUMER HEALTH SA;;GSK CONSUMER HEALTHCARE SA</x:v>
      </x:c>
      <x:c r="M70" s="50" t="str">
        <x:v>GSK CONSUMER HEALTHCARE S.A (2015-09-02);;HALEON CH SARL (2023-08-14);;NOVARTIS AG (2014-12-05);;NOVARTIS CONSUMER HEALTH INC (2014-10-02)</x:v>
      </x:c>
      <x:c r="N70" s="50" t="str">
        <x:v>Topical diclofenac sodium compositions</x:v>
      </x:c>
      <x:c r="O70" s="108" t="n">
        <x:v>0</x:v>
      </x:c>
      <x:c r="P70" s="108" t="n">
        <x:v>15</x:v>
      </x:c>
      <x:c r="Q70" s="50" t="str">
        <x:v>A61K9/0014;;A61K9/06;;A61K9/107;;A61K31/196;;A61K31/196;;A61K9/0014;;A61K9/06;;A61K9/107;;A61P19/02;;A61P29/00;;A61K9/107;;A61K31/196;;A61K47/02;;A61K47/10;;A61K47/32;;A61K47/44;;A61P29/00;;A61K31/196;;A61K9/0014;;A61K9/06;;A61K9/107;;A61K47/00;;A61K47/10</x:v>
      </x:c>
      <x:c r="R70" s="50" t="str">
        <x:v>A61K31/196;;A61K9/00;;A61K9/06;;A61K9/107;;A61K47/00;;A61K47/10</x:v>
      </x:c>
      <x:c r="S70" s="50" t="str">
        <x:v>ACTIVE</x:v>
      </x:c>
      <x:c r="T70" s="50" t="str">
        <x:v>https://lens.org/191-798-423-723-000</x:v>
      </x:c>
      <x:c r="U70" s="50" t="str">
        <x:v>197-930-835-039-532;;000-960-484-674-691;;028-190-135-374-226;;151-427-359-298-674;;038-628-458-942-773;;049-803-509-106-80X;;196-159-214-322-826;;191-798-423-723-000;;009-658-462-235-591;;025-181-400-208-218;;143-376-166-411-055;;134-656-546-685-760;;091-778-548-598-940;;124-046-494-008-088;;024-165-782-773-434</x:v>
      </x:c>
    </x:row>
    <x:row r="71">
      <x:c r="A71" s="50" t="str">
        <x:v>GSK(1).csv</x:v>
      </x:c>
      <x:c r="B71" s="50" t="str">
        <x:v>GSK PLC</x:v>
      </x:c>
      <x:c r="C71" s="50" t="str">
        <x:v>Yes</x:v>
      </x:c>
      <x:c r="D71" s="50" t="str">
        <x:v>Applicant/owner alias matched</x:v>
      </x:c>
      <x:c r="E71" s="108" t="n">
        <x:v>18</x:v>
      </x:c>
      <x:c r="F71" s="50" t="str">
        <x:v>184-003-290-980-285</x:v>
      </x:c>
      <x:c r="G71" s="113" t="n">
        <x:v>42885</x:v>
      </x:c>
      <x:c r="H71" s="108" t="n">
        <x:v>2017</x:v>
      </x:c>
      <x:c r="I71" s="50" t="str">
        <x:v>EP</x:v>
      </x:c>
      <x:c r="J71" s="50" t="str">
        <x:v>B1</x:v>
      </x:c>
      <x:c r="K71" s="50" t="str">
        <x:v>EP 3630272 B1</x:v>
      </x:c>
      <x:c r="L71" s="50" t="str">
        <x:v>GSK CONSUMER HEALTHCARE SA</x:v>
      </x:c>
      <x:c r="M71" s="50" t="str">
        <x:v>NEUROMETRIX, INC (2022-02-14);;GSK CONSUMER HEALTHCARE SARL (2021-12-08);;NEUROMETRIX, INC. (N.D.GES.D. STAATES DELAWARE, US (2021-10-26)</x:v>
      </x:c>
      <x:c r="N71" s="50" t="str">
        <x:v>APPARATUS FOR THE AUTOMATED CONTROL OF TRANSCUTANEOUS ELECTRICAL NERVE STIMULATION BASED ON CURRENT AND FORECASTED WEATHER CONDITIONS</x:v>
      </x:c>
      <x:c r="O71" s="108" t="n">
        <x:v>0</x:v>
      </x:c>
      <x:c r="P71" s="108" t="n">
        <x:v>15</x:v>
      </x:c>
      <x:c r="Q71" s="50" t="str">
        <x:v>A61N1/36021;;A61N1/0456;;A61N1/0476;;A61N1/0492;;A61N1/321;;A61N1/36034;;A61N1/36021;;A61N1/0456;;A61N1/0476;;A61N1/0484;;A61N1/0492;;A61N1/22;;A61N1/321;;A61N1/3603;;A61N1/36034</x:v>
      </x:c>
      <x:c r="R71" s="50" t="str">
        <x:v>A61N1/36;;A61N1/04</x:v>
      </x:c>
      <x:c r="S71" s="50" t="str">
        <x:v>ACTIVE</x:v>
      </x:c>
      <x:c r="T71" s="50" t="str">
        <x:v>https://lens.org/184-003-290-980-285</x:v>
      </x:c>
      <x:c r="U71" s="50" t="str">
        <x:v>087-878-009-670-302;;162-124-292-208-929;;067-361-888-381-541;;082-443-314-130-754;;184-003-290-980-285;;077-509-080-820-071;;165-605-172-732-183;;113-569-842-678-015;;146-540-352-340-001;;132-020-557-515-285;;039-222-755-032-633;;136-434-413-480-648;;186-612-399-757-075;;070-911-842-064-657;;058-046-717-744-84X</x:v>
      </x:c>
    </x:row>
    <x:row r="72">
      <x:c r="A72" s="50" t="str">
        <x:v>GSK(1).csv</x:v>
      </x:c>
      <x:c r="B72" s="50" t="str">
        <x:v>GSK PLC</x:v>
      </x:c>
      <x:c r="C72" s="50" t="str">
        <x:v>Yes</x:v>
      </x:c>
      <x:c r="D72" s="50" t="str">
        <x:v>Applicant/owner alias matched</x:v>
      </x:c>
      <x:c r="E72" s="108" t="n">
        <x:v>19</x:v>
      </x:c>
      <x:c r="F72" s="50" t="str">
        <x:v>196-653-838-468-608</x:v>
      </x:c>
      <x:c r="G72" s="113" t="n">
        <x:v>42909</x:v>
      </x:c>
      <x:c r="H72" s="108" t="n">
        <x:v>2017</x:v>
      </x:c>
      <x:c r="I72" s="50" t="str">
        <x:v>EP</x:v>
      </x:c>
      <x:c r="J72" s="50" t="str">
        <x:v>B1</x:v>
      </x:c>
      <x:c r="K72" s="50" t="str">
        <x:v>EP 3641876 B1</x:v>
      </x:c>
      <x:c r="L72" s="50" t="str">
        <x:v>GSK CONSUMER HEALTHCARE SA</x:v>
      </x:c>
      <x:c r="M72" s="50" t="str">
        <x:v>NEUROMETRIX, INC (2022-02-14);;GSK CONSUMER HEALTHCARE SARL (2021-12-08);;NEUROMETRIX, INC. (N.D.GES.D. STAATES DELAWARE, US (2021-10-26)</x:v>
      </x:c>
      <x:c r="N72" s="50" t="str">
        <x:v>APPARATUS FOR BUTTON-FREE CONTROL OF A WEARABLE TRANSCUTANEOUS ELECTRICAL NERVE STIMULATOR USING INTERACTIVE GESTURES AND OTHER MEANS</x:v>
      </x:c>
      <x:c r="O72" s="108" t="n">
        <x:v>0</x:v>
      </x:c>
      <x:c r="P72" s="108" t="n">
        <x:v>20</x:v>
      </x:c>
      <x:c r="Q72" s="50" t="str">
        <x:v>A61N1/36021;;A61B5/1118;;A61B5/1123;;A61B5/681;;A61B5/6828;;A61B5/7455;;A61B5/7475;;A61B2560/0276;;A61B2562/0219;;A61N1/0456;;A61N1/0492;;A61N1/08;;A61N1/36031;;G06F1/3231;;G06F3/017;;G06F3/0346;;G06F2200/1636;;Y02D10/00;;A61N1/36021;;A61B5/11;;A61B5/1118;;A61B5/1123;;A61B5/681;;A61B5/6828;;A61B5/7455;;A61B5/7475;;A61B2560/0276;;A61B2562/0219;;A61N1/0456;;A61N1/0492;;A61N1/08;;A61N1/36031;;A61N2001/083;;G06F1/163;;G06F1/3231;;G06F3/015;;G06F3/017;;G06F3/0346</x:v>
      </x:c>
      <x:c r="R72" s="50" t="str">
        <x:v>A61N1/36</x:v>
      </x:c>
      <x:c r="S72" s="50" t="str">
        <x:v>ACTIVE</x:v>
      </x:c>
      <x:c r="T72" s="50" t="str">
        <x:v>https://lens.org/196-653-838-468-608</x:v>
      </x:c>
      <x:c r="U72" s="50" t="str">
        <x:v>062-087-460-417-75X;;083-306-387-953-714;;101-569-289-046-577;;124-087-104-828-760;;169-790-435-841-676;;024-386-757-931-444;;069-159-030-615-849;;015-566-811-470-485;;170-160-292-893-282;;167-250-222-129-132;;061-824-282-751-106;;061-196-282-194-886;;119-961-096-179-226;;196-653-838-468-608;;106-562-616-090-461;;066-313-563-631-183;;168-933-233-855-788;;108-558-952-175-422;;094-828-284-264-737;;168-863-868-964-020</x:v>
      </x:c>
    </x:row>
    <x:row r="73">
      <x:c r="A73" s="50" t="str">
        <x:v>GSK(1).csv</x:v>
      </x:c>
      <x:c r="B73" s="50" t="str">
        <x:v>GSK PLC</x:v>
      </x:c>
      <x:c r="C73" s="50" t="str">
        <x:v>Yes</x:v>
      </x:c>
      <x:c r="D73" s="50" t="str">
        <x:v>Applicant/owner alias matched</x:v>
      </x:c>
      <x:c r="E73" s="108" t="n">
        <x:v>20</x:v>
      </x:c>
      <x:c r="F73" s="50" t="str">
        <x:v>065-577-656-172-441</x:v>
      </x:c>
      <x:c r="G73" s="113" t="n">
        <x:v>41362</x:v>
      </x:c>
      <x:c r="H73" s="108" t="n">
        <x:v>2013</x:v>
      </x:c>
      <x:c r="I73" s="50" t="str">
        <x:v>EP</x:v>
      </x:c>
      <x:c r="J73" s="50" t="str">
        <x:v>B1</x:v>
      </x:c>
      <x:c r="K73" s="50" t="str">
        <x:v>EP 2978488 B1</x:v>
      </x:c>
      <x:c r="L73" s="50" t="str">
        <x:v>GSK CONSUMER HEALTHCARE SA</x:v>
      </x:c>
      <x:c r="M73" s="50" t="str">
        <x:v>GSK CONSUMER HEALTHCARE S.A. (2018-12-12);;NEUROMETRIX, INC. (2022-05-12);;GSK CONSUMER HEALTHCARE SARL (2021-12-08);;NEUROMETRIX, INC. (N.D.GES.D. STAATES DELAWARE, US (2021-10-26)</x:v>
      </x:c>
      <x:c r="N73" s="50" t="str">
        <x:v>DETECTING CUTANEOUS ELECTRODE PEELING USING ELECTRODE-SKIN IMPEDANCE</x:v>
      </x:c>
      <x:c r="O73" s="108" t="n">
        <x:v>0</x:v>
      </x:c>
      <x:c r="P73" s="108" t="n">
        <x:v>16</x:v>
      </x:c>
      <x:c r="Q73" s="50" t="str">
        <x:v>A61B5/0531;;A61B5/486;;A61B5/6828;;A61B2560/0276;;A61N1/0456;;A61N1/0492;;A61N1/36021;;A61N1/3603;;A61B5/0531;;A61B5/486;;A61B5/6828;;A61B2560/0276;;A61N1/0456;;A61N1/0492;;A61N1/36021;;A61N1/3603</x:v>
      </x:c>
      <x:c r="R73" s="50" t="str">
        <x:v>A61N1/08;;A61B5/00;;A61B5/053;;A61N1/04;;A61N1/36</x:v>
      </x:c>
      <x:c r="S73" s="50" t="str">
        <x:v>ACTIVE</x:v>
      </x:c>
      <x:c r="T73" s="50" t="str">
        <x:v>https://lens.org/065-577-656-172-441</x:v>
      </x:c>
      <x:c r="U73" s="50" t="str">
        <x:v>140-227-246-032-348;;182-804-553-024-277;;179-493-520-384-117;;128-001-238-635-134;;141-618-841-125-180;;128-291-247-386-692;;189-470-250-270-689;;156-496-083-091-947;;065-577-656-172-441;;049-391-701-665-451;;104-342-674-686-450;;062-097-044-744-523;;113-145-072-896-614;;197-053-125-779-470;;082-079-597-055-038;;132-951-720-490-790</x:v>
      </x:c>
    </x:row>
    <x:row r="74">
      <x:c r="A74" s="50" t="str">
        <x:v>GSK(1).csv</x:v>
      </x:c>
      <x:c r="B74" s="50" t="str">
        <x:v>GSK PLC</x:v>
      </x:c>
      <x:c r="C74" s="50" t="str">
        <x:v>Yes</x:v>
      </x:c>
      <x:c r="D74" s="50" t="str">
        <x:v>Applicant/owner alias matched</x:v>
      </x:c>
      <x:c r="E74" s="108" t="n">
        <x:v>21</x:v>
      </x:c>
      <x:c r="F74" s="50" t="str">
        <x:v>068-639-909-030-813</x:v>
      </x:c>
      <x:c r="G74" s="113" t="n">
        <x:v>43412</x:v>
      </x:c>
      <x:c r="H74" s="108" t="n">
        <x:v>2018</x:v>
      </x:c>
      <x:c r="I74" s="50" t="str">
        <x:v>US</x:v>
      </x:c>
      <x:c r="J74" s="50" t="str">
        <x:v>S</x:v>
      </x:c>
      <x:c r="K74" s="50" t="str">
        <x:v>US D0895789 S</x:v>
      </x:c>
      <x:c r="L74" s="50" t="str">
        <x:v>GSK CONSUMER HEALTHCARE SA</x:v>
      </x:c>
      <x:c r="M74" s="50" t="str">
        <x:v>GSK CONSUMER HEALTHCARE S.A (2019-03-04);;HALEON CH SARL (2023-08-14)</x:v>
      </x:c>
      <x:c r="N74" s="50" t="str">
        <x:v>Nasal spray device</x:v>
      </x:c>
      <x:c r="O74" s="108" t="n">
        <x:v>9</x:v>
      </x:c>
      <x:c r="P74" s="108" t="n">
        <x:v>1</x:v>
      </x:c>
      <x:c r="Q74" s="50" t="str"/>
      <x:c r="R74" s="50" t="str"/>
      <x:c r="S74" s="50" t="str">
        <x:v>ACTIVE</x:v>
      </x:c>
      <x:c r="T74" s="50" t="str">
        <x:v>https://lens.org/068-639-909-030-813</x:v>
      </x:c>
      <x:c r="U74" s="50" t="str">
        <x:v>068-639-909-030-813</x:v>
      </x:c>
    </x:row>
    <x:row r="75">
      <x:c r="A75" s="50" t="str">
        <x:v>GSK(1).csv</x:v>
      </x:c>
      <x:c r="B75" s="50" t="str">
        <x:v>GSK PLC</x:v>
      </x:c>
      <x:c r="C75" s="50" t="str">
        <x:v>Yes</x:v>
      </x:c>
      <x:c r="D75" s="50" t="str">
        <x:v>Applicant/owner alias matched</x:v>
      </x:c>
      <x:c r="E75" s="108" t="n">
        <x:v>22</x:v>
      </x:c>
      <x:c r="F75" s="50" t="str">
        <x:v>056-657-722-511-688</x:v>
      </x:c>
      <x:c r="G75" s="113" t="n">
        <x:v>42685</x:v>
      </x:c>
      <x:c r="H75" s="108" t="n">
        <x:v>2016</x:v>
      </x:c>
      <x:c r="I75" s="50" t="str">
        <x:v>EP</x:v>
      </x:c>
      <x:c r="J75" s="50" t="str">
        <x:v>A4</x:v>
      </x:c>
      <x:c r="K75" s="50" t="str">
        <x:v>EP 3537955 A4</x:v>
      </x:c>
      <x:c r="L75" s="50" t="str">
        <x:v>GSK CONSUMER HEALTHCARE SA</x:v>
      </x:c>
      <x:c r="M75" s="50" t="str">
        <x:v>NEUROMETRIX, INC. (2022-01-19);;GSK CONSUMER HEALTHCARE SARL (2021-12-08)</x:v>
      </x:c>
      <x:c r="N75" s="50" t="str">
        <x:v>A TENS DEVICE FOR ACTIVITY MONITORING, GAIT ANALYSIS, AND BALANCE ASSESSMENT</x:v>
      </x:c>
      <x:c r="O75" s="108" t="n">
        <x:v>0</x:v>
      </x:c>
      <x:c r="P75" s="108" t="n">
        <x:v>14</x:v>
      </x:c>
      <x:c r="Q75" s="50" t="str">
        <x:v>A61B5/112;;A61B5/1106;;A61B5/1118;;A61B5/4023;;A61B5/4836;;A61B5/6828;;A61B5/6844;;A61B2562/0219;;A61N1/025;;A61N1/0456;;A61N1/0484;;A61N1/36021;;A61N1/36031;;A61N1/36034;;A61B5/112;;A61B5/1038;;A61B5/1118;;A61B5/4023;;A61B5/6828;;A61B5/6885;;A61B2562/0219;;A61N1/025;;A61N1/0456;;A61N1/0484;;A61N1/36021;;A61N1/36031;;A61N1/36034</x:v>
      </x:c>
      <x:c r="R75" s="50" t="str">
        <x:v>A61B5/00;;A61B5/11;;A61N1/02;;A61N1/04;;A61N1/32;;A61N1/36</x:v>
      </x:c>
      <x:c r="S75" s="50" t="str">
        <x:v>PENDING</x:v>
      </x:c>
      <x:c r="T75" s="50" t="str">
        <x:v>https://lens.org/056-657-722-511-688</x:v>
      </x:c>
      <x:c r="U75" s="50" t="str">
        <x:v>042-539-329-609-392;;046-760-767-841-771;;126-897-937-963-067;;119-182-669-922-396;;166-263-025-138-298;;056-657-722-511-688;;122-260-493-441-781;;160-467-896-246-514;;037-937-307-500-057;;181-704-967-554-388;;156-006-605-506-966;;135-811-248-806-636;;156-997-631-762-197;;067-247-138-401-09X</x:v>
      </x:c>
    </x:row>
    <x:row r="76">
      <x:c r="A76" s="50" t="str">
        <x:v>GSK(1).csv</x:v>
      </x:c>
      <x:c r="B76" s="50" t="str">
        <x:v>GSK PLC</x:v>
      </x:c>
      <x:c r="C76" s="50" t="str">
        <x:v>Yes</x:v>
      </x:c>
      <x:c r="D76" s="50" t="str">
        <x:v>Applicant/owner alias matched</x:v>
      </x:c>
      <x:c r="E76" s="108" t="n">
        <x:v>23</x:v>
      </x:c>
      <x:c r="F76" s="50" t="str">
        <x:v>087-793-438-666-341</x:v>
      </x:c>
      <x:c r="G76" s="113" t="n">
        <x:v>40862</x:v>
      </x:c>
      <x:c r="H76" s="108" t="n">
        <x:v>2011</x:v>
      </x:c>
      <x:c r="I76" s="50" t="str">
        <x:v>AU</x:v>
      </x:c>
      <x:c r="J76" s="50" t="str">
        <x:v>B2</x:v>
      </x:c>
      <x:c r="K76" s="50" t="str">
        <x:v>AU 2017/268561 B2</x:v>
      </x:c>
      <x:c r="L76" s="50" t="str">
        <x:v>GSK CONSUMER HEALTHCARE SA</x:v>
      </x:c>
      <x:c r="M76" s="50" t="str">
        <x:v>NOVARTIS CONSUMER HEALTH S.A. (2018-08-23);;GSK CONSUMER HEALTHCARE S.A. (2018-09-13)</x:v>
      </x:c>
      <x:c r="N76" s="50" t="str">
        <x:v>APPARATUS AND METHOD FOR RELIEVING PAIN USING TRANSCUTANEOUS ELECTRICAL NERVE STIMULATION</x:v>
      </x:c>
      <x:c r="O76" s="108" t="n">
        <x:v>0</x:v>
      </x:c>
      <x:c r="P76" s="108" t="n">
        <x:v>32</x:v>
      </x:c>
      <x:c r="Q76" s="50" t="str">
        <x:v>A61N1/0456;;A61N1/0476;;A61N1/0492;;A61N1/321;;A61N1/36014;;A61N1/36021;;A61N1/37247;;A61N1/0492;;A61N1/321;;A61N1/0476;;A61N1/0456;;A61N1/36021;;A61N1/36031;;A61N1/36034;;A61N1/36021;;A61N1/3603;;A61N1/0456;;A61N1/0476;;A61N1/0492;;A61N1/321;;A61N1/0492;;A61N1/321;;A61N1/36031;;A61N1/36034;;A61N1/36014;;A61N1/0456;;A61N1/36021;;A61N1/0476;;A61N1/37247</x:v>
      </x:c>
      <x:c r="R76" s="50" t="str">
        <x:v>A61N1/26</x:v>
      </x:c>
      <x:c r="S76" s="50" t="str">
        <x:v>INACTIVE</x:v>
      </x:c>
      <x:c r="T76" s="50" t="str">
        <x:v>https://lens.org/087-793-438-666-341</x:v>
      </x:c>
      <x:c r="U76" s="50" t="str">
        <x:v>181-245-306-073-907;;135-587-567-175-25X;;116-545-920-876-168;;034-647-558-967-431;;029-026-484-867-872;;041-773-106-924-546;;063-060-426-715-450;;024-677-143-785-614;;114-435-167-281-884;;092-776-060-540-064;;195-636-829-104-414;;173-171-580-239-667;;127-696-427-553-055;;060-093-722-176-887;;072-577-875-312-153;;087-560-462-765-676;;151-005-438-988-956;;078-626-544-651-501;;157-482-265-707-131;;135-033-695-389-063;;050-995-785-603-006;;022-590-823-896-268;;087-793-438-666-341;;123-306-079-464-205;;159-861-045-354-197;;069-752-969-092-232;;107-637-881-314-681;;149-998-332-104-259;;186-683-991-796-637;;075-088-948-273-397;;194-312-214-735-941;;003-011-900-611-214</x:v>
      </x:c>
    </x:row>
    <x:row r="77">
      <x:c r="A77" s="50" t="str">
        <x:v>GSK(1).csv</x:v>
      </x:c>
      <x:c r="B77" s="50" t="str">
        <x:v>GSK PLC</x:v>
      </x:c>
      <x:c r="C77" s="50" t="str">
        <x:v>Yes</x:v>
      </x:c>
      <x:c r="D77" s="50" t="str">
        <x:v>Applicant/owner alias matched</x:v>
      </x:c>
      <x:c r="E77" s="108" t="n">
        <x:v>24</x:v>
      </x:c>
      <x:c r="F77" s="50" t="str">
        <x:v>197-518-950-943-784</x:v>
      </x:c>
      <x:c r="G77" s="113" t="n">
        <x:v>42012</x:v>
      </x:c>
      <x:c r="H77" s="108" t="n">
        <x:v>2015</x:v>
      </x:c>
      <x:c r="I77" s="50" t="str">
        <x:v>EP</x:v>
      </x:c>
      <x:c r="J77" s="50" t="str">
        <x:v>A4</x:v>
      </x:c>
      <x:c r="K77" s="50" t="str">
        <x:v>EP 3242715 A4</x:v>
      </x:c>
      <x:c r="L77" s="50" t="str">
        <x:v>NEUROMETRIX INC</x:v>
      </x:c>
      <x:c r="M77" s="50" t="str">
        <x:v>GSK CONSUMER HEALTHCARE S.A. (2019-01-02)</x:v>
      </x:c>
      <x:c r="N77" s="50" t="str">
        <x:v>ENHANCED TRANSCUTANEOUS ELECTRICAL NERVE STIMULATOR WITH AUTOMATIC DETECTION OF LEG ORIENTATION AND MOTION FOR ENHANCED SLEEP ANALYSIS</x:v>
      </x:c>
      <x:c r="O77" s="108" t="n">
        <x:v>0</x:v>
      </x:c>
      <x:c r="P77" s="108" t="n">
        <x:v>7</x:v>
      </x:c>
      <x:c r="Q77" s="50" t="str">
        <x:v>A61N1/36021;;A61B5/1114;;A61B5/1118;;A61B5/4815;;A61B5/6828;;A61N1/0456;;A61N1/0484;;A61N1/36031</x:v>
      </x:c>
      <x:c r="R77" s="50" t="str">
        <x:v>A61N1/36;;A61B5/00;;A61B5/11</x:v>
      </x:c>
      <x:c r="S77" s="50" t="str">
        <x:v>DISCONTINUED</x:v>
      </x:c>
      <x:c r="T77" s="50" t="str">
        <x:v>https://lens.org/197-518-950-943-784</x:v>
      </x:c>
      <x:c r="U77" s="50" t="str">
        <x:v>131-771-599-207-396;;138-334-527-178-169;;177-881-256-769-262;;044-728-206-579-221;;086-768-741-869-554;;041-928-453-779-148;;197-518-950-943-784</x:v>
      </x:c>
    </x:row>
    <x:row r="78">
      <x:c r="A78" s="50" t="str">
        <x:v>GSK(1).csv</x:v>
      </x:c>
      <x:c r="B78" s="50" t="str">
        <x:v>GSK PLC</x:v>
      </x:c>
      <x:c r="C78" s="50" t="str">
        <x:v>Yes</x:v>
      </x:c>
      <x:c r="D78" s="50" t="str">
        <x:v>Applicant/owner alias matched</x:v>
      </x:c>
      <x:c r="E78" s="108" t="n">
        <x:v>25</x:v>
      </x:c>
      <x:c r="F78" s="50" t="str">
        <x:v>193-974-820-679-501</x:v>
      </x:c>
      <x:c r="G78" s="113" t="n">
        <x:v>42472</x:v>
      </x:c>
      <x:c r="H78" s="108" t="n">
        <x:v>2016</x:v>
      </x:c>
      <x:c r="I78" s="50" t="str">
        <x:v>US</x:v>
      </x:c>
      <x:c r="J78" s="50" t="str">
        <x:v>S</x:v>
      </x:c>
      <x:c r="K78" s="50" t="str">
        <x:v>US D0827434 S</x:v>
      </x:c>
      <x:c r="L78" s="50" t="str">
        <x:v>NOVARTIS CONSUMER HEALTH SA;;NOVARTIS CONSUMER HEALTH SA</x:v>
      </x:c>
      <x:c r="M78" s="50" t="str">
        <x:v>GSK CONSUMER HEALTHCARE S.A (2016-11-21);;HALEON CH SARL (2023-08-14)</x:v>
      </x:c>
      <x:c r="N78" s="50" t="str">
        <x:v>Cap</x:v>
      </x:c>
      <x:c r="O78" s="108" t="n">
        <x:v>13</x:v>
      </x:c>
      <x:c r="P78" s="108" t="n">
        <x:v>4</x:v>
      </x:c>
      <x:c r="Q78" s="50" t="str"/>
      <x:c r="R78" s="50" t="str"/>
      <x:c r="S78" s="50" t="str">
        <x:v>ACTIVE</x:v>
      </x:c>
      <x:c r="T78" s="50" t="str">
        <x:v>https://lens.org/193-974-820-679-501</x:v>
      </x:c>
      <x:c r="U78" s="50" t="str">
        <x:v>069-002-221-656-349;;123-500-499-200-31X;;074-072-069-446-906;;193-974-820-679-501</x:v>
      </x:c>
    </x:row>
    <x:row r="79">
      <x:c r="A79" s="50" t="str">
        <x:v>GSK(1).csv</x:v>
      </x:c>
      <x:c r="B79" s="50" t="str">
        <x:v>GSK PLC</x:v>
      </x:c>
      <x:c r="C79" s="50" t="str">
        <x:v>Yes</x:v>
      </x:c>
      <x:c r="D79" s="50" t="str">
        <x:v>Applicant/owner alias matched</x:v>
      </x:c>
      <x:c r="E79" s="108" t="n">
        <x:v>26</x:v>
      </x:c>
      <x:c r="F79" s="50" t="str">
        <x:v>080-857-488-687-832</x:v>
      </x:c>
      <x:c r="G79" s="113" t="n">
        <x:v>42472</x:v>
      </x:c>
      <x:c r="H79" s="108" t="n">
        <x:v>2016</x:v>
      </x:c>
      <x:c r="I79" s="50" t="str">
        <x:v>US</x:v>
      </x:c>
      <x:c r="J79" s="50" t="str">
        <x:v>S</x:v>
      </x:c>
      <x:c r="K79" s="50" t="str">
        <x:v>US D0827433 S</x:v>
      </x:c>
      <x:c r="L79" s="50" t="str">
        <x:v>NOVARTIS CONSUMER HEALTH SA</x:v>
      </x:c>
      <x:c r="M79" s="50" t="str">
        <x:v>GSK CONSUMER HEALTHCARE S.A (2016-11-21);;HALEON CH SARL (2023-08-14)</x:v>
      </x:c>
      <x:c r="N79" s="50" t="str">
        <x:v>Cap</x:v>
      </x:c>
      <x:c r="O79" s="108" t="n">
        <x:v>5</x:v>
      </x:c>
      <x:c r="P79" s="108" t="n">
        <x:v>4</x:v>
      </x:c>
      <x:c r="Q79" s="50" t="str"/>
      <x:c r="R79" s="50" t="str"/>
      <x:c r="S79" s="50" t="str">
        <x:v>ACTIVE</x:v>
      </x:c>
      <x:c r="T79" s="50" t="str">
        <x:v>https://lens.org/080-857-488-687-832</x:v>
      </x:c>
      <x:c r="U79" s="50" t="str">
        <x:v>163-033-179-522-089;;158-976-088-452-794;;019-216-050-806-743;;080-857-488-687-832</x:v>
      </x:c>
    </x:row>
    <x:row r="80">
      <x:c r="A80" s="50" t="str">
        <x:v>GSK(1).csv</x:v>
      </x:c>
      <x:c r="B80" s="50" t="str">
        <x:v>GSK PLC</x:v>
      </x:c>
      <x:c r="C80" s="50" t="str">
        <x:v>Yes</x:v>
      </x:c>
      <x:c r="D80" s="50" t="str">
        <x:v>Applicant/owner alias matched</x:v>
      </x:c>
      <x:c r="E80" s="108" t="n">
        <x:v>27</x:v>
      </x:c>
      <x:c r="F80" s="50" t="str">
        <x:v>032-615-746-355-169</x:v>
      </x:c>
      <x:c r="G80" s="113" t="n">
        <x:v>41437</x:v>
      </x:c>
      <x:c r="H80" s="108" t="n">
        <x:v>2013</x:v>
      </x:c>
      <x:c r="I80" s="50" t="str">
        <x:v>US</x:v>
      </x:c>
      <x:c r="J80" s="50" t="str">
        <x:v>S</x:v>
      </x:c>
      <x:c r="K80" s="50" t="str">
        <x:v>US D0764923 S</x:v>
      </x:c>
      <x:c r="L80" s="50" t="str">
        <x:v>NOVARTIS CONSUMER HEALTH SA;;NOVARTIS CONSUMER HEALTHCARE SA</x:v>
      </x:c>
      <x:c r="M80" s="50" t="str">
        <x:v>GSK CONSUMER HEALTHCARE S.A (2018-07-11);;HALEON CH SARL (2023-08-14);;NOVARTIS AG (2013-12-09);;NOVARTIS CONSUMER HEALTHCARE SA (2016-02-22);;NOVARTIS CONSUMER HEALTH INC (2013-12-03)</x:v>
      </x:c>
      <x:c r="N80" s="50" t="str">
        <x:v>Bottle for a dietary supplement</x:v>
      </x:c>
      <x:c r="O80" s="108" t="n">
        <x:v>8</x:v>
      </x:c>
      <x:c r="P80" s="108" t="n">
        <x:v>3</x:v>
      </x:c>
      <x:c r="Q80" s="50" t="str"/>
      <x:c r="R80" s="50" t="str"/>
      <x:c r="S80" s="50" t="str">
        <x:v>ACTIVE</x:v>
      </x:c>
      <x:c r="T80" s="50" t="str">
        <x:v>https://lens.org/032-615-746-355-169</x:v>
      </x:c>
      <x:c r="U80" s="50" t="str">
        <x:v>032-615-746-355-169;;082-028-279-973-570;;134-763-089-118-94X</x:v>
      </x:c>
    </x:row>
    <x:row r="81">
      <x:c r="A81" s="50" t="str">
        <x:v>GSK(1).csv</x:v>
      </x:c>
      <x:c r="B81" s="50" t="str">
        <x:v>GSK PLC</x:v>
      </x:c>
      <x:c r="C81" s="50" t="str">
        <x:v>Yes</x:v>
      </x:c>
      <x:c r="D81" s="50" t="str">
        <x:v>Applicant/owner alias matched</x:v>
      </x:c>
      <x:c r="E81" s="108" t="n">
        <x:v>28</x:v>
      </x:c>
      <x:c r="F81" s="50" t="str">
        <x:v>039-099-309-487-24X</x:v>
      </x:c>
      <x:c r="G81" s="113" t="n">
        <x:v>41437</x:v>
      </x:c>
      <x:c r="H81" s="108" t="n">
        <x:v>2013</x:v>
      </x:c>
      <x:c r="I81" s="50" t="str">
        <x:v>US</x:v>
      </x:c>
      <x:c r="J81" s="50" t="str">
        <x:v>S</x:v>
      </x:c>
      <x:c r="K81" s="50" t="str">
        <x:v>US D0764301 S</x:v>
      </x:c>
      <x:c r="L81" s="50" t="str">
        <x:v>NOVARTIS CONSUMER HEALTH SA;;NOVARTIS CONSUMER HEALTHCARE S A</x:v>
      </x:c>
      <x:c r="M81" s="50" t="str">
        <x:v>GSK CONSUMER HEALTHCARE S.A (2018-07-11);;HALEON CH SARL (2023-08-14);;NOVARTIS AG (2013-12-09);;NOVARTIS CONSUMER HEALTHCARE SA (2016-02-22);;NOVARTIS CONSUMER HEALTH INC (2013-12-03)</x:v>
      </x:c>
      <x:c r="N81" s="50" t="str">
        <x:v>Bottle for a dietary supplement</x:v>
      </x:c>
      <x:c r="O81" s="108" t="n">
        <x:v>6</x:v>
      </x:c>
      <x:c r="P81" s="108" t="n">
        <x:v>3</x:v>
      </x:c>
      <x:c r="Q81" s="50" t="str"/>
      <x:c r="R81" s="50" t="str"/>
      <x:c r="S81" s="50" t="str">
        <x:v>ACTIVE</x:v>
      </x:c>
      <x:c r="T81" s="50" t="str">
        <x:v>https://lens.org/039-099-309-487-24X</x:v>
      </x:c>
      <x:c r="U81" s="50" t="str">
        <x:v>072-852-806-913-557;;039-099-309-487-24X;;185-802-258-615-066</x:v>
      </x:c>
    </x:row>
    <x:row r="82">
      <x:c r="A82" s="50" t="str">
        <x:v>GSK(1).csv</x:v>
      </x:c>
      <x:c r="B82" s="50" t="str">
        <x:v>GSK PLC</x:v>
      </x:c>
      <x:c r="C82" s="50" t="str">
        <x:v>Yes</x:v>
      </x:c>
      <x:c r="D82" s="50" t="str">
        <x:v>Applicant/owner alias matched</x:v>
      </x:c>
      <x:c r="E82" s="108" t="n">
        <x:v>29</x:v>
      </x:c>
      <x:c r="F82" s="50" t="str">
        <x:v>106-421-712-979-026</x:v>
      </x:c>
      <x:c r="G82" s="113" t="n">
        <x:v>41348</x:v>
      </x:c>
      <x:c r="H82" s="108" t="n">
        <x:v>2013</x:v>
      </x:c>
      <x:c r="I82" s="50" t="str">
        <x:v>US</x:v>
      </x:c>
      <x:c r="J82" s="50" t="str">
        <x:v>S</x:v>
      </x:c>
      <x:c r="K82" s="50" t="str">
        <x:v>US D0753834 S</x:v>
      </x:c>
      <x:c r="L82" s="50" t="str">
        <x:v>HUTCHISON WILLIAM;;MUNN CARYL G;;NOVARTIS CONSUMER HEALTHCARE SA</x:v>
      </x:c>
      <x:c r="M82" s="50" t="str">
        <x:v>GSK CONSUMER HEALTHCARE S.A (2018-07-11);;HALEON CH SARL (2023-08-14);;NOVARTIS AG (2013-07-09);;NOVARTIS CONSUMER HEALTHCARE SA (2016-02-22);;NOVARTIS CONSUMER HEALTH INC (2013-07-08)</x:v>
      </x:c>
      <x:c r="N82" s="50" t="str">
        <x:v>Dosing card for a topical preparation</x:v>
      </x:c>
      <x:c r="O82" s="108" t="n">
        <x:v>2</x:v>
      </x:c>
      <x:c r="P82" s="108" t="n">
        <x:v>1</x:v>
      </x:c>
      <x:c r="Q82" s="50" t="str"/>
      <x:c r="R82" s="50" t="str"/>
      <x:c r="S82" s="50" t="str">
        <x:v>ACTIVE</x:v>
      </x:c>
      <x:c r="T82" s="50" t="str">
        <x:v>https://lens.org/106-421-712-979-026</x:v>
      </x:c>
      <x:c r="U82" s="50" t="str">
        <x:v>106-421-712-979-026</x:v>
      </x:c>
    </x:row>
    <x:row r="83">
      <x:c r="A83" s="50" t="str">
        <x:v>GSK(1).csv</x:v>
      </x:c>
      <x:c r="B83" s="50" t="str">
        <x:v>GSK PLC</x:v>
      </x:c>
      <x:c r="C83" s="50" t="str">
        <x:v>Yes</x:v>
      </x:c>
      <x:c r="D83" s="50" t="str">
        <x:v>Applicant/owner alias matched</x:v>
      </x:c>
      <x:c r="E83" s="108" t="n">
        <x:v>30</x:v>
      </x:c>
      <x:c r="F83" s="50" t="str">
        <x:v>119-842-469-934-06X</x:v>
      </x:c>
      <x:c r="G83" s="113" t="n">
        <x:v>41348</x:v>
      </x:c>
      <x:c r="H83" s="108" t="n">
        <x:v>2013</x:v>
      </x:c>
      <x:c r="I83" s="50" t="str">
        <x:v>US</x:v>
      </x:c>
      <x:c r="J83" s="50" t="str">
        <x:v>S</x:v>
      </x:c>
      <x:c r="K83" s="50" t="str">
        <x:v>US D0748809 S</x:v>
      </x:c>
      <x:c r="L83" s="50" t="str">
        <x:v>NOVARTIS AG</x:v>
      </x:c>
      <x:c r="M83" s="50" t="str">
        <x:v>GSK CONSUMER HEALTHCARE S.A (2019-12-16);;HALEON CH SARL (2023-08-14);;NOVARTIS AG (2013-07-09);;NOVARTIS CONSUMER HEALTH INC (2013-08-07)</x:v>
      </x:c>
      <x:c r="N83" s="50" t="str">
        <x:v>Dosing card for a topical preparation</x:v>
      </x:c>
      <x:c r="O83" s="108" t="n">
        <x:v>2</x:v>
      </x:c>
      <x:c r="P83" s="108" t="n">
        <x:v>1</x:v>
      </x:c>
      <x:c r="Q83" s="50" t="str"/>
      <x:c r="R83" s="50" t="str"/>
      <x:c r="S83" s="50" t="str">
        <x:v>ACTIVE</x:v>
      </x:c>
      <x:c r="T83" s="50" t="str">
        <x:v>https://lens.org/119-842-469-934-06X</x:v>
      </x:c>
      <x:c r="U83" s="50" t="str">
        <x:v>119-842-469-934-06X</x:v>
      </x:c>
    </x:row>
    <x:row r="84">
      <x:c r="A84" s="50" t="str">
        <x:v>GSK(1).csv</x:v>
      </x:c>
      <x:c r="B84" s="50" t="str">
        <x:v>GSK PLC</x:v>
      </x:c>
      <x:c r="C84" s="50" t="str">
        <x:v>Yes</x:v>
      </x:c>
      <x:c r="D84" s="50" t="str">
        <x:v>Applicant/owner alias matched</x:v>
      </x:c>
      <x:c r="E84" s="108" t="n">
        <x:v>31</x:v>
      </x:c>
      <x:c r="F84" s="50" t="str">
        <x:v>095-539-513-846-139</x:v>
      </x:c>
      <x:c r="G84" s="113" t="n">
        <x:v>41596</x:v>
      </x:c>
      <x:c r="H84" s="108" t="n">
        <x:v>2013</x:v>
      </x:c>
      <x:c r="I84" s="50" t="str">
        <x:v>US</x:v>
      </x:c>
      <x:c r="J84" s="50" t="str">
        <x:v>S</x:v>
      </x:c>
      <x:c r="K84" s="50" t="str">
        <x:v>US D0744826 S</x:v>
      </x:c>
      <x:c r="L84" s="50" t="str">
        <x:v>CSP TECHNOLOGIES INC;;NOVARTIS AG</x:v>
      </x:c>
      <x:c r="M84" s="50" t="str">
        <x:v>NOVARTIS CONSUMER HEALTH S.A (2014-05-12);;GSK CONSUMER HEALTHCARE S.A (2019-12-16);;HALEON CH SARL (2023-08-14);;NOVARTIS AG (2014-05-12);;CSP TECHNOLOGIES INC (2014-09-11)</x:v>
      </x:c>
      <x:c r="N84" s="50" t="str">
        <x:v>Container for storage</x:v>
      </x:c>
      <x:c r="O84" s="108" t="n">
        <x:v>19</x:v>
      </x:c>
      <x:c r="P84" s="108" t="n">
        <x:v>3</x:v>
      </x:c>
      <x:c r="Q84" s="50" t="str"/>
      <x:c r="R84" s="50" t="str"/>
      <x:c r="S84" s="50" t="str">
        <x:v>ACTIVE</x:v>
      </x:c>
      <x:c r="T84" s="50" t="str">
        <x:v>https://lens.org/095-539-513-846-139</x:v>
      </x:c>
      <x:c r="U84" s="50" t="str">
        <x:v>057-307-883-590-643;;095-539-513-846-139;;051-005-590-953-592</x:v>
      </x:c>
    </x:row>
    <x:row r="85">
      <x:c r="A85" s="50" t="str">
        <x:v>Ipsen SA.csv</x:v>
      </x:c>
      <x:c r="B85" s="50" t="str">
        <x:v>Ipsen SA</x:v>
      </x:c>
      <x:c r="C85" s="50" t="str">
        <x:v>Yes</x:v>
      </x:c>
      <x:c r="D85" s="50" t="str">
        <x:v>Applicant/owner alias matched</x:v>
      </x:c>
      <x:c r="E85" s="108" t="n">
        <x:v>2</x:v>
      </x:c>
      <x:c r="F85" s="50" t="str">
        <x:v>040-599-431-797-248</x:v>
      </x:c>
      <x:c r="G85" s="113" t="n">
        <x:v>43623</x:v>
      </x:c>
      <x:c r="H85" s="108" t="n">
        <x:v>2019</x:v>
      </x:c>
      <x:c r="I85" s="50" t="str">
        <x:v>AU</x:v>
      </x:c>
      <x:c r="J85" s="50" t="str">
        <x:v>B2</x:v>
      </x:c>
      <x:c r="K85" s="50" t="str">
        <x:v>AU 2020/287269 B2</x:v>
      </x:c>
      <x:c r="L85" s="50" t="str">
        <x:v>IPSEN BIOPHARM LTD</x:v>
      </x:c>
      <x:c r="M85" s="50" t="str">
        <x:v>IPSEN BIOPHARM LIMITED (2022-07-14)</x:v>
      </x:c>
      <x:c r="N85" s="50" t="str">
        <x:v>Genetically engineered cells sensitive for clostridial neurotoxins</x:v>
      </x:c>
      <x:c r="O85" s="108" t="n">
        <x:v>0</x:v>
      </x:c>
      <x:c r="P85" s="108" t="n">
        <x:v>14</x:v>
      </x:c>
      <x:c r="Q85" s="50" t="str">
        <x:v>C12N5/0618;;C12N5/0693;;C07K14/33;;G01N33/5014;;C12N2510/02;;G01N2333/33;;C12N5/0693;;C12N5/0618;;C12N2510/00;;G01N33/5014;;G01N2333/33;;Y02A50/30;;C12N5/0693;;C12N5/0618;;C12N15/85;;C07K14/33;;G01N33/5014;;G01N2333/33;;C12N2510/00;;C12N5/0618;;C12N5/0693;;C12N15/85;;C12N2510/00</x:v>
      </x:c>
      <x:c r="R85" s="50" t="str">
        <x:v>C12N5/079;;C12N5/09;;G01N33/48</x:v>
      </x:c>
      <x:c r="S85" s="50" t="str">
        <x:v>ACTIVE</x:v>
      </x:c>
      <x:c r="T85" s="50" t="str">
        <x:v>https://lens.org/040-599-431-797-248</x:v>
      </x:c>
      <x:c r="U85" s="50" t="str">
        <x:v>022-720-706-368-098;;087-683-822-384-077;;047-615-595-519-465;;056-820-621-276-540;;078-945-421-053-024;;084-639-916-111-291;;040-599-431-797-248;;039-953-134-316-659;;003-111-800-809-985;;091-287-208-876-397;;135-427-428-958-921;;006-064-448-576-990;;182-132-305-877-36X;;149-910-370-335-411</x:v>
      </x:c>
    </x:row>
    <x:row r="86">
      <x:c r="A86" s="50" t="str">
        <x:v>Ipsen SA.csv</x:v>
      </x:c>
      <x:c r="B86" s="50" t="str">
        <x:v>Ipsen SA</x:v>
      </x:c>
      <x:c r="C86" s="50" t="str">
        <x:v>Yes</x:v>
      </x:c>
      <x:c r="D86" s="50" t="str">
        <x:v>Applicant/owner alias matched</x:v>
      </x:c>
      <x:c r="E86" s="108" t="n">
        <x:v>3</x:v>
      </x:c>
      <x:c r="F86" s="50" t="str">
        <x:v>156-681-608-056-429</x:v>
      </x:c>
      <x:c r="G86" s="113" t="n">
        <x:v>42517</x:v>
      </x:c>
      <x:c r="H86" s="108" t="n">
        <x:v>2016</x:v>
      </x:c>
      <x:c r="I86" s="50" t="str">
        <x:v>EP</x:v>
      </x:c>
      <x:c r="J86" s="50" t="str">
        <x:v>B1</x:v>
      </x:c>
      <x:c r="K86" s="50" t="str">
        <x:v>EP 4026532 B1</x:v>
      </x:c>
      <x:c r="L86" s="50" t="str">
        <x:v>IPSEN BIOPHARM LTD;;GALDERMA HOLDING SA</x:v>
      </x:c>
      <x:c r="M86" s="50" t="str">
        <x:v>GALDERMA HOLDING SA (2022-10-12);;IPSEN BIOPHARM LIMITED (2022-10-12)</x:v>
      </x:c>
      <x:c r="N86" s="50" t="str">
        <x:v>LIQUID NEUROTOXIN FORMULATION STABILIZED WITH TRYPTOPHAN OR TYROSINE</x:v>
      </x:c>
      <x:c r="O86" s="108" t="n">
        <x:v>0</x:v>
      </x:c>
      <x:c r="P86" s="108" t="n">
        <x:v>82</x:v>
      </x:c>
      <x:c r="Q86" s="50" t="str">
        <x:v>A61K38/164;;A61K47/183;;A61K9/08;;A61P21/00;;A61P25/00;;A61P27/02;;A61P29/00;;A61P19/02;;A61P5/00;;A61P13/00;;A61P17/16;;A61P17/00;;A61K8/00;;A61K8/19;;A61K8/39;;A61K8/492;;A61K8/66;;A61K9/0019;;A61K38/4893;;A61K47/02;;A61K47/183;;A61K47/26;;A61Q19/08;;A61K47/02;;A61K47/183;;A61K47/26;;A61K8/39;;A61K8/66;;A61Q19/08;;A61K9/0019;;A61K8/19;;A61K38/4893;;A61P13/00;;A61P19/02;;A61P25/00;;A61P27/02;;A61P29/00;;A61P5/00;;A61Q19/00;;A61K8/64;;A61K8/44;;A61K8/20;;A61K8/24;;A61K2800/30;;A61K2800/52;;A61Q19/06;;Y02A50/30;;A61K8/00;;A61K8/19;;A61K8/39;;A61K8/492;;A61K8/66;;A61K9/0019;;A61K38/4893;;A61K47/02;;A61K47/183;;A61K47/26;;A61Q19/08;;A61K8/19;;A61K8/66;;A61K9/08;;A61K38/4893;;A61K47/02;;A61K47/183;;A61K47/22;;A61K8/44;;A61K8/20;;A61Q19/00;;A61K31/198;;A61K31/405;;A61K38/4893;;A61K47/02;;A61K47/183;;A61K47/26;;A61P5/00;;A61P13/00;;A61P19/02;;A61P21/00;;A61P25/00;;A61P27/02;;A61P29/00;;A61Q19/08;;A61K47/02;;A61K47/183;;A61K47/26;;A61K8/39;;A61K8/492;;A61K8/66;;A61Q19/08;;A61K9/0019;;A61K8/19;;A61K8/00;;A61K38/4893</x:v>
      </x:c>
      <x:c r="R86" s="50" t="str">
        <x:v>A61K38/48;;A61K8/19;;A61K8/20;;A61K8/24;;A61K8/39;;A61K8/44;;A61K8/64;;A61K8/66;;A61K9/00;;A61K47/02;;A61K47/18;;A61K47/26;;A61P5/00;;A61P13/00;;A61P19/02;;A61P25/00;;A61P27/02;;A61P29/00;;A61Q19/00;;A61Q19/08</x:v>
      </x:c>
      <x:c r="S86" s="50" t="str">
        <x:v>ACTIVE</x:v>
      </x:c>
      <x:c r="T86" s="50" t="str">
        <x:v>https://lens.org/156-681-608-056-429</x:v>
      </x:c>
      <x:c r="U86" s="50" t="str">
        <x:v>131-316-207-109-97X;;126-972-548-371-540;;121-668-436-959-448;;156-681-608-056-429;;054-374-529-847-259;;193-749-120-716-809;;176-876-940-444-752;;080-909-007-396-121;;094-393-845-891-336;;122-017-415-547-791;;144-787-305-003-178;;192-988-897-590-805;;020-840-828-439-29X;;186-604-460-731-545;;087-109-032-567-147;;138-521-575-354-431;;001-213-795-054-323;;059-160-308-732-990;;037-524-963-055-005;;141-008-064-264-515;;190-456-085-669-008;;144-290-508-701-343;;069-820-123-283-811;;024-910-689-496-214;;027-886-140-566-168;;143-278-092-333-12X;;057-443-646-799-343;;092-087-227-269-170;;190-981-856-904-180;;059-247-485-626-058;;111-936-632-768-281;;111-229-422-864-272;;046-799-209-386-960;;015-030-908-569-515;;074-775-208-246-519;;159-728-644-445-91X;;129-825-169-876-388;;057-859-254-379-541;;071-788-488-649-024;;198-066-870-987-463;;052-607-695-914-180;;047-670-230-912-477;;143-646-753-614-09X;;034-953-958-694-87X;;033-166-465-571-135;;176-648-903-876-068;;154-869-159-790-450;;053-662-213-567-410;;017-952-397-155-620;;036-993-161-383-918;;179-475-269-409-249;;155-208-587-703-542;;035-387-905-592-338;;080-588-681-707-740;;100-512-754-180-736;;092-250-874-690-938;;122-319-311-933-042;;032-352-155-709-242;;021-163-381-511-654;;198-306-592-319-157;;021-561-933-311-938;;012-500-904-989-306;;145-689-627-928-867;;155-072-286-186-553;;074-747-418-600-346;;032-000-554-906-519;;078-791-745-274-297;;132-087-589-948-049;;163-594-909-262-478;;183-489-975-163-399;;122-231-450-087-492;;185-929-067-615-31X;;176-800-735-486-936;;007-555-362-563-665;;060-193-806-831-437;;115-567-413-809-092;;069-368-787-230-888;;039-999-609-911-165;;129-988-958-215-124;;117-254-682-233-496;;041-593-481-725-866;;142-309-519-638-25X</x:v>
      </x:c>
    </x:row>
    <x:row r="87">
      <x:c r="A87" s="50" t="str">
        <x:v>Ipsen SA.csv</x:v>
      </x:c>
      <x:c r="B87" s="50" t="str">
        <x:v>Ipsen SA</x:v>
      </x:c>
      <x:c r="C87" s="50" t="str">
        <x:v>Yes</x:v>
      </x:c>
      <x:c r="D87" s="50" t="str">
        <x:v>Applicant/owner alias matched</x:v>
      </x:c>
      <x:c r="E87" s="108" t="n">
        <x:v>4</x:v>
      </x:c>
      <x:c r="F87" s="50" t="str">
        <x:v>057-547-735-978-016</x:v>
      </x:c>
      <x:c r="G87" s="113" t="n">
        <x:v>44680</x:v>
      </x:c>
      <x:c r="H87" s="108" t="n">
        <x:v>2022</x:v>
      </x:c>
      <x:c r="I87" s="50" t="str">
        <x:v>US</x:v>
      </x:c>
      <x:c r="J87" s="50" t="str">
        <x:v>A1</x:v>
      </x:c>
      <x:c r="K87" s="50" t="str">
        <x:v>US 2025/0302928 A1</x:v>
      </x:c>
      <x:c r="L87" s="50" t="str">
        <x:v>IPSEN BIOPHARM LTD</x:v>
      </x:c>
      <x:c r="M87" s="50" t="str">
        <x:v>IPSEN BIOPHARM LIMITED (2024-11-04)</x:v>
      </x:c>
      <x:c r="N87" s="50" t="str">
        <x:v>TREATMENT OF CERVICAL DYSTONIA</x:v>
      </x:c>
      <x:c r="O87" s="108" t="n">
        <x:v>0</x:v>
      </x:c>
      <x:c r="P87" s="108" t="n">
        <x:v>9</x:v>
      </x:c>
      <x:c r="Q87" s="50" t="str">
        <x:v>A61K38/4893;;A61P21/00;;A61P25/14;;A61K38/4893;;A61P21/00;;A61P25/14;;C07K14/33;;C12N9/52;;C12Y304/24069;;A61K38/4893;;A61P21/00;;A61P25/14;;C12Y304/24069</x:v>
      </x:c>
      <x:c r="R87" s="50" t="str">
        <x:v>A61K38/48;;A61P21/00;;A61P25/14</x:v>
      </x:c>
      <x:c r="S87" s="50" t="str">
        <x:v>PENDING</x:v>
      </x:c>
      <x:c r="T87" s="50" t="str">
        <x:v>https://lens.org/057-547-735-978-016</x:v>
      </x:c>
      <x:c r="U87" s="50" t="str">
        <x:v>112-849-999-331-570;;166-674-687-518-982;;051-369-170-667-298;;026-370-023-878-871;;132-137-228-082-393;;080-823-285-236-091;;057-547-735-978-016;;178-037-559-173-047;;015-290-254-413-183</x:v>
      </x:c>
    </x:row>
    <x:row r="88">
      <x:c r="A88" s="50" t="str">
        <x:v>Ipsen SA.csv</x:v>
      </x:c>
      <x:c r="B88" s="50" t="str">
        <x:v>Ipsen SA</x:v>
      </x:c>
      <x:c r="C88" s="50" t="str">
        <x:v>Yes</x:v>
      </x:c>
      <x:c r="D88" s="50" t="str">
        <x:v>Applicant/owner alias matched</x:v>
      </x:c>
      <x:c r="E88" s="108" t="n">
        <x:v>5</x:v>
      </x:c>
      <x:c r="F88" s="50" t="str">
        <x:v>009-227-856-409-051</x:v>
      </x:c>
      <x:c r="G88" s="113" t="n">
        <x:v>42495</x:v>
      </x:c>
      <x:c r="H88" s="108" t="n">
        <x:v>2016</x:v>
      </x:c>
      <x:c r="I88" s="50" t="str">
        <x:v>US</x:v>
      </x:c>
      <x:c r="J88" s="50" t="str">
        <x:v>B2</x:v>
      </x:c>
      <x:c r="K88" s="50" t="str">
        <x:v>US 12421284 B2</x:v>
      </x:c>
      <x:c r="L88" s="50" t="str">
        <x:v>IPSEN BIOPHARM LTD</x:v>
      </x:c>
      <x:c r="M88" s="50" t="str">
        <x:v>IPSEN BIOPHARM LIMITED (2019-01-03)</x:v>
      </x:c>
      <x:c r="N88" s="50" t="str">
        <x:v>Chimeric neurotoxins</x:v>
      </x:c>
      <x:c r="O88" s="108" t="n">
        <x:v>0</x:v>
      </x:c>
      <x:c r="P88" s="108" t="n">
        <x:v>60</x:v>
      </x:c>
      <x:c r="Q88" s="50" t="str">
        <x:v>C12N9/52;;C12Y304/24069;;C07K14/33;;C12N15/70;;A61P27/02;;A61P25/00;;A61P17/00;;A61P25/04;;A61P25/28;;A61P21/00;;A61P1/04;;A61P1/00;;A61P13/10;;A61P11/00;;A61K38/00;;C07K2319/55;;C12R2001/19;;C07K14/33;;C12Y304/24069;;A61K38/00;;C07K2319/55;;A61K38/00;;C12Y304/24069;;C07K2319/55;;C07K14/33;;C12N9/52;;A61P1/00;;A61P1/04;;A61P11/00;;A61P13/10;;A61P17/00;;A61P21/00;;A61P25/00;;A61P25/04;;A61P25/28;;A61P27/02;;Y02A50/30;;C12Y304/24069;;A61K38/00;;A61P1/00;;A61P1/04;;A61P11/00;;A61P13/10;;A61P17/00;;A61P21/00;;A61P25/00;;A61P25/04;;A61P25/28;;A61P27/02;;C07K14/33;;C07K2319/55;;C12N9/52;;A61K38/00;;C07K14/33;;C07K2319/55;;C12Y304/24069;;C12N9/52;;A61K38/00;;C12Y304/24069;;C07K2319/55;;C07K14/33;;C12N9/52</x:v>
      </x:c>
      <x:c r="R88" s="50" t="str">
        <x:v>C07K14/33;;A61K38/00;;C12N9/52</x:v>
      </x:c>
      <x:c r="S88" s="50" t="str">
        <x:v>ACTIVE</x:v>
      </x:c>
      <x:c r="T88" s="50" t="str">
        <x:v>https://lens.org/009-227-856-409-051</x:v>
      </x:c>
      <x:c r="U88" s="50" t="str">
        <x:v>009-227-856-409-051;;083-696-938-294-986;;028-411-323-636-939;;080-621-955-987-631;;064-830-314-309-604;;048-302-830-353-784;;184-257-370-126-759;;104-990-040-908-918;;133-471-685-689-975;;032-029-857-081-779;;185-602-763-377-787;;154-562-857-679-702;;175-584-920-054-596;;011-311-337-760-214;;030-136-831-294-558;;109-398-104-268-593;;022-660-422-580-300;;117-843-774-553-337;;000-605-967-981-008;;046-007-731-046-717;;111-442-773-983-831;;139-347-893-475-402;;001-962-645-823-164;;192-479-504-234-311;;198-745-334-683-436;;047-132-140-740-124;;023-589-472-426-165;;005-848-318-053-939;;126-706-860-018-395;;095-084-180-456-133;;021-691-886-573-470;;184-781-242-934-082;;155-295-162-907-206;;096-261-729-136-737;;034-436-096-464-177;;143-361-732-474-084;;019-266-353-473-03X;;089-410-338-124-694;;149-673-766-389-671;;121-823-914-719-72X;;117-063-820-228-336;;054-729-667-831-319;;157-600-251-385-439;;153-514-375-688-46X;;099-273-165-935-038;;091-306-441-760-164;;097-685-259-339-040;;164-902-110-973-242;;074-918-961-880-718;;176-364-974-178-238;;047-919-298-988-452;;115-679-218-786-864;;057-499-605-362-957;;162-110-469-125-612;;162-533-353-745-267;;154-710-571-587-249;;073-977-160-225-100;;153-383-121-340-271;;168-160-602-870-560;;063-767-250-924-601</x:v>
      </x:c>
    </x:row>
    <x:row r="89">
      <x:c r="A89" s="50" t="str">
        <x:v>Ipsen SA.csv</x:v>
      </x:c>
      <x:c r="B89" s="50" t="str">
        <x:v>Ipsen SA</x:v>
      </x:c>
      <x:c r="C89" s="50" t="str">
        <x:v>Yes</x:v>
      </x:c>
      <x:c r="D89" s="50" t="str">
        <x:v>Applicant/owner alias matched</x:v>
      </x:c>
      <x:c r="E89" s="108" t="n">
        <x:v>6</x:v>
      </x:c>
      <x:c r="F89" s="50" t="str">
        <x:v>036-092-819-572-080</x:v>
      </x:c>
      <x:c r="G89" s="113" t="n">
        <x:v>44105</x:v>
      </x:c>
      <x:c r="H89" s="108" t="n">
        <x:v>2020</x:v>
      </x:c>
      <x:c r="I89" s="50" t="str">
        <x:v>US</x:v>
      </x:c>
      <x:c r="J89" s="50" t="str">
        <x:v>A1</x:v>
      </x:c>
      <x:c r="K89" s="50" t="str">
        <x:v>US 2025/0277201 A1</x:v>
      </x:c>
      <x:c r="L89" s="50" t="str">
        <x:v>IPSEN BIOPHARM LTD</x:v>
      </x:c>
      <x:c r="M89" s="50" t="str">
        <x:v>IPSEN BIOPHARM LIMITED (2023-11-23)</x:v>
      </x:c>
      <x:c r="N89" s="50" t="str">
        <x:v>Method for Producing Beta-Trypsin</x:v>
      </x:c>
      <x:c r="O89" s="108" t="n">
        <x:v>0</x:v>
      </x:c>
      <x:c r="P89" s="108" t="n">
        <x:v>9</x:v>
      </x:c>
      <x:c r="Q89" s="50" t="str">
        <x:v>C12N9/6427;;C07K14/33;;C12Y304/21004;;C12N9/6427;;C07K1/18;;C07K1/34;;C12N1/205;;C12N9/52;;C12R2001/19;;C12Y304/21004;;C12Y304/24069</x:v>
      </x:c>
      <x:c r="R89" s="50" t="str">
        <x:v>C12N9/76;;C07K1/18;;C07K1/34;;C12N1/20;;C12N9/52;;C12R1/19</x:v>
      </x:c>
      <x:c r="S89" s="50" t="str">
        <x:v>DISCONTINUED</x:v>
      </x:c>
      <x:c r="T89" s="50" t="str">
        <x:v>https://lens.org/036-092-819-572-080</x:v>
      </x:c>
      <x:c r="U89" s="50" t="str">
        <x:v>022-284-819-427-64X;;139-013-786-950-597;;164-197-214-295-30X;;126-793-461-611-675;;082-331-777-052-127;;038-392-803-160-484;;046-905-371-515-931;;036-092-819-572-080;;050-453-131-952-26X</x:v>
      </x:c>
    </x:row>
    <x:row r="90">
      <x:c r="A90" s="50" t="str">
        <x:v>Ipsen SA.csv</x:v>
      </x:c>
      <x:c r="B90" s="50" t="str">
        <x:v>Ipsen SA</x:v>
      </x:c>
      <x:c r="C90" s="50" t="str">
        <x:v>Yes</x:v>
      </x:c>
      <x:c r="D90" s="50" t="str">
        <x:v>Applicant/owner alias matched</x:v>
      </x:c>
      <x:c r="E90" s="108" t="n">
        <x:v>7</x:v>
      </x:c>
      <x:c r="F90" s="50" t="str">
        <x:v>159-582-588-297-422</x:v>
      </x:c>
      <x:c r="G90" s="113" t="n">
        <x:v>44680</x:v>
      </x:c>
      <x:c r="H90" s="108" t="n">
        <x:v>2022</x:v>
      </x:c>
      <x:c r="I90" s="50" t="str">
        <x:v>US</x:v>
      </x:c>
      <x:c r="J90" s="50" t="str">
        <x:v>A1</x:v>
      </x:c>
      <x:c r="K90" s="50" t="str">
        <x:v>US 2025/0213662 A1</x:v>
      </x:c>
      <x:c r="L90" s="50" t="str">
        <x:v>IPSEN BIOPHARM LTD</x:v>
      </x:c>
      <x:c r="M90" s="50" t="str">
        <x:v>IPSEN BIOPHARM LIMITED (2024-11-04)</x:v>
      </x:c>
      <x:c r="N90" s="50" t="str">
        <x:v>BONT/A FOR USE IN TREATING A FACIAL DYSTONIA</x:v>
      </x:c>
      <x:c r="O90" s="108" t="n">
        <x:v>0</x:v>
      </x:c>
      <x:c r="P90" s="108" t="n">
        <x:v>9</x:v>
      </x:c>
      <x:c r="Q90" s="50" t="str">
        <x:v>A61K38/16;;C07K14/33;;C12N9/52;;C12Y304/24069;;A61K38/4893;;A61P21/02;;C07K14/33;;C12N9/52;;C12Y304/24069;;A61K38/4893;;C12N9/52;;C12Y304/24069</x:v>
      </x:c>
      <x:c r="R90" s="50" t="str">
        <x:v>A61K38/48;;C12N9/52</x:v>
      </x:c>
      <x:c r="S90" s="50" t="str">
        <x:v>PENDING</x:v>
      </x:c>
      <x:c r="T90" s="50" t="str">
        <x:v>https://lens.org/159-582-588-297-422</x:v>
      </x:c>
      <x:c r="U90" s="50" t="str">
        <x:v>178-331-440-567-249;;083-453-923-927-983;;009-574-986-515-414;;073-112-197-249-912;;159-582-588-297-422;;024-611-174-069-010;;056-509-086-104-023;;073-038-792-911-04X;;170-060-533-945-381</x:v>
      </x:c>
    </x:row>
    <x:row r="91">
      <x:c r="A91" s="50" t="str">
        <x:v>Ipsen SA.csv</x:v>
      </x:c>
      <x:c r="B91" s="50" t="str">
        <x:v>Ipsen SA</x:v>
      </x:c>
      <x:c r="C91" s="50" t="str">
        <x:v>Yes</x:v>
      </x:c>
      <x:c r="D91" s="50" t="str">
        <x:v>Applicant/owner alias matched</x:v>
      </x:c>
      <x:c r="E91" s="108" t="n">
        <x:v>8</x:v>
      </x:c>
      <x:c r="F91" s="50" t="str">
        <x:v>118-562-537-950-772</x:v>
      </x:c>
      <x:c r="G91" s="113" t="n">
        <x:v>43272</x:v>
      </x:c>
      <x:c r="H91" s="108" t="n">
        <x:v>2018</x:v>
      </x:c>
      <x:c r="I91" s="50" t="str">
        <x:v>US</x:v>
      </x:c>
      <x:c r="J91" s="50" t="str">
        <x:v>B2</x:v>
      </x:c>
      <x:c r="K91" s="50" t="str">
        <x:v>US 12329830 B2</x:v>
      </x:c>
      <x:c r="L91" s="50" t="str">
        <x:v>ARICEUM THERAPEUTICS GMBH</x:v>
      </x:c>
      <x:c r="M91" s="50" t="str">
        <x:v>IPSEN PHARMA S.A.S (2018-08-31);;ARICEUM THERAPEUTICS GMBH (2021-11-22);;BEAUFOUR IPSEN INDUSTRIE SAS (2018-09-19);;IPSEN BIOPHARM LIMITED (2018-08-15)</x:v>
      </x:c>
      <x:c r="N91" s="50" t="str">
        <x:v>Composition containing a somatostatin analogue for radiopharmaceutical use</x:v>
      </x:c>
      <x:c r="O91" s="108" t="n">
        <x:v>0</x:v>
      </x:c>
      <x:c r="P91" s="108" t="n">
        <x:v>19</x:v>
      </x:c>
      <x:c r="Q91" s="50" t="str">
        <x:v>A61K9/19;;A61K47/18;;A61K47/22;;A61K47/26;;A61K47/36;;A61K51/083;;A61K51/088;;A61K51/121;;A61K51/1241;;A61K51/083;;A61K47/18;;A61K47/36;;A61K47/26;;A61K9/19;;A61K47/22;;A61K51/1241;;A61K51/088;;A61K51/121;;A61K9/19;;A61K47/183;;A61K47/22;;A61K47/26;;A61K51/083;;A61K51/088;;A61K51/121;;A61K51/1241;;A61K2121/00;;A61P35/00;;A61K47/18;;A61K47/26;;A61K47/36;;A61K51/083;;A61K51/088;;A61K51/121;;A61K51/1241</x:v>
      </x:c>
      <x:c r="R91" s="50" t="str">
        <x:v>A61K51/08;;A61K47/18;;A61K47/26;;A61K47/36;;A61K51/12</x:v>
      </x:c>
      <x:c r="S91" s="50" t="str">
        <x:v>ACTIVE</x:v>
      </x:c>
      <x:c r="T91" s="50" t="str">
        <x:v>https://lens.org/118-562-537-950-772</x:v>
      </x:c>
      <x:c r="U91" s="50" t="str">
        <x:v>106-246-238-047-401;;127-678-748-955-283;;155-114-540-290-800;;158-179-172-405-956;;126-901-905-478-47X;;050-471-682-936-660;;096-011-738-171-049;;066-171-465-017-453;;114-279-907-116-971;;064-727-674-929-406;;118-562-537-950-772;;086-080-396-030-516;;035-117-505-654-798;;119-226-554-117-567;;081-795-750-682-806;;197-368-485-261-348;;113-389-026-110-909;;132-129-901-487-56X;;100-409-390-786-925</x:v>
      </x:c>
    </x:row>
    <x:row r="92">
      <x:c r="A92" s="50" t="str">
        <x:v>Ipsen SA.csv</x:v>
      </x:c>
      <x:c r="B92" s="50" t="str">
        <x:v>Ipsen SA</x:v>
      </x:c>
      <x:c r="C92" s="50" t="str">
        <x:v>Yes</x:v>
      </x:c>
      <x:c r="D92" s="50" t="str">
        <x:v>Applicant/owner alias matched</x:v>
      </x:c>
      <x:c r="E92" s="108" t="n">
        <x:v>9</x:v>
      </x:c>
      <x:c r="F92" s="50" t="str">
        <x:v>148-036-654-229-480</x:v>
      </x:c>
      <x:c r="G92" s="113" t="n">
        <x:v>44680</x:v>
      </x:c>
      <x:c r="H92" s="108" t="n">
        <x:v>2022</x:v>
      </x:c>
      <x:c r="I92" s="50" t="str">
        <x:v>US</x:v>
      </x:c>
      <x:c r="J92" s="50" t="str">
        <x:v>A1</x:v>
      </x:c>
      <x:c r="K92" s="50" t="str">
        <x:v>US 2025/0177278 A1</x:v>
      </x:c>
      <x:c r="L92" s="50" t="str">
        <x:v>IPSEN BIOPHARM LTD</x:v>
      </x:c>
      <x:c r="M92" s="50" t="str">
        <x:v>IPSEN BIOPHARM LIMITED (2024-10-31)</x:v>
      </x:c>
      <x:c r="N92" s="50" t="str">
        <x:v>TREATMENT OF UPPER FACIAL LINES</x:v>
      </x:c>
      <x:c r="O92" s="108" t="n">
        <x:v>0</x:v>
      </x:c>
      <x:c r="P92" s="108" t="n">
        <x:v>9</x:v>
      </x:c>
      <x:c r="Q92" s="50" t="str">
        <x:v>A61Q19/08;;A61K8/64;;A61K2800/91;;C12N9/52;;A61K8/66;;A61K2800/91;;A61Q19/08;;C07K14/33;;C12Y304/24069;;A61K8/66;;A61K2800/91;;A61Q19/08</x:v>
      </x:c>
      <x:c r="R92" s="50" t="str">
        <x:v>A61K8/66;;A61Q19/08</x:v>
      </x:c>
      <x:c r="S92" s="50" t="str">
        <x:v>PENDING</x:v>
      </x:c>
      <x:c r="T92" s="50" t="str">
        <x:v>https://lens.org/148-036-654-229-480</x:v>
      </x:c>
      <x:c r="U92" s="50" t="str">
        <x:v>148-036-654-229-480;;010-909-029-743-674;;000-891-617-680-918;;143-599-077-212-028;;121-903-575-611-465;;083-466-225-136-01X;;164-827-748-556-328;;090-532-767-713-447;;049-436-964-761-476</x:v>
      </x:c>
    </x:row>
    <x:row r="93">
      <x:c r="A93" s="50" t="str">
        <x:v>Ipsen SA.csv</x:v>
      </x:c>
      <x:c r="B93" s="50" t="str">
        <x:v>Ipsen SA</x:v>
      </x:c>
      <x:c r="C93" s="50" t="str">
        <x:v>Yes</x:v>
      </x:c>
      <x:c r="D93" s="50" t="str">
        <x:v>Applicant/owner alias matched</x:v>
      </x:c>
      <x:c r="E93" s="108" t="n">
        <x:v>10</x:v>
      </x:c>
      <x:c r="F93" s="50" t="str">
        <x:v>167-468-555-759-484</x:v>
      </x:c>
      <x:c r="G93" s="113" t="n">
        <x:v>44455</x:v>
      </x:c>
      <x:c r="H93" s="108" t="n">
        <x:v>2021</x:v>
      </x:c>
      <x:c r="I93" s="50" t="str">
        <x:v>US</x:v>
      </x:c>
      <x:c r="J93" s="50" t="str">
        <x:v>A1</x:v>
      </x:c>
      <x:c r="K93" s="50" t="str">
        <x:v>US 2025/0129354 A1</x:v>
      </x:c>
      <x:c r="L93" s="50" t="str">
        <x:v>IPSEN BIOPHARM LTD</x:v>
      </x:c>
      <x:c r="M93" s="50" t="str">
        <x:v>IPSEN BIOPHARM LIMITED (2024-03-26)</x:v>
      </x:c>
      <x:c r="N93" s="50" t="str">
        <x:v>Modified Bont/A for Use in the Treatment of Cervical Dystonia</x:v>
      </x:c>
      <x:c r="O93" s="108" t="n">
        <x:v>0</x:v>
      </x:c>
      <x:c r="P93" s="108" t="n">
        <x:v>16</x:v>
      </x:c>
      <x:c r="Q93" s="50" t="str">
        <x:v>A61K38/4893;;C12Y304/24069;;A61K9/0019;;C07K14/33;;C12N9/52;;C12N9/6416;;A61P25/00;;A61P25/14;;A61P7/02;;A61K38/48;;C07K14/33;;A61P7/02;;A61K38/4893;;A61P25/00;;A61P25/14;;C12N9/52;;C07K14/33;;C12Y304/24069;;A61P25/14;;A61K9/0019;;A61K38/00;;C12N9/6416;;C12Y304/24069</x:v>
      </x:c>
      <x:c r="R93" s="50" t="str">
        <x:v>C12N9/64;;A61K9/00;;A61K38/00;;A61P25/14</x:v>
      </x:c>
      <x:c r="S93" s="50" t="str">
        <x:v>PENDING</x:v>
      </x:c>
      <x:c r="T93" s="50" t="str">
        <x:v>https://lens.org/167-468-555-759-484</x:v>
      </x:c>
      <x:c r="U93" s="50" t="str">
        <x:v>188-997-058-493-705;;124-014-460-934-669;;170-096-459-766-389;;016-129-318-350-106;;039-811-425-753-003;;096-105-411-484-833;;015-602-726-560-801;;144-483-824-728-012;;190-491-747-205-821;;194-293-325-393-699;;000-747-085-299-73X;;070-897-765-671-526;;166-292-843-387-571;;035-060-429-501-778;;122-334-374-317-808;;167-468-555-759-484</x:v>
      </x:c>
    </x:row>
    <x:row r="94">
      <x:c r="A94" s="50" t="str">
        <x:v>Ipsen SA.csv</x:v>
      </x:c>
      <x:c r="B94" s="50" t="str">
        <x:v>Ipsen SA</x:v>
      </x:c>
      <x:c r="C94" s="50" t="str">
        <x:v>Yes</x:v>
      </x:c>
      <x:c r="D94" s="50" t="str">
        <x:v>Applicant/owner alias matched</x:v>
      </x:c>
      <x:c r="E94" s="108" t="n">
        <x:v>11</x:v>
      </x:c>
      <x:c r="F94" s="50" t="str">
        <x:v>015-192-164-613-852</x:v>
      </x:c>
      <x:c r="G94" s="113" t="n">
        <x:v>43089</x:v>
      </x:c>
      <x:c r="H94" s="108" t="n">
        <x:v>2017</x:v>
      </x:c>
      <x:c r="I94" s="50" t="str">
        <x:v>US</x:v>
      </x:c>
      <x:c r="J94" s="50" t="str">
        <x:v>A1</x:v>
      </x:c>
      <x:c r="K94" s="50" t="str">
        <x:v>US 2025/0101397 A1</x:v>
      </x:c>
      <x:c r="L94" s="50" t="str">
        <x:v>IPSEN BIOPHARM LTD</x:v>
      </x:c>
      <x:c r="M94" s="50" t="str">
        <x:v>IPSEN BIOPHARM LIMITED (2020-09-07)</x:v>
      </x:c>
      <x:c r="N94" s="50" t="str">
        <x:v>TREATMENT OF AUTONOMIC DISORDERS WITH BOTULINUM TOXIN</x:v>
      </x:c>
      <x:c r="O94" s="108" t="n">
        <x:v>0</x:v>
      </x:c>
      <x:c r="P94" s="108" t="n">
        <x:v>35</x:v>
      </x:c>
      <x:c r="Q94" s="50" t="str">
        <x:v>A61K38/4893;;A61P21/00;;C12Y304/24069;;Y02A50/30;;A61K38/4893;;A61P25/00;;C07K14/33;;C12N9/6489;;C12N9/52;;A61K38/00;;A61K38/4893;;C12Y304/24069</x:v>
      </x:c>
      <x:c r="R94" s="50" t="str">
        <x:v>C12N9/52;;A61K38/00;;A61K38/48</x:v>
      </x:c>
      <x:c r="S94" s="50" t="str">
        <x:v>PENDING</x:v>
      </x:c>
      <x:c r="T94" s="50" t="str">
        <x:v>https://lens.org/015-192-164-613-852</x:v>
      </x:c>
      <x:c r="U94" s="50" t="str">
        <x:v>006-544-824-020-893;;057-768-505-111-184;;199-027-634-454-803;;008-184-133-431-091;;117-141-306-250-89X;;171-586-385-870-463;;147-373-962-949-915;;064-754-000-001-517;;031-626-598-077-503;;108-925-378-938-000;;044-730-386-530-670;;018-525-103-861-942;;016-937-187-797-13X;;017-391-008-005-286;;003-631-753-701-275;;170-916-712-411-92X;;105-963-988-703-506;;167-110-511-336-504;;027-390-798-155-630;;159-012-543-555-091;;102-311-269-782-049;;152-745-632-101-570;;198-063-816-394-444;;094-952-007-134-916;;043-031-541-549-971;;015-192-164-613-852;;016-011-701-188-97X;;136-256-438-417-013;;003-744-525-201-085;;127-218-082-712-789;;053-555-246-085-510;;074-945-977-854-040;;165-236-835-592-281;;056-848-358-246-145;;045-812-085-948-139</x:v>
      </x:c>
    </x:row>
    <x:row r="95">
      <x:c r="A95" s="50" t="str">
        <x:v>Ipsen SA.csv</x:v>
      </x:c>
      <x:c r="B95" s="50" t="str">
        <x:v>Ipsen SA</x:v>
      </x:c>
      <x:c r="C95" s="50" t="str">
        <x:v>Yes</x:v>
      </x:c>
      <x:c r="D95" s="50" t="str">
        <x:v>Applicant/owner alias matched</x:v>
      </x:c>
      <x:c r="E95" s="108" t="n">
        <x:v>12</x:v>
      </x:c>
      <x:c r="F95" s="50" t="str">
        <x:v>155-677-140-848-78X</x:v>
      </x:c>
      <x:c r="G95" s="113" t="n">
        <x:v>44522</x:v>
      </x:c>
      <x:c r="H95" s="108" t="n">
        <x:v>2021</x:v>
      </x:c>
      <x:c r="I95" s="50" t="str">
        <x:v>US</x:v>
      </x:c>
      <x:c r="J95" s="50" t="str">
        <x:v>A1</x:v>
      </x:c>
      <x:c r="K95" s="50" t="str">
        <x:v>US 2025/0082738 A1</x:v>
      </x:c>
      <x:c r="L95" s="50" t="str">
        <x:v>IPSEN BIOPHARM LTD</x:v>
      </x:c>
      <x:c r="M95" s="50" t="str">
        <x:v>IPSEN BIOPHARM LIMITED (2024-05-22)</x:v>
      </x:c>
      <x:c r="N95" s="50" t="str">
        <x:v>TREATMENT OF VISCERAL PAIN</x:v>
      </x:c>
      <x:c r="O95" s="108" t="n">
        <x:v>0</x:v>
      </x:c>
      <x:c r="P95" s="108" t="n">
        <x:v>6</x:v>
      </x:c>
      <x:c r="Q95" s="50" t="str">
        <x:v>A61K38/4893;;A61P1/00;;A61P1/16;;A61P1/18;;A61P13/02;;A61P13/10;;A61P13/12;;A61P15/00;;A61P25/02;;A61P25/04;;A61P29/00;;A61P29/00;;A61K38/4893</x:v>
      </x:c>
      <x:c r="R95" s="50" t="str">
        <x:v>A61K38/48;;A61P29/00</x:v>
      </x:c>
      <x:c r="S95" s="50" t="str">
        <x:v>PENDING</x:v>
      </x:c>
      <x:c r="T95" s="50" t="str">
        <x:v>https://lens.org/155-677-140-848-78X</x:v>
      </x:c>
      <x:c r="U95" s="50" t="str">
        <x:v>078-901-550-285-61X;;155-677-140-848-78X;;033-852-004-508-213;;133-088-708-271-554;;106-868-211-391-081;;089-063-835-274-331</x:v>
      </x:c>
    </x:row>
    <x:row r="96">
      <x:c r="A96" s="50" t="str">
        <x:v>Ipsen SA.csv</x:v>
      </x:c>
      <x:c r="B96" s="50" t="str">
        <x:v>Ipsen SA</x:v>
      </x:c>
      <x:c r="C96" s="50" t="str">
        <x:v>Yes</x:v>
      </x:c>
      <x:c r="D96" s="50" t="str">
        <x:v>Applicant/owner alias matched</x:v>
      </x:c>
      <x:c r="E96" s="108" t="n">
        <x:v>13</x:v>
      </x:c>
      <x:c r="F96" s="50" t="str">
        <x:v>010-123-872-156-401</x:v>
      </x:c>
      <x:c r="G96" s="113" t="n">
        <x:v>44266</x:v>
      </x:c>
      <x:c r="H96" s="108" t="n">
        <x:v>2021</x:v>
      </x:c>
      <x:c r="I96" s="50" t="str">
        <x:v>US</x:v>
      </x:c>
      <x:c r="J96" s="50" t="str">
        <x:v>A1</x:v>
      </x:c>
      <x:c r="K96" s="50" t="str">
        <x:v>US 2024/0327472 A1</x:v>
      </x:c>
      <x:c r="L96" s="50" t="str">
        <x:v>IPSEN BIOPHARM LTD</x:v>
      </x:c>
      <x:c r="M96" s="50" t="str">
        <x:v>IPSEN BIOPHARM LIMITED (2024-04-25)</x:v>
      </x:c>
      <x:c r="N96" s="50" t="str">
        <x:v>MODIFIED CLOSTRIDIAL NEUROTOXINS</x:v>
      </x:c>
      <x:c r="O96" s="108" t="n">
        <x:v>2</x:v>
      </x:c>
      <x:c r="P96" s="108" t="n">
        <x:v>8</x:v>
      </x:c>
      <x:c r="Q96" s="50" t="str">
        <x:v>C07K14/33;;A61K38/00;;A61P17/00;;C12N9/52;;C12Y304/24069;;C07K14/33;;A61K8/66;;A61K38/00;;C12N9/52;;C12Y304/24069</x:v>
      </x:c>
      <x:c r="R96" s="50" t="str">
        <x:v>C07K14/33;;A61K8/66;;A61K38/00;;C12N9/52</x:v>
      </x:c>
      <x:c r="S96" s="50" t="str">
        <x:v>DISCONTINUED</x:v>
      </x:c>
      <x:c r="T96" s="50" t="str">
        <x:v>https://lens.org/010-123-872-156-401</x:v>
      </x:c>
      <x:c r="U96" s="50" t="str">
        <x:v>157-593-883-621-214;;148-984-655-050-941;;047-082-982-207-147;;187-175-054-250-379;;010-123-872-156-401;;176-719-855-013-908;;143-260-715-111-30X;;147-040-784-420-991</x:v>
      </x:c>
    </x:row>
    <x:row r="97">
      <x:c r="A97" s="50" t="str">
        <x:v>Ipsen SA.csv</x:v>
      </x:c>
      <x:c r="B97" s="50" t="str">
        <x:v>Ipsen SA</x:v>
      </x:c>
      <x:c r="C97" s="50" t="str">
        <x:v>Yes</x:v>
      </x:c>
      <x:c r="D97" s="50" t="str">
        <x:v>Applicant/owner alias matched</x:v>
      </x:c>
      <x:c r="E97" s="108" t="n">
        <x:v>14</x:v>
      </x:c>
      <x:c r="F97" s="50" t="str">
        <x:v>127-318-560-389-057</x:v>
      </x:c>
      <x:c r="G97" s="113" t="n">
        <x:v>43241</x:v>
      </x:c>
      <x:c r="H97" s="108" t="n">
        <x:v>2018</x:v>
      </x:c>
      <x:c r="I97" s="50" t="str">
        <x:v>US</x:v>
      </x:c>
      <x:c r="J97" s="50" t="str">
        <x:v>B2</x:v>
      </x:c>
      <x:c r="K97" s="50" t="str">
        <x:v>US 11975055 B2</x:v>
      </x:c>
      <x:c r="L97" s="50" t="str">
        <x:v>IPSEN BIOPHARM LTD</x:v>
      </x:c>
      <x:c r="M97" s="50" t="str">
        <x:v>IPSEN BIOPHARM LIMITED (2020-11-27)</x:v>
      </x:c>
      <x:c r="N97" s="50" t="str">
        <x:v>Suppression of bone cancer-induced allodynia</x:v>
      </x:c>
      <x:c r="O97" s="108" t="n">
        <x:v>0</x:v>
      </x:c>
      <x:c r="P97" s="108" t="n">
        <x:v>7</x:v>
      </x:c>
      <x:c r="Q97" s="50" t="str">
        <x:v>A61K38/4893;;A61K38/482;;A61K38/4886;;A61P25/02;;A61P29/00;;A61K38/4893;;A61K38/482;;A61K38/4886;;A61P25/02;;A61P29/00;;C12Y304/24069</x:v>
      </x:c>
      <x:c r="R97" s="50" t="str">
        <x:v>A61K38/48;;A61P25/02;;A61P29/00</x:v>
      </x:c>
      <x:c r="S97" s="50" t="str">
        <x:v>ACTIVE</x:v>
      </x:c>
      <x:c r="T97" s="50" t="str">
        <x:v>https://lens.org/127-318-560-389-057</x:v>
      </x:c>
      <x:c r="U97" s="50" t="str">
        <x:v>081-400-005-987-862;;052-176-306-319-993;;186-502-678-589-791;;101-843-806-178-500;;127-318-560-389-057;;099-263-217-622-051;;190-768-237-237-726</x:v>
      </x:c>
    </x:row>
    <x:row r="98">
      <x:c r="A98" s="50" t="str">
        <x:v>Ipsen SA.csv</x:v>
      </x:c>
      <x:c r="B98" s="50" t="str">
        <x:v>Ipsen SA</x:v>
      </x:c>
      <x:c r="C98" s="50" t="str">
        <x:v>Yes</x:v>
      </x:c>
      <x:c r="D98" s="50" t="str">
        <x:v>Applicant/owner alias matched</x:v>
      </x:c>
      <x:c r="E98" s="108" t="n">
        <x:v>15</x:v>
      </x:c>
      <x:c r="F98" s="50" t="str">
        <x:v>150-943-766-360-345</x:v>
      </x:c>
      <x:c r="G98" s="113" t="n">
        <x:v>43272</x:v>
      </x:c>
      <x:c r="H98" s="108" t="n">
        <x:v>2018</x:v>
      </x:c>
      <x:c r="I98" s="50" t="str">
        <x:v>US</x:v>
      </x:c>
      <x:c r="J98" s="50" t="str">
        <x:v>B2</x:v>
      </x:c>
      <x:c r="K98" s="50" t="str">
        <x:v>US 11969484 B2</x:v>
      </x:c>
      <x:c r="L98" s="50" t="str">
        <x:v>ARICEUM THERAPEUTICS GMBH</x:v>
      </x:c>
      <x:c r="M98" s="50" t="str">
        <x:v>IPSEN PHARMA S.A.S (2018-08-31);;OCTREOPHARM SCIENCES GMBH (2018-09-21);;ARICEUM THERAPEUTICS GMBH (2021-11-22);;BEAUFOUR IPSEN INDUSTRIE SAS (2018-09-14)</x:v>
      </x:c>
      <x:c r="N98" s="50" t="str">
        <x:v>Composition containing a somatostatin analogue for radiopharmaceutical use</x:v>
      </x:c>
      <x:c r="O98" s="108" t="n">
        <x:v>0</x:v>
      </x:c>
      <x:c r="P98" s="108" t="n">
        <x:v>20</x:v>
      </x:c>
      <x:c r="Q98" s="50" t="str">
        <x:v>A61K51/083;;A61K9/19;;A61K47/18;;A61K47/22;;A61K47/26;;A61K47/34;;A61K51/088;;A61K51/121;;A61K51/1241;;A61K51/083;;A61K9/19;;A61K47/18;;A61K47/20;;A61K47/22;;A61K47/26;;A61K47/34;;A61K51/088;;A61K51/121;;A61K51/1241;;A61K2123/00;;A61K51/088;;A61K9/19;;A61K47/20;;A61K47/22;;A61K47/26;;A61K51/083;;A61K51/121;;A61K51/1241;;A61K2123/00;;A61K51/088;;A61K9/19</x:v>
      </x:c>
      <x:c r="R98" s="50" t="str">
        <x:v>A61K51/08;;A61K9/19</x:v>
      </x:c>
      <x:c r="S98" s="50" t="str">
        <x:v>ACTIVE</x:v>
      </x:c>
      <x:c r="T98" s="50" t="str">
        <x:v>https://lens.org/150-943-766-360-345</x:v>
      </x:c>
      <x:c r="U98" s="50" t="str">
        <x:v>107-069-161-732-057;;076-768-398-994-389;;021-257-274-010-173;;068-109-510-341-072;;150-943-766-360-345;;056-151-195-584-376;;154-598-578-793-638;;151-623-915-206-012;;014-491-804-315-946;;053-729-468-533-531;;144-835-089-402-214;;135-860-409-712-640;;185-203-845-794-527;;111-681-366-949-36X;;088-637-436-416-21X;;198-569-945-658-360;;024-412-162-462-809;;102-677-904-105-642;;013-539-981-789-206;;035-742-055-945-443</x:v>
      </x:c>
    </x:row>
    <x:row r="99">
      <x:c r="A99" s="50" t="str">
        <x:v>Ipsen SA.csv</x:v>
      </x:c>
      <x:c r="B99" s="50" t="str">
        <x:v>Ipsen SA</x:v>
      </x:c>
      <x:c r="C99" s="50" t="str">
        <x:v>Yes</x:v>
      </x:c>
      <x:c r="D99" s="50" t="str">
        <x:v>Applicant/owner alias matched</x:v>
      </x:c>
      <x:c r="E99" s="108" t="n">
        <x:v>16</x:v>
      </x:c>
      <x:c r="F99" s="50" t="str">
        <x:v>025-705-620-703-75X</x:v>
      </x:c>
      <x:c r="G99" s="113" t="n">
        <x:v>42076</x:v>
      </x:c>
      <x:c r="H99" s="108" t="n">
        <x:v>2015</x:v>
      </x:c>
      <x:c r="I99" s="50" t="str">
        <x:v>US</x:v>
      </x:c>
      <x:c r="J99" s="50" t="str">
        <x:v>A1</x:v>
      </x:c>
      <x:c r="K99" s="50" t="str">
        <x:v>US 2024/0122915 A1</x:v>
      </x:c>
      <x:c r="L99" s="50" t="str">
        <x:v>ACTIVE BIOTECH AB</x:v>
      </x:c>
      <x:c r="M99" s="50" t="str">
        <x:v>IPSEN PHARMA S.A.S (2017-10-17);;ACTIVE BIOTECH AB (2019-11-19)</x:v>
      </x:c>
      <x:c r="N99" s="50" t="str">
        <x:v>COMBINATION OF TASQUINIMOD OR A PHARMACEUTICALLY ACCEPTABLE SALT THEREOF AND A PD-1 AND/OR PD-L1 INHIBITOR, FOR USE AS A MEDICAMENT</x:v>
      </x:c>
      <x:c r="O99" s="108" t="n">
        <x:v>0</x:v>
      </x:c>
      <x:c r="P99" s="108" t="n">
        <x:v>17</x:v>
      </x:c>
      <x:c r="Q99" s="50" t="str">
        <x:v>A61K45/06;;A61K31/4704;;A61K39/00;;A61K39/3955;;A61K31/4704;;A61K39/00;;A61K39/3955;;A61K45/06;;A61P13/10;;A61P35/00;;A61P35/02;;A61P43/00;;C07K16/2827;;A61K31/4704;;A61K39/00;;A61K39/3955;;A61K45/06;;A61P35/00;;A61K31/4704;;A61K39/00;;A61K39/3955;;A61K39/39558;;A61K45/06;;A61K2039/505;;C07K16/2818;;C07K16/2827;;C07K2317/76</x:v>
      </x:c>
      <x:c r="R99" s="50" t="str">
        <x:v>A61K31/4704;;A61K39/00;;A61K39/395;;A61K45/06;;C07K16/28</x:v>
      </x:c>
      <x:c r="S99" s="50" t="str">
        <x:v>PENDING</x:v>
      </x:c>
      <x:c r="T99" s="50" t="str">
        <x:v>https://lens.org/025-705-620-703-75X</x:v>
      </x:c>
      <x:c r="U99" s="50" t="str">
        <x:v>042-033-681-948-125;;004-843-434-785-142;;194-363-460-167-353;;025-705-620-703-75X;;067-526-833-408-99X;;159-833-780-469-312;;106-211-406-023-979;;123-498-068-772-893;;056-332-611-595-879;;135-310-492-500-203;;073-125-743-653-73X;;140-021-669-697-524;;122-159-772-275-126;;063-407-446-571-853;;000-365-180-180-717;;171-619-272-221-019;;184-544-772-295-709</x:v>
      </x:c>
    </x:row>
    <x:row r="100">
      <x:c r="A100" s="50" t="str">
        <x:v>Ipsen SA.csv</x:v>
      </x:c>
      <x:c r="B100" s="50" t="str">
        <x:v>Ipsen SA</x:v>
      </x:c>
      <x:c r="C100" s="50" t="str">
        <x:v>Yes</x:v>
      </x:c>
      <x:c r="D100" s="50" t="str">
        <x:v>Applicant/owner alias matched</x:v>
      </x:c>
      <x:c r="E100" s="108" t="n">
        <x:v>17</x:v>
      </x:c>
      <x:c r="F100" s="50" t="str">
        <x:v>012-873-633-805-318</x:v>
      </x:c>
      <x:c r="G100" s="113" t="n">
        <x:v>42943</x:v>
      </x:c>
      <x:c r="H100" s="108" t="n">
        <x:v>2017</x:v>
      </x:c>
      <x:c r="I100" s="50" t="str">
        <x:v>EP</x:v>
      </x:c>
      <x:c r="J100" s="50" t="str">
        <x:v>B1</x:v>
      </x:c>
      <x:c r="K100" s="50" t="str">
        <x:v>EP 3658177 B1</x:v>
      </x:c>
      <x:c r="L100" s="50" t="str">
        <x:v>IPSEN BIOPHARM LTD</x:v>
      </x:c>
      <x:c r="M100" s="50" t="str">
        <x:v>IPSEN BIOPHARM LIMITED (2024-03-13)</x:v>
      </x:c>
      <x:c r="N100" s="50" t="str">
        <x:v>TOOL FOR DOSING BOTULINUM NEUROTOXIN</x:v>
      </x:c>
      <x:c r="O100" s="108" t="n">
        <x:v>0</x:v>
      </x:c>
      <x:c r="P100" s="108" t="n">
        <x:v>13</x:v>
      </x:c>
      <x:c r="Q100" s="50" t="str">
        <x:v>A61K38/4893;;A61P21/00;;G06G1/001;;Y02A50/30;;A61K38/164;;A61K38/4893;;A61P21/00;;G06G1/001;;G16H20/17</x:v>
      </x:c>
      <x:c r="R100" s="50" t="str">
        <x:v>A61K38/48;;A61K38/16;;A61P21/00;;G06G1/00</x:v>
      </x:c>
      <x:c r="S100" s="50" t="str">
        <x:v>ACTIVE</x:v>
      </x:c>
      <x:c r="T100" s="50" t="str">
        <x:v>https://lens.org/012-873-633-805-318</x:v>
      </x:c>
      <x:c r="U100" s="50" t="str">
        <x:v>044-711-224-271-406;;026-913-937-506-458;;198-602-739-121-038;;061-454-421-873-408;;012-873-633-805-318;;139-226-370-314-836;;029-850-083-327-31X;;163-910-223-157-552;;173-347-313-580-728;;076-061-421-820-872;;147-420-089-846-389;;013-262-797-239-280;;086-210-904-062-083</x:v>
      </x:c>
    </x:row>
    <x:row r="101">
      <x:c r="A101" s="50" t="str">
        <x:v>Ipsen SA.csv</x:v>
      </x:c>
      <x:c r="B101" s="50" t="str">
        <x:v>Ipsen SA</x:v>
      </x:c>
      <x:c r="C101" s="50" t="str">
        <x:v>Yes</x:v>
      </x:c>
      <x:c r="D101" s="50" t="str">
        <x:v>Applicant/owner alias matched</x:v>
      </x:c>
      <x:c r="E101" s="108" t="n">
        <x:v>18</x:v>
      </x:c>
      <x:c r="F101" s="50" t="str">
        <x:v>103-697-754-308-325</x:v>
      </x:c>
      <x:c r="G101" s="113" t="n">
        <x:v>44211</x:v>
      </x:c>
      <x:c r="H101" s="108" t="n">
        <x:v>2021</x:v>
      </x:c>
      <x:c r="I101" s="50" t="str">
        <x:v>US</x:v>
      </x:c>
      <x:c r="J101" s="50" t="str">
        <x:v>A1</x:v>
      </x:c>
      <x:c r="K101" s="50" t="str">
        <x:v>US 2024/0082368 A1</x:v>
      </x:c>
      <x:c r="L101" s="50" t="str">
        <x:v>IPSEN BIOPHAM LTD</x:v>
      </x:c>
      <x:c r="M101" s="50" t="str">
        <x:v>IPSEN BIOPHARM LIMITED (2023-07-18)</x:v>
      </x:c>
      <x:c r="N101" s="50" t="str">
        <x:v>Treatment of Brain Damage</x:v>
      </x:c>
      <x:c r="O101" s="108" t="n">
        <x:v>0</x:v>
      </x:c>
      <x:c r="P101" s="108" t="n">
        <x:v>7</x:v>
      </x:c>
      <x:c r="Q101" s="50" t="str">
        <x:v>A61K38/4893;;A61P25/00;;C12Y304/24069;;A61K38/4893;;C12Y304/24069</x:v>
      </x:c>
      <x:c r="R101" s="50" t="str">
        <x:v>A61K38/48</x:v>
      </x:c>
      <x:c r="S101" s="50" t="str">
        <x:v>PENDING</x:v>
      </x:c>
      <x:c r="T101" s="50" t="str">
        <x:v>https://lens.org/103-697-754-308-325</x:v>
      </x:c>
      <x:c r="U101" s="50" t="str">
        <x:v>040-681-617-508-021;;020-218-052-670-186;;036-131-859-908-916;;103-697-754-308-325;;156-434-927-568-060;;172-841-753-743-647;;074-875-035-916-593</x:v>
      </x:c>
    </x:row>
    <x:row r="102">
      <x:c r="A102" s="50" t="str">
        <x:v>Ipsen SA.csv</x:v>
      </x:c>
      <x:c r="B102" s="50" t="str">
        <x:v>Ipsen SA</x:v>
      </x:c>
      <x:c r="C102" s="50" t="str">
        <x:v>Yes</x:v>
      </x:c>
      <x:c r="D102" s="50" t="str">
        <x:v>Applicant/owner alias matched</x:v>
      </x:c>
      <x:c r="E102" s="108" t="n">
        <x:v>19</x:v>
      </x:c>
      <x:c r="F102" s="50" t="str">
        <x:v>020-166-213-125-460</x:v>
      </x:c>
      <x:c r="G102" s="113" t="n">
        <x:v>43861</x:v>
      </x:c>
      <x:c r="H102" s="108" t="n">
        <x:v>2020</x:v>
      </x:c>
      <x:c r="I102" s="50" t="str">
        <x:v>US</x:v>
      </x:c>
      <x:c r="J102" s="50" t="str">
        <x:v>A1</x:v>
      </x:c>
      <x:c r="K102" s="50" t="str">
        <x:v>US 2024/0016718 A1</x:v>
      </x:c>
      <x:c r="L102" s="50" t="str">
        <x:v>IPSEN BIOPHARM LTD</x:v>
      </x:c>
      <x:c r="M102" s="50" t="str">
        <x:v>IPSEN BIOPHARM LIMITED (2022-08-23)</x:v>
      </x:c>
      <x:c r="N102" s="50" t="str">
        <x:v>TREATMENT OF SKIN CONDITIONS</x:v>
      </x:c>
      <x:c r="O102" s="108" t="n">
        <x:v>2</x:v>
      </x:c>
      <x:c r="P102" s="108" t="n">
        <x:v>13</x:v>
      </x:c>
      <x:c r="Q102" s="50" t="str">
        <x:v>A61K9/0019;;A61Q19/08;;A61K8/64;;A61K2800/91;;A61K38/4893;;A61K9/0019;;A61P17/00;;A61K8/66;;A61Q19/08;;A61K2800/91;;A61K8/66;;A61K2800/91;;A61Q19/08</x:v>
      </x:c>
      <x:c r="R102" s="50" t="str">
        <x:v>A61K8/66;;A61Q19/08</x:v>
      </x:c>
      <x:c r="S102" s="50" t="str">
        <x:v>PENDING</x:v>
      </x:c>
      <x:c r="T102" s="50" t="str">
        <x:v>https://lens.org/020-166-213-125-460</x:v>
      </x:c>
      <x:c r="U102" s="50" t="str">
        <x:v>054-557-548-758-827;;088-683-359-710-286;;020-166-213-125-460;;089-662-735-553-469;;134-323-284-093-961;;159-190-261-107-620;;171-292-375-752-224;;176-878-566-530-333;;116-249-575-768-951;;081-664-927-291-238;;040-060-197-918-494;;028-491-314-120-765;;140-760-571-334-943</x:v>
      </x:c>
    </x:row>
    <x:row r="103">
      <x:c r="A103" s="50" t="str">
        <x:v>Ipsen SA.csv</x:v>
      </x:c>
      <x:c r="B103" s="50" t="str">
        <x:v>Ipsen SA</x:v>
      </x:c>
      <x:c r="C103" s="50" t="str">
        <x:v>Yes</x:v>
      </x:c>
      <x:c r="D103" s="50" t="str">
        <x:v>Applicant/owner alias matched</x:v>
      </x:c>
      <x:c r="E103" s="108" t="n">
        <x:v>20</x:v>
      </x:c>
      <x:c r="F103" s="50" t="str">
        <x:v>120-343-734-711-676</x:v>
      </x:c>
      <x:c r="G103" s="113" t="n">
        <x:v>43906</x:v>
      </x:c>
      <x:c r="H103" s="108" t="n">
        <x:v>2020</x:v>
      </x:c>
      <x:c r="I103" s="50" t="str">
        <x:v>US</x:v>
      </x:c>
      <x:c r="J103" s="50" t="str">
        <x:v>A1</x:v>
      </x:c>
      <x:c r="K103" s="50" t="str">
        <x:v>US 2023/0346674 A1</x:v>
      </x:c>
      <x:c r="L103" s="50" t="str">
        <x:v>IPSEN BIOPHARM LTD</x:v>
      </x:c>
      <x:c r="M103" s="50" t="str">
        <x:v>IPSEN BIOPHARM LIMITED (2023-09-10)</x:v>
      </x:c>
      <x:c r="N103" s="50" t="str">
        <x:v>Treatment of Upper Facial Lines</x:v>
      </x:c>
      <x:c r="O103" s="108" t="n">
        <x:v>2</x:v>
      </x:c>
      <x:c r="P103" s="108" t="n">
        <x:v>12</x:v>
      </x:c>
      <x:c r="Q103" s="50" t="str">
        <x:v>A61K8/66;;A61Q19/08;;A61K8/66;;A61Q19/08;;A61K8/66;;A61K9/0019;;A61K38/4893;;A61K2800/74;;A61K2800/91;;A61Q19/08;;C07K14/33</x:v>
      </x:c>
      <x:c r="R103" s="50" t="str">
        <x:v>A61K8/66;;A61K9/00;;A61K38/48;;A61Q19/08</x:v>
      </x:c>
      <x:c r="S103" s="50" t="str">
        <x:v>DISCONTINUED</x:v>
      </x:c>
      <x:c r="T103" s="50" t="str">
        <x:v>https://lens.org/120-343-734-711-676</x:v>
      </x:c>
      <x:c r="U103" s="50" t="str">
        <x:v>188-650-522-532-50X;;128-906-209-679-636;;084-737-434-366-178;;079-021-354-013-079;;120-343-734-711-676;;017-383-641-714-31X;;153-072-605-440-350;;062-065-053-392-64X;;091-573-548-537-030;;014-646-151-573-350;;177-584-981-357-884;;168-884-640-611-694</x:v>
      </x:c>
    </x:row>
    <x:row r="104">
      <x:c r="A104" s="50" t="str">
        <x:v>Ipsen SA.csv</x:v>
      </x:c>
      <x:c r="B104" s="50" t="str">
        <x:v>Ipsen SA</x:v>
      </x:c>
      <x:c r="C104" s="50" t="str">
        <x:v>Yes</x:v>
      </x:c>
      <x:c r="D104" s="50" t="str">
        <x:v>Applicant/owner alias matched</x:v>
      </x:c>
      <x:c r="E104" s="108" t="n">
        <x:v>21</x:v>
      </x:c>
      <x:c r="F104" s="50" t="str">
        <x:v>157-722-313-591-568</x:v>
      </x:c>
      <x:c r="G104" s="113" t="n">
        <x:v>43129</x:v>
      </x:c>
      <x:c r="H104" s="108" t="n">
        <x:v>2018</x:v>
      </x:c>
      <x:c r="I104" s="50" t="str">
        <x:v>US</x:v>
      </x:c>
      <x:c r="J104" s="50" t="str">
        <x:v>A1</x:v>
      </x:c>
      <x:c r="K104" s="50" t="str">
        <x:v>US 2023/0312661 A1</x:v>
      </x:c>
      <x:c r="L104" s="50" t="str">
        <x:v>IPSEN BIOPHARM LTD</x:v>
      </x:c>
      <x:c r="M104" s="50" t="str">
        <x:v>IPSEN BIOPHARM LIMITED (2020-07-14)</x:v>
      </x:c>
      <x:c r="N104" s="50" t="str">
        <x:v>NON-NEURONAL SNARE-CLEAVING BOTULINUM NEUROTOXINS</x:v>
      </x:c>
      <x:c r="O104" s="108" t="n">
        <x:v>0</x:v>
      </x:c>
      <x:c r="P104" s="108" t="n">
        <x:v>33</x:v>
      </x:c>
      <x:c r="Q104" s="50" t="str">
        <x:v>C12N9/52;;C12N15/63;;A61K38/4893;;A61P27/02;;A61P21/02;;A61P43/00;;A61K39/08;;C07K14/33;;A61P21/00;;Y02A50/30;;C07K14/33;;A61K39/08;;A61P21/00;;A61K38/00;;C07K14/33;;A61K38/4893</x:v>
      </x:c>
      <x:c r="R104" s="50" t="str">
        <x:v>C07K14/33;;A61K38/48</x:v>
      </x:c>
      <x:c r="S104" s="50" t="str">
        <x:v>DISCONTINUED</x:v>
      </x:c>
      <x:c r="T104" s="50" t="str">
        <x:v>https://lens.org/157-722-313-591-568</x:v>
      </x:c>
      <x:c r="U104" s="50" t="str">
        <x:v>056-743-353-010-327;;034-344-254-159-648;;142-341-593-327-37X;;194-026-541-722-892;;167-147-801-418-240;;157-722-313-591-568;;153-581-209-847-082;;176-496-427-607-763;;078-965-686-487-125;;097-661-089-495-764;;174-722-859-373-075;;155-842-916-865-904;;095-480-410-636-75X;;105-990-660-758-179;;036-815-887-111-59X;;113-569-763-211-88X;;023-616-008-616-118;;058-253-689-318-895;;129-675-333-912-758;;051-444-436-601-825;;054-882-696-548-193;;128-488-769-125-675;;021-113-401-274-954;;173-134-365-086-925;;174-033-453-442-794;;066-477-434-689-355;;163-985-768-070-306;;139-907-082-060-468;;086-023-707-973-255;;158-803-989-251-521;;158-900-536-500-665;;059-379-285-954-094;;152-786-802-829-160</x:v>
      </x:c>
    </x:row>
    <x:row r="105">
      <x:c r="A105" s="50" t="str">
        <x:v>Ipsen SA.csv</x:v>
      </x:c>
      <x:c r="B105" s="50" t="str">
        <x:v>Ipsen SA</x:v>
      </x:c>
      <x:c r="C105" s="50" t="str">
        <x:v>Yes</x:v>
      </x:c>
      <x:c r="D105" s="50" t="str">
        <x:v>Applicant/owner alias matched</x:v>
      </x:c>
      <x:c r="E105" s="108" t="n">
        <x:v>22</x:v>
      </x:c>
      <x:c r="F105" s="50" t="str">
        <x:v>198-587-189-321-920</x:v>
      </x:c>
      <x:c r="G105" s="113" t="n">
        <x:v>43906</x:v>
      </x:c>
      <x:c r="H105" s="108" t="n">
        <x:v>2020</x:v>
      </x:c>
      <x:c r="I105" s="50" t="str">
        <x:v>US</x:v>
      </x:c>
      <x:c r="J105" s="50" t="str">
        <x:v>A1</x:v>
      </x:c>
      <x:c r="K105" s="50" t="str">
        <x:v>US 2023/0248811 A1</x:v>
      </x:c>
      <x:c r="L105" s="50" t="str">
        <x:v>IPSEN BIOPHARM LTD</x:v>
      </x:c>
      <x:c r="M105" s="50" t="str">
        <x:v>IPSEN BIOPHARM LIMITED (2022-09-27)</x:v>
      </x:c>
      <x:c r="N105" s="50" t="str">
        <x:v>Treatment of Limb Spasticity</x:v>
      </x:c>
      <x:c r="O105" s="108" t="n">
        <x:v>0</x:v>
      </x:c>
      <x:c r="P105" s="108" t="n">
        <x:v>13</x:v>
      </x:c>
      <x:c r="Q105" s="50" t="str">
        <x:v>A61K38/4893;;A61P21/02;;Y02A50/30;;A61K38/4893;;A61P21/02;;C12Y304/24069;;A61K38/4893;;A61K9/0019;;A61P21/02;;C12Y304/24069</x:v>
      </x:c>
      <x:c r="R105" s="50" t="str">
        <x:v>A61K38/48;;A61K9/00;;A61P21/02</x:v>
      </x:c>
      <x:c r="S105" s="50" t="str">
        <x:v>DISCONTINUED</x:v>
      </x:c>
      <x:c r="T105" s="50" t="str">
        <x:v>https://lens.org/198-587-189-321-920</x:v>
      </x:c>
      <x:c r="U105" s="50" t="str">
        <x:v>096-501-913-981-922;;016-962-823-888-839;;169-304-121-467-988;;198-587-189-321-920;;017-569-329-166-49X;;014-003-102-212-816;;017-587-774-170-189;;155-086-864-074-527;;134-437-928-844-077;;010-158-354-418-395;;038-950-668-729-706;;064-212-991-691-89X;;120-696-860-979-896</x:v>
      </x:c>
    </x:row>
    <x:row r="106">
      <x:c r="A106" s="50" t="str">
        <x:v>Ipsen SA.csv</x:v>
      </x:c>
      <x:c r="B106" s="50" t="str">
        <x:v>Ipsen SA</x:v>
      </x:c>
      <x:c r="C106" s="50" t="str">
        <x:v>Yes</x:v>
      </x:c>
      <x:c r="D106" s="50" t="str">
        <x:v>Applicant/owner alias matched</x:v>
      </x:c>
      <x:c r="E106" s="108" t="n">
        <x:v>23</x:v>
      </x:c>
      <x:c r="F106" s="50" t="str">
        <x:v>148-601-847-745-042</x:v>
      </x:c>
      <x:c r="G106" s="113" t="n">
        <x:v>43893</x:v>
      </x:c>
      <x:c r="H106" s="108" t="n">
        <x:v>2020</x:v>
      </x:c>
      <x:c r="I106" s="50" t="str">
        <x:v>US</x:v>
      </x:c>
      <x:c r="J106" s="50" t="str">
        <x:v>A1</x:v>
      </x:c>
      <x:c r="K106" s="50" t="str">
        <x:v>US 2023/0085883 A1</x:v>
      </x:c>
      <x:c r="L106" s="50" t="str">
        <x:v>ACTIVE BIOTECH AB;;WISTAR INST</x:v>
      </x:c>
      <x:c r="M106" s="50" t="str">
        <x:v>IPSEN INNOVATION (2023-01-23);;IPSEN PHARMA S.A.S (2023-05-10);;ACTIVE BIOTECH AB (2021-02-02);;THE WISTAR INSTITUTE OF ANATOMY AND BIOLOGY (2023-01-19)</x:v>
      </x:c>
      <x:c r="N106" s="50" t="str">
        <x:v>TASQUINIMOD OR A PHARMACEUTICALLY ACCEPTABLE SALT THEREOF FOR USE IN COMBINATION THERAPY</x:v>
      </x:c>
      <x:c r="O106" s="108" t="n">
        <x:v>0</x:v>
      </x:c>
      <x:c r="P106" s="108" t="n">
        <x:v>20</x:v>
      </x:c>
      <x:c r="Q106" s="50" t="str">
        <x:v>A61K31/454;;A61K31/47;;A61K31/4965;;A61K31/69;;C07K16/2896;;C07K16/2803;;A61P35/00;;A61K31/454;;C07K16/2803;;A61K31/47;;C07K16/2896;;A61K31/69;;A61P35/00;;A61K31/4965;;A61K31/4704;;A61K31/573;;A61K39/395;;A61K31/69;;A61K31/454;;A61K45/06;;A61P35/00;;C07K16/2803;;C07K16/2896;;A61K2300/00;;A61K2039/505;;A61P35/00;;A61K31/407;;A61K31/454;;A61K31/4704;;A61K31/573;;A61K31/69;;A61K38/06;;A61K38/07;;A61K39/3955;;A61K2039/505</x:v>
      </x:c>
      <x:c r="R106" s="50" t="str">
        <x:v>A61K31/4704;;A61K31/407;;A61K31/454;;A61K31/573;;A61K31/69;;A61K38/06;;A61K38/07;;A61K39/395;;A61P35/00</x:v>
      </x:c>
      <x:c r="S106" s="50" t="str">
        <x:v>ACTIVE</x:v>
      </x:c>
      <x:c r="T106" s="50" t="str">
        <x:v>https://lens.org/148-601-847-745-042</x:v>
      </x:c>
      <x:c r="U106" s="50" t="str">
        <x:v>101-511-606-112-389;;022-815-644-906-568;;175-718-332-093-725;;043-182-647-595-341;;003-026-680-200-676;;039-857-371-237-540;;002-027-272-454-085;;105-878-397-493-627;;104-940-935-777-714;;153-548-458-336-836;;163-314-439-362-095;;188-691-570-296-768;;067-346-299-940-215;;141-421-143-968-608;;045-375-348-246-807;;192-009-228-635-154;;011-613-218-163-816;;148-601-847-745-042;;004-642-626-464-916;;040-084-100-424-073</x:v>
      </x:c>
    </x:row>
    <x:row r="107">
      <x:c r="A107" s="50" t="str">
        <x:v>Ipsen SA.csv</x:v>
      </x:c>
      <x:c r="B107" s="50" t="str">
        <x:v>Ipsen SA</x:v>
      </x:c>
      <x:c r="C107" s="50" t="str">
        <x:v>Yes</x:v>
      </x:c>
      <x:c r="D107" s="50" t="str">
        <x:v>Applicant/owner alias matched</x:v>
      </x:c>
      <x:c r="E107" s="108" t="n">
        <x:v>24</x:v>
      </x:c>
      <x:c r="F107" s="50" t="str">
        <x:v>076-243-393-680-477</x:v>
      </x:c>
      <x:c r="G107" s="113" t="n">
        <x:v>43738</x:v>
      </x:c>
      <x:c r="H107" s="108" t="n">
        <x:v>2019</x:v>
      </x:c>
      <x:c r="I107" s="50" t="str">
        <x:v>US</x:v>
      </x:c>
      <x:c r="J107" s="50" t="str">
        <x:v>A1</x:v>
      </x:c>
      <x:c r="K107" s="50" t="str">
        <x:v>US 2023/0038233 A1</x:v>
      </x:c>
      <x:c r="L107" s="50" t="str">
        <x:v>IPSEN BIOPHARM LTD</x:v>
      </x:c>
      <x:c r="M107" s="50" t="str">
        <x:v>IPSEN BIOPHARM LIMITED (2022-04-05)</x:v>
      </x:c>
      <x:c r="N107" s="50" t="str">
        <x:v>TREATMENT OF NEUROLOGICAL DISORDERS</x:v>
      </x:c>
      <x:c r="O107" s="108" t="n">
        <x:v>1</x:v>
      </x:c>
      <x:c r="P107" s="108" t="n">
        <x:v>24</x:v>
      </x:c>
      <x:c r="Q107" s="50" t="str">
        <x:v>C07K14/33;;C12N9/6489;;C12Y304/24069;;A61P25/00;;A61K38/00;;C07K14/33;;A61K38/4893;;Y02A50/30;;C07K14/33;;C12N9/6416;;A61P25/00;;A61K38/00;;A61P25/28;;A61K38/4893;;C07K14/33;;A61K38/164</x:v>
      </x:c>
      <x:c r="R107" s="50" t="str">
        <x:v>A61K38/48;;A61P25/28</x:v>
      </x:c>
      <x:c r="S107" s="50" t="str">
        <x:v>PENDING</x:v>
      </x:c>
      <x:c r="T107" s="50" t="str">
        <x:v>https://lens.org/076-243-393-680-477</x:v>
      </x:c>
      <x:c r="U107" s="50" t="str">
        <x:v>092-091-215-119-150;;059-357-664-426-622;;153-655-098-705-549;;076-243-393-680-477;;172-293-179-161-022;;158-333-777-206-290;;046-297-427-026-533;;164-482-916-625-759;;017-941-448-464-914;;197-365-376-226-777;;165-937-692-959-462;;045-345-274-004-209;;098-296-118-807-151;;188-640-923-740-781;;053-087-827-857-086;;000-445-945-129-99X;;162-274-935-404-362;;130-437-006-337-655;;072-046-135-133-210;;073-853-375-256-487;;041-786-733-906-331;;138-506-466-334-815;;107-374-931-022-643;;111-996-215-343-930</x:v>
      </x:c>
    </x:row>
    <x:row r="108">
      <x:c r="A108" s="50" t="str">
        <x:v>Ipsen SA.csv</x:v>
      </x:c>
      <x:c r="B108" s="50" t="str">
        <x:v>Ipsen SA</x:v>
      </x:c>
      <x:c r="C108" s="50" t="str">
        <x:v>Yes</x:v>
      </x:c>
      <x:c r="D108" s="50" t="str">
        <x:v>Applicant/owner alias matched</x:v>
      </x:c>
      <x:c r="E108" s="108" t="n">
        <x:v>25</x:v>
      </x:c>
      <x:c r="F108" s="50" t="str">
        <x:v>035-962-259-151-762</x:v>
      </x:c>
      <x:c r="G108" s="113" t="n">
        <x:v>43371</x:v>
      </x:c>
      <x:c r="H108" s="108" t="n">
        <x:v>2018</x:v>
      </x:c>
      <x:c r="I108" s="50" t="str">
        <x:v>US</x:v>
      </x:c>
      <x:c r="J108" s="50" t="str">
        <x:v>A1</x:v>
      </x:c>
      <x:c r="K108" s="50" t="str">
        <x:v>US 2022/0357314 A1</x:v>
      </x:c>
      <x:c r="L108" s="50" t="str">
        <x:v>IPSEN BIOPHARM LTD;;INST OF MOLECULAR AND CELL BIOLOGY BIOMEDICAL SCIENCES INSTS</x:v>
      </x:c>
      <x:c r="M108" s="50" t="str">
        <x:v>INSTITUTE OF MOLECULAR AND CELL BIOLOGY (2021-05-06);;IPSEN BIOPHARM LIMITED (2021-04-30)</x:v>
      </x:c>
      <x:c r="N108" s="50" t="str">
        <x:v>Cell-based Clostridal Neurotoxin Assays</x:v>
      </x:c>
      <x:c r="O108" s="108" t="n">
        <x:v>0</x:v>
      </x:c>
      <x:c r="P108" s="108" t="n">
        <x:v>14</x:v>
      </x:c>
      <x:c r="Q108" s="50" t="str">
        <x:v>A61K9/0019;;A61K47/02;;A61K47/183;;C12N5/0619;;C12N15/1086;;C12N2510/00;;G01N33/5058;;G01N2333/33;;Y02A50/30;;G01N33/5058;;C12N5/0619;;C12N2510/00;;G01N2333/33;;G01N33/5058;;C07K14/43595;;C07K2319/60;;G01N2333/33</x:v>
      </x:c>
      <x:c r="R108" s="50" t="str">
        <x:v>G01N33/50;;C07K14/435</x:v>
      </x:c>
      <x:c r="S108" s="50" t="str">
        <x:v>DISCONTINUED</x:v>
      </x:c>
      <x:c r="T108" s="50" t="str">
        <x:v>https://lens.org/035-962-259-151-762</x:v>
      </x:c>
      <x:c r="U108" s="50" t="str">
        <x:v>087-321-789-318-562;;106-489-749-012-426;;154-781-273-395-562;;114-094-421-333-22X;;026-568-577-064-785;;001-476-304-908-123;;106-833-772-924-36X;;035-962-259-151-762;;108-181-293-637-090;;152-961-623-869-277;;140-978-319-715-172;;159-942-032-897-55X;;185-606-539-018-657;;141-762-547-513-971</x:v>
      </x:c>
    </x:row>
    <x:row r="109">
      <x:c r="A109" s="50" t="str">
        <x:v>Ipsen SA.csv</x:v>
      </x:c>
      <x:c r="B109" s="50" t="str">
        <x:v>Ipsen SA</x:v>
      </x:c>
      <x:c r="C109" s="50" t="str">
        <x:v>Yes</x:v>
      </x:c>
      <x:c r="D109" s="50" t="str">
        <x:v>Applicant/owner alias matched</x:v>
      </x:c>
      <x:c r="E109" s="108" t="n">
        <x:v>26</x:v>
      </x:c>
      <x:c r="F109" s="50" t="str">
        <x:v>089-236-190-382-679</x:v>
      </x:c>
      <x:c r="G109" s="113" t="n">
        <x:v>42552</x:v>
      </x:c>
      <x:c r="H109" s="108" t="n">
        <x:v>2016</x:v>
      </x:c>
      <x:c r="I109" s="50" t="str">
        <x:v>US</x:v>
      </x:c>
      <x:c r="J109" s="50" t="str">
        <x:v>B2</x:v>
      </x:c>
      <x:c r="K109" s="50" t="str">
        <x:v>US 11453903 B2</x:v>
      </x:c>
      <x:c r="L109" s="50" t="str">
        <x:v>IPSEN BIOPHARM LTD</x:v>
      </x:c>
      <x:c r="M109" s="50" t="str">
        <x:v>IPSEN BIOINNOVATION LIMITED (2015-03-06);;IPSEN BIOPHARM LIMITED (2019-01-09)</x:v>
      </x:c>
      <x:c r="N109" s="50" t="str">
        <x:v>Production of activated clostridial neurotoxins</x:v>
      </x:c>
      <x:c r="O109" s="108" t="n">
        <x:v>0</x:v>
      </x:c>
      <x:c r="P109" s="108" t="n">
        <x:v>17</x:v>
      </x:c>
      <x:c r="Q109" s="50" t="str">
        <x:v>C12N9/52;;A61K38/4893;;C07K14/33;;C12P21/06;;C12Y304/24069;;C12P21/06;;A61K38/4893;;A61P1/00;;A61P5/00;;A61P5/10;;A61P11/00;;A61P13/02;;A61P17/00;;A61P17/02;;A61P19/00;;A61P25/04;;A61P27/02;;A61P27/16;;A61P29/00;;A61P35/00;;A61P37/02;;C07K14/33;;C12N9/52;;C12Y304/24069;;C12P21/06;;A61K8/64;;A61K38/4893;;A61Q19/00;;C07K14/33;;C12Y304/24069;;C12P21/06;;A61K38/4893;;C07K14/33;;C12N9/52;;C12Y304/24069</x:v>
      </x:c>
      <x:c r="R109" s="50" t="str">
        <x:v>C12P21/06;;A61K38/48;;C07K14/33;;C12N9/52</x:v>
      </x:c>
      <x:c r="S109" s="50" t="str">
        <x:v>ACTIVE</x:v>
      </x:c>
      <x:c r="T109" s="50" t="str">
        <x:v>https://lens.org/089-236-190-382-679</x:v>
      </x:c>
      <x:c r="U109" s="50" t="str">
        <x:v>103-163-448-756-887;;194-033-170-655-218;;019-693-274-011-909;;194-055-168-523-811;;107-147-048-379-950;;044-569-778-039-372;;020-077-324-129-806;;079-037-954-060-991;;137-404-385-395-903;;134-239-552-980-216;;198-761-150-383-084;;108-435-916-536-251;;184-391-966-337-810;;086-955-322-391-668;;128-807-715-954-246;;008-535-322-935-151;;089-236-190-382-679</x:v>
      </x:c>
    </x:row>
    <x:row r="110">
      <x:c r="A110" s="50" t="str">
        <x:v>Ipsen SA.csv</x:v>
      </x:c>
      <x:c r="B110" s="50" t="str">
        <x:v>Ipsen SA</x:v>
      </x:c>
      <x:c r="C110" s="50" t="str">
        <x:v>Yes</x:v>
      </x:c>
      <x:c r="D110" s="50" t="str">
        <x:v>Applicant/owner alias matched</x:v>
      </x:c>
      <x:c r="E110" s="108" t="n">
        <x:v>27</x:v>
      </x:c>
      <x:c r="F110" s="50" t="str">
        <x:v>078-067-021-975-410</x:v>
      </x:c>
      <x:c r="G110" s="113" t="n">
        <x:v>43371</x:v>
      </x:c>
      <x:c r="H110" s="108" t="n">
        <x:v>2018</x:v>
      </x:c>
      <x:c r="I110" s="50" t="str">
        <x:v>US</x:v>
      </x:c>
      <x:c r="J110" s="50" t="str">
        <x:v>A1</x:v>
      </x:c>
      <x:c r="K110" s="50" t="str">
        <x:v>US 2022/0211823 A1</x:v>
      </x:c>
      <x:c r="L110" s="50" t="str">
        <x:v>IPSEN BIOPHARM LTD</x:v>
      </x:c>
      <x:c r="M110" s="50" t="str">
        <x:v>IPSEN BIOPHARM LIMITED (2021-04-14)</x:v>
      </x:c>
      <x:c r="N110" s="50" t="str">
        <x:v>Clostridial Neurotoxins Comprising an Exogenous Activation Loop</x:v>
      </x:c>
      <x:c r="O110" s="108" t="n">
        <x:v>1</x:v>
      </x:c>
      <x:c r="P110" s="108" t="n">
        <x:v>25</x:v>
      </x:c>
      <x:c r="Q110" s="50" t="str">
        <x:v>C07K14/33;;A61K38/48;;C12N15/62;;C12N9/52;;C07K14/33;;C12N9/6408;;C12N9/6424;;C07K14/32;;A61K38/48;;C12N15/62;;A61P21/00;;C12Y304/21009;;C12Y304/24069;;A61K38/4893;;C12N9/52;;C12P21/06;;C12Y304/24069</x:v>
      </x:c>
      <x:c r="R110" s="50" t="str">
        <x:v>A61K38/48;;C12N9/52;;C12P21/06</x:v>
      </x:c>
      <x:c r="S110" s="50" t="str">
        <x:v>ACTIVE</x:v>
      </x:c>
      <x:c r="T110" s="50" t="str">
        <x:v>https://lens.org/078-067-021-975-410</x:v>
      </x:c>
      <x:c r="U110" s="50" t="str">
        <x:v>161-304-217-554-41X;;175-127-967-057-977;;089-124-318-928-890;;018-862-420-892-782;;079-199-918-501-499;;178-461-747-541-09X;;140-668-528-191-762;;007-996-591-961-644;;141-801-832-224-211;;050-013-853-560-365;;087-540-665-498-768;;105-696-806-788-024;;110-072-721-469-898;;156-302-567-803-201;;169-672-058-253-758;;075-518-290-499-118;;022-713-899-748-955;;111-231-340-466-791;;023-930-363-355-245;;109-576-150-054-587;;078-067-021-975-410;;104-299-518-598-183;;076-959-347-658-010;;198-317-860-919-030;;082-201-298-191-351</x:v>
      </x:c>
    </x:row>
    <x:row r="111">
      <x:c r="A111" s="50" t="str">
        <x:v>Ipsen SA.csv</x:v>
      </x:c>
      <x:c r="B111" s="50" t="str">
        <x:v>Ipsen SA</x:v>
      </x:c>
      <x:c r="C111" s="50" t="str">
        <x:v>Yes</x:v>
      </x:c>
      <x:c r="D111" s="50" t="str">
        <x:v>Applicant/owner alias matched</x:v>
      </x:c>
      <x:c r="E111" s="108" t="n">
        <x:v>28</x:v>
      </x:c>
      <x:c r="F111" s="50" t="str">
        <x:v>107-099-910-494-998</x:v>
      </x:c>
      <x:c r="G111" s="113" t="n">
        <x:v>43690</x:v>
      </x:c>
      <x:c r="H111" s="108" t="n">
        <x:v>2019</x:v>
      </x:c>
      <x:c r="I111" s="50" t="str">
        <x:v>EP</x:v>
      </x:c>
      <x:c r="J111" s="50" t="str">
        <x:v>A1</x:v>
      </x:c>
      <x:c r="K111" s="50" t="str">
        <x:v>EP 4014039 A1</x:v>
      </x:c>
      <x:c r="L111" s="50" t="str">
        <x:v>SYNAPTIC RES LLC</x:v>
      </x:c>
      <x:c r="M111" s="50" t="str">
        <x:v>IPSEN BIOPHARM LIMITED (2022-08-03)</x:v>
      </x:c>
      <x:c r="N111" s="50" t="str">
        <x:v>CELLS HIGHLY SENSITIVE TO CLOSTRIDIAL NEUROTOXIN</x:v>
      </x:c>
      <x:c r="O111" s="108" t="n">
        <x:v>0</x:v>
      </x:c>
      <x:c r="P111" s="108" t="n">
        <x:v>7</x:v>
      </x:c>
      <x:c r="Q111" s="50" t="str">
        <x:v>C12N5/0693;;C07K14/33;;C07K14/705;;C07K2319/50;;C07K2319/60;;C07K2319/61;;C12N5/0622;;C12N2501/998;;C12N2510/00;;C12Q1/37;;C12Y204/99008;;C12Y304/24069;;G01N33/5014;;G01N2333/952;;C12Q1/37;;C07K14/33;;C07K14/705;;C07K2319/50;;C07K2319/61;;C12Y204/99008;;C12Y304/24069;;G01N33/5014;;G01N2333/952;;G01N33/5014;;C07K14/33;;C07K14/705;;C07K2319/50;;C07K2319/61;;C12Q1/37;;C12Y204/99008;;C12Y304/24069;;G01N2333/952</x:v>
      </x:c>
      <x:c r="R111" s="50" t="str">
        <x:v>G01N33/50;;C07K14/33;;G01N33/542</x:v>
      </x:c>
      <x:c r="S111" s="50" t="str">
        <x:v>PENDING</x:v>
      </x:c>
      <x:c r="T111" s="50" t="str">
        <x:v>https://lens.org/107-099-910-494-998</x:v>
      </x:c>
      <x:c r="U111" s="50" t="str">
        <x:v>172-232-732-569-818;;107-099-910-494-998;;168-831-907-735-09X;;120-883-819-436-252;;100-194-391-475-269;;155-139-157-245-143;;109-170-079-162-293</x:v>
      </x:c>
    </x:row>
    <x:row r="112">
      <x:c r="A112" s="50" t="str">
        <x:v>Ipsen SA.csv</x:v>
      </x:c>
      <x:c r="B112" s="50" t="str">
        <x:v>Ipsen SA</x:v>
      </x:c>
      <x:c r="C112" s="50" t="str">
        <x:v>Yes</x:v>
      </x:c>
      <x:c r="D112" s="50" t="str">
        <x:v>Applicant/owner alias matched</x:v>
      </x:c>
      <x:c r="E112" s="108" t="n">
        <x:v>29</x:v>
      </x:c>
      <x:c r="F112" s="50" t="str">
        <x:v>143-040-372-148-367</x:v>
      </x:c>
      <x:c r="G112" s="113" t="n">
        <x:v>42517</x:v>
      </x:c>
      <x:c r="H112" s="108" t="n">
        <x:v>2016</x:v>
      </x:c>
      <x:c r="I112" s="50" t="str">
        <x:v>US</x:v>
      </x:c>
      <x:c r="J112" s="50" t="str">
        <x:v>A1</x:v>
      </x:c>
      <x:c r="K112" s="50" t="str">
        <x:v>US 2022/0160844 A1</x:v>
      </x:c>
      <x:c r="L112" s="50" t="str">
        <x:v>IPSEN BIOPHARM LTD</x:v>
      </x:c>
      <x:c r="M112" s="50" t="str">
        <x:v>NESTLE SKIN HEALTH SA (2020-01-22);;IPSEN BIOPHARM LIMITED (2019-12-13)</x:v>
      </x:c>
      <x:c r="N112" s="50" t="str">
        <x:v>LIQUID NEUROTOXIN FORMULATION STABILIZED WITH TRYPTOPHAN OR TYROSINE</x:v>
      </x:c>
      <x:c r="O112" s="108" t="n">
        <x:v>0</x:v>
      </x:c>
      <x:c r="P112" s="108" t="n">
        <x:v>2</x:v>
      </x:c>
      <x:c r="Q112" s="50" t="str">
        <x:v>A61K38/4893;;A61K8/19;;A61K8/20;;A61K8/24;;A61K8/64;;A61K8/66;;A61K9/0019;;A61K47/02;;A61K47/183;;A61K47/26;;A61K2800/30;;A61K2800/52;;A61Q19/00;;A61Q19/06;;A61Q19/08;;A61K38/4893;;A61K8/00;;A61K8/19;;A61K8/39;;A61K8/492;;A61K8/66;;A61K9/0019;;A61K47/02;;A61K47/183;;A61K47/26;;A61Q19/08</x:v>
      </x:c>
      <x:c r="R112" s="50" t="str">
        <x:v>A61K38/48;;A61K8/00;;A61K8/19;;A61K8/39;;A61K8/49;;A61K8/66;;A61K9/00;;A61K47/02;;A61K47/18;;A61K47/26;;A61Q19/08</x:v>
      </x:c>
      <x:c r="S112" s="50" t="str">
        <x:v>DISCONTINUED</x:v>
      </x:c>
      <x:c r="T112" s="50" t="str">
        <x:v>https://lens.org/143-040-372-148-367</x:v>
      </x:c>
      <x:c r="U112" s="50" t="str">
        <x:v>143-040-372-148-367;;061-273-589-281-286</x:v>
      </x:c>
    </x:row>
    <x:row r="113">
      <x:c r="A113" s="50" t="str">
        <x:v>Ipsen SA.csv</x:v>
      </x:c>
      <x:c r="B113" s="50" t="str">
        <x:v>Ipsen SA</x:v>
      </x:c>
      <x:c r="C113" s="50" t="str">
        <x:v>Yes</x:v>
      </x:c>
      <x:c r="D113" s="50" t="str">
        <x:v>Applicant/owner alias matched</x:v>
      </x:c>
      <x:c r="E113" s="108" t="n">
        <x:v>30</x:v>
      </x:c>
      <x:c r="F113" s="50" t="str">
        <x:v>113-586-223-149-266</x:v>
      </x:c>
      <x:c r="G113" s="113" t="n">
        <x:v>43481</x:v>
      </x:c>
      <x:c r="H113" s="108" t="n">
        <x:v>2019</x:v>
      </x:c>
      <x:c r="I113" s="50" t="str">
        <x:v>US</x:v>
      </x:c>
      <x:c r="J113" s="50" t="str">
        <x:v>A1</x:v>
      </x:c>
      <x:c r="K113" s="50" t="str">
        <x:v>US 2022/0118113 A1</x:v>
      </x:c>
      <x:c r="L113" s="50" t="str">
        <x:v>IPSEN BIOPHARM LTD</x:v>
      </x:c>
      <x:c r="M113" s="50" t="str">
        <x:v>IPSEN BIOPHARM LIMITED (2021-09-07)</x:v>
      </x:c>
      <x:c r="N113" s="50" t="str">
        <x:v>SORTASE-LABELLED CLOSTRIDIUM NEUROTOXINS</x:v>
      </x:c>
      <x:c r="O113" s="108" t="n">
        <x:v>0</x:v>
      </x:c>
      <x:c r="P113" s="108" t="n">
        <x:v>7</x:v>
      </x:c>
      <x:c r="Q113" s="50" t="str">
        <x:v>C12N9/52;;A61K49/0032;;A61K49/0056;;C07K2319/50;;C07K2319/55;;C07K2319/90;;C12Y304/24068;;C12Y304/24069;;G01N33/58;;A61K49/0056;;C12N9/52;;C12Y304/24068;;C12Y304/24069;;G01N33/582</x:v>
      </x:c>
      <x:c r="R113" s="50" t="str">
        <x:v>A61K49/00;;C12N9/52;;G01N33/58</x:v>
      </x:c>
      <x:c r="S113" s="50" t="str">
        <x:v>DISCONTINUED</x:v>
      </x:c>
      <x:c r="T113" s="50" t="str">
        <x:v>https://lens.org/113-586-223-149-266</x:v>
      </x:c>
      <x:c r="U113" s="50" t="str">
        <x:v>194-614-809-707-134;;192-201-862-913-000;;113-586-223-149-266;;164-714-710-731-492;;046-257-973-515-629;;071-137-600-415-131;;071-522-705-785-594</x:v>
      </x:c>
    </x:row>
    <x:row r="114">
      <x:c r="A114" s="50" t="str">
        <x:v>Ipsen SA.csv</x:v>
      </x:c>
      <x:c r="B114" s="50" t="str">
        <x:v>Ipsen SA</x:v>
      </x:c>
      <x:c r="C114" s="50" t="str">
        <x:v>Yes</x:v>
      </x:c>
      <x:c r="D114" s="50" t="str">
        <x:v>Applicant/owner alias matched</x:v>
      </x:c>
      <x:c r="E114" s="108" t="n">
        <x:v>31</x:v>
      </x:c>
      <x:c r="F114" s="50" t="str">
        <x:v>000-591-741-091-892</x:v>
      </x:c>
      <x:c r="G114" s="113" t="n">
        <x:v>42661</x:v>
      </x:c>
      <x:c r="H114" s="108" t="n">
        <x:v>2016</x:v>
      </x:c>
      <x:c r="I114" s="50" t="str">
        <x:v>US</x:v>
      </x:c>
      <x:c r="J114" s="50" t="str">
        <x:v>A1</x:v>
      </x:c>
      <x:c r="K114" s="50" t="str">
        <x:v>US 2022/0113310 A1</x:v>
      </x:c>
      <x:c r="L114" s="50" t="str">
        <x:v>IPSEN BIOPHARM LTD</x:v>
      </x:c>
      <x:c r="M114" s="50" t="str">
        <x:v>IPSEN BIOPHARM LIMITED (2019-03-28)</x:v>
      </x:c>
      <x:c r="N114" s="50" t="str">
        <x:v>CELLULAR VAMP CLEAVAGE ASSAY</x:v>
      </x:c>
      <x:c r="O114" s="108" t="n">
        <x:v>0</x:v>
      </x:c>
      <x:c r="P114" s="108" t="n">
        <x:v>17</x:v>
      </x:c>
      <x:c r="Q114" s="50" t="str">
        <x:v>C07K14/47;;C07K14/33;;C07K16/1282;;C07K16/18;;C07K2317/30;;C07K2317/92;;C12Q1/37;;G01N33/56911;;G01N2333/33;;G01N33/56911;;C07K2317/30;;C12Q1/37;;G01N2333/33;;G01N33/56911;;C07K14/33;;C07K14/47;;C07K16/1282;;C07K16/18;;C07K2317/30;;C07K2317/92;;C07K2319/00;;C12Q1/37;;G01N2333/33</x:v>
      </x:c>
      <x:c r="R114" s="50" t="str">
        <x:v>G01N33/569;;C07K14/33;;C07K14/47;;C07K16/12;;C07K16/18;;C12Q1/37</x:v>
      </x:c>
      <x:c r="S114" s="50" t="str">
        <x:v>ACTIVE</x:v>
      </x:c>
      <x:c r="T114" s="50" t="str">
        <x:v>https://lens.org/000-591-741-091-892</x:v>
      </x:c>
      <x:c r="U114" s="50" t="str">
        <x:v>144-641-704-344-576;;167-469-212-469-615;;022-062-050-443-064;;188-664-559-341-501;;000-591-741-091-892;;136-561-092-683-373;;188-388-799-641-388;;079-335-052-982-327;;113-721-957-074-733;;179-706-977-714-08X;;103-962-019-538-014;;063-818-044-673-255;;037-522-278-777-537;;111-483-585-935-112;;169-456-687-238-706;;198-418-845-200-143;;088-164-056-703-930</x:v>
      </x:c>
    </x:row>
    <x:row r="115">
      <x:c r="A115" s="50" t="str">
        <x:v>Ipsen SA.csv</x:v>
      </x:c>
      <x:c r="B115" s="50" t="str">
        <x:v>Ipsen SA</x:v>
      </x:c>
      <x:c r="C115" s="50" t="str">
        <x:v>Yes</x:v>
      </x:c>
      <x:c r="D115" s="50" t="str">
        <x:v>Applicant/owner alias matched</x:v>
      </x:c>
      <x:c r="E115" s="108" t="n">
        <x:v>32</x:v>
      </x:c>
      <x:c r="F115" s="50" t="str">
        <x:v>097-908-067-616-459</x:v>
      </x:c>
      <x:c r="G115" s="113" t="n">
        <x:v>43623</x:v>
      </x:c>
      <x:c r="H115" s="108" t="n">
        <x:v>2019</x:v>
      </x:c>
      <x:c r="I115" s="50" t="str">
        <x:v>EP</x:v>
      </x:c>
      <x:c r="J115" s="50" t="str">
        <x:v>A1</x:v>
      </x:c>
      <x:c r="K115" s="50" t="str">
        <x:v>EP 3979983 A1</x:v>
      </x:c>
      <x:c r="L115" s="50" t="str">
        <x:v>GALDERMA HOLDING SA;;IPSEN BIOPHARM LTD</x:v>
      </x:c>
      <x:c r="M115" s="50" t="str">
        <x:v>GALDERMA HOLDING SA (2022-10-12);;IPSEN BIOPHARM LIMITED (2022-10-12)</x:v>
      </x:c>
      <x:c r="N115" s="50" t="str">
        <x:v>LIQUID BOTULINUM TOXIN COMPOSITION FOR TREATING MODERATE TO VERY SEVERE GLABELLAR LINES AND LATERAL CANTHAL LINES</x:v>
      </x:c>
      <x:c r="O115" s="108" t="n">
        <x:v>0</x:v>
      </x:c>
      <x:c r="P115" s="108" t="n">
        <x:v>21</x:v>
      </x:c>
      <x:c r="Q115" s="50" t="str">
        <x:v>A61K9/0019;;A61K38/4893;;A61K47/183;;C12Y304/24069;;A61Q19/08;;A61K8/64;;A61K2800/91;;A61K38/4893;;A61K8/66;;A61K2800/91;;A61Q19/08;;A61K8/64;;A61K47/183;;A61K9/0019;;C12Y304/24069;;A61K38/4893;;A61K9/0019;;A61K47/02;;A61K47/183;;A61K47/20;;A61K47/22;;A61P17/00;;A61K8/66;;A61Q19/08;;C12Y304/24069;;A61K2800/91;;A61K8/66;;A61Q19/08;;A61K38/4893</x:v>
      </x:c>
      <x:c r="R115" s="50" t="str">
        <x:v>A61K9/00;;A61K38/48;;A61K47/02;;A61K47/18;;A61Q19/08</x:v>
      </x:c>
      <x:c r="S115" s="50" t="str">
        <x:v>DISCONTINUED</x:v>
      </x:c>
      <x:c r="T115" s="50" t="str">
        <x:v>https://lens.org/097-908-067-616-459</x:v>
      </x:c>
      <x:c r="U115" s="50" t="str">
        <x:v>153-569-662-612-474;;103-337-070-189-311;;096-888-396-480-335;;030-272-324-304-05X;;053-883-936-790-244;;178-417-168-791-221;;016-793-596-896-526;;192-825-590-321-962;;047-703-356-071-907;;148-908-911-296-701;;155-933-512-852-481;;013-651-909-128-542;;086-183-182-376-513;;188-081-883-906-194;;102-815-977-128-741;;097-908-067-616-459;;132-668-532-428-865;;127-126-768-823-389;;088-218-266-566-592;;153-127-978-325-65X;;002-420-859-190-155</x:v>
      </x:c>
    </x:row>
    <x:row r="116">
      <x:c r="A116" s="50" t="str">
        <x:v>Ipsen SA.csv</x:v>
      </x:c>
      <x:c r="B116" s="50" t="str">
        <x:v>Ipsen SA</x:v>
      </x:c>
      <x:c r="C116" s="50" t="str">
        <x:v>Yes</x:v>
      </x:c>
      <x:c r="D116" s="50" t="str">
        <x:v>Applicant/owner alias matched</x:v>
      </x:c>
      <x:c r="E116" s="108" t="n">
        <x:v>33</x:v>
      </x:c>
      <x:c r="F116" s="50" t="str">
        <x:v>022-776-439-898-133</x:v>
      </x:c>
      <x:c r="G116" s="113" t="n">
        <x:v>42454</x:v>
      </x:c>
      <x:c r="H116" s="108" t="n">
        <x:v>2016</x:v>
      </x:c>
      <x:c r="I116" s="50" t="str">
        <x:v>US</x:v>
      </x:c>
      <x:c r="J116" s="50" t="str">
        <x:v>A1</x:v>
      </x:c>
      <x:c r="K116" s="50" t="str">
        <x:v>US 2022/0062392 A1</x:v>
      </x:c>
      <x:c r="L116" s="50" t="str">
        <x:v>IPSEN BIOPHARM LTD</x:v>
      </x:c>
      <x:c r="M116" s="50" t="str">
        <x:v>IPSEN BIOPHARM LIMITED (2017-03-24)</x:v>
      </x:c>
      <x:c r="N116" s="50" t="str">
        <x:v>COLLECTING PHYSICAL THERAPY INFORMATION TO ENHANCE TREATMENT EFFICACY OF BOTULINUM TOXIN</x:v>
      </x:c>
      <x:c r="O116" s="108" t="n">
        <x:v>1</x:v>
      </x:c>
      <x:c r="P116" s="108" t="n">
        <x:v>15</x:v>
      </x:c>
      <x:c r="Q116" s="50" t="str">
        <x:v>A61K38/4893;;G16H20/30;;G16H50/20;;G16H20/17;;A61P21/02;;A61P25/00;;A61P43/00;;Y02A50/30;;Y02A90/10;;G16H20/30;;G16H50/20;;G16H20/10;;A61K38/4893;;A61K38/48;;A61P25/14;;A61P43/00;;G16H20/00;;A61K38/4893;;G16H20/17;;G16H20/30;;A61K9/0019;;A61K35/74</x:v>
      </x:c>
      <x:c r="R116" s="50" t="str">
        <x:v>A61K38/48;;A61K9/00;;A61K35/74;;G16H20/17</x:v>
      </x:c>
      <x:c r="S116" s="50" t="str">
        <x:v>DISCONTINUED</x:v>
      </x:c>
      <x:c r="T116" s="50" t="str">
        <x:v>https://lens.org/022-776-439-898-133</x:v>
      </x:c>
      <x:c r="U116" s="50" t="str">
        <x:v>127-470-748-284-43X;;047-423-305-007-001;;149-947-745-908-159;;028-679-269-828-039;;082-421-098-041-759;;163-067-773-333-737;;015-860-150-331-935;;031-921-592-307-20X;;024-643-403-758-378;;022-776-439-898-133;;158-802-348-991-496;;048-808-124-879-891;;106-410-419-896-711;;193-685-662-159-437;;183-814-363-282-430</x:v>
      </x:c>
    </x:row>
    <x:row r="117">
      <x:c r="A117" s="50" t="str">
        <x:v>Ipsen SA.csv</x:v>
      </x:c>
      <x:c r="B117" s="50" t="str">
        <x:v>Ipsen SA</x:v>
      </x:c>
      <x:c r="C117" s="50" t="str">
        <x:v>Yes</x:v>
      </x:c>
      <x:c r="D117" s="50" t="str">
        <x:v>Applicant/owner alias matched</x:v>
      </x:c>
      <x:c r="E117" s="108" t="n">
        <x:v>34</x:v>
      </x:c>
      <x:c r="F117" s="50" t="str">
        <x:v>165-090-261-577-63X</x:v>
      </x:c>
      <x:c r="G117" s="113" t="n">
        <x:v>43439</x:v>
      </x:c>
      <x:c r="H117" s="108" t="n">
        <x:v>2018</x:v>
      </x:c>
      <x:c r="I117" s="50" t="str">
        <x:v>US</x:v>
      </x:c>
      <x:c r="J117" s="50" t="str">
        <x:v>A1</x:v>
      </x:c>
      <x:c r="K117" s="50" t="str">
        <x:v>US 2022/0016221 A1</x:v>
      </x:c>
      <x:c r="L117" s="50" t="str">
        <x:v>IPSEN BIOPHARM LTD</x:v>
      </x:c>
      <x:c r="M117" s="50" t="str">
        <x:v>IPSEN BIOPHARM LIMITED (2022-01-12)</x:v>
      </x:c>
      <x:c r="N117" s="50" t="str">
        <x:v>TREATMENT OF SYMPTOMS OF TRAUMATIC BRAIN INJURY</x:v>
      </x:c>
      <x:c r="O117" s="108" t="n">
        <x:v>0</x:v>
      </x:c>
      <x:c r="P117" s="108" t="n">
        <x:v>5</x:v>
      </x:c>
      <x:c r="Q117" s="50" t="str">
        <x:v>A61K38/4893;;A61P25/00;;G01N2333/33;;G01N33/9406;;G01N2800/52;;Y02A50/30;;A61K38/4893;;A61P25/00;;G01N33/9406;;G01N2333/33;;G01N2800/52;;A61P25/00;;A61K38/4893</x:v>
      </x:c>
      <x:c r="R117" s="50" t="str">
        <x:v>A61K38/48;;A61P25/00</x:v>
      </x:c>
      <x:c r="S117" s="50" t="str">
        <x:v>DISCONTINUED</x:v>
      </x:c>
      <x:c r="T117" s="50" t="str">
        <x:v>https://lens.org/165-090-261-577-63X</x:v>
      </x:c>
      <x:c r="U117" s="50" t="str">
        <x:v>150-701-589-747-642;;165-090-261-577-63X;;050-147-078-956-214;;049-048-146-562-956;;091-426-689-109-988</x:v>
      </x:c>
    </x:row>
    <x:row r="118">
      <x:c r="A118" s="50" t="str">
        <x:v>Ipsen SA.csv</x:v>
      </x:c>
      <x:c r="B118" s="50" t="str">
        <x:v>Ipsen SA</x:v>
      </x:c>
      <x:c r="C118" s="50" t="str">
        <x:v>Yes</x:v>
      </x:c>
      <x:c r="D118" s="50" t="str">
        <x:v>Applicant/owner alias matched</x:v>
      </x:c>
      <x:c r="E118" s="108" t="n">
        <x:v>35</x:v>
      </x:c>
      <x:c r="F118" s="50" t="str">
        <x:v>128-323-251-375-025</x:v>
      </x:c>
      <x:c r="G118" s="113" t="n">
        <x:v>43371</x:v>
      </x:c>
      <x:c r="H118" s="108" t="n">
        <x:v>2018</x:v>
      </x:c>
      <x:c r="I118" s="50" t="str">
        <x:v>US</x:v>
      </x:c>
      <x:c r="J118" s="50" t="str">
        <x:v>A1</x:v>
      </x:c>
      <x:c r="K118" s="50" t="str">
        <x:v>US 2021/0353725 A1</x:v>
      </x:c>
      <x:c r="L118" s="50" t="str">
        <x:v>IPSEN BIOPHARM LTD</x:v>
      </x:c>
      <x:c r="M118" s="50" t="str">
        <x:v>IPSEN BIOPHARM LIMITED (2021-04-30)</x:v>
      </x:c>
      <x:c r="N118" s="50" t="str">
        <x:v>Therapeutic and Cosmetic Uses of Botulinum Neurotoxin Serotype E</x:v>
      </x:c>
      <x:c r="O118" s="108" t="n">
        <x:v>0</x:v>
      </x:c>
      <x:c r="P118" s="108" t="n">
        <x:v>9</x:v>
      </x:c>
      <x:c r="Q118" s="50" t="str">
        <x:v>A61K8/64;;A61Q19/08;;C07K14/33;;A61K38/4893;;A61P17/00;;A61K8/66;;A61K38/4893;;A61Q19/00;;C12Y304/24069</x:v>
      </x:c>
      <x:c r="R118" s="50" t="str">
        <x:v>A61K38/48;;A61K8/66;;A61Q19/00</x:v>
      </x:c>
      <x:c r="S118" s="50" t="str">
        <x:v>ACTIVE</x:v>
      </x:c>
      <x:c r="T118" s="50" t="str">
        <x:v>https://lens.org/128-323-251-375-025</x:v>
      </x:c>
      <x:c r="U118" s="50" t="str">
        <x:v>139-676-919-394-908;;167-173-643-071-964;;082-728-688-628-097;;037-147-833-972-154;;135-618-007-171-137;;128-323-251-375-025;;011-498-526-343-922;;068-457-311-338-672;;003-920-079-491-595</x:v>
      </x:c>
    </x:row>
    <x:row r="119">
      <x:c r="A119" s="50" t="str">
        <x:v>Ipsen SA.csv</x:v>
      </x:c>
      <x:c r="B119" s="50" t="str">
        <x:v>Ipsen SA</x:v>
      </x:c>
      <x:c r="C119" s="50" t="str">
        <x:v>Yes</x:v>
      </x:c>
      <x:c r="D119" s="50" t="str">
        <x:v>Applicant/owner alias matched</x:v>
      </x:c>
      <x:c r="E119" s="108" t="n">
        <x:v>36</x:v>
      </x:c>
      <x:c r="F119" s="50" t="str">
        <x:v>025-526-233-870-044</x:v>
      </x:c>
      <x:c r="G119" s="113" t="n">
        <x:v>42629</x:v>
      </x:c>
      <x:c r="H119" s="108" t="n">
        <x:v>2016</x:v>
      </x:c>
      <x:c r="I119" s="50" t="str">
        <x:v>US</x:v>
      </x:c>
      <x:c r="J119" s="50" t="str">
        <x:v>A1</x:v>
      </x:c>
      <x:c r="K119" s="50" t="str">
        <x:v>US 2021/0292379 A1</x:v>
      </x:c>
      <x:c r="L119" s="50" t="str">
        <x:v>IPSEN BIOPHARM LTD</x:v>
      </x:c>
      <x:c r="M119" s="50" t="str">
        <x:v>IPSEN BIOPHARM LIMITED (2019-02-22)</x:v>
      </x:c>
      <x:c r="N119" s="50" t="str">
        <x:v>METHOD FOR PRODUCING DI-CHAIN CLOSTRIDIAL NEUROTOXINS</x:v>
      </x:c>
      <x:c r="O119" s="108" t="n">
        <x:v>0</x:v>
      </x:c>
      <x:c r="P119" s="108" t="n">
        <x:v>8</x:v>
      </x:c>
      <x:c r="Q119" s="50" t="str">
        <x:v>C07K14/33;;A61P13/10;;A61P25/00;;A61P25/08;;A61P25/14;;A61P27/02;;C12P21/02;;C07K14/33;;A61K38/00;;C12N15/70</x:v>
      </x:c>
      <x:c r="R119" s="50" t="str">
        <x:v>C07K14/33;;C12N15/70</x:v>
      </x:c>
      <x:c r="S119" s="50" t="str">
        <x:v>DISCONTINUED</x:v>
      </x:c>
      <x:c r="T119" s="50" t="str">
        <x:v>https://lens.org/025-526-233-870-044</x:v>
      </x:c>
      <x:c r="U119" s="50" t="str">
        <x:v>010-307-659-824-307;;158-676-814-256-954;;069-537-755-601-933;;108-365-920-500-381;;025-526-233-870-044;;051-837-521-169-819;;075-356-911-213-049;;095-002-479-350-403</x:v>
      </x:c>
    </x:row>
    <x:row r="120">
      <x:c r="A120" s="50" t="str">
        <x:v>Ipsen SA.csv</x:v>
      </x:c>
      <x:c r="B120" s="50" t="str">
        <x:v>Ipsen SA</x:v>
      </x:c>
      <x:c r="C120" s="50" t="str">
        <x:v>Yes</x:v>
      </x:c>
      <x:c r="D120" s="50" t="str">
        <x:v>Applicant/owner alias matched</x:v>
      </x:c>
      <x:c r="E120" s="108" t="n">
        <x:v>37</x:v>
      </x:c>
      <x:c r="F120" s="50" t="str">
        <x:v>153-458-008-757-167</x:v>
      </x:c>
      <x:c r="G120" s="113" t="n">
        <x:v>42642</x:v>
      </x:c>
      <x:c r="H120" s="108" t="n">
        <x:v>2016</x:v>
      </x:c>
      <x:c r="I120" s="50" t="str">
        <x:v>US</x:v>
      </x:c>
      <x:c r="J120" s="50" t="str">
        <x:v>A1</x:v>
      </x:c>
      <x:c r="K120" s="50" t="str">
        <x:v>US 2021/0277071 A1</x:v>
      </x:c>
      <x:c r="L120" s="50" t="str">
        <x:v>IPSEN BIOPHARM LTD</x:v>
      </x:c>
      <x:c r="M120" s="50" t="str">
        <x:v>IPSEN BIOPHARM LIMITED (2019-02-13)</x:v>
      </x:c>
      <x:c r="N120" s="50" t="str">
        <x:v>HYBRID NEUROTOXINS</x:v>
      </x:c>
      <x:c r="O120" s="108" t="n">
        <x:v>0</x:v>
      </x:c>
      <x:c r="P120" s="108" t="n">
        <x:v>11</x:v>
      </x:c>
      <x:c r="Q120" s="50" t="str">
        <x:v>C07K14/33;;A61K38/00;;A61P1/02;;A61P25/00;;A61P25/02;;A61P35/00;;C07K2319/55;;C07K14/33;;A61K38/00;;C07K14/245;;C07K14/28;;C07K2319/55</x:v>
      </x:c>
      <x:c r="R120" s="50" t="str">
        <x:v>C07K14/33;;C07K14/245;;C07K14/28</x:v>
      </x:c>
      <x:c r="S120" s="50" t="str">
        <x:v>DISCONTINUED</x:v>
      </x:c>
      <x:c r="T120" s="50" t="str">
        <x:v>https://lens.org/153-458-008-757-167</x:v>
      </x:c>
      <x:c r="U120" s="50" t="str">
        <x:v>074-648-938-483-194;;096-275-884-020-838;;010-189-581-304-429;;125-960-276-469-709;;108-950-003-047-599;;015-920-921-741-708;;127-905-595-026-64X;;062-412-835-754-91X;;096-311-323-322-321;;153-458-008-757-167;;140-946-571-223-480</x:v>
      </x:c>
    </x:row>
    <x:row r="121">
      <x:c r="A121" s="50" t="str">
        <x:v>Ipsen SA.csv</x:v>
      </x:c>
      <x:c r="B121" s="50" t="str">
        <x:v>Ipsen SA</x:v>
      </x:c>
      <x:c r="C121" s="50" t="str">
        <x:v>Yes</x:v>
      </x:c>
      <x:c r="D121" s="50" t="str">
        <x:v>Applicant/owner alias matched</x:v>
      </x:c>
      <x:c r="E121" s="108" t="n">
        <x:v>38</x:v>
      </x:c>
      <x:c r="F121" s="50" t="str">
        <x:v>063-202-474-765-058</x:v>
      </x:c>
      <x:c r="G121" s="113" t="n">
        <x:v>42279</x:v>
      </x:c>
      <x:c r="H121" s="108" t="n">
        <x:v>2015</x:v>
      </x:c>
      <x:c r="I121" s="50" t="str">
        <x:v>US</x:v>
      </x:c>
      <x:c r="J121" s="50" t="str">
        <x:v>B2</x:v>
      </x:c>
      <x:c r="K121" s="50" t="str">
        <x:v>US 11066451 B2</x:v>
      </x:c>
      <x:c r="L121" s="50" t="str">
        <x:v>IPSEN BIOPHARM LTD</x:v>
      </x:c>
      <x:c r="M121" s="50" t="str">
        <x:v>IPSEN BIOINNOVATION LIMITED (2018-08-04);;IPSEN BIOPHARM LIMITED (2018-07-19)</x:v>
      </x:c>
      <x:c r="N121" s="50" t="str">
        <x:v>Methods for purifying clostridial neurotoxin</x:v>
      </x:c>
      <x:c r="O121" s="108" t="n">
        <x:v>1</x:v>
      </x:c>
      <x:c r="P121" s="108" t="n">
        <x:v>27</x:v>
      </x:c>
      <x:c r="Q121" s="50" t="str">
        <x:v>C12Y304/24068;;C12N9/52;;C12Y304/24069;;C12N9/52;;C07K1/18;;C12Y304/24068;;C12Y304/24069;;C07K14/33;;C12N9/52;;C12Y304/24068;;C12Y304/24069</x:v>
      </x:c>
      <x:c r="R121" s="50" t="str">
        <x:v>C07K14/33;;C07K1/18;;C12N9/52</x:v>
      </x:c>
      <x:c r="S121" s="50" t="str">
        <x:v>ACTIVE</x:v>
      </x:c>
      <x:c r="T121" s="50" t="str">
        <x:v>https://lens.org/063-202-474-765-058</x:v>
      </x:c>
      <x:c r="U121" s="50" t="str">
        <x:v>091-624-562-800-920;;102-994-953-070-836;;127-539-317-306-097;;141-883-877-227-370;;115-473-513-663-687;;041-724-219-637-905;;035-878-505-071-417;;116-333-030-889-536;;063-202-474-765-058;;138-153-383-140-635;;193-289-375-037-061;;195-276-205-296-511;;192-712-553-014-735;;003-235-934-368-139;;055-548-844-177-914;;065-742-663-633-097;;073-221-962-473-755;;083-540-045-129-915;;029-837-716-276-035;;124-639-705-661-92X;;049-714-463-436-840;;187-425-264-302-236;;014-697-038-171-86X;;187-852-467-550-99X;;168-748-622-611-977;;129-316-451-318-78X;;095-261-708-516-734</x:v>
      </x:c>
    </x:row>
    <x:row r="122">
      <x:c r="A122" s="50" t="str">
        <x:v>Ipsen SA.csv</x:v>
      </x:c>
      <x:c r="B122" s="50" t="str">
        <x:v>Ipsen SA</x:v>
      </x:c>
      <x:c r="C122" s="50" t="str">
        <x:v>Yes</x:v>
      </x:c>
      <x:c r="D122" s="50" t="str">
        <x:v>Applicant/owner alias matched</x:v>
      </x:c>
      <x:c r="E122" s="108" t="n">
        <x:v>39</x:v>
      </x:c>
      <x:c r="F122" s="50" t="str">
        <x:v>124-210-961-903-826</x:v>
      </x:c>
      <x:c r="G122" s="113" t="n">
        <x:v>43157</x:v>
      </x:c>
      <x:c r="H122" s="108" t="n">
        <x:v>2018</x:v>
      </x:c>
      <x:c r="I122" s="50" t="str">
        <x:v>US</x:v>
      </x:c>
      <x:c r="J122" s="50" t="str">
        <x:v>A1</x:v>
      </x:c>
      <x:c r="K122" s="50" t="str">
        <x:v>US 2021/0187194 A1</x:v>
      </x:c>
      <x:c r="L122" s="50" t="str">
        <x:v>IPSEN BIOPHARM LTD</x:v>
      </x:c>
      <x:c r="M122" s="50" t="str">
        <x:v>IPSEN BIOPHARM LIMITED (2020-11-20)</x:v>
      </x:c>
      <x:c r="N122" s="50" t="str">
        <x:v>Use of Ultrasound to Guide Injection of Non-cytotoxic Protease</x:v>
      </x:c>
      <x:c r="O122" s="108" t="n">
        <x:v>1</x:v>
      </x:c>
      <x:c r="P122" s="108" t="n">
        <x:v>9</x:v>
      </x:c>
      <x:c r="Q122" s="50" t="str">
        <x:v>A61B8/0841;;A61B8/4411;;A61B8/4472;;A61B8/463;;A61B8/5223;;A61B8/58;;G16H50/30;;A61M5/1723;;A61B8/0841;;A61B8/4411;;A61B8/463</x:v>
      </x:c>
      <x:c r="R122" s="50" t="str">
        <x:v>A61M5/172;;A61B8/00;;A61B8/08</x:v>
      </x:c>
      <x:c r="S122" s="50" t="str">
        <x:v>DISCONTINUED</x:v>
      </x:c>
      <x:c r="T122" s="50" t="str">
        <x:v>https://lens.org/124-210-961-903-826</x:v>
      </x:c>
      <x:c r="U122" s="50" t="str">
        <x:v>132-506-388-316-372;;125-478-154-912-375;;053-463-543-416-429;;124-909-580-902-060;;028-940-337-714-321;;032-927-373-901-659;;036-705-753-610-02X;;040-965-039-628-498;;124-210-961-903-826</x:v>
      </x:c>
    </x:row>
    <x:row r="123">
      <x:c r="A123" s="50" t="str">
        <x:v>Ipsen SA.csv</x:v>
      </x:c>
      <x:c r="B123" s="50" t="str">
        <x:v>Ipsen SA</x:v>
      </x:c>
      <x:c r="C123" s="50" t="str">
        <x:v>Yes</x:v>
      </x:c>
      <x:c r="D123" s="50" t="str">
        <x:v>Applicant/owner alias matched</x:v>
      </x:c>
      <x:c r="E123" s="108" t="n">
        <x:v>40</x:v>
      </x:c>
      <x:c r="F123" s="50" t="str">
        <x:v>161-073-506-241-094</x:v>
      </x:c>
      <x:c r="G123" s="113" t="n">
        <x:v>42090</x:v>
      </x:c>
      <x:c r="H123" s="108" t="n">
        <x:v>2015</x:v>
      </x:c>
      <x:c r="I123" s="50" t="str">
        <x:v>US</x:v>
      </x:c>
      <x:c r="J123" s="50" t="str">
        <x:v>B2</x:v>
      </x:c>
      <x:c r="K123" s="50" t="str">
        <x:v>US 10648045 B2</x:v>
      </x:c>
      <x:c r="L123" s="50" t="str">
        <x:v>IPSEN BIOPHARM LTD</x:v>
      </x:c>
      <x:c r="M123" s="50" t="str">
        <x:v>IPSEN BIOPHARM LIMITED (2017-10-23)</x:v>
      </x:c>
      <x:c r="N123" s="50" t="str">
        <x:v>Chimeric polypeptides</x:v>
      </x:c>
      <x:c r="O123" s="108" t="n">
        <x:v>3</x:v>
      </x:c>
      <x:c r="P123" s="108" t="n">
        <x:v>11</x:v>
      </x:c>
      <x:c r="Q123" s="50" t="str">
        <x:v>C12N9/52;;A61K8/66;;A61K38/00;;C07K2319/00;;C07K2319/50;;C12Y304/24069;;A61P1/00;;A61P1/02;;A61P1/04;;A61P1/18;;A61P3/04;;A61P3/10;;A61P5/00;;A61P5/14;;A61P9/00;;A61P11/00;;A61P11/06;;A61P11/14;;A61P13/02;;A61P13/10;;A61P15/00;;A61P17/00;;A61P17/06;;A61P17/14;;A61P19/08;;A61P21/00;;A61P25/00;;A61P25/02;;A61P25/04;;A61P25/06;;A61P25/08;;A61P25/16;;A61P25/18;;A61P27/02;;A61P27/16;;A61P29/00;;A61P29/02;;A61P35/00;;A61P37/02;;A61P43/00;;C07K14/33;;C07K2319/00;;C07K2319/21;;C07K2319/50;;C12N9/52;;C07K14/33;;A61K39/08;;C07K2319/00;;C07K2319/01;;C07K2319/21;;C07K2319/50;;C12N9/52;;C12Y304/24069</x:v>
      </x:c>
      <x:c r="R123" s="50" t="str">
        <x:v>A61K39/08;;C07K14/33;;C12N9/52</x:v>
      </x:c>
      <x:c r="S123" s="50" t="str">
        <x:v>INACTIVE</x:v>
      </x:c>
      <x:c r="T123" s="50" t="str">
        <x:v>https://lens.org/161-073-506-241-094</x:v>
      </x:c>
      <x:c r="U123" s="50" t="str">
        <x:v>161-073-506-241-094;;193-063-248-590-516;;192-018-214-907-045;;004-864-196-895-364;;159-993-666-872-522;;113-159-239-615-376;;088-023-928-110-528;;059-428-126-612-650;;174-812-130-464-174;;144-764-895-820-706;;048-148-998-682-722</x:v>
      </x:c>
    </x:row>
    <x:row r="124">
      <x:c r="A124" s="50" t="str">
        <x:v>Ipsen SA.csv</x:v>
      </x:c>
      <x:c r="B124" s="50" t="str">
        <x:v>Ipsen SA</x:v>
      </x:c>
      <x:c r="C124" s="50" t="str">
        <x:v>Yes</x:v>
      </x:c>
      <x:c r="D124" s="50" t="str">
        <x:v>Applicant/owner alias matched</x:v>
      </x:c>
      <x:c r="E124" s="108" t="n">
        <x:v>41</x:v>
      </x:c>
      <x:c r="F124" s="50" t="str">
        <x:v>075-504-189-677-971</x:v>
      </x:c>
      <x:c r="G124" s="113" t="n">
        <x:v>41213</x:v>
      </x:c>
      <x:c r="H124" s="108" t="n">
        <x:v>2012</x:v>
      </x:c>
      <x:c r="I124" s="50" t="str">
        <x:v>EP</x:v>
      </x:c>
      <x:c r="J124" s="50" t="str">
        <x:v>B1</x:v>
      </x:c>
      <x:c r="K124" s="50" t="str">
        <x:v>EP 3326644 B1</x:v>
      </x:c>
      <x:c r="L124" s="50" t="str">
        <x:v>IPSEN BIOINNOVATION LTD;;IPSEN BIOPHARM LTD</x:v>
      </x:c>
      <x:c r="M124" s="50" t="str">
        <x:v>IPSEN BIOINNOVATION LIMITED (2020-02-19);;IPSEN BIOPHARM LIMITED (2020-02-19)</x:v>
      </x:c>
      <x:c r="N124" s="50" t="str">
        <x:v>RECOMBINANT CLOSTRIDIUM BOTULINUM NEUROTOXINS</x:v>
      </x:c>
      <x:c r="O124" s="108" t="n">
        <x:v>0</x:v>
      </x:c>
      <x:c r="P124" s="108" t="n">
        <x:v>58</x:v>
      </x:c>
      <x:c r="Q124" s="50" t="str">
        <x:v>C12N9/52;;A61K38/4893;;A61P17/00;;A61P43/00;;C12Y304/24069;;Y02A50/30;;C12N9/52;;A61K38/00;;A61K38/164;;A61K38/48;;C07K14/33;;C12Y304/24069;;C12N9/52;;A61K38/00;;C12Y304/24069;;Y02A50/30</x:v>
      </x:c>
      <x:c r="R124" s="50" t="str">
        <x:v>A61K38/48;;C07K14/33</x:v>
      </x:c>
      <x:c r="S124" s="50" t="str">
        <x:v>ACTIVE</x:v>
      </x:c>
      <x:c r="T124" s="50" t="str">
        <x:v>https://lens.org/075-504-189-677-971</x:v>
      </x:c>
      <x:c r="U124" s="50" t="str">
        <x:v>044-669-586-972-449;;031-788-607-504-901;;017-794-237-836-83X;;157-728-914-759-239;;001-028-688-758-857;;030-625-141-847-773;;084-926-141-618-784;;159-986-018-313-380;;159-443-419-646-249;;094-408-996-334-149;;024-657-319-013-397;;008-819-365-902-960;;188-996-056-095-418;;157-736-098-628-782;;081-698-605-080-564;;179-644-740-964-610;;041-797-026-297-817;;112-138-376-862-198;;136-959-507-602-150;;006-078-474-430-319;;160-408-501-273-324;;186-636-386-357-175;;062-216-670-858-105;;189-416-636-578-486;;091-658-470-612-24X;;144-352-018-042-024;;150-256-267-850-193;;176-780-271-838-431;;007-896-905-912-135;;049-119-177-642-604;;029-007-859-699-761;;131-742-085-567-797;;032-510-247-832-433;;182-635-701-880-741;;075-504-189-677-971;;038-272-818-399-926;;058-415-699-298-591;;029-605-859-863-584;;013-655-942-103-919;;110-507-486-242-713;;182-652-976-109-280;;103-254-144-982-352;;133-997-842-132-545;;000-414-207-627-274;;004-820-755-303-341;;159-538-806-101-718;;116-152-857-811-515;;169-345-962-868-269;;150-803-675-598-994;;168-568-807-723-045;;178-259-142-065-378;;028-089-898-403-703;;189-407-584-585-523;;184-166-974-861-339;;049-624-964-634-651;;109-023-919-022-876;;142-624-048-309-790;;064-082-444-385-786</x:v>
      </x:c>
    </x:row>
    <x:row r="125">
      <x:c r="A125" s="50" t="str">
        <x:v>Ipsen SA.csv</x:v>
      </x:c>
      <x:c r="B125" s="50" t="str">
        <x:v>Ipsen SA</x:v>
      </x:c>
      <x:c r="C125" s="50" t="str">
        <x:v>Yes</x:v>
      </x:c>
      <x:c r="D125" s="50" t="str">
        <x:v>Applicant/owner alias matched</x:v>
      </x:c>
      <x:c r="E125" s="108" t="n">
        <x:v>42</x:v>
      </x:c>
      <x:c r="F125" s="50" t="str">
        <x:v>100-139-215-958-403</x:v>
      </x:c>
      <x:c r="G125" s="113" t="n">
        <x:v>41464</x:v>
      </x:c>
      <x:c r="H125" s="108" t="n">
        <x:v>2013</x:v>
      </x:c>
      <x:c r="I125" s="50" t="str">
        <x:v>US</x:v>
      </x:c>
      <x:c r="J125" s="50" t="str">
        <x:v>B2</x:v>
      </x:c>
      <x:c r="K125" s="50" t="str">
        <x:v>US 10543249 B2</x:v>
      </x:c>
      <x:c r="L125" s="50" t="str">
        <x:v>IPSEN PHARMA SAS</x:v>
      </x:c>
      <x:c r="M125" s="50" t="str">
        <x:v>IPSEN PHARMA S.A.S (2018-02-22)</x:v>
      </x:c>
      <x:c r="N125" s="50" t="str">
        <x:v>Pharmaceutical composition for a sustained release of lanreotide</x:v>
      </x:c>
      <x:c r="O125" s="108" t="n">
        <x:v>1</x:v>
      </x:c>
      <x:c r="P125" s="108" t="n">
        <x:v>30</x:v>
      </x:c>
      <x:c r="Q125" s="50" t="str">
        <x:v>A61K38/12;;A61K9/0019;;A61K9/0024;;A61K38/08;;A61K38/31;;A61K47/10;;A61K47/12;;A61K47/22;;A61K38/12;;A61K9/0019;;A61K9/0024;;A61K38/08;;A61K38/31;;A61K47/10;;A61K47/12;;A61K47/22;;A61P5/02;;A61P5/04;;A61P5/08;;A61P35/00;;A61P43/00;;A61K38/12;;A61K9/0019;;A61K9/0024;;A61K38/08;;A61K38/31;;A61K47/10;;A61K47/12;;A61K47/22</x:v>
      </x:c>
      <x:c r="R125" s="50" t="str">
        <x:v>A61K9/00;;A61K38/08;;A61K47/12</x:v>
      </x:c>
      <x:c r="S125" s="50" t="str">
        <x:v>ACTIVE</x:v>
      </x:c>
      <x:c r="T125" s="50" t="str">
        <x:v>https://lens.org/100-139-215-958-403</x:v>
      </x:c>
      <x:c r="U125" s="50" t="str">
        <x:v>152-591-940-721-203;;089-917-498-201-882;;088-306-995-224-015;;176-782-922-369-915;;057-643-591-155-298;;007-374-947-436-730;;091-229-775-842-390;;055-794-786-331-445;;132-397-291-169-433;;159-126-339-578-03X;;025-855-609-141-147;;082-411-016-121-036;;062-895-478-385-528;;161-365-469-622-457;;106-479-975-792-310;;159-871-940-379-314;;093-713-507-671-860;;120-121-902-884-813;;177-502-509-950-156;;188-523-581-074-850;;056-820-916-951-398;;036-680-857-197-972;;176-216-515-463-713;;006-906-394-982-43X;;122-152-094-456-718;;083-380-168-818-42X;;000-966-117-723-321;;119-250-566-195-466;;100-139-215-958-403;;141-673-382-740-804</x:v>
      </x:c>
    </x:row>
    <x:row r="126">
      <x:c r="A126" s="50" t="str">
        <x:v>Ipsen SA.csv</x:v>
      </x:c>
      <x:c r="B126" s="50" t="str">
        <x:v>Ipsen SA</x:v>
      </x:c>
      <x:c r="C126" s="50" t="str">
        <x:v>Yes</x:v>
      </x:c>
      <x:c r="D126" s="50" t="str">
        <x:v>Applicant/owner alias matched</x:v>
      </x:c>
      <x:c r="E126" s="108" t="n">
        <x:v>43</x:v>
      </x:c>
      <x:c r="F126" s="50" t="str">
        <x:v>161-655-638-591-395</x:v>
      </x:c>
      <x:c r="G126" s="113" t="n">
        <x:v>41899</x:v>
      </x:c>
      <x:c r="H126" s="108" t="n">
        <x:v>2014</x:v>
      </x:c>
      <x:c r="I126" s="50" t="str">
        <x:v>US</x:v>
      </x:c>
      <x:c r="J126" s="50" t="str">
        <x:v>B2</x:v>
      </x:c>
      <x:c r="K126" s="50" t="str">
        <x:v>US 10377772 B2</x:v>
      </x:c>
      <x:c r="L126" s="50" t="str">
        <x:v>ONCODESIGN SA</x:v>
      </x:c>
      <x:c r="M126" s="50" t="str">
        <x:v>IPSEN PHARMA S.A.S (2015-12-07);;ONCODESIGN S.A (2015-09-21)</x:v>
      </x:c>
      <x:c r="N126" s="50" t="str">
        <x:v>Macrocyclic LRRK2 kinase inhibitors</x:v>
      </x:c>
      <x:c r="O126" s="108" t="n">
        <x:v>1</x:v>
      </x:c>
      <x:c r="P126" s="108" t="n">
        <x:v>26</x:v>
      </x:c>
      <x:c r="Q126" s="50" t="str">
        <x:v>C07D487/22;;C07D498/22;;C07D487/22;;C07D498/22;;C07D498/22;;A61P25/16;;A61P25/28;;A61P43/00;;C07D487/22;;C07D487/22;;C07D498/22;;C07D498/22;;A61K31/529;;C07D487/22;;C07D498/22;;C07D487/22</x:v>
      </x:c>
      <x:c r="R126" s="50" t="str">
        <x:v>C07D487/22;;C07D498/22</x:v>
      </x:c>
      <x:c r="S126" s="50" t="str">
        <x:v>INACTIVE</x:v>
      </x:c>
      <x:c r="T126" s="50" t="str">
        <x:v>https://lens.org/161-655-638-591-395</x:v>
      </x:c>
      <x:c r="U126" s="50" t="str">
        <x:v>169-577-913-275-988;;180-227-208-990-124;;051-714-605-011-429;;089-626-969-999-772;;032-428-668-568-850;;190-978-327-555-07X;;056-218-490-316-909;;118-686-906-198-091;;002-567-459-354-065;;127-756-502-846-168;;136-493-361-380-329;;013-325-703-097-310;;136-731-993-819-580;;112-978-743-099-684;;190-757-453-799-850;;023-154-078-102-581;;079-761-142-000-034;;143-946-436-261-475;;024-166-658-176-936;;070-552-696-569-523;;149-217-125-845-527;;057-056-070-163-501;;148-544-872-227-740;;118-909-220-112-244;;161-655-638-591-395;;144-068-996-469-944</x:v>
      </x:c>
    </x:row>
    <x:row r="127">
      <x:c r="A127" s="50" t="str">
        <x:v>Ipsen SA.csv</x:v>
      </x:c>
      <x:c r="B127" s="50" t="str">
        <x:v>Ipsen SA</x:v>
      </x:c>
      <x:c r="C127" s="50" t="str">
        <x:v>Yes</x:v>
      </x:c>
      <x:c r="D127" s="50" t="str">
        <x:v>Applicant/owner alias matched</x:v>
      </x:c>
      <x:c r="E127" s="108" t="n">
        <x:v>44</x:v>
      </x:c>
      <x:c r="F127" s="50" t="str">
        <x:v>014-557-949-615-076</x:v>
      </x:c>
      <x:c r="G127" s="113" t="n">
        <x:v>41639</x:v>
      </x:c>
      <x:c r="H127" s="108" t="n">
        <x:v>2013</x:v>
      </x:c>
      <x:c r="I127" s="50" t="str">
        <x:v>US</x:v>
      </x:c>
      <x:c r="J127" s="50" t="str">
        <x:v>B2</x:v>
      </x:c>
      <x:c r="K127" s="50" t="str">
        <x:v>US 9975880 B2</x:v>
      </x:c>
      <x:c r="L127" s="50" t="str">
        <x:v>IPSEN PHARMA SAS</x:v>
      </x:c>
      <x:c r="M127" s="50" t="str">
        <x:v>IPSEN PHARMA S.A.S (2016-11-29)</x:v>
      </x:c>
      <x:c r="N127" s="50" t="str">
        <x:v>Imidazolidine-2,4-dione dervatives</x:v>
      </x:c>
      <x:c r="O127" s="108" t="n">
        <x:v>0</x:v>
      </x:c>
      <x:c r="P127" s="108" t="n">
        <x:v>13</x:v>
      </x:c>
      <x:c r="Q127" s="50" t="str">
        <x:v>C07D403/06;;A61P35/00;;C07D401/14;;C07D403/14;;C07D417/06;;C07D417/14;;C07D403/06;;A61K31/4178;;A61K31/4192;;A61K31/433;;A61K31/4439;;C07D401/14;;C07D403/14;;C07D417/06;;C07D403/06;;C07D401/14;;C07D403/14;;C07D417/06;;C07D417/14</x:v>
      </x:c>
      <x:c r="R127" s="50" t="str">
        <x:v>C07D401/04;;C07D401/14;;C07D403/06;;C07D403/14;;C07D417/06;;C07D417/14</x:v>
      </x:c>
      <x:c r="S127" s="50" t="str">
        <x:v>INACTIVE</x:v>
      </x:c>
      <x:c r="T127" s="50" t="str">
        <x:v>https://lens.org/014-557-949-615-076</x:v>
      </x:c>
      <x:c r="U127" s="50" t="str">
        <x:v>106-365-923-785-308;;175-196-787-456-240;;014-557-949-615-076;;079-343-094-611-727;;173-411-542-409-59X;;056-839-463-856-08X;;187-155-594-442-576;;070-151-367-196-28X;;125-849-014-089-620;;155-715-945-269-069;;005-099-435-200-12X;;111-126-587-030-872;;055-333-160-014-235</x:v>
      </x:c>
    </x:row>
    <x:row r="128">
      <x:c r="A128" s="50" t="str">
        <x:v>Ipsen SA.csv</x:v>
      </x:c>
      <x:c r="B128" s="50" t="str">
        <x:v>Ipsen SA</x:v>
      </x:c>
      <x:c r="C128" s="50" t="str">
        <x:v>Yes</x:v>
      </x:c>
      <x:c r="D128" s="50" t="str">
        <x:v>Applicant/owner alias matched</x:v>
      </x:c>
      <x:c r="E128" s="108" t="n">
        <x:v>45</x:v>
      </x:c>
      <x:c r="F128" s="50" t="str">
        <x:v>138-153-229-446-433</x:v>
      </x:c>
      <x:c r="G128" s="113" t="n">
        <x:v>41214</x:v>
      </x:c>
      <x:c r="H128" s="108" t="n">
        <x:v>2012</x:v>
      </x:c>
      <x:c r="I128" s="50" t="str">
        <x:v>US</x:v>
      </x:c>
      <x:c r="J128" s="50" t="str">
        <x:v>B2</x:v>
      </x:c>
      <x:c r="K128" s="50" t="str">
        <x:v>US 9777039 B2</x:v>
      </x:c>
      <x:c r="L128" s="50" t="str">
        <x:v>IPSEN PHARMA SAS</x:v>
      </x:c>
      <x:c r="M128" s="50" t="str">
        <x:v>IPSEN PHARMA S.A.S (2013-11-20);;BIOMEASURE INCORPORATED (2013-12-02)</x:v>
      </x:c>
      <x:c r="N128" s="50" t="str">
        <x:v>Somatostatin analogs and dimers thereof</x:v>
      </x:c>
      <x:c r="O128" s="108" t="n">
        <x:v>0</x:v>
      </x:c>
      <x:c r="P128" s="108" t="n">
        <x:v>12</x:v>
      </x:c>
      <x:c r="Q128" s="50" t="str">
        <x:v>A61K38/12;;A61P1/00;;A61P1/04;;A61P1/12;;A61P1/16;;A61P1/18;;A61P3/06;;A61P3/10;;A61P3/14;;A61P5/14;;A61P5/18;;A61P5/38;;A61P5/48;;A61P7/00;;A61P9/10;;A61P11/00;;A61P15/00;;A61P17/00;;A61P19/04;;A61P19/08;;A61P25/00;;A61P27/02;;A61P31/18;;A61P35/00;;A61P35/02;;C07K7/64;;A61K38/12;;G01N33/74;;G01N2333/726</x:v>
      </x:c>
      <x:c r="R128" s="50" t="str">
        <x:v>A61K51/00;;A61K38/12;;A61M36/14;;C07K7/64;;G01N33/74</x:v>
      </x:c>
      <x:c r="S128" s="50" t="str">
        <x:v>INACTIVE</x:v>
      </x:c>
      <x:c r="T128" s="50" t="str">
        <x:v>https://lens.org/138-153-229-446-433</x:v>
      </x:c>
      <x:c r="U128" s="50" t="str">
        <x:v>151-494-948-357-118;;138-153-229-446-433;;093-659-662-325-525;;094-974-091-528-500;;136-619-019-153-025;;100-933-887-056-371;;101-046-761-499-80X;;093-866-646-827-682;;165-209-046-445-840;;153-047-897-826-823;;122-671-552-081-461;;161-860-582-555-012</x:v>
      </x:c>
    </x:row>
    <x:row r="129">
      <x:c r="A129" s="50" t="str">
        <x:v>Ipsen SA.csv</x:v>
      </x:c>
      <x:c r="B129" s="50" t="str">
        <x:v>Ipsen SA</x:v>
      </x:c>
      <x:c r="C129" s="50" t="str">
        <x:v>Yes</x:v>
      </x:c>
      <x:c r="D129" s="50" t="str">
        <x:v>Applicant/owner alias matched</x:v>
      </x:c>
      <x:c r="E129" s="108" t="n">
        <x:v>46</x:v>
      </x:c>
      <x:c r="F129" s="50" t="str">
        <x:v>073-967-561-946-372</x:v>
      </x:c>
      <x:c r="G129" s="113" t="n">
        <x:v>41214</x:v>
      </x:c>
      <x:c r="H129" s="108" t="n">
        <x:v>2012</x:v>
      </x:c>
      <x:c r="I129" s="50" t="str">
        <x:v>US</x:v>
      </x:c>
      <x:c r="J129" s="50" t="str">
        <x:v>B2</x:v>
      </x:c>
      <x:c r="K129" s="50" t="str">
        <x:v>US 9731027 B2</x:v>
      </x:c>
      <x:c r="L129" s="50" t="str">
        <x:v>IPSEN PHARMA SAS</x:v>
      </x:c>
      <x:c r="M129" s="50" t="str">
        <x:v>IPSEN PHARMA S.A.S (2014-01-07);;BIOMEASURE INCORPORATED (2013-12-02)</x:v>
      </x:c>
      <x:c r="N129" s="50" t="str">
        <x:v>Somatostatin-dopamine chimeric analogs</x:v>
      </x:c>
      <x:c r="O129" s="108" t="n">
        <x:v>0</x:v>
      </x:c>
      <x:c r="P129" s="108" t="n">
        <x:v>32</x:v>
      </x:c>
      <x:c r="Q129" s="50" t="str">
        <x:v>A61K47/64;;A61K38/00;;A61K38/31;;A61K47/55;;A61P1/00;;A61P1/04;;A61P1/12;;A61P1/16;;A61P1/18;;A61P3/00;;A61P3/04;;A61P3/06;;A61P3/10;;A61P5/00;;A61P5/06;;A61P7/00;;A61P9/00;;A61P9/10;;A61P13/08;;A61P13/12;;A61P17/00;;A61P19/00;;A61P19/02;;A61P21/00;;A61P25/00;;A61P25/36;;A61P27/02;;A61P29/00;;A61P35/00;;A61P35/02;;A61P37/02;;A61P37/06;;A61P43/00;;C07K14/655;;C07K19/00;;A61K47/64;;A61K38/00;;A61K38/31;;A61K47/55;;C07C215/52;;C07K14/655;;C07K19/00</x:v>
      </x:c>
      <x:c r="R129" s="50" t="str">
        <x:v>C07K14/655;;A61K38/00;;A61K38/31;;C07C215/52;;C07K19/00</x:v>
      </x:c>
      <x:c r="S129" s="50" t="str">
        <x:v>INACTIVE</x:v>
      </x:c>
      <x:c r="T129" s="50" t="str">
        <x:v>https://lens.org/073-967-561-946-372</x:v>
      </x:c>
      <x:c r="U129" s="50" t="str">
        <x:v>011-049-848-737-306;;045-537-520-193-604;;112-197-373-188-310;;188-050-033-547-365;;066-173-541-703-877;;027-525-644-853-474;;126-507-449-802-030;;118-530-922-042-969;;040-761-213-949-197;;096-408-338-561-473;;162-076-876-244-778;;040-833-622-492-271;;181-586-657-947-43X;;086-579-301-674-005;;092-960-133-228-662;;116-852-363-956-797;;183-989-909-935-240;;155-102-798-501-881;;107-126-328-986-381;;050-931-178-678-417;;081-014-729-817-767;;191-723-841-778-219;;077-439-030-677-878;;029-468-207-707-676;;137-328-743-724-737;;082-793-082-354-846;;073-967-561-946-372;;191-864-993-857-150;;070-326-679-490-113;;198-137-925-694-584;;147-944-975-335-169;;114-928-279-866-719</x:v>
      </x:c>
    </x:row>
    <x:row r="130">
      <x:c r="A130" s="50" t="str">
        <x:v>Ipsen SA.csv</x:v>
      </x:c>
      <x:c r="B130" s="50" t="str">
        <x:v>Ipsen SA</x:v>
      </x:c>
      <x:c r="C130" s="50" t="str">
        <x:v>Yes</x:v>
      </x:c>
      <x:c r="D130" s="50" t="str">
        <x:v>Applicant/owner alias matched</x:v>
      </x:c>
      <x:c r="E130" s="108" t="n">
        <x:v>47</x:v>
      </x:c>
      <x:c r="F130" s="50" t="str">
        <x:v>048-860-286-320-220</x:v>
      </x:c>
      <x:c r="G130" s="113" t="n">
        <x:v>41639</x:v>
      </x:c>
      <x:c r="H130" s="108" t="n">
        <x:v>2013</x:v>
      </x:c>
      <x:c r="I130" s="50" t="str">
        <x:v>US</x:v>
      </x:c>
      <x:c r="J130" s="50" t="str">
        <x:v>B2</x:v>
      </x:c>
      <x:c r="K130" s="50" t="str">
        <x:v>US 9676752 B2</x:v>
      </x:c>
      <x:c r="L130" s="50" t="str">
        <x:v>IPSEN PHARMA SAS</x:v>
      </x:c>
      <x:c r="M130" s="50" t="str">
        <x:v>IPSEN PHARMA S.A.S (2016-11-29)</x:v>
      </x:c>
      <x:c r="N130" s="50" t="str">
        <x:v>Imidazolidine-2,4-dione derivatives</x:v>
      </x:c>
      <x:c r="O130" s="108" t="n">
        <x:v>0</x:v>
      </x:c>
      <x:c r="P130" s="108" t="n">
        <x:v>13</x:v>
      </x:c>
      <x:c r="Q130" s="50" t="str">
        <x:v>C07D401/14;;A61P35/00;;A61P43/00;;C07D233/74;;C07D403/06;;A61K31/4166;;C07D401/14;;C07D401/14;;C07D233/74</x:v>
      </x:c>
      <x:c r="R130" s="50" t="str">
        <x:v>C07D401/14;;C07D233/74</x:v>
      </x:c>
      <x:c r="S130" s="50" t="str">
        <x:v>INACTIVE</x:v>
      </x:c>
      <x:c r="T130" s="50" t="str">
        <x:v>https://lens.org/048-860-286-320-220</x:v>
      </x:c>
      <x:c r="U130" s="50" t="str">
        <x:v>034-899-824-141-941;;035-966-567-461-103;;140-298-231-182-990;;117-381-271-621-998;;190-120-261-425-186;;073-889-667-320-625;;048-860-286-320-220;;041-149-878-905-899;;162-334-126-668-941;;034-346-421-173-105;;033-164-102-465-350;;178-317-747-341-032;;170-618-199-604-003</x:v>
      </x:c>
    </x:row>
    <x:row r="131">
      <x:c r="A131" s="50" t="str">
        <x:v>Ipsen SA.csv</x:v>
      </x:c>
      <x:c r="B131" s="50" t="str">
        <x:v>Ipsen SA</x:v>
      </x:c>
      <x:c r="C131" s="50" t="str">
        <x:v>Yes</x:v>
      </x:c>
      <x:c r="D131" s="50" t="str">
        <x:v>Applicant/owner alias matched</x:v>
      </x:c>
      <x:c r="E131" s="108" t="n">
        <x:v>48</x:v>
      </x:c>
      <x:c r="F131" s="50" t="str">
        <x:v>139-125-886-709-203</x:v>
      </x:c>
      <x:c r="G131" s="113" t="n">
        <x:v>40708</x:v>
      </x:c>
      <x:c r="H131" s="108" t="n">
        <x:v>2011</x:v>
      </x:c>
      <x:c r="I131" s="50" t="str">
        <x:v>US</x:v>
      </x:c>
      <x:c r="J131" s="50" t="str">
        <x:v>B2</x:v>
      </x:c>
      <x:c r="K131" s="50" t="str">
        <x:v>US 9415012 B2</x:v>
      </x:c>
      <x:c r="L131" s="50" t="str">
        <x:v>RICHARD JOËL;;LAREDJ FAÏZA;;BARONNET MARIE-MADELEINE;;NOURRISSON DIDIER;;HARNETT JEREMIAH;;HACHER BÉATRICE;;MONDOLY NATHALIE;;BERTOCCHI LAURENT;;IPSEN PHARMA SAS</x:v>
      </x:c>
      <x:c r="M131" s="50" t="str">
        <x:v>IPSEN PHARMA S.A.S (2013-10-16)</x:v>
      </x:c>
      <x:c r="N131" s="50" t="str">
        <x:v>Sustained-release composition containing peptides as active ingredient</x:v>
      </x:c>
      <x:c r="O131" s="108" t="n">
        <x:v>2</x:v>
      </x:c>
      <x:c r="P131" s="108" t="n">
        <x:v>25</x:v>
      </x:c>
      <x:c r="Q131" s="50" t="str">
        <x:v>A61K9/1652;;A61K9/0019;;A61K38/33;;A61P3/04;;A61P5/06;;A61P7/00;;A61P43/00;;A61K9/16;;A61K9/10;;A61K38/33;;A61K38/35;;A61K47/36;;A61K38/08;;A61K9/0019;;A61K9/10;;A61K9/16;;A61K47/36;;A61K47/38;;A61K2300/00;;A61K9/1652;;A61K9/0019;;A61K38/33</x:v>
      </x:c>
      <x:c r="R131" s="50" t="str">
        <x:v>A61K9/00;;A61K9/16;;A61K38/33</x:v>
      </x:c>
      <x:c r="S131" s="50" t="str">
        <x:v>ACTIVE</x:v>
      </x:c>
      <x:c r="T131" s="50" t="str">
        <x:v>https://lens.org/139-125-886-709-203</x:v>
      </x:c>
      <x:c r="U131" s="50" t="str">
        <x:v>181-581-556-442-317;;198-608-653-236-552;;024-788-378-856-511;;030-439-221-784-267;;029-178-783-306-20X;;059-507-304-161-107;;139-125-886-709-203;;188-811-422-139-174;;122-505-646-725-48X;;083-341-386-185-366;;037-045-715-801-795;;195-422-775-939-577;;104-986-604-303-876;;072-098-019-680-406;;105-512-795-465-887;;061-847-990-229-521;;107-788-042-172-57X;;188-421-888-151-403;;033-436-953-745-824;;070-577-151-182-24X;;146-522-121-374-694;;002-926-250-465-663;;177-546-486-156-471;;169-081-935-178-469;;128-172-600-135-439</x:v>
      </x:c>
    </x:row>
    <x:row r="132">
      <x:c r="A132" s="50" t="str">
        <x:v>Ipsen SA.csv</x:v>
      </x:c>
      <x:c r="B132" s="50" t="str">
        <x:v>Ipsen SA</x:v>
      </x:c>
      <x:c r="C132" s="50" t="str">
        <x:v>Yes</x:v>
      </x:c>
      <x:c r="D132" s="50" t="str">
        <x:v>Applicant/owner alias matched</x:v>
      </x:c>
      <x:c r="E132" s="108" t="n">
        <x:v>49</x:v>
      </x:c>
      <x:c r="F132" s="50" t="str">
        <x:v>098-631-465-213-863</x:v>
      </x:c>
      <x:c r="G132" s="113" t="n">
        <x:v>40816</x:v>
      </x:c>
      <x:c r="H132" s="108" t="n">
        <x:v>2011</x:v>
      </x:c>
      <x:c r="I132" s="50" t="str">
        <x:v>US</x:v>
      </x:c>
      <x:c r="J132" s="50" t="str">
        <x:v>B2</x:v>
      </x:c>
      <x:c r="K132" s="50" t="str">
        <x:v>US 9370520 B2</x:v>
      </x:c>
      <x:c r="L132" s="50" t="str">
        <x:v>IPSEN PHARMA SAS;;ONCODESIGN SA</x:v>
      </x:c>
      <x:c r="M132" s="50" t="str">
        <x:v>IPSEN PHARMA S.A.S (2014-03-24);;ONCODESIGN S.A (2014-03-19)</x:v>
      </x:c>
      <x:c r="N132" s="50" t="str">
        <x:v>Macrocyclic LRRK2 kinase inhibitors</x:v>
      </x:c>
      <x:c r="O132" s="108" t="n">
        <x:v>4</x:v>
      </x:c>
      <x:c r="P132" s="108" t="n">
        <x:v>28</x:v>
      </x:c>
      <x:c r="Q132" s="50" t="str">
        <x:v>A61K31/519;;A61P25/16;;A61P25/28;;A61P43/00;;C07D487/16;;C07D487/18;;C07D498/16;;C07D498/18;;C07D498/22;;C07D515/16;;C07D487/18;;A61K31/504;;A61K31/529;;C07D498/18;;C07D515/18;;A61K31/519;;C07D487/16;;C07D487/18;;C07D498/16;;C07D498/18;;C07D498/22;;C07D515/16</x:v>
      </x:c>
      <x:c r="R132" s="50" t="str">
        <x:v>A61K31/504;;A61K31/505;;A61K31/519;;C07D487/16;;C07D487/18;;C07D498/16;;C07D498/18;;C07D498/22;;C07D515/16</x:v>
      </x:c>
      <x:c r="S132" s="50" t="str">
        <x:v>INACTIVE</x:v>
      </x:c>
      <x:c r="T132" s="50" t="str">
        <x:v>https://lens.org/098-631-465-213-863</x:v>
      </x:c>
      <x:c r="U132" s="50" t="str">
        <x:v>003-848-184-417-73X;;046-925-625-704-635;;068-735-982-031-345;;155-337-160-428-300;;167-146-196-115-238;;186-088-127-355-71X;;049-324-374-210-416;;106-271-825-067-719;;196-888-018-427-25X;;074-061-219-134-243;;098-631-465-213-863;;010-269-941-559-514;;160-433-366-755-914;;088-941-734-008-632;;157-163-043-844-407;;138-809-879-755-325;;105-343-966-914-508;;196-970-304-178-55X;;053-647-613-839-440;;155-307-549-287-318;;010-828-683-083-864;;107-025-538-909-103;;044-160-679-864-648;;137-516-717-055-742;;033-976-405-784-811;;091-499-190-717-48X;;006-252-660-479-950;;013-974-952-195-165</x:v>
      </x:c>
    </x:row>
    <x:row r="133">
      <x:c r="A133" s="50" t="str">
        <x:v>Ipsen SA.csv</x:v>
      </x:c>
      <x:c r="B133" s="50" t="str">
        <x:v>Ipsen SA</x:v>
      </x:c>
      <x:c r="C133" s="50" t="str">
        <x:v>Yes</x:v>
      </x:c>
      <x:c r="D133" s="50" t="str">
        <x:v>Applicant/owner alias matched</x:v>
      </x:c>
      <x:c r="E133" s="108" t="n">
        <x:v>50</x:v>
      </x:c>
      <x:c r="F133" s="50" t="str">
        <x:v>064-406-370-009-945</x:v>
      </x:c>
      <x:c r="G133" s="113" t="n">
        <x:v>41348</x:v>
      </x:c>
      <x:c r="H133" s="108" t="n">
        <x:v>2013</x:v>
      </x:c>
      <x:c r="I133" s="50" t="str">
        <x:v>US</x:v>
      </x:c>
      <x:c r="J133" s="50" t="str">
        <x:v>A1</x:v>
      </x:c>
      <x:c r="K133" s="50" t="str">
        <x:v>US 2016/0031905 A1</x:v>
      </x:c>
      <x:c r="L133" s="50" t="str">
        <x:v>IPSEN PHARMA SAS;;ONCODESIGN SA</x:v>
      </x:c>
      <x:c r="M133" s="50" t="str">
        <x:v>IPSEN PHARMA S.A.S (2015-08-14);;ONCODESIGN S.A (2015-07-17)</x:v>
      </x:c>
      <x:c r="N133" s="50" t="str">
        <x:v>Macrocyclic LRRK2 Kinase Inhibitors</x:v>
      </x:c>
      <x:c r="O133" s="108" t="n">
        <x:v>9</x:v>
      </x:c>
      <x:c r="P133" s="108" t="n">
        <x:v>20</x:v>
      </x:c>
      <x:c r="Q133" s="50" t="str">
        <x:v>C07D498/18;;A61P25/00;;A61P25/16;;A61P25/28;;A61P43/00;;C07D487/18;;C07D498/22;;C07D498/18;;C07D487/18;;C07D498/22</x:v>
      </x:c>
      <x:c r="R133" s="50" t="str">
        <x:v>C07D498/18;;C07D487/18;;C07D498/22</x:v>
      </x:c>
      <x:c r="S133" s="50" t="str">
        <x:v>DISCONTINUED</x:v>
      </x:c>
      <x:c r="T133" s="50" t="str">
        <x:v>https://lens.org/064-406-370-009-945</x:v>
      </x:c>
      <x:c r="U133" s="50" t="str">
        <x:v>113-518-157-950-658;;173-837-158-917-491;;102-701-743-596-993;;021-925-026-512-669;;141-706-731-669-291;;115-172-614-886-645;;064-406-370-009-945;;151-595-828-498-234;;093-349-136-348-862;;106-174-003-270-334;;003-767-893-169-228;;070-330-176-360-685;;092-106-675-028-697;;155-809-697-204-270;;020-130-954-572-642;;177-017-051-685-485;;195-165-783-405-327;;147-777-072-584-556;;105-844-696-468-645;;038-094-016-028-083</x:v>
      </x:c>
    </x:row>
    <x:row r="134">
      <x:c r="A134" s="50" t="str">
        <x:v>Ipsen SA.csv</x:v>
      </x:c>
      <x:c r="B134" s="50" t="str">
        <x:v>Ipsen SA</x:v>
      </x:c>
      <x:c r="C134" s="50" t="str">
        <x:v>Yes</x:v>
      </x:c>
      <x:c r="D134" s="50" t="str">
        <x:v>Applicant/owner alias matched</x:v>
      </x:c>
      <x:c r="E134" s="108" t="n">
        <x:v>51</x:v>
      </x:c>
      <x:c r="F134" s="50" t="str">
        <x:v>143-965-004-114-66X</x:v>
      </x:c>
      <x:c r="G134" s="113" t="n">
        <x:v>41331</x:v>
      </x:c>
      <x:c r="H134" s="108" t="n">
        <x:v>2013</x:v>
      </x:c>
      <x:c r="I134" s="50" t="str">
        <x:v>US</x:v>
      </x:c>
      <x:c r="J134" s="50" t="str">
        <x:v>A1</x:v>
      </x:c>
      <x:c r="K134" s="50" t="str">
        <x:v>US 2016/0002398 A1</x:v>
      </x:c>
      <x:c r="L134" s="50" t="str">
        <x:v>IPSEN PHARMA SAS</x:v>
      </x:c>
      <x:c r="M134" s="50" t="str">
        <x:v>IPSEN PHARMA S.A.S (2015-06-25)</x:v>
      </x:c>
      <x:c r="N134" s="50" t="str">
        <x:v>Novel Method for Purifying Polyesters</x:v>
      </x:c>
      <x:c r="O134" s="108" t="n">
        <x:v>0</x:v>
      </x:c>
      <x:c r="P134" s="108" t="n">
        <x:v>27</x:v>
      </x:c>
      <x:c r="Q134" s="50" t="str">
        <x:v>C08G63/90;;C08G63/08;;C08G63/90;;C08G63/06;;C08G63/08</x:v>
      </x:c>
      <x:c r="R134" s="50" t="str">
        <x:v>C08G63/90;;C08G63/06;;C08G63/08</x:v>
      </x:c>
      <x:c r="S134" s="50" t="str">
        <x:v>DISCONTINUED</x:v>
      </x:c>
      <x:c r="T134" s="50" t="str">
        <x:v>https://lens.org/143-965-004-114-66X</x:v>
      </x:c>
      <x:c r="U134" s="50" t="str">
        <x:v>102-309-154-643-919;;131-260-024-973-239;;085-935-279-683-408;;040-932-680-621-178;;101-088-899-163-263;;133-385-493-339-582;;029-209-415-688-32X;;183-072-472-257-488;;047-548-075-239-614;;019-404-603-597-717;;024-123-284-747-174;;041-418-766-132-150;;194-307-509-088-87X;;182-990-777-157-636;;111-245-519-780-366;;145-209-592-928-342;;120-372-941-430-191;;023-882-066-876-593;;099-400-534-151-423;;076-691-117-041-942;;143-965-004-114-66X;;140-228-175-745-977;;149-132-575-896-863;;037-320-176-946-672;;009-912-775-851-097;;114-838-234-085-768;;157-901-369-926-797</x:v>
      </x:c>
    </x:row>
    <x:row r="135">
      <x:c r="A135" s="50" t="str">
        <x:v>Merz Pharma GmbH &amp; Co. KGaA.csv</x:v>
      </x:c>
      <x:c r="B135" s="50" t="str">
        <x:v>Merz Pharma GmbH &amp; Co. KGaA</x:v>
      </x:c>
      <x:c r="C135" s="50" t="str">
        <x:v>Yes</x:v>
      </x:c>
      <x:c r="D135" s="50" t="str">
        <x:v>Applicant/owner alias matched</x:v>
      </x:c>
      <x:c r="E135" s="108" t="n">
        <x:v>2</x:v>
      </x:c>
      <x:c r="F135" s="50" t="str">
        <x:v>019-612-313-661-254</x:v>
      </x:c>
      <x:c r="G135" s="113" t="n">
        <x:v>41996</x:v>
      </x:c>
      <x:c r="H135" s="108" t="n">
        <x:v>2014</x:v>
      </x:c>
      <x:c r="I135" s="50" t="str">
        <x:v>US</x:v>
      </x:c>
      <x:c r="J135" s="50" t="str">
        <x:v>B2</x:v>
      </x:c>
      <x:c r="K135" s="50" t="str">
        <x:v>US 12434002 B2</x:v>
      </x:c>
      <x:c r="L135" s="50" t="str">
        <x:v>MERZ PHARMA GMBH &amp; CO KGAA</x:v>
      </x:c>
      <x:c r="M135" s="50" t="str">
        <x:v>MERZ PHARMA GMBH &amp; CO. KGAA (2017-07-03)</x:v>
      </x:c>
      <x:c r="N135" s="50" t="str">
        <x:v>Botulinum toxin prefilled container</x:v>
      </x:c>
      <x:c r="O135" s="108" t="n">
        <x:v>0</x:v>
      </x:c>
      <x:c r="P135" s="108" t="n">
        <x:v>39</x:v>
      </x:c>
      <x:c r="Q135" s="50" t="str">
        <x:v>A61M5/31513;;A61K38/4893;;A61M5/3129;;A61M2005/3131;;A61M2205/0222;;A61M2205/0238;;A61M5/3129;;A61K8/64;;A61K9/0019;;A61K38/4893;;A61K47/26;;A61K47/42;;A61K2800/87;;A61K2800/91;;A61M5/31513;;A61M2005/3131;;A61M2205/0222;;A61M2205/0238;;A61P17/00;;A61P31/04;;A61Q19/08;;C12Y304/24069;;C07C1/00;;A61K9/00;;A61K9/0019;;A61K38/4893;;A61K47/26;;A61K47/42;;A61M5/3129;;A61M5/31513;;A61M2005/3131;;A61M2205/0222;;A61M2205/0238;;A61Q19/08;;C12Y304/24069;;A61M5/3129;;A61K9/0019;;A61K47/26;;A61K47/42;;A61M5/31513;;A61M2005/3131;;A61M2205/0222;;A61M2205/0238;;A61K9/00;;A61K38/48;;A61K47/26;;A61Q19/08;;A61M5/3129;;A61K8/64;;A61K9/0019;;A61K38/4893;;A61K47/26;;A61K47/42;;A61K2800/87;;A61K2800/91;;A61M5/31513;;A61M2005/3131;;A61M2205/0222;;A61M2205/0238;;A61Q19/08;;C12Y304/24069</x:v>
      </x:c>
      <x:c r="R135" s="50" t="str">
        <x:v>A61M5/31;;A61K8/64;;A61K9/00;;A61K38/48;;A61K47/26;;A61K47/42;;A61M5/315;;A61Q19/08</x:v>
      </x:c>
      <x:c r="S135" s="50" t="str">
        <x:v>ACTIVE</x:v>
      </x:c>
      <x:c r="T135" s="50" t="str">
        <x:v>https://lens.org/019-612-313-661-254</x:v>
      </x:c>
      <x:c r="U135" s="50" t="str">
        <x:v>168-494-155-854-410;;136-470-856-835-864;;160-134-574-239-295;;020-709-176-849-096;;046-530-893-154-127;;003-128-082-373-136;;157-314-560-051-97X;;063-919-549-487-274;;009-434-790-876-862;;043-406-693-503-444;;116-751-830-298-939;;129-463-153-540-85X;;054-415-431-058-735;;163-057-845-611-312;;015-324-899-666-05X;;111-001-374-729-103;;021-612-108-667-747;;070-448-953-481-013;;019-612-313-661-254;;013-055-294-890-598;;195-925-535-000-514;;073-705-477-728-188;;068-876-755-969-017;;093-378-224-369-631;;048-907-913-448-836;;039-503-565-596-113;;192-426-770-704-970;;003-642-457-703-739;;176-837-071-173-206;;103-194-790-928-906;;171-503-110-542-528;;085-863-209-247-512;;191-719-485-760-036;;133-093-679-753-883;;180-449-470-319-719;;007-096-986-423-337;;106-869-204-869-897;;095-887-912-655-533;;182-164-894-202-227</x:v>
      </x:c>
    </x:row>
    <x:row r="136">
      <x:c r="A136" s="50" t="str">
        <x:v>Merz Pharma GmbH &amp; Co. KGaA.csv</x:v>
      </x:c>
      <x:c r="B136" s="50" t="str">
        <x:v>Merz Pharma GmbH &amp; Co. KGaA</x:v>
      </x:c>
      <x:c r="C136" s="50" t="str">
        <x:v>Yes</x:v>
      </x:c>
      <x:c r="D136" s="50" t="str">
        <x:v>Applicant/owner alias matched</x:v>
      </x:c>
      <x:c r="E136" s="108" t="n">
        <x:v>3</x:v>
      </x:c>
      <x:c r="F136" s="50" t="str">
        <x:v>185-109-589-952-950</x:v>
      </x:c>
      <x:c r="G136" s="113" t="n">
        <x:v>42543</x:v>
      </x:c>
      <x:c r="H136" s="108" t="n">
        <x:v>2016</x:v>
      </x:c>
      <x:c r="I136" s="50" t="str">
        <x:v>US</x:v>
      </x:c>
      <x:c r="J136" s="50" t="str">
        <x:v>A1</x:v>
      </x:c>
      <x:c r="K136" s="50" t="str">
        <x:v>US 2025/0195780 A1</x:v>
      </x:c>
      <x:c r="L136" s="50" t="str">
        <x:v>MERZ PHARMA GMBH &amp; CO KGAA</x:v>
      </x:c>
      <x:c r="M136" s="50" t="str">
        <x:v>MERZ PHARMA GMBH &amp; CO. KGAA (2018-11-13)</x:v>
      </x:c>
      <x:c r="N136" s="50" t="str">
        <x:v>BOTULINUM TOXIN PREFILLED SYRINGE SYSTEM</x:v>
      </x:c>
      <x:c r="O136" s="108" t="n">
        <x:v>0</x:v>
      </x:c>
      <x:c r="P136" s="108" t="n">
        <x:v>33</x:v>
      </x:c>
      <x:c r="Q136" s="50" t="str">
        <x:v>A61M5/002;;A61M5/178;;A61M5/3158;;A61M5/3202;;A61M5/488;;A61M2005/312;;A61M2005/3151;;A61M2202/049;;A61M2202/07;;A61M2205/0222;;A61M2205/0238;;A61M5/31513;;A61K38/4893;;A61M5/31513;;A61M2005/312;;A61M5/3158;;A61M2005/3151;;A61M5/488;;A61M2202/049;;A61M2202/07;;A61M2205/0238;;A61M5/178;;A61M2005/3126;;A61M5/3202;;A61M5/281;;A61K38/4893;;A61M5/285;;A61M2005/3104;;A61M5/315;;A61M2205/0222;;A61M5/002;;A61M5/002;;A61M5/281;;A61M5/285;;A61M5/31513;;A61M5/3158;;A61M5/3202;;A61M5/488;;A61M2205/0222;;A61M2205/0238;;A61M2202/07;;A61M2202/049;;A61M2005/3151;;A61M2005/3126;;A61M2005/312;;A61M2005/3104;;A61M5/315;;A61M5/3158;;A61M5/3202;;A61M5/488;;A61M2005/312;;A61M2005/3151;;A61M2202/049;;A61M2202/07;;A61M2205/0222;;A61M2205/0238;;A61M5/002;;A61M5/178;;A61M5/31513;;A61K38/4893</x:v>
      </x:c>
      <x:c r="R136" s="50" t="str">
        <x:v>A61M5/315;;A61K38/48;;A61M5/00;;A61M5/178;;A61M5/31;;A61M5/32;;A61M5/48</x:v>
      </x:c>
      <x:c r="S136" s="50" t="str">
        <x:v>PENDING</x:v>
      </x:c>
      <x:c r="T136" s="50" t="str">
        <x:v>https://lens.org/185-109-589-952-950</x:v>
      </x:c>
      <x:c r="U136" s="50" t="str">
        <x:v>034-648-651-401-47X;;040-511-981-188-640;;086-871-311-977-016;;106-909-369-331-992;;121-509-447-048-780;;156-008-817-385-800;;094-763-398-981-342;;150-828-321-641-984;;031-802-869-765-886;;165-765-951-029-940;;010-388-245-018-185;;039-590-453-259-700;;048-982-924-573-43X;;185-593-622-840-748;;167-484-015-122-458;;141-795-093-118-619;;123-571-977-413-108;;169-535-045-906-886;;152-264-931-773-089;;175-649-679-488-578;;064-253-243-444-376;;163-529-524-920-061;;087-644-033-119-025;;013-156-290-090-078;;128-363-661-656-539;;074-103-127-265-177;;154-795-428-507-408;;011-213-154-906-63X;;185-109-589-952-950;;065-495-758-694-591;;191-870-319-086-017;;039-026-299-702-120;;030-572-310-157-794</x:v>
      </x:c>
    </x:row>
    <x:row r="137">
      <x:c r="A137" s="50" t="str">
        <x:v>Merz Pharma GmbH &amp; Co. KGaA.csv</x:v>
      </x:c>
      <x:c r="B137" s="50" t="str">
        <x:v>Merz Pharma GmbH &amp; Co. KGaA</x:v>
      </x:c>
      <x:c r="C137" s="50" t="str">
        <x:v>Yes</x:v>
      </x:c>
      <x:c r="D137" s="50" t="str">
        <x:v>Applicant/owner alias matched</x:v>
      </x:c>
      <x:c r="E137" s="108" t="n">
        <x:v>4</x:v>
      </x:c>
      <x:c r="F137" s="50" t="str">
        <x:v>026-812-711-893-915</x:v>
      </x:c>
      <x:c r="G137" s="113" t="n">
        <x:v>44134</x:v>
      </x:c>
      <x:c r="H137" s="108" t="n">
        <x:v>2020</x:v>
      </x:c>
      <x:c r="I137" s="50" t="str">
        <x:v>US</x:v>
      </x:c>
      <x:c r="J137" s="50" t="str">
        <x:v>S</x:v>
      </x:c>
      <x:c r="K137" s="50" t="str">
        <x:v>US D1079940 S</x:v>
      </x:c>
      <x:c r="L137" s="50" t="str">
        <x:v>MERZ PHARMA GMBH &amp; CO KGAA</x:v>
      </x:c>
      <x:c r="M137" s="50" t="str">
        <x:v>MERZ PHARMA GMPH &amp; CO. KGAA (2021-01-11)</x:v>
      </x:c>
      <x:c r="N137" s="50" t="str">
        <x:v>Finger grip</x:v>
      </x:c>
      <x:c r="O137" s="108" t="n">
        <x:v>1</x:v>
      </x:c>
      <x:c r="P137" s="108" t="n">
        <x:v>5</x:v>
      </x:c>
      <x:c r="Q137" s="50" t="str"/>
      <x:c r="R137" s="50" t="str"/>
      <x:c r="S137" s="50" t="str">
        <x:v>ACTIVE</x:v>
      </x:c>
      <x:c r="T137" s="50" t="str">
        <x:v>https://lens.org/026-812-711-893-915</x:v>
      </x:c>
      <x:c r="U137" s="50" t="str">
        <x:v>199-735-718-383-907;;016-839-543-546-881;;062-997-037-932-204;;026-812-711-893-915;;104-127-828-668-078</x:v>
      </x:c>
    </x:row>
    <x:row r="138">
      <x:c r="A138" s="50" t="str">
        <x:v>Merz Pharma GmbH &amp; Co. KGaA.csv</x:v>
      </x:c>
      <x:c r="B138" s="50" t="str">
        <x:v>Merz Pharma GmbH &amp; Co. KGaA</x:v>
      </x:c>
      <x:c r="C138" s="50" t="str">
        <x:v>Yes</x:v>
      </x:c>
      <x:c r="D138" s="50" t="str">
        <x:v>Applicant/owner alias matched</x:v>
      </x:c>
      <x:c r="E138" s="108" t="n">
        <x:v>5</x:v>
      </x:c>
      <x:c r="F138" s="50" t="str">
        <x:v>119-869-771-950-036</x:v>
      </x:c>
      <x:c r="G138" s="113" t="n">
        <x:v>42038</x:v>
      </x:c>
      <x:c r="H138" s="108" t="n">
        <x:v>2015</x:v>
      </x:c>
      <x:c r="I138" s="50" t="str">
        <x:v>US</x:v>
      </x:c>
      <x:c r="J138" s="50" t="str">
        <x:v>B2</x:v>
      </x:c>
      <x:c r="K138" s="50" t="str">
        <x:v>US 12324903 B2</x:v>
      </x:c>
      <x:c r="L138" s="50" t="str">
        <x:v>MERZ PHARMA GMBH &amp; CO KGAA</x:v>
      </x:c>
      <x:c r="M138" s="50" t="str">
        <x:v>MERZ PHARMA GMBH &amp; CO. KGAA (2019-07-09)</x:v>
      </x:c>
      <x:c r="N138" s="50" t="str">
        <x:v>Botulinum toxin prefilled plastic syringe</x:v>
      </x:c>
      <x:c r="O138" s="108" t="n">
        <x:v>0</x:v>
      </x:c>
      <x:c r="P138" s="108" t="n">
        <x:v>36</x:v>
      </x:c>
      <x:c r="Q138" s="50" t="str">
        <x:v>A61K8/64;;A61K8/66;;A61K2800/87;;A61K2800/91;;A61Q19/08;;A61M5/31513;;A61K9/0019;;A61K38/4893;;A61K47/26;;A61M5/3129;;A61M2005/3131;;A61M2205/0222;;A61M2205/0238;;A61M5/3129;;A61K8/64;;A61K9/0019;;A61K38/4893;;A61K47/26;;A61K2800/87;;A61K2800/91;;A61M5/31513;;A61M2005/3131;;A61M2205/0222;;A61M2205/0238;;A61P15/18;;A61P17/00;;A61P17/02;;A61P21/00;;A61P25/00;;A61P25/02;;A61P25/04;;A61P25/06;;A61P25/08;;A61P25/14;;A61P43/00;;A61Q19/08;;C12Y304/24069;;Y02A50/30;;A61K8/64;;A61K9/0019;;A61K38/4893;;A61K47/26;;A61K2800/87;;A61K2800/91;;A61M5/3129;;A61M5/31513;;A61M2005/3131;;A61M2205/0222;;A61M2205/0238;;A61Q19/08;;A61K9/0019;;A61K8/64;;A61K9/08;;A61K38/4893;;A61K47/26;;A61M5/3129;;A61M5/31513;;A61M2005/3131;;A61M2205/0222;;A61M2205/0238;;A61Q19/08;;A61J1/06;;A61M5/3129;;A61K8/64;;A61K8/66;;A61K9/0019;;A61K38/4893;;A61K47/26;;A61K2800/87;;A61K2800/91;;A61M5/24;;A61M5/31505;;A61M5/31513;;A61M5/3202;;A61M2005/3131;;A61M2205/0216;;A61M2205/0222;;A61M2205/0238;;A61Q19/08;;C12Y304/24069;;Y02A50/30</x:v>
      </x:c>
      <x:c r="R138" s="50" t="str">
        <x:v>A61M5/31;;A61K8/64;;A61K8/66;;A61K9/00;;A61K38/48;;A61K47/26;;A61M5/24;;A61M5/315;;A61M5/32;;A61Q19/08</x:v>
      </x:c>
      <x:c r="S138" s="50" t="str">
        <x:v>ACTIVE</x:v>
      </x:c>
      <x:c r="T138" s="50" t="str">
        <x:v>https://lens.org/119-869-771-950-036</x:v>
      </x:c>
      <x:c r="U138" s="50" t="str">
        <x:v>130-403-786-124-267;;049-761-299-635-742;;162-748-337-632-754;;087-036-640-928-183;;064-831-692-269-683;;181-984-171-450-275;;111-887-462-746-312;;180-833-445-308-352;;022-571-485-539-984;;033-132-626-958-950;;168-063-442-180-434;;156-722-627-260-917;;137-247-013-359-93X;;182-021-512-452-418;;076-670-268-596-897;;124-485-525-744-374;;011-786-313-656-390;;038-636-272-244-475;;166-137-203-098-923;;069-222-799-476-71X;;156-228-404-884-120;;013-998-322-225-426;;009-048-979-561-084;;166-382-474-949-928;;032-066-996-984-196;;163-592-746-819-120;;091-480-685-259-716;;062-470-224-783-848;;071-078-912-069-322;;130-878-833-227-269;;087-936-057-084-36X;;174-553-395-264-369;;029-835-243-493-195;;129-502-371-501-786;;055-156-666-167-787;;119-869-771-950-036</x:v>
      </x:c>
    </x:row>
    <x:row r="139">
      <x:c r="A139" s="50" t="str">
        <x:v>Merz Pharma GmbH &amp; Co. KGaA.csv</x:v>
      </x:c>
      <x:c r="B139" s="50" t="str">
        <x:v>Merz Pharma GmbH &amp; Co. KGaA</x:v>
      </x:c>
      <x:c r="C139" s="50" t="str">
        <x:v>Yes</x:v>
      </x:c>
      <x:c r="D139" s="50" t="str">
        <x:v>Applicant/owner alias matched</x:v>
      </x:c>
      <x:c r="E139" s="108" t="n">
        <x:v>6</x:v>
      </x:c>
      <x:c r="F139" s="50" t="str">
        <x:v>032-155-646-475-732</x:v>
      </x:c>
      <x:c r="G139" s="113" t="n">
        <x:v>44607</x:v>
      </x:c>
      <x:c r="H139" s="108" t="n">
        <x:v>2022</x:v>
      </x:c>
      <x:c r="I139" s="50" t="str">
        <x:v>US</x:v>
      </x:c>
      <x:c r="J139" s="50" t="str">
        <x:v>A1</x:v>
      </x:c>
      <x:c r="K139" s="50" t="str">
        <x:v>US 2025/0161186 A1</x:v>
      </x:c>
      <x:c r="L139" s="50" t="str">
        <x:v>MERZ PHARMA GMBH &amp; CO KGAA</x:v>
      </x:c>
      <x:c r="M139" s="50" t="str">
        <x:v>MERZ PHARMACEUTICALS GMBH (2024-09-23);;MERZ PHARMA GMBH &amp; CO. KGAA (2024-09-30)</x:v>
      </x:c>
      <x:c r="N139" s="50" t="str">
        <x:v>LIQUID BOTULINUM TOXIN FORMULATION AND USE THEREOF</x:v>
      </x:c>
      <x:c r="O139" s="108" t="n">
        <x:v>0</x:v>
      </x:c>
      <x:c r="P139" s="108" t="n">
        <x:v>13</x:v>
      </x:c>
      <x:c r="Q139" s="50" t="str">
        <x:v>A61K9/0019;;A61K8/44;;A61K8/64;;A61K38/4893;;A61K47/02;;A61K47/183;;A61K47/42;;A61Q19/08;;C12Y304/24069;;A61K9/0019;;A61K8/44;;A61K8/64;;A61K38/4893;;A61K47/02;;A61K47/183;;A61K47/42;;A61Q19/08;;C12Y304/24069;;A61K9/0019;;A61K8/19;;A61K8/27;;A61K8/44;;A61K8/64;;A61K8/66;;A61K38/4893;;A61K47/02;;A61K47/183;;A61K47/42;;A61K2800/51;;A61Q19/08;;A61K8/66;;A61K8/27;;A61K8/44;;A61K2800/51;;C12Y304/24069</x:v>
      </x:c>
      <x:c r="R139" s="50" t="str">
        <x:v>A61K8/66;;A61K8/27;;A61K8/44</x:v>
      </x:c>
      <x:c r="S139" s="50" t="str">
        <x:v>PENDING</x:v>
      </x:c>
      <x:c r="T139" s="50" t="str">
        <x:v>https://lens.org/032-155-646-475-732</x:v>
      </x:c>
      <x:c r="U139" s="50" t="str">
        <x:v>005-459-447-324-804;;025-564-310-719-549;;098-599-320-848-983;;088-296-532-172-937;;131-319-737-706-070;;072-400-707-515-425;;113-792-066-944-051;;054-293-201-478-141;;198-308-648-768-525;;149-113-613-446-385;;135-883-545-433-664;;032-155-646-475-732;;035-451-916-188-086</x:v>
      </x:c>
    </x:row>
    <x:row r="140">
      <x:c r="A140" s="50" t="str">
        <x:v>Merz Pharma GmbH &amp; Co. KGaA.csv</x:v>
      </x:c>
      <x:c r="B140" s="50" t="str">
        <x:v>Merz Pharma GmbH &amp; Co. KGaA</x:v>
      </x:c>
      <x:c r="C140" s="50" t="str">
        <x:v>Yes</x:v>
      </x:c>
      <x:c r="D140" s="50" t="str">
        <x:v>Applicant/owner alias matched</x:v>
      </x:c>
      <x:c r="E140" s="108" t="n">
        <x:v>7</x:v>
      </x:c>
      <x:c r="F140" s="50" t="str">
        <x:v>015-232-958-595-40X</x:v>
      </x:c>
      <x:c r="G140" s="113" t="n">
        <x:v>44607</x:v>
      </x:c>
      <x:c r="H140" s="108" t="n">
        <x:v>2022</x:v>
      </x:c>
      <x:c r="I140" s="50" t="str">
        <x:v>US</x:v>
      </x:c>
      <x:c r="J140" s="50" t="str">
        <x:v>A1</x:v>
      </x:c>
      <x:c r="K140" s="50" t="str">
        <x:v>US 2025/0152682 A1</x:v>
      </x:c>
      <x:c r="L140" s="50" t="str">
        <x:v>MERZ PHARMA GMBH &amp; CO KGAA</x:v>
      </x:c>
      <x:c r="M140" s="50" t="str">
        <x:v>MERZ PHARMACEUTICALS GMBH (2024-09-23);;MERZ PHARMA GMBH &amp; CO. KGAA (2024-09-30)</x:v>
      </x:c>
      <x:c r="N140" s="50" t="str">
        <x:v>LIQUID BOTULINUM TOXIN FORMULATION AND USE THEREOF</x:v>
      </x:c>
      <x:c r="O140" s="108" t="n">
        <x:v>0</x:v>
      </x:c>
      <x:c r="P140" s="108" t="n">
        <x:v>13</x:v>
      </x:c>
      <x:c r="Q140" s="50" t="str">
        <x:v>A61K9/0019;;A61K8/44;;A61K47/42;;A61P13/06;;A61K9/0019;;A61K8/44;;A61K47/42;;A61P13/06;;A61K9/0019;;A61K8/44;;A61K38/38;;A61K38/4893;;A61K47/42;;A61P13/06;;A61K38/4893;;A61K8/64;;A61K8/66;;A61K38/385;;A61K47/02;;A61Q19/00;;C12Y304/24069</x:v>
      </x:c>
      <x:c r="R140" s="50" t="str">
        <x:v>A61K38/48;;A61K8/64;;A61K8/66;;A61K38/38;;A61K47/02;;A61Q19/00</x:v>
      </x:c>
      <x:c r="S140" s="50" t="str">
        <x:v>PENDING</x:v>
      </x:c>
      <x:c r="T140" s="50" t="str">
        <x:v>https://lens.org/015-232-958-595-40X</x:v>
      </x:c>
      <x:c r="U140" s="50" t="str">
        <x:v>019-224-489-130-495;;167-466-374-559-185;;053-142-408-672-828;;194-239-044-864-872;;040-912-455-290-001;;022-537-702-901-128;;122-351-384-456-152;;050-879-454-856-756;;155-012-462-251-349;;142-175-190-178-145;;014-093-468-610-458;;015-232-958-595-40X;;071-421-055-839-753</x:v>
      </x:c>
    </x:row>
    <x:row r="141">
      <x:c r="A141" s="50" t="str">
        <x:v>Merz Pharma GmbH &amp; Co. KGaA.csv</x:v>
      </x:c>
      <x:c r="B141" s="50" t="str">
        <x:v>Merz Pharma GmbH &amp; Co. KGaA</x:v>
      </x:c>
      <x:c r="C141" s="50" t="str">
        <x:v>Yes</x:v>
      </x:c>
      <x:c r="D141" s="50" t="str">
        <x:v>Applicant/owner alias matched</x:v>
      </x:c>
      <x:c r="E141" s="108" t="n">
        <x:v>8</x:v>
      </x:c>
      <x:c r="F141" s="50" t="str">
        <x:v>044-015-430-582-513</x:v>
      </x:c>
      <x:c r="G141" s="113" t="n">
        <x:v>41453</x:v>
      </x:c>
      <x:c r="H141" s="108" t="n">
        <x:v>2013</x:v>
      </x:c>
      <x:c r="I141" s="50" t="str">
        <x:v>US</x:v>
      </x:c>
      <x:c r="J141" s="50" t="str">
        <x:v>B2</x:v>
      </x:c>
      <x:c r="K141" s="50" t="str">
        <x:v>US 12275782 B2</x:v>
      </x:c>
      <x:c r="L141" s="50" t="str">
        <x:v>MERZ PHARMA GMBH &amp; CO KGAA</x:v>
      </x:c>
      <x:c r="M141" s="50" t="str">
        <x:v>MERZ PHARMA GMBH &amp; CO. KGAA (2015-11-24)</x:v>
      </x:c>
      <x:c r="N141" s="50" t="str">
        <x:v>Means and methods for the determination of the biological activity of neurotoxin polypeptides in cells</x:v>
      </x:c>
      <x:c r="O141" s="108" t="n">
        <x:v>0</x:v>
      </x:c>
      <x:c r="P141" s="108" t="n">
        <x:v>31</x:v>
      </x:c>
      <x:c r="Q141" s="50" t="str">
        <x:v>C07K16/18;;C07K2317/34;;G01N33/5014;;G01N33/5058;;G01N33/5073;;G01N2333/33;;C07K16/18;;C07K2317/34;;G01N21/6428;;G01N33/5014;;G01N33/5058;;G01N33/5073;;G01N2021/6441;;G01N2333/33;;G01N2333/952</x:v>
      </x:c>
      <x:c r="R141" s="50" t="str">
        <x:v>G01N33/53;;C07K16/18;;G01N21/64;;G01N33/50</x:v>
      </x:c>
      <x:c r="S141" s="50" t="str">
        <x:v>ACTIVE</x:v>
      </x:c>
      <x:c r="T141" s="50" t="str">
        <x:v>https://lens.org/044-015-430-582-513</x:v>
      </x:c>
      <x:c r="U141" s="50" t="str">
        <x:v>189-149-808-357-214;;184-218-585-923-34X;;191-122-756-219-865;;135-222-728-130-262;;098-871-615-967-584;;055-486-510-368-138;;108-993-330-231-705;;027-703-509-681-744;;082-872-246-582-251;;003-029-118-309-23X;;167-239-727-807-675;;194-299-577-234-472;;106-555-375-018-278;;076-199-001-222-915;;014-026-094-495-853;;196-081-617-006-724;;053-418-198-154-583;;018-778-901-799-448;;009-153-203-686-423;;044-015-430-582-513;;060-589-378-462-831;;185-309-084-630-370;;113-155-501-527-526;;043-443-676-982-685;;053-845-893-624-002;;094-492-243-938-882;;088-251-974-212-132;;139-727-846-898-933;;169-361-974-908-010;;015-115-542-636-21X;;102-858-285-781-694</x:v>
      </x:c>
    </x:row>
    <x:row r="142">
      <x:c r="A142" s="50" t="str">
        <x:v>Merz Pharma GmbH &amp; Co. KGaA.csv</x:v>
      </x:c>
      <x:c r="B142" s="50" t="str">
        <x:v>Merz Pharma GmbH &amp; Co. KGaA</x:v>
      </x:c>
      <x:c r="C142" s="50" t="str">
        <x:v>Yes</x:v>
      </x:c>
      <x:c r="D142" s="50" t="str">
        <x:v>Applicant/owner alias matched</x:v>
      </x:c>
      <x:c r="E142" s="108" t="n">
        <x:v>9</x:v>
      </x:c>
      <x:c r="F142" s="50" t="str">
        <x:v>047-639-385-824-863</x:v>
      </x:c>
      <x:c r="G142" s="113" t="n">
        <x:v>43171</x:v>
      </x:c>
      <x:c r="H142" s="108" t="n">
        <x:v>2018</x:v>
      </x:c>
      <x:c r="I142" s="50" t="str">
        <x:v>US</x:v>
      </x:c>
      <x:c r="J142" s="50" t="str">
        <x:v>B2</x:v>
      </x:c>
      <x:c r="K142" s="50" t="str">
        <x:v>US 12263273 B2</x:v>
      </x:c>
      <x:c r="L142" s="50" t="str">
        <x:v>MERZ PHARMA GMBH &amp; CO KGAA;;MERZ PHARMA GMBH &amp;CO KGAA</x:v>
      </x:c>
      <x:c r="M142" s="50" t="str">
        <x:v>MERZ PHARMA GMBH &amp; CO. KGAA (2020-08-31)</x:v>
      </x:c>
      <x:c r="N142" s="50" t="str">
        <x:v>Porous biomaterials for tissue regeneration</x:v>
      </x:c>
      <x:c r="O142" s="108" t="n">
        <x:v>0</x:v>
      </x:c>
      <x:c r="P142" s="108" t="n">
        <x:v>4</x:v>
      </x:c>
      <x:c r="Q142" s="50" t="str">
        <x:v>A61L27/227;;A61L27/20;;A61L27/26;;C08B37/0072;;C08L1/02;;C08L5/08;;C08L5/10;;A61L27/26;;A61K8/0279;;A61K8/64;;A61K8/735;;A61K8/736;;A61K2800/84;;A61K2800/91;;A61L27/20;;A61L27/225;;A61L27/227;;A61L27/56;;A61L2400/06;;A61L2430/34;;A61Q19/08;;C08B37/0072;;C08L1/02;;C08L5/08;;C08L5/10</x:v>
      </x:c>
      <x:c r="R142" s="50" t="str">
        <x:v>A61L27/26;;A61K8/02;;A61K8/64;;A61K8/73;;A61L27/20;;A61L27/22;;A61L27/56;;A61Q19/08;;C08B37/08;;C08L1/02;;C08L5/08;;C08L5/10</x:v>
      </x:c>
      <x:c r="S142" s="50" t="str">
        <x:v>ACTIVE</x:v>
      </x:c>
      <x:c r="T142" s="50" t="str">
        <x:v>https://lens.org/047-639-385-824-863</x:v>
      </x:c>
      <x:c r="U142" s="50" t="str">
        <x:v>102-794-467-671-605;;087-041-014-982-760;;047-639-385-824-863;;050-866-039-395-806</x:v>
      </x:c>
    </x:row>
    <x:row r="143">
      <x:c r="A143" s="50" t="str">
        <x:v>Merz Pharma GmbH &amp; Co. KGaA.csv</x:v>
      </x:c>
      <x:c r="B143" s="50" t="str">
        <x:v>Merz Pharma GmbH &amp; Co. KGaA</x:v>
      </x:c>
      <x:c r="C143" s="50" t="str">
        <x:v>Yes</x:v>
      </x:c>
      <x:c r="D143" s="50" t="str">
        <x:v>Applicant/owner alias matched</x:v>
      </x:c>
      <x:c r="E143" s="108" t="n">
        <x:v>10</x:v>
      </x:c>
      <x:c r="F143" s="50" t="str">
        <x:v>103-921-497-374-236</x:v>
      </x:c>
      <x:c r="G143" s="113" t="n">
        <x:v>44620</x:v>
      </x:c>
      <x:c r="H143" s="108" t="n">
        <x:v>2022</x:v>
      </x:c>
      <x:c r="I143" s="50" t="str">
        <x:v>US</x:v>
      </x:c>
      <x:c r="J143" s="50" t="str">
        <x:v>A1</x:v>
      </x:c>
      <x:c r="K143" s="50" t="str">
        <x:v>US 2025/0064708 A1</x:v>
      </x:c>
      <x:c r="L143" s="50" t="str">
        <x:v>MERZ PHARMA GMBH &amp; CO KGAA</x:v>
      </x:c>
      <x:c r="M143" s="50" t="str">
        <x:v>MERZ PHARMACEUTICALS GMBH (2024-09-03);;MERZ PHARMA GMBH &amp; CO. KGAA (2024-09-17)</x:v>
      </x:c>
      <x:c r="N143" s="50" t="str">
        <x:v>USE OF BOTULINUM TOXIN FOR REDUCTION OF SKIN PORE SIZE AND SEBUM PRODUCTION</x:v>
      </x:c>
      <x:c r="O143" s="108" t="n">
        <x:v>0</x:v>
      </x:c>
      <x:c r="P143" s="108" t="n">
        <x:v>13</x:v>
      </x:c>
      <x:c r="Q143" s="50" t="str">
        <x:v>A61K8/66;;A61Q19/00;;A61Q19/008;;A61Q19/08;;A61K8/66;;A61Q19/00;;A61Q19/008;;A61Q19/08;;A61K8/66;;A61Q19/00;;A61Q19/008;;A61Q19/08;;A61K2800/91;;A61K8/66;;A61K2800/91;;A61Q19/00;;A61Q19/008</x:v>
      </x:c>
      <x:c r="R143" s="50" t="str">
        <x:v>A61K8/66;;A61Q19/00</x:v>
      </x:c>
      <x:c r="S143" s="50" t="str">
        <x:v>PENDING</x:v>
      </x:c>
      <x:c r="T143" s="50" t="str">
        <x:v>https://lens.org/103-921-497-374-236</x:v>
      </x:c>
      <x:c r="U143" s="50" t="str">
        <x:v>034-993-953-833-793;;103-578-289-747-645;;149-226-705-306-858;;146-039-872-459-023;;073-068-355-488-148;;083-866-631-761-745;;129-286-155-794-795;;103-921-497-374-236;;126-025-241-033-920;;144-268-780-075-061;;194-783-899-936-367;;122-978-760-148-292;;065-981-323-834-915</x:v>
      </x:c>
    </x:row>
    <x:row r="144">
      <x:c r="A144" s="50" t="str">
        <x:v>Merz Pharma GmbH &amp; Co. KGaA.csv</x:v>
      </x:c>
      <x:c r="B144" s="50" t="str">
        <x:v>Merz Pharma GmbH &amp; Co. KGaA</x:v>
      </x:c>
      <x:c r="C144" s="50" t="str">
        <x:v>Yes</x:v>
      </x:c>
      <x:c r="D144" s="50" t="str">
        <x:v>Applicant/owner alias matched</x:v>
      </x:c>
      <x:c r="E144" s="108" t="n">
        <x:v>11</x:v>
      </x:c>
      <x:c r="F144" s="50" t="str">
        <x:v>060-882-068-413-965</x:v>
      </x:c>
      <x:c r="G144" s="113" t="n">
        <x:v>43381</x:v>
      </x:c>
      <x:c r="H144" s="108" t="n">
        <x:v>2018</x:v>
      </x:c>
      <x:c r="I144" s="50" t="str">
        <x:v>US</x:v>
      </x:c>
      <x:c r="J144" s="50" t="str">
        <x:v>B2</x:v>
      </x:c>
      <x:c r="K144" s="50" t="str">
        <x:v>US 12171717 B2</x:v>
      </x:c>
      <x:c r="L144" s="50" t="str">
        <x:v>MERZ PHARMA GMBH &amp; CO KGAA</x:v>
      </x:c>
      <x:c r="M144" s="50" t="str">
        <x:v>MERZ PHARMA GMBH &amp; CO. KGAA (2021-04-14)</x:v>
      </x:c>
      <x:c r="N144" s="50" t="str">
        <x:v>Neurotoxin prefilled vial</x:v>
      </x:c>
      <x:c r="O144" s="108" t="n">
        <x:v>0</x:v>
      </x:c>
      <x:c r="P144" s="108" t="n">
        <x:v>10</x:v>
      </x:c>
      <x:c r="Q144" s="50" t="str">
        <x:v>B32B27/08;;B32B27/281;;B32B27/285;;B32B27/286;;B32B27/288;;B32B27/302;;B32B27/304;;B32B27/306;;B32B27/308;;B32B27/32;;B32B27/325;;B32B27/34;;B32B27/36;;B32B27/365;;B32B2250/03;;B32B2255/10;;B32B2255/205;;B32B2255/24;;B32B2307/7145;;B32B2307/7244;;B32B2439/40;;B32B2439/80;;A61J1/1468;;A61K38/4893;;B32B1/00;;A61J1/1468;;A61J1/1406;;B65B3/003;;B65B31/027</x:v>
      </x:c>
      <x:c r="R144" s="50" t="str">
        <x:v>A61J1/14;;B65B3/00;;B65B31/02</x:v>
      </x:c>
      <x:c r="S144" s="50" t="str">
        <x:v>ACTIVE</x:v>
      </x:c>
      <x:c r="T144" s="50" t="str">
        <x:v>https://lens.org/060-882-068-413-965</x:v>
      </x:c>
      <x:c r="U144" s="50" t="str">
        <x:v>178-523-500-118-792;;026-464-534-381-952;;035-607-991-149-368;;059-552-884-597-451;;012-648-689-022-928;;060-882-068-413-965;;164-386-434-190-625;;116-225-723-361-701;;067-282-196-631-700;;020-646-955-834-373</x:v>
      </x:c>
    </x:row>
    <x:row r="145">
      <x:c r="A145" s="50" t="str">
        <x:v>Merz Pharma GmbH &amp; Co. KGaA.csv</x:v>
      </x:c>
      <x:c r="B145" s="50" t="str">
        <x:v>Merz Pharma GmbH &amp; Co. KGaA</x:v>
      </x:c>
      <x:c r="C145" s="50" t="str">
        <x:v>Yes</x:v>
      </x:c>
      <x:c r="D145" s="50" t="str">
        <x:v>Applicant/owner alias matched</x:v>
      </x:c>
      <x:c r="E145" s="108" t="n">
        <x:v>12</x:v>
      </x:c>
      <x:c r="F145" s="50" t="str">
        <x:v>148-726-242-984-939</x:v>
      </x:c>
      <x:c r="G145" s="113" t="n">
        <x:v>44370</x:v>
      </x:c>
      <x:c r="H145" s="108" t="n">
        <x:v>2021</x:v>
      </x:c>
      <x:c r="I145" s="50" t="str">
        <x:v>US</x:v>
      </x:c>
      <x:c r="J145" s="50" t="str">
        <x:v>A1</x:v>
      </x:c>
      <x:c r="K145" s="50" t="str">
        <x:v>US 2024/0317900 A1</x:v>
      </x:c>
      <x:c r="L145" s="50" t="str">
        <x:v>MERZ PHARMA GMBH &amp; CO KGAA</x:v>
      </x:c>
      <x:c r="M145" s="50" t="str">
        <x:v>MERZ PHARMA GMBH &amp; CO. KGAA (2023-12-14)</x:v>
      </x:c>
      <x:c r="N145" s="50" t="str">
        <x:v>CROSS-LINKING POLYSACCHARIDE WITH FIBROIN AND USES OF THE OBTAINED MATERIAL</x:v>
      </x:c>
      <x:c r="O145" s="108" t="n">
        <x:v>0</x:v>
      </x:c>
      <x:c r="P145" s="108" t="n">
        <x:v>15</x:v>
      </x:c>
      <x:c r="Q145" s="50" t="str">
        <x:v>A61L27/227;;A61L27/20;;A61L27/52;;A61L2400/06;;A61L2430/34;;A61L27/227;;A61L27/20;;A61L27/52;;A61L2400/06;;A61L2430/34;;C08L5/08;;A61L27/227;;A61L27/20;;A61L27/52;;A61L2400/06;;A61L2430/34;;C08B37/0072;;A61L27/227;;A61L27/52;;A61L2400/06;;A61L2430/34;;C07K14/43586</x:v>
      </x:c>
      <x:c r="R145" s="50" t="str">
        <x:v>C08B37/08;;A61L27/22;;A61L27/52;;C07K14/435</x:v>
      </x:c>
      <x:c r="S145" s="50" t="str">
        <x:v>PENDING</x:v>
      </x:c>
      <x:c r="T145" s="50" t="str">
        <x:v>https://lens.org/148-726-242-984-939</x:v>
      </x:c>
      <x:c r="U145" s="50" t="str">
        <x:v>001-084-875-111-393;;001-101-679-633-671;;190-031-801-705-273;;087-837-162-845-585;;116-884-933-459-204;;192-849-180-388-028;;097-932-846-555-376;;065-804-870-478-270;;114-357-762-062-837;;134-543-659-456-314;;177-873-465-712-676;;180-613-415-753-418;;080-484-840-191-512;;148-726-242-984-939;;047-751-423-521-637</x:v>
      </x:c>
    </x:row>
    <x:row r="146">
      <x:c r="A146" s="50" t="str">
        <x:v>Merz Pharma GmbH &amp; Co. KGaA.csv</x:v>
      </x:c>
      <x:c r="B146" s="50" t="str">
        <x:v>Merz Pharma GmbH &amp; Co. KGaA</x:v>
      </x:c>
      <x:c r="C146" s="50" t="str">
        <x:v>Yes</x:v>
      </x:c>
      <x:c r="D146" s="50" t="str">
        <x:v>Applicant/owner alias matched</x:v>
      </x:c>
      <x:c r="E146" s="108" t="n">
        <x:v>13</x:v>
      </x:c>
      <x:c r="F146" s="50" t="str">
        <x:v>004-413-080-099-347</x:v>
      </x:c>
      <x:c r="G146" s="113" t="n">
        <x:v>44377</x:v>
      </x:c>
      <x:c r="H146" s="108" t="n">
        <x:v>2021</x:v>
      </x:c>
      <x:c r="I146" s="50" t="str">
        <x:v>US</x:v>
      </x:c>
      <x:c r="J146" s="50" t="str">
        <x:v>A1</x:v>
      </x:c>
      <x:c r="K146" s="50" t="str">
        <x:v>US 2024/0307590 A1</x:v>
      </x:c>
      <x:c r="L146" s="50" t="str">
        <x:v>MERZ PHARAMA GMBH &amp; CO KGAA</x:v>
      </x:c>
      <x:c r="M146" s="50" t="str">
        <x:v>MERZ PHARMA GMBH &amp; CO. KGAA (2023-12-14)</x:v>
      </x:c>
      <x:c r="N146" s="50" t="str">
        <x:v>HYALURONIC ACID DERMAL FILLERS CROSSLINKED WITH POLYETHYLENE GLYCOL DIGLYCIDYL ETHER, METHOD FOR MAKING SAME AND USES THEREOF</x:v>
      </x:c>
      <x:c r="O146" s="108" t="n">
        <x:v>1</x:v>
      </x:c>
      <x:c r="P146" s="108" t="n">
        <x:v>5</x:v>
      </x:c>
      <x:c r="Q146" s="50" t="str">
        <x:v>A61L27/52;;A61L27/20;;A61L2430/34;;A61L2430/40;;A61L2400/06;;A61L2300/402;;A61K8/735;;A61Q19/08;;A61K2800/91;;A61K8/735;;A61K2800/91;;A61L27/26;;A61L27/54;;A61L2300/204;;A61L2300/402;;A61L2430/34;;A61Q19/08</x:v>
      </x:c>
      <x:c r="R146" s="50" t="str">
        <x:v>A61L27/26;;A61K8/73;;A61L27/54;;A61Q19/08</x:v>
      </x:c>
      <x:c r="S146" s="50" t="str">
        <x:v>PENDING</x:v>
      </x:c>
      <x:c r="T146" s="50" t="str">
        <x:v>https://lens.org/004-413-080-099-347</x:v>
      </x:c>
      <x:c r="U146" s="50" t="str">
        <x:v>010-494-037-516-437;;131-946-288-272-520;;007-378-271-543-234;;004-413-080-099-347;;086-661-631-551-588</x:v>
      </x:c>
    </x:row>
    <x:row r="147">
      <x:c r="A147" s="50" t="str">
        <x:v>Merz Pharma GmbH &amp; Co. KGaA.csv</x:v>
      </x:c>
      <x:c r="B147" s="50" t="str">
        <x:v>Merz Pharma GmbH &amp; Co. KGaA</x:v>
      </x:c>
      <x:c r="C147" s="50" t="str">
        <x:v>Yes</x:v>
      </x:c>
      <x:c r="D147" s="50" t="str">
        <x:v>Applicant/owner alias matched</x:v>
      </x:c>
      <x:c r="E147" s="108" t="n">
        <x:v>14</x:v>
      </x:c>
      <x:c r="F147" s="50" t="str">
        <x:v>081-467-272-979-45X</x:v>
      </x:c>
      <x:c r="G147" s="113" t="n">
        <x:v>42431</x:v>
      </x:c>
      <x:c r="H147" s="108" t="n">
        <x:v>2016</x:v>
      </x:c>
      <x:c r="I147" s="50" t="str">
        <x:v>US</x:v>
      </x:c>
      <x:c r="J147" s="50" t="str">
        <x:v>B2</x:v>
      </x:c>
      <x:c r="K147" s="50" t="str">
        <x:v>US 11969461 B2</x:v>
      </x:c>
      <x:c r="L147" s="50" t="str">
        <x:v>MERZ PHARMA GMBH &amp; CO KGAA</x:v>
      </x:c>
      <x:c r="M147" s="50" t="str">
        <x:v>MERZ PHARMA GMBH &amp; CO. KGAA (2018-06-19)</x:v>
      </x:c>
      <x:c r="N147" s="50" t="str">
        <x:v>Composition comprising botulinum toxin</x:v>
      </x:c>
      <x:c r="O147" s="108" t="n">
        <x:v>0</x:v>
      </x:c>
      <x:c r="P147" s="108" t="n">
        <x:v>23</x:v>
      </x:c>
      <x:c r="Q147" s="50" t="str">
        <x:v>A61K38/4893;;A61K8/64;;A61K8/735;;A61K9/0019;;A61K9/08;;A61K47/36;;A61K2800/91;;A61P21/00;;A61Q19/08;;Y02A50/30;;A61K9/19;;A61K8/64;;A61K8/735;;A61K38/4893;;A61K47/36;;A61K2800/91;;A61P17/00;;A61P21/00;;A61Q19/08;;A61K31/728;;A61K38/16;;A61K38/48;;A61K47/36;;A61Q19/00;;A61Q19/08;;A61K38/4893;;A61K8/64;;A61K8/735;;A61K9/0019;;A61K9/08;;A61K47/36;;A61K2800/91;;A61P21/00;;A61Q19/08</x:v>
      </x:c>
      <x:c r="R147" s="50" t="str">
        <x:v>A61K8/64;;A61K8/73;;A61K9/00;;A61K9/08;;A61K38/48;;A61K47/36;;A61P21/00;;A61Q19/08</x:v>
      </x:c>
      <x:c r="S147" s="50" t="str">
        <x:v>ACTIVE</x:v>
      </x:c>
      <x:c r="T147" s="50" t="str">
        <x:v>https://lens.org/081-467-272-979-45X</x:v>
      </x:c>
      <x:c r="U147" s="50" t="str">
        <x:v>078-869-738-027-578;;188-339-207-399-815;;132-173-339-111-669;;060-047-681-259-629;;014-163-111-316-484;;151-008-483-136-297;;196-482-918-296-304;;039-967-705-270-285;;081-467-272-979-45X;;004-398-935-149-715;;129-753-087-160-44X;;101-117-277-078-750;;165-768-549-899-474;;050-227-809-580-24X;;193-064-693-497-517;;148-504-296-280-87X;;043-279-498-054-701;;027-934-452-543-313;;157-206-700-066-260;;061-854-834-513-542;;121-523-388-334-680;;193-035-738-404-511;;014-513-869-441-104</x:v>
      </x:c>
    </x:row>
    <x:row r="148">
      <x:c r="A148" s="50" t="str">
        <x:v>Merz Pharma GmbH &amp; Co. KGaA.csv</x:v>
      </x:c>
      <x:c r="B148" s="50" t="str">
        <x:v>Merz Pharma GmbH &amp; Co. KGaA</x:v>
      </x:c>
      <x:c r="C148" s="50" t="str">
        <x:v>Yes</x:v>
      </x:c>
      <x:c r="D148" s="50" t="str">
        <x:v>Applicant/owner alias matched</x:v>
      </x:c>
      <x:c r="E148" s="108" t="n">
        <x:v>15</x:v>
      </x:c>
      <x:c r="F148" s="50" t="str">
        <x:v>107-696-209-771-93X</x:v>
      </x:c>
      <x:c r="G148" s="113" t="n">
        <x:v>42906</x:v>
      </x:c>
      <x:c r="H148" s="108" t="n">
        <x:v>2017</x:v>
      </x:c>
      <x:c r="I148" s="50" t="str">
        <x:v>US</x:v>
      </x:c>
      <x:c r="J148" s="50" t="str">
        <x:v>B2</x:v>
      </x:c>
      <x:c r="K148" s="50" t="str">
        <x:v>US 11952601 B2</x:v>
      </x:c>
      <x:c r="L148" s="50" t="str">
        <x:v>MERZ PHARMA GMBH &amp; CO KGAA</x:v>
      </x:c>
      <x:c r="M148" s="50" t="str">
        <x:v>MERZ PHARMA GMBH &amp; CO. KGAA (2019-08-04)</x:v>
      </x:c>
      <x:c r="N148" s="50" t="str">
        <x:v>Recombinant botulinum toxin with increased duration of effect</x:v>
      </x:c>
      <x:c r="O148" s="108" t="n">
        <x:v>0</x:v>
      </x:c>
      <x:c r="P148" s="108" t="n">
        <x:v>4</x:v>
      </x:c>
      <x:c r="Q148" s="50" t="str">
        <x:v>A61Q19/08;;A61K8/64;;A61K8/99;;A61K38/00;;C07K14/33;;C07K2319/31;;Y02A50/30;;C12N9/52;;A61K8/66;;A61K38/00;;C07K2319/31;;C12Y304/24069</x:v>
      </x:c>
      <x:c r="R148" s="50" t="str">
        <x:v>C07K14/33;;A61K8/66;;A61K38/00;;A61K38/16;;C12N9/52;;C12N15/52;;C12N15/70</x:v>
      </x:c>
      <x:c r="S148" s="50" t="str">
        <x:v>ACTIVE</x:v>
      </x:c>
      <x:c r="T148" s="50" t="str">
        <x:v>https://lens.org/107-696-209-771-93X</x:v>
      </x:c>
      <x:c r="U148" s="50" t="str">
        <x:v>014-562-731-427-861;;184-729-757-745-338;;107-696-209-771-93X;;146-173-343-010-797</x:v>
      </x:c>
    </x:row>
    <x:row r="149">
      <x:c r="A149" s="50" t="str">
        <x:v>Merz Pharma GmbH &amp; Co. KGaA.csv</x:v>
      </x:c>
      <x:c r="B149" s="50" t="str">
        <x:v>Merz Pharma GmbH &amp; Co. KGaA</x:v>
      </x:c>
      <x:c r="C149" s="50" t="str">
        <x:v>Yes</x:v>
      </x:c>
      <x:c r="D149" s="50" t="str">
        <x:v>Applicant/owner alias matched</x:v>
      </x:c>
      <x:c r="E149" s="108" t="n">
        <x:v>16</x:v>
      </x:c>
      <x:c r="F149" s="50" t="str">
        <x:v>036-809-547-420-774</x:v>
      </x:c>
      <x:c r="G149" s="113" t="n">
        <x:v>44284</x:v>
      </x:c>
      <x:c r="H149" s="108" t="n">
        <x:v>2021</x:v>
      </x:c>
      <x:c r="I149" s="50" t="str">
        <x:v>US</x:v>
      </x:c>
      <x:c r="J149" s="50" t="str">
        <x:v>S</x:v>
      </x:c>
      <x:c r="K149" s="50" t="str">
        <x:v>US D1013866 S</x:v>
      </x:c>
      <x:c r="L149" s="50" t="str">
        <x:v>MERZ PHARMA GMBH &amp; CO KGAA</x:v>
      </x:c>
      <x:c r="M149" s="50" t="str">
        <x:v>MERZ PHARMA GMBH &amp; CO. KGAA (2021-09-13)</x:v>
      </x:c>
      <x:c r="N149" s="50" t="str">
        <x:v>Pushrod for a syringe</x:v>
      </x:c>
      <x:c r="O149" s="108" t="n">
        <x:v>1</x:v>
      </x:c>
      <x:c r="P149" s="108" t="n">
        <x:v>3</x:v>
      </x:c>
      <x:c r="Q149" s="50" t="str"/>
      <x:c r="R149" s="50" t="str"/>
      <x:c r="S149" s="50" t="str">
        <x:v>ACTIVE</x:v>
      </x:c>
      <x:c r="T149" s="50" t="str">
        <x:v>https://lens.org/036-809-547-420-774</x:v>
      </x:c>
      <x:c r="U149" s="50" t="str">
        <x:v>048-884-647-580-13X;;076-207-236-242-803;;036-809-547-420-774</x:v>
      </x:c>
    </x:row>
    <x:row r="150">
      <x:c r="A150" s="50" t="str">
        <x:v>Merz Pharma GmbH &amp; Co. KGaA.csv</x:v>
      </x:c>
      <x:c r="B150" s="50" t="str">
        <x:v>Merz Pharma GmbH &amp; Co. KGaA</x:v>
      </x:c>
      <x:c r="C150" s="50" t="str">
        <x:v>Yes</x:v>
      </x:c>
      <x:c r="D150" s="50" t="str">
        <x:v>Applicant/owner alias matched</x:v>
      </x:c>
      <x:c r="E150" s="108" t="n">
        <x:v>17</x:v>
      </x:c>
      <x:c r="F150" s="50" t="str">
        <x:v>133-571-327-031-709</x:v>
      </x:c>
      <x:c r="G150" s="113" t="n">
        <x:v>44468</x:v>
      </x:c>
      <x:c r="H150" s="108" t="n">
        <x:v>2021</x:v>
      </x:c>
      <x:c r="I150" s="50" t="str">
        <x:v>US</x:v>
      </x:c>
      <x:c r="J150" s="50" t="str">
        <x:v>S</x:v>
      </x:c>
      <x:c r="K150" s="50" t="str">
        <x:v>US D1013867 S</x:v>
      </x:c>
      <x:c r="L150" s="50" t="str">
        <x:v>MERZ PHARMA GMBH &amp; CO KGAA</x:v>
      </x:c>
      <x:c r="M150" s="50" t="str">
        <x:v>MERZ PHARMA GMBH &amp; CO. KGAA (2021-09-13)</x:v>
      </x:c>
      <x:c r="N150" s="50" t="str">
        <x:v>Pushrod for a syringe</x:v>
      </x:c>
      <x:c r="O150" s="108" t="n">
        <x:v>3</x:v>
      </x:c>
      <x:c r="P150" s="108" t="n">
        <x:v>1</x:v>
      </x:c>
      <x:c r="Q150" s="50" t="str"/>
      <x:c r="R150" s="50" t="str"/>
      <x:c r="S150" s="50" t="str">
        <x:v>ACTIVE</x:v>
      </x:c>
      <x:c r="T150" s="50" t="str">
        <x:v>https://lens.org/133-571-327-031-709</x:v>
      </x:c>
      <x:c r="U150" s="50" t="str">
        <x:v>133-571-327-031-709</x:v>
      </x:c>
    </x:row>
    <x:row r="151">
      <x:c r="A151" s="50" t="str">
        <x:v>Merz Pharma GmbH &amp; Co. KGaA.csv</x:v>
      </x:c>
      <x:c r="B151" s="50" t="str">
        <x:v>Merz Pharma GmbH &amp; Co. KGaA</x:v>
      </x:c>
      <x:c r="C151" s="50" t="str">
        <x:v>Yes</x:v>
      </x:c>
      <x:c r="D151" s="50" t="str">
        <x:v>Applicant/owner alias matched</x:v>
      </x:c>
      <x:c r="E151" s="108" t="n">
        <x:v>18</x:v>
      </x:c>
      <x:c r="F151" s="50" t="str">
        <x:v>142-610-094-751-574</x:v>
      </x:c>
      <x:c r="G151" s="113" t="n">
        <x:v>41992</x:v>
      </x:c>
      <x:c r="H151" s="108" t="n">
        <x:v>2014</x:v>
      </x:c>
      <x:c r="I151" s="50" t="str">
        <x:v>US</x:v>
      </x:c>
      <x:c r="J151" s="50" t="str">
        <x:v>B2</x:v>
      </x:c>
      <x:c r="K151" s="50" t="str">
        <x:v>US 11874273 B2</x:v>
      </x:c>
      <x:c r="L151" s="50" t="str">
        <x:v>MERZ PHARMA GMBH &amp; CO KGAA</x:v>
      </x:c>
      <x:c r="M151" s="50" t="str">
        <x:v>MERZ PHARMA GMBH &amp; CO. KGAA (2017-08-21)</x:v>
      </x:c>
      <x:c r="N151" s="50" t="str">
        <x:v>Means and methods for the determination of the biological activity of BoNT/E in cells</x:v>
      </x:c>
      <x:c r="O151" s="108" t="n">
        <x:v>1</x:v>
      </x:c>
      <x:c r="P151" s="108" t="n">
        <x:v>18</x:v>
      </x:c>
      <x:c r="Q151" s="50" t="str">
        <x:v>C07K16/18;;C07K2317/34;;G01N33/5014;;C07K16/18;;C07K2317/34;;G01N33/5014;;G01N2333/33;;G01N2800/709;;Y02A50/30;;C07K16/18;;C07K2317/34;;G01N33/5014;;G01N2333/33;;G01N2800/709;;G01N33/5014;;C07K16/1282;;C07K16/18;;C07K2317/34;;G01N33/573;;G01N2333/33;;G01N2333/952;;G01N2800/709</x:v>
      </x:c>
      <x:c r="R151" s="50" t="str">
        <x:v>C07K16/12;;C07K16/18;;G01N33/50;;G01N33/573</x:v>
      </x:c>
      <x:c r="S151" s="50" t="str">
        <x:v>ACTIVE</x:v>
      </x:c>
      <x:c r="T151" s="50" t="str">
        <x:v>https://lens.org/142-610-094-751-574</x:v>
      </x:c>
      <x:c r="U151" s="50" t="str">
        <x:v>052-204-825-973-749;;107-632-163-662-603;;055-220-470-487-272;;063-736-420-129-079;;113-109-053-615-241;;142-610-094-751-574;;035-898-416-987-499;;113-013-284-747-149;;126-909-012-821-96X;;104-961-422-969-65X;;168-520-742-803-665;;124-275-897-917-349;;123-751-299-430-790;;144-589-782-337-747;;181-038-943-549-128;;076-981-798-444-047;;006-320-870-484-223;;110-543-965-294-439</x:v>
      </x:c>
    </x:row>
    <x:row r="152">
      <x:c r="A152" s="50" t="str">
        <x:v>Merz Pharma GmbH &amp; Co. KGaA.csv</x:v>
      </x:c>
      <x:c r="B152" s="50" t="str">
        <x:v>Merz Pharma GmbH &amp; Co. KGaA</x:v>
      </x:c>
      <x:c r="C152" s="50" t="str">
        <x:v>Yes</x:v>
      </x:c>
      <x:c r="D152" s="50" t="str">
        <x:v>Applicant/owner alias matched</x:v>
      </x:c>
      <x:c r="E152" s="108" t="n">
        <x:v>19</x:v>
      </x:c>
      <x:c r="F152" s="50" t="str">
        <x:v>043-616-292-694-943</x:v>
      </x:c>
      <x:c r="G152" s="113" t="n">
        <x:v>42899</x:v>
      </x:c>
      <x:c r="H152" s="108" t="n">
        <x:v>2017</x:v>
      </x:c>
      <x:c r="I152" s="50" t="str">
        <x:v>US</x:v>
      </x:c>
      <x:c r="J152" s="50" t="str">
        <x:v>B2</x:v>
      </x:c>
      <x:c r="K152" s="50" t="str">
        <x:v>US 11819664 B2</x:v>
      </x:c>
      <x:c r="L152" s="50" t="str">
        <x:v>MERZ PHARMA GMBH &amp; CO KGAA</x:v>
      </x:c>
      <x:c r="M152" s="50" t="str">
        <x:v>MERZ PHARMA GMBH &amp; CO. KGAA (2019-11-27)</x:v>
      </x:c>
      <x:c r="N152" s="50" t="str">
        <x:v>Mixing nozzle, application device, kit and method using the mixing nozzle or application device</x:v>
      </x:c>
      <x:c r="O152" s="108" t="n">
        <x:v>0</x:v>
      </x:c>
      <x:c r="P152" s="108" t="n">
        <x:v>6</x:v>
      </x:c>
      <x:c r="Q152" s="50" t="str">
        <x:v>A61M5/19;;A61M5/2448;;A61M5/2448;;A61M5/19;;A61M5/3134;;A61M5/347;;A61M2202/0007;;A61M2202/0078</x:v>
      </x:c>
      <x:c r="R152" s="50" t="str">
        <x:v>A61M5/24;;A61M5/19;;A61M5/31;;A61M5/34</x:v>
      </x:c>
      <x:c r="S152" s="50" t="str">
        <x:v>ACTIVE</x:v>
      </x:c>
      <x:c r="T152" s="50" t="str">
        <x:v>https://lens.org/043-616-292-694-943</x:v>
      </x:c>
      <x:c r="U152" s="50" t="str">
        <x:v>166-229-408-854-858;;148-695-369-248-147;;089-280-308-472-388;;043-616-292-694-943;;071-472-743-734-613;;158-410-963-415-690</x:v>
      </x:c>
    </x:row>
    <x:row r="153">
      <x:c r="A153" s="50" t="str">
        <x:v>Merz Pharma GmbH &amp; Co. KGaA.csv</x:v>
      </x:c>
      <x:c r="B153" s="50" t="str">
        <x:v>Merz Pharma GmbH &amp; Co. KGaA</x:v>
      </x:c>
      <x:c r="C153" s="50" t="str">
        <x:v>Yes</x:v>
      </x:c>
      <x:c r="D153" s="50" t="str">
        <x:v>Applicant/owner alias matched</x:v>
      </x:c>
      <x:c r="E153" s="108" t="n">
        <x:v>20</x:v>
      </x:c>
      <x:c r="F153" s="50" t="str">
        <x:v>046-585-113-569-937</x:v>
      </x:c>
      <x:c r="G153" s="113" t="n">
        <x:v>43987</x:v>
      </x:c>
      <x:c r="H153" s="108" t="n">
        <x:v>2020</x:v>
      </x:c>
      <x:c r="I153" s="50" t="str">
        <x:v>US</x:v>
      </x:c>
      <x:c r="J153" s="50" t="str">
        <x:v>A1</x:v>
      </x:c>
      <x:c r="K153" s="50" t="str">
        <x:v>US 2023/0329996 A1</x:v>
      </x:c>
      <x:c r="L153" s="50" t="str">
        <x:v>MERZ PHARMA GMBH &amp; CO KGAA</x:v>
      </x:c>
      <x:c r="M153" s="50" t="str">
        <x:v>MERZ PHARMA GMBH &amp; CO. KGAA (2022-11-24)</x:v>
      </x:c>
      <x:c r="N153" s="50" t="str">
        <x:v>HIGH DOSE AND LOW VOLUME BOTULINUM TOXIN TREATMENT OF FACIAL WRINKLES</x:v>
      </x:c>
      <x:c r="O153" s="108" t="n">
        <x:v>1</x:v>
      </x:c>
      <x:c r="P153" s="108" t="n">
        <x:v>19</x:v>
      </x:c>
      <x:c r="Q153" s="50" t="str">
        <x:v>A61Q19/08;;A61K8/64;;A61K2800/91;;Y02A50/30;;C12Y304/24069;;A61K38/4893;;A61K8/64;;A61Q19/08;;Y02A50/30;;A61K2800/91;;A61K38/4893;;A61P17/00;;A61K8/66;;A61Q19/08;;A61K2800/91;;A61K8/66;;A61K2800/91;;A61Q19/08</x:v>
      </x:c>
      <x:c r="R153" s="50" t="str">
        <x:v>A61K8/66;;A61Q19/08</x:v>
      </x:c>
      <x:c r="S153" s="50" t="str">
        <x:v>ACTIVE</x:v>
      </x:c>
      <x:c r="T153" s="50" t="str">
        <x:v>https://lens.org/046-585-113-569-937</x:v>
      </x:c>
      <x:c r="U153" s="50" t="str">
        <x:v>036-218-980-074-548;;027-781-248-531-791;;009-671-181-430-151;;180-021-964-489-788;;073-898-863-873-467;;144-195-762-237-472;;056-471-641-014-967;;046-585-113-569-937;;150-734-550-879-825;;084-777-998-042-319;;128-807-276-701-780;;143-469-614-654-310;;124-813-626-478-79X;;086-417-125-593-115;;108-113-875-970-307;;030-697-188-900-44X;;054-703-103-986-15X;;058-243-734-375-583;;080-254-074-338-824</x:v>
      </x:c>
    </x:row>
    <x:row r="154">
      <x:c r="A154" s="50" t="str">
        <x:v>Merz Pharma GmbH &amp; Co. KGaA.csv</x:v>
      </x:c>
      <x:c r="B154" s="50" t="str">
        <x:v>Merz Pharma GmbH &amp; Co. KGaA</x:v>
      </x:c>
      <x:c r="C154" s="50" t="str">
        <x:v>Yes</x:v>
      </x:c>
      <x:c r="D154" s="50" t="str">
        <x:v>Applicant/owner alias matched</x:v>
      </x:c>
      <x:c r="E154" s="108" t="n">
        <x:v>21</x:v>
      </x:c>
      <x:c r="F154" s="50" t="str">
        <x:v>032-184-922-373-904</x:v>
      </x:c>
      <x:c r="G154" s="113" t="n">
        <x:v>44077</x:v>
      </x:c>
      <x:c r="H154" s="108" t="n">
        <x:v>2020</x:v>
      </x:c>
      <x:c r="I154" s="50" t="str">
        <x:v>US</x:v>
      </x:c>
      <x:c r="J154" s="50" t="str">
        <x:v>A1</x:v>
      </x:c>
      <x:c r="K154" s="50" t="str">
        <x:v>US 2023/0302225 A1</x:v>
      </x:c>
      <x:c r="L154" s="50" t="str">
        <x:v>MERZ PHARMA GMBH &amp; CO KGAA</x:v>
      </x:c>
      <x:c r="M154" s="50" t="str">
        <x:v>MERZ PHARMA GMBH &amp; CO. KGAA (2023-06-21)</x:v>
      </x:c>
      <x:c r="N154" s="50" t="str">
        <x:v>PLUNGER AND FINGER GRIP FOR A SYRINGE ASSEMBLY, METHOD FOR MAKING THEM, SYRINGE ASSEMBLY, KIT AND USE OF THE SAME</x:v>
      </x:c>
      <x:c r="O154" s="108" t="n">
        <x:v>6</x:v>
      </x:c>
      <x:c r="P154" s="108" t="n">
        <x:v>13</x:v>
      </x:c>
      <x:c r="Q154" s="50" t="str">
        <x:v>A61M5/3137;;A61M2005/3139;;A61M5/3137;;A61M2005/3139;;A61M5/31511;;A61M5/3137;;A61M2005/3139;;A61M2207/00;;A61M5/3137</x:v>
      </x:c>
      <x:c r="R154" s="50" t="str">
        <x:v>A61M5/31</x:v>
      </x:c>
      <x:c r="S154" s="50" t="str">
        <x:v>PENDING</x:v>
      </x:c>
      <x:c r="T154" s="50" t="str">
        <x:v>https://lens.org/032-184-922-373-904</x:v>
      </x:c>
      <x:c r="U154" s="50" t="str">
        <x:v>095-925-629-033-864;;148-711-196-279-590;;199-199-533-278-741;;116-459-966-142-855;;055-509-678-208-057;;196-705-810-707-63X;;175-907-585-249-305;;032-184-922-373-904;;178-997-046-149-891;;195-607-567-707-000;;020-898-430-085-833;;019-115-464-370-22X;;139-838-623-430-606</x:v>
      </x:c>
    </x:row>
    <x:row r="155">
      <x:c r="A155" s="50" t="str">
        <x:v>Merz Pharma GmbH &amp; Co. KGaA.csv</x:v>
      </x:c>
      <x:c r="B155" s="50" t="str">
        <x:v>Merz Pharma GmbH &amp; Co. KGaA</x:v>
      </x:c>
      <x:c r="C155" s="50" t="str">
        <x:v>Yes</x:v>
      </x:c>
      <x:c r="D155" s="50" t="str">
        <x:v>Applicant/owner alias matched</x:v>
      </x:c>
      <x:c r="E155" s="108" t="n">
        <x:v>22</x:v>
      </x:c>
      <x:c r="F155" s="50" t="str">
        <x:v>103-452-166-735-624</x:v>
      </x:c>
      <x:c r="G155" s="113" t="n">
        <x:v>41746</x:v>
      </x:c>
      <x:c r="H155" s="108" t="n">
        <x:v>2014</x:v>
      </x:c>
      <x:c r="I155" s="50" t="str">
        <x:v>US</x:v>
      </x:c>
      <x:c r="J155" s="50" t="str">
        <x:v>A1</x:v>
      </x:c>
      <x:c r="K155" s="50" t="str">
        <x:v>US 2023/0277432 A1</x:v>
      </x:c>
      <x:c r="L155" s="50" t="str">
        <x:v>MERZ PHARMA GMBH &amp; CO KGAA</x:v>
      </x:c>
      <x:c r="M155" s="50" t="str">
        <x:v>MERZ PHARMA GMBH &amp; CO. KGAA (2016-11-16)</x:v>
      </x:c>
      <x:c r="N155" s="50" t="str">
        <x:v>COMPOSITION FOR IMPROVING THE APPEARANCE OF AGEING SKIN</x:v>
      </x:c>
      <x:c r="O155" s="108" t="n">
        <x:v>0</x:v>
      </x:c>
      <x:c r="P155" s="108" t="n">
        <x:v>8</x:v>
      </x:c>
      <x:c r="Q155" s="50" t="str">
        <x:v>A61K8/735;;A61K8/24;;A61K8/42;;A61K8/60;;A61K8/731;;A61K8/85;;A61K8/965;;A61Q19/08;;A61K8/735;;A61K8/19;;A61K8/24;;A61K8/42;;A61K8/60;;A61K8/731;;A61K8/85;;A61K8/965;;A61K2800/41;;A61K2800/91;;A61Q19/08</x:v>
      </x:c>
      <x:c r="R155" s="50" t="str">
        <x:v>A61K8/73;;A61K8/19;;A61K8/24;;A61K8/42;;A61K8/60;;A61K8/85;;A61K8/96;;A61Q19/08</x:v>
      </x:c>
      <x:c r="S155" s="50" t="str">
        <x:v>PENDING</x:v>
      </x:c>
      <x:c r="T155" s="50" t="str">
        <x:v>https://lens.org/103-452-166-735-624</x:v>
      </x:c>
      <x:c r="U155" s="50" t="str">
        <x:v>006-704-257-574-047;;103-452-166-735-624;;177-428-780-153-186;;030-137-550-315-142;;088-888-120-961-269;;066-879-243-472-147;;009-290-274-503-015;;129-776-186-130-344</x:v>
      </x:c>
    </x:row>
    <x:row r="156">
      <x:c r="A156" s="50" t="str">
        <x:v>Merz Pharma GmbH &amp; Co. KGaA.csv</x:v>
      </x:c>
      <x:c r="B156" s="50" t="str">
        <x:v>Merz Pharma GmbH &amp; Co. KGaA</x:v>
      </x:c>
      <x:c r="C156" s="50" t="str">
        <x:v>Yes</x:v>
      </x:c>
      <x:c r="D156" s="50" t="str">
        <x:v>Applicant/owner alias matched</x:v>
      </x:c>
      <x:c r="E156" s="108" t="n">
        <x:v>23</x:v>
      </x:c>
      <x:c r="F156" s="50" t="str">
        <x:v>102-696-242-050-374</x:v>
      </x:c>
      <x:c r="G156" s="113" t="n">
        <x:v>42818</x:v>
      </x:c>
      <x:c r="H156" s="108" t="n">
        <x:v>2017</x:v>
      </x:c>
      <x:c r="I156" s="50" t="str">
        <x:v>US</x:v>
      </x:c>
      <x:c r="J156" s="50" t="str">
        <x:v>A1</x:v>
      </x:c>
      <x:c r="K156" s="50" t="str">
        <x:v>US 2023/0270829 A1</x:v>
      </x:c>
      <x:c r="L156" s="50" t="str">
        <x:v>MERZ PHARMA GMBH &amp; CO KGAA</x:v>
      </x:c>
      <x:c r="M156" s="50" t="str">
        <x:v>MERZ PHARMA GMBH &amp; CO. KGAA (2018-09-10)</x:v>
      </x:c>
      <x:c r="N156" s="50" t="str">
        <x:v>USE OF BOTULINUM NEUROTOXIN IN THE TREATMENT OF SIALORRHEA</x:v>
      </x:c>
      <x:c r="O156" s="108" t="n">
        <x:v>0</x:v>
      </x:c>
      <x:c r="P156" s="108" t="n">
        <x:v>31</x:v>
      </x:c>
      <x:c r="Q156" s="50" t="str">
        <x:v>A61K9/0019;;A61P1/00;;A61K38/4893;;A61P43/00;;Y02A50/30;;A61K38/4893;;A61P1/00;;A61P43/00;;A61K9/0019;;A61K9/0053;;A61K38/48;;Y02A50/30;;A61K38/4893;;A61K9/0019;;A61P43/00;;A61P1/00;;A61K9/0019;;A61P1/00;;Y02A50/30;;A61K38/4893;;A61P43/00;;A61K9/0053</x:v>
      </x:c>
      <x:c r="R156" s="50" t="str">
        <x:v>A61K38/48;;A61K9/00;;A61P1/00;;A61P43/00</x:v>
      </x:c>
      <x:c r="S156" s="50" t="str">
        <x:v>ACTIVE</x:v>
      </x:c>
      <x:c r="T156" s="50" t="str">
        <x:v>https://lens.org/102-696-242-050-374</x:v>
      </x:c>
      <x:c r="U156" s="50" t="str">
        <x:v>170-086-506-380-843;;154-482-855-664-46X;;170-677-105-761-463;;061-398-998-154-463;;062-302-507-500-69X;;005-513-403-634-485;;079-303-068-099-41X;;088-037-622-652-524;;061-849-273-641-061;;186-628-148-038-400;;086-176-739-132-108;;005-560-933-099-354;;039-567-452-562-905;;073-853-628-782-195;;006-358-789-927-641;;122-942-964-823-929;;102-696-242-050-374;;053-635-036-811-73X;;023-657-197-264-422;;019-182-526-844-655;;168-801-291-738-980;;180-268-358-033-89X;;037-895-183-959-815;;095-226-716-701-282;;057-250-571-942-318;;192-888-639-816-279;;137-005-684-414-790;;106-691-658-476-582;;179-324-921-598-776;;028-147-631-099-450;;113-735-139-793-784</x:v>
      </x:c>
    </x:row>
    <x:row r="157">
      <x:c r="A157" s="50" t="str">
        <x:v>Merz Pharma GmbH &amp; Co. KGaA.csv</x:v>
      </x:c>
      <x:c r="B157" s="50" t="str">
        <x:v>Merz Pharma GmbH &amp; Co. KGaA</x:v>
      </x:c>
      <x:c r="C157" s="50" t="str">
        <x:v>Yes</x:v>
      </x:c>
      <x:c r="D157" s="50" t="str">
        <x:v>Applicant/owner alias matched</x:v>
      </x:c>
      <x:c r="E157" s="108" t="n">
        <x:v>24</x:v>
      </x:c>
      <x:c r="F157" s="50" t="str">
        <x:v>061-661-024-113-706</x:v>
      </x:c>
      <x:c r="G157" s="113" t="n">
        <x:v>43203</x:v>
      </x:c>
      <x:c r="H157" s="108" t="n">
        <x:v>2018</x:v>
      </x:c>
      <x:c r="I157" s="50" t="str">
        <x:v>US</x:v>
      </x:c>
      <x:c r="J157" s="50" t="str">
        <x:v>B2</x:v>
      </x:c>
      <x:c r="K157" s="50" t="str">
        <x:v>US 11672750 B2</x:v>
      </x:c>
      <x:c r="L157" s="50" t="str">
        <x:v>MERZ PHARMA GMBH &amp; CO KGAA</x:v>
      </x:c>
      <x:c r="M157" s="50" t="str">
        <x:v>MERZ PHARMA GMBH &amp; CO. KGAA (2020-09-28)</x:v>
      </x:c>
      <x:c r="N157" s="50" t="str">
        <x:v>Dermal filler based on crosslinked hyaluronic acid, calcium phosphate material particles and carboxymethyl cellulose, a process for preparing same and uses thereof</x:v>
      </x:c>
      <x:c r="O157" s="108" t="n">
        <x:v>0</x:v>
      </x:c>
      <x:c r="P157" s="108" t="n">
        <x:v>6</x:v>
      </x:c>
      <x:c r="Q157" s="50" t="str">
        <x:v>A61L27/12;;A61L27/26;;A61L2400/06;;A61L2430/34;;A61K8/735;;A61K8/042;;A61K8/24;;A61K8/42;;A61K8/731;;A61K2800/412;;A61K2800/54;;A61K2800/87;;A61K2800/91;;A61Q19/08</x:v>
      </x:c>
      <x:c r="R157" s="50" t="str">
        <x:v>A61Q19/08;;A61K8/04;;A61K8/24;;A61K8/42;;A61K8/73;;A61K31/167;;A61K31/728;;A61K31/765;;A61K47/38;;A61Q19/00</x:v>
      </x:c>
      <x:c r="S157" s="50" t="str">
        <x:v>ACTIVE</x:v>
      </x:c>
      <x:c r="T157" s="50" t="str">
        <x:v>https://lens.org/061-661-024-113-706</x:v>
      </x:c>
      <x:c r="U157" s="50" t="str">
        <x:v>073-506-333-734-309;;121-167-837-359-966;;105-402-641-245-593;;061-661-024-113-706;;188-119-701-604-39X;;159-168-316-684-396</x:v>
      </x:c>
    </x:row>
    <x:row r="158">
      <x:c r="A158" s="50" t="str">
        <x:v>Merz Pharma GmbH &amp; Co. KGaA.csv</x:v>
      </x:c>
      <x:c r="B158" s="50" t="str">
        <x:v>Merz Pharma GmbH &amp; Co. KGaA</x:v>
      </x:c>
      <x:c r="C158" s="50" t="str">
        <x:v>Yes</x:v>
      </x:c>
      <x:c r="D158" s="50" t="str">
        <x:v>Applicant/owner alias matched</x:v>
      </x:c>
      <x:c r="E158" s="108" t="n">
        <x:v>25</x:v>
      </x:c>
      <x:c r="F158" s="50" t="str">
        <x:v>042-108-506-129-644</x:v>
      </x:c>
      <x:c r="G158" s="113" t="n">
        <x:v>43808</x:v>
      </x:c>
      <x:c r="H158" s="108" t="n">
        <x:v>2019</x:v>
      </x:c>
      <x:c r="I158" s="50" t="str">
        <x:v>US</x:v>
      </x:c>
      <x:c r="J158" s="50" t="str">
        <x:v>A1</x:v>
      </x:c>
      <x:c r="K158" s="50" t="str">
        <x:v>US 2023/0002564 A1</x:v>
      </x:c>
      <x:c r="L158" s="50" t="str">
        <x:v>MERZ PHARMA GMBH &amp; CO KGAA</x:v>
      </x:c>
      <x:c r="M158" s="50" t="str">
        <x:v>MERZ PHARMA GMBH &amp; CO. KGAA (2022-06-26)</x:v>
      </x:c>
      <x:c r="N158" s="50" t="str">
        <x:v>PROCESS FOR PRODUCING A COMPOSITION COMPRISING A CROSSLINKED HYDROGEL</x:v>
      </x:c>
      <x:c r="O158" s="108" t="n">
        <x:v>0</x:v>
      </x:c>
      <x:c r="P158" s="108" t="n">
        <x:v>6</x:v>
      </x:c>
      <x:c r="Q158" s="50" t="str">
        <x:v>C08J3/075;;C08J3/24;;C08J3/247;;C08J2305/08;;C08B37/0072;;C08L5/08;;A61K8/735;;A61Q19/08;;A61K8/735;;A61L27/20;;A61L27/52;;A61L2400/06;;A61L2430/34;;A61Q19/08;;C08B37/0072;;C08J3/075;;C08J3/247;;C08J2305/08</x:v>
      </x:c>
      <x:c r="R158" s="50" t="str">
        <x:v>C08J3/075;;A61K8/73;;A61L27/20;;A61L27/52;;A61Q19/08;;C08B37/08;;C08J3/24</x:v>
      </x:c>
      <x:c r="S158" s="50" t="str">
        <x:v>ACTIVE</x:v>
      </x:c>
      <x:c r="T158" s="50" t="str">
        <x:v>https://lens.org/042-108-506-129-644</x:v>
      </x:c>
      <x:c r="U158" s="50" t="str">
        <x:v>026-757-983-769-441;;042-108-506-129-644;;040-195-030-039-568;;134-257-771-808-968;;099-593-190-704-197;;090-418-348-698-757</x:v>
      </x:c>
    </x:row>
    <x:row r="159">
      <x:c r="A159" s="50" t="str">
        <x:v>Merz Pharma GmbH &amp; Co. KGaA.csv</x:v>
      </x:c>
      <x:c r="B159" s="50" t="str">
        <x:v>Merz Pharma GmbH &amp; Co. KGaA</x:v>
      </x:c>
      <x:c r="C159" s="50" t="str">
        <x:v>Yes</x:v>
      </x:c>
      <x:c r="D159" s="50" t="str">
        <x:v>Applicant/owner alias matched</x:v>
      </x:c>
      <x:c r="E159" s="108" t="n">
        <x:v>26</x:v>
      </x:c>
      <x:c r="F159" s="50" t="str">
        <x:v>056-594-524-887-929</x:v>
      </x:c>
      <x:c r="G159" s="113" t="n">
        <x:v>44134</x:v>
      </x:c>
      <x:c r="H159" s="108" t="n">
        <x:v>2020</x:v>
      </x:c>
      <x:c r="I159" s="50" t="str">
        <x:v>US</x:v>
      </x:c>
      <x:c r="J159" s="50" t="str">
        <x:v>S</x:v>
      </x:c>
      <x:c r="K159" s="50" t="str">
        <x:v>US D0973872 S</x:v>
      </x:c>
      <x:c r="L159" s="50" t="str">
        <x:v>MERZ PHARMA GMBH &amp; CO KGAA</x:v>
      </x:c>
      <x:c r="M159" s="50" t="str">
        <x:v>MERZ PHARMA GMBH &amp; CO. KGAA (2021-01-11)</x:v>
      </x:c>
      <x:c r="N159" s="50" t="str">
        <x:v>Pushrod</x:v>
      </x:c>
      <x:c r="O159" s="108" t="n">
        <x:v>4</x:v>
      </x:c>
      <x:c r="P159" s="108" t="n">
        <x:v>2</x:v>
      </x:c>
      <x:c r="Q159" s="50" t="str"/>
      <x:c r="R159" s="50" t="str"/>
      <x:c r="S159" s="50" t="str">
        <x:v>ACTIVE</x:v>
      </x:c>
      <x:c r="T159" s="50" t="str">
        <x:v>https://lens.org/056-594-524-887-929</x:v>
      </x:c>
      <x:c r="U159" s="50" t="str">
        <x:v>056-594-524-887-929;;157-838-263-446-921</x:v>
      </x:c>
    </x:row>
    <x:row r="160">
      <x:c r="A160" s="50" t="str">
        <x:v>Merz Pharma GmbH &amp; Co. KGaA.csv</x:v>
      </x:c>
      <x:c r="B160" s="50" t="str">
        <x:v>Merz Pharma GmbH &amp; Co. KGaA</x:v>
      </x:c>
      <x:c r="C160" s="50" t="str">
        <x:v>Yes</x:v>
      </x:c>
      <x:c r="D160" s="50" t="str">
        <x:v>Applicant/owner alias matched</x:v>
      </x:c>
      <x:c r="E160" s="108" t="n">
        <x:v>27</x:v>
      </x:c>
      <x:c r="F160" s="50" t="str">
        <x:v>032-639-508-281-711</x:v>
      </x:c>
      <x:c r="G160" s="113" t="n">
        <x:v>44134</x:v>
      </x:c>
      <x:c r="H160" s="108" t="n">
        <x:v>2020</x:v>
      </x:c>
      <x:c r="I160" s="50" t="str">
        <x:v>US</x:v>
      </x:c>
      <x:c r="J160" s="50" t="str">
        <x:v>S</x:v>
      </x:c>
      <x:c r="K160" s="50" t="str">
        <x:v>US D0973871 S</x:v>
      </x:c>
      <x:c r="L160" s="50" t="str">
        <x:v>MERZ PHARMA GMBH &amp; CO KGAA</x:v>
      </x:c>
      <x:c r="M160" s="50" t="str">
        <x:v>MERZ PHARMA GMBH &amp; CO. KGAA (2021-01-11)</x:v>
      </x:c>
      <x:c r="N160" s="50" t="str">
        <x:v>Pushrod</x:v>
      </x:c>
      <x:c r="O160" s="108" t="n">
        <x:v>1</x:v>
      </x:c>
      <x:c r="P160" s="108" t="n">
        <x:v>2</x:v>
      </x:c>
      <x:c r="Q160" s="50" t="str"/>
      <x:c r="R160" s="50" t="str"/>
      <x:c r="S160" s="50" t="str">
        <x:v>ACTIVE</x:v>
      </x:c>
      <x:c r="T160" s="50" t="str">
        <x:v>https://lens.org/032-639-508-281-711</x:v>
      </x:c>
      <x:c r="U160" s="50" t="str">
        <x:v>032-639-508-281-711;;022-087-652-734-142</x:v>
      </x:c>
    </x:row>
    <x:row r="161">
      <x:c r="A161" s="50" t="str">
        <x:v>Merz Pharma GmbH &amp; Co. KGaA.csv</x:v>
      </x:c>
      <x:c r="B161" s="50" t="str">
        <x:v>Merz Pharma GmbH &amp; Co. KGaA</x:v>
      </x:c>
      <x:c r="C161" s="50" t="str">
        <x:v>Yes</x:v>
      </x:c>
      <x:c r="D161" s="50" t="str">
        <x:v>Applicant/owner alias matched</x:v>
      </x:c>
      <x:c r="E161" s="108" t="n">
        <x:v>28</x:v>
      </x:c>
      <x:c r="F161" s="50" t="str">
        <x:v>063-994-030-209-34X</x:v>
      </x:c>
      <x:c r="G161" s="113" t="n">
        <x:v>42166</x:v>
      </x:c>
      <x:c r="H161" s="108" t="n">
        <x:v>2015</x:v>
      </x:c>
      <x:c r="I161" s="50" t="str">
        <x:v>US</x:v>
      </x:c>
      <x:c r="J161" s="50" t="str">
        <x:v>B2</x:v>
      </x:c>
      <x:c r="K161" s="50" t="str">
        <x:v>US 11357821 B2</x:v>
      </x:c>
      <x:c r="L161" s="50" t="str">
        <x:v>MERZ PHARMA GMBH &amp; CO KGAA</x:v>
      </x:c>
      <x:c r="M161" s="50" t="str">
        <x:v>MERZ PHARMA GMBH &amp; CO. KGAA (2017-11-20)</x:v>
      </x:c>
      <x:c r="N161" s="50" t="str">
        <x:v>Recombinant clostridial neurotoxins with increased duration of effect</x:v>
      </x:c>
      <x:c r="O161" s="108" t="n">
        <x:v>1</x:v>
      </x:c>
      <x:c r="P161" s="108" t="n">
        <x:v>10</x:v>
      </x:c>
      <x:c r="Q161" s="50" t="str">
        <x:v>A61K38/164;;A61K38/00;;C07K14/33;;C12N15/52;;C12Y304/24068;;C12Y304/24069;;Y02A50/30;;A61K38/164;;A61K38/00;;C07K14/33;;C12N15/52;;C12N15/70;;C12Y304/24068;;C12Y304/24069;;Y02A50/30</x:v>
      </x:c>
      <x:c r="R161" s="50" t="str">
        <x:v>A61K38/16;;A61K38/00;;C07K14/33;;C12N15/52;;C12N15/70</x:v>
      </x:c>
      <x:c r="S161" s="50" t="str">
        <x:v>ACTIVE</x:v>
      </x:c>
      <x:c r="T161" s="50" t="str">
        <x:v>https://lens.org/063-994-030-209-34X</x:v>
      </x:c>
      <x:c r="U161" s="50" t="str">
        <x:v>063-994-030-209-34X;;053-260-770-888-805;;098-876-437-496-750;;067-492-431-916-69X;;155-881-857-013-040;;061-455-303-972-530;;198-771-518-963-888;;100-388-311-994-452;;024-198-085-936-729;;125-859-714-263-49X</x:v>
      </x:c>
    </x:row>
    <x:row r="162">
      <x:c r="A162" s="50" t="str">
        <x:v>Merz Pharma GmbH &amp; Co. KGaA.csv</x:v>
      </x:c>
      <x:c r="B162" s="50" t="str">
        <x:v>Merz Pharma GmbH &amp; Co. KGaA</x:v>
      </x:c>
      <x:c r="C162" s="50" t="str">
        <x:v>Yes</x:v>
      </x:c>
      <x:c r="D162" s="50" t="str">
        <x:v>Applicant/owner alias matched</x:v>
      </x:c>
      <x:c r="E162" s="108" t="n">
        <x:v>29</x:v>
      </x:c>
      <x:c r="F162" s="50" t="str">
        <x:v>082-553-872-678-498</x:v>
      </x:c>
      <x:c r="G162" s="113" t="n">
        <x:v>42671</x:v>
      </x:c>
      <x:c r="H162" s="108" t="n">
        <x:v>2016</x:v>
      </x:c>
      <x:c r="I162" s="50" t="str">
        <x:v>US</x:v>
      </x:c>
      <x:c r="J162" s="50" t="str">
        <x:v>B2</x:v>
      </x:c>
      <x:c r="K162" s="50" t="str">
        <x:v>US 11344573 B2</x:v>
      </x:c>
      <x:c r="L162" s="50" t="str">
        <x:v>MERZ PHARMA GMBH &amp; CO KGAA</x:v>
      </x:c>
      <x:c r="M162" s="50" t="str">
        <x:v>MERZ PHARMA GMBH &amp; CO. KGAA (2019-04-17)</x:v>
      </x:c>
      <x:c r="N162" s="50" t="str">
        <x:v>Treatment of gynoid lipodystrophy</x:v>
      </x:c>
      <x:c r="O162" s="108" t="n">
        <x:v>0</x:v>
      </x:c>
      <x:c r="P162" s="108" t="n">
        <x:v>6</x:v>
      </x:c>
      <x:c r="Q162" s="50" t="str">
        <x:v>A61K33/06;;A61K9/0019;;A61K9/06;;A61K31/167;;A61K31/765;;A61K45/06;;A61P17/00;;A61K33/06;;A61K9/0019;;A61K9/06;;A61K31/167;;A61K31/765;;A61K45/06;;A61P17/00</x:v>
      </x:c>
      <x:c r="R162" s="50" t="str">
        <x:v>A61K33/06;;A61K9/00;;A61K9/06;;A61K31/167;;A61K31/765;;A61K45/06;;A61P17/00</x:v>
      </x:c>
      <x:c r="S162" s="50" t="str">
        <x:v>ACTIVE</x:v>
      </x:c>
      <x:c r="T162" s="50" t="str">
        <x:v>https://lens.org/082-553-872-678-498</x:v>
      </x:c>
      <x:c r="U162" s="50" t="str">
        <x:v>048-855-591-109-687;;082-553-872-678-498;;167-081-222-657-942;;077-395-798-515-284;;163-408-692-216-451;;007-725-648-218-823</x:v>
      </x:c>
    </x:row>
    <x:row r="163">
      <x:c r="A163" s="50" t="str">
        <x:v>Merz Pharma GmbH &amp; Co. KGaA.csv</x:v>
      </x:c>
      <x:c r="B163" s="50" t="str">
        <x:v>Merz Pharma GmbH &amp; Co. KGaA</x:v>
      </x:c>
      <x:c r="C163" s="50" t="str">
        <x:v>Yes</x:v>
      </x:c>
      <x:c r="D163" s="50" t="str">
        <x:v>Applicant/owner alias matched</x:v>
      </x:c>
      <x:c r="E163" s="108" t="n">
        <x:v>30</x:v>
      </x:c>
      <x:c r="F163" s="50" t="str">
        <x:v>197-020-256-672-576</x:v>
      </x:c>
      <x:c r="G163" s="113" t="n">
        <x:v>43517</x:v>
      </x:c>
      <x:c r="H163" s="108" t="n">
        <x:v>2019</x:v>
      </x:c>
      <x:c r="I163" s="50" t="str">
        <x:v>US</x:v>
      </x:c>
      <x:c r="J163" s="50" t="str">
        <x:v>A1</x:v>
      </x:c>
      <x:c r="K163" s="50" t="str">
        <x:v>US 2022/0143157 A1</x:v>
      </x:c>
      <x:c r="L163" s="50" t="str">
        <x:v>MERZ PHARMA GMBH &amp; CO KGAA</x:v>
      </x:c>
      <x:c r="M163" s="50" t="str">
        <x:v>MERZ PHARMA GMBH &amp; CO. KGAA (2021-07-02)</x:v>
      </x:c>
      <x:c r="N163" s="50" t="str">
        <x:v>NOVEL USES OF BOTULINUM NEUROTOXIN FOR THE TREATMENT OF TREMOR</x:v>
      </x:c>
      <x:c r="O163" s="108" t="n">
        <x:v>1</x:v>
      </x:c>
      <x:c r="P163" s="108" t="n">
        <x:v>16</x:v>
      </x:c>
      <x:c r="Q163" s="50" t="str">
        <x:v>A61K35/74;;A61K39/08;;A61K2039/545;;A61P25/16;;Y02A50/30;;A61K35/74;;A61K39/08;;A61K2039/545;;A61P25/16;;Y02A50/30;;A61K38/4893;;A61K9/0019;;A61P21/00;;A61P25/16;;A61K38/4893;;A61K9/0019;;A61P25/14</x:v>
      </x:c>
      <x:c r="R163" s="50" t="str">
        <x:v>A61K38/48;;A61K9/00;;A61P25/14</x:v>
      </x:c>
      <x:c r="S163" s="50" t="str">
        <x:v>PENDING</x:v>
      </x:c>
      <x:c r="T163" s="50" t="str">
        <x:v>https://lens.org/197-020-256-672-576</x:v>
      </x:c>
      <x:c r="U163" s="50" t="str">
        <x:v>193-235-287-479-958;;121-053-697-884-850;;056-164-136-955-475;;168-668-729-252-476;;083-983-051-977-219;;197-020-256-672-576;;124-568-404-231-867;;155-700-319-446-599;;139-187-868-116-731;;058-712-029-228-94X;;104-389-378-565-177;;112-252-608-991-917;;148-174-764-926-426;;072-982-261-248-256;;028-235-808-436-644;;065-684-048-422-359</x:v>
      </x:c>
    </x:row>
    <x:row r="164">
      <x:c r="A164" s="50" t="str">
        <x:v>Merz Pharma GmbH &amp; Co. KGaA.csv</x:v>
      </x:c>
      <x:c r="B164" s="50" t="str">
        <x:v>Merz Pharma GmbH &amp; Co. KGaA</x:v>
      </x:c>
      <x:c r="C164" s="50" t="str">
        <x:v>Yes</x:v>
      </x:c>
      <x:c r="D164" s="50" t="str">
        <x:v>Applicant/owner alias matched</x:v>
      </x:c>
      <x:c r="E164" s="108" t="n">
        <x:v>31</x:v>
      </x:c>
      <x:c r="F164" s="50" t="str">
        <x:v>097-699-620-784-303</x:v>
      </x:c>
      <x:c r="G164" s="113" t="n">
        <x:v>42677</x:v>
      </x:c>
      <x:c r="H164" s="108" t="n">
        <x:v>2016</x:v>
      </x:c>
      <x:c r="I164" s="50" t="str">
        <x:v>US</x:v>
      </x:c>
      <x:c r="J164" s="50" t="str">
        <x:v>B2</x:v>
      </x:c>
      <x:c r="K164" s="50" t="str">
        <x:v>US 11324672 B2</x:v>
      </x:c>
      <x:c r="L164" s="50" t="str">
        <x:v>MERZ PHARMA GMBH &amp; CO KGAA</x:v>
      </x:c>
      <x:c r="M164" s="50" t="str">
        <x:v>MERZ PHARMA GMBH &amp; CO. KGAA (2019-03-12)</x:v>
      </x:c>
      <x:c r="N164" s="50" t="str">
        <x:v>Method for preparing hyaluronic acid dermal fillers, dermal fillers obtained thereby and their use</x:v>
      </x:c>
      <x:c r="O164" s="108" t="n">
        <x:v>1</x:v>
      </x:c>
      <x:c r="P164" s="108" t="n">
        <x:v>6</x:v>
      </x:c>
      <x:c r="Q164" s="50" t="str">
        <x:v>A61Q19/08;;A61K8/042;;A61K8/735;;A61K2800/805;;A61K2800/91;;A61Q19/001;;A61K8/042;;A61K8/20;;A61K8/24;;A61K8/735;;A61K2800/805;;A61K2800/91;;A61Q19/001;;A61Q19/08</x:v>
      </x:c>
      <x:c r="R164" s="50" t="str">
        <x:v>A61K8/20;;A61K8/04;;A61K8/24;;A61K8/73;;A61Q19/00;;A61Q19/08</x:v>
      </x:c>
      <x:c r="S164" s="50" t="str">
        <x:v>ACTIVE</x:v>
      </x:c>
      <x:c r="T164" s="50" t="str">
        <x:v>https://lens.org/097-699-620-784-303</x:v>
      </x:c>
      <x:c r="U164" s="50" t="str">
        <x:v>034-972-399-651-374;;005-745-395-577-70X;;123-404-112-738-028;;077-346-924-941-25X;;199-757-559-372-22X;;097-699-620-784-303</x:v>
      </x:c>
    </x:row>
    <x:row r="165">
      <x:c r="A165" s="50" t="str">
        <x:v>Merz Pharma GmbH &amp; Co. KGaA.csv</x:v>
      </x:c>
      <x:c r="B165" s="50" t="str">
        <x:v>Merz Pharma GmbH &amp; Co. KGaA</x:v>
      </x:c>
      <x:c r="C165" s="50" t="str">
        <x:v>Yes</x:v>
      </x:c>
      <x:c r="D165" s="50" t="str">
        <x:v>Applicant/owner alias matched</x:v>
      </x:c>
      <x:c r="E165" s="108" t="n">
        <x:v>32</x:v>
      </x:c>
      <x:c r="F165" s="50" t="str">
        <x:v>015-938-494-630-581</x:v>
      </x:c>
      <x:c r="G165" s="113" t="n">
        <x:v>43453</x:v>
      </x:c>
      <x:c r="H165" s="108" t="n">
        <x:v>2018</x:v>
      </x:c>
      <x:c r="I165" s="50" t="str">
        <x:v>US</x:v>
      </x:c>
      <x:c r="J165" s="50" t="str">
        <x:v>A1</x:v>
      </x:c>
      <x:c r="K165" s="50" t="str">
        <x:v>US 2022/0062151 A1</x:v>
      </x:c>
      <x:c r="L165" s="50" t="str">
        <x:v>MERZ PHARMA GMBH &amp; CO KGAA</x:v>
      </x:c>
      <x:c r="M165" s="50" t="str">
        <x:v>MERZ PHARMA GMBH &amp; CO. KGAA (2021-06-01)</x:v>
      </x:c>
      <x:c r="N165" s="50" t="str">
        <x:v>ALDEHYDE-MODIFIED HYALURONIC ACID, METHOD FOR PREPARING SAME AND APPLICATIONS THEREOF</x:v>
      </x:c>
      <x:c r="O165" s="108" t="n">
        <x:v>2</x:v>
      </x:c>
      <x:c r="P165" s="108" t="n">
        <x:v>20</x:v>
      </x:c>
      <x:c r="Q165" s="50" t="str">
        <x:v>C08J3/075;;C08L5/08;;C08J2305/08;;A61K8/735;;A61Q19/08;;A61K2800/91;;C08B37/0072;;A61K8/73;;C08J2305/08;;C08J3/075;;C08B37/0072;;C08L5/08;;A61L27/52;;C08K5/175;;C08B37/0072;;C08L5/08;;C08K5/175;;C08J3/075;;A61K8/73;;A61L27/52;;C08J2305/08;;A61K8/042;;A61K8/735;;A61K2800/594;;A61K2800/805;;A61K2800/882;;A61K2800/91;;A61K2800/95;;A61Q19/08</x:v>
      </x:c>
      <x:c r="R165" s="50" t="str">
        <x:v>A61K8/73;;A61K8/04;;A61Q19/08</x:v>
      </x:c>
      <x:c r="S165" s="50" t="str">
        <x:v>ACTIVE</x:v>
      </x:c>
      <x:c r="T165" s="50" t="str">
        <x:v>https://lens.org/015-938-494-630-581</x:v>
      </x:c>
      <x:c r="U165" s="50" t="str">
        <x:v>015-938-494-630-581;;021-379-067-583-417;;192-530-896-567-975;;075-736-060-641-233;;120-575-846-895-396;;179-322-285-429-12X;;172-929-366-665-411;;192-089-932-264-564;;053-238-731-013-933;;187-366-685-436-550;;046-633-706-087-830;;032-133-417-187-465;;148-846-862-801-01X;;184-713-954-609-46X;;136-991-196-117-843;;012-245-767-414-358;;161-427-812-095-860;;114-231-459-474-990;;070-023-555-378-500;;126-206-826-578-363</x:v>
      </x:c>
    </x:row>
    <x:row r="166">
      <x:c r="A166" s="50" t="str">
        <x:v>Merz Pharma GmbH &amp; Co. KGaA.csv</x:v>
      </x:c>
      <x:c r="B166" s="50" t="str">
        <x:v>Merz Pharma GmbH &amp; Co. KGaA</x:v>
      </x:c>
      <x:c r="C166" s="50" t="str">
        <x:v>Yes</x:v>
      </x:c>
      <x:c r="D166" s="50" t="str">
        <x:v>Applicant/owner alias matched</x:v>
      </x:c>
      <x:c r="E166" s="108" t="n">
        <x:v>33</x:v>
      </x:c>
      <x:c r="F166" s="50" t="str">
        <x:v>050-101-417-883-061</x:v>
      </x:c>
      <x:c r="G166" s="113" t="n">
        <x:v>42922</x:v>
      </x:c>
      <x:c r="H166" s="108" t="n">
        <x:v>2017</x:v>
      </x:c>
      <x:c r="I166" s="50" t="str">
        <x:v>US</x:v>
      </x:c>
      <x:c r="J166" s="50" t="str">
        <x:v>A1</x:v>
      </x:c>
      <x:c r="K166" s="50" t="str">
        <x:v>US 2022/0010294 A1</x:v>
      </x:c>
      <x:c r="L166" s="50" t="str">
        <x:v>MERZ PHARMA GMBH &amp; CO KGAA</x:v>
      </x:c>
      <x:c r="M166" s="50" t="str">
        <x:v>MERZ PHARMA GMBH &amp; CO. KGAA (2019-08-04)</x:v>
      </x:c>
      <x:c r="N166" s="50" t="str">
        <x:v>NOVEL RECOMBINANT BOTULINUM NEUROTOXINS WITH INCREASED DURATION OF EFFECT</x:v>
      </x:c>
      <x:c r="O166" s="108" t="n">
        <x:v>0</x:v>
      </x:c>
      <x:c r="P166" s="108" t="n">
        <x:v>7</x:v>
      </x:c>
      <x:c r="Q166" s="50" t="str">
        <x:v>C07K14/33;;A61K38/00;;C12N9/52;;C12Y304/24069</x:v>
      </x:c>
      <x:c r="R166" s="50" t="str">
        <x:v>C12N9/52</x:v>
      </x:c>
      <x:c r="S166" s="50" t="str">
        <x:v>DISCONTINUED</x:v>
      </x:c>
      <x:c r="T166" s="50" t="str">
        <x:v>https://lens.org/050-101-417-883-061</x:v>
      </x:c>
      <x:c r="U166" s="50" t="str">
        <x:v>086-274-168-621-862;;193-483-066-290-433;;014-602-725-257-978;;027-569-041-992-285;;011-535-005-012-87X;;050-101-417-883-061;;057-531-403-764-381</x:v>
      </x:c>
    </x:row>
    <x:row r="167">
      <x:c r="A167" s="50" t="str">
        <x:v>Merz Pharma GmbH &amp; Co. KGaA.csv</x:v>
      </x:c>
      <x:c r="B167" s="50" t="str">
        <x:v>Merz Pharma GmbH &amp; Co. KGaA</x:v>
      </x:c>
      <x:c r="C167" s="50" t="str">
        <x:v>Yes</x:v>
      </x:c>
      <x:c r="D167" s="50" t="str">
        <x:v>Applicant/owner alias matched</x:v>
      </x:c>
      <x:c r="E167" s="108" t="n">
        <x:v>34</x:v>
      </x:c>
      <x:c r="F167" s="50" t="str">
        <x:v>034-363-018-318-508</x:v>
      </x:c>
      <x:c r="G167" s="113" t="n">
        <x:v>42310</x:v>
      </x:c>
      <x:c r="H167" s="108" t="n">
        <x:v>2015</x:v>
      </x:c>
      <x:c r="I167" s="50" t="str">
        <x:v>US</x:v>
      </x:c>
      <x:c r="J167" s="50" t="str">
        <x:v>B2</x:v>
      </x:c>
      <x:c r="K167" s="50" t="str">
        <x:v>US 11208501 B2</x:v>
      </x:c>
      <x:c r="L167" s="50" t="str">
        <x:v>MERZ PHARMA GMBH &amp; CO KGAA</x:v>
      </x:c>
      <x:c r="M167" s="50" t="str">
        <x:v>MERZ PHARMA GMBH &amp; CO. KGAA (2018-02-15)</x:v>
      </x:c>
      <x:c r="N167" s="50" t="str">
        <x:v>Process for depleting epoxide species in crosslinked polysaccharide gel compositions and compositions obtained thereby</x:v>
      </x:c>
      <x:c r="O167" s="108" t="n">
        <x:v>0</x:v>
      </x:c>
      <x:c r="P167" s="108" t="n">
        <x:v>7</x:v>
      </x:c>
      <x:c r="Q167" s="50" t="str">
        <x:v>A61K8/735;;A61K8/042;;A61K8/33;;A61K31/167;;A61K31/728;;A61K31/738;;A61K2800/805;;A61K2800/91;;A61Q19/08;;C08B37/00;;C08B37/0072;;C08L5/08;;C08B37/0075;;A61K8/042;;A61K8/33;;A61K8/73;;A61K8/735;;A61K9/00;;A61K9/06;;A61K31/167;;A61K31/728;;A61K31/738;;A61K2800/805;;A61K2800/91;;A61L27/20;;A61L2300/402;;A61Q19/08;;C08B37/00;;C08B37/0072;;C08L5/08</x:v>
      </x:c>
      <x:c r="R167" s="50" t="str">
        <x:v>C08B37/00;;A61K8/04;;A61K8/33;;A61K8/73;;A61K9/00;;A61K9/06;;A61K31/167;;A61K31/728;;A61K31/738;;A61L27/20;;A61Q19/08;;C08B37/08;;C08L5/08</x:v>
      </x:c>
      <x:c r="S167" s="50" t="str">
        <x:v>ACTIVE</x:v>
      </x:c>
      <x:c r="T167" s="50" t="str">
        <x:v>https://lens.org/034-363-018-318-508</x:v>
      </x:c>
      <x:c r="U167" s="50" t="str">
        <x:v>154-602-228-911-058;;068-294-019-563-588;;116-280-632-957-51X;;190-986-230-702-862;;034-363-018-318-508;;110-218-762-289-710;;030-055-049-062-98X</x:v>
      </x:c>
    </x:row>
    <x:row r="168">
      <x:c r="A168" s="50" t="str">
        <x:v>Merz Pharma GmbH &amp; Co. KGaA.csv</x:v>
      </x:c>
      <x:c r="B168" s="50" t="str">
        <x:v>Merz Pharma GmbH &amp; Co. KGaA</x:v>
      </x:c>
      <x:c r="C168" s="50" t="str">
        <x:v>Yes</x:v>
      </x:c>
      <x:c r="D168" s="50" t="str">
        <x:v>Applicant/owner alias matched</x:v>
      </x:c>
      <x:c r="E168" s="108" t="n">
        <x:v>35</x:v>
      </x:c>
      <x:c r="F168" s="50" t="str">
        <x:v>186-872-725-839-14X</x:v>
      </x:c>
      <x:c r="G168" s="113" t="n">
        <x:v>43375</x:v>
      </x:c>
      <x:c r="H168" s="108" t="n">
        <x:v>2018</x:v>
      </x:c>
      <x:c r="I168" s="50" t="str">
        <x:v>US</x:v>
      </x:c>
      <x:c r="J168" s="50" t="str">
        <x:v>A1</x:v>
      </x:c>
      <x:c r="K168" s="50" t="str">
        <x:v>US 2021/0393748 A1</x:v>
      </x:c>
      <x:c r="L168" s="50" t="str">
        <x:v>MERZ PHARMA GMBH &amp; CO KGAA</x:v>
      </x:c>
      <x:c r="M168" s="50" t="str">
        <x:v>MERZ PHARMA GMBH &amp; CO. KGAA (2021-02-23)</x:v>
      </x:c>
      <x:c r="N168" s="50" t="str">
        <x:v>NOVEL USES OF BOTULINUM NEUROTOXIN FOR TREATING LIPOEDEMA</x:v>
      </x:c>
      <x:c r="O168" s="108" t="n">
        <x:v>0</x:v>
      </x:c>
      <x:c r="P168" s="108" t="n">
        <x:v>3</x:v>
      </x:c>
      <x:c r="Q168" s="50" t="str">
        <x:v>A61K38/4893;;A61P3/00;;A61P5/00;;Y02A50/30;;A61K38/4893;;A61K9/0019;;A61P29/00;;C12Y304/24069</x:v>
      </x:c>
      <x:c r="R168" s="50" t="str">
        <x:v>A61K38/48;;A61K9/00;;A61P29/00</x:v>
      </x:c>
      <x:c r="S168" s="50" t="str">
        <x:v>DISCONTINUED</x:v>
      </x:c>
      <x:c r="T168" s="50" t="str">
        <x:v>https://lens.org/186-872-725-839-14X</x:v>
      </x:c>
      <x:c r="U168" s="50" t="str">
        <x:v>196-386-522-439-735;;186-872-725-839-14X;;173-904-139-406-140</x:v>
      </x:c>
    </x:row>
    <x:row r="169">
      <x:c r="A169" s="50" t="str">
        <x:v>Merz Pharma GmbH &amp; Co. KGaA.csv</x:v>
      </x:c>
      <x:c r="B169" s="50" t="str">
        <x:v>Merz Pharma GmbH &amp; Co. KGaA</x:v>
      </x:c>
      <x:c r="C169" s="50" t="str">
        <x:v>Yes</x:v>
      </x:c>
      <x:c r="D169" s="50" t="str">
        <x:v>Applicant/owner alias matched</x:v>
      </x:c>
      <x:c r="E169" s="108" t="n">
        <x:v>36</x:v>
      </x:c>
      <x:c r="F169" s="50" t="str">
        <x:v>164-920-890-720-033</x:v>
      </x:c>
      <x:c r="G169" s="113" t="n">
        <x:v>43319</x:v>
      </x:c>
      <x:c r="H169" s="108" t="n">
        <x:v>2018</x:v>
      </x:c>
      <x:c r="I169" s="50" t="str">
        <x:v>US</x:v>
      </x:c>
      <x:c r="J169" s="50" t="str">
        <x:v>A1</x:v>
      </x:c>
      <x:c r="K169" s="50" t="str">
        <x:v>US 2021/0299335 A1</x:v>
      </x:c>
      <x:c r="L169" s="50" t="str">
        <x:v>MERZ PHARMA GMBH &amp; CO KGAA</x:v>
      </x:c>
      <x:c r="M169" s="50" t="str">
        <x:v>MERZ PHARMA GMBH &amp; CO. KGAA (2021-08-10)</x:v>
      </x:c>
      <x:c r="N169" s="50" t="str">
        <x:v>METHOD FOR DYNAMIC FILTRATION OF A CROSS-LINKED HYDROGEL</x:v>
      </x:c>
      <x:c r="O169" s="108" t="n">
        <x:v>0</x:v>
      </x:c>
      <x:c r="P169" s="108" t="n">
        <x:v>21</x:v>
      </x:c>
      <x:c r="Q169" s="50" t="str">
        <x:v>C08B37/0063;;C08B37/0072;;A61L27/52;;C08L5/08;;A61L2430/34;;A61K31/728;;A61K31/732;;A61K31/734;;A61K31/737;;A61K31/727;;A61K31/717;;A61K31/722;;A61K31/731;;A61K31/723;;B01D2325/0283;;A61K31/717;;A61K31/722;;A61K31/723;;A61K31/727;;A61K31/728;;A61K31/731;;A61K31/732;;A61K31/734;;A61K31/737;;A61L27/52;;A61L2430/34;;C08B37/0063;;C08B37/0072;;C08L5/08;;B01D2325/0283;;A61K31/167;;A61L2300/204;;B01D2315/16;;B01D69/02;;A61K47/36;;B01D2313/243;;B01D61/145;;A61L2300/402;;A61L27/54;;C08B37/0003;;A61K9/06;;A61L27/20;;B01D2315/02;;B01D63/16;;C08B37/0003;;C08B37/0063;;C08B37/0072;;C08L5/08;;A61L27/52;;A61K9/06;;A61K47/36;;A61K31/167;;B01D2325/0283;;A61K31/167;;A61L27/20;;A61L27/52;;A61L27/54;;A61L2300/204;;A61L2300/402;;A61L2430/34;;B01D61/145;;B01D63/16;;B01D69/02;;B01D2313/243;;B01D2315/02;;B01D2315/16;;C08B37/0072;;B01D2325/0283</x:v>
      </x:c>
      <x:c r="R169" s="50" t="str">
        <x:v>A61L27/52;;A61K31/167;;A61L27/20;;A61L27/54;;B01D61/14;;B01D63/16;;B01D69/02;;B01D69/06;;C08B37/08</x:v>
      </x:c>
      <x:c r="S169" s="50" t="str">
        <x:v>DISCONTINUED</x:v>
      </x:c>
      <x:c r="T169" s="50" t="str">
        <x:v>https://lens.org/164-920-890-720-033</x:v>
      </x:c>
      <x:c r="U169" s="50" t="str">
        <x:v>172-290-330-628-761;;078-636-852-776-006;;124-179-510-467-575;;149-877-980-553-449;;102-134-007-613-144;;064-639-532-024-484;;090-285-296-136-683;;121-087-174-065-843;;066-601-556-543-835;;164-920-890-720-033;;093-875-662-494-595;;045-058-167-934-169;;033-892-230-471-371;;089-083-440-904-472;;060-947-969-391-833;;102-797-948-628-951;;000-174-069-015-658;;034-523-091-888-603;;082-276-661-290-36X;;039-695-541-151-012;;104-870-731-232-439</x:v>
      </x:c>
    </x:row>
    <x:row r="170">
      <x:c r="A170" s="50" t="str">
        <x:v>Merz Pharma GmbH &amp; Co. KGaA.csv</x:v>
      </x:c>
      <x:c r="B170" s="50" t="str">
        <x:v>Merz Pharma GmbH &amp; Co. KGaA</x:v>
      </x:c>
      <x:c r="C170" s="50" t="str">
        <x:v>Yes</x:v>
      </x:c>
      <x:c r="D170" s="50" t="str">
        <x:v>Applicant/owner alias matched</x:v>
      </x:c>
      <x:c r="E170" s="108" t="n">
        <x:v>37</x:v>
      </x:c>
      <x:c r="F170" s="50" t="str">
        <x:v>111-256-843-443-373</x:v>
      </x:c>
      <x:c r="G170" s="113" t="n">
        <x:v>43280</x:v>
      </x:c>
      <x:c r="H170" s="108" t="n">
        <x:v>2018</x:v>
      </x:c>
      <x:c r="I170" s="50" t="str">
        <x:v>US</x:v>
      </x:c>
      <x:c r="J170" s="50" t="str">
        <x:v>A1</x:v>
      </x:c>
      <x:c r="K170" s="50" t="str">
        <x:v>US 2021/0260244 A1</x:v>
      </x:c>
      <x:c r="L170" s="50" t="str">
        <x:v>MERZ PHARMA GMBH &amp; CO KGAA</x:v>
      </x:c>
      <x:c r="M170" s="50" t="str">
        <x:v>MERZ PHARMA GMBH &amp; CO. KGAA (2021-01-12)</x:v>
      </x:c>
      <x:c r="N170" s="50" t="str">
        <x:v>FATTY ACID-GRAFTED HYALURONIC ACID, DERMAL FILLER FORMULATIONS COMPRISING SAME, PROCESS FOR PREPARATION AND USE THEREOF</x:v>
      </x:c>
      <x:c r="O170" s="108" t="n">
        <x:v>3</x:v>
      </x:c>
      <x:c r="P170" s="108" t="n">
        <x:v>5</x:v>
      </x:c>
      <x:c r="Q170" s="50" t="str">
        <x:v>A61L27/52;;A61L27/20;;A61L27/54;;A61L2300/402;;A61L2300/622;;A61L2400/06;;A61L2430/34;;A61L27/20;;A61L27/52;;A61L27/54;;A61L2300/204;;A61L2300/402;;A61L2300/428;;A61L2300/452;;A61L2300/622;;A61L2400/06;;A61L2430/34;;C08B37/0072</x:v>
      </x:c>
      <x:c r="R170" s="50" t="str">
        <x:v>A61L27/20;;A61L27/52;;A61L27/54;;C08B37/08</x:v>
      </x:c>
      <x:c r="S170" s="50" t="str">
        <x:v>PENDING</x:v>
      </x:c>
      <x:c r="T170" s="50" t="str">
        <x:v>https://lens.org/111-256-843-443-373</x:v>
      </x:c>
      <x:c r="U170" s="50" t="str">
        <x:v>111-256-843-443-373;;078-730-228-945-428;;021-734-785-595-109;;158-921-555-280-47X;;098-640-433-400-781</x:v>
      </x:c>
    </x:row>
    <x:row r="171">
      <x:c r="A171" s="50" t="str">
        <x:v>Merz Pharma GmbH &amp; Co. KGaA.csv</x:v>
      </x:c>
      <x:c r="B171" s="50" t="str">
        <x:v>Merz Pharma GmbH &amp; Co. KGaA</x:v>
      </x:c>
      <x:c r="C171" s="50" t="str">
        <x:v>Yes</x:v>
      </x:c>
      <x:c r="D171" s="50" t="str">
        <x:v>Applicant/owner alias matched</x:v>
      </x:c>
      <x:c r="E171" s="108" t="n">
        <x:v>38</x:v>
      </x:c>
      <x:c r="F171" s="50" t="str">
        <x:v>162-446-411-963-495</x:v>
      </x:c>
      <x:c r="G171" s="113" t="n">
        <x:v>42389</x:v>
      </x:c>
      <x:c r="H171" s="108" t="n">
        <x:v>2016</x:v>
      </x:c>
      <x:c r="I171" s="50" t="str">
        <x:v>US</x:v>
      </x:c>
      <x:c r="J171" s="50" t="str">
        <x:v>B2</x:v>
      </x:c>
      <x:c r="K171" s="50" t="str">
        <x:v>US 11078472 B2</x:v>
      </x:c>
      <x:c r="L171" s="50" t="str">
        <x:v>MERZ PHARMA GMBH &amp; CO KGAA</x:v>
      </x:c>
      <x:c r="M171" s="50" t="str">
        <x:v>MERZ PHARMA GMBH &amp; CO. KGAA (2018-06-22)</x:v>
      </x:c>
      <x:c r="N171" s="50" t="str">
        <x:v>Recombinant clostridial neurotoxins with increased duration of effect</x:v>
      </x:c>
      <x:c r="O171" s="108" t="n">
        <x:v>1</x:v>
      </x:c>
      <x:c r="P171" s="108" t="n">
        <x:v>6</x:v>
      </x:c>
      <x:c r="Q171" s="50" t="str">
        <x:v>C12N9/52;;A61K38/00;;C07K14/33;;C12Y304/24069;;C12N9/52;;A61K38/00;;C07K14/33;;C12Y304/24069</x:v>
      </x:c>
      <x:c r="R171" s="50" t="str">
        <x:v>C12N9/52;;A61K38/00;;C07K14/33</x:v>
      </x:c>
      <x:c r="S171" s="50" t="str">
        <x:v>ACTIVE</x:v>
      </x:c>
      <x:c r="T171" s="50" t="str">
        <x:v>https://lens.org/162-446-411-963-495</x:v>
      </x:c>
      <x:c r="U171" s="50" t="str">
        <x:v>076-429-574-196-591;;008-227-789-473-101;;162-446-411-963-495;;034-068-736-038-47X;;095-366-685-346-197;;055-784-426-205-403</x:v>
      </x:c>
    </x:row>
    <x:row r="172">
      <x:c r="A172" s="50" t="str">
        <x:v>Merz Pharma GmbH &amp; Co. KGaA.csv</x:v>
      </x:c>
      <x:c r="B172" s="50" t="str">
        <x:v>Merz Pharma GmbH &amp; Co. KGaA</x:v>
      </x:c>
      <x:c r="C172" s="50" t="str">
        <x:v>Yes</x:v>
      </x:c>
      <x:c r="D172" s="50" t="str">
        <x:v>Applicant/owner alias matched</x:v>
      </x:c>
      <x:c r="E172" s="108" t="n">
        <x:v>39</x:v>
      </x:c>
      <x:c r="F172" s="50" t="str">
        <x:v>128-270-673-973-432</x:v>
      </x:c>
      <x:c r="G172" s="113" t="n">
        <x:v>42293</x:v>
      </x:c>
      <x:c r="H172" s="108" t="n">
        <x:v>2015</x:v>
      </x:c>
      <x:c r="I172" s="50" t="str">
        <x:v>US</x:v>
      </x:c>
      <x:c r="J172" s="50" t="str">
        <x:v>B2</x:v>
      </x:c>
      <x:c r="K172" s="50" t="str">
        <x:v>US 11000467 B2</x:v>
      </x:c>
      <x:c r="L172" s="50" t="str">
        <x:v>MERZ PHARMA GMBH &amp; CO KGAA</x:v>
      </x:c>
      <x:c r="M172" s="50" t="str">
        <x:v>MERZ PHARMA GMBH &amp; CO. KGAA (2018-04-04)</x:v>
      </x:c>
      <x:c r="N172" s="50" t="str">
        <x:v>In situ cross-linkable polysaccharide compositions and uses thereof</x:v>
      </x:c>
      <x:c r="O172" s="108" t="n">
        <x:v>1</x:v>
      </x:c>
      <x:c r="P172" s="108" t="n">
        <x:v>30</x:v>
      </x:c>
      <x:c r="Q172" s="50" t="str">
        <x:v>A61K8/735;;A61K8/042;;A61K9/0024;;A61K31/728;;A61K31/738;;A61K47/36;;A61K2800/594;;A61K2800/87;;A61K2800/882;;A61K2800/91;;A61K2800/95;;A61L27/20;;A61L27/52;;A61L2400/06;;A61Q19/08;;C08B37/0072;;C08L5/08;;A61K31/738;;A61K8/042;;A61K8/735;;A61K9/0024;;A61K9/10;;A61K31/728;;A61K47/36;;A61K2800/594;;A61K2800/87;;A61K2800/88;;A61K2800/882;;A61K2800/91;;A61K2800/95;;A61L27/20;;A61L27/52;;A61L2400/06;;A61P13/10;;A61P15/02;;A61Q19/08;;C08B37/0072;;C08L5/08;;A61K8/735;;A61K8/042;;A61K9/0024;;A61K31/728;;A61K31/738;;A61K47/36;;A61L27/20;;A61L27/52;;A61Q19/08;;C08B37/0072;;C08L5/08;;A61K8/042;;A61K8/735;;A61K9/10;;A61K31/728;;A61K47/36;;A61P13/10;;A61P15/02;;C08B37/0072;;A61K8/735;;A61K8/042;;A61K9/0024;;A61K31/728;;A61K31/738;;A61K47/36;;A61K2800/594;;A61K2800/87;;A61K2800/88;;A61K2800/882;;A61K2800/91;;A61K2800/95;;A61L27/20;;A61L27/52;;A61L2400/06;;A61Q19/08;;C08B37/0072;;C08L5/08</x:v>
      </x:c>
      <x:c r="R172" s="50" t="str">
        <x:v>A61K8/73;;A61K8/04;;A61K9/00;;A61K31/728;;A61K31/738;;A61K47/36;;A61L27/20;;A61L27/52;;A61Q19/08;;C08B37/08;;C08L5/08</x:v>
      </x:c>
      <x:c r="S172" s="50" t="str">
        <x:v>ACTIVE</x:v>
      </x:c>
      <x:c r="T172" s="50" t="str">
        <x:v>https://lens.org/128-270-673-973-432</x:v>
      </x:c>
      <x:c r="U172" s="50" t="str">
        <x:v>156-049-427-776-954;;158-969-441-302-100;;182-780-611-380-488;;053-520-226-507-341;;173-414-985-060-394;;013-366-851-804-794;;090-057-895-973-390;;116-800-663-215-670;;014-110-227-124-573;;161-583-383-068-294;;006-815-141-255-88X;;128-270-673-973-432;;144-041-543-708-148;;129-449-522-472-08X;;115-319-285-967-48X;;060-907-568-356-336;;034-643-763-145-076;;186-932-769-730-391;;061-036-401-203-149;;127-614-599-294-641;;106-848-629-768-829;;039-012-964-516-081;;098-830-476-830-80X;;127-806-647-979-116;;184-628-382-318-483;;037-540-221-066-936;;094-912-289-449-054;;024-533-858-033-739;;070-416-253-237-179;;026-478-840-329-084</x:v>
      </x:c>
    </x:row>
    <x:row r="173">
      <x:c r="A173" s="50" t="str">
        <x:v>Merz Pharma GmbH &amp; Co. KGaA.csv</x:v>
      </x:c>
      <x:c r="B173" s="50" t="str">
        <x:v>Merz Pharma GmbH &amp; Co. KGaA</x:v>
      </x:c>
      <x:c r="C173" s="50" t="str">
        <x:v>Yes</x:v>
      </x:c>
      <x:c r="D173" s="50" t="str">
        <x:v>Applicant/owner alias matched</x:v>
      </x:c>
      <x:c r="E173" s="108" t="n">
        <x:v>40</x:v>
      </x:c>
      <x:c r="F173" s="50" t="str">
        <x:v>107-078-233-239-021</x:v>
      </x:c>
      <x:c r="G173" s="113" t="n">
        <x:v>40718</x:v>
      </x:c>
      <x:c r="H173" s="108" t="n">
        <x:v>2011</x:v>
      </x:c>
      <x:c r="I173" s="50" t="str">
        <x:v>US</x:v>
      </x:c>
      <x:c r="J173" s="50" t="str">
        <x:v>B2</x:v>
      </x:c>
      <x:c r="K173" s="50" t="str">
        <x:v>US 10967036 B2</x:v>
      </x:c>
      <x:c r="L173" s="50" t="str">
        <x:v>MERZ PHARMA GMBH &amp; CO KGAA;;HRA PHARMA</x:v>
      </x:c>
      <x:c r="M173" s="50" t="str">
        <x:v>AIR PRODUCTS AND CHEMICALS INC (2013-12-05);;HRA PHARMA (2020-09-15);;MERZ PHARMA GMBH &amp; CO. KGAA (2015-01-20)</x:v>
      </x:c>
      <x:c r="N173" s="50" t="str">
        <x:v>Composition comprising an onion extract and liposomes</x:v>
      </x:c>
      <x:c r="O173" s="108" t="n">
        <x:v>0</x:v>
      </x:c>
      <x:c r="P173" s="108" t="n">
        <x:v>22</x:v>
      </x:c>
      <x:c r="Q173" s="50" t="str">
        <x:v>A61K9/06;;A61K9/0019;;A61K9/127;;A61K36/8962;;A61K47/10;;A61K2236/00;;A61P17/02;;A61K9/127;;A61K36/8962;;A61P17/02;;A61K36/88;;A61K9/0019;;A61K9/06;;A61K9/127;;A61K9/1277;;A61K36/8962;;A61K47/10;;A61K2236/00</x:v>
      </x:c>
      <x:c r="R173" s="50" t="str">
        <x:v>A61K36/88;;A61K9/00;;A61K9/06;;A61K9/127;;A61K36/8962;;A61K47/10</x:v>
      </x:c>
      <x:c r="S173" s="50" t="str">
        <x:v>ACTIVE</x:v>
      </x:c>
      <x:c r="T173" s="50" t="str">
        <x:v>https://lens.org/107-078-233-239-021</x:v>
      </x:c>
      <x:c r="U173" s="50" t="str">
        <x:v>008-770-192-883-575;;088-435-254-485-585;;199-717-065-337-401;;129-996-372-233-739;;040-979-061-611-331;;019-050-876-264-015;;114-707-936-576-49X;;163-063-718-764-480;;153-727-194-265-870;;079-307-124-389-840;;160-485-761-812-397;;032-165-582-104-201;;179-025-477-825-388;;104-902-352-119-237;;108-928-841-653-503;;148-336-725-491-166;;016-186-559-184-103;;003-132-791-126-367;;107-078-233-239-021;;088-497-017-414-71X;;006-575-996-927-506;;088-662-215-248-43X</x:v>
      </x:c>
    </x:row>
    <x:row r="174">
      <x:c r="A174" s="50" t="str">
        <x:v>Merz Pharma GmbH &amp; Co. KGaA.csv</x:v>
      </x:c>
      <x:c r="B174" s="50" t="str">
        <x:v>Merz Pharma GmbH &amp; Co. KGaA</x:v>
      </x:c>
      <x:c r="C174" s="50" t="str">
        <x:v>Yes</x:v>
      </x:c>
      <x:c r="D174" s="50" t="str">
        <x:v>Applicant/owner alias matched</x:v>
      </x:c>
      <x:c r="E174" s="108" t="n">
        <x:v>41</x:v>
      </x:c>
      <x:c r="F174" s="50" t="str">
        <x:v>168-758-768-627-890</x:v>
      </x:c>
      <x:c r="G174" s="113" t="n">
        <x:v>41689</x:v>
      </x:c>
      <x:c r="H174" s="108" t="n">
        <x:v>2014</x:v>
      </x:c>
      <x:c r="I174" s="50" t="str">
        <x:v>US</x:v>
      </x:c>
      <x:c r="J174" s="50" t="str">
        <x:v>B2</x:v>
      </x:c>
      <x:c r="K174" s="50" t="str">
        <x:v>US 10921312 B2</x:v>
      </x:c>
      <x:c r="L174" s="50" t="str">
        <x:v>MERZ PHARMA GMBH &amp; CO KGAA</x:v>
      </x:c>
      <x:c r="M174" s="50" t="str">
        <x:v>MERZ PHARMA GMBH &amp; CO. KGAA (2016-11-30)</x:v>
      </x:c>
      <x:c r="N174" s="50" t="str">
        <x:v>Gangliosides for standardizing and increasing the sensitivity of cells to botulinum neurotoxins in in vitro test systems</x:v>
      </x:c>
      <x:c r="O174" s="108" t="n">
        <x:v>0</x:v>
      </x:c>
      <x:c r="P174" s="108" t="n">
        <x:v>25</x:v>
      </x:c>
      <x:c r="Q174" s="50" t="str">
        <x:v>G01N33/5058;;C12N5/0619;;C12N2500/36;;C12N2501/50;;C12N2506/45;;G01N2333/33;;Y02A50/30;;G01N33/5058;;C12N5/0619;;C12N2500/36;;C12N2501/50;;C12N2506/45;;G01N33/5073;;G01N2333/33;;G01N33/5058;;G01N33/5058;;C12N5/0619;;C12N2500/36;;C12N2501/50;;C12N2501/998;;C12N2506/45;;G01N2333/33</x:v>
      </x:c>
      <x:c r="R174" s="50" t="str">
        <x:v>G01N33/50;;C12N5/0793</x:v>
      </x:c>
      <x:c r="S174" s="50" t="str">
        <x:v>ACTIVE</x:v>
      </x:c>
      <x:c r="T174" s="50" t="str">
        <x:v>https://lens.org/168-758-768-627-890</x:v>
      </x:c>
      <x:c r="U174" s="50" t="str">
        <x:v>144-141-488-710-39X;;076-816-851-979-579;;164-848-861-822-600;;014-173-279-227-185;;022-324-046-119-904;;115-070-710-462-722;;091-892-516-118-104;;040-353-859-426-907;;001-068-009-884-605;;087-785-656-186-020;;158-996-169-499-357;;161-987-907-545-33X;;175-135-005-670-99X;;093-322-857-316-502;;096-363-188-082-840;;033-379-400-019-250;;139-152-949-217-286;;012-217-626-257-370;;162-543-390-873-371;;183-506-091-275-75X;;128-029-850-712-153;;168-758-768-627-890;;130-888-231-748-357;;062-103-666-932-690;;011-306-306-485-890</x:v>
      </x:c>
    </x:row>
    <x:row r="175">
      <x:c r="A175" s="50" t="str">
        <x:v>Merz Pharma GmbH &amp; Co. KGaA.csv</x:v>
      </x:c>
      <x:c r="B175" s="50" t="str">
        <x:v>Merz Pharma GmbH &amp; Co. KGaA</x:v>
      </x:c>
      <x:c r="C175" s="50" t="str">
        <x:v>Yes</x:v>
      </x:c>
      <x:c r="D175" s="50" t="str">
        <x:v>Applicant/owner alias matched</x:v>
      </x:c>
      <x:c r="E175" s="108" t="n">
        <x:v>42</x:v>
      </x:c>
      <x:c r="F175" s="50" t="str">
        <x:v>078-332-077-711-101</x:v>
      </x:c>
      <x:c r="G175" s="113" t="n">
        <x:v>43034</x:v>
      </x:c>
      <x:c r="H175" s="108" t="n">
        <x:v>2017</x:v>
      </x:c>
      <x:c r="I175" s="50" t="str">
        <x:v>US</x:v>
      </x:c>
      <x:c r="J175" s="50" t="str">
        <x:v>A1</x:v>
      </x:c>
      <x:c r="K175" s="50" t="str">
        <x:v>US 2021/0008156 A1</x:v>
      </x:c>
      <x:c r="L175" s="50" t="str">
        <x:v>MERZ PHARMA GMBH &amp; CO KGAA</x:v>
      </x:c>
      <x:c r="M175" s="50" t="str">
        <x:v>MERZ PHARMA GMBH &amp; CO. KGAA (2020-03-04)</x:v>
      </x:c>
      <x:c r="N175" s="50" t="str">
        <x:v>NOVEL RECOMBINANT BOTULINUM NEUROTOXINS WITH INCREASED DURATION OF EFFECT</x:v>
      </x:c>
      <x:c r="O175" s="108" t="n">
        <x:v>7</x:v>
      </x:c>
      <x:c r="P175" s="108" t="n">
        <x:v>3</x:v>
      </x:c>
      <x:c r="Q175" s="50" t="str">
        <x:v>C07K14/33;;A61K38/164;;C12N15/102;;C12N15/70</x:v>
      </x:c>
      <x:c r="R175" s="50" t="str">
        <x:v>A61K38/16;;C12N15/10;;C12N15/70</x:v>
      </x:c>
      <x:c r="S175" s="50" t="str">
        <x:v>DISCONTINUED</x:v>
      </x:c>
      <x:c r="T175" s="50" t="str">
        <x:v>https://lens.org/078-332-077-711-101</x:v>
      </x:c>
      <x:c r="U175" s="50" t="str">
        <x:v>078-332-077-711-101;;108-035-376-311-816;;063-863-007-563-818</x:v>
      </x:c>
    </x:row>
    <x:row r="176">
      <x:c r="A176" s="50" t="str">
        <x:v>Merz Pharma GmbH &amp; Co. KGaA.csv</x:v>
      </x:c>
      <x:c r="B176" s="50" t="str">
        <x:v>Merz Pharma GmbH &amp; Co. KGaA</x:v>
      </x:c>
      <x:c r="C176" s="50" t="str">
        <x:v>Yes</x:v>
      </x:c>
      <x:c r="D176" s="50" t="str">
        <x:v>Applicant/owner alias matched</x:v>
      </x:c>
      <x:c r="E176" s="108" t="n">
        <x:v>43</x:v>
      </x:c>
      <x:c r="F176" s="50" t="str">
        <x:v>031-477-105-693-222</x:v>
      </x:c>
      <x:c r="G176" s="113" t="n">
        <x:v>42185</x:v>
      </x:c>
      <x:c r="H176" s="108" t="n">
        <x:v>2015</x:v>
      </x:c>
      <x:c r="I176" s="50" t="str">
        <x:v>US</x:v>
      </x:c>
      <x:c r="J176" s="50" t="str">
        <x:v>B2</x:v>
      </x:c>
      <x:c r="K176" s="50" t="str">
        <x:v>US 10836840 B2</x:v>
      </x:c>
      <x:c r="L176" s="50" t="str">
        <x:v>MERZ PHARMA GMBH &amp; CO KGAA</x:v>
      </x:c>
      <x:c r="M176" s="50" t="str">
        <x:v>MERZ PHARMA GMBH &amp; CO. KGAA (2017-12-06)</x:v>
      </x:c>
      <x:c r="N176" s="50" t="str">
        <x:v>Method for producing crosslinked hyaluronic acid</x:v>
      </x:c>
      <x:c r="O176" s="108" t="n">
        <x:v>0</x:v>
      </x:c>
      <x:c r="P176" s="108" t="n">
        <x:v>6</x:v>
      </x:c>
      <x:c r="Q176" s="50" t="str">
        <x:v>A61L27/20;;A61L27/50;;A61L27/52;;C08B37/0072;;A61L27/20;;A61L27/50;;A61L27/52;;A61L2400/06;;A61M5/002;;A61M5/178</x:v>
      </x:c>
      <x:c r="R176" s="50" t="str">
        <x:v>A61L27/20;;A61L27/50;;A61L27/52;;A61M5/00;;A61M5/178;;C08B37/08</x:v>
      </x:c>
      <x:c r="S176" s="50" t="str">
        <x:v>ACTIVE</x:v>
      </x:c>
      <x:c r="T176" s="50" t="str">
        <x:v>https://lens.org/031-477-105-693-222</x:v>
      </x:c>
      <x:c r="U176" s="50" t="str">
        <x:v>118-281-106-390-127;;090-530-369-727-166;;055-012-813-346-37X;;112-541-745-529-500;;034-074-942-930-988;;031-477-105-693-222</x:v>
      </x:c>
    </x:row>
    <x:row r="177">
      <x:c r="A177" s="50" t="str">
        <x:v>Merz Pharma GmbH &amp; Co. KGaA.csv</x:v>
      </x:c>
      <x:c r="B177" s="50" t="str">
        <x:v>Merz Pharma GmbH &amp; Co. KGaA</x:v>
      </x:c>
      <x:c r="C177" s="50" t="str">
        <x:v>Yes</x:v>
      </x:c>
      <x:c r="D177" s="50" t="str">
        <x:v>Applicant/owner alias matched</x:v>
      </x:c>
      <x:c r="E177" s="108" t="n">
        <x:v>44</x:v>
      </x:c>
      <x:c r="F177" s="50" t="str">
        <x:v>119-690-022-310-066</x:v>
      </x:c>
      <x:c r="G177" s="113" t="n">
        <x:v>43061</x:v>
      </x:c>
      <x:c r="H177" s="108" t="n">
        <x:v>2017</x:v>
      </x:c>
      <x:c r="I177" s="50" t="str">
        <x:v>US</x:v>
      </x:c>
      <x:c r="J177" s="50" t="str">
        <x:v>A1</x:v>
      </x:c>
      <x:c r="K177" s="50" t="str">
        <x:v>US 2020/0354706 A1</x:v>
      </x:c>
      <x:c r="L177" s="50" t="str">
        <x:v>MERZ PHARMA GMBH &amp; CO KGAA</x:v>
      </x:c>
      <x:c r="M177" s="50" t="str">
        <x:v>MERZ PHARMA GMBH &amp; CO. KGAA (2020-03-04)</x:v>
      </x:c>
      <x:c r="N177" s="50" t="str">
        <x:v>NOVEL RECOMBINANT BOTULINUM TOXIN WITH INCREASED DURATION OF EFFECT</x:v>
      </x:c>
      <x:c r="O177" s="108" t="n">
        <x:v>4</x:v>
      </x:c>
      <x:c r="P177" s="108" t="n">
        <x:v>3</x:v>
      </x:c>
      <x:c r="Q177" s="50" t="str">
        <x:v>C12N9/52;;A61K8/64;;A61K8/99;;A61K38/00;;A61Q19/08;;C07K14/33;;C07K2319/31;;C07K2319/50;;C12Y304/24069;;Y02A50/30;;C07K14/33;;A61K38/4893;;C12Y304/24069</x:v>
      </x:c>
      <x:c r="R177" s="50" t="str">
        <x:v>C12N9/52;;A61K8/66;;A61Q19/08</x:v>
      </x:c>
      <x:c r="S177" s="50" t="str">
        <x:v>DISCONTINUED</x:v>
      </x:c>
      <x:c r="T177" s="50" t="str">
        <x:v>https://lens.org/119-690-022-310-066</x:v>
      </x:c>
      <x:c r="U177" s="50" t="str">
        <x:v>115-288-694-042-593;;034-112-473-196-171;;119-690-022-310-066</x:v>
      </x:c>
    </x:row>
    <x:row r="178">
      <x:c r="A178" s="50" t="str">
        <x:v>Merz Pharma GmbH &amp; Co. KGaA.csv</x:v>
      </x:c>
      <x:c r="B178" s="50" t="str">
        <x:v>Merz Pharma GmbH &amp; Co. KGaA</x:v>
      </x:c>
      <x:c r="C178" s="50" t="str">
        <x:v>Yes</x:v>
      </x:c>
      <x:c r="D178" s="50" t="str">
        <x:v>Applicant/owner alias matched</x:v>
      </x:c>
      <x:c r="E178" s="108" t="n">
        <x:v>45</x:v>
      </x:c>
      <x:c r="F178" s="50" t="str">
        <x:v>199-177-983-574-76X</x:v>
      </x:c>
      <x:c r="G178" s="113" t="n">
        <x:v>41198</x:v>
      </x:c>
      <x:c r="H178" s="108" t="n">
        <x:v>2012</x:v>
      </x:c>
      <x:c r="I178" s="50" t="str">
        <x:v>US</x:v>
      </x:c>
      <x:c r="J178" s="50" t="str">
        <x:v>B2</x:v>
      </x:c>
      <x:c r="K178" s="50" t="str">
        <x:v>US 10781421 B2</x:v>
      </x:c>
      <x:c r="L178" s="50" t="str">
        <x:v>MERZ PHARMA GMBH &amp; CO KGAA;;MERE PHARMA GMBH &amp; CO KGAA</x:v>
      </x:c>
      <x:c r="M178" s="50" t="str">
        <x:v>MERZ PHARMA GMBH &amp; CO. KGAA (2015-08-04)</x:v>
      </x:c>
      <x:c r="N178" s="50" t="str">
        <x:v>Cellular test systems for the determination of the biological activities of neurotoxin polypeptides</x:v>
      </x:c>
      <x:c r="O178" s="108" t="n">
        <x:v>2</x:v>
      </x:c>
      <x:c r="P178" s="108" t="n">
        <x:v>18</x:v>
      </x:c>
      <x:c r="Q178" s="50" t="str">
        <x:v>C12N5/0619;;C12N2500/60;;C12N2506/30;;G01N33/5058;;C12N5/0619;;C12N2500/32;;C12N2500/36;;C12N2500/38;;C12N2500/60;;C12N2501/06;;C12N2506/30;;G01N33/5058;;G01N33/573;;G01N2333/952</x:v>
      </x:c>
      <x:c r="R178" s="50" t="str">
        <x:v>G01N33/50;;C12N5/0793;;G01N33/573</x:v>
      </x:c>
      <x:c r="S178" s="50" t="str">
        <x:v>ACTIVE</x:v>
      </x:c>
      <x:c r="T178" s="50" t="str">
        <x:v>https://lens.org/199-177-983-574-76X</x:v>
      </x:c>
      <x:c r="U178" s="50" t="str">
        <x:v>043-731-226-414-193;;106-258-012-131-297;;199-177-983-574-76X;;114-400-291-507-860;;095-124-839-098-084;;139-016-201-827-870;;186-455-275-543-829;;081-659-291-415-568;;184-807-431-938-640;;107-189-120-708-17X;;077-986-012-235-50X;;062-505-381-890-927;;184-998-964-988-995;;096-078-811-578-547;;119-237-215-842-83X;;081-563-337-635-392;;194-043-761-823-999;;136-831-251-432-895</x:v>
      </x:c>
    </x:row>
    <x:row r="179">
      <x:c r="A179" s="50" t="str">
        <x:v>Merz Pharma GmbH &amp; Co. KGaA.csv</x:v>
      </x:c>
      <x:c r="B179" s="50" t="str">
        <x:v>Merz Pharma GmbH &amp; Co. KGaA</x:v>
      </x:c>
      <x:c r="C179" s="50" t="str">
        <x:v>Yes</x:v>
      </x:c>
      <x:c r="D179" s="50" t="str">
        <x:v>Applicant/owner alias matched</x:v>
      </x:c>
      <x:c r="E179" s="108" t="n">
        <x:v>46</x:v>
      </x:c>
      <x:c r="F179" s="50" t="str">
        <x:v>139-007-500-419-565</x:v>
      </x:c>
      <x:c r="G179" s="113" t="n">
        <x:v>42067</x:v>
      </x:c>
      <x:c r="H179" s="108" t="n">
        <x:v>2015</x:v>
      </x:c>
      <x:c r="I179" s="50" t="str">
        <x:v>US</x:v>
      </x:c>
      <x:c r="J179" s="50" t="str">
        <x:v>B2</x:v>
      </x:c>
      <x:c r="K179" s="50" t="str">
        <x:v>US 10725025 B2</x:v>
      </x:c>
      <x:c r="L179" s="50" t="str">
        <x:v>MERZ PHARMA GMBH &amp; CO KGAA</x:v>
      </x:c>
      <x:c r="M179" s="50" t="str">
        <x:v>MERZ PHARMA GMBH &amp; CO. KGAA (2018-06-02)</x:v>
      </x:c>
      <x:c r="N179" s="50" t="str">
        <x:v>Methods for enhancing the specific uptake of botulinum neurotoxins into cells</x:v>
      </x:c>
      <x:c r="O179" s="108" t="n">
        <x:v>5</x:v>
      </x:c>
      <x:c r="P179" s="108" t="n">
        <x:v>27</x:v>
      </x:c>
      <x:c r="Q179" s="50" t="str">
        <x:v>G01N33/5058;;G01N2333/33;;G01N33/5058;;C09J7/40;;G01N2333/33;;Y02A50/30;;G01N33/5058;;G01N2333/33;;G01N33/5058;;C12N5/0619;;G01N33/53;;G01N2333/33;;G01N33/53;;G01N33/5058;;A47L9/00;;B32B38/10;;B32B43/006;;C09J7/40;;G01N1/30;;G01N2333/33;;G02B5/30;;G02F1/1335;;Y10T156/1132;;Y10T156/1174;;Y10T156/1195;;Y10T156/1944;;Y10T156/195;;Y10T156/1994</x:v>
      </x:c>
      <x:c r="R179" s="50" t="str">
        <x:v>G01N33/50;;A47L9/00;;B32B38/10;;B32B43/00;;C09J7/40;;G01N1/30;;G02B5/30;;G02F1/1335</x:v>
      </x:c>
      <x:c r="S179" s="50" t="str">
        <x:v>ACTIVE</x:v>
      </x:c>
      <x:c r="T179" s="50" t="str">
        <x:v>https://lens.org/139-007-500-419-565</x:v>
      </x:c>
      <x:c r="U179" s="50" t="str">
        <x:v>091-041-048-059-83X;;096-648-829-313-426;;081-053-693-281-543;;180-424-182-733-201;;097-991-394-488-933;;138-734-768-225-301;;154-201-350-818-503;;122-858-845-484-870;;000-271-013-294-330;;129-730-792-298-514;;131-542-765-225-25X;;092-375-595-696-99X;;124-698-374-808-367;;081-353-359-951-876;;192-124-820-152-016;;141-987-717-766-435;;178-606-556-227-625;;112-206-057-365-495;;027-976-292-952-50X;;043-125-296-549-819;;141-442-824-998-151;;139-007-500-419-565;;182-268-876-858-157;;084-268-077-143-435;;079-349-316-419-421;;025-273-739-581-327;;024-268-078-492-69X</x:v>
      </x:c>
    </x:row>
    <x:row r="180">
      <x:c r="A180" s="50" t="str">
        <x:v>Merz Pharma GmbH &amp; Co. KGaA.csv</x:v>
      </x:c>
      <x:c r="B180" s="50" t="str">
        <x:v>Merz Pharma GmbH &amp; Co. KGaA</x:v>
      </x:c>
      <x:c r="C180" s="50" t="str">
        <x:v>Yes</x:v>
      </x:c>
      <x:c r="D180" s="50" t="str">
        <x:v>Applicant/owner alias matched</x:v>
      </x:c>
      <x:c r="E180" s="108" t="n">
        <x:v>47</x:v>
      </x:c>
      <x:c r="F180" s="50" t="str">
        <x:v>007-135-509-939-903</x:v>
      </x:c>
      <x:c r="G180" s="113" t="n">
        <x:v>41485</x:v>
      </x:c>
      <x:c r="H180" s="108" t="n">
        <x:v>2013</x:v>
      </x:c>
      <x:c r="I180" s="50" t="str">
        <x:v>US</x:v>
      </x:c>
      <x:c r="J180" s="50" t="str">
        <x:v>B2</x:v>
      </x:c>
      <x:c r="K180" s="50" t="str">
        <x:v>US 10653754 B2</x:v>
      </x:c>
      <x:c r="L180" s="50" t="str">
        <x:v>MERZ PHARMA GMBH &amp; CO KGAA;;MERZ PHARMACEUTICALS GMBH</x:v>
      </x:c>
      <x:c r="M180" s="50" t="str">
        <x:v>MERZ PHARMA GMBH &amp; CO. KGAA (2016-01-21)</x:v>
      </x:c>
      <x:c r="N180" s="50" t="str">
        <x:v>Highly pure neurotoxic component of a botulinum toxin and uses thereof</x:v>
      </x:c>
      <x:c r="O180" s="108" t="n">
        <x:v>2</x:v>
      </x:c>
      <x:c r="P180" s="108" t="n">
        <x:v>25</x:v>
      </x:c>
      <x:c r="Q180" s="50" t="str">
        <x:v>A61K38/4893;;A61K39/08;;A61P21/00;;A61P25/02;;C07K14/33;;C12M37/00;;C12N9/52;;C12Y304/24069;;Y02A50/30;;A61K38/4893;;A61K39/08;;C07K14/33;;A61K38/4893;;A61K39/08;;C07K14/33;;C12M37/00;;C12M41/40;;C12N1/20;;C12N9/52;;C12Y304/24069;;Y02A50/30</x:v>
      </x:c>
      <x:c r="R180" s="50" t="str">
        <x:v>A61K39/08;;A61K38/48;;C07K14/33;;C12M1/12;;C12M1/34;;C12N1/20;;C12N9/52</x:v>
      </x:c>
      <x:c r="S180" s="50" t="str">
        <x:v>ACTIVE</x:v>
      </x:c>
      <x:c r="T180" s="50" t="str">
        <x:v>https://lens.org/007-135-509-939-903</x:v>
      </x:c>
      <x:c r="U180" s="50" t="str">
        <x:v>169-752-570-344-798;;072-010-152-211-597;;189-771-916-723-592;;007-135-509-939-903;;139-223-340-505-283;;031-978-099-504-266;;047-306-410-480-13X;;016-316-200-649-616;;110-572-964-273-428;;076-894-469-400-902;;067-375-630-359-985;;096-311-597-154-230;;094-201-426-809-925;;041-298-697-615-98X;;100-570-526-617-866;;058-047-651-915-689;;023-736-627-435-97X;;076-893-082-337-051;;026-679-493-103-785;;081-829-133-379-230;;033-918-742-552-530;;129-435-063-697-126;;068-774-161-982-962;;154-405-969-568-776;;022-229-672-010-134</x:v>
      </x:c>
    </x:row>
    <x:row r="181">
      <x:c r="A181" s="50" t="str">
        <x:v>Merz Pharma GmbH &amp; Co. KGaA.csv</x:v>
      </x:c>
      <x:c r="B181" s="50" t="str">
        <x:v>Merz Pharma GmbH &amp; Co. KGaA</x:v>
      </x:c>
      <x:c r="C181" s="50" t="str">
        <x:v>Yes</x:v>
      </x:c>
      <x:c r="D181" s="50" t="str">
        <x:v>Applicant/owner alias matched</x:v>
      </x:c>
      <x:c r="E181" s="108" t="n">
        <x:v>48</x:v>
      </x:c>
      <x:c r="F181" s="50" t="str">
        <x:v>084-338-926-428-234</x:v>
      </x:c>
      <x:c r="G181" s="113" t="n">
        <x:v>42453</x:v>
      </x:c>
      <x:c r="H181" s="108" t="n">
        <x:v>2016</x:v>
      </x:c>
      <x:c r="I181" s="50" t="str">
        <x:v>US</x:v>
      </x:c>
      <x:c r="J181" s="50" t="str">
        <x:v>B2</x:v>
      </x:c>
      <x:c r="K181" s="50" t="str">
        <x:v>US 10640578 B2</x:v>
      </x:c>
      <x:c r="L181" s="50" t="str">
        <x:v>MERZ PHARMA GMBH &amp; CO KGAA</x:v>
      </x:c>
      <x:c r="M181" s="50" t="str">
        <x:v>MERZ PHARMA GMBH &amp; CO. KGAA (2018-09-18)</x:v>
      </x:c>
      <x:c r="N181" s="50" t="str">
        <x:v>Modified hyaluronic acid, method for making same and uses thereof</x:v>
      </x:c>
      <x:c r="O181" s="108" t="n">
        <x:v>2</x:v>
      </x:c>
      <x:c r="P181" s="108" t="n">
        <x:v>30</x:v>
      </x:c>
      <x:c r="Q181" s="50" t="str">
        <x:v>A61L27/20;;A61L27/52;;A61K31/728;;C08J3/075;;C08L5/08;;C08L2203/02;;C08J2305/08;;A61K8/735;;A61Q19/08;;A61K2800/91;;A61L27/54;;A61L2430/34;;C08B37/0072;;C08B37/0072;;A61K47/36;;A61L27/20;;C08J2305/08;;A61K2800/91;;A61L2300/402;;A61L27/54;;C08L2203/02;;A61K31/728;;A61L2430/34;;A61Q19/08;;C08L5/08;;A61K8/735;;A61L27/52;;C08J3/075;;A61K8/735;;A61K31/728;;A61K47/36;;A61L27/20;;A61L27/52;;A61L27/54;;C08B37/0072;;C08J3/075;;C08L5/08;;A61K2800/91;;A61L2430/34;;A61Q19/08;;C08L2203/02;;C08J2305/08;;C08B37/0072;;A61L27/20;;A61L27/52;;C08J3/075;;C08J2305/08;;A61L27/54;;A61L2430/34;;C08L2203/02;;C08L5/08;;A61K31/728;;A61K2800/91;;A61K8/735;;A61Q19/08;;C08B37/0072;;A61L2300/402</x:v>
      </x:c>
      <x:c r="R181" s="50" t="str">
        <x:v>A61K8/73;;A61K31/728;;A61L27/20;;A61L27/50;;A61L27/52;;A61L27/54;;A61Q19/08;;C08B37/08;;C08J3/075;;C08L5/08</x:v>
      </x:c>
      <x:c r="S181" s="50" t="str">
        <x:v>ACTIVE</x:v>
      </x:c>
      <x:c r="T181" s="50" t="str">
        <x:v>https://lens.org/084-338-926-428-234</x:v>
      </x:c>
      <x:c r="U181" s="50" t="str">
        <x:v>124-624-329-340-572;;040-577-074-967-431;;108-920-556-040-701;;072-035-661-281-834;;195-948-467-360-113;;123-177-614-739-461;;008-457-712-864-351;;062-976-352-734-782;;142-107-964-179-308;;187-954-181-259-31X;;111-449-607-996-110;;084-338-926-428-234;;067-246-860-296-78X;;072-937-510-052-658;;136-219-042-501-46X;;056-444-546-464-456;;002-836-090-330-073;;032-841-493-501-636;;115-401-616-173-40X;;018-058-865-976-607;;040-638-397-101-823;;001-265-963-415-234;;116-624-021-784-572;;152-026-561-687-605;;094-276-363-715-29X;;000-851-196-134-559;;102-962-713-310-646;;000-094-585-174-225;;064-024-747-646-853;;083-384-422-323-19X</x:v>
      </x:c>
    </x:row>
    <x:row r="182">
      <x:c r="A182" s="50" t="str">
        <x:v>Merz Pharma GmbH &amp; Co. KGaA.csv</x:v>
      </x:c>
      <x:c r="B182" s="50" t="str">
        <x:v>Merz Pharma GmbH &amp; Co. KGaA</x:v>
      </x:c>
      <x:c r="C182" s="50" t="str">
        <x:v>Yes</x:v>
      </x:c>
      <x:c r="D182" s="50" t="str">
        <x:v>Applicant/owner alias matched</x:v>
      </x:c>
      <x:c r="E182" s="108" t="n">
        <x:v>49</x:v>
      </x:c>
      <x:c r="F182" s="50" t="str">
        <x:v>090-559-032-061-839</x:v>
      </x:c>
      <x:c r="G182" s="113" t="n">
        <x:v>41964</x:v>
      </x:c>
      <x:c r="H182" s="108" t="n">
        <x:v>2014</x:v>
      </x:c>
      <x:c r="I182" s="50" t="str">
        <x:v>US</x:v>
      </x:c>
      <x:c r="J182" s="50" t="str">
        <x:v>B2</x:v>
      </x:c>
      <x:c r="K182" s="50" t="str">
        <x:v>US 10634683 B2</x:v>
      </x:c>
      <x:c r="L182" s="50" t="str">
        <x:v>MERZ PHARMA GMBH &amp; CO KGAA</x:v>
      </x:c>
      <x:c r="M182" s="50" t="str">
        <x:v>MERZ PHARMA GMBH &amp; CO. KGAA (2017-11-29)</x:v>
      </x:c>
      <x:c r="N182" s="50" t="str">
        <x:v>Methods for the determination of the biological activities of neurotoxin polypeptides</x:v>
      </x:c>
      <x:c r="O182" s="108" t="n">
        <x:v>0</x:v>
      </x:c>
      <x:c r="P182" s="108" t="n">
        <x:v>15</x:v>
      </x:c>
      <x:c r="Q182" s="50" t="str">
        <x:v>G01N33/56911;;G01N33/56911;;Y02A50/30;;G01N33/6803;;C07K14/705;;C07K2319/50;;C07K2319/60;;C07K2319/61;;G01N2333/33;;G01N33/6809;;C07K14/70571;;C07K2319/61;;G01N33/56911</x:v>
      </x:c>
      <x:c r="R182" s="50" t="str">
        <x:v>C12Q1/00;;C07K14/705;;G01N33/569;;G01N33/68</x:v>
      </x:c>
      <x:c r="S182" s="50" t="str">
        <x:v>ACTIVE</x:v>
      </x:c>
      <x:c r="T182" s="50" t="str">
        <x:v>https://lens.org/090-559-032-061-839</x:v>
      </x:c>
      <x:c r="U182" s="50" t="str">
        <x:v>040-008-310-286-17X;;086-564-989-481-313;;117-504-411-890-207;;063-706-211-661-918;;094-359-556-779-760;;000-540-950-441-107;;004-655-956-063-536;;009-139-185-314-333;;116-007-656-267-92X;;198-143-036-771-077;;198-454-015-967-650;;000-097-343-102-310;;090-559-032-061-839;;072-697-122-820-07X;;166-641-875-019-653</x:v>
      </x:c>
    </x:row>
    <x:row r="183">
      <x:c r="A183" s="50" t="str">
        <x:v>Merz Pharma GmbH &amp; Co. KGaA.csv</x:v>
      </x:c>
      <x:c r="B183" s="50" t="str">
        <x:v>Merz Pharma GmbH &amp; Co. KGaA</x:v>
      </x:c>
      <x:c r="C183" s="50" t="str">
        <x:v>Yes</x:v>
      </x:c>
      <x:c r="D183" s="50" t="str">
        <x:v>Applicant/owner alias matched</x:v>
      </x:c>
      <x:c r="E183" s="108" t="n">
        <x:v>50</x:v>
      </x:c>
      <x:c r="F183" s="50" t="str">
        <x:v>115-863-764-476-142</x:v>
      </x:c>
      <x:c r="G183" s="113" t="n">
        <x:v>41731</x:v>
      </x:c>
      <x:c r="H183" s="108" t="n">
        <x:v>2014</x:v>
      </x:c>
      <x:c r="I183" s="50" t="str">
        <x:v>US</x:v>
      </x:c>
      <x:c r="J183" s="50" t="str">
        <x:v>B2</x:v>
      </x:c>
      <x:c r="K183" s="50" t="str">
        <x:v>US 10413491 B2</x:v>
      </x:c>
      <x:c r="L183" s="50" t="str">
        <x:v>MERZ PHARMA GMBH &amp; CO KGAA</x:v>
      </x:c>
      <x:c r="M183" s="50" t="str">
        <x:v>MERZ PHARMA GMBH &amp; CO. KGAA (2016-11-17)</x:v>
      </x:c>
      <x:c r="N183" s="50" t="str">
        <x:v>In vivo accelerated degradation of polysaccharide-containing fillers</x:v>
      </x:c>
      <x:c r="O183" s="108" t="n">
        <x:v>0</x:v>
      </x:c>
      <x:c r="P183" s="108" t="n">
        <x:v>9</x:v>
      </x:c>
      <x:c r="Q183" s="50" t="str">
        <x:v>A61K8/22;;A61K8/42;;A61K8/676;;A61K31/07;;A61K31/122;;A61K31/167;;A61K31/355;;A61K31/375;;A61K31/738;;A61K33/18;;A61K33/20;;A61K33/24;;A61K33/26;;A61K33/30;;A61K33/34;;A61K33/40;;A61K45/06;;A61K2800/91;;A61P43/00;;A61Q19/08;;A61K8/22;;A61K8/42;;A61K8/676;;A61K31/07;;A61K31/122;;A61K31/167;;A61K31/355;;A61K31/375;;A61K31/738;;A61K33/18;;A61K33/20;;A61K33/24;;A61K33/26;;A61K33/30;;A61K33/34;;A61K33/40;;A61K45/06;;A61K2800/91;;A61Q19/08;;A61Q90/00</x:v>
      </x:c>
      <x:c r="R183" s="50" t="str">
        <x:v>A61K31/375;;A61K8/22;;A61K8/42;;A61K8/67;;A61K31/07;;A61K31/122;;A61K31/167;;A61K31/355;;A61K31/729;;A61K31/738;;A61K33/18;;A61K33/20;;A61K33/24;;A61K33/26;;A61K33/30;;A61K33/34;;A61K33/40;;A61K45/06;;A61Q19/08;;A61Q90/00</x:v>
      </x:c>
      <x:c r="S183" s="50" t="str">
        <x:v>ACTIVE</x:v>
      </x:c>
      <x:c r="T183" s="50" t="str">
        <x:v>https://lens.org/115-863-764-476-142</x:v>
      </x:c>
      <x:c r="U183" s="50" t="str">
        <x:v>066-720-064-732-834;;025-132-853-291-666;;189-718-151-696-365;;198-032-146-388-368;;154-634-685-543-007;;115-863-764-476-142;;134-238-576-219-689;;176-024-256-511-066;;056-005-197-066-77X</x:v>
      </x:c>
    </x:row>
    <x:row r="184">
      <x:c r="A184" s="50" t="str">
        <x:v>Merz Pharma GmbH &amp; Co. KGaA.csv</x:v>
      </x:c>
      <x:c r="B184" s="50" t="str">
        <x:v>Merz Pharma GmbH &amp; Co. KGaA</x:v>
      </x:c>
      <x:c r="C184" s="50" t="str">
        <x:v>Yes</x:v>
      </x:c>
      <x:c r="D184" s="50" t="str">
        <x:v>Applicant/owner alias matched</x:v>
      </x:c>
      <x:c r="E184" s="108" t="n">
        <x:v>51</x:v>
      </x:c>
      <x:c r="F184" s="50" t="str">
        <x:v>128-478-390-132-601</x:v>
      </x:c>
      <x:c r="G184" s="113" t="n">
        <x:v>41956</x:v>
      </x:c>
      <x:c r="H184" s="108" t="n">
        <x:v>2014</x:v>
      </x:c>
      <x:c r="I184" s="50" t="str">
        <x:v>US</x:v>
      </x:c>
      <x:c r="J184" s="50" t="str">
        <x:v>B2</x:v>
      </x:c>
      <x:c r="K184" s="50" t="str">
        <x:v>US 10335512 B2</x:v>
      </x:c>
      <x:c r="L184" s="50" t="str">
        <x:v>MERZ PHARMA GMBH &amp; CO KGAA</x:v>
      </x:c>
      <x:c r="M184" s="50" t="str">
        <x:v>MERZ PHARMA GMBH &amp; CO. KGAA (2017-07-03)</x:v>
      </x:c>
      <x:c r="N184" s="50" t="str">
        <x:v>Dermal filler based on crosslinked hyaluronic acid and carboxymethyl cellulose lubricant</x:v>
      </x:c>
      <x:c r="O184" s="108" t="n">
        <x:v>3</x:v>
      </x:c>
      <x:c r="P184" s="108" t="n">
        <x:v>31</x:v>
      </x:c>
      <x:c r="Q184" s="50" t="str">
        <x:v>A61L27/20;;A61L27/26;;A61L27/52;;C08L5/08;;A61L27/26;;A61L27/20;;A61L27/52;;A61L2400/06;;A61P11/04;;A61P13/02;;A61P13/10;;A61P23/00;;C08B37/0072;;C08L5/08;;A61L27/20;;A61L27/26;;A61L27/52;;C08L5/08;;A61L27/52;;A61L27/446;;A61L27/46;;A61L27/48;;A61L27/54;;A61L27/58;;A61L2400/06;;A61L2430/34;;C08L1/286;;C08L5/08;;A61L27/20;;A61L27/26;;A61L27/52;;A61L27/26;;A61L27/20;;A61L27/52;;A61L27/58;;A61L2400/06;;C08B37/0072;;C08L5/08</x:v>
      </x:c>
      <x:c r="R184" s="50" t="str">
        <x:v>A61L27/26;;A61L27/20;;A61L27/52;;A61L27/58;;C08B37/08;;C08L5/08</x:v>
      </x:c>
      <x:c r="S184" s="50" t="str">
        <x:v>ACTIVE</x:v>
      </x:c>
      <x:c r="T184" s="50" t="str">
        <x:v>https://lens.org/128-478-390-132-601</x:v>
      </x:c>
      <x:c r="U184" s="50" t="str">
        <x:v>058-728-680-817-715;;199-443-746-264-580;;075-418-903-383-09X;;118-175-288-232-998;;018-672-560-000-355;;099-131-161-333-79X;;194-011-038-371-384;;025-199-494-624-890;;128-478-390-132-601;;172-099-584-199-56X;;113-653-562-211-463;;038-463-596-409-704;;133-212-251-827-908;;016-003-404-156-63X;;006-565-071-131-224;;037-891-077-072-34X;;093-068-440-643-566;;199-557-234-471-872;;160-729-323-881-016;;178-538-121-287-918;;138-293-190-427-132;;147-643-753-396-688;;026-619-746-616-366;;072-234-022-232-085;;099-826-402-134-363;;107-634-202-212-912;;098-237-340-604-451;;083-422-694-598-992;;110-815-161-307-093;;127-430-032-228-372;;178-746-396-182-062</x:v>
      </x:c>
    </x:row>
    <x:row r="185">
      <x:c r="A185" s="50" t="str">
        <x:v>Merz Pharma GmbH &amp; Co. KGaA.csv</x:v>
      </x:c>
      <x:c r="B185" s="50" t="str">
        <x:v>Merz Pharma GmbH &amp; Co. KGaA</x:v>
      </x:c>
      <x:c r="C185" s="50" t="str">
        <x:v>Yes</x:v>
      </x:c>
      <x:c r="D185" s="50" t="str">
        <x:v>Applicant/owner alias matched</x:v>
      </x:c>
      <x:c r="E185" s="108" t="n">
        <x:v>52</x:v>
      </x:c>
      <x:c r="F185" s="50" t="str">
        <x:v>068-238-911-520-03X</x:v>
      </x:c>
      <x:c r="G185" s="113" t="n">
        <x:v>41730</x:v>
      </x:c>
      <x:c r="H185" s="108" t="n">
        <x:v>2014</x:v>
      </x:c>
      <x:c r="I185" s="50" t="str">
        <x:v>US</x:v>
      </x:c>
      <x:c r="J185" s="50" t="str">
        <x:v>B2</x:v>
      </x:c>
      <x:c r="K185" s="50" t="str">
        <x:v>US 10300168 B2</x:v>
      </x:c>
      <x:c r="L185" s="50" t="str">
        <x:v>MERZ PHARMA GMBH &amp; CO KGAA</x:v>
      </x:c>
      <x:c r="M185" s="50" t="str">
        <x:v>H.T.L (2023-09-28);;MERZ PHARMA GMBH &amp; CO. KGAA (2016-10-10)</x:v>
      </x:c>
      <x:c r="N185" s="50" t="str">
        <x:v>Polysaccharide soft tissue fillers with improved persistence</x:v>
      </x:c>
      <x:c r="O185" s="108" t="n">
        <x:v>0</x:v>
      </x:c>
      <x:c r="P185" s="108" t="n">
        <x:v>9</x:v>
      </x:c>
      <x:c r="Q185" s="50" t="str">
        <x:v>A61L27/20;;A61L2400/06;;A61L2430/34;;A61P17/00;;A61L27/20;;A61L27/26;;A61L27/50;;A61L27/52;;A61L2400/06;;A61L2430/34</x:v>
      </x:c>
      <x:c r="R185" s="50" t="str">
        <x:v>A61L27/20;;A61K31/737;;A61K31/738;;A61L27/26;;A61L27/50;;A61L27/52;;A61P17/00</x:v>
      </x:c>
      <x:c r="S185" s="50" t="str">
        <x:v>ACTIVE</x:v>
      </x:c>
      <x:c r="T185" s="50" t="str">
        <x:v>https://lens.org/068-238-911-520-03X</x:v>
      </x:c>
      <x:c r="U185" s="50" t="str">
        <x:v>110-950-586-044-569;;085-836-261-897-631;;132-038-727-012-927;;068-238-911-520-03X;;040-392-817-774-681;;129-912-036-734-875;;137-853-036-676-348;;187-018-295-445-178;;145-915-885-854-728</x:v>
      </x:c>
    </x:row>
    <x:row r="186">
      <x:c r="A186" s="50" t="str">
        <x:v>Merz Pharma GmbH &amp; Co. KGaA.csv</x:v>
      </x:c>
      <x:c r="B186" s="50" t="str">
        <x:v>Merz Pharma GmbH &amp; Co. KGaA</x:v>
      </x:c>
      <x:c r="C186" s="50" t="str">
        <x:v>Yes</x:v>
      </x:c>
      <x:c r="D186" s="50" t="str">
        <x:v>Applicant/owner alias matched</x:v>
      </x:c>
      <x:c r="E186" s="108" t="n">
        <x:v>53</x:v>
      </x:c>
      <x:c r="F186" s="50" t="str">
        <x:v>142-939-610-634-512</x:v>
      </x:c>
      <x:c r="G186" s="113" t="n">
        <x:v>42248</x:v>
      </x:c>
      <x:c r="H186" s="108" t="n">
        <x:v>2015</x:v>
      </x:c>
      <x:c r="I186" s="50" t="str">
        <x:v>US</x:v>
      </x:c>
      <x:c r="J186" s="50" t="str">
        <x:v>A1</x:v>
      </x:c>
      <x:c r="K186" s="50" t="str">
        <x:v>US 2018/0326375 A1</x:v>
      </x:c>
      <x:c r="L186" s="50" t="str">
        <x:v>MERZ PHARMA GMBH &amp; CO KGAA</x:v>
      </x:c>
      <x:c r="M186" s="50" t="str">
        <x:v>MERZ PHARMA GMBH &amp; CO. KGAA (2018-03-13)</x:v>
      </x:c>
      <x:c r="N186" s="50" t="str">
        <x:v>METHOD OF MAKING A CROSS-LINKED POLYMER GEL AND DEVICE FOR PERFORMING THE METHOD</x:v>
      </x:c>
      <x:c r="O186" s="108" t="n">
        <x:v>2</x:v>
      </x:c>
      <x:c r="P186" s="108" t="n">
        <x:v>3</x:v>
      </x:c>
      <x:c r="Q186" s="50" t="str">
        <x:v>B01D61/28;;A61K31/167;;A61K31/717;;A61K31/722;;A61K31/727;;A61K31/728;;A61K31/731;;A61K31/734;;A61L27/20;;A61L27/52;;A61L27/54;;A61L29/041;;A61L2400/06;;B01D61/243;;B01F27/00;;B01F27/806;;B01F27/95;;B01F35/2209;;B01F35/333;;B01F35/7174;;B01F2215/0481;;C08B37/0072;;C08J3/075;;C08J3/24;;B01F27/95;;A61K31/167;;A61K31/717;;A61K31/722;;A61K31/727;;A61K31/728;;A61K31/731;;A61K31/734;;A61L27/20;;A61L27/52;;A61L27/54;;A61L29/041;;A61L2400/06;;A61L2430/34;;B01D61/243;;B01D61/28;;B01F27/00;;B01F27/172;;B01F27/806;;B01F35/2209;;B01F35/333;;B01F35/7174;;B01F2101/2202;;B01F2215/0481;;C08B37/0072;;C08J3/075;;C08J3/24</x:v>
      </x:c>
      <x:c r="R186" s="50" t="str">
        <x:v>B01F7/30;;A61L27/20;;A61L27/52;;B01D61/24;;B01D61/28;;B01F7/00;;B01F7/16;;B01F15/00;;B01F15/02;;C08J3/075;;C08J3/24</x:v>
      </x:c>
      <x:c r="S186" s="50" t="str">
        <x:v>DISCONTINUED</x:v>
      </x:c>
      <x:c r="T186" s="50" t="str">
        <x:v>https://lens.org/142-939-610-634-512</x:v>
      </x:c>
      <x:c r="U186" s="50" t="str">
        <x:v>037-589-198-445-029;;142-939-610-634-512;;130-541-809-566-849</x:v>
      </x:c>
    </x:row>
    <x:row r="187">
      <x:c r="A187" s="50" t="str">
        <x:v>Merz Pharma GmbH &amp; Co. KGaA.csv</x:v>
      </x:c>
      <x:c r="B187" s="50" t="str">
        <x:v>Merz Pharma GmbH &amp; Co. KGaA</x:v>
      </x:c>
      <x:c r="C187" s="50" t="str">
        <x:v>Yes</x:v>
      </x:c>
      <x:c r="D187" s="50" t="str">
        <x:v>Applicant/owner alias matched</x:v>
      </x:c>
      <x:c r="E187" s="108" t="n">
        <x:v>54</x:v>
      </x:c>
      <x:c r="F187" s="50" t="str">
        <x:v>078-471-877-321-742</x:v>
      </x:c>
      <x:c r="G187" s="113" t="n">
        <x:v>42185</x:v>
      </x:c>
      <x:c r="H187" s="108" t="n">
        <x:v>2015</x:v>
      </x:c>
      <x:c r="I187" s="50" t="str">
        <x:v>US</x:v>
      </x:c>
      <x:c r="J187" s="50" t="str">
        <x:v>A1</x:v>
      </x:c>
      <x:c r="K187" s="50" t="str">
        <x:v>US 2018/0177707 A1</x:v>
      </x:c>
      <x:c r="L187" s="50" t="str">
        <x:v>MERZ PHARMA GMBH &amp; CO KGAA</x:v>
      </x:c>
      <x:c r="M187" s="50" t="str">
        <x:v>MERZ PHARMA GMBH &amp; CO. KGAA (2017-12-13)</x:v>
      </x:c>
      <x:c r="N187" s="50" t="str">
        <x:v>METHOD OF PREPARING A COMPOSITION BASED ON HYALURONIC ACID</x:v>
      </x:c>
      <x:c r="O187" s="108" t="n">
        <x:v>4</x:v>
      </x:c>
      <x:c r="P187" s="108" t="n">
        <x:v>5</x:v>
      </x:c>
      <x:c r="Q187" s="50" t="str">
        <x:v>A61K8/735;;A61K8/042;;A61K31/167;;A61K31/245;;A61K31/728;;A61K2800/10;;A61K2800/594;;A61K2800/805;;A61K2800/91;;A61Q19/00;;A61Q19/08;;C08B37/0072;;C08J3/005;;C08J2305/08;;C08J2405/08;;C08L5/08;;C08L2205/025;;A61K8/735;;A61K8/042;;A61K31/167;;A61K31/245;;A61K31/728;;A61K2800/10;;A61K2800/594;;A61K2800/805;;A61K2800/91;;A61K2800/95;;A61Q19/00;;A61Q19/08;;C08B37/0072;;C08J3/005;;C08J2305/08;;C08J2405/08;;C08L5/08;;C08L2205/025</x:v>
      </x:c>
      <x:c r="R187" s="50" t="str">
        <x:v>A61K8/73;;A61K8/04;;A61K31/167;;A61K31/245;;A61Q19/08;;C08B37/08</x:v>
      </x:c>
      <x:c r="S187" s="50" t="str">
        <x:v>DISCONTINUED</x:v>
      </x:c>
      <x:c r="T187" s="50" t="str">
        <x:v>https://lens.org/078-471-877-321-742</x:v>
      </x:c>
      <x:c r="U187" s="50" t="str">
        <x:v>061-031-560-578-092;;073-345-306-628-864;;186-211-715-327-708;;117-152-472-197-004;;078-471-877-321-742</x:v>
      </x:c>
    </x:row>
    <x:row r="188">
      <x:c r="A188" s="50" t="str">
        <x:v>Merz Pharma GmbH &amp; Co. KGaA.csv</x:v>
      </x:c>
      <x:c r="B188" s="50" t="str">
        <x:v>Merz Pharma GmbH &amp; Co. KGaA</x:v>
      </x:c>
      <x:c r="C188" s="50" t="str">
        <x:v>Yes</x:v>
      </x:c>
      <x:c r="D188" s="50" t="str">
        <x:v>Applicant/owner alias matched</x:v>
      </x:c>
      <x:c r="E188" s="108" t="n">
        <x:v>55</x:v>
      </x:c>
      <x:c r="F188" s="50" t="str">
        <x:v>102-544-118-563-663</x:v>
      </x:c>
      <x:c r="G188" s="113" t="n">
        <x:v>41703</x:v>
      </x:c>
      <x:c r="H188" s="108" t="n">
        <x:v>2014</x:v>
      </x:c>
      <x:c r="I188" s="50" t="str">
        <x:v>US</x:v>
      </x:c>
      <x:c r="J188" s="50" t="str">
        <x:v>B2</x:v>
      </x:c>
      <x:c r="K188" s="50" t="str">
        <x:v>US 9975929 B2</x:v>
      </x:c>
      <x:c r="L188" s="50" t="str">
        <x:v>MERZ PHARMA GMBH &amp; CO KGAA</x:v>
      </x:c>
      <x:c r="M188" s="50" t="str">
        <x:v>MERZ PHARMA GMBH &amp; CO. KGAA (2016-09-12)</x:v>
      </x:c>
      <x:c r="N188" s="50" t="str">
        <x:v>Recombinant clostridial neurotoxins with increased duration of effect</x:v>
      </x:c>
      <x:c r="O188" s="108" t="n">
        <x:v>6</x:v>
      </x:c>
      <x:c r="P188" s="108" t="n">
        <x:v>6</x:v>
      </x:c>
      <x:c r="Q188" s="50" t="str">
        <x:v>C07K14/33;;A61K38/00;;C07K2319/00;;C12Y304/11013;;Y02A50/30;;C07K14/33;;A61K38/00;;C07K2319/00;;C12Y304/11013;;Y02A50/30</x:v>
      </x:c>
      <x:c r="R188" s="50" t="str">
        <x:v>C07K14/33;;A61K38/00</x:v>
      </x:c>
      <x:c r="S188" s="50" t="str">
        <x:v>ACTIVE</x:v>
      </x:c>
      <x:c r="T188" s="50" t="str">
        <x:v>https://lens.org/102-544-118-563-663</x:v>
      </x:c>
      <x:c r="U188" s="50" t="str">
        <x:v>187-599-197-725-166;;102-544-118-563-663;;163-176-302-073-652;;041-693-309-712-949;;007-274-938-048-164;;180-380-869-343-988</x:v>
      </x:c>
    </x:row>
    <x:row r="189">
      <x:c r="A189" s="50" t="str">
        <x:v>Merz Pharma GmbH &amp; Co. KGaA.csv</x:v>
      </x:c>
      <x:c r="B189" s="50" t="str">
        <x:v>Merz Pharma GmbH &amp; Co. KGaA</x:v>
      </x:c>
      <x:c r="C189" s="50" t="str">
        <x:v>Yes</x:v>
      </x:c>
      <x:c r="D189" s="50" t="str">
        <x:v>Applicant/owner alias matched</x:v>
      </x:c>
      <x:c r="E189" s="108" t="n">
        <x:v>56</x:v>
      </x:c>
      <x:c r="F189" s="50" t="str">
        <x:v>044-885-371-783-014</x:v>
      </x:c>
      <x:c r="G189" s="113" t="n">
        <x:v>41075</x:v>
      </x:c>
      <x:c r="H189" s="108" t="n">
        <x:v>2012</x:v>
      </x:c>
      <x:c r="I189" s="50" t="str">
        <x:v>US</x:v>
      </x:c>
      <x:c r="J189" s="50" t="str">
        <x:v>B2</x:v>
      </x:c>
      <x:c r="K189" s="50" t="str">
        <x:v>US 9822223 B2</x:v>
      </x:c>
      <x:c r="L189" s="50" t="str">
        <x:v>MERZ PHARMA GMBH &amp; CO KGAA</x:v>
      </x:c>
      <x:c r="M189" s="50" t="str">
        <x:v>MERZ PHARMA GMBH &amp; CO. KGAA (2012-07-03)</x:v>
      </x:c>
      <x:c r="N189" s="50" t="str">
        <x:v>Method of preparing a composition based on hyaluronic acid</x:v>
      </x:c>
      <x:c r="O189" s="108" t="n">
        <x:v>1</x:v>
      </x:c>
      <x:c r="P189" s="108" t="n">
        <x:v>32</x:v>
      </x:c>
      <x:c r="Q189" s="50" t="str">
        <x:v>C08J3/075;;A61K8/042;;A61K8/735;;A61K9/0019;;A61K31/167;;A61K31/245;;A61K31/728;;A61K45/06;;A61K47/36;;A61K2800/594;;A61L27/20;;A61L27/54;;A61L2300/402;;A61L2400/06;;A61L2430/34;;A61P9/06;;A61P17/00;;A61P23/02;;A61Q19/00;;C08B37/0072;;C08J3/246;;C08J2305/08;;C08L5/08;;C08L2205/02;;A61L27/52;;A61F2/0059;;A61K9/0019;;A61K9/0024;;A61K31/728;;A61K2800/594;;A61L27/20;;A61L27/54;;C08J3/075;;A61K8/042;;A61K8/735;;A61K9/0019;;A61K31/167;;A61K31/245;;A61K31/728;;A61K45/06;;A61K47/36;;A61K2800/594;;A61L27/20;;A61L27/52;;A61L27/54;;A61L2300/402;;A61L2400/06;;A61L2430/34;;A61Q19/00;;C08B37/0072;;C08J3/24;;C08J3/246;;C08J2305/08;;C08L5/08;;C08L2205/02</x:v>
      </x:c>
      <x:c r="R189" s="50" t="str">
        <x:v>A61K9/14;;A61K9/70;;A61K31/16;;A61L27/20;;A61L27/52;;A61L27/54;;C08J3/075;;C08J3/24;;C08L5/08</x:v>
      </x:c>
      <x:c r="S189" s="50" t="str">
        <x:v>ACTIVE</x:v>
      </x:c>
      <x:c r="T189" s="50" t="str">
        <x:v>https://lens.org/044-885-371-783-014</x:v>
      </x:c>
      <x:c r="U189" s="50" t="str">
        <x:v>168-385-527-165-024;;194-268-322-490-51X;;091-143-370-981-889;;002-787-096-875-033;;033-642-333-111-596;;070-136-034-271-960;;118-404-049-805-02X;;035-700-735-479-874;;037-281-924-526-974;;176-576-315-713-537;;172-578-250-191-232;;141-178-557-848-086;;079-603-998-773-356;;156-572-636-930-678;;096-656-196-510-373;;148-467-515-302-62X;;130-733-191-560-758;;171-165-697-853-528;;157-584-712-225-992;;157-603-157-123-014;;086-721-246-078-052;;168-968-244-608-168;;150-772-744-147-865;;075-118-659-387-798;;102-278-440-335-838;;044-885-371-783-014;;035-015-099-254-504;;149-731-823-671-87X;;085-178-164-603-214;;046-798-795-710-975;;174-512-413-654-723;;002-533-241-456-725</x:v>
      </x:c>
    </x:row>
    <x:row r="190">
      <x:c r="A190" s="50" t="str">
        <x:v>Merz Pharma GmbH &amp; Co. KGaA.csv</x:v>
      </x:c>
      <x:c r="B190" s="50" t="str">
        <x:v>Merz Pharma GmbH &amp; Co. KGaA</x:v>
      </x:c>
      <x:c r="C190" s="50" t="str">
        <x:v>Yes</x:v>
      </x:c>
      <x:c r="D190" s="50" t="str">
        <x:v>Applicant/owner alias matched</x:v>
      </x:c>
      <x:c r="E190" s="108" t="n">
        <x:v>57</x:v>
      </x:c>
      <x:c r="F190" s="50" t="str">
        <x:v>126-495-974-397-111</x:v>
      </x:c>
      <x:c r="G190" s="113" t="n">
        <x:v>40856</x:v>
      </x:c>
      <x:c r="H190" s="108" t="n">
        <x:v>2011</x:v>
      </x:c>
      <x:c r="I190" s="50" t="str">
        <x:v>US</x:v>
      </x:c>
      <x:c r="J190" s="50" t="str">
        <x:v>B2</x:v>
      </x:c>
      <x:c r="K190" s="50" t="str">
        <x:v>US 9809809 B2</x:v>
      </x:c>
      <x:c r="L190" s="50" t="str">
        <x:v>MERZ PHARMA GMBH &amp; CO KGAA</x:v>
      </x:c>
      <x:c r="M190" s="50" t="str">
        <x:v>MERZ PHARMA GMBH &amp; CO. KGAA (2011-11-18)</x:v>
      </x:c>
      <x:c r="N190" s="50" t="str">
        <x:v>Neurotoxins exhibiting shortened biological activity</x:v>
      </x:c>
      <x:c r="O190" s="108" t="n">
        <x:v>6</x:v>
      </x:c>
      <x:c r="P190" s="108" t="n">
        <x:v>26</x:v>
      </x:c>
      <x:c r="Q190" s="50" t="str">
        <x:v>C12N9/52;;A61K38/00;;C07K16/40;;C12Y304/24069;;C12N9/52;;A61K38/4893;;A61P1/00;;A61P13/08;;A61P15/02;;A61P17/02;;A61P17/10;;A61P19/00;;A61P19/02;;A61P27/02;;C07K14/4746;;C12Y304/24069;;A61K38/4893;;C07K14/4746;;C12N9/52;;C12Y304/24069;;C12N9/52;;A61K38/4893;;C07K14/4746;;C12Y304/24069</x:v>
      </x:c>
      <x:c r="R190" s="50" t="str">
        <x:v>C12N9/52;;A61K38/48;;C07K14/47</x:v>
      </x:c>
      <x:c r="S190" s="50" t="str">
        <x:v>INACTIVE</x:v>
      </x:c>
      <x:c r="T190" s="50" t="str">
        <x:v>https://lens.org/126-495-974-397-111</x:v>
      </x:c>
      <x:c r="U190" s="50" t="str">
        <x:v>108-308-636-931-626;;036-181-153-896-47X;;080-835-924-703-337;;058-366-758-644-370;;073-164-122-470-14X;;020-051-754-396-597;;045-378-276-901-676;;053-043-959-771-861;;021-265-178-638-868;;170-639-938-414-688;;006-424-285-895-028;;197-566-842-683-205;;054-586-706-587-131;;113-515-869-771-312;;132-739-868-817-843;;076-177-861-050-255;;112-184-545-970-489;;126-495-974-397-111;;105-640-556-329-454;;046-430-290-452-522;;037-139-465-723-84X;;029-901-843-039-837;;049-710-628-458-856;;191-192-366-487-788;;019-132-436-478-967;;103-115-234-217-187</x:v>
      </x:c>
    </x:row>
    <x:row r="191">
      <x:c r="A191" s="50" t="str">
        <x:v>Merz Pharma GmbH &amp; Co. KGaA.csv</x:v>
      </x:c>
      <x:c r="B191" s="50" t="str">
        <x:v>Merz Pharma GmbH &amp; Co. KGaA</x:v>
      </x:c>
      <x:c r="C191" s="50" t="str">
        <x:v>Yes</x:v>
      </x:c>
      <x:c r="D191" s="50" t="str">
        <x:v>Applicant/owner alias matched</x:v>
      </x:c>
      <x:c r="E191" s="108" t="n">
        <x:v>58</x:v>
      </x:c>
      <x:c r="F191" s="50" t="str">
        <x:v>025-503-307-716-129</x:v>
      </x:c>
      <x:c r="G191" s="113" t="n">
        <x:v>41803</x:v>
      </x:c>
      <x:c r="H191" s="108" t="n">
        <x:v>2014</x:v>
      </x:c>
      <x:c r="I191" s="50" t="str">
        <x:v>US</x:v>
      </x:c>
      <x:c r="J191" s="50" t="str">
        <x:v>A1</x:v>
      </x:c>
      <x:c r="K191" s="50" t="str">
        <x:v>US 2017/0189500 A1</x:v>
      </x:c>
      <x:c r="L191" s="50" t="str">
        <x:v>MERZ PHARMA GMBH &amp; CO KGAA</x:v>
      </x:c>
      <x:c r="M191" s="50" t="str">
        <x:v>MERZ PHARMA GMBH &amp; CO KGAA (2016-11-09)</x:v>
      </x:c>
      <x:c r="N191" s="50" t="str">
        <x:v>USE OF RECOMBINANT CLOSTRIDIAL NEUROTOXINS FOR THE TREATMENT OF PATIENTS HAVING CERTAIN MUSCLE-RELATED DISORDERS</x:v>
      </x:c>
      <x:c r="O191" s="108" t="n">
        <x:v>2</x:v>
      </x:c>
      <x:c r="P191" s="108" t="n">
        <x:v>3</x:v>
      </x:c>
      <x:c r="Q191" s="50" t="str">
        <x:v>A61K38/4893;;A61P21/02;;C12N9/52;;C12Y304/24069;;A61K38/4893;;C12N9/52;;C12Y304/24069</x:v>
      </x:c>
      <x:c r="R191" s="50" t="str">
        <x:v>A61K38/48;;C12N9/52</x:v>
      </x:c>
      <x:c r="S191" s="50" t="str">
        <x:v>DISCONTINUED</x:v>
      </x:c>
      <x:c r="T191" s="50" t="str">
        <x:v>https://lens.org/025-503-307-716-129</x:v>
      </x:c>
      <x:c r="U191" s="50" t="str">
        <x:v>098-007-909-659-200;;025-503-307-716-129;;199-518-608-972-064</x:v>
      </x:c>
    </x:row>
    <x:row r="192">
      <x:c r="A192" s="50" t="str">
        <x:v>Merz Pharma GmbH &amp; Co. KGaA.csv</x:v>
      </x:c>
      <x:c r="B192" s="50" t="str">
        <x:v>Merz Pharma GmbH &amp; Co. KGaA</x:v>
      </x:c>
      <x:c r="C192" s="50" t="str">
        <x:v>Yes</x:v>
      </x:c>
      <x:c r="D192" s="50" t="str">
        <x:v>Applicant/owner alias matched</x:v>
      </x:c>
      <x:c r="E192" s="108" t="n">
        <x:v>59</x:v>
      </x:c>
      <x:c r="F192" s="50" t="str">
        <x:v>104-372-536-281-137</x:v>
      </x:c>
      <x:c r="G192" s="113" t="n">
        <x:v>41803</x:v>
      </x:c>
      <x:c r="H192" s="108" t="n">
        <x:v>2014</x:v>
      </x:c>
      <x:c r="I192" s="50" t="str">
        <x:v>US</x:v>
      </x:c>
      <x:c r="J192" s="50" t="str">
        <x:v>A1</x:v>
      </x:c>
      <x:c r="K192" s="50" t="str">
        <x:v>US 2017/0119863 A1</x:v>
      </x:c>
      <x:c r="L192" s="50" t="str">
        <x:v>MERZ PHARMA GMBH &amp; CO KGAA</x:v>
      </x:c>
      <x:c r="M192" s="50" t="str">
        <x:v>MERZ PHARMA GMBH &amp; CO. KGAA (2016-11-13)</x:v>
      </x:c>
      <x:c r="N192" s="50" t="str">
        <x:v>NOVEL USES OF RECOMBINANT CLOSTRIDIAL NEUROTOXINS WITH DECREASED DURATION OF EFFECT</x:v>
      </x:c>
      <x:c r="O192" s="108" t="n">
        <x:v>1</x:v>
      </x:c>
      <x:c r="P192" s="108" t="n">
        <x:v>3</x:v>
      </x:c>
      <x:c r="Q192" s="50" t="str">
        <x:v>A61K38/4893;;A61P19/00;;A61P21/00;;C12N9/52;;C12Y304/24069;;A61K38/4893;;C12N9/52;;C12Y304/24069</x:v>
      </x:c>
      <x:c r="R192" s="50" t="str">
        <x:v>A61K38/48;;C12N9/52</x:v>
      </x:c>
      <x:c r="S192" s="50" t="str">
        <x:v>DISCONTINUED</x:v>
      </x:c>
      <x:c r="T192" s="50" t="str">
        <x:v>https://lens.org/104-372-536-281-137</x:v>
      </x:c>
      <x:c r="U192" s="50" t="str">
        <x:v>104-372-536-281-137;;144-274-554-361-191;;043-135-500-071-250</x:v>
      </x:c>
    </x:row>
    <x:row r="193">
      <x:c r="A193" s="50" t="str">
        <x:v>Merz Pharma GmbH &amp; Co. KGaA.csv</x:v>
      </x:c>
      <x:c r="B193" s="50" t="str">
        <x:v>Merz Pharma GmbH &amp; Co. KGaA</x:v>
      </x:c>
      <x:c r="C193" s="50" t="str">
        <x:v>Yes</x:v>
      </x:c>
      <x:c r="D193" s="50" t="str">
        <x:v>Applicant/owner alias matched</x:v>
      </x:c>
      <x:c r="E193" s="108" t="n">
        <x:v>60</x:v>
      </x:c>
      <x:c r="F193" s="50" t="str">
        <x:v>053-665-329-128-261</x:v>
      </x:c>
      <x:c r="G193" s="113" t="n">
        <x:v>41803</x:v>
      </x:c>
      <x:c r="H193" s="108" t="n">
        <x:v>2014</x:v>
      </x:c>
      <x:c r="I193" s="50" t="str">
        <x:v>US</x:v>
      </x:c>
      <x:c r="J193" s="50" t="str">
        <x:v>A1</x:v>
      </x:c>
      <x:c r="K193" s="50" t="str">
        <x:v>US 2017/0112907 A1</x:v>
      </x:c>
      <x:c r="L193" s="50" t="str">
        <x:v>MERZ PHARMA GMBH &amp; CO KGAA</x:v>
      </x:c>
      <x:c r="M193" s="50" t="str">
        <x:v>MERZ PHARMA GMBH &amp; CO. KGAA (2016-11-13)</x:v>
      </x:c>
      <x:c r="N193" s="50" t="str">
        <x:v>NOVEL USES OF RECOMBINANT CLOSTRIDIAL NEUROTOXINS WITH DECREASED DURATION OF EFFECT</x:v>
      </x:c>
      <x:c r="O193" s="108" t="n">
        <x:v>2</x:v>
      </x:c>
      <x:c r="P193" s="108" t="n">
        <x:v>3</x:v>
      </x:c>
      <x:c r="Q193" s="50" t="str">
        <x:v>A61K38/4893;;A61P21/00;;A61K38/4893;;A61K9/0019</x:v>
      </x:c>
      <x:c r="R193" s="50" t="str">
        <x:v>A61K38/48;;A61K9/00</x:v>
      </x:c>
      <x:c r="S193" s="50" t="str">
        <x:v>DISCONTINUED</x:v>
      </x:c>
      <x:c r="T193" s="50" t="str">
        <x:v>https://lens.org/053-665-329-128-261</x:v>
      </x:c>
      <x:c r="U193" s="50" t="str">
        <x:v>171-894-784-803-713;;154-088-780-496-717;;053-665-329-128-261</x:v>
      </x:c>
    </x:row>
    <x:row r="194">
      <x:c r="A194" s="50" t="str">
        <x:v>Merz Pharma GmbH &amp; Co. KGaA.csv</x:v>
      </x:c>
      <x:c r="B194" s="50" t="str">
        <x:v>Merz Pharma GmbH &amp; Co. KGaA</x:v>
      </x:c>
      <x:c r="C194" s="50" t="str">
        <x:v>Yes</x:v>
      </x:c>
      <x:c r="D194" s="50" t="str">
        <x:v>Applicant/owner alias matched</x:v>
      </x:c>
      <x:c r="E194" s="108" t="n">
        <x:v>61</x:v>
      </x:c>
      <x:c r="F194" s="50" t="str">
        <x:v>138-662-521-960-97X</x:v>
      </x:c>
      <x:c r="G194" s="113" t="n">
        <x:v>41234</x:v>
      </x:c>
      <x:c r="H194" s="108" t="n">
        <x:v>2012</x:v>
      </x:c>
      <x:c r="I194" s="50" t="str">
        <x:v>US</x:v>
      </x:c>
      <x:c r="J194" s="50" t="str">
        <x:v>A1</x:v>
      </x:c>
      <x:c r="K194" s="50" t="str">
        <x:v>US 2016/0289731 A1</x:v>
      </x:c>
      <x:c r="L194" s="50" t="str">
        <x:v>MERZ PHARMA GMBH &amp; CO KGAA</x:v>
      </x:c>
      <x:c r="M194" s="50" t="str">
        <x:v>MERZ PHARMA GMBH &amp; CO. KGAA (2016-03-09)</x:v>
      </x:c>
      <x:c r="N194" s="50" t="str">
        <x:v>MEANS AND METHODS FOR DETERMINATION OF BOTULINUM NEUROTOXIN BIOLOGICAL ACTIVITY</x:v>
      </x:c>
      <x:c r="O194" s="108" t="n">
        <x:v>9</x:v>
      </x:c>
      <x:c r="P194" s="108" t="n">
        <x:v>16</x:v>
      </x:c>
      <x:c r="Q194" s="50" t="str">
        <x:v>C12Q1/37;;C07K14/47;;C07K14/705;;C07K2319/00;;C07K2319/03;;C07K2319/50;;C07K2319/71;;C07K2319/80;;C12Q1/37;;C07K14/47;;C07K14/4702;;C07K14/705;;C07K2319/00;;C07K2319/03;;C07K2319/50;;C07K2319/71;;C07K2319/80;;C12Q1/66;;G01N2333/952</x:v>
      </x:c>
      <x:c r="R194" s="50" t="str">
        <x:v>C12Q1/37;;C07K14/47;;C07K14/705;;C12Q1/66</x:v>
      </x:c>
      <x:c r="S194" s="50" t="str">
        <x:v>DISCONTINUED</x:v>
      </x:c>
      <x:c r="T194" s="50" t="str">
        <x:v>https://lens.org/138-662-521-960-97X</x:v>
      </x:c>
      <x:c r="U194" s="50" t="str">
        <x:v>191-697-985-094-75X;;001-414-899-070-580;;049-023-754-291-757;;163-647-327-482-629;;167-426-726-476-337;;165-350-975-185-062;;147-688-390-954-677;;006-225-340-193-730;;138-662-521-960-97X;;122-495-300-540-991;;121-942-252-466-795;;018-111-021-694-829;;157-467-013-227-451;;046-444-700-648-382;;039-723-620-875-452;;147-883-018-470-864</x:v>
      </x:c>
    </x:row>
    <x:row r="195">
      <x:c r="A195" s="50" t="str">
        <x:v>Merz Pharma GmbH &amp; Co. KGaA.csv</x:v>
      </x:c>
      <x:c r="B195" s="50" t="str">
        <x:v>Merz Pharma GmbH &amp; Co. KGaA</x:v>
      </x:c>
      <x:c r="C195" s="50" t="str">
        <x:v>Yes</x:v>
      </x:c>
      <x:c r="D195" s="50" t="str">
        <x:v>Applicant/owner alias matched</x:v>
      </x:c>
      <x:c r="E195" s="108" t="n">
        <x:v>62</x:v>
      </x:c>
      <x:c r="F195" s="50" t="str">
        <x:v>009-311-759-415-419</x:v>
      </x:c>
      <x:c r="G195" s="113" t="n">
        <x:v>40856</x:v>
      </x:c>
      <x:c r="H195" s="108" t="n">
        <x:v>2011</x:v>
      </x:c>
      <x:c r="I195" s="50" t="str">
        <x:v>US</x:v>
      </x:c>
      <x:c r="J195" s="50" t="str">
        <x:v>B2</x:v>
      </x:c>
      <x:c r="K195" s="50" t="str">
        <x:v>US 9314514 B2</x:v>
      </x:c>
      <x:c r="L195" s="50" t="str">
        <x:v>MERZ PHARMA GMBH &amp; CO KGAA</x:v>
      </x:c>
      <x:c r="M195" s="50" t="str">
        <x:v>MERZ PHARMA GMBH &amp; CO. KGAA (2012-02-14)</x:v>
      </x:c>
      <x:c r="N195" s="50" t="str">
        <x:v>Modified neurotoxins with poly-glycine and uses thereof</x:v>
      </x:c>
      <x:c r="O195" s="108" t="n">
        <x:v>6</x:v>
      </x:c>
      <x:c r="P195" s="108" t="n">
        <x:v>7</x:v>
      </x:c>
      <x:c r="Q195" s="50" t="str">
        <x:v>A61K38/4893;;A61K35/56;;A61P13/00;;A61P25/00;;A61P25/20;;A61P31/04;;A61P31/12;;A61P33/00;;C07K14/33;;C07K2319/00;;C12N9/52;;C12N15/62;;A61K38/4893;;A61K35/56;;C07K14/33;;C07K2319/00;;C12N9/52;;C12N15/62</x:v>
      </x:c>
      <x:c r="R195" s="50" t="str">
        <x:v>C07K14/33;;A61K35/56;;A61K38/48;;C12N9/52;;C12N15/62</x:v>
      </x:c>
      <x:c r="S195" s="50" t="str">
        <x:v>INACTIVE</x:v>
      </x:c>
      <x:c r="T195" s="50" t="str">
        <x:v>https://lens.org/009-311-759-415-419</x:v>
      </x:c>
      <x:c r="U195" s="50" t="str">
        <x:v>193-916-083-620-562;;009-311-759-415-419;;178-077-873-852-140;;175-343-706-375-164;;004-369-742-828-268;;072-541-357-909-262;;050-280-968-775-282</x:v>
      </x:c>
    </x:row>
    <x:row r="196">
      <x:c r="A196" s="50" t="str">
        <x:v>Merz Pharma GmbH &amp; Co. KGaA.csv</x:v>
      </x:c>
      <x:c r="B196" s="50" t="str">
        <x:v>Merz Pharma GmbH &amp; Co. KGaA</x:v>
      </x:c>
      <x:c r="C196" s="50" t="str">
        <x:v>Yes</x:v>
      </x:c>
      <x:c r="D196" s="50" t="str">
        <x:v>Applicant/owner alias matched</x:v>
      </x:c>
      <x:c r="E196" s="108" t="n">
        <x:v>63</x:v>
      </x:c>
      <x:c r="F196" s="50" t="str">
        <x:v>122-232-684-983-040</x:v>
      </x:c>
      <x:c r="G196" s="113" t="n">
        <x:v>41257</x:v>
      </x:c>
      <x:c r="H196" s="108" t="n">
        <x:v>2012</x:v>
      </x:c>
      <x:c r="I196" s="50" t="str">
        <x:v>US</x:v>
      </x:c>
      <x:c r="J196" s="50" t="str">
        <x:v>A1</x:v>
      </x:c>
      <x:c r="K196" s="50" t="str">
        <x:v>US 2015/0374553 A1</x:v>
      </x:c>
      <x:c r="L196" s="50" t="str">
        <x:v>MERZ PHARMA GMBH &amp; CO KGAA</x:v>
      </x:c>
      <x:c r="M196" s="50" t="str">
        <x:v>MERZ PHARMA GMBH &amp; CO. KGAA (2013-11-24)</x:v>
      </x:c>
      <x:c r="N196" s="50" t="str">
        <x:v>PATCH COMPRISING AN ONION EXTRACT</x:v>
      </x:c>
      <x:c r="O196" s="108" t="n">
        <x:v>0</x:v>
      </x:c>
      <x:c r="P196" s="108" t="n">
        <x:v>15</x:v>
      </x:c>
      <x:c r="Q196" s="50" t="str">
        <x:v>A61K36/8962;;A61K9/7053;;A61K9/7061;;A61L15/24;;A61L15/44;;A61L15/58;;A61L2300/30;;A61P17/02;;A61K36/8962;;A61L15/22;;A61L15/44;;A61L15/58;;A61F13/00063;;A61F13/01012;;A61F13/01017;;A61F13/01029;;A61F13/022;;A61F13/0286;;A61F13/0289;;A61F2013/0017;;A61F2013/00285;;A61K9/7053;;A61K9/7061;;A61K36/8962;;A61L15/24;;A61L15/26;;A61L15/40;;A61L15/44;;A61L15/58;;A61L2300/30;;A61L2300/412;;A61L2300/608</x:v>
      </x:c>
      <x:c r="R196" s="50" t="str">
        <x:v>A61F13/00;;A61F13/02;;A61L15/24;;A61L15/26;;A61L15/40;;A61L15/44;;A61L15/58</x:v>
      </x:c>
      <x:c r="S196" s="50" t="str">
        <x:v>DISCONTINUED</x:v>
      </x:c>
      <x:c r="T196" s="50" t="str">
        <x:v>https://lens.org/122-232-684-983-040</x:v>
      </x:c>
      <x:c r="U196" s="50" t="str">
        <x:v>156-855-698-500-710;;184-676-503-812-629;;073-318-895-253-402;;132-156-748-498-804;;061-075-705-862-583;;002-467-931-750-208;;122-232-684-983-040;;155-126-045-757-58X;;156-165-981-364-533;;196-860-751-478-16X;;100-380-584-759-240;;053-807-859-074-177;;016-394-577-756-888;;197-121-033-223-67X;;106-120-246-154-57X</x:v>
      </x:c>
    </x:row>
    <x:row r="197">
      <x:c r="A197" s="50" t="str">
        <x:v>Merz Pharma GmbH &amp; Co. KGaA.csv</x:v>
      </x:c>
      <x:c r="B197" s="50" t="str">
        <x:v>Merz Pharma GmbH &amp; Co. KGaA</x:v>
      </x:c>
      <x:c r="C197" s="50" t="str">
        <x:v>Yes</x:v>
      </x:c>
      <x:c r="D197" s="50" t="str">
        <x:v>Applicant/owner alias matched</x:v>
      </x:c>
      <x:c r="E197" s="108" t="n">
        <x:v>64</x:v>
      </x:c>
      <x:c r="F197" s="50" t="str">
        <x:v>118-867-120-172-01X</x:v>
      </x:c>
      <x:c r="G197" s="113" t="n">
        <x:v>41248</x:v>
      </x:c>
      <x:c r="H197" s="108" t="n">
        <x:v>2012</x:v>
      </x:c>
      <x:c r="I197" s="50" t="str">
        <x:v>US</x:v>
      </x:c>
      <x:c r="J197" s="50" t="str">
        <x:v>A1</x:v>
      </x:c>
      <x:c r="K197" s="50" t="str">
        <x:v>US 2015/0322118 A1</x:v>
      </x:c>
      <x:c r="L197" s="50" t="str">
        <x:v>MERZ PHARMA GMBH &amp; CO KGAA</x:v>
      </x:c>
      <x:c r="M197" s="50" t="str">
        <x:v>MERZ PHARMA GMBH &amp; CO. KGAA (2015-05-20)</x:v>
      </x:c>
      <x:c r="N197" s="50" t="str">
        <x:v>RECOMBINANT CLOSTRIDIAL NEUROTOXINS WITH ENHANCED MEMBRANE LOCALIZATION</x:v>
      </x:c>
      <x:c r="O197" s="108" t="n">
        <x:v>9</x:v>
      </x:c>
      <x:c r="P197" s="108" t="n">
        <x:v>3</x:v>
      </x:c>
      <x:c r="Q197" s="50" t="str">
        <x:v>C07K14/33;;C07K2319/00;;C07K2319/01;;C07K2319/033;;C07K2319/31;;C07K14/33;;A61K38/00;;C07K14/4728;;C07K2319/00;;C07K2319/01;;C07K2319/033;;C07K2319/31</x:v>
      </x:c>
      <x:c r="R197" s="50" t="str">
        <x:v>C07K14/33;;C07K14/47</x:v>
      </x:c>
      <x:c r="S197" s="50" t="str">
        <x:v>DISCONTINUED</x:v>
      </x:c>
      <x:c r="T197" s="50" t="str">
        <x:v>https://lens.org/118-867-120-172-01X</x:v>
      </x:c>
      <x:c r="U197" s="50" t="str">
        <x:v>082-183-386-820-721;;118-867-120-172-01X;;021-970-219-329-628</x:v>
      </x:c>
    </x:row>
    <x:row r="198">
      <x:c r="A198" s="50" t="str">
        <x:v>Merz Pharma GmbH &amp; Co. KGaA.csv</x:v>
      </x:c>
      <x:c r="B198" s="50" t="str">
        <x:v>Merz Pharma GmbH &amp; Co. KGaA</x:v>
      </x:c>
      <x:c r="C198" s="50" t="str">
        <x:v>Yes</x:v>
      </x:c>
      <x:c r="D198" s="50" t="str">
        <x:v>Applicant/owner alias matched</x:v>
      </x:c>
      <x:c r="E198" s="108" t="n">
        <x:v>65</x:v>
      </x:c>
      <x:c r="F198" s="50" t="str">
        <x:v>196-139-991-288-812</x:v>
      </x:c>
      <x:c r="G198" s="113" t="n">
        <x:v>41141</x:v>
      </x:c>
      <x:c r="H198" s="108" t="n">
        <x:v>2012</x:v>
      </x:c>
      <x:c r="I198" s="50" t="str">
        <x:v>US</x:v>
      </x:c>
      <x:c r="J198" s="50" t="str">
        <x:v>A1</x:v>
      </x:c>
      <x:c r="K198" s="50" t="str">
        <x:v>US 2015/0232828 A1</x:v>
      </x:c>
      <x:c r="L198" s="50" t="str">
        <x:v>MERZ PHARMA GMBH &amp; CO KGAA</x:v>
      </x:c>
      <x:c r="M198" s="50" t="str">
        <x:v>MERZ PHARMA GMBH &amp; CO. KGAA (2012-10-01)</x:v>
      </x:c>
      <x:c r="N198" s="50" t="str">
        <x:v>METHOD FOR THE MANUFACTURING OF RECOMBINANT PROTEINS HARBOURING AN N-TERMINAL LYSINE</x:v>
      </x:c>
      <x:c r="O198" s="108" t="n">
        <x:v>4</x:v>
      </x:c>
      <x:c r="P198" s="108" t="n">
        <x:v>6</x:v>
      </x:c>
      <x:c r="Q198" s="50" t="str">
        <x:v>C12N9/52;;A61K38/00;;A61P21/02;;A61P25/08;;C07K14/33;;C07K2319/50;;C12N15/70;;C12P21/02;;C12Y304/2402;;C12Y304/24069;;Y02A50/30;;C12N9/52;;A61K38/00;;C07K14/33;;C07K2319/50;;C12N15/70;;C12P21/02;;C12Y304/2402;;C12Y304/24069</x:v>
      </x:c>
      <x:c r="R198" s="50" t="str">
        <x:v>C12N9/52</x:v>
      </x:c>
      <x:c r="S198" s="50" t="str">
        <x:v>DISCONTINUED</x:v>
      </x:c>
      <x:c r="T198" s="50" t="str">
        <x:v>https://lens.org/196-139-991-288-812</x:v>
      </x:c>
      <x:c r="U198" s="50" t="str">
        <x:v>196-139-991-288-812;;189-598-616-801-054;;049-272-664-825-775;;099-986-301-566-952;;106-773-298-500-778;;097-224-192-021-510</x:v>
      </x:c>
    </x:row>
    <x:row r="199">
      <x:c r="A199" s="50" t="str">
        <x:v>Merz Pharma GmbH &amp; Co. KGaA.csv</x:v>
      </x:c>
      <x:c r="B199" s="50" t="str">
        <x:v>Merz Pharma GmbH &amp; Co. KGaA</x:v>
      </x:c>
      <x:c r="C199" s="50" t="str">
        <x:v>Yes</x:v>
      </x:c>
      <x:c r="D199" s="50" t="str">
        <x:v>Applicant/owner alias matched</x:v>
      </x:c>
      <x:c r="E199" s="108" t="n">
        <x:v>66</x:v>
      </x:c>
      <x:c r="F199" s="50" t="str">
        <x:v>060-581-783-648-983</x:v>
      </x:c>
      <x:c r="G199" s="113" t="n">
        <x:v>40613</x:v>
      </x:c>
      <x:c r="H199" s="108" t="n">
        <x:v>2011</x:v>
      </x:c>
      <x:c r="I199" s="50" t="str">
        <x:v>US</x:v>
      </x:c>
      <x:c r="J199" s="50" t="str">
        <x:v>B2</x:v>
      </x:c>
      <x:c r="K199" s="50" t="str">
        <x:v>US 9096886 B2</x:v>
      </x:c>
      <x:c r="L199" s="50" t="str">
        <x:v>FINK KLAUS;;VEY MARTIN;;MERZ PHARMA GMBH &amp; CO KGAA</x:v>
      </x:c>
      <x:c r="M199" s="50" t="str">
        <x:v>MERZ PHARMA GMBH &amp; CO. KGAA (2011-04-11)</x:v>
      </x:c>
      <x:c r="N199" s="50" t="str">
        <x:v>Method for the determination of botulinum neurotoxin biological activity</x:v>
      </x:c>
      <x:c r="O199" s="108" t="n">
        <x:v>1</x:v>
      </x:c>
      <x:c r="P199" s="108" t="n">
        <x:v>13</x:v>
      </x:c>
      <x:c r="Q199" s="50" t="str">
        <x:v>C12N9/6472;;C12N9/6475;;C12Y304/22055;;C12Y304/22056;;C12Y304/22059;;C12Y304/2206;;C12Y304/22061;;C12Y304/22062;;C12Y304/22063;;G01N33/5014;;G01N2333/33;;G01N2510/00;;Y02A50/30;;C12N9/6472;;C12N9/6475;;C12Q1/37;;C12Y304/22055;;C12Y304/22056;;C12Y304/22059;;C12Y304/2206;;C12Y304/22061;;C12Y304/22062;;C12Y304/22063;;G01N33/5014;;G01N2333/33;;G01N2510/00</x:v>
      </x:c>
      <x:c r="R199" s="50" t="str">
        <x:v>A61K38/00;;A61K38/48;;C12N9/64;;C12Q1/37;;G01N33/50</x:v>
      </x:c>
      <x:c r="S199" s="50" t="str">
        <x:v>ACTIVE</x:v>
      </x:c>
      <x:c r="T199" s="50" t="str">
        <x:v>https://lens.org/060-581-783-648-983</x:v>
      </x:c>
      <x:c r="U199" s="50" t="str">
        <x:v>060-581-783-648-983;;006-534-966-060-744;;084-024-034-659-57X;;087-745-264-161-733;;050-885-510-373-750;;199-105-597-677-987;;066-694-902-995-486;;076-881-073-961-954;;158-028-362-719-042;;025-055-578-902-234;;013-053-188-228-403;;122-546-190-962-452;;190-760-501-856-344</x:v>
      </x:c>
    </x:row>
    <x:row r="200">
      <x:c r="A200" s="50" t="str">
        <x:v>Merz Pharma GmbH &amp; Co. KGaA.csv</x:v>
      </x:c>
      <x:c r="B200" s="50" t="str">
        <x:v>Merz Pharma GmbH &amp; Co. KGaA</x:v>
      </x:c>
      <x:c r="C200" s="50" t="str">
        <x:v>Yes</x:v>
      </x:c>
      <x:c r="D200" s="50" t="str">
        <x:v>Applicant/owner alias matched</x:v>
      </x:c>
      <x:c r="E200" s="108" t="n">
        <x:v>67</x:v>
      </x:c>
      <x:c r="F200" s="50" t="str">
        <x:v>124-178-166-188-985</x:v>
      </x:c>
      <x:c r="G200" s="113" t="n">
        <x:v>41529</x:v>
      </x:c>
      <x:c r="H200" s="108" t="n">
        <x:v>2013</x:v>
      </x:c>
      <x:c r="I200" s="50" t="str">
        <x:v>US</x:v>
      </x:c>
      <x:c r="J200" s="50" t="str">
        <x:v>A1</x:v>
      </x:c>
      <x:c r="K200" s="50" t="str">
        <x:v>US 2015/0073008 A1</x:v>
      </x:c>
      <x:c r="L200" s="50" t="str">
        <x:v>MERZ PHARMA GMBH &amp; CO KGAA</x:v>
      </x:c>
      <x:c r="M200" s="50" t="str">
        <x:v>MERZ PHARMA GMBH &amp; CO. KGAA (2014-10-16)</x:v>
      </x:c>
      <x:c r="N200" s="50" t="str">
        <x:v>Topical Application of Vinca Alkaloids for the Treatment of Actinic Keratosis</x:v>
      </x:c>
      <x:c r="O200" s="108" t="n">
        <x:v>4</x:v>
      </x:c>
      <x:c r="P200" s="108" t="n">
        <x:v>2</x:v>
      </x:c>
      <x:c r="Q200" s="50" t="str">
        <x:v>A61K9/0014;;A61K9/06;;A61K31/475;;A61K47/10;;A61K47/14;;A61P17/00;;A61K31/439;;A61K9/0014;;A61K9/06;;A61K31/475;;A61K47/10;;A61K47/14</x:v>
      </x:c>
      <x:c r="R200" s="50" t="str">
        <x:v>A61K31/439;;A61K9/00</x:v>
      </x:c>
      <x:c r="S200" s="50" t="str">
        <x:v>DISCONTINUED</x:v>
      </x:c>
      <x:c r="T200" s="50" t="str">
        <x:v>https://lens.org/124-178-166-188-985</x:v>
      </x:c>
      <x:c r="U200" s="50" t="str">
        <x:v>124-178-166-188-985;;080-029-951-925-027</x:v>
      </x:c>
    </x:row>
    <x:row r="201">
      <x:c r="A201" s="50" t="str">
        <x:v>Merz Pharma GmbH &amp; Co. KGaA.csv</x:v>
      </x:c>
      <x:c r="B201" s="50" t="str">
        <x:v>Merz Pharma GmbH &amp; Co. KGaA</x:v>
      </x:c>
      <x:c r="C201" s="50" t="str">
        <x:v>Yes</x:v>
      </x:c>
      <x:c r="D201" s="50" t="str">
        <x:v>Applicant/owner alias matched</x:v>
      </x:c>
      <x:c r="E201" s="108" t="n">
        <x:v>68</x:v>
      </x:c>
      <x:c r="F201" s="50" t="str">
        <x:v>088-909-256-040-282</x:v>
      </x:c>
      <x:c r="G201" s="113" t="n">
        <x:v>40975</x:v>
      </x:c>
      <x:c r="H201" s="108" t="n">
        <x:v>2012</x:v>
      </x:c>
      <x:c r="I201" s="50" t="str">
        <x:v>US</x:v>
      </x:c>
      <x:c r="J201" s="50" t="str">
        <x:v>A1</x:v>
      </x:c>
      <x:c r="K201" s="50" t="str">
        <x:v>US 2015/0044709 A1</x:v>
      </x:c>
      <x:c r="L201" s="50" t="str">
        <x:v>MERZ PHARMA GMBH &amp; CO KGAA</x:v>
      </x:c>
      <x:c r="M201" s="50" t="str">
        <x:v>MERZ PHARMA GMBH &amp; CO. KGAA (2012-03-27)</x:v>
      </x:c>
      <x:c r="N201" s="50" t="str">
        <x:v>MEANS AND METHODS FOR DETERMINING NEUROTOXIN ACTIVITY BASED ON A MODIFIED LUCIFERASE</x:v>
      </x:c>
      <x:c r="O201" s="108" t="n">
        <x:v>12</x:v>
      </x:c>
      <x:c r="P201" s="108" t="n">
        <x:v>7</x:v>
      </x:c>
      <x:c r="Q201" s="50" t="str">
        <x:v>C12Q1/66;;C07K14/00;;C07K2319/00;;C12N9/0071;;C12Q1/37;;C12Y114/14003;;G01N33/542;;G01N2333/33;;C12Q1/66;;C07K14/00;;C07K2319/00;;C07K2319/50;;C12N9/0069;;C12N9/0071;;C12Q1/37;;C12Y113/12;;C12Y114/14003;;G01N33/542;;G01N2333/33;;G01N2333/952</x:v>
      </x:c>
      <x:c r="R201" s="50" t="str">
        <x:v>C12Q1/66;;C12N9/02</x:v>
      </x:c>
      <x:c r="S201" s="50" t="str">
        <x:v>DISCONTINUED</x:v>
      </x:c>
      <x:c r="T201" s="50" t="str">
        <x:v>https://lens.org/088-909-256-040-282</x:v>
      </x:c>
      <x:c r="U201" s="50" t="str">
        <x:v>088-909-256-040-282;;039-667-976-262-354;;135-327-207-395-856;;157-856-654-647-21X;;030-951-813-762-144;;119-346-035-088-465;;024-330-776-855-819</x:v>
      </x:c>
    </x:row>
    <x:row r="202">
      <x:c r="A202" s="50" t="str">
        <x:v>Merz Pharma GmbH &amp; Co. KGaA.csv</x:v>
      </x:c>
      <x:c r="B202" s="50" t="str">
        <x:v>Merz Pharma GmbH &amp; Co. KGaA</x:v>
      </x:c>
      <x:c r="C202" s="50" t="str">
        <x:v>Yes</x:v>
      </x:c>
      <x:c r="D202" s="50" t="str">
        <x:v>Applicant/owner alias matched</x:v>
      </x:c>
      <x:c r="E202" s="108" t="n">
        <x:v>69</x:v>
      </x:c>
      <x:c r="F202" s="50" t="str">
        <x:v>173-893-028-141-740</x:v>
      </x:c>
      <x:c r="G202" s="113" t="n">
        <x:v>40900</x:v>
      </x:c>
      <x:c r="H202" s="108" t="n">
        <x:v>2011</x:v>
      </x:c>
      <x:c r="I202" s="50" t="str">
        <x:v>US</x:v>
      </x:c>
      <x:c r="J202" s="50" t="str">
        <x:v>A1</x:v>
      </x:c>
      <x:c r="K202" s="50" t="str">
        <x:v>US 2014/0377248 A1</x:v>
      </x:c>
      <x:c r="L202" s="50" t="str">
        <x:v>MERZ PHARMA GMBH &amp; CO KGAA</x:v>
      </x:c>
      <x:c r="M202" s="50" t="str">
        <x:v>MERZ PHARMA GMBH &amp; CO. KGAA (2012-03-15)</x:v>
      </x:c>
      <x:c r="N202" s="50" t="str">
        <x:v>METHOD FOR THE MANUFACTURING OF DI-CHAIN PROTEINS FOR USE IN HUMANS</x:v>
      </x:c>
      <x:c r="O202" s="108" t="n">
        <x:v>3</x:v>
      </x:c>
      <x:c r="P202" s="108" t="n">
        <x:v>6</x:v>
      </x:c>
      <x:c r="Q202" s="50" t="str">
        <x:v>C12N9/52;;A61K38/00;;A61K38/4833;;A61K38/4893;;C12P21/06;;C12Y304/24069;;Y02A50/30;;C12N9/52;;A61K38/00;;A61K38/4833;;A61K38/4893;;C07K5/0823;;C07K2319/50;;C07K2319/55;;C12P21/06;;C12Y304/24069;;Y02A50/30</x:v>
      </x:c>
      <x:c r="R202" s="50" t="str">
        <x:v>C12N9/52;;A61K38/48</x:v>
      </x:c>
      <x:c r="S202" s="50" t="str">
        <x:v>DISCONTINUED</x:v>
      </x:c>
      <x:c r="T202" s="50" t="str">
        <x:v>https://lens.org/173-893-028-141-740</x:v>
      </x:c>
      <x:c r="U202" s="50" t="str">
        <x:v>059-332-386-610-364;;173-893-028-141-740;;197-878-379-739-598;;110-836-943-669-382;;125-618-758-930-787;;030-225-990-388-118</x:v>
      </x:c>
    </x:row>
    <x:row r="203">
      <x:c r="A203" s="50" t="str">
        <x:v>Merz Pharma GmbH &amp; Co. KGaA.csv</x:v>
      </x:c>
      <x:c r="B203" s="50" t="str">
        <x:v>Merz Pharma GmbH &amp; Co. KGaA</x:v>
      </x:c>
      <x:c r="C203" s="50" t="str">
        <x:v>Yes</x:v>
      </x:c>
      <x:c r="D203" s="50" t="str">
        <x:v>Applicant/owner alias matched</x:v>
      </x:c>
      <x:c r="E203" s="108" t="n">
        <x:v>70</x:v>
      </x:c>
      <x:c r="F203" s="50" t="str">
        <x:v>195-448-391-298-059</x:v>
      </x:c>
      <x:c r="G203" s="113" t="n">
        <x:v>40877</x:v>
      </x:c>
      <x:c r="H203" s="108" t="n">
        <x:v>2011</x:v>
      </x:c>
      <x:c r="I203" s="50" t="str">
        <x:v>US</x:v>
      </x:c>
      <x:c r="J203" s="50" t="str">
        <x:v>A1</x:v>
      </x:c>
      <x:c r="K203" s="50" t="str">
        <x:v>US 2014/0357726 A1</x:v>
      </x:c>
      <x:c r="L203" s="50" t="str">
        <x:v>MERZ PHARMA GMBH &amp; CO KGAA</x:v>
      </x:c>
      <x:c r="M203" s="50" t="str">
        <x:v>MERZ PHARMA GMBH &amp; CO. KGAA (2014-04-02)</x:v>
      </x:c>
      <x:c r="N203" s="50" t="str">
        <x:v>USE OF PEGYLATED ALCOHOLS FOR THE TREATMENT OF ACTINIC KERATOSIS</x:v>
      </x:c>
      <x:c r="O203" s="108" t="n">
        <x:v>0</x:v>
      </x:c>
      <x:c r="P203" s="108" t="n">
        <x:v>10</x:v>
      </x:c>
      <x:c r="Q203" s="50" t="str">
        <x:v>A61K31/08;;A61P17/00;;A61P17/12;;A61K31/08</x:v>
      </x:c>
      <x:c r="R203" s="50" t="str">
        <x:v>A61K31/08</x:v>
      </x:c>
      <x:c r="S203" s="50" t="str">
        <x:v>DISCONTINUED</x:v>
      </x:c>
      <x:c r="T203" s="50" t="str">
        <x:v>https://lens.org/195-448-391-298-059</x:v>
      </x:c>
      <x:c r="U203" s="50" t="str">
        <x:v>063-679-566-438-992;;158-762-485-585-925;;080-539-952-442-190;;009-320-484-721-189;;147-966-882-659-399;;195-448-391-298-059;;088-069-892-145-916;;094-328-620-279-137;;075-054-758-703-880;;170-402-656-830-40X</x:v>
      </x:c>
    </x:row>
    <x:row r="204">
      <x:c r="A204" s="50" t="str">
        <x:v>Merz Pharma GmbH &amp; Co. KGaA.csv</x:v>
      </x:c>
      <x:c r="B204" s="50" t="str">
        <x:v>Merz Pharma GmbH &amp; Co. KGaA</x:v>
      </x:c>
      <x:c r="C204" s="50" t="str">
        <x:v>Yes</x:v>
      </x:c>
      <x:c r="D204" s="50" t="str">
        <x:v>Applicant/owner alias matched</x:v>
      </x:c>
      <x:c r="E204" s="108" t="n">
        <x:v>71</x:v>
      </x:c>
      <x:c r="F204" s="50" t="str">
        <x:v>128-014-663-493-037</x:v>
      </x:c>
      <x:c r="G204" s="113" t="n">
        <x:v>40794</x:v>
      </x:c>
      <x:c r="H204" s="108" t="n">
        <x:v>2011</x:v>
      </x:c>
      <x:c r="I204" s="50" t="str">
        <x:v>US</x:v>
      </x:c>
      <x:c r="J204" s="50" t="str">
        <x:v>A1</x:v>
      </x:c>
      <x:c r="K204" s="50" t="str">
        <x:v>US 2014/0303246 A1</x:v>
      </x:c>
      <x:c r="L204" s="50" t="str">
        <x:v>KIEHM KEVIN;;POOTH RAINER;;ABTS HARRY FRANK;;MERZ PHARMA GMBH &amp; CO KGAA</x:v>
      </x:c>
      <x:c r="M204" s="50" t="str">
        <x:v>MERZ PHARMA GMBH &amp; CO. KGAA (2014-03-12)</x:v>
      </x:c>
      <x:c r="N204" s="50" t="str">
        <x:v>USE OF ADAMANTANE DERIVATIVES FOR THE TREATMENT OF ACTINIC KERATOSIS</x:v>
      </x:c>
      <x:c r="O204" s="108" t="n">
        <x:v>0</x:v>
      </x:c>
      <x:c r="P204" s="108" t="n">
        <x:v>6</x:v>
      </x:c>
      <x:c r="Q204" s="50" t="str">
        <x:v>A61K31/13;;A61K31/16;;A61P17/00;;A61P17/12;;A61K31/13;;A61K31/16;;A61K31/21</x:v>
      </x:c>
      <x:c r="R204" s="50" t="str">
        <x:v>A61K31/13;;A61K31/21</x:v>
      </x:c>
      <x:c r="S204" s="50" t="str">
        <x:v>DISCONTINUED</x:v>
      </x:c>
      <x:c r="T204" s="50" t="str">
        <x:v>https://lens.org/128-014-663-493-037</x:v>
      </x:c>
      <x:c r="U204" s="50" t="str">
        <x:v>122-248-714-267-501;;040-615-242-986-047;;087-900-969-570-497;;150-903-903-967-80X;;138-311-377-184-368;;128-014-663-493-037</x:v>
      </x:c>
    </x:row>
    <x:row r="205">
      <x:c r="A205" s="50" t="str">
        <x:v>Merz Pharma GmbH &amp; Co. KGaA.csv</x:v>
      </x:c>
      <x:c r="B205" s="50" t="str">
        <x:v>Merz Pharma GmbH &amp; Co. KGaA</x:v>
      </x:c>
      <x:c r="C205" s="50" t="str">
        <x:v>Yes</x:v>
      </x:c>
      <x:c r="D205" s="50" t="str">
        <x:v>Applicant/owner alias matched</x:v>
      </x:c>
      <x:c r="E205" s="108" t="n">
        <x:v>72</x:v>
      </x:c>
      <x:c r="F205" s="50" t="str">
        <x:v>039-864-353-655-349</x:v>
      </x:c>
      <x:c r="G205" s="113" t="n">
        <x:v>40596</x:v>
      </x:c>
      <x:c r="H205" s="108" t="n">
        <x:v>2011</x:v>
      </x:c>
      <x:c r="I205" s="50" t="str">
        <x:v>US</x:v>
      </x:c>
      <x:c r="J205" s="50" t="str">
        <x:v>A1</x:v>
      </x:c>
      <x:c r="K205" s="50" t="str">
        <x:v>US 2014/0178512 A1</x:v>
      </x:c>
      <x:c r="L205" s="50" t="str">
        <x:v>KIEHM KEVIN;;HAUPTMEIER BERNHARD;;BODERKE PETER;;MERZ PHARMA GMBH &amp; CO KGAA</x:v>
      </x:c>
      <x:c r="M205" s="50" t="str">
        <x:v>MERZ PHARMA GMBH &amp; CO. KGAA (2013-11-21)</x:v>
      </x:c>
      <x:c r="N205" s="50" t="str">
        <x:v>IN SITU FORMATION OF A FILLER</x:v>
      </x:c>
      <x:c r="O205" s="108" t="n">
        <x:v>1</x:v>
      </x:c>
      <x:c r="P205" s="108" t="n">
        <x:v>4</x:v>
      </x:c>
      <x:c r="Q205" s="50" t="str">
        <x:v>A61L27/20;;A61L31/042;;A61L27/20;;A61L31/042</x:v>
      </x:c>
      <x:c r="R205" s="50" t="str">
        <x:v>A61L27/20</x:v>
      </x:c>
      <x:c r="S205" s="50" t="str">
        <x:v>DISCONTINUED</x:v>
      </x:c>
      <x:c r="T205" s="50" t="str">
        <x:v>https://lens.org/039-864-353-655-349</x:v>
      </x:c>
      <x:c r="U205" s="50" t="str">
        <x:v>096-473-122-488-837;;039-864-353-655-349;;159-734-283-589-096;;039-470-277-686-642</x:v>
      </x:c>
    </x:row>
    <x:row r="206">
      <x:c r="A206" s="50" t="str">
        <x:v>Merz Pharma GmbH &amp; Co. KGaA.csv</x:v>
      </x:c>
      <x:c r="B206" s="50" t="str">
        <x:v>Merz Pharma GmbH &amp; Co. KGaA</x:v>
      </x:c>
      <x:c r="C206" s="50" t="str">
        <x:v>Yes</x:v>
      </x:c>
      <x:c r="D206" s="50" t="str">
        <x:v>Applicant/owner alias matched</x:v>
      </x:c>
      <x:c r="E206" s="108" t="n">
        <x:v>73</x:v>
      </x:c>
      <x:c r="F206" s="50" t="str">
        <x:v>135-953-417-881-252</x:v>
      </x:c>
      <x:c r="G206" s="113" t="n">
        <x:v>40603</x:v>
      </x:c>
      <x:c r="H206" s="108" t="n">
        <x:v>2011</x:v>
      </x:c>
      <x:c r="I206" s="50" t="str">
        <x:v>US</x:v>
      </x:c>
      <x:c r="J206" s="50" t="str">
        <x:v>A1</x:v>
      </x:c>
      <x:c r="K206" s="50" t="str">
        <x:v>US 2013/0331332 A1</x:v>
      </x:c>
      <x:c r="L206" s="50" t="str">
        <x:v>BARG HEIKO;;POOTH RAINER;;MERZ PHARMA GMBH &amp; CO KGAA</x:v>
      </x:c>
      <x:c r="M206" s="50" t="str">
        <x:v>MERZ PHARMA GMBH &amp; CO. KGAA (2013-07-25)</x:v>
      </x:c>
      <x:c r="N206" s="50" t="str">
        <x:v>COMPOSITION COMPRISING PEROXISOME PROLIFERATOR-ACTIVATED RECEPTOR-GAMMA</x:v>
      </x:c>
      <x:c r="O206" s="108" t="n">
        <x:v>6</x:v>
      </x:c>
      <x:c r="P206" s="108" t="n">
        <x:v>12</x:v>
      </x:c>
      <x:c r="Q206" s="50" t="str">
        <x:v>A61K8/64;;A61K2800/78;;A61K2800/86;;A61K2800/91;;A61P17/00;;A61P17/02;;A61P29/00;;A61P43/00;;A61Q19/06;;A61Q19/08;;C07K14/70567;;A61K8/66;;A61K8/02;;A61Q19/06;;A61Q19/08;;C07K14/705;;A61K8/64;;A61K2800/78;;A61K2800/86;;A61K2800/91;;A61Q19/00;;A61Q19/06;;A61Q19/08;;C07K14/70567</x:v>
      </x:c>
      <x:c r="R206" s="50" t="str">
        <x:v>A61K8/64;;A61Q19/00;;A61Q19/08</x:v>
      </x:c>
      <x:c r="S206" s="50" t="str">
        <x:v>DISCONTINUED</x:v>
      </x:c>
      <x:c r="T206" s="50" t="str">
        <x:v>https://lens.org/135-953-417-881-252</x:v>
      </x:c>
      <x:c r="U206" s="50" t="str">
        <x:v>007-407-803-221-632;;000-775-984-202-549;;150-891-560-849-311;;135-953-417-881-252;;145-894-022-562-295;;140-430-953-616-207;;179-278-339-538-132;;004-443-116-243-169;;016-638-027-990-926;;135-425-907-395-848;;045-467-210-755-316;;069-698-475-564-784</x:v>
      </x:c>
    </x:row>
    <x:row r="207">
      <x:c r="A207" s="50" t="str">
        <x:v>Merz Pharma GmbH &amp; Co. KGaA.csv</x:v>
      </x:c>
      <x:c r="B207" s="50" t="str">
        <x:v>Merz Pharma GmbH &amp; Co. KGaA</x:v>
      </x:c>
      <x:c r="C207" s="50" t="str">
        <x:v>Yes</x:v>
      </x:c>
      <x:c r="D207" s="50" t="str">
        <x:v>Applicant/owner alias matched</x:v>
      </x:c>
      <x:c r="E207" s="108" t="n">
        <x:v>74</x:v>
      </x:c>
      <x:c r="F207" s="50" t="str">
        <x:v>134-736-097-765-238</x:v>
      </x:c>
      <x:c r="G207" s="113" t="n">
        <x:v>40563</x:v>
      </x:c>
      <x:c r="H207" s="108" t="n">
        <x:v>2011</x:v>
      </x:c>
      <x:c r="I207" s="50" t="str">
        <x:v>US</x:v>
      </x:c>
      <x:c r="J207" s="50" t="str">
        <x:v>A1</x:v>
      </x:c>
      <x:c r="K207" s="50" t="str">
        <x:v>US 2013/0296427 A1</x:v>
      </x:c>
      <x:c r="L207" s="50" t="str">
        <x:v>ALTHAUS MICHAEL;;ELLERS-LENZ BARBARA;;MERZ PHARMA GMBH &amp; CO KGAA</x:v>
      </x:c>
      <x:c r="M207" s="50" t="str">
        <x:v>MERZ PHARMA GMBH &amp; CO. KGAA (2011-09-29)</x:v>
      </x:c>
      <x:c r="N207" s="50" t="str">
        <x:v>NERAMEXANE FOR THE TREATMENT OR PREVENTION OF TINNITUS RELATED WITH STRESS OR ACUTE HEARING LOSS</x:v>
      </x:c>
      <x:c r="O207" s="108" t="n">
        <x:v>1</x:v>
      </x:c>
      <x:c r="P207" s="108" t="n">
        <x:v>5</x:v>
      </x:c>
      <x:c r="Q207" s="50" t="str">
        <x:v>A61K31/13;;A61P27/16;;A61K31/13</x:v>
      </x:c>
      <x:c r="R207" s="50" t="str">
        <x:v>A61K31/13</x:v>
      </x:c>
      <x:c r="S207" s="50" t="str">
        <x:v>DISCONTINUED</x:v>
      </x:c>
      <x:c r="T207" s="50" t="str">
        <x:v>https://lens.org/134-736-097-765-238</x:v>
      </x:c>
      <x:c r="U207" s="50" t="str">
        <x:v>047-968-473-298-282;;134-736-097-765-238;;138-193-178-272-563;;157-572-934-125-446;;100-065-156-113-080</x:v>
      </x:c>
    </x:row>
    <x:row r="208">
      <x:c r="A208" s="50" t="str">
        <x:v>Recordati Industria Chimica e Farmaceutica SpA.csv</x:v>
      </x:c>
      <x:c r="B208" s="50" t="str">
        <x:v>Recordati Industria Chimica e Farmaceutica SpA</x:v>
      </x:c>
      <x:c r="C208" s="50" t="str">
        <x:v>Yes</x:v>
      </x:c>
      <x:c r="D208" s="50" t="str">
        <x:v>Applicant/owner alias matched</x:v>
      </x:c>
      <x:c r="E208" s="108" t="n">
        <x:v>2</x:v>
      </x:c>
      <x:c r="F208" s="50" t="str">
        <x:v>187-359-560-111-968</x:v>
      </x:c>
      <x:c r="G208" s="113" t="n">
        <x:v>43293</x:v>
      </x:c>
      <x:c r="H208" s="108" t="n">
        <x:v>2018</x:v>
      </x:c>
      <x:c r="I208" s="50" t="str">
        <x:v>US</x:v>
      </x:c>
      <x:c r="J208" s="50" t="str">
        <x:v>B2</x:v>
      </x:c>
      <x:c r="K208" s="50" t="str">
        <x:v>US 11999732 B2</x:v>
      </x:c>
      <x:c r="L208" s="50" t="str">
        <x:v>RECORDATI IND CHIMICA E FARMACEUTICA SPA</x:v>
      </x:c>
      <x:c r="M208" s="50" t="str">
        <x:v>RECORDATI INDUSTRIA CHIMICA E FARMACEUTICA SPA (2021-01-12)</x:v>
      </x:c>
      <x:c r="N208" s="50" t="str">
        <x:v>P2X3 receptor antagonists</x:v>
      </x:c>
      <x:c r="O208" s="108" t="n">
        <x:v>0</x:v>
      </x:c>
      <x:c r="P208" s="108" t="n">
        <x:v>23</x:v>
      </x:c>
      <x:c r="Q208" s="50" t="str">
        <x:v>C07D471/14;;A61P25/04;;C07D487/14;;C07D491/22;;C07D519/00;;C07D471/14;;A61K31/4985;;A61K31/5025;;A61K31/519;;C07D487/14;;C07D471/14;;C07D487/14;;C07D491/22;;C07D519/00;;C07D471/14;;A61K31/519;;A61K31/5377;;A61P25/04;;C07D487/14;;C07D491/107;;C07D471/14;;C07D487/14;;C07D491/22;;C07D519/00</x:v>
      </x:c>
      <x:c r="R208" s="50" t="str">
        <x:v>C07D471/14;;A61K31/519;;C07D487/14;;C07D491/22;;C07D519/00</x:v>
      </x:c>
      <x:c r="S208" s="50" t="str">
        <x:v>ACTIVE</x:v>
      </x:c>
      <x:c r="T208" s="50" t="str">
        <x:v>https://lens.org/187-359-560-111-968</x:v>
      </x:c>
      <x:c r="U208" s="50" t="str">
        <x:v>015-231-215-152-240;;199-029-325-596-671;;096-884-227-500-376;;005-049-265-506-015;;146-565-867-359-706;;040-224-440-539-530;;138-110-048-810-128;;007-199-257-605-933;;132-853-222-760-728;;094-199-819-052-847;;083-271-111-084-768;;113-750-053-257-687;;077-248-913-969-266;;181-546-028-258-758;;024-997-427-944-122;;092-465-159-501-745;;159-845-585-565-446;;018-438-732-713-920;;097-838-063-547-563;;190-422-565-723-119;;052-129-241-701-128;;187-359-560-111-968;;184-557-379-472-775</x:v>
      </x:c>
    </x:row>
    <x:row r="209">
      <x:c r="A209" s="50" t="str">
        <x:v>Recordati Industria Chimica e Farmaceutica SpA.csv</x:v>
      </x:c>
      <x:c r="B209" s="50" t="str">
        <x:v>Recordati Industria Chimica e Farmaceutica SpA</x:v>
      </x:c>
      <x:c r="C209" s="50" t="str">
        <x:v>Yes</x:v>
      </x:c>
      <x:c r="D209" s="50" t="str">
        <x:v>Applicant/owner alias matched</x:v>
      </x:c>
      <x:c r="E209" s="108" t="n">
        <x:v>3</x:v>
      </x:c>
      <x:c r="F209" s="50" t="str">
        <x:v>141-119-345-280-716</x:v>
      </x:c>
      <x:c r="G209" s="113" t="n">
        <x:v>44557</x:v>
      </x:c>
      <x:c r="H209" s="108" t="n">
        <x:v>2021</x:v>
      </x:c>
      <x:c r="I209" s="50" t="str">
        <x:v>US</x:v>
      </x:c>
      <x:c r="J209" s="50" t="str">
        <x:v>A1</x:v>
      </x:c>
      <x:c r="K209" s="50" t="str">
        <x:v>US 2023/0202975 A1</x:v>
      </x:c>
      <x:c r="L209" s="50" t="str">
        <x:v>RECORDATI IND CHIMICA E FARMACEUTICA S P A</x:v>
      </x:c>
      <x:c r="M209" s="50" t="str">
        <x:v>RECORDATI INDUSTRIA CHIMICA E FARMACEUTICA S.P.A (2022-11-21)</x:v>
      </x:c>
      <x:c r="N209" s="50" t="str">
        <x:v>PROCESS FOR THE PREPARATION OF CYSTEAMINE BITARTRATE AND PRODUCT SO OBTAINED</x:v>
      </x:c>
      <x:c r="O209" s="108" t="n">
        <x:v>0</x:v>
      </x:c>
      <x:c r="P209" s="108" t="n">
        <x:v>6</x:v>
      </x:c>
      <x:c r="Q209" s="50" t="str">
        <x:v>C07C319/28;;C07D277/04;;C07C319/06;;C07C51/43;;C07B2200/13;;C07C59/255;;C07C319/06;;C07C323/25</x:v>
      </x:c>
      <x:c r="R209" s="50" t="str">
        <x:v>C07C319/06;;C07C59/255;;C07C323/25</x:v>
      </x:c>
      <x:c r="S209" s="50" t="str">
        <x:v>PENDING</x:v>
      </x:c>
      <x:c r="T209" s="50" t="str">
        <x:v>https://lens.org/141-119-345-280-716</x:v>
      </x:c>
      <x:c r="U209" s="50" t="str">
        <x:v>199-230-697-193-253;;156-375-377-833-060;;059-940-649-121-44X;;075-110-099-382-609;;141-119-345-280-716;;107-241-159-434-300</x:v>
      </x:c>
    </x:row>
    <x:row r="210">
      <x:c r="A210" s="50" t="str">
        <x:v>Recordati Industria Chimica e Farmaceutica SpA.csv</x:v>
      </x:c>
      <x:c r="B210" s="50" t="str">
        <x:v>Recordati Industria Chimica e Farmaceutica SpA</x:v>
      </x:c>
      <x:c r="C210" s="50" t="str">
        <x:v>Yes</x:v>
      </x:c>
      <x:c r="D210" s="50" t="str">
        <x:v>Applicant/owner alias matched</x:v>
      </x:c>
      <x:c r="E210" s="108" t="n">
        <x:v>4</x:v>
      </x:c>
      <x:c r="F210" s="50" t="str">
        <x:v>162-406-754-102-068</x:v>
      </x:c>
      <x:c r="G210" s="113" t="n">
        <x:v>43242</x:v>
      </x:c>
      <x:c r="H210" s="108" t="n">
        <x:v>2018</x:v>
      </x:c>
      <x:c r="I210" s="50" t="str">
        <x:v>US</x:v>
      </x:c>
      <x:c r="J210" s="50" t="str">
        <x:v>B2</x:v>
      </x:c>
      <x:c r="K210" s="50" t="str">
        <x:v>US 11602509 B2</x:v>
      </x:c>
      <x:c r="L210" s="50" t="str">
        <x:v>RECORDATI IND CHIMICA E FARMACEUTICA SPA</x:v>
      </x:c>
      <x:c r="M210" s="50" t="str">
        <x:v>RECORDATI INDUSTRIA CHIMICA E FARMACEUTICA SPA (2020-10-20)</x:v>
      </x:c>
      <x:c r="N210" s="50" t="str">
        <x:v>Salt of cysteamine for the preparation of highly respirable particles</x:v>
      </x:c>
      <x:c r="O210" s="108" t="n">
        <x:v>0</x:v>
      </x:c>
      <x:c r="P210" s="108" t="n">
        <x:v>30</x:v>
      </x:c>
      <x:c r="Q210" s="50" t="str">
        <x:v>A61K9/0075;;A61K9/1617;;A61K9/167;;A61K9/1694;;A61K31/145;;A61K31/728;;A61P11/12;;A61K9/0075;;A61K9/1617;;A61K9/167;;A61K9/1694;;A61K31/145;;A61K31/728;;A61K2300/00;;A61P11/12;;A61K9/1652;;A61K9/0075;;A61K9/1617;;A61K31/145;;A61P11/00;;A61P11/12;;A61K31/145;;A61K9/0075;;A61K9/1652</x:v>
      </x:c>
      <x:c r="R210" s="50" t="str">
        <x:v>A61K31/145;;A61K9/00;;A61K9/16</x:v>
      </x:c>
      <x:c r="S210" s="50" t="str">
        <x:v>ACTIVE</x:v>
      </x:c>
      <x:c r="T210" s="50" t="str">
        <x:v>https://lens.org/162-406-754-102-068</x:v>
      </x:c>
      <x:c r="U210" s="50" t="str">
        <x:v>069-810-455-774-183;;055-015-626-399-330;;191-945-198-669-93X;;025-745-186-330-116;;118-102-915-588-866;;117-971-467-136-249;;159-384-539-648-92X;;162-406-754-102-068;;108-985-044-739-540;;195-534-151-499-223;;110-210-900-081-170;;180-883-161-987-758;;063-544-816-268-714;;012-565-922-553-220;;021-675-760-573-854;;084-318-261-523-262;;180-794-030-842-650;;193-069-245-086-776;;176-276-551-174-542;;038-128-396-938-945;;010-608-026-349-98X;;064-090-425-832-763;;092-864-867-088-902;;000-935-156-057-657;;190-344-216-717-596;;067-085-346-694-262;;106-378-182-095-926;;117-164-327-064-879;;103-646-928-483-87X;;158-138-298-913-517</x:v>
      </x:c>
    </x:row>
    <x:row r="211">
      <x:c r="A211" s="50" t="str">
        <x:v>Recordati Industria Chimica e Farmaceutica SpA.csv</x:v>
      </x:c>
      <x:c r="B211" s="50" t="str">
        <x:v>Recordati Industria Chimica e Farmaceutica SpA</x:v>
      </x:c>
      <x:c r="C211" s="50" t="str">
        <x:v>Yes</x:v>
      </x:c>
      <x:c r="D211" s="50" t="str">
        <x:v>Applicant/owner alias matched</x:v>
      </x:c>
      <x:c r="E211" s="108" t="n">
        <x:v>5</x:v>
      </x:c>
      <x:c r="F211" s="50" t="str">
        <x:v>100-261-558-833-353</x:v>
      </x:c>
      <x:c r="G211" s="113" t="n">
        <x:v>42915</x:v>
      </x:c>
      <x:c r="H211" s="108" t="n">
        <x:v>2017</x:v>
      </x:c>
      <x:c r="I211" s="50" t="str">
        <x:v>US</x:v>
      </x:c>
      <x:c r="J211" s="50" t="str">
        <x:v>B2</x:v>
      </x:c>
      <x:c r="K211" s="50" t="str">
        <x:v>US 11440922 B2</x:v>
      </x:c>
      <x:c r="L211" s="50" t="str">
        <x:v>RECORDATI IND CHIMICA E FARMACEUTICA S P A;;RECORDATI IND CHIMICA E FARMACENTICA S P A</x:v>
      </x:c>
      <x:c r="M211" s="50" t="str">
        <x:v>RECORDATI INDUSTRIA CHIMICA E FARMACEUTICA S.P.A (2019-10-03)</x:v>
      </x:c>
      <x:c r="N211" s="50" t="str">
        <x:v>Heterocyclylmethylidene derivatives and their use as modulators of mGluR5 receptors</x:v>
      </x:c>
      <x:c r="O211" s="108" t="n">
        <x:v>0</x:v>
      </x:c>
      <x:c r="P211" s="108" t="n">
        <x:v>22</x:v>
      </x:c>
      <x:c r="Q211" s="50" t="str">
        <x:v>C07D401/06;;A61P13/02;;C07D207/20;;C07D211/70;;C07D295/195;;C07D401/10;;C07D401/12;;C07D401/14;;C07D403/06;;C07D405/06;;C07D407/10;;C07D413/12;;C07D487/04;;C07D498/04;;C07D401/06;;A61P13/02;;C07D207/20;;C07D211/70;;C07D295/195;;C07D401/10;;C07D401/12;;C07D401/14;;C07D403/06;;C07D405/06;;C07D407/10;;C07D413/12;;C07D487/04;;C07D498/04;;C07D401/06;;A61K31/445;;A61K31/454;;A61K31/4545;;A61P25/00;;C07D207/20;;C07D211/70;;C07D295/195;;C07D401/10;;C07D401/12;;C07D401/14;;C07D403/06;;C07D405/06;;C07D407/10;;C07D413/12;;C07D487/04;;C07D498/04;;C07D498/04;;A61P25/28;;C07D207/20;;C07D211/70;;C07D401/06;;C07D401/14;;C07D405/06;;C07D405/12;;C07D405/14;;C07D413/12;;C07D471/04;;C07D471/08;;C07D487/04</x:v>
      </x:c>
      <x:c r="R211" s="50" t="str">
        <x:v>C07D211/70;;A61K31/445;;A61P25/28;;C07D207/20;;C07D401/06;;C07D401/14;;C07D405/06;;C07D405/12;;C07D405/14;;C07D413/12;;C07D471/04;;C07D471/08;;C07D487/04;;C07D498/04</x:v>
      </x:c>
      <x:c r="S211" s="50" t="str">
        <x:v>ACTIVE</x:v>
      </x:c>
      <x:c r="T211" s="50" t="str">
        <x:v>https://lens.org/100-261-558-833-353</x:v>
      </x:c>
      <x:c r="U211" s="50" t="str">
        <x:v>194-964-717-230-594;;048-048-706-162-824;;037-574-856-928-304;;172-821-503-540-427;;065-677-365-704-805;;125-239-727-441-892;;027-393-872-021-23X;;100-261-558-833-353;;044-953-795-980-97X;;034-131-076-253-711;;138-845-472-414-455;;066-366-876-820-523;;166-063-696-166-525;;017-598-664-295-11X;;136-588-389-024-643;;110-417-413-135-424;;070-470-381-169-024;;104-587-482-162-017;;173-126-798-044-341;;198-982-019-318-032;;038-572-085-891-140;;000-161-365-730-75X</x:v>
      </x:c>
    </x:row>
    <x:row r="212">
      <x:c r="A212" s="50" t="str">
        <x:v>Recordati Industria Chimica e Farmaceutica SpA.csv</x:v>
      </x:c>
      <x:c r="B212" s="50" t="str">
        <x:v>Recordati Industria Chimica e Farmaceutica SpA</x:v>
      </x:c>
      <x:c r="C212" s="50" t="str">
        <x:v>Yes</x:v>
      </x:c>
      <x:c r="D212" s="50" t="str">
        <x:v>Applicant/owner alias matched</x:v>
      </x:c>
      <x:c r="E212" s="108" t="n">
        <x:v>6</x:v>
      </x:c>
      <x:c r="F212" s="50" t="str">
        <x:v>030-416-680-578-823</x:v>
      </x:c>
      <x:c r="G212" s="113" t="n">
        <x:v>42447</x:v>
      </x:c>
      <x:c r="H212" s="108" t="n">
        <x:v>2016</x:v>
      </x:c>
      <x:c r="I212" s="50" t="str">
        <x:v>US</x:v>
      </x:c>
      <x:c r="J212" s="50" t="str">
        <x:v>B2</x:v>
      </x:c>
      <x:c r="K212" s="50" t="str">
        <x:v>US 11135173 B2</x:v>
      </x:c>
      <x:c r="L212" s="50" t="str">
        <x:v>RECORDATI IND CHIMICA E FARMACEUTICA S P A</x:v>
      </x:c>
      <x:c r="M212" s="50" t="str">
        <x:v>RECORDATI INDUSTRIA CHIMICA E FARMACEUTICA S.P.A (2018-09-10)</x:v>
      </x:c>
      <x:c r="N212" s="50" t="str">
        <x:v>Prolonged release pharmaceutical composition comprising cysteamine or salt thereof</x:v>
      </x:c>
      <x:c r="O212" s="108" t="n">
        <x:v>0</x:v>
      </x:c>
      <x:c r="P212" s="108" t="n">
        <x:v>21</x:v>
      </x:c>
      <x:c r="Q212" s="50" t="str">
        <x:v>A61K9/5026;;A61K9/5015;;A61K9/5042;;A61K31/145;;A61P13/12;;A61P25/14;;A61P25/28;;A61P33/06;;A61P35/00;;A61P39/02;;A61P43/00;;Y02A50/30;;A61K9/5026;;A61K9/5015;;A61K9/5042;;A61K31/145;;A61P13/12;;A61P25/14;;A61P25/28;;A61P33/06;;A61P35/00;;A61P39/02;;A61P43/00;;A61K9/5026;;A61K9/5015;;A61K9/5042;;A61K31/145;;A61K9/5026;;A61K9/5015;;A61K9/5042;;A61K31/145</x:v>
      </x:c>
      <x:c r="R212" s="50" t="str">
        <x:v>A61K9/50;;A61K31/145</x:v>
      </x:c>
      <x:c r="S212" s="50" t="str">
        <x:v>ACTIVE</x:v>
      </x:c>
      <x:c r="T212" s="50" t="str">
        <x:v>https://lens.org/030-416-680-578-823</x:v>
      </x:c>
      <x:c r="U212" s="50" t="str">
        <x:v>109-645-661-537-640;;158-135-981-393-938;;056-302-571-575-728;;191-579-605-935-506;;019-042-991-534-762;;030-416-680-578-823;;090-453-487-266-333;;074-713-380-167-229;;004-202-655-150-407;;072-955-213-869-257;;132-152-459-598-034;;079-118-803-845-905;;012-894-319-090-96X;;110-157-701-184-222;;031-828-671-481-955;;084-157-705-959-127;;006-704-468-048-637;;140-430-186-434-161;;016-364-529-490-299;;048-961-798-163-700;;035-391-055-836-640</x:v>
      </x:c>
    </x:row>
    <x:row r="213">
      <x:c r="A213" s="50" t="str">
        <x:v>Recordati Industria Chimica e Farmaceutica SpA.csv</x:v>
      </x:c>
      <x:c r="B213" s="50" t="str">
        <x:v>Recordati Industria Chimica e Farmaceutica SpA</x:v>
      </x:c>
      <x:c r="C213" s="50" t="str">
        <x:v>Yes</x:v>
      </x:c>
      <x:c r="D213" s="50" t="str">
        <x:v>Applicant/owner alias matched</x:v>
      </x:c>
      <x:c r="E213" s="108" t="n">
        <x:v>7</x:v>
      </x:c>
      <x:c r="F213" s="50" t="str">
        <x:v>024-416-664-163-065</x:v>
      </x:c>
      <x:c r="G213" s="113" t="n">
        <x:v>42696</x:v>
      </x:c>
      <x:c r="H213" s="108" t="n">
        <x:v>2016</x:v>
      </x:c>
      <x:c r="I213" s="50" t="str">
        <x:v>US</x:v>
      </x:c>
      <x:c r="J213" s="50" t="str">
        <x:v>B2</x:v>
      </x:c>
      <x:c r="K213" s="50" t="str">
        <x:v>US 11103474 B2</x:v>
      </x:c>
      <x:c r="L213" s="50" t="str">
        <x:v>RECORDATI IND CHIMICA E FARMACEUTICA S P A</x:v>
      </x:c>
      <x:c r="M213" s="50" t="str">
        <x:v>RECORDATI INDUSTRIA CHIMICA E FARMACEUTICA S.P.A (2019-04-09)</x:v>
      </x:c>
      <x:c r="N213" s="50" t="str">
        <x:v>Pharmaceutical parenteral formulation containing carglumic acid</x:v>
      </x:c>
      <x:c r="O213" s="108" t="n">
        <x:v>0</x:v>
      </x:c>
      <x:c r="P213" s="108" t="n">
        <x:v>30</x:v>
      </x:c>
      <x:c r="Q213" s="50" t="str">
        <x:v>A61K9/0019;;A61K9/08;;A61K9/19;;A61K31/198;;A61K47/18;;A61K47/26;;A61P3/00;;A61P5/00;;A61P7/00;;A61K9/0019;;A61K9/08;;A61K9/19;;A61K31/198;;A61K47/18;;A61K47/26;;A61P3/00;;A61P5/00;;A61P7/00;;A61K9/19;;A61K9/0019;;A61K9/08;;A61K31/198;;A61K47/18;;A61K47/26;;A61P3/00;;A61P5/00;;A61K31/198;;A61K9/0019;;A61K9/08;;A61K9/19;;A61K47/18;;A61K47/26</x:v>
      </x:c>
      <x:c r="R213" s="50" t="str">
        <x:v>A61K31/198;;A61K9/00;;A61K9/08;;A61K9/19;;A61K47/18;;A61K47/26</x:v>
      </x:c>
      <x:c r="S213" s="50" t="str">
        <x:v>ACTIVE</x:v>
      </x:c>
      <x:c r="T213" s="50" t="str">
        <x:v>https://lens.org/024-416-664-163-065</x:v>
      </x:c>
      <x:c r="U213" s="50" t="str">
        <x:v>155-093-309-529-217;;161-727-701-398-791;;020-676-900-201-971;;059-353-989-829-675;;039-298-025-683-099;;019-946-525-252-567;;028-528-223-379-508;;084-701-161-780-036;;169-265-385-656-687;;024-274-197-889-703;;171-186-952-758-847;;024-416-664-163-065;;011-858-916-667-128;;083-965-121-394-31X;;017-214-493-844-085;;108-860-431-042-728;;187-630-587-646-431;;026-983-773-104-375;;062-176-287-335-906;;002-183-012-521-995;;161-044-919-034-509;;173-642-532-148-232;;183-614-817-872-43X;;112-138-557-200-089;;001-637-298-806-802;;198-545-200-648-591;;141-565-551-504-856;;147-676-020-407-029;;109-804-442-793-914;;050-725-355-515-911</x:v>
      </x:c>
    </x:row>
    <x:row r="214">
      <x:c r="A214" s="50" t="str">
        <x:v>Recordati Industria Chimica e Farmaceutica SpA.csv</x:v>
      </x:c>
      <x:c r="B214" s="50" t="str">
        <x:v>Recordati Industria Chimica e Farmaceutica SpA</x:v>
      </x:c>
      <x:c r="C214" s="50" t="str">
        <x:v>Yes</x:v>
      </x:c>
      <x:c r="D214" s="50" t="str">
        <x:v>Applicant/owner alias matched</x:v>
      </x:c>
      <x:c r="E214" s="108" t="n">
        <x:v>8</x:v>
      </x:c>
      <x:c r="F214" s="50" t="str">
        <x:v>041-604-769-625-769</x:v>
      </x:c>
      <x:c r="G214" s="113" t="n">
        <x:v>42654</x:v>
      </x:c>
      <x:c r="H214" s="108" t="n">
        <x:v>2016</x:v>
      </x:c>
      <x:c r="I214" s="50" t="str">
        <x:v>US</x:v>
      </x:c>
      <x:c r="J214" s="50" t="str">
        <x:v>B2</x:v>
      </x:c>
      <x:c r="K214" s="50" t="str">
        <x:v>US 10813888 B2</x:v>
      </x:c>
      <x:c r="L214" s="50" t="str">
        <x:v>RECORDATI IND CHIMICA E FARMACEUTICA SPA</x:v>
      </x:c>
      <x:c r="M214" s="50" t="str">
        <x:v>RECORDATI INDUSTRIA CHIMICA E FARMACEUTICA SPA (2019-02-21)</x:v>
      </x:c>
      <x:c r="N214" s="50" t="str">
        <x:v>Formulations of cysteamine and cysteamine derivatives</x:v>
      </x:c>
      <x:c r="O214" s="108" t="n">
        <x:v>0</x:v>
      </x:c>
      <x:c r="P214" s="108" t="n">
        <x:v>22</x:v>
      </x:c>
      <x:c r="Q214" s="50" t="str">
        <x:v>A61K9/5084;;A61K9/0095;;A61K9/1617;;A61K9/167;;A61K31/145;;A61K31/7024;;A61P25/28;;A61K9/1617;;A61K9/0095;;A61K9/167;;A61K9/5084;;A61K31/145;;A61K31/7024;;A61K2300/00;;A61P25/28;;A61K9/1617;;A61K9/0095;;A61K9/167;;A61K9/5084;;A61K31/145;;A61K31/7024;;A61K2300/00;;A61P25/28;;A61K9/5084;;A61K9/0095;;A61K9/1617;;A61K9/167;;A61K31/145;;A61K31/7024;;A61P25/28</x:v>
      </x:c>
      <x:c r="R214" s="50" t="str">
        <x:v>A61K9/50;;A61K9/00;;A61K9/16;;A61K31/145;;A61K31/7024;;A61P25/28</x:v>
      </x:c>
      <x:c r="S214" s="50" t="str">
        <x:v>ACTIVE</x:v>
      </x:c>
      <x:c r="T214" s="50" t="str">
        <x:v>https://lens.org/041-604-769-625-769</x:v>
      </x:c>
      <x:c r="U214" s="50" t="str">
        <x:v>034-118-509-634-151;;090-875-884-694-112;;004-924-176-516-170;;029-326-080-491-64X;;058-789-084-362-450;;057-912-268-254-424;;197-887-755-105-770;;130-335-939-945-815;;102-870-327-473-166;;156-453-102-384-148;;011-595-126-675-471;;016-840-742-801-222;;080-573-303-088-063;;034-840-657-224-507;;112-437-331-640-823;;062-794-062-810-962;;097-790-234-100-900;;116-643-444-153-303;;116-975-145-017-804;;041-604-769-625-769;;149-977-907-230-043;;144-322-686-726-918</x:v>
      </x:c>
    </x:row>
    <x:row r="215">
      <x:c r="A215" s="50" t="str">
        <x:v>Roche Holding AG.csv</x:v>
      </x:c>
      <x:c r="B215" s="50" t="str">
        <x:v>Roche Holding AG</x:v>
      </x:c>
      <x:c r="C215" s="50" t="str">
        <x:v>Yes</x:v>
      </x:c>
      <x:c r="D215" s="50" t="str">
        <x:v>Applicant/owner alias matched</x:v>
      </x:c>
      <x:c r="E215" s="108" t="n">
        <x:v>2</x:v>
      </x:c>
      <x:c r="F215" s="50" t="str">
        <x:v>087-584-928-852-20X</x:v>
      </x:c>
      <x:c r="G215" s="113" t="n">
        <x:v>45379</x:v>
      </x:c>
      <x:c r="H215" s="108" t="n">
        <x:v>2024</x:v>
      </x:c>
      <x:c r="I215" s="50" t="str">
        <x:v>US</x:v>
      </x:c>
      <x:c r="J215" s="50" t="str">
        <x:v>A1</x:v>
      </x:c>
      <x:c r="K215" s="50" t="str">
        <x:v>US 2025/0304132 A1</x:v>
      </x:c>
      <x:c r="L215" s="50" t="str">
        <x:v>ROCHE DIAGNOSTICS INT AG</x:v>
      </x:c>
      <x:c r="M215" s="50" t="str">
        <x:v>ROCHE DIAGNOSTICS INTERNATIONAL AG (2024-06-10)</x:v>
      </x:c>
      <x:c r="N215" s="50" t="str">
        <x:v>ROLLER-BASED HEIGHT ADJUSTMENT SYSTEM FOR LEVELLING INSTRUMENTS</x:v>
      </x:c>
      <x:c r="O215" s="108" t="n">
        <x:v>0</x:v>
      </x:c>
      <x:c r="P215" s="108" t="n">
        <x:v>4</x:v>
      </x:c>
      <x:c r="Q215" s="50" t="str">
        <x:v>F16M11/42;;B60B33/0039;;B60B33/0049;;B60B33/06;;B62B3/02;;B62B2206/06;;B62B2301/05;;F16M11/18;;F16M11/24;;F16M11/42;;B62B3/04;;B66F3/08</x:v>
      </x:c>
      <x:c r="R215" s="50" t="str">
        <x:v>B62B3/04;;B66F3/08</x:v>
      </x:c>
      <x:c r="S215" s="50" t="str">
        <x:v>PENDING</x:v>
      </x:c>
      <x:c r="T215" s="50" t="str">
        <x:v>https://lens.org/087-584-928-852-20X</x:v>
      </x:c>
      <x:c r="U215" s="50" t="str">
        <x:v>186-489-785-493-046;;045-953-073-015-189;;087-584-928-852-20X;;118-159-652-678-583</x:v>
      </x:c>
    </x:row>
    <x:row r="216">
      <x:c r="A216" s="50" t="str">
        <x:v>Roche Holding AG.csv</x:v>
      </x:c>
      <x:c r="B216" s="50" t="str">
        <x:v>Roche Holding AG</x:v>
      </x:c>
      <x:c r="C216" s="50" t="str">
        <x:v>Yes</x:v>
      </x:c>
      <x:c r="D216" s="50" t="str">
        <x:v>Applicant/owner alias matched</x:v>
      </x:c>
      <x:c r="E216" s="108" t="n">
        <x:v>3</x:v>
      </x:c>
      <x:c r="F216" s="50" t="str">
        <x:v>114-957-521-688-248</x:v>
      </x:c>
      <x:c r="G216" s="113" t="n">
        <x:v>45358</x:v>
      </x:c>
      <x:c r="H216" s="108" t="n">
        <x:v>2024</x:v>
      </x:c>
      <x:c r="I216" s="50" t="str">
        <x:v>US</x:v>
      </x:c>
      <x:c r="J216" s="50" t="str">
        <x:v>A1</x:v>
      </x:c>
      <x:c r="K216" s="50" t="str">
        <x:v>US 2025/0283902 A1</x:v>
      </x:c>
      <x:c r="L216" s="50" t="str">
        <x:v>ROCHE DIAGNOSTICS INT AG</x:v>
      </x:c>
      <x:c r="M216" s="50" t="str">
        <x:v>4 SYNERGY GMBH (2024-08-26);;ROCHE DIAGNOSTICS INTERNATIONAL AG (2024-05-03)</x:v>
      </x:c>
      <x:c r="N216" s="50" t="str">
        <x:v>ANALYTICAL SAMPLE CONTAINER CLASSIFICATION</x:v>
      </x:c>
      <x:c r="O216" s="108" t="n">
        <x:v>0</x:v>
      </x:c>
      <x:c r="P216" s="108" t="n">
        <x:v>4</x:v>
      </x:c>
      <x:c r="Q216" s="50" t="str">
        <x:v>G06K17/00;;G01N35/00732;;G01N2035/00752;;G01N2035/00831;;G06K7/1413;;G16H10/40;;G16H10/65;;G16H40/00;;G16H40/40;;G01N35/00732;;G01N35/00871;;G01N2035/00752;;G01N2035/00772;;G01N2035/00841</x:v>
      </x:c>
      <x:c r="R216" s="50" t="str">
        <x:v>G01N35/00</x:v>
      </x:c>
      <x:c r="S216" s="50" t="str">
        <x:v>PENDING</x:v>
      </x:c>
      <x:c r="T216" s="50" t="str">
        <x:v>https://lens.org/114-957-521-688-248</x:v>
      </x:c>
      <x:c r="U216" s="50" t="str">
        <x:v>162-010-409-797-136;;103-510-761-363-602;;110-293-735-876-813;;114-957-521-688-248</x:v>
      </x:c>
    </x:row>
    <x:row r="217">
      <x:c r="A217" s="50" t="str">
        <x:v>Roche Holding AG.csv</x:v>
      </x:c>
      <x:c r="B217" s="50" t="str">
        <x:v>Roche Holding AG</x:v>
      </x:c>
      <x:c r="C217" s="50" t="str">
        <x:v>Yes</x:v>
      </x:c>
      <x:c r="D217" s="50" t="str">
        <x:v>Applicant/owner alias matched</x:v>
      </x:c>
      <x:c r="E217" s="108" t="n">
        <x:v>4</x:v>
      </x:c>
      <x:c r="F217" s="50" t="str">
        <x:v>000-405-498-730-006</x:v>
      </x:c>
      <x:c r="G217" s="113" t="n">
        <x:v>45351</x:v>
      </x:c>
      <x:c r="H217" s="108" t="n">
        <x:v>2024</x:v>
      </x:c>
      <x:c r="I217" s="50" t="str">
        <x:v>US</x:v>
      </x:c>
      <x:c r="J217" s="50" t="str">
        <x:v>A1</x:v>
      </x:c>
      <x:c r="K217" s="50" t="str">
        <x:v>US 2025/0279190 A1</x:v>
      </x:c>
      <x:c r="L217" s="50" t="str">
        <x:v>HOFFMANN LA ROCHE;;ROCHE DIAGNOSTICS INT AG;;ROCHE DIAGNOSTICS GMBH</x:v>
      </x:c>
      <x:c r="M217" s="50" t="str">
        <x:v>F. HOFFMANN-LA ROCHE AG (2024-08-16);;ROCHE DIAGNOSTICS INTERNATIONAL AG (2024-08-06);;ROCHE DIAGNOSTICS GMBH (2024-08-07)</x:v>
      </x:c>
      <x:c r="N217" s="50" t="str">
        <x:v>COMPUTER-IMPLEMENTED METHOD FOR PREDICTING FUTURE OPERATING CONDITIONS OF A HEALTHCARE LABORATORY</x:v>
      </x:c>
      <x:c r="O217" s="108" t="n">
        <x:v>0</x:v>
      </x:c>
      <x:c r="P217" s="108" t="n">
        <x:v>4</x:v>
      </x:c>
      <x:c r="Q217" s="50" t="str">
        <x:v>G06Q10/04;;G06F18/21;;G06N20/00;;G06Q50/22;;G16H10/40;;G16H40/20;;G16H40/20;;G06Q10/04;;G16H10/40</x:v>
      </x:c>
      <x:c r="R217" s="50" t="str">
        <x:v>G16H40/20;;G06Q10/04;;G16H10/40</x:v>
      </x:c>
      <x:c r="S217" s="50" t="str">
        <x:v>PENDING</x:v>
      </x:c>
      <x:c r="T217" s="50" t="str">
        <x:v>https://lens.org/000-405-498-730-006</x:v>
      </x:c>
      <x:c r="U217" s="50" t="str">
        <x:v>017-380-214-891-502;;165-112-482-632-318;;169-662-893-756-392;;000-405-498-730-006</x:v>
      </x:c>
    </x:row>
    <x:row r="218">
      <x:c r="A218" s="50" t="str">
        <x:v>Roche Holding AG.csv</x:v>
      </x:c>
      <x:c r="B218" s="50" t="str">
        <x:v>Roche Holding AG</x:v>
      </x:c>
      <x:c r="C218" s="50" t="str">
        <x:v>Yes</x:v>
      </x:c>
      <x:c r="D218" s="50" t="str">
        <x:v>Applicant/owner alias matched</x:v>
      </x:c>
      <x:c r="E218" s="108" t="n">
        <x:v>5</x:v>
      </x:c>
      <x:c r="F218" s="50" t="str">
        <x:v>142-797-819-394-926</x:v>
      </x:c>
      <x:c r="G218" s="113" t="n">
        <x:v>45198</x:v>
      </x:c>
      <x:c r="H218" s="108" t="n">
        <x:v>2023</x:v>
      </x:c>
      <x:c r="I218" s="50" t="str">
        <x:v>US</x:v>
      </x:c>
      <x:c r="J218" s="50" t="str">
        <x:v>A1</x:v>
      </x:c>
      <x:c r="K218" s="50" t="str">
        <x:v>US 2025/0108380 A1</x:v>
      </x:c>
      <x:c r="L218" s="50" t="str">
        <x:v>ROCHE DIAGNOSTICS INT AG</x:v>
      </x:c>
      <x:c r="M218" s="50" t="str">
        <x:v>ROCHE DIAGNOSTICS INTERNATIONAL AG (2023-10-25)</x:v>
      </x:c>
      <x:c r="N218" s="50" t="str">
        <x:v>DEVICE AND METHOD FOR SEALING A SAMPLE CONTAINER</x:v>
      </x:c>
      <x:c r="O218" s="108" t="n">
        <x:v>0</x:v>
      </x:c>
      <x:c r="P218" s="108" t="n">
        <x:v>2</x:v>
      </x:c>
      <x:c r="Q218" s="50" t="str">
        <x:v>B01L3/50853;;B01L9/523;;B01L99/00;;B01L2200/025;;B01L2200/0689;;B01L2300/043;;B01L2300/044;;B01L2300/0829;;B01L3/50853;;B01L2200/0689;;B01L2200/12;;B65B7/162</x:v>
      </x:c>
      <x:c r="R218" s="50" t="str">
        <x:v>B01L3/00;;B65B7/16</x:v>
      </x:c>
      <x:c r="S218" s="50" t="str">
        <x:v>PENDING</x:v>
      </x:c>
      <x:c r="T218" s="50" t="str">
        <x:v>https://lens.org/142-797-819-394-926</x:v>
      </x:c>
      <x:c r="U218" s="50" t="str">
        <x:v>060-989-981-281-819;;142-797-819-394-926</x:v>
      </x:c>
    </x:row>
    <x:row r="219">
      <x:c r="A219" s="50" t="str">
        <x:v>Roche Holding AG.csv</x:v>
      </x:c>
      <x:c r="B219" s="50" t="str">
        <x:v>Roche Holding AG</x:v>
      </x:c>
      <x:c r="C219" s="50" t="str">
        <x:v>Yes</x:v>
      </x:c>
      <x:c r="D219" s="50" t="str">
        <x:v>Applicant/owner alias matched</x:v>
      </x:c>
      <x:c r="E219" s="108" t="n">
        <x:v>6</x:v>
      </x:c>
      <x:c r="F219" s="50" t="str">
        <x:v>152-347-370-671-085</x:v>
      </x:c>
      <x:c r="G219" s="113" t="n">
        <x:v>44277</x:v>
      </x:c>
      <x:c r="H219" s="108" t="n">
        <x:v>2021</x:v>
      </x:c>
      <x:c r="I219" s="50" t="str">
        <x:v>EP</x:v>
      </x:c>
      <x:c r="J219" s="50" t="str">
        <x:v>B1</x:v>
      </x:c>
      <x:c r="K219" s="50" t="str">
        <x:v>EP 4313420 B1</x:v>
      </x:c>
      <x:c r="L219" s="50" t="str">
        <x:v>ROCHE DIAGNOSTICS INT AG</x:v>
      </x:c>
      <x:c r="M219" s="50" t="str">
        <x:v>ROCHE DIAGNOSTICS INTERNATIONAL AG (2025-02-12)</x:v>
      </x:c>
      <x:c r="N219" s="50" t="str">
        <x:v>METHOD AND DEVICE FOR TESTING PIPETTE TIPS</x:v>
      </x:c>
      <x:c r="O219" s="108" t="n">
        <x:v>0</x:v>
      </x:c>
      <x:c r="P219" s="108" t="n">
        <x:v>9</x:v>
      </x:c>
      <x:c r="Q219" s="50" t="str">
        <x:v>B01L9/543;;B01L9/56;;B01L2200/143;;B01L2200/12;;B01L3/0275;;G01N35/1065;;G01B11/2433;;B29C45/7686;;B29C2945/76464;;B29L2031/753;;B01L9/56;;B01L9/543;;B01L2200/143;;B29C45/7686;;B29C2945/76464;;G01B11/2433;;B29C2945/76103;;B29L2031/753;;B29C2945/76421</x:v>
      </x:c>
      <x:c r="R219" s="50" t="str">
        <x:v>B01L3/02;;B01L9/00;;B29C45/76;;B29L31/00;;G01B11/24;;G01N35/10</x:v>
      </x:c>
      <x:c r="S219" s="50" t="str">
        <x:v>ACTIVE</x:v>
      </x:c>
      <x:c r="T219" s="50" t="str">
        <x:v>https://lens.org/152-347-370-671-085</x:v>
      </x:c>
      <x:c r="U219" s="50" t="str">
        <x:v>116-700-295-625-28X;;018-310-623-801-718;;166-000-728-696-638;;071-008-147-441-532;;094-895-444-969-163;;121-045-249-602-784;;163-125-206-722-210;;032-876-866-351-512;;152-347-370-671-085</x:v>
      </x:c>
    </x:row>
    <x:row r="220">
      <x:c r="A220" s="50" t="str">
        <x:v>Roche Holding AG.csv</x:v>
      </x:c>
      <x:c r="B220" s="50" t="str">
        <x:v>Roche Holding AG</x:v>
      </x:c>
      <x:c r="C220" s="50" t="str">
        <x:v>Yes</x:v>
      </x:c>
      <x:c r="D220" s="50" t="str">
        <x:v>Applicant/owner alias matched</x:v>
      </x:c>
      <x:c r="E220" s="108" t="n">
        <x:v>7</x:v>
      </x:c>
      <x:c r="F220" s="50" t="str">
        <x:v>036-828-384-087-324</x:v>
      </x:c>
      <x:c r="G220" s="113" t="n">
        <x:v>45082</x:v>
      </x:c>
      <x:c r="H220" s="108" t="n">
        <x:v>2023</x:v>
      </x:c>
      <x:c r="I220" s="50" t="str">
        <x:v>US</x:v>
      </x:c>
      <x:c r="J220" s="50" t="str">
        <x:v>A1</x:v>
      </x:c>
      <x:c r="K220" s="50" t="str">
        <x:v>US 2024/0404694 A1</x:v>
      </x:c>
      <x:c r="L220" s="50" t="str">
        <x:v>ROCHE DIAGNOSTICS INT AG</x:v>
      </x:c>
      <x:c r="M220" s="50" t="str">
        <x:v>ROCHE DIAGNOSTICS INTERNATIONAL AG (2024-03-28)</x:v>
      </x:c>
      <x:c r="N220" s="50" t="str">
        <x:v>SECURE HEALTHCARE DATA PROCESSING</x:v>
      </x:c>
      <x:c r="O220" s="108" t="n">
        <x:v>0</x:v>
      </x:c>
      <x:c r="P220" s="108" t="n">
        <x:v>4</x:v>
      </x:c>
      <x:c r="Q220" s="50" t="str">
        <x:v>G06F21/606;;G06F21/602;;G06F21/33;;G06F21/6245;;H04L63/0428;;H04L63/0823;;H04L63/166;;G16H10/60;;G16H40/67;;G16H10/60;;H04L63/0428;;G16H40/67;;H04L63/08;;G16H40/67;;H04L63/0428</x:v>
      </x:c>
      <x:c r="R220" s="50" t="str">
        <x:v>G16H40/67;;H04L9/40</x:v>
      </x:c>
      <x:c r="S220" s="50" t="str">
        <x:v>PENDING</x:v>
      </x:c>
      <x:c r="T220" s="50" t="str">
        <x:v>https://lens.org/036-828-384-087-324</x:v>
      </x:c>
      <x:c r="U220" s="50" t="str">
        <x:v>035-186-536-993-556;;136-456-505-205-819;;006-726-625-366-952;;036-828-384-087-324</x:v>
      </x:c>
    </x:row>
    <x:row r="221">
      <x:c r="A221" s="50" t="str">
        <x:v>Roche Holding AG.csv</x:v>
      </x:c>
      <x:c r="B221" s="50" t="str">
        <x:v>Roche Holding AG</x:v>
      </x:c>
      <x:c r="C221" s="50" t="str">
        <x:v>Yes</x:v>
      </x:c>
      <x:c r="D221" s="50" t="str">
        <x:v>Applicant/owner alias matched</x:v>
      </x:c>
      <x:c r="E221" s="108" t="n">
        <x:v>8</x:v>
      </x:c>
      <x:c r="F221" s="50" t="str">
        <x:v>091-703-765-002-748</x:v>
      </x:c>
      <x:c r="G221" s="113" t="n">
        <x:v>45065</x:v>
      </x:c>
      <x:c r="H221" s="108" t="n">
        <x:v>2023</x:v>
      </x:c>
      <x:c r="I221" s="50" t="str">
        <x:v>US</x:v>
      </x:c>
      <x:c r="J221" s="50" t="str">
        <x:v>A1</x:v>
      </x:c>
      <x:c r="K221" s="50" t="str">
        <x:v>US 2024/0383126 A1</x:v>
      </x:c>
      <x:c r="L221" s="50" t="str">
        <x:v>ROCHE DIAGNOSTICS INT AG</x:v>
      </x:c>
      <x:c r="M221" s="50" t="str">
        <x:v>ROCHE DIAGNOSTICS INTERNATIONAL AG (2024-04-22)</x:v>
      </x:c>
      <x:c r="N221" s="50" t="str">
        <x:v>MOBILE ROBOT, LABORATORY SYSTEM AND METHOD</x:v>
      </x:c>
      <x:c r="O221" s="108" t="n">
        <x:v>1</x:v>
      </x:c>
      <x:c r="P221" s="108" t="n">
        <x:v>8</x:v>
      </x:c>
      <x:c r="Q221" s="50" t="str">
        <x:v>G05D1/43;;G05D1/661;;G05D1/633;;G05D1/692;;G05D1/247;;B25J5/007;;G01N35/0099;;G01N35/04;;B25J9/023;;B25J5/007;;B25J11/008;;B25J15/12;;B25J19/02</x:v>
      </x:c>
      <x:c r="R221" s="50" t="str">
        <x:v>B25J5/00;;B25J11/00;;B25J15/12;;B25J19/02</x:v>
      </x:c>
      <x:c r="S221" s="50" t="str">
        <x:v>ACTIVE</x:v>
      </x:c>
      <x:c r="T221" s="50" t="str">
        <x:v>https://lens.org/091-703-765-002-748</x:v>
      </x:c>
      <x:c r="U221" s="50" t="str">
        <x:v>066-524-491-474-384;;042-485-581-866-058;;005-680-956-445-834;;091-703-765-002-748;;009-300-177-740-787;;002-358-827-257-955;;194-773-443-351-230;;179-313-686-971-126</x:v>
      </x:c>
    </x:row>
    <x:row r="222">
      <x:c r="A222" s="50" t="str">
        <x:v>Roche Holding AG.csv</x:v>
      </x:c>
      <x:c r="B222" s="50" t="str">
        <x:v>Roche Holding AG</x:v>
      </x:c>
      <x:c r="C222" s="50" t="str">
        <x:v>Yes</x:v>
      </x:c>
      <x:c r="D222" s="50" t="str">
        <x:v>Applicant/owner alias matched</x:v>
      </x:c>
      <x:c r="E222" s="108" t="n">
        <x:v>9</x:v>
      </x:c>
      <x:c r="F222" s="50" t="str">
        <x:v>137-788-939-483-696</x:v>
      </x:c>
      <x:c r="G222" s="113" t="n">
        <x:v>43818</x:v>
      </x:c>
      <x:c r="H222" s="108" t="n">
        <x:v>2019</x:v>
      </x:c>
      <x:c r="I222" s="50" t="str">
        <x:v>US</x:v>
      </x:c>
      <x:c r="J222" s="50" t="str">
        <x:v>A1</x:v>
      </x:c>
      <x:c r="K222" s="50" t="str">
        <x:v>US 2023/0047416 A1</x:v>
      </x:c>
      <x:c r="L222" s="50" t="str">
        <x:v>ROCHE DIAGNOSTICS HEMATOLOGY INC;;ROCHE DIAGNOSTICS INT AG</x:v>
      </x:c>
      <x:c r="M222" s="50" t="str">
        <x:v>ROCHE DIAGNOSTICS HEMATOLOGY INC (2022-02-08);;ROCHE DIAGNOSTICS INTERNATIONAL AG (2020-12-18);;ROCHE DIAGNOSTICS OPERATIONS INC (2022-04-22)</x:v>
      </x:c>
      <x:c r="N222" s="50" t="str">
        <x:v>COMPOSITIONS AND METHODS FOR CALIBRATION AND QUALITY CONTROL</x:v>
      </x:c>
      <x:c r="O222" s="108" t="n">
        <x:v>4</x:v>
      </x:c>
      <x:c r="P222" s="108" t="n">
        <x:v>9</x:v>
      </x:c>
      <x:c r="Q222" s="50" t="str">
        <x:v>G01N33/5094;;G01N1/312;;G01N15/01;;G01N15/1012;;G01N15/1433;;G01N21/278;;G01N21/4785;;G01N33/96;;G01N35/00029;;G01N35/00693;;G01N35/1002;;G01N2015/012;;G01N2015/016;;G01N2015/018;;G01N2015/1006;;G01N2015/1014;;G01N2015/1486;;G01N2015/1493;;G01N2015/1497;;G01N2035/00138;;G01N2496/00;;G01N33/5094;;G01N15/1012;;G01N33/52;;G01N33/96;;G01N2496/00</x:v>
      </x:c>
      <x:c r="R222" s="50" t="str">
        <x:v>G01N33/50;;G01N33/52;;G01N33/96</x:v>
      </x:c>
      <x:c r="S222" s="50" t="str">
        <x:v>ACTIVE</x:v>
      </x:c>
      <x:c r="T222" s="50" t="str">
        <x:v>https://lens.org/137-788-939-483-696</x:v>
      </x:c>
      <x:c r="U222" s="50" t="str">
        <x:v>109-174-667-480-747;;075-629-097-759-75X;;137-788-939-483-696;;042-773-071-198-535;;113-286-682-591-884;;017-502-999-816-74X;;192-263-936-191-690;;065-850-823-001-522;;007-598-045-736-032</x:v>
      </x:c>
    </x:row>
    <x:row r="223">
      <x:c r="A223" s="50" t="str">
        <x:v>Roche Holding AG.csv</x:v>
      </x:c>
      <x:c r="B223" s="50" t="str">
        <x:v>Roche Holding AG</x:v>
      </x:c>
      <x:c r="C223" s="50" t="str">
        <x:v>Yes</x:v>
      </x:c>
      <x:c r="D223" s="50" t="str">
        <x:v>Applicant/owner alias matched</x:v>
      </x:c>
      <x:c r="E223" s="108" t="n">
        <x:v>10</x:v>
      </x:c>
      <x:c r="F223" s="50" t="str">
        <x:v>076-488-197-655-86X</x:v>
      </x:c>
      <x:c r="G223" s="113" t="n">
        <x:v>40966</x:v>
      </x:c>
      <x:c r="H223" s="108" t="n">
        <x:v>2012</x:v>
      </x:c>
      <x:c r="I223" s="50" t="str">
        <x:v>US</x:v>
      </x:c>
      <x:c r="J223" s="50" t="str">
        <x:v>B2</x:v>
      </x:c>
      <x:c r="K223" s="50" t="str">
        <x:v>US 11027059 B2</x:v>
      </x:c>
      <x:c r="L223" s="50" t="str">
        <x:v>ROCHE DIAGNOSTICS INT AG;;ROCHE DIABETES CARE INC</x:v>
      </x:c>
      <x:c r="M223" s="50" t="str">
        <x:v>ROCHE DIAGNOSTICS INTERNATIONAL AG (2014-10-04);;ROCHE DIABETES CARE INC (2015-03-02)</x:v>
      </x:c>
      <x:c r="N223" s="50" t="str">
        <x:v>Spring force assembly for biasing or actuating stoppers of syringes, injection pen cartridges and the like</x:v>
      </x:c>
      <x:c r="O223" s="108" t="n">
        <x:v>13</x:v>
      </x:c>
      <x:c r="P223" s="108" t="n">
        <x:v>6</x:v>
      </x:c>
      <x:c r="Q223" s="50" t="str">
        <x:v>A61M5/1454;;A61M5/2033;;A61M5/24;;A61M5/31565;;A61M5/31576;;A61M5/3159;;A61M2005/14506;;A61M5/1454;;A61M5/2033;;A61M5/24;;A61M5/31565;;A61M5/31576;;A61M5/3159;;A61M2005/14506</x:v>
      </x:c>
      <x:c r="R223" s="50" t="str">
        <x:v>A61M5/145;;A61M5/20;;A61M5/24;;A61M5/315</x:v>
      </x:c>
      <x:c r="S223" s="50" t="str">
        <x:v>ACTIVE</x:v>
      </x:c>
      <x:c r="T223" s="50" t="str">
        <x:v>https://lens.org/076-488-197-655-86X</x:v>
      </x:c>
      <x:c r="U223" s="50" t="str">
        <x:v>176-492-417-154-387;;081-671-256-129-728;;053-876-385-498-267;;098-332-831-427-950;;020-238-757-689-205;;076-488-197-655-86X</x:v>
      </x:c>
    </x:row>
    <x:row r="224">
      <x:c r="A224" s="50" t="str">
        <x:v>Roche Holding AG.csv</x:v>
      </x:c>
      <x:c r="B224" s="50" t="str">
        <x:v>Roche Holding AG</x:v>
      </x:c>
      <x:c r="C224" s="50" t="str">
        <x:v>Yes</x:v>
      </x:c>
      <x:c r="D224" s="50" t="str">
        <x:v>Applicant/owner alias matched</x:v>
      </x:c>
      <x:c r="E224" s="108" t="n">
        <x:v>11</x:v>
      </x:c>
      <x:c r="F224" s="50" t="str">
        <x:v>148-079-153-971-601</x:v>
      </x:c>
      <x:c r="G224" s="113" t="n">
        <x:v>41130</x:v>
      </x:c>
      <x:c r="H224" s="108" t="n">
        <x:v>2012</x:v>
      </x:c>
      <x:c r="I224" s="50" t="str">
        <x:v>US</x:v>
      </x:c>
      <x:c r="J224" s="50" t="str">
        <x:v>B2</x:v>
      </x:c>
      <x:c r="K224" s="50" t="str">
        <x:v>US 10975151 B2</x:v>
      </x:c>
      <x:c r="L224" s="50" t="str">
        <x:v>ROCHE GLYCART AG</x:v>
      </x:c>
      <x:c r="M224" s="50" t="str">
        <x:v>HOFFMAN-LA ROCHE INC (2013-02-01);;ROCHE GLYCART AG (2013-03-11)</x:v>
      </x:c>
      <x:c r="N224" s="50" t="str">
        <x:v>ASPGR antibodies and uses thereof</x:v>
      </x:c>
      <x:c r="O224" s="108" t="n">
        <x:v>0</x:v>
      </x:c>
      <x:c r="P224" s="108" t="n">
        <x:v>26</x:v>
      </x:c>
      <x:c r="Q224" s="50" t="str">
        <x:v>C07K16/2851;;A61K2039/505;;A61P1/16;;A61P31/12;;A61P31/14;;A61P31/20;;A61P35/00;;C07K2317/71;;C07K2317/92;;C07K2319/01;;C07K16/2851;;A61K2039/505;;C07K2317/33;;C07K2317/52;;C07K2317/55;;C07K2317/71;;C07K2317/92;;C07K2319/00;;C07K2319/01;;C07K16/2851;;A61K2039/505;;C07K14/56;;C07K2317/33;;C07K2317/52;;C07K2317/526;;C07K2317/56;;C07K2317/71;;C07K2317/92;;C07K2319/00;;C07K2319/01</x:v>
      </x:c>
      <x:c r="R224" s="50" t="str">
        <x:v>C07K16/28;;A61K39/00;;C07K14/56</x:v>
      </x:c>
      <x:c r="S224" s="50" t="str">
        <x:v>ACTIVE</x:v>
      </x:c>
      <x:c r="T224" s="50" t="str">
        <x:v>https://lens.org/148-079-153-971-601</x:v>
      </x:c>
      <x:c r="U224" s="50" t="str">
        <x:v>120-792-635-959-872;;052-584-839-845-710;;165-074-505-653-767;;158-963-931-225-817;;140-869-402-629-109;;184-168-156-092-290;;054-507-951-326-148;;134-274-028-469-730;;136-261-065-860-827;;199-056-381-373-29X;;081-926-422-984-124;;135-014-702-643-880;;002-294-159-701-060;;068-995-018-026-694;;034-459-703-207-722;;094-144-469-880-571;;139-998-477-063-037;;126-076-493-424-717;;132-495-124-093-215;;084-358-844-601-185;;148-079-153-971-601;;121-455-998-763-712;;108-160-798-739-76X;;104-352-417-368-223;;173-245-447-472-653;;104-344-262-370-387</x:v>
      </x:c>
    </x:row>
    <x:row r="225">
      <x:c r="A225" s="50" t="str">
        <x:v>Roche Holding AG.csv</x:v>
      </x:c>
      <x:c r="B225" s="50" t="str">
        <x:v>Roche Holding AG</x:v>
      </x:c>
      <x:c r="C225" s="50" t="str">
        <x:v>Yes</x:v>
      </x:c>
      <x:c r="D225" s="50" t="str">
        <x:v>Applicant/owner alias matched</x:v>
      </x:c>
      <x:c r="E225" s="108" t="n">
        <x:v>12</x:v>
      </x:c>
      <x:c r="F225" s="50" t="str">
        <x:v>147-023-897-349-445</x:v>
      </x:c>
      <x:c r="G225" s="113" t="n">
        <x:v>40778</x:v>
      </x:c>
      <x:c r="H225" s="108" t="n">
        <x:v>2011</x:v>
      </x:c>
      <x:c r="I225" s="50" t="str">
        <x:v>EP</x:v>
      </x:c>
      <x:c r="J225" s="50" t="str">
        <x:v>B1</x:v>
      </x:c>
      <x:c r="K225" s="50" t="str">
        <x:v>EP 3321286 B1</x:v>
      </x:c>
      <x:c r="L225" s="50" t="str">
        <x:v>ROCHE GLYCART AG</x:v>
      </x:c>
      <x:c r="M225" s="50" t="str">
        <x:v>ROCHE GLYCART AG (2020-08-12)</x:v>
      </x:c>
      <x:c r="N225" s="50" t="str">
        <x:v>BISPECIFIC T CELL ACTIVATING ANTIGEN BINDING MOLECULES</x:v>
      </x:c>
      <x:c r="O225" s="108" t="n">
        <x:v>0</x:v>
      </x:c>
      <x:c r="P225" s="108" t="n">
        <x:v>62</x:v>
      </x:c>
      <x:c r="Q225" s="50" t="str">
        <x:v>C07K16/468;;A61P35/00;;C07K16/2809;;C07K16/2863;;C07K16/3007;;C07K16/3053;;C07K16/40;;C07K2317/31;;C07K2317/52;;C07K2317/55;;C07K2317/626;;C07K2317/64;;C07K2317/66;;C07K2317/73;;C07K2317/92;;C07K2317/94;;C07K2319/00;;C07K16/468;;C07K16/2809;;C07K16/2863;;C07K16/3007;;C07K16/3053;;C07K16/40;;C07K2317/31;;C07K2317/52;;C07K2317/55;;C07K2317/626;;C07K2317/64;;C07K2317/66;;C07K2317/73;;C07K2317/92;;C07K2317/94;;C07K2319/00;;C07K16/468;;C07K16/2809;;C07K16/2863;;C07K16/3007;;C07K16/3053;;C07K16/40;;C07K2317/31;;C07K2317/52;;C07K2317/55;;C07K2317/626;;C07K2317/64;;C07K2317/66;;C07K2317/73;;C07K2317/92;;C07K2317/94;;C07K2319/00</x:v>
      </x:c>
      <x:c r="R225" s="50" t="str">
        <x:v>C07K16/30;;A61K39/395;;A61P35/00</x:v>
      </x:c>
      <x:c r="S225" s="50" t="str">
        <x:v>ACTIVE</x:v>
      </x:c>
      <x:c r="T225" s="50" t="str">
        <x:v>https://lens.org/147-023-897-349-445</x:v>
      </x:c>
      <x:c r="U225" s="50" t="str">
        <x:v>111-318-500-828-694;;052-757-175-947-388;;108-577-847-954-348;;127-165-248-248-474;;082-475-504-876-211;;076-026-141-465-50X;;111-383-061-717-490;;087-285-522-484-232;;081-387-914-670-703;;055-430-592-426-756;;139-231-598-048-294;;058-041-066-039-617;;156-862-129-909-407;;102-942-945-596-905;;156-408-508-612-320;;018-518-510-921-134;;020-167-329-919-507;;102-114-387-932-519;;085-078-726-498-105;;014-136-354-424-566;;150-846-139-460-377;;101-031-932-327-737;;025-913-166-705-398;;195-183-604-924-412;;154-483-560-406-038;;111-979-683-519-330;;019-957-293-708-134;;014-681-924-795-443;;143-484-223-669-73X;;003-228-714-317-668;;030-352-390-814-437;;034-151-516-762-578;;193-584-887-333-595;;037-721-161-010-334;;006-096-820-060-242;;014-776-746-192-288;;052-773-475-054-901;;151-890-282-187-910;;024-839-513-191-784;;169-366-898-216-946;;122-189-571-118-316;;138-825-864-675-20X;;021-878-746-496-717;;019-244-782-798-214;;071-684-337-343-603;;027-529-774-137-570;;016-728-667-906-680;;120-346-131-659-294;;004-824-835-809-754;;074-751-065-246-549;;092-153-500-650-283;;061-203-585-824-016;;046-095-493-288-800;;038-661-664-069-973;;074-312-156-028-286;;060-941-479-231-370;;075-314-033-294-993;;074-952-744-847-750;;147-023-897-349-445;;092-135-947-050-736;;171-901-306-757-073;;102-836-386-289-028</x:v>
      </x:c>
    </x:row>
    <x:row r="226">
      <x:c r="A226" s="50" t="str">
        <x:v>Roche Holding AG.csv</x:v>
      </x:c>
      <x:c r="B226" s="50" t="str">
        <x:v>Roche Holding AG</x:v>
      </x:c>
      <x:c r="C226" s="50" t="str">
        <x:v>Yes</x:v>
      </x:c>
      <x:c r="D226" s="50" t="str">
        <x:v>Applicant/owner alias matched</x:v>
      </x:c>
      <x:c r="E226" s="108" t="n">
        <x:v>13</x:v>
      </x:c>
      <x:c r="F226" s="50" t="str">
        <x:v>080-798-606-457-388</x:v>
      </x:c>
      <x:c r="G226" s="113" t="n">
        <x:v>41128</x:v>
      </x:c>
      <x:c r="H226" s="108" t="n">
        <x:v>2012</x:v>
      </x:c>
      <x:c r="I226" s="50" t="str">
        <x:v>EP</x:v>
      </x:c>
      <x:c r="J226" s="50" t="str">
        <x:v>B1</x:v>
      </x:c>
      <x:c r="K226" s="50" t="str">
        <x:v>EP 3434695 B1</x:v>
      </x:c>
      <x:c r="L226" s="50" t="str">
        <x:v>ROCHE GLYCART AG</x:v>
      </x:c>
      <x:c r="M226" s="50" t="str">
        <x:v>ROCHE GLYCART AG (2020-07-29)</x:v>
      </x:c>
      <x:c r="N226" s="50" t="str">
        <x:v>IMPROVED IMMUNOTHERAPY</x:v>
      </x:c>
      <x:c r="O226" s="108" t="n">
        <x:v>0</x:v>
      </x:c>
      <x:c r="P226" s="108" t="n">
        <x:v>42</x:v>
      </x:c>
      <x:c r="Q226" s="50" t="str">
        <x:v>A61K38/2013;;A61K45/06;;A61K47/642;;A61K47/6849;;A61K47/6853;;A61K2039/505;;A61K2039/507;;A61P35/00;;A61P37/04;;A61P43/00;;C07K16/2863;;C07K16/30;;C07K16/3007;;C07K16/32;;C07K16/40;;C07K2317/41;;C07K2317/71;;C07K2317/72;;C07K2317/732;;A61K38/2013;;A61K47/642;;A61K2039/507;;A61P35/00;;A61P37/04;;C07K2317/41;;C07K2317/71;;A61K47/642;;A61K39/39558;;A61K47/6849;;A61K47/6853;;A61K2039/505;;A61K2039/507;;A61P35/00;;C07K16/30;;C07K16/32;;C07K2317/41;;C07K2317/71;;C07K16/40;;A61K39/39558;;A61K45/06;;C07K16/2863;;C07K16/30;;C07K16/3007;;C07K16/32;;A61K38/2013;;A61K45/06;;A61K47/642;;A61K47/6849;;A61K47/6853;;A61K2039/505;;A61K2039/507;;C07K16/2863;;C07K16/30;;C07K16/3007;;C07K16/32;;C07K16/40;;C07K2317/24;;C07K2317/33;;C07K2317/41;;C07K2317/71;;C07K2317/72;;C07K2317/732</x:v>
      </x:c>
      <x:c r="R226" s="50" t="str">
        <x:v>C07K16/32;;A61K47/64;;A61K47/68;;A61P35/00;;C07K16/28;;C07K16/30;;C07K16/40</x:v>
      </x:c>
      <x:c r="S226" s="50" t="str">
        <x:v>ACTIVE</x:v>
      </x:c>
      <x:c r="T226" s="50" t="str">
        <x:v>https://lens.org/080-798-606-457-388</x:v>
      </x:c>
      <x:c r="U226" s="50" t="str">
        <x:v>069-609-172-901-58X;;159-545-362-372-01X;;042-401-546-419-630;;173-781-958-448-849;;134-092-667-684-245;;161-512-543-866-183;;080-798-606-457-388;;081-692-431-854-242;;177-262-282-016-560;;158-802-736-458-933;;054-280-333-321-186;;081-786-840-678-937;;138-108-102-613-705;;139-664-463-960-300;;102-663-089-247-785;;039-661-890-601-346;;066-792-244-581-888;;137-179-945-286-177;;109-030-633-453-879;;094-926-687-560-29X;;092-939-479-743-737;;189-437-128-117-176;;193-362-385-461-868;;143-282-613-160-431;;103-522-058-091-658;;064-498-169-859-906;;197-488-616-741-269;;116-147-666-962-891;;184-224-144-184-263;;140-165-428-004-427;;111-582-044-896-468;;099-248-505-253-056;;023-828-969-000-034;;197-984-384-093-41X;;032-556-253-473-709;;003-255-487-611-106;;179-286-106-728-162;;191-608-565-714-222;;095-539-959-401-329;;004-316-932-385-868;;091-725-424-696-208;;105-532-815-039-817</x:v>
      </x:c>
    </x:row>
    <x:row r="227">
      <x:c r="A227" s="50" t="str">
        <x:v>Roche Holding AG.csv</x:v>
      </x:c>
      <x:c r="B227" s="50" t="str">
        <x:v>Roche Holding AG</x:v>
      </x:c>
      <x:c r="C227" s="50" t="str">
        <x:v>Yes</x:v>
      </x:c>
      <x:c r="D227" s="50" t="str">
        <x:v>Applicant/owner alias matched</x:v>
      </x:c>
      <x:c r="E227" s="108" t="n">
        <x:v>14</x:v>
      </x:c>
      <x:c r="F227" s="50" t="str">
        <x:v>008-044-582-555-394</x:v>
      </x:c>
      <x:c r="G227" s="113" t="n">
        <x:v>41347</x:v>
      </x:c>
      <x:c r="H227" s="108" t="n">
        <x:v>2013</x:v>
      </x:c>
      <x:c r="I227" s="50" t="str">
        <x:v>US</x:v>
      </x:c>
      <x:c r="J227" s="50" t="str">
        <x:v>A1</x:v>
      </x:c>
      <x:c r="K227" s="50" t="str">
        <x:v>US 2020/0152335 A1</x:v>
      </x:c>
      <x:c r="L227" s="50" t="str">
        <x:v>ROCHE DIABETES CARE INC;;ROCHE DIAGNOSTICS INT AG</x:v>
      </x:c>
      <x:c r="M227" s="50" t="str">
        <x:v>ROCHE DIAGNOSTICS INTERNATIONAL AG (2013-07-11);;ROCHE DIAGNOSTICS OPERATIONS NC (1984-04-30);;ROCHE DIABETES CARE INC (2015-03-02)</x:v>
      </x:c>
      <x:c r="N227" s="50" t="str">
        <x:v>Method for the Detection and Handling of Hypoglycemia</x:v>
      </x:c>
      <x:c r="O227" s="108" t="n">
        <x:v>1</x:v>
      </x:c>
      <x:c r="P227" s="108" t="n">
        <x:v>13</x:v>
      </x:c>
      <x:c r="Q227" s="50" t="str">
        <x:v>A61M5/1723;;G16H50/50;;G16H40/67;;G16H20/60;;G16H50/20;;G16H50/50;;G16H20/10;;G16H40/67;;G16H50/20</x:v>
      </x:c>
      <x:c r="R227" s="50" t="str">
        <x:v>G16H50/50;;A61M5/172;;G16H20/10;;G16H20/60;;G16H40/67;;G16H50/20</x:v>
      </x:c>
      <x:c r="S227" s="50" t="str">
        <x:v>ACTIVE</x:v>
      </x:c>
      <x:c r="T227" s="50" t="str">
        <x:v>https://lens.org/008-044-582-555-394</x:v>
      </x:c>
      <x:c r="U227" s="50" t="str">
        <x:v>048-599-390-295-524;;168-861-926-071-003;;114-037-438-492-728;;114-489-848-608-276;;136-711-374-377-578;;109-330-451-039-313;;092-394-615-937-441;;008-044-582-555-394;;043-357-295-786-364;;199-162-324-429-604;;122-878-523-419-660;;083-693-139-437-828;;169-967-369-587-833</x:v>
      </x:c>
    </x:row>
    <x:row r="228">
      <x:c r="A228" s="50" t="str">
        <x:v>Roche Holding AG.csv</x:v>
      </x:c>
      <x:c r="B228" s="50" t="str">
        <x:v>Roche Holding AG</x:v>
      </x:c>
      <x:c r="C228" s="50" t="str">
        <x:v>Yes</x:v>
      </x:c>
      <x:c r="D228" s="50" t="str">
        <x:v>Applicant/owner alias matched</x:v>
      </x:c>
      <x:c r="E228" s="108" t="n">
        <x:v>15</x:v>
      </x:c>
      <x:c r="F228" s="50" t="str">
        <x:v>003-120-229-408-211</x:v>
      </x:c>
      <x:c r="G228" s="113" t="n">
        <x:v>40645</x:v>
      </x:c>
      <x:c r="H228" s="108" t="n">
        <x:v>2011</x:v>
      </x:c>
      <x:c r="I228" s="50" t="str">
        <x:v>US</x:v>
      </x:c>
      <x:c r="J228" s="50" t="str">
        <x:v>B2</x:v>
      </x:c>
      <x:c r="K228" s="50" t="str">
        <x:v>US 10525211 B2</x:v>
      </x:c>
      <x:c r="L228" s="50" t="str">
        <x:v>ROCHE DIAGNOSTICS INT AG;;ROCHE DIABETES CARE INC</x:v>
      </x:c>
      <x:c r="M228" s="50" t="str">
        <x:v>ROCHE DIAGNOSTICS INTERNATIONAL AG (2014-01-29);;ROCHE DIABETES CARE INC (2017-08-07)</x:v>
      </x:c>
      <x:c r="N228" s="50" t="str">
        <x:v>Infusion pump and method for improved filling of a fluidic system</x:v>
      </x:c>
      <x:c r="O228" s="108" t="n">
        <x:v>1</x:v>
      </x:c>
      <x:c r="P228" s="108" t="n">
        <x:v>7</x:v>
      </x:c>
      <x:c r="Q228" s="50" t="str">
        <x:v>A61M5/365;;A61M5/14216;;A61M5/16809;;A61M5/31511;;A61M2005/1402;;A61M2005/14208;;A61M2005/14264;;A61M2005/16868;;A61M2205/3306;;A61M2205/3355;;A61M2205/3365;;A61M2205/3396;;A61M5/365;;A61M5/14216;;A61M5/16809;;A61M5/31511;;A61M2005/1402;;A61M2005/14208;;A61M2005/14264;;A61M2005/16868;;A61M2205/3306;;A61M2205/3355;;A61M2205/3365;;A61M2205/3396</x:v>
      </x:c>
      <x:c r="R228" s="50" t="str">
        <x:v>A61M5/36;;A61M5/142</x:v>
      </x:c>
      <x:c r="S228" s="50" t="str">
        <x:v>ACTIVE</x:v>
      </x:c>
      <x:c r="T228" s="50" t="str">
        <x:v>https://lens.org/003-120-229-408-211</x:v>
      </x:c>
      <x:c r="U228" s="50" t="str">
        <x:v>164-521-749-326-848;;085-709-823-533-193;;107-272-635-378-066;;005-007-432-796-289;;003-120-229-408-211;;099-762-556-751-989;;081-652-016-892-376</x:v>
      </x:c>
    </x:row>
    <x:row r="229">
      <x:c r="A229" s="50" t="str">
        <x:v>Roche Holding AG.csv</x:v>
      </x:c>
      <x:c r="B229" s="50" t="str">
        <x:v>Roche Holding AG</x:v>
      </x:c>
      <x:c r="C229" s="50" t="str">
        <x:v>Yes</x:v>
      </x:c>
      <x:c r="D229" s="50" t="str">
        <x:v>Applicant/owner alias matched</x:v>
      </x:c>
      <x:c r="E229" s="108" t="n">
        <x:v>16</x:v>
      </x:c>
      <x:c r="F229" s="50" t="str">
        <x:v>187-235-861-136-021</x:v>
      </x:c>
      <x:c r="G229" s="113" t="n">
        <x:v>41331</x:v>
      </x:c>
      <x:c r="H229" s="108" t="n">
        <x:v>2013</x:v>
      </x:c>
      <x:c r="I229" s="50" t="str">
        <x:v>EP</x:v>
      </x:c>
      <x:c r="J229" s="50" t="str">
        <x:v>B1</x:v>
      </x:c>
      <x:c r="K229" s="50" t="str">
        <x:v>EP 2961771 B1</x:v>
      </x:c>
      <x:c r="L229" s="50" t="str">
        <x:v>ROCHE GLYCART AG</x:v>
      </x:c>
      <x:c r="M229" s="50" t="str">
        <x:v>ROCHE GLYCART AG (2019-08-07)</x:v>
      </x:c>
      <x:c r="N229" s="50" t="str">
        <x:v>BISPECIFIC T CELL ACTIVATING ANTIGEN BINDING MOLECULES SPECIFIC TO CD3 AND CEA</x:v>
      </x:c>
      <x:c r="O229" s="108" t="n">
        <x:v>0</x:v>
      </x:c>
      <x:c r="P229" s="108" t="n">
        <x:v>82</x:v>
      </x:c>
      <x:c r="Q229" s="50" t="str">
        <x:v>C07K16/3007;;C07K16/3053;;A61K2039/505;;C07K2317/31;;C07K2317/33;;C07K2317/526;;C07K2317/53;;C07K2317/55;;C07K2317/64;;C07K2317/66;;C07K2317/71;;C07K2317/73;;C07K2317/92;;C07K2317/94;;C07K2319/00;;C07K16/2809;;A61P35/00;;A61P37/04;;A61P43/00;;A61K2039/505;;A61P35/00;;A61P37/04;;A61P43/00;;C07K16/2809;;C07K16/3007;;C07K16/3053;;C07K2317/31;;C07K2317/33;;C07K2317/526;;C07K2317/53;;C07K2317/55;;C07K2317/64;;C07K2317/66;;C07K2317/71;;C07K2317/73;;C07K2317/92;;C07K2317/94;;C07K2319/00;;C07K16/2809;;C07K16/3007;;C07K16/3053;;C07K2317/31;;C07K2317/33;;C07K2317/55;;A61P35/00;;C07K2317/92;;C07K2317/732;;A61K2039/505;;C07K16/2809;;C07K16/3007;;C07K16/3053;;A61K2039/505;;C07K2317/31;;C07K2317/33;;C07K2317/526;;C07K2317/53;;C07K2317/55;;C07K2317/64;;C07K2317/66;;C07K2317/71;;C07K2317/73;;C07K2317/92;;C07K2317/94;;C07K2319/00</x:v>
      </x:c>
      <x:c r="R229" s="50" t="str">
        <x:v>A61K39/00;;A61K39/395;;A61P35/00;;C07K16/28;;C07K16/30</x:v>
      </x:c>
      <x:c r="S229" s="50" t="str">
        <x:v>ACTIVE</x:v>
      </x:c>
      <x:c r="T229" s="50" t="str">
        <x:v>https://lens.org/187-235-861-136-021</x:v>
      </x:c>
      <x:c r="U229" s="50" t="str">
        <x:v>195-161-351-701-482;;129-694-818-480-723;;126-697-726-611-647;;060-435-692-153-55X;;199-771-058-028-149;;154-844-737-534-539;;001-759-599-357-567;;088-263-299-557-302;;005-046-688-009-324;;113-489-506-749-654;;183-690-665-525-088;;067-004-742-911-962;;083-175-561-000-744;;110-924-056-537-762;;146-498-704-294-496;;069-683-836-488-472;;070-876-589-908-551;;094-705-078-359-76X;;007-889-324-724-325;;038-088-796-786-158;;084-153-927-783-456;;099-068-400-288-377;;189-100-173-302-81X;;191-633-863-192-092;;071-354-582-950-86X;;109-193-184-599-595;;193-976-507-255-090;;064-441-423-447-783;;071-560-740-777-706;;075-049-700-642-45X;;143-198-773-458-024;;133-779-303-321-093;;044-520-350-562-376;;171-248-942-392-715;;143-279-246-380-573;;102-508-553-969-897;;100-325-130-814-581;;078-441-080-149-087;;159-904-784-887-605;;048-281-510-948-420;;186-739-975-948-231;;169-255-972-720-808;;083-112-783-124-242;;100-159-043-054-384;;140-251-050-243-039;;083-247-843-272-633;;076-271-126-457-260;;198-486-485-397-492;;130-403-551-759-380;;159-675-077-256-496;;176-473-577-023-198;;067-533-934-120-106;;179-230-441-348-180;;113-029-366-447-074;;172-816-096-481-848;;041-510-639-565-369;;140-205-573-336-472;;048-770-659-707-614;;185-035-736-927-431;;140-454-626-785-771;;116-513-599-759-064;;179-743-415-258-767;;188-799-230-746-261;;031-670-826-222-708;;187-235-861-136-021;;198-777-656-299-441;;037-513-564-298-954;;149-596-733-391-04X;;194-492-376-806-520;;094-224-006-876-293;;176-528-927-615-27X;;092-282-012-526-321;;118-965-577-000-591;;134-196-165-779-240;;176-949-380-373-398;;128-536-958-858-919;;165-596-024-349-13X;;082-211-397-549-733;;067-679-055-096-447;;188-223-916-645-551;;019-728-241-174-936;;003-689-149-679-130</x:v>
      </x:c>
    </x:row>
    <x:row r="230">
      <x:c r="A230" s="50" t="str">
        <x:v>Roche Holding AG.csv</x:v>
      </x:c>
      <x:c r="B230" s="50" t="str">
        <x:v>Roche Holding AG</x:v>
      </x:c>
      <x:c r="C230" s="50" t="str">
        <x:v>Yes</x:v>
      </x:c>
      <x:c r="D230" s="50" t="str">
        <x:v>Applicant/owner alias matched</x:v>
      </x:c>
      <x:c r="E230" s="108" t="n">
        <x:v>17</x:v>
      </x:c>
      <x:c r="F230" s="50" t="str">
        <x:v>099-214-506-073-801</x:v>
      </x:c>
      <x:c r="G230" s="113" t="n">
        <x:v>41269</x:v>
      </x:c>
      <x:c r="H230" s="108" t="n">
        <x:v>2012</x:v>
      </x:c>
      <x:c r="I230" s="50" t="str">
        <x:v>US</x:v>
      </x:c>
      <x:c r="J230" s="50" t="str">
        <x:v>B2</x:v>
      </x:c>
      <x:c r="K230" s="50" t="str">
        <x:v>US 10434254 B2</x:v>
      </x:c>
      <x:c r="L230" s="50" t="str">
        <x:v>ROCHE DIAGNOSTICS INT AG;;ROCHE DIAGNOSTICS OPERATIONS INC;;ROCHE DIABETES CARE INC</x:v>
      </x:c>
      <x:c r="M230" s="50" t="str">
        <x:v>ROCHE DIAGNOSTICS INTERNATIONAL AG (2012-11-29);;ROCHE DIAGNOSTICS OPERATIONS INC (2012-10-31);;ROCHE DIABETES CARE INC (2015-03-02)</x:v>
      </x:c>
      <x:c r="N230" s="50" t="str">
        <x:v>Method for configuring an insulin pump with configuring device</x:v>
      </x:c>
      <x:c r="O230" s="108" t="n">
        <x:v>5</x:v>
      </x:c>
      <x:c r="P230" s="108" t="n">
        <x:v>6</x:v>
      </x:c>
      <x:c r="Q230" s="50" t="str">
        <x:v>G16H20/17;;G06F21/6218;;G06F2221/2149;;G16H20/17;;A61M5/1723;;G06F21/6218;;G06F2221/2149</x:v>
      </x:c>
      <x:c r="R230" s="50" t="str">
        <x:v>G06Q50/00;;A61M5/172;;G06F21/62;;G06Q10/00</x:v>
      </x:c>
      <x:c r="S230" s="50" t="str">
        <x:v>ACTIVE</x:v>
      </x:c>
      <x:c r="T230" s="50" t="str">
        <x:v>https://lens.org/099-214-506-073-801</x:v>
      </x:c>
      <x:c r="U230" s="50" t="str">
        <x:v>097-176-355-256-661;;067-929-194-644-078;;106-278-368-506-975;;134-635-143-356-919;;055-582-709-607-896;;099-214-506-073-801</x:v>
      </x:c>
    </x:row>
    <x:row r="231">
      <x:c r="A231" s="50" t="str">
        <x:v>Roche Holding AG.csv</x:v>
      </x:c>
      <x:c r="B231" s="50" t="str">
        <x:v>Roche Holding AG</x:v>
      </x:c>
      <x:c r="C231" s="50" t="str">
        <x:v>Yes</x:v>
      </x:c>
      <x:c r="D231" s="50" t="str">
        <x:v>Applicant/owner alias matched</x:v>
      </x:c>
      <x:c r="E231" s="108" t="n">
        <x:v>18</x:v>
      </x:c>
      <x:c r="F231" s="50" t="str">
        <x:v>199-823-078-742-00X</x:v>
      </x:c>
      <x:c r="G231" s="113" t="n">
        <x:v>41190</x:v>
      </x:c>
      <x:c r="H231" s="108" t="n">
        <x:v>2012</x:v>
      </x:c>
      <x:c r="I231" s="50" t="str">
        <x:v>US</x:v>
      </x:c>
      <x:c r="J231" s="50" t="str">
        <x:v>B2</x:v>
      </x:c>
      <x:c r="K231" s="50" t="str">
        <x:v>US 10087250 B2</x:v>
      </x:c>
      <x:c r="L231" s="50" t="str">
        <x:v>ROCHE GLYCART AG</x:v>
      </x:c>
      <x:c r="M231" s="50" t="str">
        <x:v>ROCHE GLYCART AG (2012-11-09)</x:v>
      </x:c>
      <x:c r="N231" s="50" t="str">
        <x:v>Fc-free antibodies comprising two fab-fragments and methods of use</x:v>
      </x:c>
      <x:c r="O231" s="108" t="n">
        <x:v>10</x:v>
      </x:c>
      <x:c r="P231" s="108" t="n">
        <x:v>15</x:v>
      </x:c>
      <x:c r="Q231" s="50" t="str">
        <x:v>C07K16/2809;;A61K2039/505;;A61P35/00;;C07K16/30;;C07K16/3053;;C07K16/468;;C07K2317/33;;C07K2317/52;;C07K2317/54;;C07K2317/66;;C07K2317/75;;C07K2317/92;;C07K2317/94;;C07K2319/00;;C07K16/2809;;A61K39/39541;;A61K39/39558;;A61K2039/505;;C07K16/18;;C07K16/30;;C07K16/3053;;C07K16/468;;C07K2317/31;;C07K2317/33;;C07K2317/52;;C07K2317/54;;C07K2317/55;;C07K2317/66;;C07K2317/75;;C07K2317/92;;C07K2317/94;;C07K2319/00</x:v>
      </x:c>
      <x:c r="R231" s="50" t="str">
        <x:v>A61K39/00;;A61K39/395;;C07K16/18;;C07K16/28;;C07K16/30;;C07K16/46</x:v>
      </x:c>
      <x:c r="S231" s="50" t="str">
        <x:v>ACTIVE</x:v>
      </x:c>
      <x:c r="T231" s="50" t="str">
        <x:v>https://lens.org/199-823-078-742-00X</x:v>
      </x:c>
      <x:c r="U231" s="50" t="str">
        <x:v>190-493-572-485-866;;066-272-397-475-972;;025-120-640-963-942;;125-532-164-207-535;;011-817-083-219-679;;091-085-957-369-83X;;052-065-238-996-527;;073-574-928-597-432;;192-992-838-419-751;;081-478-893-159-503;;199-823-078-742-00X;;127-242-674-950-297;;166-038-218-017-870;;061-976-726-605-322;;001-520-248-333-489</x:v>
      </x:c>
    </x:row>
    <x:row r="232">
      <x:c r="A232" s="50" t="str">
        <x:v>Roche Holding AG.csv</x:v>
      </x:c>
      <x:c r="B232" s="50" t="str">
        <x:v>Roche Holding AG</x:v>
      </x:c>
      <x:c r="C232" s="50" t="str">
        <x:v>Yes</x:v>
      </x:c>
      <x:c r="D232" s="50" t="str">
        <x:v>Applicant/owner alias matched</x:v>
      </x:c>
      <x:c r="E232" s="108" t="n">
        <x:v>19</x:v>
      </x:c>
      <x:c r="F232" s="50" t="str">
        <x:v>140-229-887-147-865</x:v>
      </x:c>
      <x:c r="G232" s="113" t="n">
        <x:v>40645</x:v>
      </x:c>
      <x:c r="H232" s="108" t="n">
        <x:v>2011</x:v>
      </x:c>
      <x:c r="I232" s="50" t="str">
        <x:v>US</x:v>
      </x:c>
      <x:c r="J232" s="50" t="str">
        <x:v>B2</x:v>
      </x:c>
      <x:c r="K232" s="50" t="str">
        <x:v>US 10045910 B2</x:v>
      </x:c>
      <x:c r="L232" s="50" t="str">
        <x:v>ROCHE DIAGNOSTICS INT AG;;ROCHE DIABETES CARE INC</x:v>
      </x:c>
      <x:c r="M232" s="50" t="str">
        <x:v>ROCHE DIAGNOSTICS INTERNATIONAL AG (2013-10-25);;ROCHE DIABETES CARE INC (2017-08-07)</x:v>
      </x:c>
      <x:c r="N232" s="50" t="str">
        <x:v>Connector device</x:v>
      </x:c>
      <x:c r="O232" s="108" t="n">
        <x:v>9</x:v>
      </x:c>
      <x:c r="P232" s="108" t="n">
        <x:v>23</x:v>
      </x:c>
      <x:c r="Q232" s="50" t="str">
        <x:v>A61J1/2065;;A61J1/2013;;A61J1/2051;;A61J1/2055;;A61J1/2089;;A61M39/14;;A61M2039/0027;;A61J1/05;;A61J1/20;;A61J1/2065;;A61J1/1406;;A61J1/2013;;A61J1/2051;;A61J1/2055;;A61J1/2089;;A61M39/14;;A61M2039/0027</x:v>
      </x:c>
      <x:c r="R232" s="50" t="str">
        <x:v>A61J1/20;;A61J1/14;;A61M39/00;;A61M39/14</x:v>
      </x:c>
      <x:c r="S232" s="50" t="str">
        <x:v>ACTIVE</x:v>
      </x:c>
      <x:c r="T232" s="50" t="str">
        <x:v>https://lens.org/140-229-887-147-865</x:v>
      </x:c>
      <x:c r="U232" s="50" t="str">
        <x:v>197-831-533-808-283;;044-032-409-820-753;;054-381-822-279-68X;;054-479-955-891-632;;176-802-183-463-558;;078-094-748-978-587;;157-409-283-576-090;;140-229-887-147-865;;108-912-176-751-376;;009-537-223-801-727;;194-559-119-960-176;;173-370-891-290-904;;081-593-051-929-173;;038-199-532-172-322;;162-009-516-197-314;;052-302-215-975-64X;;143-273-777-821-844;;018-205-364-154-952;;070-153-735-714-466;;097-964-149-438-322;;149-386-348-389-52X;;110-029-395-747-499;;124-006-631-577-177</x:v>
      </x:c>
    </x:row>
    <x:row r="233">
      <x:c r="A233" s="50" t="str">
        <x:v>Roche Holding AG.csv</x:v>
      </x:c>
      <x:c r="B233" s="50" t="str">
        <x:v>Roche Holding AG</x:v>
      </x:c>
      <x:c r="C233" s="50" t="str">
        <x:v>Yes</x:v>
      </x:c>
      <x:c r="D233" s="50" t="str">
        <x:v>Applicant/owner alias matched</x:v>
      </x:c>
      <x:c r="E233" s="108" t="n">
        <x:v>20</x:v>
      </x:c>
      <x:c r="F233" s="50" t="str">
        <x:v>005-757-592-734-792</x:v>
      </x:c>
      <x:c r="G233" s="113" t="n">
        <x:v>41129</x:v>
      </x:c>
      <x:c r="H233" s="108" t="n">
        <x:v>2012</x:v>
      </x:c>
      <x:c r="I233" s="50" t="str">
        <x:v>US</x:v>
      </x:c>
      <x:c r="J233" s="50" t="str">
        <x:v>B2</x:v>
      </x:c>
      <x:c r="K233" s="50" t="str">
        <x:v>US 10040843 B2</x:v>
      </x:c>
      <x:c r="L233" s="50" t="str">
        <x:v>ROCHE GLYCART AG</x:v>
      </x:c>
      <x:c r="M233" s="50" t="str">
        <x:v>F. HOFFMANN-LA ROCHE AG (2013-06-13);;ROCHE GLYCART AG (2013-04-17);;HOFFMANN-LA ROCHE INC (2013-05-12);;ROCHE DIAGNOSTICS GMBH (2013-04-16)</x:v>
      </x:c>
      <x:c r="N233" s="50" t="str">
        <x:v>Interleukin-10 fusion proteins and uses thereof</x:v>
      </x:c>
      <x:c r="O233" s="108" t="n">
        <x:v>7</x:v>
      </x:c>
      <x:c r="P233" s="108" t="n">
        <x:v>31</x:v>
      </x:c>
      <x:c r="Q233" s="50" t="str">
        <x:v>C07K14/5428;;A61K38/00;;A61K39/00;;C07K16/00;;C07K16/44;;C07K2317/92;;C07K2319/00;;C07K16/00;;A61K38/00;;A61K39/00;;A61P1/00;;A61P1/04;;A61P19/02;;A61P29/00;;A61P37/00;;C07K14/5428;;C07K16/40;;C07K2317/55;;C07K2317/92;;C07K14/5428;;A61K38/2066;;A61K39/00;;A61K47/6803;;C07K16/18;;C07K16/2866;;C07K16/40;;C07K2317/55;;C07K2317/565;;C07K2317/92;;C07K16/00;;A61K38/00;;A61K39/00;;C07K14/5428;;C07K16/40;;C07K2317/21;;C07K2317/55;;C07K2317/92;;C07K2319/00</x:v>
      </x:c>
      <x:c r="R233" s="50" t="str">
        <x:v>C07K14/52;;A61K38/00;;A61K39/00;;C07K14/54;;C07K16/00;;C07K16/40</x:v>
      </x:c>
      <x:c r="S233" s="50" t="str">
        <x:v>ACTIVE</x:v>
      </x:c>
      <x:c r="T233" s="50" t="str">
        <x:v>https://lens.org/005-757-592-734-792</x:v>
      </x:c>
      <x:c r="U233" s="50" t="str">
        <x:v>013-703-764-695-379;;020-956-607-485-836;;181-648-210-316-480;;007-459-340-836-802;;151-145-784-796-142;;177-029-996-087-44X;;159-983-217-741-376;;102-980-981-203-74X;;166-345-248-967-893;;062-864-686-977-171;;052-701-890-396-076;;002-850-086-704-424;;185-427-812-616-671;;169-013-805-958-77X;;164-987-042-933-286;;099-097-912-134-075;;070-916-326-608-913;;150-309-249-678-162;;082-329-612-702-90X;;090-489-501-742-020;;195-940-376-046-886;;004-728-401-598-355;;165-753-394-868-339;;085-192-507-450-610;;037-796-030-425-851;;005-757-592-734-792;;095-200-410-744-241;;160-210-298-869-873;;152-660-750-378-244;;056-295-204-830-94X;;168-483-567-707-165</x:v>
      </x:c>
    </x:row>
    <x:row r="234">
      <x:c r="A234" s="50" t="str">
        <x:v>Roche Holding AG.csv</x:v>
      </x:c>
      <x:c r="B234" s="50" t="str">
        <x:v>Roche Holding AG</x:v>
      </x:c>
      <x:c r="C234" s="50" t="str">
        <x:v>Yes</x:v>
      </x:c>
      <x:c r="D234" s="50" t="str">
        <x:v>Applicant/owner alias matched</x:v>
      </x:c>
      <x:c r="E234" s="108" t="n">
        <x:v>21</x:v>
      </x:c>
      <x:c r="F234" s="50" t="str">
        <x:v>003-348-880-775-257</x:v>
      </x:c>
      <x:c r="G234" s="113" t="n">
        <x:v>40624</x:v>
      </x:c>
      <x:c r="H234" s="108" t="n">
        <x:v>2011</x:v>
      </x:c>
      <x:c r="I234" s="50" t="str">
        <x:v>US</x:v>
      </x:c>
      <x:c r="J234" s="50" t="str">
        <x:v>B2</x:v>
      </x:c>
      <x:c r="K234" s="50" t="str">
        <x:v>US 10022496 B2</x:v>
      </x:c>
      <x:c r="L234" s="50" t="str">
        <x:v>ROCHE DIAGNOSTICS INT AG;;ROCHE DIABETES CARE INC</x:v>
      </x:c>
      <x:c r="M234" s="50" t="str">
        <x:v>ROCHE DIAGNOSTICS INTERNATIONAL AG (2013-11-09);;ROCHE DIABETES CARE INC (2017-08-07)</x:v>
      </x:c>
      <x:c r="N234" s="50" t="str">
        <x:v>Sensor device for use in a medical fluid delivery system</x:v>
      </x:c>
      <x:c r="O234" s="108" t="n">
        <x:v>6</x:v>
      </x:c>
      <x:c r="P234" s="108" t="n">
        <x:v>11</x:v>
      </x:c>
      <x:c r="Q234" s="50" t="str">
        <x:v>A61M5/16854;;A61M2205/3306;;G01L9/0077;;A61M5/16859;;A61M5/142;;A61M5/16854;;A61M2005/16868;;A61M2005/16872;;A61M2205/3306;;A61M2205/702;;G01L9/0077;;G01L11/02</x:v>
      </x:c>
      <x:c r="R234" s="50" t="str">
        <x:v>G01L11/02;;A61M5/142;;A61M5/168;;G01L9/00</x:v>
      </x:c>
      <x:c r="S234" s="50" t="str">
        <x:v>ACTIVE</x:v>
      </x:c>
      <x:c r="T234" s="50" t="str">
        <x:v>https://lens.org/003-348-880-775-257</x:v>
      </x:c>
      <x:c r="U234" s="50" t="str">
        <x:v>141-963-712-804-117;;008-755-450-834-149;;038-751-091-181-739;;035-434-197-652-086;;038-986-373-570-413;;003-348-880-775-257;;091-818-745-083-958;;192-706-229-966-688;;164-539-398-098-155;;028-987-988-878-969;;010-414-124-981-908</x:v>
      </x:c>
    </x:row>
    <x:row r="235">
      <x:c r="A235" s="50" t="str">
        <x:v>Roche Holding AG.csv</x:v>
      </x:c>
      <x:c r="B235" s="50" t="str">
        <x:v>Roche Holding AG</x:v>
      </x:c>
      <x:c r="C235" s="50" t="str">
        <x:v>Yes</x:v>
      </x:c>
      <x:c r="D235" s="50" t="str">
        <x:v>Applicant/owner alias matched</x:v>
      </x:c>
      <x:c r="E235" s="108" t="n">
        <x:v>22</x:v>
      </x:c>
      <x:c r="F235" s="50" t="str">
        <x:v>199-187-198-775-40X</x:v>
      </x:c>
      <x:c r="G235" s="113" t="n">
        <x:v>40778</x:v>
      </x:c>
      <x:c r="H235" s="108" t="n">
        <x:v>2011</x:v>
      </x:c>
      <x:c r="I235" s="50" t="str">
        <x:v>EP</x:v>
      </x:c>
      <x:c r="J235" s="50" t="str">
        <x:v>B1</x:v>
      </x:c>
      <x:c r="K235" s="50" t="str">
        <x:v>EP 2748202 B1</x:v>
      </x:c>
      <x:c r="L235" s="50" t="str">
        <x:v>ROCHE GLYCART AG</x:v>
      </x:c>
      <x:c r="M235" s="50" t="str">
        <x:v>ROCHE GLYCART AG (2018-07-04)</x:v>
      </x:c>
      <x:c r="N235" s="50" t="str">
        <x:v>BISPECIFIC ANTIGEN BINDING MOLECULES</x:v>
      </x:c>
      <x:c r="O235" s="108" t="n">
        <x:v>0</x:v>
      </x:c>
      <x:c r="P235" s="108" t="n">
        <x:v>39</x:v>
      </x:c>
      <x:c r="Q235" s="50" t="str">
        <x:v>C07K16/2809;;A61P35/00;;C07K16/3053;;C07K16/468;;C07K2317/31;;C07K2317/52;;C07K2317/55;;C07K2317/626;;C07K2317/64;;C07K2317/66;;C07K2317/73;;C07K2317/92;;C07K2319/00;;C12N15/67;;C07K16/468;;C07K16/2809;;C07K16/3053;;C07K16/468;;C07K2317/31;;C07K2317/52;;C07K2317/55;;C07K2317/626;;C07K2317/64;;C07K2317/66;;C07K2317/73;;C07K2317/92;;C07K2319/00</x:v>
      </x:c>
      <x:c r="R235" s="50" t="str">
        <x:v>C07K16/30;;A61K39/395;;A61P35/00</x:v>
      </x:c>
      <x:c r="S235" s="50" t="str">
        <x:v>ACTIVE</x:v>
      </x:c>
      <x:c r="T235" s="50" t="str">
        <x:v>https://lens.org/199-187-198-775-40X</x:v>
      </x:c>
      <x:c r="U235" s="50" t="str">
        <x:v>049-075-883-392-559;;087-865-989-501-199;;177-784-491-991-192;;103-431-733-059-915;;024-461-162-031-436;;104-023-765-057-07X;;030-392-597-009-992;;101-219-516-540-533;;149-833-749-868-136;;199-187-198-775-40X;;096-641-343-520-669;;052-739-572-112-828;;111-271-935-118-75X;;054-609-811-790-237;;048-187-833-593-416;;119-463-206-492-431;;061-964-724-571-984;;119-594-675-287-924;;066-869-180-731-420;;169-030-772-923-208;;054-917-365-865-183;;097-143-813-861-260;;193-669-872-614-805;;182-548-574-599-301;;003-618-960-981-277;;161-586-763-820-875;;176-864-053-904-750;;145-383-782-502-354;;122-783-511-764-617;;131-543-579-773-820;;117-099-611-353-231;;042-824-111-730-90X;;057-772-468-619-246;;099-572-480-668-558;;198-825-491-367-429;;053-421-389-731-547;;011-155-274-478-534;;055-267-188-649-619;;149-250-552-165-723</x:v>
      </x:c>
    </x:row>
    <x:row r="236">
      <x:c r="A236" s="50" t="str">
        <x:v>Roche Holding AG.csv</x:v>
      </x:c>
      <x:c r="B236" s="50" t="str">
        <x:v>Roche Holding AG</x:v>
      </x:c>
      <x:c r="C236" s="50" t="str">
        <x:v>Yes</x:v>
      </x:c>
      <x:c r="D236" s="50" t="str">
        <x:v>Applicant/owner alias matched</x:v>
      </x:c>
      <x:c r="E236" s="108" t="n">
        <x:v>23</x:v>
      </x:c>
      <x:c r="F236" s="50" t="str">
        <x:v>040-876-627-415-830</x:v>
      </x:c>
      <x:c r="G236" s="113" t="n">
        <x:v>40835</x:v>
      </x:c>
      <x:c r="H236" s="108" t="n">
        <x:v>2011</x:v>
      </x:c>
      <x:c r="I236" s="50" t="str">
        <x:v>US</x:v>
      </x:c>
      <x:c r="J236" s="50" t="str">
        <x:v>B2</x:v>
      </x:c>
      <x:c r="K236" s="50" t="str">
        <x:v>US 9994610 B2</x:v>
      </x:c>
      <x:c r="L236" s="50" t="str">
        <x:v>ROCHE GLYCART AG</x:v>
      </x:c>
      <x:c r="M236" s="50" t="str">
        <x:v>ROCHE GLYCART AG (2012-05-15)</x:v>
      </x:c>
      <x:c r="N236" s="50" t="str">
        <x:v>Separation method for fucosylated antibodies</x:v>
      </x:c>
      <x:c r="O236" s="108" t="n">
        <x:v>0</x:v>
      </x:c>
      <x:c r="P236" s="108" t="n">
        <x:v>21</x:v>
      </x:c>
      <x:c r="Q236" s="50" t="str">
        <x:v>C07K1/22;;C07K14/70535;;C07K16/00;;C07K16/065;;C07K2317/21;;C07K2317/41;;C07K14/70535;;C07K1/22;;C07K16/00;;C07K16/065;;G01N33/53;;C07K1/22;;C07K14/70535;;C07K16/00;;C07K16/065;;C07K2317/21;;C07K2317/41;;G01N33/53</x:v>
      </x:c>
      <x:c r="R236" s="50" t="str">
        <x:v>C07K1/22;;C07K14/735;;C07K16/00;;C07K16/06;;G01N33/53</x:v>
      </x:c>
      <x:c r="S236" s="50" t="str">
        <x:v>ACTIVE</x:v>
      </x:c>
      <x:c r="T236" s="50" t="str">
        <x:v>https://lens.org/040-876-627-415-830</x:v>
      </x:c>
      <x:c r="U236" s="50" t="str">
        <x:v>189-657-775-895-438;;091-251-028-917-126;;104-955-705-312-454;;178-067-127-960-01X;;185-310-555-480-793;;083-298-831-382-982;;189-674-280-660-981;;020-696-067-046-761;;040-876-627-415-830;;063-353-364-943-78X;;077-093-656-692-986;;080-510-993-883-479;;071-389-314-870-660;;026-779-890-081-186;;125-266-435-076-532;;085-637-254-057-093;;077-531-468-063-186;;151-398-385-390-220;;023-685-681-239-489;;139-034-771-835-353;;146-822-353-329-66X</x:v>
      </x:c>
    </x:row>
    <x:row r="237">
      <x:c r="A237" s="50" t="str">
        <x:v>Roche Holding AG.csv</x:v>
      </x:c>
      <x:c r="B237" s="50" t="str">
        <x:v>Roche Holding AG</x:v>
      </x:c>
      <x:c r="C237" s="50" t="str">
        <x:v>Yes</x:v>
      </x:c>
      <x:c r="D237" s="50" t="str">
        <x:v>Applicant/owner alias matched</x:v>
      </x:c>
      <x:c r="E237" s="108" t="n">
        <x:v>24</x:v>
      </x:c>
      <x:c r="F237" s="50" t="str">
        <x:v>080-798-432-596-520</x:v>
      </x:c>
      <x:c r="G237" s="113" t="n">
        <x:v>40788</x:v>
      </x:c>
      <x:c r="H237" s="108" t="n">
        <x:v>2011</x:v>
      </x:c>
      <x:c r="I237" s="50" t="str">
        <x:v>US</x:v>
      </x:c>
      <x:c r="J237" s="50" t="str">
        <x:v>B2</x:v>
      </x:c>
      <x:c r="K237" s="50" t="str">
        <x:v>US 9889253 B2</x:v>
      </x:c>
      <x:c r="L237" s="50" t="str">
        <x:v>ROCHE DIAGNOSTICS INT AG;;ROCHE DIAGNOSTIC INT AG</x:v>
      </x:c>
      <x:c r="M237" s="50" t="str">
        <x:v>ROCHE DIAGNOSTICS INTERNATIONAL AG (2014-03-26)</x:v>
      </x:c>
      <x:c r="N237" s="50" t="str">
        <x:v>Dosing unit for an ambulatory infusion device</x:v>
      </x:c>
      <x:c r="O237" s="108" t="n">
        <x:v>3</x:v>
      </x:c>
      <x:c r="P237" s="108" t="n">
        <x:v>6</x:v>
      </x:c>
      <x:c r="Q237" s="50" t="str">
        <x:v>A61M5/14216;;A61M5/14244;;A61M5/16809;;A61M39/284;;F04B13/00;;F04B53/14;;A61M5/1452;;A61M5/14216;;A61M5/14244;;A61M5/16809;;A61M39/284;;F04B13/00;;F04B19/22;;F04B53/14;;F04B53/16</x:v>
      </x:c>
      <x:c r="R237" s="50" t="str">
        <x:v>A61M5/145;;A61M5/142;;A61M5/168;;A61M39/28;;F04B13/00;;F04B19/22;;F04B53/14;;F04B53/16</x:v>
      </x:c>
      <x:c r="S237" s="50" t="str">
        <x:v>ACTIVE</x:v>
      </x:c>
      <x:c r="T237" s="50" t="str">
        <x:v>https://lens.org/080-798-432-596-520</x:v>
      </x:c>
      <x:c r="U237" s="50" t="str">
        <x:v>189-500-704-831-378;;080-798-432-596-520;;147-762-116-799-865;;018-554-922-100-381;;194-090-360-220-697;;113-716-858-719-026</x:v>
      </x:c>
    </x:row>
    <x:row r="238">
      <x:c r="A238" s="50" t="str">
        <x:v>Roche Holding AG.csv</x:v>
      </x:c>
      <x:c r="B238" s="50" t="str">
        <x:v>Roche Holding AG</x:v>
      </x:c>
      <x:c r="C238" s="50" t="str">
        <x:v>Yes</x:v>
      </x:c>
      <x:c r="D238" s="50" t="str">
        <x:v>Applicant/owner alias matched</x:v>
      </x:c>
      <x:c r="E238" s="108" t="n">
        <x:v>25</x:v>
      </x:c>
      <x:c r="F238" s="50" t="str">
        <x:v>039-655-242-007-778</x:v>
      </x:c>
      <x:c r="G238" s="113" t="n">
        <x:v>40730</x:v>
      </x:c>
      <x:c r="H238" s="108" t="n">
        <x:v>2011</x:v>
      </x:c>
      <x:c r="I238" s="50" t="str">
        <x:v>US</x:v>
      </x:c>
      <x:c r="J238" s="50" t="str">
        <x:v>B2</x:v>
      </x:c>
      <x:c r="K238" s="50" t="str">
        <x:v>US 9889254 B2</x:v>
      </x:c>
      <x:c r="L238" s="50" t="str">
        <x:v>ROCHE DIAGNOSTICS INT AG;;ROCHE DIABETES CARE INC</x:v>
      </x:c>
      <x:c r="M238" s="50" t="str">
        <x:v>ROCHE DIAGNOSTICS INTERNATIONAL AG (2014-04-07);;ROCHE DIABETES CARE INC (2017-08-07)</x:v>
      </x:c>
      <x:c r="N238" s="50" t="str">
        <x:v>Device and method for automatic injection and occlusion detection</x:v>
      </x:c>
      <x:c r="O238" s="108" t="n">
        <x:v>10</x:v>
      </x:c>
      <x:c r="P238" s="108" t="n">
        <x:v>6</x:v>
      </x:c>
      <x:c r="Q238" s="50" t="str">
        <x:v>A61M5/1452;;A61M5/14566;;A61M5/16854;;A61M2005/16863;;A61M2205/332;;A61M5/1456;;A61M5/1452;;A61M5/14566;;A61M5/16854;;A61M5/5086;;A61M2005/16863;;A61M2205/332</x:v>
      </x:c>
      <x:c r="R238" s="50" t="str">
        <x:v>A61M5/168;;A61M5/145;;A61M5/50</x:v>
      </x:c>
      <x:c r="S238" s="50" t="str">
        <x:v>ACTIVE</x:v>
      </x:c>
      <x:c r="T238" s="50" t="str">
        <x:v>https://lens.org/039-655-242-007-778</x:v>
      </x:c>
      <x:c r="U238" s="50" t="str">
        <x:v>169-938-240-619-504;;098-101-612-053-33X;;093-823-867-873-113;;161-288-814-535-244;;039-655-242-007-778;;071-257-321-804-798</x:v>
      </x:c>
    </x:row>
    <x:row r="239">
      <x:c r="A239" s="50" t="str">
        <x:v>Roche Holding AG.csv</x:v>
      </x:c>
      <x:c r="B239" s="50" t="str">
        <x:v>Roche Holding AG</x:v>
      </x:c>
      <x:c r="C239" s="50" t="str">
        <x:v>Yes</x:v>
      </x:c>
      <x:c r="D239" s="50" t="str">
        <x:v>Applicant/owner alias matched</x:v>
      </x:c>
      <x:c r="E239" s="108" t="n">
        <x:v>26</x:v>
      </x:c>
      <x:c r="F239" s="50" t="str">
        <x:v>113-161-934-762-610</x:v>
      </x:c>
      <x:c r="G239" s="113" t="n">
        <x:v>41103</x:v>
      </x:c>
      <x:c r="H239" s="108" t="n">
        <x:v>2012</x:v>
      </x:c>
      <x:c r="I239" s="50" t="str">
        <x:v>US</x:v>
      </x:c>
      <x:c r="J239" s="50" t="str">
        <x:v>B2</x:v>
      </x:c>
      <x:c r="K239" s="50" t="str">
        <x:v>US 9695233 B2</x:v>
      </x:c>
      <x:c r="L239" s="50" t="str">
        <x:v>ROCHE GLYCART AG</x:v>
      </x:c>
      <x:c r="M239" s="50" t="str">
        <x:v>F. HOFFMANN-LA ROCHE AG (2013-05-15);;ROCHE GLYCART AG (2013-05-23);;HOFFMANN-LA ROCHE INC (2019-04-16);;ROCHE DIAGNOSTICS GMBH (2013-01-28)</x:v>
      </x:c>
      <x:c r="N239" s="50" t="str">
        <x:v>Bispecific anti-VEGF/anti-ANG-2 antibodies and their use in the treatment of ocular vascular diseases</x:v>
      </x:c>
      <x:c r="O239" s="108" t="n">
        <x:v>46</x:v>
      </x:c>
      <x:c r="P239" s="108" t="n">
        <x:v>85</x:v>
      </x:c>
      <x:c r="Q239" s="50" t="str">
        <x:v>C07K16/22;;A61K2039/505;;A61K2039/54;;C07K2317/21;;C07K2317/31;;C07K2317/33;;C07K2317/35;;C07K2317/52;;C07K2317/56;;C07K2317/565;;C07K2317/92;;C07K16/22;;A61K2039/505;;A61P27/02;;A61P27/06;;C07K2317/31;;C07K2317/52;;C07K2317/56;;C07K2317/92;;A61P27/02;;A61K2039/54;;A61P27/06;;C07K16/22;;C07K2317/21;;C07K2317/31;;C07K2317/33;;C07K2317/35;;C07K2317/52;;C07K2317/56;;C07K2317/565;;C07K2317/73;;C07K2317/732;;C07K2317/76;;C07K2317/90;;C07K2317/92;;C07K16/22;;A61K2039/505;;A61K2039/54;;A61P27/02;;C07K2317/21;;C07K2317/31;;C07K2317/35;;C07K2317/52;;C07K2317/56;;C07K2317/565;;C07K2317/73;;C07K2317/732;;C07K2317/76;;C07K2317/90;;C07K16/22;;A61K2039/505;;A61K2039/54;;A61P27/02;;A61P27/06;;C07K2317/21;;C07K2317/31;;C07K2317/33;;C07K2317/35;;C07K2317/52;;C07K2317/56;;C07K2317/565;;C07K2317/92</x:v>
      </x:c>
      <x:c r="R239" s="50" t="str">
        <x:v>C07K16/22;;A61K39/00;;A61K39/395</x:v>
      </x:c>
      <x:c r="S239" s="50" t="str">
        <x:v>ACTIVE</x:v>
      </x:c>
      <x:c r="T239" s="50" t="str">
        <x:v>https://lens.org/113-161-934-762-610</x:v>
      </x:c>
      <x:c r="U239" s="50" t="str">
        <x:v>166-592-692-853-815;;158-582-681-679-015;;057-844-798-880-842;;104-816-615-592-464;;095-999-257-127-81X;;186-306-440-448-798;;167-570-345-237-216;;195-772-828-479-675;;000-153-434-062-872;;092-945-373-570-04X;;127-664-639-140-483;;197-294-744-029-967;;178-896-831-145-439;;062-025-163-905-622;;024-671-855-362-591;;152-350-339-280-198;;035-153-436-639-145;;125-618-896-470-918;;033-371-173-689-556;;085-449-742-955-898;;145-073-018-216-842;;121-121-585-732-678;;197-489-548-401-688;;097-284-861-702-239;;063-127-233-348-838;;160-625-239-027-267;;097-260-341-798-680;;189-022-730-891-864;;187-949-311-558-945;;113-161-934-762-610;;078-652-670-240-825;;032-499-574-176-571;;192-265-977-328-63X;;023-561-713-877-916;;099-060-255-012-588;;059-592-679-970-743;;091-973-817-233-418;;065-242-165-981-039;;194-185-779-500-702;;039-689-371-131-949;;160-403-142-137-415;;131-794-814-930-352;;126-846-501-490-289;;087-848-871-265-835;;001-161-380-495-440;;017-060-227-777-650;;026-407-257-665-795;;178-454-996-465-096;;105-457-143-365-531;;169-936-064-808-891;;003-387-291-450-798;;152-061-670-349-449;;075-052-274-123-266;;088-070-479-601-306;;041-981-165-446-739;;081-064-658-550-81X;;166-462-176-429-545;;111-961-186-942-183;;067-729-790-412-138;;091-667-058-853-505;;005-480-644-705-071;;087-458-048-749-848;;089-961-747-059-441;;022-552-063-485-88X;;006-609-171-361-504;;072-670-780-898-944;;033-068-399-423-134;;047-697-994-402-311;;047-855-024-315-058;;177-387-288-936-404;;168-436-116-759-087;;101-110-203-060-521;;037-706-030-822-417;;175-700-264-330-569;;161-431-803-897-652;;137-514-664-050-77X;;199-198-331-789-40X;;189-136-287-486-383;;068-661-029-686-604;;036-733-334-653-066;;187-208-760-640-751;;185-550-849-080-800;;111-655-110-758-827;;003-158-931-534-625;;096-310-688-223-401</x:v>
      </x:c>
    </x:row>
    <x:row r="240">
      <x:c r="A240" s="50" t="str">
        <x:v>Roche Holding AG.csv</x:v>
      </x:c>
      <x:c r="B240" s="50" t="str">
        <x:v>Roche Holding AG</x:v>
      </x:c>
      <x:c r="C240" s="50" t="str">
        <x:v>Yes</x:v>
      </x:c>
      <x:c r="D240" s="50" t="str">
        <x:v>Applicant/owner alias matched</x:v>
      </x:c>
      <x:c r="E240" s="108" t="n">
        <x:v>27</x:v>
      </x:c>
      <x:c r="F240" s="50" t="str">
        <x:v>165-277-580-638-911</x:v>
      </x:c>
      <x:c r="G240" s="113" t="n">
        <x:v>40788</x:v>
      </x:c>
      <x:c r="H240" s="108" t="n">
        <x:v>2011</x:v>
      </x:c>
      <x:c r="I240" s="50" t="str">
        <x:v>US</x:v>
      </x:c>
      <x:c r="J240" s="50" t="str">
        <x:v>B2</x:v>
      </x:c>
      <x:c r="K240" s="50" t="str">
        <x:v>US 9662453 B2</x:v>
      </x:c>
      <x:c r="L240" s="50" t="str">
        <x:v>ROCHE DIAGNOSTICS INT AG</x:v>
      </x:c>
      <x:c r="M240" s="50" t="str">
        <x:v>ROCHE DIAGNOSTICS INTERNATIONAL AG (2014-03-25);;ROCHE DIAGNOSTICS OPERATIONS INC (2014-05-08);;ROCHE DIABETES CARE INC (2015-03-02)</x:v>
      </x:c>
      <x:c r="N240" s="50" t="str">
        <x:v>Dosing unit for an ambulatory infusion device</x:v>
      </x:c>
      <x:c r="O240" s="108" t="n">
        <x:v>4</x:v>
      </x:c>
      <x:c r="P240" s="108" t="n">
        <x:v>3</x:v>
      </x:c>
      <x:c r="Q240" s="50" t="str">
        <x:v>A61M5/14216;;A61M5/1456;;A61M5/14566;;F04B9/02;;F04B13/00;;F04B53/14;;A61M5/31528;;A61M5/14216;;A61M5/14244;;A61M5/1454;;A61M5/1456;;A61M5/14566;;A61M5/31511;;A61M5/31563;;A61M2205/103;;F04B9/02;;F04B13/00;;F04B53/14</x:v>
      </x:c>
      <x:c r="R240" s="50" t="str">
        <x:v>A61M5/315;;A61M5/142;;A61M5/145;;F04B9/02;;F04B13/00;;F04B53/14</x:v>
      </x:c>
      <x:c r="S240" s="50" t="str">
        <x:v>INACTIVE</x:v>
      </x:c>
      <x:c r="T240" s="50" t="str">
        <x:v>https://lens.org/165-277-580-638-911</x:v>
      </x:c>
      <x:c r="U240" s="50" t="str">
        <x:v>122-592-896-791-592;;165-277-580-638-911;;001-277-049-335-118</x:v>
      </x:c>
    </x:row>
    <x:row r="241">
      <x:c r="A241" s="50" t="str">
        <x:v>Roche Holding AG.csv</x:v>
      </x:c>
      <x:c r="B241" s="50" t="str">
        <x:v>Roche Holding AG</x:v>
      </x:c>
      <x:c r="C241" s="50" t="str">
        <x:v>Yes</x:v>
      </x:c>
      <x:c r="D241" s="50" t="str">
        <x:v>Applicant/owner alias matched</x:v>
      </x:c>
      <x:c r="E241" s="108" t="n">
        <x:v>28</x:v>
      </x:c>
      <x:c r="F241" s="50" t="str">
        <x:v>097-189-258-886-12X</x:v>
      </x:c>
      <x:c r="G241" s="113" t="n">
        <x:v>40809</x:v>
      </x:c>
      <x:c r="H241" s="108" t="n">
        <x:v>2011</x:v>
      </x:c>
      <x:c r="I241" s="50" t="str">
        <x:v>US</x:v>
      </x:c>
      <x:c r="J241" s="50" t="str">
        <x:v>B2</x:v>
      </x:c>
      <x:c r="K241" s="50" t="str">
        <x:v>US 9650442 B2</x:v>
      </x:c>
      <x:c r="L241" s="50" t="str">
        <x:v>ROCHE GLYCART AG</x:v>
      </x:c>
      <x:c r="M241" s="50" t="str">
        <x:v>F. HOFFMANN-LA ROCHE AG (2012-06-21);;ROCHE GLYCART AG (2012-07-05);;ROCHE DIAGNOSTICS GMBH (2012-07-02)</x:v>
      </x:c>
      <x:c r="N241" s="50" t="str">
        <x:v>Bispecific anti-EGFR/anti IGF-1R antibodies</x:v>
      </x:c>
      <x:c r="O241" s="108" t="n">
        <x:v>15</x:v>
      </x:c>
      <x:c r="P241" s="108" t="n">
        <x:v>14</x:v>
      </x:c>
      <x:c r="Q241" s="50" t="str">
        <x:v>C07K16/2863;;A61P35/00;;C07K2317/21;;C07K2317/31;;C07K2317/41;;C07K2317/55;;C07K2317/565;;C07K2317/73;;C07K2317/732;;C07K2317/76;;C07K2317/92;;C07K2319/21;;C07K2319/41;;C07K2319/43;;C07K16/46;;A61K39/395;;A61K39/39533;;C07K16/28;;C07K16/2863;;C07K16/468;;C07K16/2863;;C07K2317/21;;C07K2317/31;;C07K2317/41;;C07K2317/55;;C07K2317/565;;C07K2317/73;;C07K2317/732;;C07K2317/76;;C07K2317/92;;C07K2319/21;;C07K2319/41;;C07K2319/43</x:v>
      </x:c>
      <x:c r="R241" s="50" t="str">
        <x:v>C07K16/28</x:v>
      </x:c>
      <x:c r="S241" s="50" t="str">
        <x:v>INACTIVE</x:v>
      </x:c>
      <x:c r="T241" s="50" t="str">
        <x:v>https://lens.org/097-189-258-886-12X</x:v>
      </x:c>
      <x:c r="U241" s="50" t="str">
        <x:v>102-220-293-519-511;;050-382-083-201-270;;018-535-552-651-528;;182-615-777-123-917;;050-926-797-094-967;;083-823-229-098-906;;091-637-260-057-927;;087-261-822-596-82X;;011-040-371-282-63X;;106-520-404-026-50X;;153-279-450-187-714;;048-234-924-901-583;;097-189-258-886-12X;;096-487-121-875-015</x:v>
      </x:c>
    </x:row>
    <x:row r="242">
      <x:c r="A242" s="50" t="str">
        <x:v>Roche Holding AG.csv</x:v>
      </x:c>
      <x:c r="B242" s="50" t="str">
        <x:v>Roche Holding AG</x:v>
      </x:c>
      <x:c r="C242" s="50" t="str">
        <x:v>Yes</x:v>
      </x:c>
      <x:c r="D242" s="50" t="str">
        <x:v>Applicant/owner alias matched</x:v>
      </x:c>
      <x:c r="E242" s="108" t="n">
        <x:v>29</x:v>
      </x:c>
      <x:c r="F242" s="50" t="str">
        <x:v>163-551-629-386-660</x:v>
      </x:c>
      <x:c r="G242" s="113" t="n">
        <x:v>41179</x:v>
      </x:c>
      <x:c r="H242" s="108" t="n">
        <x:v>2012</x:v>
      </x:c>
      <x:c r="I242" s="50" t="str">
        <x:v>US</x:v>
      </x:c>
      <x:c r="J242" s="50" t="str">
        <x:v>A1</x:v>
      </x:c>
      <x:c r="K242" s="50" t="str">
        <x:v>US 2017/0100305 A1</x:v>
      </x:c>
      <x:c r="L242" s="50" t="str">
        <x:v>ROCHE DIAGNOSTICS INT AG</x:v>
      </x:c>
      <x:c r="M242" s="50" t="str">
        <x:v>ROCHE DIAGNOSTICS INTERNATIONAL AG (2013-10-10);;ROCHE DIABETES CARE INC (2017-08-07)</x:v>
      </x:c>
      <x:c r="N242" s="50" t="str">
        <x:v>ADAPTER AND DRUG CARTRIDGE ALIGNMENT DEVICE</x:v>
      </x:c>
      <x:c r="O242" s="108" t="n">
        <x:v>3</x:v>
      </x:c>
      <x:c r="P242" s="108" t="n">
        <x:v>4</x:v>
      </x:c>
      <x:c r="Q242" s="50" t="str">
        <x:v>A61M39/10;;F04C2270/041;;Y10T137/0402;;Y10T137/598;;A61J1/1406;;A61J1/1412;;A61J1/20;;A61M5/14;;A61M39/10;;F04C2270/041;;Y10T137/0402;;Y10T137/598</x:v>
      </x:c>
      <x:c r="R242" s="50" t="str">
        <x:v>A61J1/14;;A61J1/20;;A61M5/14</x:v>
      </x:c>
      <x:c r="S242" s="50" t="str">
        <x:v>DISCONTINUED</x:v>
      </x:c>
      <x:c r="T242" s="50" t="str">
        <x:v>https://lens.org/163-551-629-386-660</x:v>
      </x:c>
      <x:c r="U242" s="50" t="str">
        <x:v>002-568-467-986-032;;146-960-688-589-338;;035-951-970-032-729;;163-551-629-386-660</x:v>
      </x:c>
    </x:row>
    <x:row r="243">
      <x:c r="A243" s="50" t="str">
        <x:v>Roche Holding AG.csv</x:v>
      </x:c>
      <x:c r="B243" s="50" t="str">
        <x:v>Roche Holding AG</x:v>
      </x:c>
      <x:c r="C243" s="50" t="str">
        <x:v>Yes</x:v>
      </x:c>
      <x:c r="D243" s="50" t="str">
        <x:v>Applicant/owner alias matched</x:v>
      </x:c>
      <x:c r="E243" s="108" t="n">
        <x:v>30</x:v>
      </x:c>
      <x:c r="F243" s="50" t="str">
        <x:v>185-381-767-322-816</x:v>
      </x:c>
      <x:c r="G243" s="113" t="n">
        <x:v>40648</x:v>
      </x:c>
      <x:c r="H243" s="108" t="n">
        <x:v>2011</x:v>
      </x:c>
      <x:c r="I243" s="50" t="str">
        <x:v>US</x:v>
      </x:c>
      <x:c r="J243" s="50" t="str">
        <x:v>B2</x:v>
      </x:c>
      <x:c r="K243" s="50" t="str">
        <x:v>US 9610400 B2</x:v>
      </x:c>
      <x:c r="L243" s="50" t="str">
        <x:v>ROCHE DIAGNOSTICS INT AG</x:v>
      </x:c>
      <x:c r="M243" s="50" t="str">
        <x:v>ROCHE DIAGNOSTICS INTERNATIONAL AG (2013-11-27);;ROCHE DIABETES CARE INC (2017-08-07)</x:v>
      </x:c>
      <x:c r="N243" s="50" t="str">
        <x:v>Device for moving a piston inside a cartridge</x:v>
      </x:c>
      <x:c r="O243" s="108" t="n">
        <x:v>2</x:v>
      </x:c>
      <x:c r="P243" s="108" t="n">
        <x:v>12</x:v>
      </x:c>
      <x:c r="Q243" s="50" t="str">
        <x:v>A61M5/14566;;A61J1/062;;A61M5/1458;;A61M5/1782;;A61M5/31515;;Y10T29/49252;;A61M5/315;;A61J1/20;;A61M5/14216;;A61J1/062;;A61M5/14566;;A61M5/1458;;A61M5/1782;;A61M5/31515;;B23P15/10;;Y10T29/49252</x:v>
      </x:c>
      <x:c r="R243" s="50" t="str">
        <x:v>A61M5/142;;A61J1/06;;A61M5/145;;A61M5/178;;A61M5/315;;B23P15/10</x:v>
      </x:c>
      <x:c r="S243" s="50" t="str">
        <x:v>ACTIVE</x:v>
      </x:c>
      <x:c r="T243" s="50" t="str">
        <x:v>https://lens.org/185-381-767-322-816</x:v>
      </x:c>
      <x:c r="U243" s="50" t="str">
        <x:v>108-972-783-179-281;;185-381-767-322-816;;040-677-299-277-341;;091-275-801-279-616;;142-148-783-612-935;;111-923-147-776-023;;055-568-689-779-365;;198-618-730-179-213;;118-176-010-596-062;;014-865-599-387-548;;134-542-500-912-440;;027-962-590-584-998</x:v>
      </x:c>
    </x:row>
    <x:row r="244">
      <x:c r="A244" s="50" t="str">
        <x:v>Roche Holding AG.csv</x:v>
      </x:c>
      <x:c r="B244" s="50" t="str">
        <x:v>Roche Holding AG</x:v>
      </x:c>
      <x:c r="C244" s="50" t="str">
        <x:v>Yes</x:v>
      </x:c>
      <x:c r="D244" s="50" t="str">
        <x:v>Applicant/owner alias matched</x:v>
      </x:c>
      <x:c r="E244" s="108" t="n">
        <x:v>31</x:v>
      </x:c>
      <x:c r="F244" s="50" t="str">
        <x:v>014-822-839-580-241</x:v>
      </x:c>
      <x:c r="G244" s="113" t="n">
        <x:v>40662</x:v>
      </x:c>
      <x:c r="H244" s="108" t="n">
        <x:v>2011</x:v>
      </x:c>
      <x:c r="I244" s="50" t="str">
        <x:v>US</x:v>
      </x:c>
      <x:c r="J244" s="50" t="str">
        <x:v>B2</x:v>
      </x:c>
      <x:c r="K244" s="50" t="str">
        <x:v>US 9447159 B2</x:v>
      </x:c>
      <x:c r="L244" s="50" t="str">
        <x:v>AST OLIVER;;BRUENKER PETER;;HOFER THOMAS U;;HOSSE RALF;;KLEIN CHRISTIAN;;MOESSNER EKKEHARD;;UMANA PABLO;;ROCHE GLYCART AG</x:v>
      </x:c>
      <x:c r="M244" s="50" t="str">
        <x:v>ROCHE GLYCART AG (2012-05-15)</x:v>
      </x:c>
      <x:c r="N244" s="50" t="str">
        <x:v>Immunoconjugates</x:v>
      </x:c>
      <x:c r="O244" s="108" t="n">
        <x:v>112</x:v>
      </x:c>
      <x:c r="P244" s="108" t="n">
        <x:v>70</x:v>
      </x:c>
      <x:c r="Q244" s="50" t="str">
        <x:v>C07K14/55;;A61K47/6813;;A61K47/6843;;A61K47/6849;;A61K47/6851;;A61K47/6853;;C07K14/5428;;C07K16/18;;C07K16/30;;C07K16/3007;;C07K2319/00;;C07K2319/30;;C07K2319/33;;A61K39/395;;C07K14/54;;C07K14/55;;C07K16/46;;C07K19/00;;C07K16/40;;A61K38/2013;;A61K47/6813;;A61K47/6843;;A61K47/6849;;A61K47/6851;;A61K47/6853;;A61P1/00;;A61P17/06;;A61P19/02;;A61P29/00;;A61P35/00;;A61P37/04;;C07K14/5434;;C07K14/55;;C07K16/18;;C07K16/2866;;C07K16/30;;C07K16/3007;;C07K2317/41;;C07K2317/524;;C07K2317/55;;C07K2317/71;;C07K2317/732;;C07K2317/92;;C07K2319/00;;C07K2319/30;;C07K2319/33;;C07K16/24;;A61K39/395;;C07K16/46;;C07K16/462;;C07K2317/60;;C07K16/40;;A61K38/2013;;A61K39/395;;A61K47/6813;;A61K47/6843;;A61K47/6849;;A61K47/6851;;A61K47/6853;;A61K2039/505;;C07K14/52;;C07K14/5434;;C07K14/55;;C07K16/18;;C07K16/283;;C07K16/2866;;C07K16/30;;C07K16/3007;;C07K16/46;;C07K2317/21;;C07K2317/41;;C07K2317/52;;C07K2317/524;;C07K2317/55;;C07K2317/56;;C07K2317/71;;C07K2317/732;;C07K2317/92;;C07K2319/00;;C07K2319/30;;C07K2319/33;;C07K2319/74</x:v>
      </x:c>
      <x:c r="R244" s="50" t="str">
        <x:v>C07K16/46;;A61K39/44;;A61K47/48;;C07K14/54;;C07K14/55;;C07K16/18;;C07K16/28;;C07K16/30;;C07K16/40;;C12N5/10;;C12N15/13;;C12N15/63;;C12P21/00</x:v>
      </x:c>
      <x:c r="S244" s="50" t="str">
        <x:v>ACTIVE</x:v>
      </x:c>
      <x:c r="T244" s="50" t="str">
        <x:v>https://lens.org/014-822-839-580-241</x:v>
      </x:c>
      <x:c r="U244" s="50" t="str">
        <x:v>194-603-591-260-451;;042-730-505-661-516;;055-522-872-041-461;;121-250-200-247-382;;076-664-100-268-020;;144-296-029-805-660;;064-343-596-460-207;;105-528-746-158-932;;020-434-166-300-163;;131-730-546-727-717;;077-070-160-122-857;;062-401-272-307-329;;025-277-003-230-602;;019-920-775-889-792;;189-426-090-939-436;;046-060-737-419-070;;081-798-305-753-323;;168-145-249-614-543;;066-926-763-537-150;;151-895-577-448-658;;081-951-359-732-85X;;094-296-990-212-243;;074-815-988-816-511;;113-074-685-602-10X;;166-632-886-308-667;;021-102-120-231-444;;128-793-567-122-813;;056-393-804-600-450;;128-460-883-624-246;;038-268-694-654-785;;181-153-888-911-983;;071-935-777-806-61X;;107-541-637-111-085;;090-052-381-424-674;;014-822-839-580-241;;026-482-643-905-742;;034-644-007-442-272;;074-026-808-587-343;;091-206-128-651-81X;;054-904-401-565-717;;074-354-408-113-969;;041-234-050-315-22X;;015-195-424-879-264;;024-627-463-090-066;;029-910-954-534-763;;167-442-344-207-860;;049-899-877-730-402;;188-109-793-503-238;;081-578-284-603-603;;005-769-926-364-276;;191-305-164-644-851;;019-931-938-171-755;;132-271-518-719-820;;130-514-219-924-366;;089-180-631-557-535;;081-385-990-022-338;;166-080-830-630-769;;112-662-305-726-720;;132-086-167-559-815;;043-950-544-799-199;;113-162-713-922-785;;198-901-754-875-794;;012-112-925-227-162;;085-277-650-793-854;;014-355-926-544-96X;;151-207-251-583-612;;039-688-991-552-707;;093-767-809-537-409;;172-478-531-870-68X;;189-473-112-073-736</x:v>
      </x:c>
    </x:row>
    <x:row r="245">
      <x:c r="A245" s="50" t="str">
        <x:v>Roche Holding AG.csv</x:v>
      </x:c>
      <x:c r="B245" s="50" t="str">
        <x:v>Roche Holding AG</x:v>
      </x:c>
      <x:c r="C245" s="50" t="str">
        <x:v>Yes</x:v>
      </x:c>
      <x:c r="D245" s="50" t="str">
        <x:v>Applicant/owner alias matched</x:v>
      </x:c>
      <x:c r="E245" s="108" t="n">
        <x:v>32</x:v>
      </x:c>
      <x:c r="F245" s="50" t="str">
        <x:v>013-299-361-703-934</x:v>
      </x:c>
      <x:c r="G245" s="113" t="n">
        <x:v>40645</x:v>
      </x:c>
      <x:c r="H245" s="108" t="n">
        <x:v>2011</x:v>
      </x:c>
      <x:c r="I245" s="50" t="str">
        <x:v>US</x:v>
      </x:c>
      <x:c r="J245" s="50" t="str">
        <x:v>B2</x:v>
      </x:c>
      <x:c r="K245" s="50" t="str">
        <x:v>US 9446193 B2</x:v>
      </x:c>
      <x:c r="L245" s="50" t="str">
        <x:v>ROCHE DIAGNOSTICS INT AG</x:v>
      </x:c>
      <x:c r="M245" s="50" t="str">
        <x:v>ROCHE DIAGNOSTICS INTERNATIONAL AG (2014-01-29);;ROCHE DIABETES CARE INC (2017-08-07)</x:v>
      </x:c>
      <x:c r="N245" s="50" t="str">
        <x:v>Dosing unit for an infusion pump device</x:v>
      </x:c>
      <x:c r="O245" s="108" t="n">
        <x:v>16</x:v>
      </x:c>
      <x:c r="P245" s="108" t="n">
        <x:v>12</x:v>
      </x:c>
      <x:c r="Q245" s="50" t="str">
        <x:v>A61M5/14216;;A61M5/16809;;A61M5/31511;;A61M5/365;;A61M2005/1402;;A61M2005/14208;;A61M2005/14264;;A61M2005/16868;;A61M2205/3306;;A61M2205/3355;;A61M2205/3365;;A61M2205/3396;;A61M5/142;;A61M5/168;;A61M5/315;;A61M5/172;;A61M5/14216;;A61M5/14244;;A61M5/16809;;A61M5/31511;;A61M5/365;;A61M2005/1402;;A61M2005/14208;;A61M2005/14264;;A61M2005/16868;;A61M2205/3306;;A61M2205/3355;;A61M2205/3365;;A61M2205/3396</x:v>
      </x:c>
      <x:c r="R245" s="50" t="str">
        <x:v>A61M5/172;;A61M5/14;;A61M5/142;;A61M5/168;;A61M5/315;;A61M5/36</x:v>
      </x:c>
      <x:c r="S245" s="50" t="str">
        <x:v>ACTIVE</x:v>
      </x:c>
      <x:c r="T245" s="50" t="str">
        <x:v>https://lens.org/013-299-361-703-934</x:v>
      </x:c>
      <x:c r="U245" s="50" t="str">
        <x:v>024-967-717-440-689;;168-111-662-491-553;;013-155-778-275-098;;174-852-527-960-13X;;165-578-059-412-398;;039-289-368-389-751;;169-303-694-941-910;;056-040-882-094-836;;027-767-256-849-66X;;009-136-183-162-440;;077-509-840-559-129;;013-299-361-703-934</x:v>
      </x:c>
    </x:row>
    <x:row r="246">
      <x:c r="A246" s="50" t="str">
        <x:v>Roche Holding AG.csv</x:v>
      </x:c>
      <x:c r="B246" s="50" t="str">
        <x:v>Roche Holding AG</x:v>
      </x:c>
      <x:c r="C246" s="50" t="str">
        <x:v>Yes</x:v>
      </x:c>
      <x:c r="D246" s="50" t="str">
        <x:v>Applicant/owner alias matched</x:v>
      </x:c>
      <x:c r="E246" s="108" t="n">
        <x:v>33</x:v>
      </x:c>
      <x:c r="F246" s="50" t="str">
        <x:v>117-786-102-270-598</x:v>
      </x:c>
      <x:c r="G246" s="113" t="n">
        <x:v>41069</x:v>
      </x:c>
      <x:c r="H246" s="108" t="n">
        <x:v>2012</x:v>
      </x:c>
      <x:c r="I246" s="50" t="str">
        <x:v>US</x:v>
      </x:c>
      <x:c r="J246" s="50" t="str">
        <x:v>A1</x:v>
      </x:c>
      <x:c r="K246" s="50" t="str">
        <x:v>US 2016/0228635 A1</x:v>
      </x:c>
      <x:c r="L246" s="50" t="str">
        <x:v>ROCHE DIAGNOSTICS INT AG</x:v>
      </x:c>
      <x:c r="M246" s="50" t="str">
        <x:v>MEDINGO LTD (2013-06-04);;ROCHE DIAGNOSTICS INTERNATIONAL AG (2013-06-05)</x:v>
      </x:c>
      <x:c r="N246" s="50" t="str">
        <x:v>DISPOSABLE INSERTER FOR USE WITH A MEDICAL DEVICE</x:v>
      </x:c>
      <x:c r="O246" s="108" t="n">
        <x:v>0</x:v>
      </x:c>
      <x:c r="P246" s="108" t="n">
        <x:v>5</x:v>
      </x:c>
      <x:c r="Q246" s="50" t="str">
        <x:v>A61M5/158;;A61M2005/1585;;A61M5/158;;A61M5/1415;;A61M5/14244;;A61M5/5086;;A61M2005/1416;;A61M2005/1585;;A61M2005/1586;;A61M2005/1588</x:v>
      </x:c>
      <x:c r="R246" s="50" t="str">
        <x:v>A61M5/158;;A61M5/14;;A61M5/142;;A61M5/50</x:v>
      </x:c>
      <x:c r="S246" s="50" t="str">
        <x:v>DISCONTINUED</x:v>
      </x:c>
      <x:c r="T246" s="50" t="str">
        <x:v>https://lens.org/117-786-102-270-598</x:v>
      </x:c>
      <x:c r="U246" s="50" t="str">
        <x:v>053-307-019-126-826;;117-786-102-270-598;;050-829-094-419-142;;135-006-405-772-264;;044-458-223-506-617</x:v>
      </x:c>
    </x:row>
    <x:row r="247">
      <x:c r="A247" s="50" t="str">
        <x:v>Roche Holding AG.csv</x:v>
      </x:c>
      <x:c r="B247" s="50" t="str">
        <x:v>Roche Holding AG</x:v>
      </x:c>
      <x:c r="C247" s="50" t="str">
        <x:v>Yes</x:v>
      </x:c>
      <x:c r="D247" s="50" t="str">
        <x:v>Applicant/owner alias matched</x:v>
      </x:c>
      <x:c r="E247" s="108" t="n">
        <x:v>34</x:v>
      </x:c>
      <x:c r="F247" s="50" t="str">
        <x:v>142-467-468-427-789</x:v>
      </x:c>
      <x:c r="G247" s="113" t="n">
        <x:v>40645</x:v>
      </x:c>
      <x:c r="H247" s="108" t="n">
        <x:v>2011</x:v>
      </x:c>
      <x:c r="I247" s="50" t="str">
        <x:v>US</x:v>
      </x:c>
      <x:c r="J247" s="50" t="str">
        <x:v>B2</x:v>
      </x:c>
      <x:c r="K247" s="50" t="str">
        <x:v>US 9402951 B2</x:v>
      </x:c>
      <x:c r="L247" s="50" t="str">
        <x:v>ROCHE DIAGNOSTICS INT AG</x:v>
      </x:c>
      <x:c r="M247" s="50" t="str">
        <x:v>ROCHE DIAGNOSTICS INTERNATIONAL AG (2014-01-29);;ROCHE DIABETES CARE INC (2017-08-07)</x:v>
      </x:c>
      <x:c r="N247" s="50" t="str">
        <x:v>Infusion pump device and method for improved dosing</x:v>
      </x:c>
      <x:c r="O247" s="108" t="n">
        <x:v>4</x:v>
      </x:c>
      <x:c r="P247" s="108" t="n">
        <x:v>7</x:v>
      </x:c>
      <x:c r="Q247" s="50" t="str">
        <x:v>A61M5/16809;;A61M5/14216;;A61M5/31511;;A61M5/365;;A61M2005/1402;;A61M2005/14208;;A61M2005/14264;;A61M2005/16868;;A61M2205/3306;;A61M2205/3355;;A61M2205/3365;;A61M2205/3396;;A61M5/16809;;A61M5/142;;A61M5/14216;;A61M5/31511;;A61M5/365;;A61M2005/1402;;A61M2005/14208;;A61M2005/14264;;A61M2005/16868;;A61M2205/3306;;A61M2205/3355;;A61M2205/3365;;A61M2205/3396</x:v>
      </x:c>
      <x:c r="R247" s="50" t="str">
        <x:v>A61M5/168;;A61M5/14;;A61M5/142;;A61M5/315;;A61M5/36</x:v>
      </x:c>
      <x:c r="S247" s="50" t="str">
        <x:v>ACTIVE</x:v>
      </x:c>
      <x:c r="T247" s="50" t="str">
        <x:v>https://lens.org/142-467-468-427-789</x:v>
      </x:c>
      <x:c r="U247" s="50" t="str">
        <x:v>018-503-257-924-048;;148-864-874-150-778;;118-139-599-091-514;;047-567-568-748-701;;170-825-366-971-356;;159-388-444-625-248;;142-467-468-427-789</x:v>
      </x:c>
    </x:row>
    <x:row r="248">
      <x:c r="A248" s="50" t="str">
        <x:v>Roche Holding AG.csv</x:v>
      </x:c>
      <x:c r="B248" s="50" t="str">
        <x:v>Roche Holding AG</x:v>
      </x:c>
      <x:c r="C248" s="50" t="str">
        <x:v>Yes</x:v>
      </x:c>
      <x:c r="D248" s="50" t="str">
        <x:v>Applicant/owner alias matched</x:v>
      </x:c>
      <x:c r="E248" s="108" t="n">
        <x:v>35</x:v>
      </x:c>
      <x:c r="F248" s="50" t="str">
        <x:v>053-127-355-310-106</x:v>
      </x:c>
      <x:c r="G248" s="113" t="n">
        <x:v>41331</x:v>
      </x:c>
      <x:c r="H248" s="108" t="n">
        <x:v>2013</x:v>
      </x:c>
      <x:c r="I248" s="50" t="str">
        <x:v>US</x:v>
      </x:c>
      <x:c r="J248" s="50" t="str">
        <x:v>A1</x:v>
      </x:c>
      <x:c r="K248" s="50" t="str">
        <x:v>US 2016/0145354 A1</x:v>
      </x:c>
      <x:c r="L248" s="50" t="str">
        <x:v>ROCHE GLYCART AG</x:v>
      </x:c>
      <x:c r="M248" s="50" t="str">
        <x:v>ROCHE GLYCART AG (2013-04-29)</x:v>
      </x:c>
      <x:c r="N248" s="50" t="str">
        <x:v>BISPECIFIC T CELL ACTIVATING ANTIGEN BINDING MOLECULES</x:v>
      </x:c>
      <x:c r="O248" s="108" t="n">
        <x:v>67</x:v>
      </x:c>
      <x:c r="P248" s="108" t="n">
        <x:v>23</x:v>
      </x:c>
      <x:c r="Q248" s="50" t="str">
        <x:v>C07K16/468;;A61K2039/505;;A61P35/00;;C07K16/2809;;C07K16/30;;C07K16/3007;;C07K16/3053;;C07K16/32;;C07K2317/24;;C07K2317/31;;C07K2317/35;;C07K2317/52;;C07K2317/60;;C07K2317/64;;C07K2317/66;;C07K2317/71;;C07K2317/73;;C07K2317/732;;C07K2317/92;;C07K2318/20;;C07K2319/00;;C07K16/468;;A61K2039/505;;C07K16/2809;;C07K16/30;;C07K16/3007;;C07K16/3053;;C07K16/32;;C07K2317/24;;C07K2317/31;;C07K2317/35;;C07K2317/52;;C07K2317/60;;C07K2317/64;;C07K2317/66;;C07K2317/71;;C07K2317/73;;C07K2317/732;;C07K2317/92;;C07K2318/20;;C07K2319/00</x:v>
      </x:c>
      <x:c r="R248" s="50" t="str">
        <x:v>C07K16/46;;C07K16/28;;C07K16/30;;C07K16/32</x:v>
      </x:c>
      <x:c r="S248" s="50" t="str">
        <x:v>DISCONTINUED</x:v>
      </x:c>
      <x:c r="T248" s="50" t="str">
        <x:v>https://lens.org/053-127-355-310-106</x:v>
      </x:c>
      <x:c r="U248" s="50" t="str">
        <x:v>022-713-851-453-066;;005-156-333-678-235;;192-801-318-612-297;;108-929-226-944-098;;092-376-986-642-627;;150-414-514-519-520;;053-127-355-310-106;;129-570-499-273-852;;146-512-176-926-864;;192-047-962-164-147;;051-032-697-798-856;;098-422-877-800-254;;173-836-687-980-74X;;142-374-533-390-191;;065-760-234-718-411;;118-841-874-484-33X;;091-813-222-626-818;;000-914-097-918-118;;157-966-443-095-555;;117-700-109-998-880;;198-364-753-346-291;;097-669-083-482-766;;061-673-903-411-927</x:v>
      </x:c>
    </x:row>
    <x:row r="249">
      <x:c r="A249" s="50" t="str">
        <x:v>Roche Holding AG.csv</x:v>
      </x:c>
      <x:c r="B249" s="50" t="str">
        <x:v>Roche Holding AG</x:v>
      </x:c>
      <x:c r="C249" s="50" t="str">
        <x:v>Yes</x:v>
      </x:c>
      <x:c r="D249" s="50" t="str">
        <x:v>Applicant/owner alias matched</x:v>
      </x:c>
      <x:c r="E249" s="108" t="n">
        <x:v>36</x:v>
      </x:c>
      <x:c r="F249" s="50" t="str">
        <x:v>194-565-860-339-252</x:v>
      </x:c>
      <x:c r="G249" s="113" t="n">
        <x:v>41232</x:v>
      </x:c>
      <x:c r="H249" s="108" t="n">
        <x:v>2012</x:v>
      </x:c>
      <x:c r="I249" s="50" t="str">
        <x:v>US</x:v>
      </x:c>
      <x:c r="J249" s="50" t="str">
        <x:v>B2</x:v>
      </x:c>
      <x:c r="K249" s="50" t="str">
        <x:v>US 9314564 B2</x:v>
      </x:c>
      <x:c r="L249" s="50" t="str">
        <x:v>ROCHE DIAGNOSTICS INT AG;;ROCHE DIAGNOSTICS OPERATIONS;;ROCHE DIABETES CARE INC</x:v>
      </x:c>
      <x:c r="M249" s="50" t="str">
        <x:v>ROCHE DIAGNOSTICS INTERNATIONAL AG (2012-10-25);;ROCHE DIAGNOSTICS OPERATIONS INC (2012-09-10);;ROCHE DIABETES CARE INC (2015-03-02)</x:v>
      </x:c>
      <x:c r="N249" s="50" t="str">
        <x:v>Pump controller that checks operational state of insulin pump for controlling the insulin pump</x:v>
      </x:c>
      <x:c r="O249" s="108" t="n">
        <x:v>5</x:v>
      </x:c>
      <x:c r="P249" s="108" t="n">
        <x:v>12</x:v>
      </x:c>
      <x:c r="Q249" s="50" t="str">
        <x:v>G16H20/17;;A61M5/14244;;A61M2205/3561;;A61M2205/3576;;A61M2205/3584;;A61M2205/3592;;A61M2205/50;;A61M2205/502;;A61M2209/01;;A61M5/14244;;A61M5/142;;G16H20/17;;A61M5/142;;A61M5/14244;;A61M2205/3561;;A61M2205/3576;;A61M2205/3584;;A61M2205/3592;;A61M2205/50;;A61M2205/502;;A61M2209/01</x:v>
      </x:c>
      <x:c r="R249" s="50" t="str">
        <x:v>A61M5/142;;G16H20/17</x:v>
      </x:c>
      <x:c r="S249" s="50" t="str">
        <x:v>ACTIVE</x:v>
      </x:c>
      <x:c r="T249" s="50" t="str">
        <x:v>https://lens.org/194-565-860-339-252</x:v>
      </x:c>
      <x:c r="U249" s="50" t="str">
        <x:v>032-618-313-678-687;;176-998-889-090-631;;043-902-166-219-313;;024-325-682-396-037;;179-171-899-712-354;;194-565-860-339-252;;126-942-843-560-208;;093-844-370-281-30X;;077-075-912-019-215;;047-157-425-643-476;;110-220-058-562-755;;141-506-391-165-620</x:v>
      </x:c>
    </x:row>
    <x:row r="250">
      <x:c r="A250" s="50" t="str">
        <x:v>Roche Holding AG.csv</x:v>
      </x:c>
      <x:c r="B250" s="50" t="str">
        <x:v>Roche Holding AG</x:v>
      </x:c>
      <x:c r="C250" s="50" t="str">
        <x:v>Yes</x:v>
      </x:c>
      <x:c r="D250" s="50" t="str">
        <x:v>Applicant/owner alias matched</x:v>
      </x:c>
      <x:c r="E250" s="108" t="n">
        <x:v>37</x:v>
      </x:c>
      <x:c r="F250" s="50" t="str">
        <x:v>137-634-970-697-121</x:v>
      </x:c>
      <x:c r="G250" s="113" t="n">
        <x:v>40778</x:v>
      </x:c>
      <x:c r="H250" s="108" t="n">
        <x:v>2011</x:v>
      </x:c>
      <x:c r="I250" s="50" t="str">
        <x:v>US</x:v>
      </x:c>
      <x:c r="J250" s="50" t="str">
        <x:v>B2</x:v>
      </x:c>
      <x:c r="K250" s="50" t="str">
        <x:v>US 9309306 B2</x:v>
      </x:c>
      <x:c r="L250" s="50" t="str">
        <x:v>FREYTAG OLIVIER;;GEORGES GUY;;MOESSNER EKKEHARD;;MUNDIGL OLAF;;TUFFIN GÉRALD;;UMANA PABLO;;ROCHE GLYCART AG</x:v>
      </x:c>
      <x:c r="M250" s="50" t="str">
        <x:v>ROCHE GLYCART AG (2012-08-23)</x:v>
      </x:c>
      <x:c r="N250" s="50" t="str">
        <x:v>Anti-MCSP antibodies</x:v>
      </x:c>
      <x:c r="O250" s="108" t="n">
        <x:v>2</x:v>
      </x:c>
      <x:c r="P250" s="108" t="n">
        <x:v>12</x:v>
      </x:c>
      <x:c r="Q250" s="50" t="str">
        <x:v>C07K16/18;;A61K2039/505;;A61P35/00;;A61P35/02;;C07K16/3053;;C07K2317/24;;C07K2317/33;;C07K2317/41;;C07K2317/732;;C07K2317/92;;C07K16/18;;A61K2039/505;;C07K16/3053;;C07K2317/24;;C07K2317/33;;C07K2317/41;;C07K2317/732;;C07K2317/92</x:v>
      </x:c>
      <x:c r="R250" s="50" t="str">
        <x:v>C07K16/18;;A61K39/00;;C07K16/30;;C07K16/46</x:v>
      </x:c>
      <x:c r="S250" s="50" t="str">
        <x:v>INACTIVE</x:v>
      </x:c>
      <x:c r="T250" s="50" t="str">
        <x:v>https://lens.org/137-634-970-697-121</x:v>
      </x:c>
      <x:c r="U250" s="50" t="str">
        <x:v>001-830-203-084-152;;173-937-050-085-732;;005-988-278-344-487;;159-132-686-805-437;;124-056-517-826-243;;017-807-359-884-514;;166-216-046-494-396;;195-724-039-409-192;;046-552-512-891-607;;015-394-803-383-295;;184-028-533-393-159;;137-634-970-697-121</x:v>
      </x:c>
    </x:row>
    <x:row r="251">
      <x:c r="A251" s="50" t="str">
        <x:v>Roche Holding AG.csv</x:v>
      </x:c>
      <x:c r="B251" s="50" t="str">
        <x:v>Roche Holding AG</x:v>
      </x:c>
      <x:c r="C251" s="50" t="str">
        <x:v>Yes</x:v>
      </x:c>
      <x:c r="D251" s="50" t="str">
        <x:v>Applicant/owner alias matched</x:v>
      </x:c>
      <x:c r="E251" s="108" t="n">
        <x:v>38</x:v>
      </x:c>
      <x:c r="F251" s="50" t="str">
        <x:v>053-317-287-514-787</x:v>
      </x:c>
      <x:c r="G251" s="113" t="n">
        <x:v>40584</x:v>
      </x:c>
      <x:c r="H251" s="108" t="n">
        <x:v>2011</x:v>
      </x:c>
      <x:c r="I251" s="50" t="str">
        <x:v>US</x:v>
      </x:c>
      <x:c r="J251" s="50" t="str">
        <x:v>B2</x:v>
      </x:c>
      <x:c r="K251" s="50" t="str">
        <x:v>US 9266938 B2</x:v>
      </x:c>
      <x:c r="L251" s="50" t="str">
        <x:v>AST OLIVER;;BRUENKER PETER;;FREIMOSER-GRUNDSCHOBER ANNE;;HERTER SYLVIA;;HOFER THOMAS U;;HOSSE RALF;;KLEIN CHRISTIAN;;MOESSNER EKKEHARD;;NICOLINI VALERLA G;;UMANA PABLO;;ROCHE GLYCART AG</x:v>
      </x:c>
      <x:c r="M251" s="50" t="str">
        <x:v>ROCHE GLYCART AG (2012-04-24)</x:v>
      </x:c>
      <x:c r="N251" s="50" t="str">
        <x:v>Mutant interleukin-2 polypeptides</x:v>
      </x:c>
      <x:c r="O251" s="108" t="n">
        <x:v>125</x:v>
      </x:c>
      <x:c r="P251" s="108" t="n">
        <x:v>99</x:v>
      </x:c>
      <x:c r="Q251" s="50" t="str">
        <x:v>C07K16/40;;A61K38/2013;;A61K47/6813;;A61K47/6849;;A61K47/6871;;A61K47/6891;;A61K2039/505;;C07K14/55;;C07K16/30;;C07K2319/00;;C07K14/55;;A61K47/6813;;A61K47/6843;;A61K47/6849;;A61K47/6851;;A61K47/6853;;C07K2319/00;;C07K2319/30;;C07K2319/33;;A61K38/2013;;A61K47/6813;;A61K47/6849;;A61K47/6871;;A61K47/6891;;A61P35/00;;A61P37/04;;C07K14/55;;C07K16/40;;A61K38/2013;;A61K39/39558;;A61K47/6813;;A61K47/6849;;A61K47/6871;;A61K47/6891;;A61K2039/505;;C07K14/55;;C07K16/28;;C07K16/30;;C07K2319/00;;C07K14/55;;A61K39/395;;C07K16/40;;A61K38/2013;;A61K39/39558;;A61K47/6813;;A61K47/6849;;A61K47/6871;;A61K47/6891;;A61K2039/505;;C07K14/55;;C07K16/28;;C07K16/30;;C07K2319/00;;C12N15/09;;C12N15/62</x:v>
      </x:c>
      <x:c r="R251" s="50" t="str">
        <x:v>A61K38/20;;A61K47/48;;C07K14/55;;C12N15/26</x:v>
      </x:c>
      <x:c r="S251" s="50" t="str">
        <x:v>ACTIVE</x:v>
      </x:c>
      <x:c r="T251" s="50" t="str">
        <x:v>https://lens.org/053-317-287-514-787</x:v>
      </x:c>
      <x:c r="U251" s="50" t="str">
        <x:v>012-540-932-576-652;;134-428-863-723-121;;093-315-411-092-860;;165-355-042-093-943;;044-580-589-660-597;;072-290-848-250-964;;061-575-551-138-293;;062-225-783-920-483;;151-888-263-539-56X;;037-923-746-441-194;;173-603-262-499-910;;086-862-231-460-952;;101-999-766-712-879;;123-660-030-403-091;;146-459-648-956-130;;052-041-080-346-295;;080-631-981-693-96X;;168-597-414-284-822;;009-120-070-759-973;;012-806-310-547-764;;090-604-371-822-743;;170-002-033-643-031;;188-186-665-850-808;;088-526-920-238-150;;053-836-473-241-086;;055-588-617-113-407;;045-189-199-507-559;;081-966-132-284-433;;095-248-479-707-353;;115-039-475-634-188;;044-389-356-461-591;;162-746-017-487-085;;173-757-894-471-766;;010-098-208-458-59X;;070-834-836-231-424;;062-180-301-950-940;;053-317-287-514-787;;014-346-091-938-623;;126-519-757-408-72X;;057-429-265-300-632;;069-679-570-789-769;;045-775-235-199-365;;066-498-511-876-510;;144-372-125-626-461;;055-537-205-971-130;;065-721-312-492-031;;020-535-481-444-354;;115-179-926-083-990;;069-275-403-129-420;;049-002-456-210-370;;034-448-034-534-094;;144-714-744-628-404;;039-482-202-934-793;;041-369-528-511-78X;;140-217-557-769-591;;134-708-242-025-909;;048-958-056-817-309;;115-576-862-098-622;;063-052-497-719-432;;136-583-566-150-382;;179-023-860-526-55X;;143-078-459-602-060;;190-317-793-572-872;;049-355-121-540-988;;073-694-179-850-416;;145-762-307-733-196;;033-070-319-564-686;;161-765-645-227-695;;169-478-152-191-830;;193-839-312-233-368;;194-909-178-261-241;;028-827-201-051-691;;188-783-725-626-02X;;123-251-220-310-913;;154-631-172-938-739;;168-231-510-611-217;;169-806-820-229-890;;009-700-336-787-80X;;004-020-479-402-339;;023-157-146-611-518;;094-685-875-541-032;;034-695-712-509-17X;;197-467-225-286-534;;096-671-004-040-465;;144-462-112-404-914;;022-354-946-752-737;;070-470-457-822-940;;194-647-324-774-700;;160-431-371-563-811;;013-281-700-294-720;;194-914-461-528-673;;195-476-744-010-806;;045-339-610-330-302;;016-727-525-683-480;;078-406-935-155-762;;133-797-556-903-496;;079-509-425-937-324;;118-759-047-432-445;;136-940-754-504-03X</x:v>
      </x:c>
    </x:row>
    <x:row r="252">
      <x:c r="A252" s="50" t="str">
        <x:v>Roche Holding AG.csv</x:v>
      </x:c>
      <x:c r="B252" s="50" t="str">
        <x:v>Roche Holding AG</x:v>
      </x:c>
      <x:c r="C252" s="50" t="str">
        <x:v>Yes</x:v>
      </x:c>
      <x:c r="D252" s="50" t="str">
        <x:v>Applicant/owner alias matched</x:v>
      </x:c>
      <x:c r="E252" s="108" t="n">
        <x:v>39</x:v>
      </x:c>
      <x:c r="F252" s="50" t="str">
        <x:v>056-008-940-285-797</x:v>
      </x:c>
      <x:c r="G252" s="113" t="n">
        <x:v>41233</x:v>
      </x:c>
      <x:c r="H252" s="108" t="n">
        <x:v>2012</x:v>
      </x:c>
      <x:c r="I252" s="50" t="str">
        <x:v>US</x:v>
      </x:c>
      <x:c r="J252" s="50" t="str">
        <x:v>B2</x:v>
      </x:c>
      <x:c r="K252" s="50" t="str">
        <x:v>US 8977883 B2</x:v>
      </x:c>
      <x:c r="L252" s="50" t="str">
        <x:v>ROCHE DIAGNOSTICS INT AG;;ROCHE DIAGNOSTICS OPERATIONS</x:v>
      </x:c>
      <x:c r="M252" s="50" t="str">
        <x:v>ROCHE DIAGNOSTICS INTERNATIONAL AG (2012-10-25);;ROCHE DIAGNOSTICS OPERATIONS INC (2012-10-01);;ROCHE DIABETES CARE INC (2015-03-02)</x:v>
      </x:c>
      <x:c r="N252" s="50" t="str">
        <x:v>Time synchronization improvements for interoperable medical devices</x:v>
      </x:c>
      <x:c r="O252" s="108" t="n">
        <x:v>17</x:v>
      </x:c>
      <x:c r="P252" s="108" t="n">
        <x:v>8</x:v>
      </x:c>
      <x:c r="Q252" s="50" t="str">
        <x:v>G16H40/67;;G16H20/17;;G16H40/40;;G16H40/67;;A61M5/1723;;G16H20/17;;G16H40/40</x:v>
      </x:c>
      <x:c r="R252" s="50" t="str">
        <x:v>G06F17/00;;A61M5/172;;G06F1/12;;G06F19/00</x:v>
      </x:c>
      <x:c r="S252" s="50" t="str">
        <x:v>ACTIVE</x:v>
      </x:c>
      <x:c r="T252" s="50" t="str">
        <x:v>https://lens.org/056-008-940-285-797</x:v>
      </x:c>
      <x:c r="U252" s="50" t="str">
        <x:v>033-486-964-979-402;;098-871-833-883-944;;056-008-940-285-797;;100-791-061-795-871;;145-486-290-715-080;;056-024-616-294-35X;;078-066-924-794-966;;188-550-925-974-670</x:v>
      </x:c>
    </x:row>
    <x:row r="253">
      <x:c r="A253" s="50" t="str">
        <x:v>Roche Holding AG.csv</x:v>
      </x:c>
      <x:c r="B253" s="50" t="str">
        <x:v>Roche Holding AG</x:v>
      </x:c>
      <x:c r="C253" s="50" t="str">
        <x:v>Yes</x:v>
      </x:c>
      <x:c r="D253" s="50" t="str">
        <x:v>Applicant/owner alias matched</x:v>
      </x:c>
      <x:c r="E253" s="108" t="n">
        <x:v>40</x:v>
      </x:c>
      <x:c r="F253" s="50" t="str">
        <x:v>091-049-104-413-597</x:v>
      </x:c>
      <x:c r="G253" s="113" t="n">
        <x:v>40631</x:v>
      </x:c>
      <x:c r="H253" s="108" t="n">
        <x:v>2011</x:v>
      </x:c>
      <x:c r="I253" s="50" t="str">
        <x:v>US</x:v>
      </x:c>
      <x:c r="J253" s="50" t="str">
        <x:v>B2</x:v>
      </x:c>
      <x:c r="K253" s="50" t="str">
        <x:v>US 8969526 B2</x:v>
      </x:c>
      <x:c r="L253" s="50" t="str">
        <x:v>BAEHNER MONIKA;;JENEWEIN STEFAN;;KUBBIES MANFRED;;MOESSNER EKKEHARD;;SCHLOTHAUER TILMAN;;ROCHE GLYCART AG</x:v>
      </x:c>
      <x:c r="M253" s="50" t="str">
        <x:v>F. HOFFMANN-LA ROCHE AG (2012-07-26);;ROCHE GLYCART AG (2012-08-03)</x:v>
      </x:c>
      <x:c r="N253" s="50" t="str">
        <x:v>Antibody Fc variants</x:v>
      </x:c>
      <x:c r="O253" s="108" t="n">
        <x:v>238</x:v>
      </x:c>
      <x:c r="P253" s="108" t="n">
        <x:v>56</x:v>
      </x:c>
      <x:c r="Q253" s="50" t="str">
        <x:v>C07K16/2896;;C07K16/2854;;C07K16/2887;;C07K2317/52;;C07K2317/71;;C07K2317/732;;C07K2317/734;;C07K2317/92;;C07K2319/30;;A61P3/10;;A61P7/02;;A61P25/00;;A61P29/00;;A61P35/00;;C07K16/00;;C07K2317/52;;C07K2317/71;;C07K2317/732;;C07K2317/734;;C07K2317/92;;C07K2319/30;;Y10S435/81;;A61K39/395;;C07K16/28;;C07K16/00;;C07K2317/71;;C07K2319/30;;C07K16/2896;;C07K16/00;;C07K2317/52;;C07K2317/56;;C07K2317/71;;C07K2317/73;;C07K2317/732;;C07K2317/734;;C07K2317/92;;C07K2319/30;;Y10S435/81</x:v>
      </x:c>
      <x:c r="R253" s="50" t="str">
        <x:v>C07K16/00;;A61K39/395;;A61K39/40;;C07K1/00</x:v>
      </x:c>
      <x:c r="S253" s="50" t="str">
        <x:v>ACTIVE</x:v>
      </x:c>
      <x:c r="T253" s="50" t="str">
        <x:v>https://lens.org/091-049-104-413-597</x:v>
      </x:c>
      <x:c r="U253" s="50" t="str">
        <x:v>173-393-354-202-253;;030-250-617-119-280;;196-022-470-799-159;;060-929-488-713-564;;072-170-087-484-152;;111-168-686-205-899;;152-127-540-337-465;;138-512-736-987-754;;061-022-834-556-516;;192-009-557-439-63X;;069-252-442-223-178;;030-063-762-235-110;;083-497-736-288-025;;105-472-645-149-682;;000-623-531-401-278;;180-736-970-251-951;;076-668-834-284-933;;011-863-301-858-530;;109-941-352-792-687;;050-435-201-643-034;;029-439-533-293-891;;125-216-833-956-88X;;055-543-243-312-938;;033-969-811-950-584;;132-830-927-824-064;;156-929-256-598-449;;043-065-237-048-502;;077-497-747-928-051;;073-699-729-971-996;;111-634-780-613-368;;164-745-081-807-301;;175-967-224-262-226;;087-520-472-251-998;;130-234-483-687-498;;137-946-801-869-60X;;022-014-009-887-978;;060-255-892-027-867;;128-783-557-146-521;;005-461-205-679-082;;152-098-487-040-872;;106-090-550-525-238;;146-598-609-637-655;;037-307-999-502-048;;067-987-494-194-30X;;093-259-925-068-514;;088-314-819-360-931;;091-049-104-413-597;;173-278-737-976-949;;182-938-125-647-412;;035-272-656-586-77X;;027-600-133-597-146;;169-613-088-067-307;;130-364-704-778-648;;024-039-322-875-686;;019-353-911-321-985;;197-166-992-608-451</x:v>
      </x:c>
    </x:row>
    <x:row r="254">
      <x:c r="A254" s="50" t="str">
        <x:v>Roche Holding AG.csv</x:v>
      </x:c>
      <x:c r="B254" s="50" t="str">
        <x:v>Roche Holding AG</x:v>
      </x:c>
      <x:c r="C254" s="50" t="str">
        <x:v>Yes</x:v>
      </x:c>
      <x:c r="D254" s="50" t="str">
        <x:v>Applicant/owner alias matched</x:v>
      </x:c>
      <x:c r="E254" s="108" t="n">
        <x:v>41</x:v>
      </x:c>
      <x:c r="F254" s="50" t="str">
        <x:v>198-168-824-653-38X</x:v>
      </x:c>
      <x:c r="G254" s="113" t="n">
        <x:v>40758</x:v>
      </x:c>
      <x:c r="H254" s="108" t="n">
        <x:v>2011</x:v>
      </x:c>
      <x:c r="I254" s="50" t="str">
        <x:v>US</x:v>
      </x:c>
      <x:c r="J254" s="50" t="str">
        <x:v>S</x:v>
      </x:c>
      <x:c r="K254" s="50" t="str">
        <x:v>US D0720449 S</x:v>
      </x:c>
      <x:c r="L254" s="50" t="str">
        <x:v>GALBRAITH SOFIA ELISABETH;;RICKERT CHRISTOPH;;SPÖRRI BEAT;;BERNINI NICOLE;;MÜRI MARTIN;;MICHAEL HANS AUGUST PETER;;CHAMBERLAIN NICOLA;;NILSSON LARS THOMAS;;HENEEN MARCUS GABRIEL NARMER;;ROCHE DIAGNOSTICS INT AG</x:v>
      </x:c>
      <x:c r="M254" s="50" t="str">
        <x:v>F. HOFFMANN-LA ROCHE AG (2012-04-03);;ROCHE DIAGNOSTICS INTERNATIONAL AG (2012-09-10);;ROCHE DIABETES CARE INC (2017-08-07)</x:v>
      </x:c>
      <x:c r="N254" s="50" t="str">
        <x:v>Pump adapter</x:v>
      </x:c>
      <x:c r="O254" s="108" t="n">
        <x:v>47</x:v>
      </x:c>
      <x:c r="P254" s="108" t="n">
        <x:v>1</x:v>
      </x:c>
      <x:c r="Q254" s="50" t="str"/>
      <x:c r="R254" s="50" t="str"/>
      <x:c r="S254" s="50" t="str">
        <x:v>ACTIVE</x:v>
      </x:c>
      <x:c r="T254" s="50" t="str">
        <x:v>https://lens.org/198-168-824-653-38X</x:v>
      </x:c>
      <x:c r="U254" s="50" t="str">
        <x:v>198-168-824-653-38X</x:v>
      </x:c>
    </x:row>
    <x:row r="255">
      <x:c r="A255" s="50" t="str">
        <x:v>Roche Holding AG.csv</x:v>
      </x:c>
      <x:c r="B255" s="50" t="str">
        <x:v>Roche Holding AG</x:v>
      </x:c>
      <x:c r="C255" s="50" t="str">
        <x:v>Yes</x:v>
      </x:c>
      <x:c r="D255" s="50" t="str">
        <x:v>Applicant/owner alias matched</x:v>
      </x:c>
      <x:c r="E255" s="108" t="n">
        <x:v>42</x:v>
      </x:c>
      <x:c r="F255" s="50" t="str">
        <x:v>179-153-291-129-209</x:v>
      </x:c>
      <x:c r="G255" s="113" t="n">
        <x:v>41446</x:v>
      </x:c>
      <x:c r="H255" s="108" t="n">
        <x:v>2013</x:v>
      </x:c>
      <x:c r="I255" s="50" t="str">
        <x:v>US</x:v>
      </x:c>
      <x:c r="J255" s="50" t="str">
        <x:v>A1</x:v>
      </x:c>
      <x:c r="K255" s="50" t="str">
        <x:v>US 2014/0378943 A1</x:v>
      </x:c>
      <x:c r="L255" s="50" t="str">
        <x:v>ROCHE DIAGNOSTICS INT AG</x:v>
      </x:c>
      <x:c r="M255" s="50" t="str">
        <x:v>ROCHE DIAGNOSTICS INTERNATIONAL AG (2014-08-28);;ROCHE DIABETES CARE INC (2015-03-02)</x:v>
      </x:c>
      <x:c r="N255" s="50" t="str">
        <x:v>AMBULATORY INFUSION SYSTEM WITH DETACHABLE DRUG CONTAINER</x:v>
      </x:c>
      <x:c r="O255" s="108" t="n">
        <x:v>47</x:v>
      </x:c>
      <x:c r="P255" s="108" t="n">
        <x:v>4</x:v>
      </x:c>
      <x:c r="Q255" s="50" t="str">
        <x:v>A61M5/16809;;A61M5/1413;;A61M5/14216;;A61M5/14248;;A61M5/1684;;A61M2005/14268;;A61M2005/16868;;A61M2005/3114;;A61M2205/14;;A61M2205/18;;A61M2205/3355;;A61M2205/3368;;A61M2205/3561;;A61M2205/3569;;A61M2205/3584;;A61M2205/3592;;A61M2205/36;;A61M2205/3606;;A61M2205/3653;;A61M2205/3673;;A61M2205/6054;;A61M2209/01;;A61M2209/045;;A61M5/16809;;A61M5/1413;;A61M5/14216;;A61M5/14248;;A61M5/14276;;A61M5/1684;;A61M5/16881;;A61M5/5086;;A61M2005/14268;;A61M2005/16868;;A61M2005/3114;;A61M2205/14;;A61M2205/18;;A61M2205/3355;;A61M2205/3368;;A61M2205/3561;;A61M2205/3569;;A61M2205/3584;;A61M2205/3592;;A61M2205/36;;A61M2205/3606;;A61M2205/3653;;A61M2205/3673;;A61M2205/6054;;A61M2209/01;;A61M2209/045</x:v>
      </x:c>
      <x:c r="R255" s="50" t="str">
        <x:v>A61M5/168;;A61M5/142;;A61M5/50</x:v>
      </x:c>
      <x:c r="S255" s="50" t="str">
        <x:v>DISCONTINUED</x:v>
      </x:c>
      <x:c r="T255" s="50" t="str">
        <x:v>https://lens.org/179-153-291-129-209</x:v>
      </x:c>
      <x:c r="U255" s="50" t="str">
        <x:v>056-177-652-539-091;;005-146-276-848-680;;179-153-291-129-209;;014-451-151-298-803</x:v>
      </x:c>
    </x:row>
    <x:row r="256">
      <x:c r="A256" s="50" t="str">
        <x:v>Roche Holding AG.csv</x:v>
      </x:c>
      <x:c r="B256" s="50" t="str">
        <x:v>Roche Holding AG</x:v>
      </x:c>
      <x:c r="C256" s="50" t="str">
        <x:v>Yes</x:v>
      </x:c>
      <x:c r="D256" s="50" t="str">
        <x:v>Applicant/owner alias matched</x:v>
      </x:c>
      <x:c r="E256" s="108" t="n">
        <x:v>43</x:v>
      </x:c>
      <x:c r="F256" s="50" t="str">
        <x:v>044-324-386-686-081</x:v>
      </x:c>
      <x:c r="G256" s="113" t="n">
        <x:v>40758</x:v>
      </x:c>
      <x:c r="H256" s="108" t="n">
        <x:v>2011</x:v>
      </x:c>
      <x:c r="I256" s="50" t="str">
        <x:v>US</x:v>
      </x:c>
      <x:c r="J256" s="50" t="str">
        <x:v>S</x:v>
      </x:c>
      <x:c r="K256" s="50" t="str">
        <x:v>US D0718871 S</x:v>
      </x:c>
      <x:c r="L256" s="50" t="str">
        <x:v>GALBRAITH SOFIA ELISABETH;;SCHEURER SIMON;;LEPORE OLIVIA;;MOY THOMAS JAMES;;ROCHE DIAGNOSTICS INT AG</x:v>
      </x:c>
      <x:c r="M256" s="50" t="str">
        <x:v>F. HOFFMANN-LA ROCHE AG (2012-05-04);;ROCHE DIAGNOSTICS INTERNATIONAL AG (2012-09-10);;ROCHE DIABETES CARE INC (2017-08-07)</x:v>
      </x:c>
      <x:c r="N256" s="50" t="str">
        <x:v>Cartridge filling device</x:v>
      </x:c>
      <x:c r="O256" s="108" t="n">
        <x:v>2</x:v>
      </x:c>
      <x:c r="P256" s="108" t="n">
        <x:v>1</x:v>
      </x:c>
      <x:c r="Q256" s="50" t="str"/>
      <x:c r="R256" s="50" t="str"/>
      <x:c r="S256" s="50" t="str">
        <x:v>ACTIVE</x:v>
      </x:c>
      <x:c r="T256" s="50" t="str">
        <x:v>https://lens.org/044-324-386-686-081</x:v>
      </x:c>
      <x:c r="U256" s="50" t="str">
        <x:v>044-324-386-686-081</x:v>
      </x:c>
    </x:row>
    <x:row r="257">
      <x:c r="A257" s="50" t="str">
        <x:v>Roche Holding AG.csv</x:v>
      </x:c>
      <x:c r="B257" s="50" t="str">
        <x:v>Roche Holding AG</x:v>
      </x:c>
      <x:c r="C257" s="50" t="str">
        <x:v>Yes</x:v>
      </x:c>
      <x:c r="D257" s="50" t="str">
        <x:v>Applicant/owner alias matched</x:v>
      </x:c>
      <x:c r="E257" s="108" t="n">
        <x:v>44</x:v>
      </x:c>
      <x:c r="F257" s="50" t="str">
        <x:v>164-705-304-353-663</x:v>
      </x:c>
      <x:c r="G257" s="113" t="n">
        <x:v>41331</x:v>
      </x:c>
      <x:c r="H257" s="108" t="n">
        <x:v>2013</x:v>
      </x:c>
      <x:c r="I257" s="50" t="str">
        <x:v>US</x:v>
      </x:c>
      <x:c r="J257" s="50" t="str">
        <x:v>A1</x:v>
      </x:c>
      <x:c r="K257" s="50" t="str">
        <x:v>US 2014/0242083 A1</x:v>
      </x:c>
      <x:c r="L257" s="50" t="str">
        <x:v>ROCHE GLYCART AG</x:v>
      </x:c>
      <x:c r="M257" s="50" t="str">
        <x:v>ROCHE GLYCART AG (2013-06-18)</x:v>
      </x:c>
      <x:c r="N257" s="50" t="str">
        <x:v>ANTI-MCSP ANTIBODIES</x:v>
      </x:c>
      <x:c r="O257" s="108" t="n">
        <x:v>1</x:v>
      </x:c>
      <x:c r="P257" s="108" t="n">
        <x:v>12</x:v>
      </x:c>
      <x:c r="Q257" s="50" t="str">
        <x:v>C07K16/3053;;A61K2039/505;;A61P35/00;;A61P35/02;;C07K2317/24;;C07K2317/30;;C07K2317/33;;C07K2317/41;;C07K2317/56;;C07K2317/565;;C07K2317/72;;C07K2317/732;;C07K2317/92;;C07K16/30;;A61K2039/505;;C07K16/3053;;C07K2317/24;;C07K2317/30;;C07K2317/33;;C07K2317/41;;C07K2317/56;;C07K2317/565;;C07K2317/72;;C07K2317/732;;C07K2317/92</x:v>
      </x:c>
      <x:c r="R257" s="50" t="str">
        <x:v>C07K16/30</x:v>
      </x:c>
      <x:c r="S257" s="50" t="str">
        <x:v>DISCONTINUED</x:v>
      </x:c>
      <x:c r="T257" s="50" t="str">
        <x:v>https://lens.org/164-705-304-353-663</x:v>
      </x:c>
      <x:c r="U257" s="50" t="str">
        <x:v>159-194-585-581-976;;119-371-013-217-865;;019-405-482-338-042;;105-547-455-884-401;;164-705-304-353-663;;065-776-315-734-225;;037-908-352-432-177;;107-334-648-761-292;;037-404-734-254-75X;;107-035-558-964-141;;148-868-591-099-35X;;013-193-103-837-192</x:v>
      </x:c>
    </x:row>
    <x:row r="258">
      <x:c r="A258" s="50" t="str">
        <x:v>Roche Holding AG.csv</x:v>
      </x:c>
      <x:c r="B258" s="50" t="str">
        <x:v>Roche Holding AG</x:v>
      </x:c>
      <x:c r="C258" s="50" t="str">
        <x:v>Yes</x:v>
      </x:c>
      <x:c r="D258" s="50" t="str">
        <x:v>Applicant/owner alias matched</x:v>
      </x:c>
      <x:c r="E258" s="108" t="n">
        <x:v>45</x:v>
      </x:c>
      <x:c r="F258" s="50" t="str">
        <x:v>185-407-436-283-958</x:v>
      </x:c>
      <x:c r="G258" s="113" t="n">
        <x:v>41331</x:v>
      </x:c>
      <x:c r="H258" s="108" t="n">
        <x:v>2013</x:v>
      </x:c>
      <x:c r="I258" s="50" t="str">
        <x:v>US</x:v>
      </x:c>
      <x:c r="J258" s="50" t="str">
        <x:v>A1</x:v>
      </x:c>
      <x:c r="K258" s="50" t="str">
        <x:v>US 2014/0242080 A1</x:v>
      </x:c>
      <x:c r="L258" s="50" t="str">
        <x:v>ROCHE GLYCART AG</x:v>
      </x:c>
      <x:c r="M258" s="50" t="str">
        <x:v>ROCHE GLYCART AG (2013-04-29)</x:v>
      </x:c>
      <x:c r="N258" s="50" t="str">
        <x:v>BISPECIFIC T CELL ACTIVATING ANTIGEN BINDING MOLECULES</x:v>
      </x:c>
      <x:c r="O258" s="108" t="n">
        <x:v>93</x:v>
      </x:c>
      <x:c r="P258" s="108" t="n">
        <x:v>10</x:v>
      </x:c>
      <x:c r="Q258" s="50" t="str">
        <x:v>C07K16/2809;;A61K2039/505;;A61P35/00;;C07K16/2863;;C07K16/3007;;C07K16/3053;;C07K16/468;;C07K2317/24;;C07K2317/52;;C07K2317/565;;C07K2317/567;;C07K2317/66;;C07K2317/71;;C07K2317/73;;C07K2317/92;;C07K2317/94;;C07K16/2809;;A61K2039/505;;C07K16/2863;;C07K16/3007;;C07K16/3053;;C07K16/468;;C07K2317/24;;C07K2317/52;;C07K2317/565;;C07K2317/567;;C07K2317/66;;C07K2317/71;;C07K2317/73;;C07K2317/92;;C07K2317/94</x:v>
      </x:c>
      <x:c r="R258" s="50" t="str">
        <x:v>C07K16/28</x:v>
      </x:c>
      <x:c r="S258" s="50" t="str">
        <x:v>DISCONTINUED</x:v>
      </x:c>
      <x:c r="T258" s="50" t="str">
        <x:v>https://lens.org/185-407-436-283-958</x:v>
      </x:c>
      <x:c r="U258" s="50" t="str">
        <x:v>033-526-150-836-174;;185-407-436-283-958;;047-299-276-866-038;;022-709-994-419-891;;019-182-143-763-217;;132-120-982-851-800;;191-429-440-016-240;;147-541-252-131-633;;023-878-740-480-274;;069-687-959-363-07X</x:v>
      </x:c>
    </x:row>
    <x:row r="259">
      <x:c r="A259" s="50" t="str">
        <x:v>Roche Holding AG.csv</x:v>
      </x:c>
      <x:c r="B259" s="50" t="str">
        <x:v>Roche Holding AG</x:v>
      </x:c>
      <x:c r="C259" s="50" t="str">
        <x:v>Yes</x:v>
      </x:c>
      <x:c r="D259" s="50" t="str">
        <x:v>Applicant/owner alias matched</x:v>
      </x:c>
      <x:c r="E259" s="108" t="n">
        <x:v>46</x:v>
      </x:c>
      <x:c r="F259" s="50" t="str">
        <x:v>081-409-788-040-202</x:v>
      </x:c>
      <x:c r="G259" s="113" t="n">
        <x:v>41179</x:v>
      </x:c>
      <x:c r="H259" s="108" t="n">
        <x:v>2012</x:v>
      </x:c>
      <x:c r="I259" s="50" t="str">
        <x:v>US</x:v>
      </x:c>
      <x:c r="J259" s="50" t="str">
        <x:v>A1</x:v>
      </x:c>
      <x:c r="K259" s="50" t="str">
        <x:v>US 2014/0221930 A1</x:v>
      </x:c>
      <x:c r="L259" s="50" t="str">
        <x:v>ROCHE DIAGNOSTICS INT AG</x:v>
      </x:c>
      <x:c r="M259" s="50" t="str">
        <x:v>ROCHE DIAGNOSTICS INTERNATIONAL AG (2013-10-07);;ROCHE DIABETES CARE INC (2017-08-07)</x:v>
      </x:c>
      <x:c r="N259" s="50" t="str">
        <x:v>Venting Device for Use in Ambulatory Infusion System</x:v>
      </x:c>
      <x:c r="O259" s="108" t="n">
        <x:v>21</x:v>
      </x:c>
      <x:c r="P259" s="108" t="n">
        <x:v>2</x:v>
      </x:c>
      <x:c r="Q259" s="50" t="str">
        <x:v>A61M39/10;;A61M5/14216;;A61M5/14244;;A61M39/10;;A61M2005/1401</x:v>
      </x:c>
      <x:c r="R259" s="50" t="str">
        <x:v>A61M5/142</x:v>
      </x:c>
      <x:c r="S259" s="50" t="str">
        <x:v>DISCONTINUED</x:v>
      </x:c>
      <x:c r="T259" s="50" t="str">
        <x:v>https://lens.org/081-409-788-040-202</x:v>
      </x:c>
      <x:c r="U259" s="50" t="str">
        <x:v>081-409-788-040-202;;091-073-973-329-901</x:v>
      </x:c>
    </x:row>
    <x:row r="260">
      <x:c r="A260" s="50" t="str">
        <x:v>Roche Holding AG.csv</x:v>
      </x:c>
      <x:c r="B260" s="50" t="str">
        <x:v>Roche Holding AG</x:v>
      </x:c>
      <x:c r="C260" s="50" t="str">
        <x:v>Yes</x:v>
      </x:c>
      <x:c r="D260" s="50" t="str">
        <x:v>Applicant/owner alias matched</x:v>
      </x:c>
      <x:c r="E260" s="108" t="n">
        <x:v>47</x:v>
      </x:c>
      <x:c r="F260" s="50" t="str">
        <x:v>046-488-722-114-052</x:v>
      </x:c>
      <x:c r="G260" s="113" t="n">
        <x:v>41269</x:v>
      </x:c>
      <x:c r="H260" s="108" t="n">
        <x:v>2012</x:v>
      </x:c>
      <x:c r="I260" s="50" t="str">
        <x:v>US</x:v>
      </x:c>
      <x:c r="J260" s="50" t="str">
        <x:v>A1</x:v>
      </x:c>
      <x:c r="K260" s="50" t="str">
        <x:v>US 2014/0180238 A1</x:v>
      </x:c>
      <x:c r="L260" s="50" t="str">
        <x:v>ROCHE DIAGNOSTICS INT AG;;ROCHE DIAGNOSTICS OPERATIONS</x:v>
      </x:c>
      <x:c r="M260" s="50" t="str">
        <x:v>ROCHE DIAGNOSTICS INTERNATIONAL AG (2012-11-29);;ROCHE DIAGNOSTICS OPERATIONS INC (2012-10-10);;ROCHE DIABETES CARE INC (2015-03-02)</x:v>
      </x:c>
      <x:c r="N260" s="50" t="str">
        <x:v>Pump Controlling Device That Obtains Parameter Values From Insulin Pump For Executing Functions</x:v>
      </x:c>
      <x:c r="O260" s="108" t="n">
        <x:v>5</x:v>
      </x:c>
      <x:c r="P260" s="108" t="n">
        <x:v>10</x:v>
      </x:c>
      <x:c r="Q260" s="50" t="str">
        <x:v>G16H40/67;;G16H20/17;;A61M5/172;;G16H40/67;;A61M5/172;;G16H20/17</x:v>
      </x:c>
      <x:c r="R260" s="50" t="str">
        <x:v>A61M5/172</x:v>
      </x:c>
      <x:c r="S260" s="50" t="str">
        <x:v>DISCONTINUED</x:v>
      </x:c>
      <x:c r="T260" s="50" t="str">
        <x:v>https://lens.org/046-488-722-114-052</x:v>
      </x:c>
      <x:c r="U260" s="50" t="str">
        <x:v>054-223-594-692-961;;046-488-722-114-052;;041-149-935-298-467;;095-016-980-741-675;;016-097-441-695-165;;171-607-911-656-548;;122-217-640-510-748;;046-479-308-116-39X;;176-752-481-227-788;;076-031-770-141-117</x:v>
      </x:c>
    </x:row>
    <x:row r="261">
      <x:c r="A261" s="50" t="str">
        <x:v>Roche Holding AG.csv</x:v>
      </x:c>
      <x:c r="B261" s="50" t="str">
        <x:v>Roche Holding AG</x:v>
      </x:c>
      <x:c r="C261" s="50" t="str">
        <x:v>Yes</x:v>
      </x:c>
      <x:c r="D261" s="50" t="str">
        <x:v>Applicant/owner alias matched</x:v>
      </x:c>
      <x:c r="E261" s="108" t="n">
        <x:v>48</x:v>
      </x:c>
      <x:c r="F261" s="50" t="str">
        <x:v>049-612-106-933-534</x:v>
      </x:c>
      <x:c r="G261" s="113" t="n">
        <x:v>41131</x:v>
      </x:c>
      <x:c r="H261" s="108" t="n">
        <x:v>2012</x:v>
      </x:c>
      <x:c r="I261" s="50" t="str">
        <x:v>US</x:v>
      </x:c>
      <x:c r="J261" s="50" t="str">
        <x:v>A1</x:v>
      </x:c>
      <x:c r="K261" s="50" t="str">
        <x:v>US 2014/0044675 A1</x:v>
      </x:c>
      <x:c r="L261" s="50" t="str">
        <x:v>HOFFMANN LA ROCHE;;ROCHE GLYCART AG</x:v>
      </x:c>
      <x:c r="M261" s="50" t="str">
        <x:v>ROCHE GLYCART AG (2013-07-18);;HOFFMANN-LA ROCHE INC (2013-08-02);;THE CHANCELLOR MASTERS AND SCHOLARS OF THE UNIVERSITY OF CAMBRIDGE (2013-07-26)</x:v>
      </x:c>
      <x:c r="N261" s="50" t="str">
        <x:v>INTERLEUKIN-2 FUSION PROTEINS AND USES THEREOF</x:v>
      </x:c>
      <x:c r="O261" s="108" t="n">
        <x:v>15</x:v>
      </x:c>
      <x:c r="P261" s="108" t="n">
        <x:v>32</x:v>
      </x:c>
      <x:c r="Q261" s="50" t="str">
        <x:v>C07K14/55;;A61K38/2013;;A61P1/04;;A61P3/10;;A61P25/00;;A61P37/00;;A61P37/02;;A61P37/06;;C07K2319/00;;C07K14/55;;A61K38/2013;;C07K16/18;;C07K16/46;;C07K2317/21;;C07K2319/00;;C07K2319/30;;C07K14/55;;A61K38/2013;;C07K16/18;;C07K16/46;;C07K2317/21;;C07K2319/00;;C07K2319/30</x:v>
      </x:c>
      <x:c r="R261" s="50" t="str">
        <x:v>C07K14/55;;C07K16/46</x:v>
      </x:c>
      <x:c r="S261" s="50" t="str">
        <x:v>DISCONTINUED</x:v>
      </x:c>
      <x:c r="T261" s="50" t="str">
        <x:v>https://lens.org/049-612-106-933-534</x:v>
      </x:c>
      <x:c r="U261" s="50" t="str">
        <x:v>146-418-994-656-666;;121-884-660-986-121;;186-904-851-790-598;;007-834-031-435-038;;049-612-106-933-534;;183-019-129-148-310;;175-251-810-263-172;;030-067-285-185-875;;157-803-782-274-834;;154-506-978-000-034;;068-201-146-927-537;;093-341-670-927-075;;101-190-385-068-614;;074-283-413-862-993;;053-468-140-843-584;;037-347-330-711-725;;152-753-440-174-417;;119-651-243-434-028;;195-237-222-070-82X;;192-037-243-265-452;;038-906-349-652-416;;116-671-565-486-620;;059-226-730-237-935;;008-339-780-555-49X;;096-026-007-390-573;;045-087-477-502-057;;005-662-787-718-491;;097-573-948-837-428;;110-111-287-862-089;;037-496-984-096-53X;;194-130-363-784-379;;120-296-235-534-418</x:v>
      </x:c>
    </x:row>
    <x:row r="262">
      <x:c r="A262" s="50" t="str">
        <x:v>Roche Holding AG.csv</x:v>
      </x:c>
      <x:c r="B262" s="50" t="str">
        <x:v>Roche Holding AG</x:v>
      </x:c>
      <x:c r="C262" s="50" t="str">
        <x:v>Yes</x:v>
      </x:c>
      <x:c r="D262" s="50" t="str">
        <x:v>Applicant/owner alias matched</x:v>
      </x:c>
      <x:c r="E262" s="108" t="n">
        <x:v>49</x:v>
      </x:c>
      <x:c r="F262" s="50" t="str">
        <x:v>115-357-210-104-361</x:v>
      </x:c>
      <x:c r="G262" s="113" t="n">
        <x:v>40604</x:v>
      </x:c>
      <x:c r="H262" s="108" t="n">
        <x:v>2011</x:v>
      </x:c>
      <x:c r="I262" s="50" t="str">
        <x:v>US</x:v>
      </x:c>
      <x:c r="J262" s="50" t="str">
        <x:v>B2</x:v>
      </x:c>
      <x:c r="K262" s="50" t="str">
        <x:v>US 8642742 B2</x:v>
      </x:c>
      <x:c r="L262" s="50" t="str">
        <x:v>HOFER THOMAS U;;HOSSE RALF;;MOESSNER EKKEHARD;;UMANA PABLO;;ROCHE GLYCART AG</x:v>
      </x:c>
      <x:c r="M262" s="50" t="str">
        <x:v>ROCHE GLYCART AG (2012-04-03)</x:v>
      </x:c>
      <x:c r="N262" s="50" t="str">
        <x:v>Anti-CEA antibodies</x:v>
      </x:c>
      <x:c r="O262" s="108" t="n">
        <x:v>39</x:v>
      </x:c>
      <x:c r="P262" s="108" t="n">
        <x:v>60</x:v>
      </x:c>
      <x:c r="Q262" s="50" t="str">
        <x:v>C07K16/3007;;A61K2039/505;;A61P35/00;;A61P37/00;;C07K16/42;;C07K2317/24;;C07K2317/41;;C07K2317/565;;C07K2317/732;;C07K2317/92;;C07K2317/94;;C07K16/30;;A61K39/395;;C07K16/42;;A61K39/39566;;A61K45/06;;A61K2039/505;;A61N5/10;;C07K16/3007;;C07K2317/24;;C07K2317/41;;C07K2317/565;;C07K2317/732;;C07K2317/92;;C07K2317/94</x:v>
      </x:c>
      <x:c r="R262" s="50" t="str">
        <x:v>C07K16/30;;A61K39/395</x:v>
      </x:c>
      <x:c r="S262" s="50" t="str">
        <x:v>ACTIVE</x:v>
      </x:c>
      <x:c r="T262" s="50" t="str">
        <x:v>https://lens.org/115-357-210-104-361</x:v>
      </x:c>
      <x:c r="U262" s="50" t="str">
        <x:v>009-100-627-912-077;;001-249-047-512-127;;097-000-208-077-955;;126-001-729-707-267;;123-465-287-425-575;;104-079-269-734-783;;192-474-906-545-937;;003-634-809-818-08X;;045-730-064-912-461;;093-346-600-084-845;;199-503-741-610-992;;104-004-386-481-010;;053-455-751-096-183;;055-568-534-693-436;;055-280-479-075-105;;046-527-364-972-127;;131-369-763-256-427;;084-097-898-980-667;;097-400-540-022-959;;156-215-058-155-52X;;176-940-004-906-145;;159-471-881-329-671;;192-011-754-871-758;;185-029-440-625-96X;;173-173-019-315-125;;077-900-180-523-236;;135-202-284-030-00X;;022-381-442-113-951;;155-363-156-396-755;;183-564-267-311-861;;104-688-422-629-861;;088-143-564-741-105;;095-558-354-769-810;;030-139-355-140-008;;145-123-803-417-992;;033-312-729-052-658;;105-953-692-305-93X;;163-727-746-519-019;;054-305-142-745-646;;058-547-340-021-312;;036-222-011-213-66X;;067-195-562-761-017;;142-333-712-293-556;;110-665-821-808-31X;;140-351-489-075-973;;181-585-395-132-833;;152-513-282-521-483;;078-533-833-326-710;;063-197-290-590-253;;073-905-643-555-873;;168-964-502-943-957;;001-793-097-757-316;;039-510-703-025-438;;168-092-603-551-631;;089-701-161-272-893;;112-533-162-199-634;;194-527-875-293-309;;161-876-689-132-649;;115-357-210-104-361;;095-469-774-043-376</x:v>
      </x:c>
    </x:row>
    <x:row r="263">
      <x:c r="A263" s="50" t="str">
        <x:v>Roche Holding AG.csv</x:v>
      </x:c>
      <x:c r="B263" s="50" t="str">
        <x:v>Roche Holding AG</x:v>
      </x:c>
      <x:c r="C263" s="50" t="str">
        <x:v>Yes</x:v>
      </x:c>
      <x:c r="D263" s="50" t="str">
        <x:v>Applicant/owner alias matched</x:v>
      </x:c>
      <x:c r="E263" s="108" t="n">
        <x:v>50</x:v>
      </x:c>
      <x:c r="F263" s="50" t="str">
        <x:v>130-836-708-355-290</x:v>
      </x:c>
      <x:c r="G263" s="113" t="n">
        <x:v>40753</x:v>
      </x:c>
      <x:c r="H263" s="108" t="n">
        <x:v>2011</x:v>
      </x:c>
      <x:c r="I263" s="50" t="str">
        <x:v>US</x:v>
      </x:c>
      <x:c r="J263" s="50" t="str">
        <x:v>S</x:v>
      </x:c>
      <x:c r="K263" s="50" t="str">
        <x:v>US D0694778 S</x:v>
      </x:c>
      <x:c r="L263" s="50" t="str">
        <x:v>GYLLENSWAERD MAGNUS TORSTEN ULF;;ROCHE DIAGNOSTICS INT AG</x:v>
      </x:c>
      <x:c r="M263" s="50" t="str">
        <x:v>F. HOFFMANN-LA ROCHE AG (2012-05-07);;ROCHE DIAGNOSTICS INTERNATIONAL AG (2012-09-10);;ROCHE DIABETES CARE INC (2017-08-07)</x:v>
      </x:c>
      <x:c r="N263" s="50" t="str">
        <x:v>Portion of a display screen with an icon</x:v>
      </x:c>
      <x:c r="O263" s="108" t="n">
        <x:v>31</x:v>
      </x:c>
      <x:c r="P263" s="108" t="n">
        <x:v>1</x:v>
      </x:c>
      <x:c r="Q263" s="50" t="str"/>
      <x:c r="R263" s="50" t="str"/>
      <x:c r="S263" s="50" t="str">
        <x:v>ACTIVE</x:v>
      </x:c>
      <x:c r="T263" s="50" t="str">
        <x:v>https://lens.org/130-836-708-355-290</x:v>
      </x:c>
      <x:c r="U263" s="50" t="str">
        <x:v>130-836-708-355-290</x:v>
      </x:c>
    </x:row>
    <x:row r="264">
      <x:c r="A264" s="50" t="str">
        <x:v>Roche Holding AG.csv</x:v>
      </x:c>
      <x:c r="B264" s="50" t="str">
        <x:v>Roche Holding AG</x:v>
      </x:c>
      <x:c r="C264" s="50" t="str">
        <x:v>Yes</x:v>
      </x:c>
      <x:c r="D264" s="50" t="str">
        <x:v>Applicant/owner alias matched</x:v>
      </x:c>
      <x:c r="E264" s="108" t="n">
        <x:v>51</x:v>
      </x:c>
      <x:c r="F264" s="50" t="str">
        <x:v>185-391-070-930-570</x:v>
      </x:c>
      <x:c r="G264" s="113" t="n">
        <x:v>40872</x:v>
      </x:c>
      <x:c r="H264" s="108" t="n">
        <x:v>2011</x:v>
      </x:c>
      <x:c r="I264" s="50" t="str">
        <x:v>US</x:v>
      </x:c>
      <x:c r="J264" s="50" t="str">
        <x:v>A1</x:v>
      </x:c>
      <x:c r="K264" s="50" t="str">
        <x:v>US 2013/0302274 A1</x:v>
      </x:c>
      <x:c r="L264" s="50" t="str">
        <x:v>ROCHE GLYCART AG</x:v>
      </x:c>
      <x:c r="M264" s="50" t="str">
        <x:v>INSERM (2012-09-06);;ROCHE GLYCART AG (2012-05-24)</x:v>
      </x:c>
      <x:c r="N264" s="50" t="str">
        <x:v>COMBINATION THERAPY</x:v>
      </x:c>
      <x:c r="O264" s="108" t="n">
        <x:v>2</x:v>
      </x:c>
      <x:c r="P264" s="108" t="n">
        <x:v>12</x:v>
      </x:c>
      <x:c r="Q264" s="50" t="str">
        <x:v>A61K39/39558;;A61K38/2086;;A61P35/00;;A61P35/02;;A61P43/00;;C07K16/2887;;C07K2317/24;;C07K2317/41;;C07K2317/54;;C07K2317/732;;A61K39/39558;;A61K38/2033;;A61K38/2086;;A61K45/06;;A61N5/10;;A61N2005/1098;;C07K16/2887;;C07K2317/24;;C07K2317/41;;C07K2317/54;;C07K2317/732</x:v>
      </x:c>
      <x:c r="R264" s="50" t="str">
        <x:v>A61K39/395;;A61K38/20;;A61K45/06</x:v>
      </x:c>
      <x:c r="S264" s="50" t="str">
        <x:v>DISCONTINUED</x:v>
      </x:c>
      <x:c r="T264" s="50" t="str">
        <x:v>https://lens.org/185-391-070-930-570</x:v>
      </x:c>
      <x:c r="U264" s="50" t="str">
        <x:v>077-118-227-846-316;;185-391-070-930-570;;144-859-989-451-245;;100-791-295-794-142;;120-804-360-271-694;;106-912-707-498-777;;170-833-309-720-454;;197-277-702-398-487;;112-341-403-107-045;;069-674-755-050-909;;024-432-448-359-856;;071-323-053-016-033</x:v>
      </x:c>
    </x:row>
    <x:row r="265">
      <x:c r="A265" s="50" t="str">
        <x:v>Roche Holding AG.csv</x:v>
      </x:c>
      <x:c r="B265" s="50" t="str">
        <x:v>Roche Holding AG</x:v>
      </x:c>
      <x:c r="C265" s="50" t="str">
        <x:v>Yes</x:v>
      </x:c>
      <x:c r="D265" s="50" t="str">
        <x:v>Applicant/owner alias matched</x:v>
      </x:c>
      <x:c r="E265" s="108" t="n">
        <x:v>52</x:v>
      </x:c>
      <x:c r="F265" s="50" t="str">
        <x:v>049-009-858-659-252</x:v>
      </x:c>
      <x:c r="G265" s="113" t="n">
        <x:v>40970</x:v>
      </x:c>
      <x:c r="H265" s="108" t="n">
        <x:v>2012</x:v>
      </x:c>
      <x:c r="I265" s="50" t="str">
        <x:v>US</x:v>
      </x:c>
      <x:c r="J265" s="50" t="str">
        <x:v>A1</x:v>
      </x:c>
      <x:c r="K265" s="50" t="str">
        <x:v>US 2013/0273032 A1</x:v>
      </x:c>
      <x:c r="L265" s="50" t="str">
        <x:v>ROCHE GLYCART AG</x:v>
      </x:c>
      <x:c r="M265" s="50" t="str">
        <x:v>ROCHE PRODUCTS LIMITED (2012-07-03);;F. HOFFMANN-LA ROCHE AG (2012-09-03);;ROCHE GLYCART AG (2012-06-26);;ROCHE DIAGNOSTICS GMBH (2012-06-20)</x:v>
      </x:c>
      <x:c r="N265" s="50" t="str">
        <x:v>PREDICTIVE BIOMARKER FOR CANCER TREATMENT WITH ADCC-ENHANCED ANTIBODIES</x:v>
      </x:c>
      <x:c r="O265" s="108" t="n">
        <x:v>1</x:v>
      </x:c>
      <x:c r="P265" s="108" t="n">
        <x:v>1</x:v>
      </x:c>
      <x:c r="Q265" s="50" t="str">
        <x:v>G01N33/5759;;A61K39/39558;;A61K2039/505;;C07K16/2863;;C07K16/3046;;G01N2333/70535;;G01N2800/52;;G01N33/5759;;A61K39/39558;;A61K2039/505;;C07K16/2863;;C07K16/3046;;G01N2333/70535;;G01N2800/52</x:v>
      </x:c>
      <x:c r="R265" s="50" t="str">
        <x:v>G01N33/574;;A61K39/395</x:v>
      </x:c>
      <x:c r="S265" s="50" t="str">
        <x:v>DISCONTINUED</x:v>
      </x:c>
      <x:c r="T265" s="50" t="str">
        <x:v>https://lens.org/049-009-858-659-252</x:v>
      </x:c>
      <x:c r="U265" s="50" t="str">
        <x:v>049-009-858-659-252</x:v>
      </x:c>
    </x:row>
    <x:row r="266">
      <x:c r="A266" s="50" t="str">
        <x:v>Roche Holding AG.csv</x:v>
      </x:c>
      <x:c r="B266" s="50" t="str">
        <x:v>Roche Holding AG</x:v>
      </x:c>
      <x:c r="C266" s="50" t="str">
        <x:v>Yes</x:v>
      </x:c>
      <x:c r="D266" s="50" t="str">
        <x:v>Applicant/owner alias matched</x:v>
      </x:c>
      <x:c r="E266" s="108" t="n">
        <x:v>53</x:v>
      </x:c>
      <x:c r="F266" s="50" t="str">
        <x:v>122-356-419-034-64X</x:v>
      </x:c>
      <x:c r="G266" s="113" t="n">
        <x:v>40939</x:v>
      </x:c>
      <x:c r="H266" s="108" t="n">
        <x:v>2012</x:v>
      </x:c>
      <x:c r="I266" s="50" t="str">
        <x:v>US</x:v>
      </x:c>
      <x:c r="J266" s="50" t="str">
        <x:v>A1</x:v>
      </x:c>
      <x:c r="K266" s="50" t="str">
        <x:v>US 2013/0195854 A1</x:v>
      </x:c>
      <x:c r="L266" s="50" t="str">
        <x:v>ROCHE GLYCART AG;;ROCHE GLYCART AG</x:v>
      </x:c>
      <x:c r="M266" s="50" t="str">
        <x:v>ROCHE PRODUCTS LIMITED (2012-07-03);;F. HOFFMANN-LA ROCHE AG (2012-09-03);;ROCHE GLYCART AG (2012-06-26);;ROCHE DIAGNOSTICS GMBH (2012-06-20)</x:v>
      </x:c>
      <x:c r="N266" s="50" t="str">
        <x:v>PREDICTIVE BIOMARKER FOR CANCER TREATMENT WITH ADCC-ENHANCED ANTIBODIES</x:v>
      </x:c>
      <x:c r="O266" s="108" t="n">
        <x:v>1</x:v>
      </x:c>
      <x:c r="P266" s="108" t="n">
        <x:v>3</x:v>
      </x:c>
      <x:c r="Q266" s="50" t="str">
        <x:v>A61K39/39558;;A61K2039/505;;A61P35/00;;C07K16/2863;;C07K16/3046;;C07K2317/24;;C07K2317/41;;C07K2317/732;;G01N33/57595;;G01N2800/52;;G01N33/6893;;A61K39/39558;;A61K2039/505;;C07K16/2863;;C07K16/3046;;C07K2317/24;;C07K2317/41;;C07K2317/732;;G01N33/57595;;G01N2800/52</x:v>
      </x:c>
      <x:c r="R266" s="50" t="str">
        <x:v>G01N33/68;;A61K39/395</x:v>
      </x:c>
      <x:c r="S266" s="50" t="str">
        <x:v>DISCONTINUED</x:v>
      </x:c>
      <x:c r="T266" s="50" t="str">
        <x:v>https://lens.org/122-356-419-034-64X</x:v>
      </x:c>
      <x:c r="U266" s="50" t="str">
        <x:v>059-685-510-189-508;;146-321-654-053-753;;122-356-419-034-64X</x:v>
      </x:c>
    </x:row>
    <x:row r="267">
      <x:c r="A267" s="50" t="str">
        <x:v>Roche Holding AG.csv</x:v>
      </x:c>
      <x:c r="B267" s="50" t="str">
        <x:v>Roche Holding AG</x:v>
      </x:c>
      <x:c r="C267" s="50" t="str">
        <x:v>Yes</x:v>
      </x:c>
      <x:c r="D267" s="50" t="str">
        <x:v>Applicant/owner alias matched</x:v>
      </x:c>
      <x:c r="E267" s="108" t="n">
        <x:v>54</x:v>
      </x:c>
      <x:c r="F267" s="50" t="str">
        <x:v>170-476-496-440-673</x:v>
      </x:c>
      <x:c r="G267" s="113" t="n">
        <x:v>40653</x:v>
      </x:c>
      <x:c r="H267" s="108" t="n">
        <x:v>2011</x:v>
      </x:c>
      <x:c r="I267" s="50" t="str">
        <x:v>US</x:v>
      </x:c>
      <x:c r="J267" s="50" t="str">
        <x:v>A1</x:v>
      </x:c>
      <x:c r="K267" s="50" t="str">
        <x:v>US 2012/0282176 A1</x:v>
      </x:c>
      <x:c r="L267" s="50" t="str">
        <x:v>BOHRMANN BERND;;FRESKGARD PER-OLA;;HUGENMATTER ADRIAN;;KOPETZKI ERHARD;;MOESSNER EKKEHARD;;NIEWOEHNER JENS;;SADE HADASSAH SUMUM;;UMANA PABLO;;ROCHE GLYCART AG</x:v>
      </x:c>
      <x:c r="M267" s="50" t="str">
        <x:v>F. HOFFMANN-LA ROCHE AG (2012-04-26);;ROCHE GLYCART AG (2012-04-26)</x:v>
      </x:c>
      <x:c r="N267" s="50" t="str">
        <x:v>Method and Constructs for the pH Dependent Passage of the Blood-brain-barrier</x:v>
      </x:c>
      <x:c r="O267" s="108" t="n">
        <x:v>20</x:v>
      </x:c>
      <x:c r="P267" s="108" t="n">
        <x:v>16</x:v>
      </x:c>
      <x:c r="Q267" s="50" t="str">
        <x:v>C07K16/2881;;A61K2039/54;;A61P21/02;;A61P25/00;;A61P25/02;;A61P25/04;;A61P25/14;;A61P25/16;;A61P25/18;;A61P25/22;;A61P25/24;;A61P25/28;;A61P31/04;;A61P31/12;;A61P35/00;;A61P43/00;;C07K2317/77;;C07K2317/92;;C07K2317/94;;C07K2319/00;;C07K16/2881;;A61K2039/505;;A61K2039/54;;A61P25/00;;C07K2317/77;;C07K2317/92;;C07K2317/94;;C07K2319/00;;C07K2319/30;;C07K16/2881;;A61K2039/54;;C07K2317/77;;C07K2317/92;;C07K2317/94;;C07K2319/00;;C07K2319/30</x:v>
      </x:c>
      <x:c r="R267" s="50" t="str">
        <x:v>A61K39/395;;A61K9/127;;A61K51/10;;A61P25/00;;B82Y5/00;;C07K19/00;;C12N9/96;;G01N33/53</x:v>
      </x:c>
      <x:c r="S267" s="50" t="str">
        <x:v>DISCONTINUED</x:v>
      </x:c>
      <x:c r="T267" s="50" t="str">
        <x:v>https://lens.org/170-476-496-440-673</x:v>
      </x:c>
      <x:c r="U267" s="50" t="str">
        <x:v>085-838-775-896-23X;;132-052-828-496-423;;105-916-585-040-857;;067-226-225-538-104;;170-476-496-440-673;;154-610-141-676-77X;;105-077-152-986-706;;112-775-213-302-999;;079-860-253-631-06X;;039-642-109-661-436;;069-695-031-002-744;;154-887-459-054-294;;148-160-370-040-158;;192-066-225-147-041;;027-642-258-064-728;;084-440-803-970-411</x:v>
      </x:c>
    </x:row>
    <x:row r="268">
      <x:c r="A268" s="50" t="str">
        <x:v>shire(1).csv</x:v>
      </x:c>
      <x:c r="B268" s="50" t="str">
        <x:v>Shire PLC</x:v>
      </x:c>
      <x:c r="C268" s="50" t="str">
        <x:v>Yes</x:v>
      </x:c>
      <x:c r="D268" s="50" t="str">
        <x:v>Applicant/owner alias matched</x:v>
      </x:c>
      <x:c r="E268" s="108" t="n">
        <x:v>2</x:v>
      </x:c>
      <x:c r="F268" s="50" t="str">
        <x:v>117-120-097-727-598</x:v>
      </x:c>
      <x:c r="G268" s="113" t="n">
        <x:v>40844</x:v>
      </x:c>
      <x:c r="H268" s="108" t="n">
        <x:v>2011</x:v>
      </x:c>
      <x:c r="I268" s="50" t="str">
        <x:v>EP</x:v>
      </x:c>
      <x:c r="J268" s="50" t="str">
        <x:v>B1</x:v>
      </x:c>
      <x:c r="K268" s="50" t="str">
        <x:v>EP 3266457 B1</x:v>
      </x:c>
      <x:c r="L268" s="50" t="str">
        <x:v>SHIRE HUMAN GENETIC THERAPIES</x:v>
      </x:c>
      <x:c r="M268" s="50" t="str">
        <x:v>SHIRE HUMAN GENETIC THERAPIES, INC. (2020-12-02)</x:v>
      </x:c>
      <x:c r="N268" s="50" t="str">
        <x:v>BILE ACID RECYCLING INHIBITORS FOR TREATMENT OF PEDIATRIC CHOLESTATIC LIVER DISEASES</x:v>
      </x:c>
      <x:c r="O268" s="108" t="n">
        <x:v>0</x:v>
      </x:c>
      <x:c r="P268" s="108" t="n">
        <x:v>78</x:v>
      </x:c>
      <x:c r="Q268" s="50" t="str">
        <x:v>A61K45/06;;A61K31/41;;A61K31/495;;A61K31/4965;;A61K31/4985;;A61K31/5377;;A61K31/155;;A61K31/38;;A61K31/554;;C07D281/10;;C07D337/08;;C07D409/10;;C07D487/08;;C07H15/26;;A61K31/7042;;A61P1/10;;A61P1/14;;A61P1/16;;A61P1/18;;A61P13/02;;A61P17/04;;A61P35/00;;A61P3/06;;A61P43/00;;A61P7/00;;A61K31/495;;C07D487/08;;A61P1/16;;A61K31/4995;;A61K31/38;;A61K31/7042;;A61K31/554;;A61K31/155;;A61K45/06;;A61P1/16;;A61P17/04;;A61K31/41;;A61K31/495;;A61K31/4965;;A61K31/4985;;A61K31/5377;;A61K31/155;;A61K31/38;;A61K31/554;;A61P1/16;;A61K31/7042;;A61K31/4436;;A61K31/4995;;A61K45/06;;C07D281/10;;C07D337/08;;C07D409/10;;C07D487/08;;C07H15/26;;A61K9/0053;;A61K9/0056;;A61K9/1611;;A61K9/1617;;A61K9/1623;;A61K9/1635;;A61K9/2009;;A61K9/2013;;A61K9/2018;;A61K9/2027;;A61K9/2054;;A61K9/2059;;A61K9/2081</x:v>
      </x:c>
      <x:c r="R268" s="50" t="str">
        <x:v>A61K31/495;;A61K31/155;;A61K31/38;;A61K31/41;;A61K31/4436;;A61K31/4965;;A61K31/4985;;A61K31/4995;;A61K31/5377;;A61K31/554;;A61K31/7042;;A61K45/06;;A61P1/16</x:v>
      </x:c>
      <x:c r="S268" s="50" t="str">
        <x:v>ACTIVE</x:v>
      </x:c>
      <x:c r="T268" s="50" t="str">
        <x:v>https://lens.org/117-120-097-727-598</x:v>
      </x:c>
      <x:c r="U268" s="50" t="str">
        <x:v>128-976-289-215-447;;090-645-417-300-272;;089-109-103-251-127;;137-283-544-301-401;;103-789-649-915-519;;188-438-614-623-419;;043-150-381-416-767;;105-018-943-097-868;;130-580-787-464-594;;071-237-296-615-312;;155-661-224-752-498;;016-302-241-677-35X;;131-750-856-358-580;;108-870-088-122-868;;105-457-173-469-227;;045-635-654-137-826;;076-414-654-197-381;;020-716-709-625-040;;069-868-842-153-91X;;009-867-942-334-012;;135-922-759-502-775;;060-286-007-411-359;;150-830-453-196-483;;047-848-612-674-182;;153-919-018-316-073;;153-336-471-551-165;;188-245-730-765-19X;;026-174-555-456-460;;031-404-799-423-317;;145-611-683-188-410;;094-729-516-183-490;;119-599-045-899-953;;155-215-561-197-704;;162-814-630-100-768;;092-347-880-313-638;;198-692-656-018-483;;068-478-293-438-815;;092-532-527-140-486;;099-231-866-242-108;;129-485-734-117-926;;001-232-051-506-968;;020-421-464-317-198;;061-804-697-198-877;;049-932-687-534-963;;123-164-186-529-691;;075-116-384-667-619;;056-108-345-616-115;;198-564-585-001-361;;015-929-507-312-802;;196-271-533-319-229;;023-204-585-554-286;;035-500-631-699-630;;016-333-885-987-662;;098-564-708-757-789;;189-166-636-614-580;;056-046-548-079-523;;013-810-444-396-461;;031-368-961-013-127;;004-560-169-280-142;;090-096-096-537-201;;083-453-229-829-849;;199-136-233-522-257;;037-308-013-323-663;;009-611-498-681-739;;186-584-331-620-675;;002-645-044-042-538;;179-555-961-654-216;;160-594-230-131-069;;149-944-372-879-012;;180-834-138-684-125;;098-830-979-504-395;;107-209-810-216-821;;117-120-097-727-598;;070-363-429-886-062;;131-893-042-044-038;;167-038-933-764-054;;017-183-029-322-655;;179-554-712-625-057</x:v>
      </x:c>
    </x:row>
    <x:row r="269">
      <x:c r="A269" s="50" t="str">
        <x:v>shire(1).csv</x:v>
      </x:c>
      <x:c r="B269" s="50" t="str">
        <x:v>Shire PLC</x:v>
      </x:c>
      <x:c r="C269" s="50" t="str">
        <x:v>Yes</x:v>
      </x:c>
      <x:c r="D269" s="50" t="str">
        <x:v>Applicant/owner alias matched</x:v>
      </x:c>
      <x:c r="E269" s="108" t="n">
        <x:v>3</x:v>
      </x:c>
      <x:c r="F269" s="50" t="str">
        <x:v>098-191-536-246-405</x:v>
      </x:c>
      <x:c r="G269" s="113" t="n">
        <x:v>42101</x:v>
      </x:c>
      <x:c r="H269" s="108" t="n">
        <x:v>2015</x:v>
      </x:c>
      <x:c r="I269" s="50" t="str">
        <x:v>US</x:v>
      </x:c>
      <x:c r="J269" s="50" t="str">
        <x:v>B2</x:v>
      </x:c>
      <x:c r="K269" s="50" t="str">
        <x:v>US 12435146 B2</x:v>
      </x:c>
      <x:c r="L269" s="50" t="str">
        <x:v>SHIRE HUMAN GENETIC THERAPIES</x:v>
      </x:c>
      <x:c r="M269" s="50" t="str">
        <x:v>SHIRE HUMAN GENETIC THERAPIES INC (2015-07-02)</x:v>
      </x:c>
      <x:c r="N269" s="50" t="str">
        <x:v>Anti-Flt-1 antibodies for treating Duchenne muscular dystrophy</x:v>
      </x:c>
      <x:c r="O269" s="108" t="n">
        <x:v>0</x:v>
      </x:c>
      <x:c r="P269" s="108" t="n">
        <x:v>32</x:v>
      </x:c>
      <x:c r="Q269" s="50" t="str">
        <x:v>C07K16/2863;;A61K2039/505;;A61P13/12;;A61P15/00;;A61P21/00;;C07K2317/22;;C07K2317/24;;C07K2317/33;;C07K2317/34;;C07K2317/515;;C07K2317/55;;C07K2317/565;;C07K2317/569;;C07K2317/70;;C07K2317/74;;C07K2317/76;;C07K2317/92;;C07K2317/94;;C07K16/2863;;A61K2039/505;;A61P13/12;;A61P15/00;;A61P21/00;;A61P21/04;;C07K2317/22;;C07K2317/24;;C07K2317/33;;C07K2317/34;;C07K2317/515;;C07K2317/55;;C07K2317/565;;C07K2317/569;;C07K2317/70;;C07K2317/74;;C07K2317/76;;C07K2317/92;;C07K2317/94;;C07K16/2863;;A61K39/39566;;A61K2039/505;;C07K2317/22;;C07K2317/24;;C07K2317/33;;C07K2317/34;;C07K2317/50;;C07K2317/515;;C07K2317/55;;C07K2317/565;;C07K2317/569;;C07K2317/70;;C07K2317/74;;C07K2317/76;;C07K2317/92;;C07K2317/94</x:v>
      </x:c>
      <x:c r="R269" s="50" t="str">
        <x:v>C07K16/28;;A61K39/00;;A61K39/395</x:v>
      </x:c>
      <x:c r="S269" s="50" t="str">
        <x:v>ACTIVE</x:v>
      </x:c>
      <x:c r="T269" s="50" t="str">
        <x:v>https://lens.org/098-191-536-246-405</x:v>
      </x:c>
      <x:c r="U269" s="50" t="str">
        <x:v>123-861-813-874-763;;102-903-827-596-507;;076-811-769-875-495;;002-627-796-027-227;;086-430-038-783-945;;039-302-501-156-425;;071-006-671-170-24X;;185-476-214-130-357;;193-048-554-993-801;;112-746-341-995-539;;050-330-534-757-67X;;173-103-207-078-493;;130-942-220-723-669;;154-186-285-816-057;;125-374-893-501-127;;183-507-831-552-156;;063-155-647-009-877;;137-276-198-426-803;;118-461-964-106-020;;196-084-536-394-642;;078-638-093-201-285;;150-844-541-286-267;;187-563-022-694-359;;189-311-053-895-040;;052-951-177-802-050;;172-790-704-045-896;;098-191-536-246-405;;160-433-434-535-498;;046-665-235-390-388;;014-344-542-111-395;;010-325-923-825-739;;060-570-164-115-113</x:v>
      </x:c>
    </x:row>
    <x:row r="270">
      <x:c r="A270" s="50" t="str">
        <x:v>shire(1).csv</x:v>
      </x:c>
      <x:c r="B270" s="50" t="str">
        <x:v>Shire PLC</x:v>
      </x:c>
      <x:c r="C270" s="50" t="str">
        <x:v>Yes</x:v>
      </x:c>
      <x:c r="D270" s="50" t="str">
        <x:v>Applicant/owner alias matched</x:v>
      </x:c>
      <x:c r="E270" s="108" t="n">
        <x:v>4</x:v>
      </x:c>
      <x:c r="F270" s="50" t="str">
        <x:v>156-646-433-256-475</x:v>
      </x:c>
      <x:c r="G270" s="113" t="n">
        <x:v>40844</x:v>
      </x:c>
      <x:c r="H270" s="108" t="n">
        <x:v>2011</x:v>
      </x:c>
      <x:c r="I270" s="50" t="str">
        <x:v>US</x:v>
      </x:c>
      <x:c r="J270" s="50" t="str">
        <x:v>A1</x:v>
      </x:c>
      <x:c r="K270" s="50" t="str">
        <x:v>US 2025/0282808 A1</x:v>
      </x:c>
      <x:c r="L270" s="50" t="str">
        <x:v>SHIRE HUMAN GENETIC THERAPIES</x:v>
      </x:c>
      <x:c r="M270" s="50" t="str">
        <x:v>SHIRE HUMAN GENETIC THERAPIES INC (2020-06-26);;LUMENA PHARMACEUTICALS LLC (2014-12-12)</x:v>
      </x:c>
      <x:c r="N270" s="50" t="str">
        <x:v>BILE ACID RECYCLING INHIBITORS FOR TREATMENT OF HYPERCHOLEMIA AND CHOLESTATIC LIVER DISEASE</x:v>
      </x:c>
      <x:c r="O270" s="108" t="n">
        <x:v>0</x:v>
      </x:c>
      <x:c r="P270" s="108" t="n">
        <x:v>51</x:v>
      </x:c>
      <x:c r="Q270" s="50" t="str">
        <x:v>A61K31/4995;;A61K31/38;;A61K31/704;;A61P1/16;;C07H13/12;;A61K31/155;;A61K31/38;;A61K31/40;;A61K31/4436;;A61K31/4453;;A61K31/454;;A61K31/495;;A61K31/4995;;A61K31/5377;;A61K31/554;;A61K31/7028;;A61K31/7042;;A61K45/06;;A61P1/16;;A61P17/04;;C07D207/04;;C07D211/06;;C07D211/08;;C07D281/10;;C07D285/36;;C07D295/13;;C07D337/08;;C07D401/12;;C07D413/12;;C07D487/08;;C07H15/18;;Y02A50/30;;C07H13/12;;A61K31/155;;A61K31/38;;A61K31/40;;A61K31/4436;;A61K31/4453;;A61K31/454;;A61K31/495;;A61K31/4995;;A61K31/5377;;A61K31/554;;A61K31/7028;;A61K31/7042;;A61K45/06;;A61K2300/00;;C07C257/10;;C07C279/12;;C07D207/04;;C07D211/06;;C07D211/08;;C07D281/10;;C07D285/36;;C07D295/13;;C07D337/08;;C07D401/12;;C07D413/12;;C07D487/08;;C07H15/18;;C07H15/26;;A61K31/4995;;A61K31/155;;A61K31/38;;A61K31/554;;A61K31/7042;;A61K45/06;;A61P1/16;;A61P17/04;;C07H13/12;;A61K31/155;;A61K31/38;;A61K31/40;;A61K31/4436;;A61K31/4453;;A61K31/454;;A61K31/495;;A61K31/4995;;A61K31/5377;;A61K31/554;;A61K31/7028;;A61K31/7042;;A61K45/06;;A61P1/16;;A61P43/00;;C07C257/10;;C07C279/12;;C07D207/04;;C07D211/06;;C07D211/08;;C07D281/10;;C07D285/36;;C07D295/13;;C07D337/08;;C07D401/12;;C07D413/12;;C07D487/08;;C07H15/18;;C07H15/26;;Y02A50/30</x:v>
      </x:c>
      <x:c r="R270" s="50" t="str">
        <x:v>C07H13/12;;A61K31/155;;A61K31/38;;A61K31/40;;A61K31/4436;;A61K31/4453;;A61K31/454;;A61K31/495;;A61K31/4995;;A61K31/5377;;A61K31/554;;A61K31/7028;;A61K31/7042;;A61K45/06;;A61P1/16;;A61P43/00;;C07C257/10;;C07C279/12;;C07D207/04;;C07D211/06;;C07D211/08;;C07D281/10;;C07D285/36;;C07D295/13;;C07D337/08;;C07D401/12;;C07D413/12;;C07D487/08;;C07H15/18;;C07H15/26</x:v>
      </x:c>
      <x:c r="S270" s="50" t="str">
        <x:v>PENDING</x:v>
      </x:c>
      <x:c r="T270" s="50" t="str">
        <x:v>https://lens.org/156-646-433-256-475</x:v>
      </x:c>
      <x:c r="U270" s="50" t="str">
        <x:v>156-648-268-017-540;;137-226-359-858-047;;175-587-868-983-454;;156-240-754-363-319;;009-050-656-520-440;;023-349-957-572-109;;083-973-332-865-484;;042-625-971-073-338;;074-871-994-219-058;;043-434-437-712-907;;115-613-322-438-817;;068-592-614-028-884;;039-364-196-970-853;;164-867-368-110-013;;054-043-268-321-964;;164-338-806-853-340;;154-388-704-024-050;;045-039-859-635-596;;138-521-286-239-867;;156-646-433-256-475;;044-083-648-846-264;;188-127-313-426-253;;077-983-955-933-836;;017-151-867-884-909;;138-793-034-723-600;;001-295-465-950-573;;020-086-724-655-607;;122-649-027-287-76X;;013-121-298-558-472;;031-193-357-243-645;;171-123-912-143-09X;;085-799-333-691-764;;075-048-913-339-388;;035-091-069-547-263;;030-948-788-678-698;;188-150-930-321-161;;190-187-423-230-098;;068-227-008-937-599;;150-534-520-465-545;;179-633-904-081-088;;094-365-349-369-743;;085-553-329-427-290;;123-975-995-954-849;;140-915-393-922-382;;092-006-744-858-654;;113-710-666-123-466;;068-698-636-928-416;;089-533-438-417-291;;159-292-105-924-140;;069-881-250-934-102;;140-703-535-611-463</x:v>
      </x:c>
    </x:row>
    <x:row r="271">
      <x:c r="A271" s="50" t="str">
        <x:v>shire(1).csv</x:v>
      </x:c>
      <x:c r="B271" s="50" t="str">
        <x:v>Shire PLC</x:v>
      </x:c>
      <x:c r="C271" s="50" t="str">
        <x:v>Yes</x:v>
      </x:c>
      <x:c r="D271" s="50" t="str">
        <x:v>Applicant/owner alias matched</x:v>
      </x:c>
      <x:c r="E271" s="108" t="n">
        <x:v>5</x:v>
      </x:c>
      <x:c r="F271" s="50" t="str">
        <x:v>124-866-119-002-155</x:v>
      </x:c>
      <x:c r="G271" s="113" t="n">
        <x:v>43494</x:v>
      </x:c>
      <x:c r="H271" s="108" t="n">
        <x:v>2019</x:v>
      </x:c>
      <x:c r="I271" s="50" t="str">
        <x:v>US</x:v>
      </x:c>
      <x:c r="J271" s="50" t="str">
        <x:v>B2</x:v>
      </x:c>
      <x:c r="K271" s="50" t="str">
        <x:v>US 11634468 B2</x:v>
      </x:c>
      <x:c r="L271" s="50" t="str">
        <x:v>SHIRE NPS PHARMACEUTICALS INC</x:v>
      </x:c>
      <x:c r="M271" s="50" t="str">
        <x:v>TAKEDA PHARMACEUTICALS U.S.A. INC (2022-07-28);;SHIRE-NPS PHARMACEUTICALS INC (2021-04-14);;TAKEDA PHARMACEUTICAL COMPANY LIMITED (2023-05-03)</x:v>
      </x:c>
      <x:c r="N271" s="50" t="str">
        <x:v>Parathyroid hormone variants</x:v>
      </x:c>
      <x:c r="O271" s="108" t="n">
        <x:v>1</x:v>
      </x:c>
      <x:c r="P271" s="108" t="n">
        <x:v>15</x:v>
      </x:c>
      <x:c r="Q271" s="50" t="str">
        <x:v>A61P5/18;;A61K9/0019;;A61K9/08;;A61K38/00;;C07K14/635;;C07K2319/02;;C07K2319/21;;C07K2319/30;;C07K2319/50;;C07K14/635;;A61K9/0019;;A61K9/08;;A61K38/00;;A61P5/18;;C07K1/165;;C07K2319/21;;C07K2319/30;;C12N15/62;;C12N15/85;;C07K14/635;;A61K9/0014;;A61K38/00;;A61P5/18;;C07K1/165;;C07K2319/30</x:v>
      </x:c>
      <x:c r="R271" s="50" t="str">
        <x:v>C07K14/635;;A61K9/00;;A61K38/00;;A61P5/18;;C07K1/16</x:v>
      </x:c>
      <x:c r="S271" s="50" t="str">
        <x:v>ACTIVE</x:v>
      </x:c>
      <x:c r="T271" s="50" t="str">
        <x:v>https://lens.org/124-866-119-002-155</x:v>
      </x:c>
      <x:c r="U271" s="50" t="str">
        <x:v>185-233-842-542-874;;105-101-136-495-082;;078-637-520-012-215;;030-506-111-022-584;;048-640-137-398-150;;176-050-141-913-769;;124-866-119-002-155;;055-272-319-403-720;;074-711-833-471-567;;098-175-450-201-644;;102-536-182-265-476;;199-965-127-550-842;;155-115-409-807-207;;159-710-200-661-907;;149-500-553-429-101</x:v>
      </x:c>
    </x:row>
    <x:row r="272">
      <x:c r="A272" s="50" t="str">
        <x:v>shire(1).csv</x:v>
      </x:c>
      <x:c r="B272" s="50" t="str">
        <x:v>Shire PLC</x:v>
      </x:c>
      <x:c r="C272" s="50" t="str">
        <x:v>Yes</x:v>
      </x:c>
      <x:c r="D272" s="50" t="str">
        <x:v>Applicant/owner alias matched</x:v>
      </x:c>
      <x:c r="E272" s="108" t="n">
        <x:v>6</x:v>
      </x:c>
      <x:c r="F272" s="50" t="str">
        <x:v>073-842-004-223-375</x:v>
      </x:c>
      <x:c r="G272" s="113" t="n">
        <x:v>43627</x:v>
      </x:c>
      <x:c r="H272" s="108" t="n">
        <x:v>2019</x:v>
      </x:c>
      <x:c r="I272" s="50" t="str">
        <x:v>US</x:v>
      </x:c>
      <x:c r="J272" s="50" t="str">
        <x:v>A1</x:v>
      </x:c>
      <x:c r="K272" s="50" t="str">
        <x:v>US 2023/0038502 A1</x:v>
      </x:c>
      <x:c r="L272" s="50" t="str">
        <x:v>SHIRE HUMAN GENETIC THERAPIES</x:v>
      </x:c>
      <x:c r="M272" s="50" t="str">
        <x:v>SHIRE HUMAN GENETIC THERAPIES INC (2022-03-08);;TAKEDA PHARMACEUTICAL COMPANY LIMITED (2022-03-03)</x:v>
      </x:c>
      <x:c r="N272" s="50" t="str">
        <x:v>ADENO ASSOCIATED VIRAL VECTOR DELIVERY OF ANTIBODIES FOR THE TREATMENT OF DISEASE MEDIATED BY DYSREGULATED PLASMA KALLIKREIN</x:v>
      </x:c>
      <x:c r="O272" s="108" t="n">
        <x:v>0</x:v>
      </x:c>
      <x:c r="P272" s="108" t="n">
        <x:v>7</x:v>
      </x:c>
      <x:c r="Q272" s="50" t="str">
        <x:v>C12N15/86;;A61K39/3955;;A61K2039/5256;;A61K2039/53;;A61P1/00;;A61P1/02;;A61P7/02;;A61P7/10;;A61P9/10;;A61P9/14;;A61P17/02;;A61P19/02;;A61P19/06;;A61P25/00;;A61P25/06;;A61P35/00;;C07K16/40;;C12N7/00;;C12N2750/14121;;C12N2750/14143;;C12N2830/008;;C12N2830/48;;C12N2840/203;;A61K48/0058;;C07K16/40;;C12N2750/14143;;C12N2830/008;;C12N2830/48;;C12N2840/203;;C12N15/86;;A61K48/0058;;C07K16/40;;C12N2750/14143;;C12N2830/008;;C12N2830/48;;C12N2840/203</x:v>
      </x:c>
      <x:c r="R272" s="50" t="str">
        <x:v>C12N15/86;;A61K48/00;;C07K16/40</x:v>
      </x:c>
      <x:c r="S272" s="50" t="str">
        <x:v>DISCONTINUED</x:v>
      </x:c>
      <x:c r="T272" s="50" t="str">
        <x:v>https://lens.org/073-842-004-223-375</x:v>
      </x:c>
      <x:c r="U272" s="50" t="str">
        <x:v>073-842-004-223-375;;113-869-479-335-37X;;041-552-717-317-092;;021-265-146-556-809;;086-835-429-031-383;;197-569-550-016-244;;131-863-079-675-442</x:v>
      </x:c>
    </x:row>
    <x:row r="273">
      <x:c r="A273" s="50" t="str">
        <x:v>shire(1).csv</x:v>
      </x:c>
      <x:c r="B273" s="50" t="str">
        <x:v>Shire PLC</x:v>
      </x:c>
      <x:c r="C273" s="50" t="str">
        <x:v>Yes</x:v>
      </x:c>
      <x:c r="D273" s="50" t="str">
        <x:v>Applicant/owner alias matched</x:v>
      </x:c>
      <x:c r="E273" s="108" t="n">
        <x:v>7</x:v>
      </x:c>
      <x:c r="F273" s="50" t="str">
        <x:v>196-911-634-871-365</x:v>
      </x:c>
      <x:c r="G273" s="113" t="n">
        <x:v>43761</x:v>
      </x:c>
      <x:c r="H273" s="108" t="n">
        <x:v>2019</x:v>
      </x:c>
      <x:c r="I273" s="50" t="str">
        <x:v>US</x:v>
      </x:c>
      <x:c r="J273" s="50" t="str">
        <x:v>A1</x:v>
      </x:c>
      <x:c r="K273" s="50" t="str">
        <x:v>US 2023/0043051 A1</x:v>
      </x:c>
      <x:c r="L273" s="50" t="str">
        <x:v>SHIRE HUMAN GENETIC THERAPIES</x:v>
      </x:c>
      <x:c r="M273" s="50" t="str">
        <x:v>BAXALTA INNOVATIONS GMBH (2022-07-29);;SHIRE HUMAN GENETIC THERAPIES INC (2022-05-12);;TAKEDA PHARMACEUTICAL COMPANY LIMITED (2022-05-10)</x:v>
      </x:c>
      <x:c r="N273" s="50" t="str">
        <x:v>ADENO-ASSOCIATED VIRUS VECTORS BASED GENE THERAPY FOR HEREDITARY ANGIOEDEMA</x:v>
      </x:c>
      <x:c r="O273" s="108" t="n">
        <x:v>2</x:v>
      </x:c>
      <x:c r="P273" s="108" t="n">
        <x:v>7</x:v>
      </x:c>
      <x:c r="Q273" s="50" t="str">
        <x:v>C07K14/8121;;A61K48/005;;A61K48/0058;;C12N15/86;;C12N2750/14143;;C12N2830/008;;C12N2830/42;;C12N2830/48;;C12N15/861;;A61P7/10;;C07K14/8121;;C12N2750/14143;;C12N2830/008;;C12N2830/42;;C12N2830/48</x:v>
      </x:c>
      <x:c r="R273" s="50" t="str">
        <x:v>C12N15/861;;A61P7/10;;C07K14/81</x:v>
      </x:c>
      <x:c r="S273" s="50" t="str">
        <x:v>DISCONTINUED</x:v>
      </x:c>
      <x:c r="T273" s="50" t="str">
        <x:v>https://lens.org/196-911-634-871-365</x:v>
      </x:c>
      <x:c r="U273" s="50" t="str">
        <x:v>094-332-756-330-925;;041-222-641-811-286;;164-038-412-225-38X;;025-325-906-430-14X;;013-141-512-402-38X;;196-911-634-871-365;;088-677-788-861-188</x:v>
      </x:c>
    </x:row>
    <x:row r="274">
      <x:c r="A274" s="50" t="str">
        <x:v>shire(1).csv</x:v>
      </x:c>
      <x:c r="B274" s="50" t="str">
        <x:v>Shire PLC</x:v>
      </x:c>
      <x:c r="C274" s="50" t="str">
        <x:v>Yes</x:v>
      </x:c>
      <x:c r="D274" s="50" t="str">
        <x:v>Applicant/owner alias matched</x:v>
      </x:c>
      <x:c r="E274" s="108" t="n">
        <x:v>8</x:v>
      </x:c>
      <x:c r="F274" s="50" t="str">
        <x:v>017-444-735-960-964</x:v>
      </x:c>
      <x:c r="G274" s="113" t="n">
        <x:v>42969</x:v>
      </x:c>
      <x:c r="H274" s="108" t="n">
        <x:v>2017</x:v>
      </x:c>
      <x:c r="I274" s="50" t="str">
        <x:v>US</x:v>
      </x:c>
      <x:c r="J274" s="50" t="str">
        <x:v>A1</x:v>
      </x:c>
      <x:c r="K274" s="50" t="str">
        <x:v>US 2023/0031280 A1</x:v>
      </x:c>
      <x:c r="L274" s="50" t="str">
        <x:v>SHIRE NPS PHARMACEUTICALS INC</x:v>
      </x:c>
      <x:c r="M274" s="50" t="str">
        <x:v>TAKEDA PHARMACEUTICALS U.S.A. INC (2022-07-28);;SHIRE-NPS PHARMACEUTICALS INC (2018-07-30);;TAKEDA PHARMACEUTICAL COMPANY LIMITED (2023-12-13)</x:v>
      </x:c>
      <x:c r="N274" s="50" t="str">
        <x:v>GLP-2 FUSION POLYPEPTIDES AND USES FOR TREATING AND PREVENTING GASTROINTESTINAL CONDITIONS</x:v>
      </x:c>
      <x:c r="O274" s="108" t="n">
        <x:v>0</x:v>
      </x:c>
      <x:c r="P274" s="108" t="n">
        <x:v>12</x:v>
      </x:c>
      <x:c r="Q274" s="50" t="str">
        <x:v>A61P1/00;;A61K38/00;;A61K2039/545;;C07K14/605;;C07K16/00;;C07K2317/92;;C07K2317/94;;C07K2319/02;;C07K2319/30;;C07K2319/31;;C07K14/605;;A61K38/00;;A61K47/68;;A61P1/00</x:v>
      </x:c>
      <x:c r="R274" s="50" t="str">
        <x:v>C07K14/605;;A61K47/68;;A61P1/00</x:v>
      </x:c>
      <x:c r="S274" s="50" t="str">
        <x:v>DISCONTINUED</x:v>
      </x:c>
      <x:c r="T274" s="50" t="str">
        <x:v>https://lens.org/017-444-735-960-964</x:v>
      </x:c>
      <x:c r="U274" s="50" t="str">
        <x:v>101-643-253-665-571;;078-655-544-864-470;;089-584-573-567-92X;;111-102-145-555-819;;096-691-545-100-043;;125-515-670-725-816;;137-282-369-884-915;;143-963-361-306-644;;166-549-934-118-95X;;163-602-259-444-76X;;017-444-735-960-964;;183-170-289-200-271</x:v>
      </x:c>
    </x:row>
    <x:row r="275">
      <x:c r="A275" s="50" t="str">
        <x:v>shire(1).csv</x:v>
      </x:c>
      <x:c r="B275" s="50" t="str">
        <x:v>Shire PLC</x:v>
      </x:c>
      <x:c r="C275" s="50" t="str">
        <x:v>Yes</x:v>
      </x:c>
      <x:c r="D275" s="50" t="str">
        <x:v>Applicant/owner alias matched</x:v>
      </x:c>
      <x:c r="E275" s="108" t="n">
        <x:v>9</x:v>
      </x:c>
      <x:c r="F275" s="50" t="str">
        <x:v>157-876-401-692-088</x:v>
      </x:c>
      <x:c r="G275" s="113" t="n">
        <x:v>43672</x:v>
      </x:c>
      <x:c r="H275" s="108" t="n">
        <x:v>2019</x:v>
      </x:c>
      <x:c r="I275" s="50" t="str">
        <x:v>US</x:v>
      </x:c>
      <x:c r="J275" s="50" t="str">
        <x:v>A1</x:v>
      </x:c>
      <x:c r="K275" s="50" t="str">
        <x:v>US 2023/0018417 A1</x:v>
      </x:c>
      <x:c r="L275" s="50" t="str">
        <x:v>SHIRE HUMAN GENETIC THERAPIES;;UNIV PITTSBURGH COMMONWEALTH SYS HIGHER EDUCATION</x:v>
      </x:c>
      <x:c r="M275" s="50" t="str">
        <x:v>UNIVERSITY OF PITTSBURGH-OF THE COMMONWEALTH SYSTEM OF HIGHER EDUCATION (2023-10-17);;SHIRE HUMAN GENETIC THERAPIES INC (2022-08-05);;TAKEDA PHARMACEUTICAL COMPANY LIMITED (2022-08-04)</x:v>
      </x:c>
      <x:c r="N275" s="50" t="str">
        <x:v>Recombinant Heme Oxygenase-1 (HO-1) for the Treatment of Sickle Cell Disease</x:v>
      </x:c>
      <x:c r="O275" s="108" t="n">
        <x:v>0</x:v>
      </x:c>
      <x:c r="P275" s="108" t="n">
        <x:v>4</x:v>
      </x:c>
      <x:c r="Q275" s="50" t="str">
        <x:v>A61K38/44;;A61P7/00;;A61P7/06;;A61K38/44;;C12N9/0071;;C12N15/62;;C12Y114/14</x:v>
      </x:c>
      <x:c r="R275" s="50" t="str">
        <x:v>A61K38/44;;A61P7/06;;C12N9/02;;C12N15/62</x:v>
      </x:c>
      <x:c r="S275" s="50" t="str">
        <x:v>ACTIVE</x:v>
      </x:c>
      <x:c r="T275" s="50" t="str">
        <x:v>https://lens.org/157-876-401-692-088</x:v>
      </x:c>
      <x:c r="U275" s="50" t="str">
        <x:v>019-692-377-235-310;;076-194-277-920-121;;157-876-401-692-088;;080-596-058-292-918</x:v>
      </x:c>
    </x:row>
    <x:row r="276">
      <x:c r="A276" s="50" t="str">
        <x:v>shire(1).csv</x:v>
      </x:c>
      <x:c r="B276" s="50" t="str">
        <x:v>Shire PLC</x:v>
      </x:c>
      <x:c r="C276" s="50" t="str">
        <x:v>Yes</x:v>
      </x:c>
      <x:c r="D276" s="50" t="str">
        <x:v>Applicant/owner alias matched</x:v>
      </x:c>
      <x:c r="E276" s="108" t="n">
        <x:v>10</x:v>
      </x:c>
      <x:c r="F276" s="50" t="str">
        <x:v>032-071-325-184-100</x:v>
      </x:c>
      <x:c r="G276" s="113" t="n">
        <x:v>41089</x:v>
      </x:c>
      <x:c r="H276" s="108" t="n">
        <x:v>2012</x:v>
      </x:c>
      <x:c r="I276" s="50" t="str">
        <x:v>US</x:v>
      </x:c>
      <x:c r="J276" s="50" t="str">
        <x:v>B2</x:v>
      </x:c>
      <x:c r="K276" s="50" t="str">
        <x:v>US 11530393 B2</x:v>
      </x:c>
      <x:c r="L276" s="50" t="str">
        <x:v>SHIRE HUMAN GENETIC THERAPIES;;TAKEDA PHARMACEUTICALS CO</x:v>
      </x:c>
      <x:c r="M276" s="50" t="str">
        <x:v>SHIRE HUMAN GENETIC THERAPIES INC (2013-04-09);;TAKEDA PHARMACEUTICAL COMPANY LIMITED (2022-07-11)</x:v>
      </x:c>
      <x:c r="N276" s="50" t="str">
        <x:v>Compositions comprising iduronate-2-sulfatase</x:v>
      </x:c>
      <x:c r="O276" s="108" t="n">
        <x:v>2</x:v>
      </x:c>
      <x:c r="P276" s="108" t="n">
        <x:v>106</x:v>
      </x:c>
      <x:c r="Q276" s="50" t="str">
        <x:v>A61K9/0019;;A61K38/465;;C12N9/16;;C12Y301/06013;;A61K38/095;;A61K38/17;;A61K38/46;;A61P3/00;;A61P25/00;;A61P43/00;;C07K1/00;;C07K14/435;;C07K16/00;;C12Y301/06013;;C12N9/16;;A61K38/465;;A61P25/00;;A61P3/00;;A61P43/00;;C12N9/16;;C12Y301/06013;;A61K38/465;;A61P25/00;;A61P43/00;;A61P3/00;;A61K38/095;;A61K9/0019;;C07K1/00;;A61K38/17;;C07K14/435;;A61K38/46;;C07K16/00;;A61K9/0019;;A61K38/465;;C12N9/16;;C12Y301/06013;;C12N9/16;;A61K38/465;;C12Y301/06013</x:v>
      </x:c>
      <x:c r="R276" s="50" t="str">
        <x:v>C12N9/16;;A61K38/095;;A61K38/46</x:v>
      </x:c>
      <x:c r="S276" s="50" t="str">
        <x:v>ACTIVE</x:v>
      </x:c>
      <x:c r="T276" s="50" t="str">
        <x:v>https://lens.org/032-071-325-184-100</x:v>
      </x:c>
      <x:c r="U276" s="50" t="str">
        <x:v>147-060-340-733-215;;106-134-402-041-452;;199-796-997-301-861;;198-786-412-470-315;;035-275-076-393-502;;185-720-442-203-88X;;117-046-954-612-312;;071-464-854-330-400;;039-416-842-770-322;;076-875-447-167-552;;136-863-510-992-990;;197-222-877-873-413;;138-972-071-737-490;;083-358-861-850-507;;128-223-726-908-190;;008-926-613-250-812;;180-456-921-401-910;;168-534-337-151-111;;110-422-858-189-819;;145-558-904-376-387;;082-106-079-306-440;;184-466-517-299-197;;193-297-529-863-009;;161-778-705-033-642;;057-222-302-934-485;;076-508-118-182-378;;118-250-616-730-257;;032-071-325-184-100;;122-184-715-762-870;;128-631-551-762-486;;051-192-109-555-229;;134-311-386-845-134;;103-933-497-923-678;;155-856-797-990-901;;040-024-983-940-703;;158-265-302-299-356;;180-409-009-400-790;;010-463-767-385-561;;002-728-171-471-363;;193-592-883-231-719;;147-801-370-278-140;;000-771-622-977-138;;038-287-259-384-999;;111-618-316-755-952;;154-699-429-026-403;;071-329-439-526-965;;014-062-554-907-838;;180-728-864-733-965;;151-681-823-753-444;;198-385-634-459-982;;185-117-609-195-994;;170-520-585-633-739;;006-063-238-214-903;;152-434-372-937-962;;023-131-396-596-28X;;187-297-950-516-767;;076-838-424-787-131;;124-579-529-537-548;;114-573-713-021-138;;024-990-197-365-878;;059-303-134-351-316;;073-225-696-027-59X;;116-990-651-235-519;;079-888-995-916-237;;040-322-332-149-016;;167-952-915-570-859;;018-114-058-241-253;;196-306-364-799-23X;;044-872-856-284-608;;147-682-060-997-255;;102-114-109-525-825;;138-189-441-233-819;;034-778-391-220-802;;002-921-437-723-033;;110-758-930-272-318;;075-434-665-454-824;;163-396-454-985-92X;;142-047-330-638-507;;141-630-310-932-911;;058-167-850-190-285;;166-206-871-854-962;;128-608-375-608-790;;122-171-473-317-287;;035-248-937-865-441;;168-735-602-721-05X;;092-250-283-956-546;;029-700-513-381-487;;075-022-655-165-008;;182-399-840-312-283;;030-123-467-470-902;;004-919-988-989-401;;023-500-739-544-619;;181-077-885-275-756;;129-266-101-546-675;;025-134-545-468-166;;020-157-857-073-606;;080-364-501-806-723;;023-612-823-242-062;;084-934-872-824-872;;027-960-361-158-03X;;136-458-371-042-805;;144-833-617-318-827;;183-506-278-988-557;;014-242-436-309-851;;016-839-121-230-481;;045-265-016-155-346</x:v>
      </x:c>
    </x:row>
    <x:row r="277">
      <x:c r="A277" s="50" t="str">
        <x:v>shire(1).csv</x:v>
      </x:c>
      <x:c r="B277" s="50" t="str">
        <x:v>Shire PLC</x:v>
      </x:c>
      <x:c r="C277" s="50" t="str">
        <x:v>Yes</x:v>
      </x:c>
      <x:c r="D277" s="50" t="str">
        <x:v>Applicant/owner alias matched</x:v>
      </x:c>
      <x:c r="E277" s="108" t="n">
        <x:v>11</x:v>
      </x:c>
      <x:c r="F277" s="50" t="str">
        <x:v>126-855-396-218-287</x:v>
      </x:c>
      <x:c r="G277" s="113" t="n">
        <x:v>42989</x:v>
      </x:c>
      <x:c r="H277" s="108" t="n">
        <x:v>2017</x:v>
      </x:c>
      <x:c r="I277" s="50" t="str">
        <x:v>US</x:v>
      </x:c>
      <x:c r="J277" s="50" t="str">
        <x:v>A1</x:v>
      </x:c>
      <x:c r="K277" s="50" t="str">
        <x:v>US 2022/0088132 A1</x:v>
      </x:c>
      <x:c r="L277" s="50" t="str">
        <x:v>SHIRE HUMAN GENETIC THERAPIES</x:v>
      </x:c>
      <x:c r="M277" s="50" t="str">
        <x:v>SHIRE HUMAN GENETIC THERAPIES INC (2019-01-19);;OAK HILL BIO LIMITED (2022-01-28)</x:v>
      </x:c>
      <x:c r="N277" s="50" t="str">
        <x:v>METHODS AND COMPOSITIONS FOR TREATING CHRONIC LUNG DISEASES</x:v>
      </x:c>
      <x:c r="O277" s="108" t="n">
        <x:v>1</x:v>
      </x:c>
      <x:c r="P277" s="108" t="n">
        <x:v>38</x:v>
      </x:c>
      <x:c r="Q277" s="50" t="str">
        <x:v>A61K9/0019;;A61K9/0053;;A61K38/1754;;A61K38/30;;A61P11/00;;A61P25/00;;A61P27/00;;A61K38/30;;A61P25/00;;A61P11/00;;A61P27/00;;A61K38/1754;;A61K38/1754;;A61K9/0019;;A61P27/00;;A61P11/00;;A61K38/30;;A61P25/00;;A61K9/0053;;A61K38/30;;A61K38/1754;;A61P11/00;;A61K38/30;;A61P11/00;;A61P27/00;;A61P25/00;;A61K9/0019;;A61K9/0053;;A61K38/1754</x:v>
      </x:c>
      <x:c r="R277" s="50" t="str">
        <x:v>A61K38/17;;A61K38/30;;A61P11/00;;A61P25/00;;A61P27/00</x:v>
      </x:c>
      <x:c r="S277" s="50" t="str">
        <x:v>ACTIVE</x:v>
      </x:c>
      <x:c r="T277" s="50" t="str">
        <x:v>https://lens.org/126-855-396-218-287</x:v>
      </x:c>
      <x:c r="U277" s="50" t="str">
        <x:v>184-418-994-200-499;;027-295-106-015-237;;100-277-832-370-07X;;064-543-314-495-716;;055-593-534-335-238;;033-686-705-355-837;;083-575-040-577-743;;100-071-020-998-618;;186-651-291-655-853;;149-691-987-340-512;;136-969-736-805-68X;;077-035-949-747-64X;;156-137-016-008-23X;;183-077-181-004-600;;153-355-512-335-295;;115-961-628-150-18X;;126-855-396-218-287;;196-958-691-656-31X;;045-332-815-678-554;;131-846-827-826-855;;114-647-598-481-882;;130-463-759-414-650;;095-599-998-109-878;;098-823-426-580-026;;099-407-661-277-100;;115-718-456-353-748;;092-726-578-007-648;;066-311-800-497-645;;140-801-458-061-435;;144-977-444-069-131;;141-881-841-709-379;;180-052-106-112-206;;186-245-293-131-814;;063-478-917-645-221;;171-085-600-607-030;;155-438-636-963-257;;119-244-029-318-079;;010-080-125-221-583</x:v>
      </x:c>
    </x:row>
    <x:row r="278">
      <x:c r="A278" s="50" t="str">
        <x:v>shire(1).csv</x:v>
      </x:c>
      <x:c r="B278" s="50" t="str">
        <x:v>Shire PLC</x:v>
      </x:c>
      <x:c r="C278" s="50" t="str">
        <x:v>Yes</x:v>
      </x:c>
      <x:c r="D278" s="50" t="str">
        <x:v>Applicant/owner alias matched</x:v>
      </x:c>
      <x:c r="E278" s="108" t="n">
        <x:v>12</x:v>
      </x:c>
      <x:c r="F278" s="50" t="str">
        <x:v>026-271-031-377-424</x:v>
      </x:c>
      <x:c r="G278" s="113" t="n">
        <x:v>43480</x:v>
      </x:c>
      <x:c r="H278" s="108" t="n">
        <x:v>2019</x:v>
      </x:c>
      <x:c r="I278" s="50" t="str">
        <x:v>US</x:v>
      </x:c>
      <x:c r="J278" s="50" t="str">
        <x:v>A1</x:v>
      </x:c>
      <x:c r="K278" s="50" t="str">
        <x:v>US 2022/0064237 A1</x:v>
      </x:c>
      <x:c r="L278" s="50" t="str">
        <x:v>SANGAMO THERAPEUTICS INC;;SHIRE HUMAN GENETIC THERAPIES</x:v>
      </x:c>
      <x:c r="M278" s="50" t="str">
        <x:v>SANGAMO THERAPEUTICS INC (2020-04-17);;SHIRE HUMAN GENETIC THERAPIES INC (2021-07-08);;TAKEDA PHARMACEUTICAL COMPANY LIMITED (2021-02-26)</x:v>
      </x:c>
      <x:c r="N278" s="50" t="str">
        <x:v>HTT REPRESSORS AND USES THEREOF</x:v>
      </x:c>
      <x:c r="O278" s="108" t="n">
        <x:v>0</x:v>
      </x:c>
      <x:c r="P278" s="108" t="n">
        <x:v>8</x:v>
      </x:c>
      <x:c r="Q278" s="50" t="str">
        <x:v>C07K14/4703;;A61K38/00;;A61K48/005;;A61P25/14;;C07K2319/09;;C07K2319/81;;C12N15/86;;C12N2750/14143;;C07K14/4703;;A61K38/00;;A61K48/005;;A61P25/14;;C07K2319/09;;C07K2319/81;;C12N15/86;;C12N2750/14143</x:v>
      </x:c>
      <x:c r="R278" s="50" t="str">
        <x:v>C07K14/47;;A61P25/14;;C12N15/86</x:v>
      </x:c>
      <x:c r="S278" s="50" t="str">
        <x:v>PENDING</x:v>
      </x:c>
      <x:c r="T278" s="50" t="str">
        <x:v>https://lens.org/026-271-031-377-424</x:v>
      </x:c>
      <x:c r="U278" s="50" t="str">
        <x:v>156-761-970-524-547;;102-517-633-694-568;;151-317-201-432-370;;146-755-545-282-205;;021-812-466-615-265;;026-271-031-377-424;;051-464-393-829-798;;097-600-834-348-141</x:v>
      </x:c>
    </x:row>
    <x:row r="279">
      <x:c r="A279" s="50" t="str">
        <x:v>shire(1).csv</x:v>
      </x:c>
      <x:c r="B279" s="50" t="str">
        <x:v>Shire PLC</x:v>
      </x:c>
      <x:c r="C279" s="50" t="str">
        <x:v>Yes</x:v>
      </x:c>
      <x:c r="D279" s="50" t="str">
        <x:v>Applicant/owner alias matched</x:v>
      </x:c>
      <x:c r="E279" s="108" t="n">
        <x:v>13</x:v>
      </x:c>
      <x:c r="F279" s="50" t="str">
        <x:v>023-733-715-154-197</x:v>
      </x:c>
      <x:c r="G279" s="113" t="n">
        <x:v>43397</x:v>
      </x:c>
      <x:c r="H279" s="108" t="n">
        <x:v>2018</x:v>
      </x:c>
      <x:c r="I279" s="50" t="str">
        <x:v>US</x:v>
      </x:c>
      <x:c r="J279" s="50" t="str">
        <x:v>A1</x:v>
      </x:c>
      <x:c r="K279" s="50" t="str">
        <x:v>US 2021/0355187 A1</x:v>
      </x:c>
      <x:c r="L279" s="50" t="str">
        <x:v>SHIRE NPS PHARMACEUTICALS INC</x:v>
      </x:c>
      <x:c r="M279" s="50" t="str">
        <x:v>TAKEDA PHARMACEUTICALS U.S.A. INC (2022-07-28);;SHIRE-NPS PHARMACEUTICALS INC (2018-10-29);;TAKEDA PHARMACEUTICAL COMPANY LIMITED (2023-12-13)</x:v>
      </x:c>
      <x:c r="N279" s="50" t="str">
        <x:v>GLP-2 FUSION POLYPEPTIDES AND USES FOR TREATING AND PREVENTING GASTROINTESTINAL CONDITIONS</x:v>
      </x:c>
      <x:c r="O279" s="108" t="n">
        <x:v>0</x:v>
      </x:c>
      <x:c r="P279" s="108" t="n">
        <x:v>11</x:v>
      </x:c>
      <x:c r="Q279" s="50" t="str">
        <x:v>C07K14/605;;A61K38/00;;A61P1/00;;C07K2319/30;;C07K14/605;;A61K38/26;;A61P1/00;;C07K2319/30;;C12N15/85;;C07K14/605;;A61K38/00;;C07K2319/02;;C07K2319/30</x:v>
      </x:c>
      <x:c r="R279" s="50" t="str">
        <x:v>C07K14/605</x:v>
      </x:c>
      <x:c r="S279" s="50" t="str">
        <x:v>DISCONTINUED</x:v>
      </x:c>
      <x:c r="T279" s="50" t="str">
        <x:v>https://lens.org/023-733-715-154-197</x:v>
      </x:c>
      <x:c r="U279" s="50" t="str">
        <x:v>155-262-370-582-695;;089-195-232-810-929;;162-286-228-867-77X;;115-501-233-621-103;;023-733-715-154-197;;183-425-137-528-819;;128-110-342-462-643;;129-991-292-588-342;;014-400-108-238-696;;104-393-638-470-978;;151-146-487-391-506</x:v>
      </x:c>
    </x:row>
    <x:row r="280">
      <x:c r="A280" s="50" t="str">
        <x:v>shire(1).csv</x:v>
      </x:c>
      <x:c r="B280" s="50" t="str">
        <x:v>Shire PLC</x:v>
      </x:c>
      <x:c r="C280" s="50" t="str">
        <x:v>Yes</x:v>
      </x:c>
      <x:c r="D280" s="50" t="str">
        <x:v>Applicant/owner alias matched</x:v>
      </x:c>
      <x:c r="E280" s="108" t="n">
        <x:v>14</x:v>
      </x:c>
      <x:c r="F280" s="50" t="str">
        <x:v>045-943-608-275-552</x:v>
      </x:c>
      <x:c r="G280" s="113" t="n">
        <x:v>43809</x:v>
      </x:c>
      <x:c r="H280" s="108" t="n">
        <x:v>2019</x:v>
      </x:c>
      <x:c r="I280" s="50" t="str">
        <x:v>US</x:v>
      </x:c>
      <x:c r="J280" s="50" t="str">
        <x:v>A1</x:v>
      </x:c>
      <x:c r="K280" s="50" t="str">
        <x:v>US 2021/0332383 A1</x:v>
      </x:c>
      <x:c r="L280" s="50" t="str">
        <x:v>SHIRE HUMAN GENETIC THERAPIES</x:v>
      </x:c>
      <x:c r="M280" s="50" t="str">
        <x:v>SHIRE HUMAN GENETIC THERAPIES INC (2019-12-16);;TAKEDA PHARMACEUTICAL COMPANY LIMITED (2022-02-10)</x:v>
      </x:c>
      <x:c r="N280" s="50" t="str">
        <x:v>Adeno Associated Virus Vectors for the Treatment of Hunter Disease</x:v>
      </x:c>
      <x:c r="O280" s="108" t="n">
        <x:v>2</x:v>
      </x:c>
      <x:c r="P280" s="108" t="n">
        <x:v>16</x:v>
      </x:c>
      <x:c r="Q280" s="50" t="str">
        <x:v>A61K48/005;;A01K2217/075;;A01K2227/105;;A01K2267/0306;;A61K38/00;;A61K48/0058;;C12N9/16;;C12N15/86;;C12N2750/14143;;C12N2800/22;;C12N2830/008;;C12N2830/42;;C12N2830/48;;C12N2840/203;;C12Y301/06013;;C12N15/86;;A01K2217/075;;A01K2227/105;;A01K2267/0306;;A61K9/0019;;A61K38/00;;A61K48/005;;A61K48/0058;;C12N9/16;;C12N2750/14132;;C12N2750/14143;;C12N2800/22;;C12N2830/008;;C12N2830/42;;C12N2830/48;;C12N2840/203;;C12Y301/06013;;C12N15/86;;A61K9/0019;;A61K38/465;;A61K48/0058;;C12N9/16;;C12N2750/14143;;C12N2800/22;;C12N2830/008;;C12N2830/42;;C12N2830/48;;C12N2840/203;;C12Y301/06013;;C12N15/86;;A61K9/0019;;C12N9/16;;C12N2750/14132;;C12N2750/14143;;C12N2800/22;;C12N2830/008;;C12N2830/48;;C12Y301/06013</x:v>
      </x:c>
      <x:c r="R280" s="50" t="str">
        <x:v>C12N15/86;;A61K9/00;;C12N9/16</x:v>
      </x:c>
      <x:c r="S280" s="50" t="str">
        <x:v>ACTIVE</x:v>
      </x:c>
      <x:c r="T280" s="50" t="str">
        <x:v>https://lens.org/045-943-608-275-552</x:v>
      </x:c>
      <x:c r="U280" s="50" t="str">
        <x:v>067-666-623-860-376;;060-602-126-533-983;;191-549-315-302-906;;050-260-643-899-350;;137-207-002-656-609;;022-084-999-905-541;;050-538-195-834-644;;075-334-636-115-569;;131-262-304-293-675;;045-943-608-275-552;;082-802-266-960-383;;192-865-209-846-337;;180-530-811-926-102;;082-229-161-215-281;;162-679-475-066-387;;136-830-981-846-761</x:v>
      </x:c>
    </x:row>
    <x:row r="281">
      <x:c r="A281" s="50" t="str">
        <x:v>shire(1).csv</x:v>
      </x:c>
      <x:c r="B281" s="50" t="str">
        <x:v>Shire PLC</x:v>
      </x:c>
      <x:c r="C281" s="50" t="str">
        <x:v>Yes</x:v>
      </x:c>
      <x:c r="D281" s="50" t="str">
        <x:v>Applicant/owner alias matched</x:v>
      </x:c>
      <x:c r="E281" s="108" t="n">
        <x:v>15</x:v>
      </x:c>
      <x:c r="F281" s="50" t="str">
        <x:v>048-912-147-582-775</x:v>
      </x:c>
      <x:c r="G281" s="113" t="n">
        <x:v>43311</x:v>
      </x:c>
      <x:c r="H281" s="108" t="n">
        <x:v>2018</x:v>
      </x:c>
      <x:c r="I281" s="50" t="str">
        <x:v>US</x:v>
      </x:c>
      <x:c r="J281" s="50" t="str">
        <x:v>A1</x:v>
      </x:c>
      <x:c r="K281" s="50" t="str">
        <x:v>US 2021/0315978 A1</x:v>
      </x:c>
      <x:c r="L281" s="50" t="str">
        <x:v>SHIRE NPS PHARMACEUTICALS INC</x:v>
      </x:c>
      <x:c r="M281" s="50" t="str">
        <x:v>TAKEDA PHARMACEUTICALS U.S.A. INC (2022-07-28);;SHIRE-NPS PHARMACEUTICALS INC (2018-08-07);;TAKEDA PHARMACEUTICAL COMPANY LIMITED (2023-05-03)</x:v>
      </x:c>
      <x:c r="N281" s="50" t="str">
        <x:v>FORMULATIONS FOR IMPROVED STABILITY OF RECOMBINANT HUMAN PARATHYROID HORMONE</x:v>
      </x:c>
      <x:c r="O281" s="108" t="n">
        <x:v>0</x:v>
      </x:c>
      <x:c r="P281" s="108" t="n">
        <x:v>15</x:v>
      </x:c>
      <x:c r="Q281" s="50" t="str">
        <x:v>A61K47/10;;A61K9/0019;;A61K9/19;;A61K38/29;;A61K47/183;;A61K47/26;;A61P19/10;;A61K9/08;;A61K9/0019;;A61K9/19;;A61K38/29;;A61K47/02;;A61K47/10;;A61K47/20;;A61K47/22;;A61K47/26;;A61P19/10;;A61K38/29;;A61K9/0019;;A61K9/19;;A61K47/02;;A61K47/10;;A61K47/12;;A61K47/20;;A61K47/22;;A61K47/26;;A61K47/34</x:v>
      </x:c>
      <x:c r="R281" s="50" t="str">
        <x:v>A61K38/29;;A61K9/00;;A61K9/19;;A61K47/02;;A61K47/10;;A61K47/12;;A61K47/20;;A61K47/22;;A61K47/26;;A61K47/34</x:v>
      </x:c>
      <x:c r="S281" s="50" t="str">
        <x:v>PENDING</x:v>
      </x:c>
      <x:c r="T281" s="50" t="str">
        <x:v>https://lens.org/048-912-147-582-775</x:v>
      </x:c>
      <x:c r="U281" s="50" t="str">
        <x:v>102-537-253-544-830;;146-043-687-246-845;;197-229-591-534-063;;048-912-147-582-775;;141-266-287-371-598;;158-968-545-861-914;;029-907-855-378-630;;051-581-964-085-976;;128-052-993-686-015;;189-842-308-461-811;;183-792-183-048-538;;175-716-636-834-183;;017-340-452-443-012;;158-316-042-394-126;;062-914-655-756-504</x:v>
      </x:c>
    </x:row>
    <x:row r="282">
      <x:c r="A282" s="50" t="str">
        <x:v>shire(1).csv</x:v>
      </x:c>
      <x:c r="B282" s="50" t="str">
        <x:v>Shire PLC</x:v>
      </x:c>
      <x:c r="C282" s="50" t="str">
        <x:v>Yes</x:v>
      </x:c>
      <x:c r="D282" s="50" t="str">
        <x:v>Applicant/owner alias matched</x:v>
      </x:c>
      <x:c r="E282" s="108" t="n">
        <x:v>16</x:v>
      </x:c>
      <x:c r="F282" s="50" t="str">
        <x:v>155-688-244-017-562</x:v>
      </x:c>
      <x:c r="G282" s="113" t="n">
        <x:v>42417</x:v>
      </x:c>
      <x:c r="H282" s="108" t="n">
        <x:v>2016</x:v>
      </x:c>
      <x:c r="I282" s="50" t="str">
        <x:v>US</x:v>
      </x:c>
      <x:c r="J282" s="50" t="str">
        <x:v>A1</x:v>
      </x:c>
      <x:c r="K282" s="50" t="str">
        <x:v>US 2021/0315981 A1</x:v>
      </x:c>
      <x:c r="L282" s="50" t="str">
        <x:v>SHIRE HUMAN GENETIC THERAPIES</x:v>
      </x:c>
      <x:c r="M282" s="50" t="str">
        <x:v>SHIRE HUMAN GENETIC THERAPIES INC (2019-01-18);;TAKEDA PHARMACEUTICAL COMPANY LIMITED (2021-02-26)</x:v>
      </x:c>
      <x:c r="N282" s="50" t="str">
        <x:v>METHODS AND COMPOSITIONS FOR CNS DELIVERY OF ARYLSULFATASE A</x:v>
      </x:c>
      <x:c r="O282" s="108" t="n">
        <x:v>0</x:v>
      </x:c>
      <x:c r="P282" s="108" t="n">
        <x:v>19</x:v>
      </x:c>
      <x:c r="Q282" s="50" t="str">
        <x:v>A61K38/465;;A61P3/00;;A61P25/28;;C12Y301/06001;;A61K38/465;;A61K9/0019;;A61K9/0085;;A61P25/28</x:v>
      </x:c>
      <x:c r="R282" s="50" t="str">
        <x:v>A61K38/46;;A61K9/00;;A61P25/28</x:v>
      </x:c>
      <x:c r="S282" s="50" t="str">
        <x:v>DISCONTINUED</x:v>
      </x:c>
      <x:c r="T282" s="50" t="str">
        <x:v>https://lens.org/155-688-244-017-562</x:v>
      </x:c>
      <x:c r="U282" s="50" t="str">
        <x:v>022-368-810-515-668;;089-526-777-708-071;;155-688-244-017-562;;093-911-646-711-76X;;006-733-454-347-401;;030-488-456-045-697;;000-167-691-746-631;;188-331-761-418-159;;044-612-346-712-472;;090-394-620-317-877;;020-388-055-383-854;;198-205-389-431-060;;172-688-534-080-152;;096-912-393-362-496;;034-674-108-113-766;;182-771-042-878-15X;;032-222-483-378-934;;026-203-921-872-545;;045-620-403-705-620</x:v>
      </x:c>
    </x:row>
    <x:row r="283">
      <x:c r="A283" s="50" t="str">
        <x:v>shire(1).csv</x:v>
      </x:c>
      <x:c r="B283" s="50" t="str">
        <x:v>Shire PLC</x:v>
      </x:c>
      <x:c r="C283" s="50" t="str">
        <x:v>Yes</x:v>
      </x:c>
      <x:c r="D283" s="50" t="str">
        <x:v>Applicant/owner alias matched</x:v>
      </x:c>
      <x:c r="E283" s="108" t="n">
        <x:v>17</x:v>
      </x:c>
      <x:c r="F283" s="50" t="str">
        <x:v>023-900-662-701-921</x:v>
      </x:c>
      <x:c r="G283" s="113" t="n">
        <x:v>42951</x:v>
      </x:c>
      <x:c r="H283" s="108" t="n">
        <x:v>2017</x:v>
      </x:c>
      <x:c r="I283" s="50" t="str">
        <x:v>US</x:v>
      </x:c>
      <x:c r="J283" s="50" t="str">
        <x:v>B2</x:v>
      </x:c>
      <x:c r="K283" s="50" t="str">
        <x:v>US 11123704 B2</x:v>
      </x:c>
      <x:c r="L283" s="50" t="str">
        <x:v>SHIRE HUMAN GENETIC THERAPIES;;TAKEDA PHARMACEUTICALS CO</x:v>
      </x:c>
      <x:c r="M283" s="50" t="str">
        <x:v>SHIRE HUMAN GENETIC THERAPIES INC (2022-06-14);;TAKEDA PHARMACEUTICAL COMPANY LIMITED (2021-02-26)</x:v>
      </x:c>
      <x:c r="N283" s="50" t="str">
        <x:v>Antibody-resin coupling apparatus and methods</x:v>
      </x:c>
      <x:c r="O283" s="108" t="n">
        <x:v>0</x:v>
      </x:c>
      <x:c r="P283" s="108" t="n">
        <x:v>42</x:v>
      </x:c>
      <x:c r="Q283" s="50" t="str">
        <x:v>B01F25/45;;B01J4/004;;B01J19/18;;B01J19/0066;;B01F27/13;;B01F35/451;;B01F35/712;;B01J19/0066;;B01J8/006;;B01J2208/00805;;B01F2215/0431;;B01F2215/0481;;B01F27/1125;;B01F35/181;;B01F35/71805;;B01F35/7547;;B01F35/52;;B01F27/111;;B01J4/004;;B01D29/01;;B01F2215/0477;;B01J2208/00858;;B01J19/18;;B01J19/26;;B01D29/01;;B01J19/0066;;B01J19/18;;B01J19/26;;B01J20/32;;B01J19/18;;B01J19/0066;;B01J8/006;;B01J2208/00858;;B01D29/01;;B01J2208/00805;;B01F27/13;;B01F35/451;;B01F35/712</x:v>
      </x:c>
      <x:c r="R283" s="50" t="str">
        <x:v>B01J19/00;;B01D29/01;;B01F27/96;;B01J8/00;;B01J19/18</x:v>
      </x:c>
      <x:c r="S283" s="50" t="str">
        <x:v>ACTIVE</x:v>
      </x:c>
      <x:c r="T283" s="50" t="str">
        <x:v>https://lens.org/023-900-662-701-921</x:v>
      </x:c>
      <x:c r="U283" s="50" t="str">
        <x:v>091-392-762-349-265;;156-499-920-318-445;;066-689-241-857-791;;162-045-965-642-610;;191-559-422-883-864;;026-549-570-719-116;;044-592-177-620-255;;023-900-662-701-921;;119-968-400-708-172;;097-167-154-456-566;;182-496-894-021-240;;128-507-093-205-421;;069-418-947-175-084;;170-351-281-884-825;;154-931-189-882-65X;;007-073-861-746-093;;019-727-445-805-82X;;126-292-818-536-618;;037-732-066-528-681;;122-019-270-047-970;;075-740-928-472-844;;098-241-076-010-911;;073-918-986-602-419;;173-369-867-417-612;;019-805-724-246-769;;095-950-536-772-048;;168-447-583-706-578;;104-044-821-412-172;;155-243-831-284-508;;051-821-736-283-102;;187-687-298-329-314;;172-075-562-824-68X;;028-139-508-719-490;;098-184-650-976-705;;185-973-719-341-309;;026-415-030-824-755;;089-586-488-478-614;;177-397-249-327-306;;174-826-759-062-815;;169-333-418-665-160;;031-343-746-106-901;;025-563-754-934-317</x:v>
      </x:c>
    </x:row>
    <x:row r="284">
      <x:c r="A284" s="50" t="str">
        <x:v>shire(1).csv</x:v>
      </x:c>
      <x:c r="B284" s="50" t="str">
        <x:v>Shire PLC</x:v>
      </x:c>
      <x:c r="C284" s="50" t="str">
        <x:v>Yes</x:v>
      </x:c>
      <x:c r="D284" s="50" t="str">
        <x:v>Applicant/owner alias matched</x:v>
      </x:c>
      <x:c r="E284" s="108" t="n">
        <x:v>18</x:v>
      </x:c>
      <x:c r="F284" s="50" t="str">
        <x:v>055-662-382-790-94X</x:v>
      </x:c>
      <x:c r="G284" s="113" t="n">
        <x:v>42717</x:v>
      </x:c>
      <x:c r="H284" s="108" t="n">
        <x:v>2016</x:v>
      </x:c>
      <x:c r="I284" s="50" t="str">
        <x:v>US</x:v>
      </x:c>
      <x:c r="J284" s="50" t="str">
        <x:v>A1</x:v>
      </x:c>
      <x:c r="K284" s="50" t="str">
        <x:v>US 2021/0283016 A1</x:v>
      </x:c>
      <x:c r="L284" s="50" t="str">
        <x:v>SHIRE HUMAN GENETIC THERAPIES</x:v>
      </x:c>
      <x:c r="M284" s="50" t="str">
        <x:v>SHIRE HUMAN GENETIC THERAPIES INC (2018-10-02);;TAKEDA PHARMACEUTICAL COMPANY LIMITED (2021-02-26)</x:v>
      </x:c>
      <x:c r="N284" s="50" t="str">
        <x:v>MODULAR VIAL ADAPTER</x:v>
      </x:c>
      <x:c r="O284" s="108" t="n">
        <x:v>1</x:v>
      </x:c>
      <x:c r="P284" s="108" t="n">
        <x:v>14</x:v>
      </x:c>
      <x:c r="Q284" s="50" t="str">
        <x:v>A61M5/162;;A61J1/14;;A61J1/20;;A61M39/10;;A61J1/2065;;A61J1/14;;A61J1/1475;;A61J1/20;;A61J1/201;;A61J1/2072;;A61J1/2082;;A61J1/2086;;A61M5/162;;A61M39/10</x:v>
      </x:c>
      <x:c r="R284" s="50" t="str">
        <x:v>A61J1/20;;A61J1/14;;A61M5/162;;A61M39/10</x:v>
      </x:c>
      <x:c r="S284" s="50" t="str">
        <x:v>ACTIVE</x:v>
      </x:c>
      <x:c r="T284" s="50" t="str">
        <x:v>https://lens.org/055-662-382-790-94X</x:v>
      </x:c>
      <x:c r="U284" s="50" t="str">
        <x:v>119-190-323-908-378;;055-662-382-790-94X;;190-030-310-461-417;;168-676-139-492-859;;006-149-086-684-208;;004-772-381-187-556;;173-206-242-159-08X;;022-394-888-471-924;;081-282-047-864-743;;078-525-450-601-834;;118-700-295-276-502;;055-970-841-594-564;;039-616-654-298-514;;033-247-779-903-184</x:v>
      </x:c>
    </x:row>
    <x:row r="285">
      <x:c r="A285" s="50" t="str">
        <x:v>shire(1).csv</x:v>
      </x:c>
      <x:c r="B285" s="50" t="str">
        <x:v>Shire PLC</x:v>
      </x:c>
      <x:c r="C285" s="50" t="str">
        <x:v>Yes</x:v>
      </x:c>
      <x:c r="D285" s="50" t="str">
        <x:v>Applicant/owner alias matched</x:v>
      </x:c>
      <x:c r="E285" s="108" t="n">
        <x:v>19</x:v>
      </x:c>
      <x:c r="F285" s="50" t="str">
        <x:v>085-960-607-750-070</x:v>
      </x:c>
      <x:c r="G285" s="113" t="n">
        <x:v>42678</x:v>
      </x:c>
      <x:c r="H285" s="108" t="n">
        <x:v>2016</x:v>
      </x:c>
      <x:c r="I285" s="50" t="str">
        <x:v>US</x:v>
      </x:c>
      <x:c r="J285" s="50" t="str">
        <x:v>A1</x:v>
      </x:c>
      <x:c r="K285" s="50" t="str">
        <x:v>US 2021/0275751 A1</x:v>
      </x:c>
      <x:c r="L285" s="50" t="str">
        <x:v>SHIRE HUMAN GENETIC THERAPIES</x:v>
      </x:c>
      <x:c r="M285" s="50" t="str">
        <x:v>SHIRE HUMAN GENETIC THERAPIES INC (2018-07-10);;TAKEDA PHARMACEUTICAL COMPANY LIMITED (2021-02-26)</x:v>
      </x:c>
      <x:c r="N285" s="50" t="str">
        <x:v>SMALL UNIT DOSAGE PLUNGER ROD STOPS</x:v>
      </x:c>
      <x:c r="O285" s="108" t="n">
        <x:v>11</x:v>
      </x:c>
      <x:c r="P285" s="108" t="n">
        <x:v>13</x:v>
      </x:c>
      <x:c r="Q285" s="50" t="str">
        <x:v>A61M5/31505;;A61M5/31501;;A61M5/31515;;A61M5/31548;;A61M5/31578;;A61M5/31595;;A61M5/31501;;A61M5/31505;;A61M5/31515;;A61M5/31548;;A61M5/31578;;A61M5/31595</x:v>
      </x:c>
      <x:c r="R285" s="50" t="str">
        <x:v>A61M5/315</x:v>
      </x:c>
      <x:c r="S285" s="50" t="str">
        <x:v>ACTIVE</x:v>
      </x:c>
      <x:c r="T285" s="50" t="str">
        <x:v>https://lens.org/085-960-607-750-070</x:v>
      </x:c>
      <x:c r="U285" s="50" t="str">
        <x:v>103-981-144-953-317;;028-515-787-408-340;;107-991-681-471-721;;138-696-201-771-438;;160-165-141-965-867;;060-699-737-329-037;;191-594-605-682-188;;033-401-682-060-531;;089-217-757-071-481;;000-574-962-776-84X;;001-599-514-206-55X;;085-960-607-750-070;;191-531-897-153-537</x:v>
      </x:c>
    </x:row>
    <x:row r="286">
      <x:c r="A286" s="50" t="str">
        <x:v>shire(1).csv</x:v>
      </x:c>
      <x:c r="B286" s="50" t="str">
        <x:v>Shire PLC</x:v>
      </x:c>
      <x:c r="C286" s="50" t="str">
        <x:v>Yes</x:v>
      </x:c>
      <x:c r="D286" s="50" t="str">
        <x:v>Applicant/owner alias matched</x:v>
      </x:c>
      <x:c r="E286" s="108" t="n">
        <x:v>20</x:v>
      </x:c>
      <x:c r="F286" s="50" t="str">
        <x:v>099-886-113-197-717</x:v>
      </x:c>
      <x:c r="G286" s="113" t="n">
        <x:v>43273</x:v>
      </x:c>
      <x:c r="H286" s="108" t="n">
        <x:v>2018</x:v>
      </x:c>
      <x:c r="I286" s="50" t="str">
        <x:v>US</x:v>
      </x:c>
      <x:c r="J286" s="50" t="str">
        <x:v>A1</x:v>
      </x:c>
      <x:c r="K286" s="50" t="str">
        <x:v>US 2021/0261672 A1</x:v>
      </x:c>
      <x:c r="L286" s="50" t="str">
        <x:v>SHIRE HUMAN GENETIC THERAPIES</x:v>
      </x:c>
      <x:c r="M286" s="50" t="str">
        <x:v>SHIRE HUMAN GENETIC THERAPIES INC (2020-12-21);;THE REGENTS OF THE UNIVERSITY OF COLORADO A BODY CORPORATE (2019-07-29);;TAKEDA PHARMACEUTICAL COMPANY LIMITED (2021-02-26)</x:v>
      </x:c>
      <x:c r="N286" s="50" t="str">
        <x:v>ANTI-FLT-1 ANTIBODIES IN TREATING BRONCHOPULMONARY DYSPLASIA</x:v>
      </x:c>
      <x:c r="O286" s="108" t="n">
        <x:v>0</x:v>
      </x:c>
      <x:c r="P286" s="108" t="n">
        <x:v>6</x:v>
      </x:c>
      <x:c r="Q286" s="50" t="str">
        <x:v>C07K16/2863;;A61K2039/505;;A61K2039/54;;C07K2317/74;;C07K2317/76;;C07K16/2863;;A61K45/06;;A61K2039/54;;A61K2039/545;;C07K2317/24;;C07K2317/76;;C07K2317/92</x:v>
      </x:c>
      <x:c r="R286" s="50" t="str">
        <x:v>C07K16/28;;A61K45/06</x:v>
      </x:c>
      <x:c r="S286" s="50" t="str">
        <x:v>DISCONTINUED</x:v>
      </x:c>
      <x:c r="T286" s="50" t="str">
        <x:v>https://lens.org/099-886-113-197-717</x:v>
      </x:c>
      <x:c r="U286" s="50" t="str">
        <x:v>099-886-113-197-717;;154-377-017-869-816;;091-227-361-267-251;;165-696-177-289-201;;129-853-665-962-697;;120-220-750-423-009</x:v>
      </x:c>
    </x:row>
    <x:row r="287">
      <x:c r="A287" s="50" t="str">
        <x:v>shire(1).csv</x:v>
      </x:c>
      <x:c r="B287" s="50" t="str">
        <x:v>Shire PLC</x:v>
      </x:c>
      <x:c r="C287" s="50" t="str">
        <x:v>Yes</x:v>
      </x:c>
      <x:c r="D287" s="50" t="str">
        <x:v>Applicant/owner alias matched</x:v>
      </x:c>
      <x:c r="E287" s="108" t="n">
        <x:v>21</x:v>
      </x:c>
      <x:c r="F287" s="50" t="str">
        <x:v>003-687-305-423-489</x:v>
      </x:c>
      <x:c r="G287" s="113" t="n">
        <x:v>41591</x:v>
      </x:c>
      <x:c r="H287" s="108" t="n">
        <x:v>2013</x:v>
      </x:c>
      <x:c r="I287" s="50" t="str">
        <x:v>US</x:v>
      </x:c>
      <x:c r="J287" s="50" t="str">
        <x:v>A1</x:v>
      </x:c>
      <x:c r="K287" s="50" t="str">
        <x:v>US 2021/0236607 A1</x:v>
      </x:c>
      <x:c r="L287" s="50" t="str">
        <x:v>SHIRE VIROPHARMA LLC</x:v>
      </x:c>
      <x:c r="M287" s="50" t="str">
        <x:v>VIROPHARMA HOLDINGS LIMITED (2014-11-06);;SHIRE PHARMACEUTICALS IRELAND LTD (2015-07-02);;SHIRE VIROPHARMA LLC (2019-12-20);;TAKEDA PHARMACEUTICAL COMPANY LIMITED (2021-03-31)</x:v>
      </x:c>
      <x:c r="N287" s="50" t="str">
        <x:v>COMPOSITIONS AND METHODS USEFUL FOR THE TREATMENT OF NEUROMYELITIS OPTICA SPECTRUM DISORDERS</x:v>
      </x:c>
      <x:c r="O287" s="108" t="n">
        <x:v>0</x:v>
      </x:c>
      <x:c r="P287" s="108" t="n">
        <x:v>17</x:v>
      </x:c>
      <x:c r="Q287" s="50" t="str">
        <x:v>A61K38/57;;A61K35/16;;A61K38/55;;A61K39/3955;;A61P25/00;;A61P25/28;;A61P37/02;;A61P37/06;;A61P43/00;;C07K16/18;;C07K16/28;;A61K38/57;;A61K35/16;;A61K38/55;;A61K39/3955;;A61K45/06;;C07K16/18;;C07K16/28</x:v>
      </x:c>
      <x:c r="R287" s="50" t="str">
        <x:v>A61K38/57;;A61K35/16;;A61K38/55;;A61K45/06</x:v>
      </x:c>
      <x:c r="S287" s="50" t="str">
        <x:v>ACTIVE</x:v>
      </x:c>
      <x:c r="T287" s="50" t="str">
        <x:v>https://lens.org/003-687-305-423-489</x:v>
      </x:c>
      <x:c r="U287" s="50" t="str">
        <x:v>181-156-724-368-607;;149-949-805-106-238;;007-027-382-548-375;;021-045-624-864-036;;049-064-667-336-671;;168-167-424-840-554;;026-837-309-743-477;;048-471-627-484-970;;102-218-892-556-549;;003-687-305-423-489;;069-632-567-034-543;;016-570-387-473-596;;069-155-856-137-777;;148-707-273-842-497;;192-903-183-243-283;;172-023-234-113-075;;016-541-180-106-745</x:v>
      </x:c>
    </x:row>
    <x:row r="288">
      <x:c r="A288" s="50" t="str">
        <x:v>shire(1).csv</x:v>
      </x:c>
      <x:c r="B288" s="50" t="str">
        <x:v>Shire PLC</x:v>
      </x:c>
      <x:c r="C288" s="50" t="str">
        <x:v>Yes</x:v>
      </x:c>
      <x:c r="D288" s="50" t="str">
        <x:v>Applicant/owner alias matched</x:v>
      </x:c>
      <x:c r="E288" s="108" t="n">
        <x:v>22</x:v>
      </x:c>
      <x:c r="F288" s="50" t="str">
        <x:v>106-340-688-483-981</x:v>
      </x:c>
      <x:c r="G288" s="113" t="n">
        <x:v>41417</x:v>
      </x:c>
      <x:c r="H288" s="108" t="n">
        <x:v>2013</x:v>
      </x:c>
      <x:c r="I288" s="50" t="str">
        <x:v>US</x:v>
      </x:c>
      <x:c r="J288" s="50" t="str">
        <x:v>B2</x:v>
      </x:c>
      <x:c r="K288" s="50" t="str">
        <x:v>US 11059906 B2</x:v>
      </x:c>
      <x:c r="L288" s="50" t="str">
        <x:v>SHIRE HUMAN GENETIC THERAPIES;;TAKEDA PHARMACEUTICALS CO</x:v>
      </x:c>
      <x:c r="M288" s="50" t="str">
        <x:v>SHIRE HUMAN GENETIC THERAPIES INC (2016-04-11);;TAKEDA PHARMACEUTICAL COMPANY LIMITED (2021-02-26)</x:v>
      </x:c>
      <x:c r="N288" s="50" t="str">
        <x:v>Anti-CCL2 and anti-LOXL2 combination therapy for treatment of scleroderma</x:v>
      </x:c>
      <x:c r="O288" s="108" t="n">
        <x:v>0</x:v>
      </x:c>
      <x:c r="P288" s="108" t="n">
        <x:v>18</x:v>
      </x:c>
      <x:c r="Q288" s="50" t="str">
        <x:v>C07K16/40;;A61K2039/505;;A61K2039/507;;A61K2039/54;;A61K2039/545;;A61P1/04;;A61P1/16;;A61P3/04;;A61P9/00;;A61P9/10;;A61P11/00;;A61P11/06;;A61P13/12;;A61P17/00;;A61P17/06;;A61P19/02;;A61P25/08;;A61P25/28;;A61P29/00;;A61P37/02;;A61P43/00;;C07K16/24;;C07K2317/24;;C07K2317/31;;C07K16/40;;A61K2039/505;;A61K2039/507;;A61K2039/54;;A61K2039/545;;C07K16/24;;C07K2317/24;;C07K2317/31;;C07K2317/54;;C07K2317/55;;C07K2317/622;;C07K2317/626;;C07K2317/92</x:v>
      </x:c>
      <x:c r="R288" s="50" t="str">
        <x:v>C07K16/40;;A61K39/00;;C07K16/24</x:v>
      </x:c>
      <x:c r="S288" s="50" t="str">
        <x:v>ACTIVE</x:v>
      </x:c>
      <x:c r="T288" s="50" t="str">
        <x:v>https://lens.org/106-340-688-483-981</x:v>
      </x:c>
      <x:c r="U288" s="50" t="str">
        <x:v>107-742-424-699-429;;185-451-737-161-442;;124-604-831-052-228;;049-164-473-656-464;;028-375-388-069-861;;020-850-724-514-784;;026-674-086-535-203;;194-019-110-883-082;;093-585-534-842-14X;;122-011-625-184-696;;043-455-030-177-730;;171-046-012-531-541;;036-942-945-839-549;;130-550-403-525-849;;106-340-688-483-981;;074-446-306-057-829;;155-820-014-086-111;;152-584-029-360-688</x:v>
      </x:c>
    </x:row>
    <x:row r="289">
      <x:c r="A289" s="50" t="str">
        <x:v>shire(1).csv</x:v>
      </x:c>
      <x:c r="B289" s="50" t="str">
        <x:v>Shire PLC</x:v>
      </x:c>
      <x:c r="C289" s="50" t="str">
        <x:v>Yes</x:v>
      </x:c>
      <x:c r="D289" s="50" t="str">
        <x:v>Applicant/owner alias matched</x:v>
      </x:c>
      <x:c r="E289" s="108" t="n">
        <x:v>23</x:v>
      </x:c>
      <x:c r="F289" s="50" t="str">
        <x:v>070-840-166-976-590</x:v>
      </x:c>
      <x:c r="G289" s="113" t="n">
        <x:v>43045</x:v>
      </x:c>
      <x:c r="H289" s="108" t="n">
        <x:v>2017</x:v>
      </x:c>
      <x:c r="I289" s="50" t="str">
        <x:v>US</x:v>
      </x:c>
      <x:c r="J289" s="50" t="str">
        <x:v>A1</x:v>
      </x:c>
      <x:c r="K289" s="50" t="str">
        <x:v>US 2021/0169986 A1</x:v>
      </x:c>
      <x:c r="L289" s="50" t="str">
        <x:v>SHIRE NPS PHARMACEUTICALS INC</x:v>
      </x:c>
      <x:c r="M289" s="50" t="str">
        <x:v>SHIRE-NPS PHARMACEUTICALS INC (2018-03-20);;TAKEDA PHARMACEUTICAL COMPANY LIMITED (2022-07-28)</x:v>
      </x:c>
      <x:c r="N289" s="50" t="str">
        <x:v>GLP-2 ANALOGS AND PEPTIBODIES FOR ADMINISTRATION BEFORE, DURING OR AFTER SURGERY</x:v>
      </x:c>
      <x:c r="O289" s="108" t="n">
        <x:v>1</x:v>
      </x:c>
      <x:c r="P289" s="108" t="n">
        <x:v>24</x:v>
      </x:c>
      <x:c r="Q289" s="50" t="str">
        <x:v>A61K38/26;;A61P1/14;;A61P3/00;;A61K38/26;;A61P3/00;;A61P1/14;;C07K2319/00;;A61P1/00;;C07K16/00;;A61K47/6811;;C07K14/605;;A61K38/26;;A61K47/6811;;A61P1/00;;C07K14/605;;C07K16/00;;C07K2319/00;;A61K47/6811;;A61P1/00;;A61K38/26</x:v>
      </x:c>
      <x:c r="R289" s="50" t="str">
        <x:v>A61K38/26;;A61K47/68;;A61P1/00</x:v>
      </x:c>
      <x:c r="S289" s="50" t="str">
        <x:v>ACTIVE</x:v>
      </x:c>
      <x:c r="T289" s="50" t="str">
        <x:v>https://lens.org/070-840-166-976-590</x:v>
      </x:c>
      <x:c r="U289" s="50" t="str">
        <x:v>114-974-122-830-723;;184-845-057-400-126;;026-864-218-781-957;;130-748-370-972-661;;146-393-140-375-117;;077-885-770-994-748;;038-284-684-259-327;;113-696-788-174-191;;131-765-677-022-08X;;040-174-461-050-408;;183-595-026-091-687;;106-623-721-746-203;;078-660-674-321-956;;185-691-677-403-528;;012-964-651-690-669;;098-341-706-624-36X;;133-182-124-137-440;;110-119-473-963-496;;197-038-860-233-161;;111-076-692-449-912;;064-213-526-884-500;;182-717-479-560-956;;187-128-173-973-404;;070-840-166-976-590</x:v>
      </x:c>
    </x:row>
    <x:row r="290">
      <x:c r="A290" s="50" t="str">
        <x:v>shire(1).csv</x:v>
      </x:c>
      <x:c r="B290" s="50" t="str">
        <x:v>Shire PLC</x:v>
      </x:c>
      <x:c r="C290" s="50" t="str">
        <x:v>Yes</x:v>
      </x:c>
      <x:c r="D290" s="50" t="str">
        <x:v>Applicant/owner alias matched</x:v>
      </x:c>
      <x:c r="E290" s="108" t="n">
        <x:v>24</x:v>
      </x:c>
      <x:c r="F290" s="50" t="str">
        <x:v>145-513-944-996-08X</x:v>
      </x:c>
      <x:c r="G290" s="113" t="n">
        <x:v>41302</x:v>
      </x:c>
      <x:c r="H290" s="108" t="n">
        <x:v>2013</x:v>
      </x:c>
      <x:c r="I290" s="50" t="str">
        <x:v>US</x:v>
      </x:c>
      <x:c r="J290" s="50" t="str">
        <x:v>A1</x:v>
      </x:c>
      <x:c r="K290" s="50" t="str">
        <x:v>US 2021/0163603 A1</x:v>
      </x:c>
      <x:c r="L290" s="50" t="str">
        <x:v>SHIRE HUMAN GENETIC THERAPIES;;UNIV MINNESOTA</x:v>
      </x:c>
      <x:c r="M290" s="50" t="str">
        <x:v>REGENTS OF THE UNIVERSITY OF MINNESOTA (2016-01-05);;SHIRE HUMAN GENETIC THERAPIES INC (2015-10-07);;TAKEDA PHARMACEUTICAL COMPANY LIMITED (2021-02-26)</x:v>
      </x:c>
      <x:c r="N290" s="50" t="str">
        <x:v>ANTI-FLT-1 ANTIBODIES IN TREATING DUCHENNE MUSCULAR DYSTROPHY</x:v>
      </x:c>
      <x:c r="O290" s="108" t="n">
        <x:v>0</x:v>
      </x:c>
      <x:c r="P290" s="108" t="n">
        <x:v>30</x:v>
      </x:c>
      <x:c r="Q290" s="50" t="str">
        <x:v>C07K16/2866;;A61K2039/505;;A61P1/00;;A61P9/00;;A61P11/00;;A61P19/00;;A61P19/02;;A61P21/04;;A61P25/28;;A61P29/00;;C07K2317/33;;C07K2317/76;;C07K16/2863;;A61K2039/505;;C07K16/2866;;C07K2317/33;;C07K2317/54;;C07K2317/55;;C07K2317/76</x:v>
      </x:c>
      <x:c r="R290" s="50" t="str">
        <x:v>C07K16/28;;A61K39/00</x:v>
      </x:c>
      <x:c r="S290" s="50" t="str">
        <x:v>DISCONTINUED</x:v>
      </x:c>
      <x:c r="T290" s="50" t="str">
        <x:v>https://lens.org/145-513-944-996-08X</x:v>
      </x:c>
      <x:c r="U290" s="50" t="str">
        <x:v>161-588-726-013-870;;057-054-818-372-145;;137-926-001-661-749;;149-463-340-430-619;;069-533-347-862-714;;055-074-628-046-643;;192-994-613-954-664;;002-369-974-255-945;;157-643-449-324-383;;110-405-142-844-588;;193-716-192-980-579;;027-510-722-568-256;;042-897-609-447-973;;008-505-738-420-939;;065-507-376-296-681;;182-373-216-945-145;;192-530-601-890-901;;144-334-343-635-06X;;011-087-389-355-217;;145-513-944-996-08X;;093-702-030-603-022;;055-921-771-387-234;;065-934-403-291-98X;;101-079-366-336-745;;113-573-115-253-047;;047-586-003-198-005;;017-349-839-683-564;;134-198-530-311-080;;040-399-307-023-10X;;019-585-150-530-151</x:v>
      </x:c>
    </x:row>
    <x:row r="291">
      <x:c r="A291" s="50" t="str">
        <x:v>shire(1).csv</x:v>
      </x:c>
      <x:c r="B291" s="50" t="str">
        <x:v>Shire PLC</x:v>
      </x:c>
      <x:c r="C291" s="50" t="str">
        <x:v>Yes</x:v>
      </x:c>
      <x:c r="D291" s="50" t="str">
        <x:v>Applicant/owner alias matched</x:v>
      </x:c>
      <x:c r="E291" s="108" t="n">
        <x:v>25</x:v>
      </x:c>
      <x:c r="F291" s="50" t="str">
        <x:v>148-844-186-905-059</x:v>
      </x:c>
      <x:c r="G291" s="113" t="n">
        <x:v>42131</x:v>
      </x:c>
      <x:c r="H291" s="108" t="n">
        <x:v>2015</x:v>
      </x:c>
      <x:c r="I291" s="50" t="str">
        <x:v>US</x:v>
      </x:c>
      <x:c r="J291" s="50" t="str">
        <x:v>B2</x:v>
      </x:c>
      <x:c r="K291" s="50" t="str">
        <x:v>US 10967073 B2</x:v>
      </x:c>
      <x:c r="L291" s="50" t="str">
        <x:v>SHIRE HUMAN GENETIC THERAPIES;;MCLEAN HOSPITAL CORP</x:v>
      </x:c>
      <x:c r="M291" s="50" t="str">
        <x:v>THE MCLEAN HOSPITAL CORPORATION (2016-06-08);;SHIRE HUMAN GENETIC THERAPIES INC (2016-08-16);;TAKEDA PHARMACEUTICAL COMPANY LIMITED (2021-02-26)</x:v>
      </x:c>
      <x:c r="N291" s="50" t="str">
        <x:v>Glucocerebrosidase gene therapy for Parkinson's disease</x:v>
      </x:c>
      <x:c r="O291" s="108" t="n">
        <x:v>1</x:v>
      </x:c>
      <x:c r="P291" s="108" t="n">
        <x:v>9</x:v>
      </x:c>
      <x:c r="Q291" s="50" t="str">
        <x:v>A61K48/0058;;A01K2227/105;;A01K2267/0356;;A61K35/76;;A61K38/47;;A61P25/16;;C12N9/2405;;C12N2750/14143;;C12N2750/14171;;C12Y302/01045;;A61K48/0058;;A01K2227/105;;A01K2267/0356;;A61K9/0085;;A61K35/76;;A61K38/47;;A61P25/16;;C12N9/2402;;C12N9/2405;;C12N15/86;;C12N2750/14143;;C12N2750/14171;;C12Y302/01045</x:v>
      </x:c>
      <x:c r="R291" s="50" t="str">
        <x:v>A61K48/00;;A61K9/00;;A61K35/76;;A61K38/47;;A61P25/16;;C12N9/24;;C12N15/86</x:v>
      </x:c>
      <x:c r="S291" s="50" t="str">
        <x:v>ACTIVE</x:v>
      </x:c>
      <x:c r="T291" s="50" t="str">
        <x:v>https://lens.org/148-844-186-905-059</x:v>
      </x:c>
      <x:c r="U291" s="50" t="str">
        <x:v>148-070-773-316-359;;094-603-585-597-765;;050-910-082-545-051;;007-599-062-452-343;;109-883-740-113-014;;084-351-808-648-355;;049-525-123-771-703;;119-794-828-627-149;;148-844-186-905-059</x:v>
      </x:c>
    </x:row>
    <x:row r="292">
      <x:c r="A292" s="50" t="str">
        <x:v>shire(1).csv</x:v>
      </x:c>
      <x:c r="B292" s="50" t="str">
        <x:v>Shire PLC</x:v>
      </x:c>
      <x:c r="C292" s="50" t="str">
        <x:v>Yes</x:v>
      </x:c>
      <x:c r="D292" s="50" t="str">
        <x:v>Applicant/owner alias matched</x:v>
      </x:c>
      <x:c r="E292" s="108" t="n">
        <x:v>26</x:v>
      </x:c>
      <x:c r="F292" s="50" t="str">
        <x:v>000-364-547-112-055</x:v>
      </x:c>
      <x:c r="G292" s="113" t="n">
        <x:v>42762</x:v>
      </x:c>
      <x:c r="H292" s="108" t="n">
        <x:v>2017</x:v>
      </x:c>
      <x:c r="I292" s="50" t="str">
        <x:v>US</x:v>
      </x:c>
      <x:c r="J292" s="50" t="str">
        <x:v>A1</x:v>
      </x:c>
      <x:c r="K292" s="50" t="str">
        <x:v>US 2021/0098103 A1</x:v>
      </x:c>
      <x:c r="L292" s="50" t="str">
        <x:v>SHIRE HUMAN GENETIC THERAPIES</x:v>
      </x:c>
      <x:c r="M292" s="50" t="str">
        <x:v>SHIRE HUMAN GENETIC THERAPIES INC (2018-03-02);;TAKEDA PHARMACEUTICAL COMPANY LIMITED (2021-02-26)</x:v>
      </x:c>
      <x:c r="N292" s="50" t="str">
        <x:v>DRUG MONITORING TOOL</x:v>
      </x:c>
      <x:c r="O292" s="108" t="n">
        <x:v>2</x:v>
      </x:c>
      <x:c r="P292" s="108" t="n">
        <x:v>57</x:v>
      </x:c>
      <x:c r="Q292" s="50" t="str">
        <x:v>A61K38/37;;A61K38/48;;C07K14/755;;C12N9/64;;G06N7/00;;G16H20/10;;G06N7/01;;G09C5/00;;G16B40/00;;G16B50/00;;G16C20/90;;G16H50/30;;G16H50/50;;A61K38/37;;A61K38/48;;C07K14/755;;C12N9/64;;G06N7/00;;G06N7/01;;G09C5/00;;G16B40/00;;G16B50/00;;G16C20/30;;G16C20/90;;G16H10/60;;G16H20/10;;G16H50/30;;G16H50/50;;H04L9/0637;;G16H20/10;;G06N7/01;;G09C5/00;;G16B40/00;;G16B50/00;;G16C20/30;;G16C20/90;;G16H10/60;;G16H50/30;;H04L9/0637;;G16H20/10;;G06N7/01;;G09C5/00;;G16B40/00;;G16B50/00;;G16C20/30;;G16C20/90;;G16H10/60;;G16H50/30;;G16H50/50;;H04L9/0637</x:v>
      </x:c>
      <x:c r="R292" s="50" t="str">
        <x:v>G16H20/10;;G06N7/00;;G06V30/224;;G09C5/00;;G16C20/30;;G16H10/60;;G16H50/30;;G16H50/50;;H04L9/06</x:v>
      </x:c>
      <x:c r="S292" s="50" t="str">
        <x:v>ACTIVE</x:v>
      </x:c>
      <x:c r="T292" s="50" t="str">
        <x:v>https://lens.org/000-364-547-112-055</x:v>
      </x:c>
      <x:c r="U292" s="50" t="str">
        <x:v>103-301-591-144-587;;037-488-130-601-571;;120-720-448-954-045;;073-446-891-536-639;;032-153-773-505-763;;089-984-959-932-400;;113-331-815-745-593;;055-859-896-395-989;;101-831-592-600-973;;152-434-239-218-23X;;050-828-936-771-552;;041-918-102-117-477;;145-836-928-242-217;;127-367-541-538-302;;093-985-198-175-861;;132-043-697-946-29X;;193-364-475-827-826;;092-767-576-311-583;;031-447-186-077-941;;176-579-755-321-16X;;076-878-243-229-399;;024-019-560-384-817;;091-729-421-540-716;;192-844-015-589-552;;028-272-858-881-968;;000-364-547-112-055;;058-371-092-099-455;;129-226-438-422-276;;157-605-921-800-092;;190-521-059-622-968;;122-536-564-371-704;;150-593-044-667-524;;011-872-536-885-968;;171-211-279-012-413;;198-638-121-689-590;;088-331-221-654-868;;094-709-940-720-939;;187-087-305-803-506;;017-342-928-981-692;;191-562-855-419-052;;197-833-558-625-896;;032-283-525-245-152;;069-638-422-741-279;;167-253-682-564-040;;147-390-367-648-063;;167-103-791-923-600;;197-272-164-061-111;;033-379-331-747-560;;191-160-596-749-804;;163-090-101-256-463;;102-827-397-981-808;;169-460-590-682-028;;190-701-205-591-185;;180-002-851-110-125;;146-611-884-806-912;;118-489-700-784-893;;167-082-786-548-084</x:v>
      </x:c>
    </x:row>
    <x:row r="293">
      <x:c r="A293" s="50" t="str">
        <x:v>shire(1).csv</x:v>
      </x:c>
      <x:c r="B293" s="50" t="str">
        <x:v>Shire PLC</x:v>
      </x:c>
      <x:c r="C293" s="50" t="str">
        <x:v>Yes</x:v>
      </x:c>
      <x:c r="D293" s="50" t="str">
        <x:v>Applicant/owner alias matched</x:v>
      </x:c>
      <x:c r="E293" s="108" t="n">
        <x:v>27</x:v>
      </x:c>
      <x:c r="F293" s="50" t="str">
        <x:v>175-441-684-427-830</x:v>
      </x:c>
      <x:c r="G293" s="113" t="n">
        <x:v>43726</x:v>
      </x:c>
      <x:c r="H293" s="108" t="n">
        <x:v>2019</x:v>
      </x:c>
      <x:c r="I293" s="50" t="str">
        <x:v>US</x:v>
      </x:c>
      <x:c r="J293" s="50" t="str">
        <x:v>A1</x:v>
      </x:c>
      <x:c r="K293" s="50" t="str">
        <x:v>US 2021/0079022 A1</x:v>
      </x:c>
      <x:c r="L293" s="50" t="str">
        <x:v>SHIRE HUMAN GENETIC THERAPIES</x:v>
      </x:c>
      <x:c r="M293" s="50" t="str">
        <x:v>CHARLES RIVER LABORATORIES INC (2021-09-07);;SHIRE HUMAN GENETIC THERAPIES INC (2021-07-09);;BIODURO LLC (2021-07-09);;CHARLES RIVER DISCOVERY RESEARCH SERVICES UK LIMITED (2021-09-06);;TAKEDA PHARMACEUTICAL COMPANY LIMITED (2021-02-26)</x:v>
      </x:c>
      <x:c r="N293" s="50" t="str">
        <x:v>HETEROARYL PLASMA KALLIKREIN INHIBITORS</x:v>
      </x:c>
      <x:c r="O293" s="108" t="n">
        <x:v>7</x:v>
      </x:c>
      <x:c r="P293" s="108" t="n">
        <x:v>11</x:v>
      </x:c>
      <x:c r="Q293" s="50" t="str">
        <x:v>C07D519/00;;A61P7/10;;A61P29/02;;C07D519/00;;C07D519/00</x:v>
      </x:c>
      <x:c r="R293" s="50" t="str">
        <x:v>C07D519/00</x:v>
      </x:c>
      <x:c r="S293" s="50" t="str">
        <x:v>ACTIVE</x:v>
      </x:c>
      <x:c r="T293" s="50" t="str">
        <x:v>https://lens.org/175-441-684-427-830</x:v>
      </x:c>
      <x:c r="U293" s="50" t="str">
        <x:v>175-441-684-427-830;;036-864-831-537-410;;129-054-593-008-755;;008-486-120-873-337;;107-083-504-320-849;;176-368-224-308-847;;058-046-080-824-235;;115-999-007-256-444;;090-181-497-048-990;;020-196-714-326-137;;115-993-328-411-68X</x:v>
      </x:c>
    </x:row>
    <x:row r="294">
      <x:c r="A294" s="50" t="str">
        <x:v>shire(1).csv</x:v>
      </x:c>
      <x:c r="B294" s="50" t="str">
        <x:v>Shire PLC</x:v>
      </x:c>
      <x:c r="C294" s="50" t="str">
        <x:v>Yes</x:v>
      </x:c>
      <x:c r="D294" s="50" t="str">
        <x:v>Applicant/owner alias matched</x:v>
      </x:c>
      <x:c r="E294" s="108" t="n">
        <x:v>28</x:v>
      </x:c>
      <x:c r="F294" s="50" t="str">
        <x:v>077-457-289-897-043</x:v>
      </x:c>
      <x:c r="G294" s="113" t="n">
        <x:v>43726</x:v>
      </x:c>
      <x:c r="H294" s="108" t="n">
        <x:v>2019</x:v>
      </x:c>
      <x:c r="I294" s="50" t="str">
        <x:v>US</x:v>
      </x:c>
      <x:c r="J294" s="50" t="str">
        <x:v>A1</x:v>
      </x:c>
      <x:c r="K294" s="50" t="str">
        <x:v>US 2021/0078999 A1</x:v>
      </x:c>
      <x:c r="L294" s="50" t="str">
        <x:v>SHIRE HUMAN GENETIC THERAPIES</x:v>
      </x:c>
      <x:c r="M294" s="50" t="str">
        <x:v>CHARLES RIVER LABORATORIES INC (2021-09-07);;SHIRE HUMAN GENETIC THERAPIES INC (2021-07-09);;BIODURO LLC (2021-07-09);;CHARLES RIVER DISCOVERY RESEARCH SERVICES UK LIMITED (2021-09-06);;TAKEDA PHARMACEUTICAL COMPANY LIMITED (2021-02-26)</x:v>
      </x:c>
      <x:c r="N294" s="50" t="str">
        <x:v>PLASMA KALLIKREIN INHIBITORS AND USES THEREOF</x:v>
      </x:c>
      <x:c r="O294" s="108" t="n">
        <x:v>17</x:v>
      </x:c>
      <x:c r="P294" s="108" t="n">
        <x:v>19</x:v>
      </x:c>
      <x:c r="Q294" s="50" t="str">
        <x:v>C07D471/04;;A61P9/00;;A61P29/00;;C07D471/04;;C07D519/00</x:v>
      </x:c>
      <x:c r="R294" s="50" t="str">
        <x:v>C07D471/04;;C07D519/00</x:v>
      </x:c>
      <x:c r="S294" s="50" t="str">
        <x:v>ACTIVE</x:v>
      </x:c>
      <x:c r="T294" s="50" t="str">
        <x:v>https://lens.org/077-457-289-897-043</x:v>
      </x:c>
      <x:c r="U294" s="50" t="str">
        <x:v>163-846-087-519-980;;158-039-173-413-785;;197-188-151-013-207;;082-762-719-304-706;;077-457-289-897-043;;171-268-802-999-417;;187-564-236-652-87X;;000-402-710-730-73X;;015-756-308-924-299;;140-461-938-298-812;;110-946-119-143-54X;;162-948-759-207-949;;165-503-678-188-536;;058-717-509-817-404;;076-088-942-039-555;;074-827-979-293-403;;179-424-428-642-989;;179-279-456-250-431;;138-684-733-540-915</x:v>
      </x:c>
    </x:row>
    <x:row r="295">
      <x:c r="A295" s="50" t="str">
        <x:v>shire(1).csv</x:v>
      </x:c>
      <x:c r="B295" s="50" t="str">
        <x:v>Shire PLC</x:v>
      </x:c>
      <x:c r="C295" s="50" t="str">
        <x:v>Yes</x:v>
      </x:c>
      <x:c r="D295" s="50" t="str">
        <x:v>Applicant/owner alias matched</x:v>
      </x:c>
      <x:c r="E295" s="108" t="n">
        <x:v>29</x:v>
      </x:c>
      <x:c r="F295" s="50" t="str">
        <x:v>150-239-156-439-911</x:v>
      </x:c>
      <x:c r="G295" s="113" t="n">
        <x:v>43165</x:v>
      </x:c>
      <x:c r="H295" s="108" t="n">
        <x:v>2018</x:v>
      </x:c>
      <x:c r="I295" s="50" t="str">
        <x:v>US</x:v>
      </x:c>
      <x:c r="J295" s="50" t="str">
        <x:v>A1</x:v>
      </x:c>
      <x:c r="K295" s="50" t="str">
        <x:v>US 2021/0040465 A1</x:v>
      </x:c>
      <x:c r="L295" s="50" t="str">
        <x:v>SHIRE HUMAN GENETIC THERAPIES</x:v>
      </x:c>
      <x:c r="M295" s="50" t="str">
        <x:v>SHIRE HUMAN GENETIC THERAPIES INC (2019-03-08);;TAKEDA PHARMACEUTICAL COMPANY LIMITED (2021-02-26)</x:v>
      </x:c>
      <x:c r="N295" s="50" t="str">
        <x:v>AFFINITY PURIFICATION OF GLYCOSIDE-CLEAVING ENZYMES</x:v>
      </x:c>
      <x:c r="O295" s="108" t="n">
        <x:v>0</x:v>
      </x:c>
      <x:c r="P295" s="108" t="n">
        <x:v>6</x:v>
      </x:c>
      <x:c r="Q295" s="50" t="str">
        <x:v>B01J20/3253;;B01J20/286;;B01J20/289;;B01J20/3219;;B01J20/3255;;C07K1/22;;C12N9/2465;;B01J20/286;;B01J20/289;;B01J20/3219;;B01J20/3253;;B01J20/3255;;C12Y302/01022</x:v>
      </x:c>
      <x:c r="R295" s="50" t="str">
        <x:v>C12N9/40</x:v>
      </x:c>
      <x:c r="S295" s="50" t="str">
        <x:v>ACTIVE</x:v>
      </x:c>
      <x:c r="T295" s="50" t="str">
        <x:v>https://lens.org/150-239-156-439-911</x:v>
      </x:c>
      <x:c r="U295" s="50" t="str">
        <x:v>048-327-268-019-973;;130-033-898-922-735;;156-218-627-611-024;;050-729-063-836-404;;150-239-156-439-911;;065-929-901-693-635</x:v>
      </x:c>
    </x:row>
    <x:row r="296">
      <x:c r="A296" s="50" t="str">
        <x:v>shire(1).csv</x:v>
      </x:c>
      <x:c r="B296" s="50" t="str">
        <x:v>Shire PLC</x:v>
      </x:c>
      <x:c r="C296" s="50" t="str">
        <x:v>Yes</x:v>
      </x:c>
      <x:c r="D296" s="50" t="str">
        <x:v>Applicant/owner alias matched</x:v>
      </x:c>
      <x:c r="E296" s="108" t="n">
        <x:v>30</x:v>
      </x:c>
      <x:c r="F296" s="50" t="str">
        <x:v>065-485-746-285-126</x:v>
      </x:c>
      <x:c r="G296" s="113" t="n">
        <x:v>43088</x:v>
      </x:c>
      <x:c r="H296" s="108" t="n">
        <x:v>2017</x:v>
      </x:c>
      <x:c r="I296" s="50" t="str">
        <x:v>US</x:v>
      </x:c>
      <x:c r="J296" s="50" t="str">
        <x:v>A1</x:v>
      </x:c>
      <x:c r="K296" s="50" t="str">
        <x:v>US 2020/0384089 A1</x:v>
      </x:c>
      <x:c r="L296" s="50" t="str">
        <x:v>SHIRE HUMAN GENETIC THERAPIES</x:v>
      </x:c>
      <x:c r="M296" s="50" t="str">
        <x:v>SHIRE HUMAN GENETIC THERAPIES INC (2020-11-04);;TAKEDA PHARMACEUTICAL COMPANY LIMITED (2021-02-26)</x:v>
      </x:c>
      <x:c r="N296" s="50" t="str">
        <x:v>PURIFIED ARYLSULFATASE A AND COMPOSITONS THEREOF</x:v>
      </x:c>
      <x:c r="O296" s="108" t="n">
        <x:v>0</x:v>
      </x:c>
      <x:c r="P296" s="108" t="n">
        <x:v>22</x:v>
      </x:c>
      <x:c r="Q296" s="50" t="str">
        <x:v>A61K38/465;;A61K9/0019;;A61K9/0085;;A61K47/26;;A61P25/00;;A61P25/28;;A61P43/00;;C12N9/16;;C12Y301/06001;;A61K38/465;;A61K9/0019;;A61K47/26;;A61P25/28;;C12N9/16;;C12Y301/06001;;A61K38/465;;A61K9/0019;;A61K9/0085;;A61K47/26;;A61P25/00;;A61P25/28;;A61P43/00;;C12N9/16;;C12Y301/06001;;A61K38/465;;A61P25/28;;C12Y301/06001</x:v>
      </x:c>
      <x:c r="R296" s="50" t="str">
        <x:v>A61K38/46;;A61P25/28</x:v>
      </x:c>
      <x:c r="S296" s="50" t="str">
        <x:v>DISCONTINUED</x:v>
      </x:c>
      <x:c r="T296" s="50" t="str">
        <x:v>https://lens.org/065-485-746-285-126</x:v>
      </x:c>
      <x:c r="U296" s="50" t="str">
        <x:v>181-649-731-536-168;;006-185-279-038-534;;124-675-931-594-129;;089-974-015-401-830;;038-270-709-978-591;;130-822-588-081-792;;156-328-166-335-211;;081-076-553-607-62X;;054-421-103-251-078;;042-032-621-456-992;;103-449-836-198-577;;153-831-818-130-537;;145-423-245-587-384;;095-008-952-206-472;;011-130-870-298-811;;165-724-772-089-218;;065-779-975-739-578;;117-488-428-648-890;;044-426-459-789-127;;077-751-925-442-478;;065-485-746-285-126;;156-482-944-259-821</x:v>
      </x:c>
    </x:row>
    <x:row r="297">
      <x:c r="A297" s="50" t="str">
        <x:v>shire(1).csv</x:v>
      </x:c>
      <x:c r="B297" s="50" t="str">
        <x:v>Shire PLC</x:v>
      </x:c>
      <x:c r="C297" s="50" t="str">
        <x:v>Yes</x:v>
      </x:c>
      <x:c r="D297" s="50" t="str">
        <x:v>Applicant/owner alias matched</x:v>
      </x:c>
      <x:c r="E297" s="108" t="n">
        <x:v>31</x:v>
      </x:c>
      <x:c r="F297" s="50" t="str">
        <x:v>073-015-930-656-488</x:v>
      </x:c>
      <x:c r="G297" s="113" t="n">
        <x:v>41862</x:v>
      </x:c>
      <x:c r="H297" s="108" t="n">
        <x:v>2014</x:v>
      </x:c>
      <x:c r="I297" s="50" t="str">
        <x:v>US</x:v>
      </x:c>
      <x:c r="J297" s="50" t="str">
        <x:v>A1</x:v>
      </x:c>
      <x:c r="K297" s="50" t="str">
        <x:v>US 2020/0376095 A1</x:v>
      </x:c>
      <x:c r="L297" s="50" t="str">
        <x:v>SHIRE HUMAN GENETIC THERAPIES</x:v>
      </x:c>
      <x:c r="M297" s="50" t="str">
        <x:v>SHIRE HUMAN GENETIC THERAPIES INC (2015-10-13);;TAKEDA PHARMACEUTICAL COMPANY LIMITED (2021-02-26)</x:v>
      </x:c>
      <x:c r="N297" s="50" t="str">
        <x:v>MANNOSE-6-PHOSPHATE BEARING PEPTIDES FUSED TO LYSOSOMAL ENZYMES</x:v>
      </x:c>
      <x:c r="O297" s="108" t="n">
        <x:v>1</x:v>
      </x:c>
      <x:c r="P297" s="108" t="n">
        <x:v>14</x:v>
      </x:c>
      <x:c r="Q297" s="50" t="str">
        <x:v>A61K38/43;;A61K38/47;;A61K38/1709;;A61K38/204;;A61K38/30;;A61K38/43;;A61P3/00;;A61P43/00;;C12N9/1288;;C12Y207/08017;;C12Y302/0105;;A61K38/47;;A61K38/1709;;A61K38/204;;A61K38/30;;A61K38/43;;C07K14/4703;;C07K14/4705;;C07K14/5412;;C07K14/65;;C07K2319/06;;C12N9/1288;;C12Y207/08017;;C12Y302/0105</x:v>
      </x:c>
      <x:c r="R297" s="50" t="str">
        <x:v>A61K38/47;;A61K38/17;;A61K38/20;;A61K38/30;;A61K38/43;;C07K14/47;;C07K14/54;;C07K14/65;;C12N9/12</x:v>
      </x:c>
      <x:c r="S297" s="50" t="str">
        <x:v>DISCONTINUED</x:v>
      </x:c>
      <x:c r="T297" s="50" t="str">
        <x:v>https://lens.org/073-015-930-656-488</x:v>
      </x:c>
      <x:c r="U297" s="50" t="str">
        <x:v>152-546-893-384-87X;;080-397-016-581-365;;073-015-930-656-488;;192-298-948-346-08X;;158-996-804-988-978;;145-664-484-632-821;;170-510-266-058-854;;115-808-963-864-920;;089-444-137-434-632;;170-539-554-121-829;;181-874-636-372-207;;104-633-513-749-940;;056-773-604-334-121;;105-165-646-176-885</x:v>
      </x:c>
    </x:row>
    <x:row r="298">
      <x:c r="A298" s="50" t="str">
        <x:v>shire(1).csv</x:v>
      </x:c>
      <x:c r="B298" s="50" t="str">
        <x:v>Shire PLC</x:v>
      </x:c>
      <x:c r="C298" s="50" t="str">
        <x:v>Yes</x:v>
      </x:c>
      <x:c r="D298" s="50" t="str">
        <x:v>Applicant/owner alias matched</x:v>
      </x:c>
      <x:c r="E298" s="108" t="n">
        <x:v>32</x:v>
      </x:c>
      <x:c r="F298" s="50" t="str">
        <x:v>103-061-812-816-333</x:v>
      </x:c>
      <x:c r="G298" s="113" t="n">
        <x:v>40900</x:v>
      </x:c>
      <x:c r="H298" s="108" t="n">
        <x:v>2011</x:v>
      </x:c>
      <x:c r="I298" s="50" t="str">
        <x:v>US</x:v>
      </x:c>
      <x:c r="J298" s="50" t="str">
        <x:v>A1</x:v>
      </x:c>
      <x:c r="K298" s="50" t="str">
        <x:v>US 2020/0376093 A1</x:v>
      </x:c>
      <x:c r="L298" s="50" t="str">
        <x:v>SHIRE HUMAN GENETIC THERAPIES</x:v>
      </x:c>
      <x:c r="M298" s="50" t="str">
        <x:v>SHIRE HUMAN GENETIC THERAPIES INC (2013-03-04);;TAKEDA PHARMACEUTICAL COMPANY LIMITED (2022-05-09)</x:v>
      </x:c>
      <x:c r="N298" s="50" t="str">
        <x:v>TREATMENT OF COGNITIVE IMPAIRMENT OF HUNTER SYNDROME BY INTRATHECAL DELIVERY OF IDURONATE-2-SULFATASE</x:v>
      </x:c>
      <x:c r="O298" s="108" t="n">
        <x:v>1</x:v>
      </x:c>
      <x:c r="P298" s="108" t="n">
        <x:v>21</x:v>
      </x:c>
      <x:c r="Q298" s="50" t="str">
        <x:v>A61K38/465;;A61K38/46;;A61P3/00;;C12N9/16;;C12Y301/06013;;A61K38/465;;A61K9/0019;;A61K9/0085;;A61K38/46;;C12N9/16;;C12Y301/06013</x:v>
      </x:c>
      <x:c r="R298" s="50" t="str">
        <x:v>A61K38/46;;A61K9/00;;C12N9/16</x:v>
      </x:c>
      <x:c r="S298" s="50" t="str">
        <x:v>ACTIVE</x:v>
      </x:c>
      <x:c r="T298" s="50" t="str">
        <x:v>https://lens.org/103-061-812-816-333</x:v>
      </x:c>
      <x:c r="U298" s="50" t="str">
        <x:v>116-338-989-407-608;;002-433-116-204-651;;103-199-508-291-570;;188-130-463-717-563;;051-546-415-639-83X;;033-604-509-278-959;;082-024-851-071-474;;150-007-915-152-928;;031-698-774-117-977;;149-320-031-899-36X;;132-587-849-568-36X;;019-697-814-173-836;;085-530-490-921-533;;077-212-770-355-878;;044-100-347-650-438;;014-900-313-283-788;;029-718-068-854-551;;103-061-812-816-333;;067-184-389-549-624;;183-348-747-124-09X;;061-074-987-431-196</x:v>
      </x:c>
    </x:row>
    <x:row r="299">
      <x:c r="A299" s="50" t="str">
        <x:v>shire(1).csv</x:v>
      </x:c>
      <x:c r="B299" s="50" t="str">
        <x:v>Shire PLC</x:v>
      </x:c>
      <x:c r="C299" s="50" t="str">
        <x:v>Yes</x:v>
      </x:c>
      <x:c r="D299" s="50" t="str">
        <x:v>Applicant/owner alias matched</x:v>
      </x:c>
      <x:c r="E299" s="108" t="n">
        <x:v>33</x:v>
      </x:c>
      <x:c r="F299" s="50" t="str">
        <x:v>000-235-734-954-193</x:v>
      </x:c>
      <x:c r="G299" s="113" t="n">
        <x:v>41600</x:v>
      </x:c>
      <x:c r="H299" s="108" t="n">
        <x:v>2013</x:v>
      </x:c>
      <x:c r="I299" s="50" t="str">
        <x:v>US</x:v>
      </x:c>
      <x:c r="J299" s="50" t="str">
        <x:v>A1</x:v>
      </x:c>
      <x:c r="K299" s="50" t="str">
        <x:v>US 2020/0360495 A1</x:v>
      </x:c>
      <x:c r="L299" s="50" t="str">
        <x:v>SHIRE VIROPHARMA INC</x:v>
      </x:c>
      <x:c r="M299" s="50" t="str">
        <x:v>VIROPHARMA HOLDINGS LIMITED (2014-10-10);;SHIRE VIROPHARMA LLC (2019-12-20);;TAKEDA PHARMACEUTICAL COMPANY LIMITED (2021-03-31)</x:v>
      </x:c>
      <x:c r="N299" s="50" t="str">
        <x:v>METHODS OF TREATING ANTIBODY-MEDIATED REJECTION IN ORGAN TRANSPLANT PATIENTS WITH C1-ESTERASE INHIBITOR</x:v>
      </x:c>
      <x:c r="O299" s="108" t="n">
        <x:v>1</x:v>
      </x:c>
      <x:c r="P299" s="108" t="n">
        <x:v>47</x:v>
      </x:c>
      <x:c r="Q299" s="50" t="str">
        <x:v>A61K38/57;;A61K35/16;;A61K38/55;;A61K2039/505;;A61P1/00;;A61P1/04;;A61P1/16;;A61P1/18;;A61P9/00;;A61P11/00;;A61P13/12;;A61P37/00;;A61P37/06;;A61P43/00;;C07K16/00;;A61K35/16;;A61K31/69;;A61K38/55;;A61K38/57;;A61K39/395;;A61K45/06;;A61K2035/122;;A61K2039/505;;A61K2300/00;;A61K38/57;;A61K35/16;;A61K38/55;;A61K45/06;;A61K2035/122;;A61K2039/505;;C07K16/00</x:v>
      </x:c>
      <x:c r="R299" s="50" t="str">
        <x:v>A61K38/57;;A61K35/16;;A61K38/55;;A61K45/06;;C07K16/00</x:v>
      </x:c>
      <x:c r="S299" s="50" t="str">
        <x:v>DISCONTINUED</x:v>
      </x:c>
      <x:c r="T299" s="50" t="str">
        <x:v>https://lens.org/000-235-734-954-193</x:v>
      </x:c>
      <x:c r="U299" s="50" t="str">
        <x:v>194-916-436-959-454;;085-621-841-980-96X;;039-614-337-225-638;;194-714-608-555-785;;044-545-720-945-376;;160-965-427-688-24X;;044-105-478-457-593;;100-366-382-407-182;;042-260-688-484-394;;080-622-972-527-682;;043-873-779-084-087;;110-608-557-266-61X;;132-069-137-943-758;;089-545-563-909-963;;058-711-125-216-59X;;103-076-686-570-265;;004-936-801-700-562;;061-106-619-775-108;;166-832-742-535-357;;098-791-411-971-813;;118-731-035-065-225;;138-469-218-959-55X;;032-304-252-797-903;;011-937-562-318-726;;154-599-397-279-036;;107-494-563-245-312;;091-886-756-281-284;;187-388-284-360-433;;157-207-404-221-443;;044-682-454-621-942;;000-194-353-485-444;;169-743-599-331-187;;084-742-795-454-372;;064-590-896-324-619;;067-843-760-710-723;;093-909-741-077-557;;012-761-218-379-001;;055-775-258-152-909;;151-008-748-559-923;;019-472-472-127-401;;103-353-616-557-447;;050-797-695-327-944;;000-235-734-954-193;;121-707-651-949-014;;036-820-916-729-329;;172-708-049-376-887;;170-348-418-692-019</x:v>
      </x:c>
    </x:row>
    <x:row r="300">
      <x:c r="A300" s="50" t="str">
        <x:v>shire(1).csv</x:v>
      </x:c>
      <x:c r="B300" s="50" t="str">
        <x:v>Shire PLC</x:v>
      </x:c>
      <x:c r="C300" s="50" t="str">
        <x:v>Yes</x:v>
      </x:c>
      <x:c r="D300" s="50" t="str">
        <x:v>Applicant/owner alias matched</x:v>
      </x:c>
      <x:c r="E300" s="108" t="n">
        <x:v>34</x:v>
      </x:c>
      <x:c r="F300" s="50" t="str">
        <x:v>106-807-085-856-650</x:v>
      </x:c>
      <x:c r="G300" s="113" t="n">
        <x:v>42101</x:v>
      </x:c>
      <x:c r="H300" s="108" t="n">
        <x:v>2015</x:v>
      </x:c>
      <x:c r="I300" s="50" t="str">
        <x:v>US</x:v>
      </x:c>
      <x:c r="J300" s="50" t="str">
        <x:v>A1</x:v>
      </x:c>
      <x:c r="K300" s="50" t="str">
        <x:v>US 2020/0362041 A1</x:v>
      </x:c>
      <x:c r="L300" s="50" t="str">
        <x:v>SHIRE HUMAN GENETIC THERAPIES;;UNIV COLORADO REGENTS</x:v>
      </x:c>
      <x:c r="M300" s="50" t="str">
        <x:v>THE REGENTS OF THE UNIVERSITY OF COLORADO A BODY CORPORATE (2016-05-10);;SHIRE HUMAN GENETIC THERAPIES INC (2018-03-19);;TAKEDA PHARMACEUTICAL COMPANY LIMITED (2021-02-26)</x:v>
      </x:c>
      <x:c r="N300" s="50" t="str">
        <x:v>ANTI-FLT-1 ANTIBODIES IN TREATING BRONCHOPULMONARY DYSPLASIA</x:v>
      </x:c>
      <x:c r="O300" s="108" t="n">
        <x:v>0</x:v>
      </x:c>
      <x:c r="P300" s="108" t="n">
        <x:v>18</x:v>
      </x:c>
      <x:c r="Q300" s="50" t="str">
        <x:v>C07K16/2863;;A61K2039/505;;A61K2039/54;;C07K2317/74;;C07K2317/76;;C07K16/2863;;A61K31/07;;A61K31/56;;A61K33/00;;A61K2039/505;;A61K2039/54;;A61P11/00;;A61P43/00;;C07K2317/74;;C07K2317/76;;C07K16/2863;;A23L33/10;;A23V2002/00;;A61K9/0012;;A61K9/0019;;A61K9/0053;;A61K9/007;;A61K9/0073;;A61K31/07;;A61K31/56;;A61K33/00;;A61K39/3955;;A61K45/06;;A61K2039/505;;A61K2039/54;;A61K2039/545;;C07K2317/21;;C07K2317/24;;C07K2317/33;;C07K2317/52;;C07K2317/54;;C07K2317/55;;C07K2317/622;;C07K2317/626;;C07K2317/74;;C07K2317/76;;C07K2317/92;;C07K2317/94</x:v>
      </x:c>
      <x:c r="R300" s="50" t="str">
        <x:v>C07K16/28;;A23L33/10;;A61K9/00;;A61K31/07;;A61K31/56;;A61K33/00;;A61K39/395;;A61K45/06</x:v>
      </x:c>
      <x:c r="S300" s="50" t="str">
        <x:v>DISCONTINUED</x:v>
      </x:c>
      <x:c r="T300" s="50" t="str">
        <x:v>https://lens.org/106-807-085-856-650</x:v>
      </x:c>
      <x:c r="U300" s="50" t="str">
        <x:v>084-297-582-591-477;;179-329-012-249-117;;100-553-115-467-23X;;119-251-577-279-205;;187-054-919-278-418;;108-171-400-254-775;;091-548-314-222-090;;062-886-619-801-819;;105-318-050-467-31X;;079-309-894-826-831;;148-026-859-765-712;;175-075-567-060-534;;050-639-283-121-161;;106-807-085-856-650;;148-374-349-668-972;;021-620-647-898-413;;090-136-916-632-663;;070-671-049-813-309</x:v>
      </x:c>
    </x:row>
    <x:row r="301">
      <x:c r="A301" s="50" t="str">
        <x:v>shire(1).csv</x:v>
      </x:c>
      <x:c r="B301" s="50" t="str">
        <x:v>Shire PLC</x:v>
      </x:c>
      <x:c r="C301" s="50" t="str">
        <x:v>Yes</x:v>
      </x:c>
      <x:c r="D301" s="50" t="str">
        <x:v>Applicant/owner alias matched</x:v>
      </x:c>
      <x:c r="E301" s="108" t="n">
        <x:v>35</x:v>
      </x:c>
      <x:c r="F301" s="50" t="str">
        <x:v>106-377-324-125-314</x:v>
      </x:c>
      <x:c r="G301" s="113" t="n">
        <x:v>43172</x:v>
      </x:c>
      <x:c r="H301" s="108" t="n">
        <x:v>2018</x:v>
      </x:c>
      <x:c r="I301" s="50" t="str">
        <x:v>US</x:v>
      </x:c>
      <x:c r="J301" s="50" t="str">
        <x:v>A1</x:v>
      </x:c>
      <x:c r="K301" s="50" t="str">
        <x:v>US 2020/0317667 A1</x:v>
      </x:c>
      <x:c r="L301" s="50" t="str">
        <x:v>SHIRE HUMAN GENETIC THERAPIES</x:v>
      </x:c>
      <x:c r="M301" s="50" t="str">
        <x:v>CHARLES RIVER LABORATORIES INC (2019-04-24);;SHIRE HUMAN GENETIC THERAPIES INC (2019-05-22);;BIODURO LLC (2019-05-20);;CHARLES RIVER DISCOVERY RESEARCH SERVICES UK LIMITED (2019-04-24);;TAKEDA PHARMACEUTICAL COMPANY LIMITED (2021-02-26)</x:v>
      </x:c>
      <x:c r="N301" s="50" t="str">
        <x:v>INHIBITORS OF PLASMA KALLIKREIN AND USES THEREOF</x:v>
      </x:c>
      <x:c r="O301" s="108" t="n">
        <x:v>7</x:v>
      </x:c>
      <x:c r="P301" s="108" t="n">
        <x:v>18</x:v>
      </x:c>
      <x:c r="Q301" s="50" t="str">
        <x:v>C07D471/04;;A61P9/00;;A61P29/00;;C07D519/00;;C07D471/04;;A61K31/437;;A61P7/10;;A61P27/02;;A61P29/00;;C07D471/04;;A61P9/00;;A61P29/00;;C07D519/00</x:v>
      </x:c>
      <x:c r="R301" s="50" t="str">
        <x:v>C07D471/04;;A61P9/00;;A61P29/00;;C07D519/00</x:v>
      </x:c>
      <x:c r="S301" s="50" t="str">
        <x:v>ACTIVE</x:v>
      </x:c>
      <x:c r="T301" s="50" t="str">
        <x:v>https://lens.org/106-377-324-125-314</x:v>
      </x:c>
      <x:c r="U301" s="50" t="str">
        <x:v>163-584-820-099-214;;194-057-341-201-031;;016-960-151-562-30X;;070-423-153-514-381;;106-377-324-125-314;;181-697-379-272-816;;045-751-478-059-539;;175-641-846-638-689;;197-555-478-363-227;;118-042-701-215-210;;015-470-953-531-179;;062-483-684-260-610;;003-727-206-409-458;;108-608-838-350-373;;049-815-216-339-78X;;158-894-537-217-038;;013-438-339-602-237;;155-495-563-630-291</x:v>
      </x:c>
    </x:row>
    <x:row r="302">
      <x:c r="A302" s="50" t="str">
        <x:v>shire(1).csv</x:v>
      </x:c>
      <x:c r="B302" s="50" t="str">
        <x:v>Shire PLC</x:v>
      </x:c>
      <x:c r="C302" s="50" t="str">
        <x:v>Yes</x:v>
      </x:c>
      <x:c r="D302" s="50" t="str">
        <x:v>Applicant/owner alias matched</x:v>
      </x:c>
      <x:c r="E302" s="108" t="n">
        <x:v>36</x:v>
      </x:c>
      <x:c r="F302" s="50" t="str">
        <x:v>132-384-909-573-073</x:v>
      </x:c>
      <x:c r="G302" s="113" t="n">
        <x:v>43034</x:v>
      </x:c>
      <x:c r="H302" s="108" t="n">
        <x:v>2017</x:v>
      </x:c>
      <x:c r="I302" s="50" t="str">
        <x:v>US</x:v>
      </x:c>
      <x:c r="J302" s="50" t="str">
        <x:v>A1</x:v>
      </x:c>
      <x:c r="K302" s="50" t="str">
        <x:v>US 2020/0316178 A1</x:v>
      </x:c>
      <x:c r="L302" s="50" t="str">
        <x:v>SHIRE HUMAN GENETIC THERAPIES</x:v>
      </x:c>
      <x:c r="M302" s="50" t="str">
        <x:v>SHIRE HUMAN GENETIC THERAPIES INC (2018-03-01);;TAKEDA PHARMACEUTICAL COMPANY LIMITED (2021-02-26)</x:v>
      </x:c>
      <x:c r="N302" s="50" t="str">
        <x:v>FORMULATIONS COMPRISING GLUCOCEREBROSIDASE AND ISOFAGOMINE</x:v>
      </x:c>
      <x:c r="O302" s="108" t="n">
        <x:v>0</x:v>
      </x:c>
      <x:c r="P302" s="108" t="n">
        <x:v>24</x:v>
      </x:c>
      <x:c r="Q302" s="50" t="str">
        <x:v>A61K9/0019;;A61K9/19;;A61K31/445;;A61K38/47;;A61K47/02;;A61K47/12;;A61K47/26;;A61K2300/00;;C12Y302/01045;;A61K31/445;;A61K9/0019;;A61K47/02;;A61K47/12;;A61K47/26;;A61K9/19;;A61K38/47;;C12Y302/01045;;A61P25/16;;A61P25/28;;A61P3/00;;A61K31/445;;A61K9/19;;C12Y302/01045;;A61K38/47;;A61K47/02;;A61K47/12;;A61K47/26;;A61K9/0019;;A61K2300/00;;A61K31/445;;A61K38/47;;A61K9/08;;A61K9/19;;A61K47/12;;A61K47/02;;A61K47/26;;A61K9/0021;;A61P25/28;;A61P25/16;;A61K2300/00;;C12Y302/01045;;A61K9/0019;;A61K9/19;;A61K31/445;;A61K38/47;;A61K47/02;;A61K47/12;;A61K47/26;;C12Y302/01045</x:v>
      </x:c>
      <x:c r="R302" s="50" t="str">
        <x:v>A61K31/445;;A61K38/47;;A61K47/02;;A61K47/12;;A61K47/26</x:v>
      </x:c>
      <x:c r="S302" s="50" t="str">
        <x:v>DISCONTINUED</x:v>
      </x:c>
      <x:c r="T302" s="50" t="str">
        <x:v>https://lens.org/132-384-909-573-073</x:v>
      </x:c>
      <x:c r="U302" s="50" t="str">
        <x:v>083-623-553-299-308;;194-843-947-349-522;;192-166-001-446-577;;182-968-572-123-458;;010-667-271-622-468;;103-446-997-589-727;;175-240-567-613-043;;188-151-270-135-703;;020-810-540-865-727;;132-384-909-573-073;;084-198-204-627-408;;000-319-806-725-057;;124-009-685-418-132;;198-653-271-536-288;;114-110-151-052-539;;052-235-219-836-471;;136-663-386-831-164;;040-595-178-549-604;;162-636-883-861-662;;025-096-931-367-30X;;096-293-889-679-649;;043-563-141-097-299;;126-662-644-526-852;;035-706-585-237-534</x:v>
      </x:c>
    </x:row>
    <x:row r="303">
      <x:c r="A303" s="50" t="str">
        <x:v>shire(1).csv</x:v>
      </x:c>
      <x:c r="B303" s="50" t="str">
        <x:v>Shire PLC</x:v>
      </x:c>
      <x:c r="C303" s="50" t="str">
        <x:v>Yes</x:v>
      </x:c>
      <x:c r="D303" s="50" t="str">
        <x:v>Applicant/owner alias matched</x:v>
      </x:c>
      <x:c r="E303" s="108" t="n">
        <x:v>37</x:v>
      </x:c>
      <x:c r="F303" s="50" t="str">
        <x:v>179-256-152-837-725</x:v>
      </x:c>
      <x:c r="G303" s="113" t="n">
        <x:v>41991</x:v>
      </x:c>
      <x:c r="H303" s="108" t="n">
        <x:v>2014</x:v>
      </x:c>
      <x:c r="I303" s="50" t="str">
        <x:v>US</x:v>
      </x:c>
      <x:c r="J303" s="50" t="str">
        <x:v>B2</x:v>
      </x:c>
      <x:c r="K303" s="50" t="str">
        <x:v>US 10760112 B2</x:v>
      </x:c>
      <x:c r="L303" s="50" t="str">
        <x:v>SHIRE HUMAN GENETIC THERAPIES</x:v>
      </x:c>
      <x:c r="M303" s="50" t="str">
        <x:v>SHIRE HUMAN GENETIC THERAPIES INC (2017-09-06);;TAKEDA PHARMACEUTICAL COMPANY LIMITED (2021-02-26)</x:v>
      </x:c>
      <x:c r="N303" s="50" t="str">
        <x:v>Enzymatic activity assays for glucocerebrosidase</x:v>
      </x:c>
      <x:c r="O303" s="108" t="n">
        <x:v>0</x:v>
      </x:c>
      <x:c r="P303" s="108" t="n">
        <x:v>5</x:v>
      </x:c>
      <x:c r="Q303" s="50" t="str">
        <x:v>C12Q1/34;;C12Y302/01045;;G01N2333/924;;C12Q1/40;;C12Q1/34;;C12Y302/01045;;G01N2333/924;;G01N2500/20</x:v>
      </x:c>
      <x:c r="R303" s="50" t="str">
        <x:v>C12Q1/40;;C12Q1/34</x:v>
      </x:c>
      <x:c r="S303" s="50" t="str">
        <x:v>ACTIVE</x:v>
      </x:c>
      <x:c r="T303" s="50" t="str">
        <x:v>https://lens.org/179-256-152-837-725</x:v>
      </x:c>
      <x:c r="U303" s="50" t="str">
        <x:v>114-116-292-049-410;;129-850-010-943-694;;179-256-152-837-725;;172-159-727-166-987;;106-587-218-439-374</x:v>
      </x:c>
    </x:row>
    <x:row r="304">
      <x:c r="A304" s="50" t="str">
        <x:v>shire(1).csv</x:v>
      </x:c>
      <x:c r="B304" s="50" t="str">
        <x:v>Shire PLC</x:v>
      </x:c>
      <x:c r="C304" s="50" t="str">
        <x:v>Yes</x:v>
      </x:c>
      <x:c r="D304" s="50" t="str">
        <x:v>Applicant/owner alias matched</x:v>
      </x:c>
      <x:c r="E304" s="108" t="n">
        <x:v>38</x:v>
      </x:c>
      <x:c r="F304" s="50" t="str">
        <x:v>072-779-219-970-225</x:v>
      </x:c>
      <x:c r="G304" s="113" t="n">
        <x:v>41348</x:v>
      </x:c>
      <x:c r="H304" s="108" t="n">
        <x:v>2013</x:v>
      </x:c>
      <x:c r="I304" s="50" t="str">
        <x:v>US</x:v>
      </x:c>
      <x:c r="J304" s="50" t="str">
        <x:v>A1</x:v>
      </x:c>
      <x:c r="K304" s="50" t="str">
        <x:v>US 2020/0261556 A1</x:v>
      </x:c>
      <x:c r="L304" s="50" t="str">
        <x:v>SHIRE VIROPHARMA INC</x:v>
      </x:c>
      <x:c r="M304" s="50" t="str">
        <x:v>SHIRE VIROPHARMA LLC (2019-12-20);;VIROPHARMA BIOLOGICS LLC (2021-06-25)</x:v>
      </x:c>
      <x:c r="N304" s="50" t="str">
        <x:v>C1-INH COMPOSITIONS AND METHODS FOR THE PREVENTION AND TREATMENT OF DISORDERS ASSOCIATED WITH C1 ESTERASE INHIBITOR DEFICIENCY</x:v>
      </x:c>
      <x:c r="O304" s="108" t="n">
        <x:v>2</x:v>
      </x:c>
      <x:c r="P304" s="108" t="n">
        <x:v>106</x:v>
      </x:c>
      <x:c r="Q304" s="50" t="str">
        <x:v>A61K38/57;;A61K9/0019;;A61K38/1709;;A61K47/02;;A61K47/12;;A61K47/18;;A61K47/183;;A61P31/00;;A61K38/57;;A61K9/0019;;A61K47/02;;A61K47/12;;A61K47/18;;A61K47/22;;A61K47/34;;A61K38/57;;A61K9/0019;;A61K9/0021;;A61K9/08;;A61K35/16;;A61K38/00;;A61K38/1709;;A61K38/55;;A61K47/02;;A61K47/12;;A61K47/18;;A61K47/183;;A61K47/22;;A61K47/34;;A61P31/00;;C07K14/81;;A61K38/57;;A61K9/0019;;A61K9/0021;;A61K47/02;;A61K47/12;;A61K38/57;;A61K9/0019;;A61K9/08;;A61K38/00;;A61K38/1709;;A61K47/02;;A61K47/12;;A61K47/18;;A61K47/183;;A61K47/22;;A61P31/00</x:v>
      </x:c>
      <x:c r="R304" s="50" t="str">
        <x:v>A61K38/57;;A61K9/00;;A61K9/08;;A61K38/00;;A61K38/17;;A61K47/02;;A61K47/12;;A61K47/18;;A61K47/22;;A61P31/00</x:v>
      </x:c>
      <x:c r="S304" s="50" t="str">
        <x:v>ACTIVE</x:v>
      </x:c>
      <x:c r="T304" s="50" t="str">
        <x:v>https://lens.org/072-779-219-970-225</x:v>
      </x:c>
      <x:c r="U304" s="50" t="str">
        <x:v>037-682-865-725-187;;137-494-626-500-957;;100-607-376-961-544;;017-265-227-838-627;;015-352-417-946-314;;022-179-919-891-592;;054-780-093-688-974;;098-164-424-876-097;;147-941-359-737-312;;069-312-996-685-616;;126-595-490-965-803;;147-630-003-233-377;;180-897-816-613-747;;142-352-240-600-303;;029-116-785-429-883;;160-020-496-201-279;;153-374-914-642-056;;072-779-219-970-225;;159-300-936-415-678;;123-311-591-830-821;;071-118-466-406-360;;075-039-542-765-446;;026-032-950-073-861;;143-748-613-501-875;;059-619-318-232-582;;021-551-330-816-700;;157-698-815-347-488;;089-048-180-221-929;;004-219-626-665-293;;197-014-570-465-435;;197-423-818-348-062;;055-366-898-520-960;;194-896-617-824-019;;023-551-977-536-008;;171-136-895-071-348;;131-750-412-785-792;;048-081-047-647-389;;116-643-836-744-698;;009-595-393-923-597;;065-839-668-079-882;;086-830-947-012-796;;003-502-141-085-191;;123-788-127-304-64X;;171-823-049-717-909;;023-890-943-924-535;;077-325-679-929-042;;019-270-242-504-114;;053-060-994-092-922;;137-968-759-421-592;;142-645-147-268-00X;;172-823-597-474-350;;008-349-815-752-928;;153-842-832-504-519;;096-416-759-855-218;;124-902-179-952-270;;071-466-371-332-320;;143-098-896-177-216;;127-626-308-436-776;;090-214-162-937-655;;024-912-848-426-950;;013-390-206-517-311;;108-559-560-478-066;;080-394-246-865-140;;122-755-735-516-569;;140-452-667-124-110;;043-411-743-720-516;;140-244-645-799-735;;009-869-688-630-463;;187-435-648-645-886;;193-932-906-157-098;;101-773-695-325-780;;046-855-364-812-644;;157-057-628-762-221;;114-184-885-628-260;;048-670-766-319-547;;135-927-762-125-539;;075-728-775-003-470;;191-639-053-329-023;;043-287-198-524-505;;079-354-141-627-072;;096-202-065-613-552;;065-072-235-772-920;;155-912-591-004-68X;;011-136-861-604-394;;107-994-045-208-459;;145-669-300-427-114;;188-823-858-063-973;;029-834-670-018-781;;102-198-384-158-514;;112-161-191-001-24X;;114-201-233-570-800;;088-492-793-948-535;;096-474-645-186-111;;139-238-699-967-056;;199-751-701-162-227;;120-366-268-282-764;;166-588-296-876-482;;151-394-797-833-093;;082-974-605-398-972;;071-623-341-836-014;;028-994-206-738-968;;023-960-904-143-542;;191-699-911-307-109;;182-597-006-759-582;;194-549-894-367-323;;017-028-127-753-15X</x:v>
      </x:c>
    </x:row>
    <x:row r="305">
      <x:c r="A305" s="50" t="str">
        <x:v>shire(1).csv</x:v>
      </x:c>
      <x:c r="B305" s="50" t="str">
        <x:v>Shire PLC</x:v>
      </x:c>
      <x:c r="C305" s="50" t="str">
        <x:v>Yes</x:v>
      </x:c>
      <x:c r="D305" s="50" t="str">
        <x:v>Applicant/owner alias matched</x:v>
      </x:c>
      <x:c r="E305" s="108" t="n">
        <x:v>39</x:v>
      </x:c>
      <x:c r="F305" s="50" t="str">
        <x:v>003-825-367-105-219</x:v>
      </x:c>
      <x:c r="G305" s="113" t="n">
        <x:v>42433</x:v>
      </x:c>
      <x:c r="H305" s="108" t="n">
        <x:v>2016</x:v>
      </x:c>
      <x:c r="I305" s="50" t="str">
        <x:v>US</x:v>
      </x:c>
      <x:c r="J305" s="50" t="str">
        <x:v>A1</x:v>
      </x:c>
      <x:c r="K305" s="50" t="str">
        <x:v>US 2020/0247856 A1</x:v>
      </x:c>
      <x:c r="L305" s="50" t="str">
        <x:v>SHIRE HUMAN GENETIC THERAPIES</x:v>
      </x:c>
      <x:c r="M305" s="50" t="str">
        <x:v>SHIRE HUMAN GENETIC THERAPIES INC (2019-06-06);;TAKEDA PHARMACEUTICAL COMPANY LIMITED (2021-02-26)</x:v>
      </x:c>
      <x:c r="N305" s="50" t="str">
        <x:v>RECOMBINANT FOLLISTATIN-FC FUSION PROTEINS AND USE IN TREATING DUCHENNE MUSCULAR DYSTROPHY</x:v>
      </x:c>
      <x:c r="O305" s="108" t="n">
        <x:v>0</x:v>
      </x:c>
      <x:c r="P305" s="108" t="n">
        <x:v>15</x:v>
      </x:c>
      <x:c r="Q305" s="50" t="str">
        <x:v>A61K45/06;;A61K38/00;;A61K39/395;;C07K14/4703;;C07K14/4708;;C07K2319/30;;C07K14/4708;;A61K38/00;;A61K39/395;;A61K45/06;;A61P21/00;;A61P21/04;;C07K14/4703;;C07K2319/30;;C07K14/4703;;A61K38/00;;A61K39/395;;A61K45/06;;A61P21/00;;C07K14/4708;;C07K2319/30;;C07K14/473;;A61K9/0019;;A61K38/00;;A61K39/3955;;A61K2039/505;;A61K2039/545;;A61P21/06;;C07K16/22;;C07K2317/92;;C07K2319/30</x:v>
      </x:c>
      <x:c r="R305" s="50" t="str">
        <x:v>C07K14/47;;A61K9/00;;A61K39/395;;A61P21/06;;C07K16/22</x:v>
      </x:c>
      <x:c r="S305" s="50" t="str">
        <x:v>DISCONTINUED</x:v>
      </x:c>
      <x:c r="T305" s="50" t="str">
        <x:v>https://lens.org/003-825-367-105-219</x:v>
      </x:c>
      <x:c r="U305" s="50" t="str">
        <x:v>058-375-084-267-664;;197-598-188-457-479;;054-600-917-965-604;;003-825-367-105-219;;140-294-901-764-394;;171-892-406-204-984;;096-232-991-831-062;;014-481-915-737-296;;029-567-768-239-167;;093-177-045-634-224;;010-250-341-349-943;;075-602-795-177-36X;;152-537-460-390-348;;176-192-892-032-974;;045-388-042-790-589</x:v>
      </x:c>
    </x:row>
    <x:row r="306">
      <x:c r="A306" s="50" t="str">
        <x:v>shire(1).csv</x:v>
      </x:c>
      <x:c r="B306" s="50" t="str">
        <x:v>Shire PLC</x:v>
      </x:c>
      <x:c r="C306" s="50" t="str">
        <x:v>Yes</x:v>
      </x:c>
      <x:c r="D306" s="50" t="str">
        <x:v>Applicant/owner alias matched</x:v>
      </x:c>
      <x:c r="E306" s="108" t="n">
        <x:v>40</x:v>
      </x:c>
      <x:c r="F306" s="50" t="str">
        <x:v>080-857-018-562-226</x:v>
      </x:c>
      <x:c r="G306" s="113" t="n">
        <x:v>41302</x:v>
      </x:c>
      <x:c r="H306" s="108" t="n">
        <x:v>2013</x:v>
      </x:c>
      <x:c r="I306" s="50" t="str">
        <x:v>US</x:v>
      </x:c>
      <x:c r="J306" s="50" t="str">
        <x:v>B2</x:v>
      </x:c>
      <x:c r="K306" s="50" t="str">
        <x:v>US 10729746 B2</x:v>
      </x:c>
      <x:c r="L306" s="50" t="str">
        <x:v>SHIRE HUMAN GENETIC THERAPIES</x:v>
      </x:c>
      <x:c r="M306" s="50" t="str">
        <x:v>SHIRE HUMAN GENETIC THERAPIES INC (2016-01-22);;TAKEDA PHARMACEUTICAL COMPANY LIMITED (2021-02-26)</x:v>
      </x:c>
      <x:c r="N306" s="50" t="str">
        <x:v>Recombinant placenta growth factor for treating Duchenne muscular dystrophy</x:v>
      </x:c>
      <x:c r="O306" s="108" t="n">
        <x:v>0</x:v>
      </x:c>
      <x:c r="P306" s="108" t="n">
        <x:v>8</x:v>
      </x:c>
      <x:c r="Q306" s="50" t="str">
        <x:v>C07K14/515;;A61K38/1891;;A61P21/00;;C07K2319/00;;A61K38/18;;A61K38/1866;;C07K14/475;;C07K14/515;;C07K2319/00</x:v>
      </x:c>
      <x:c r="R306" s="50" t="str">
        <x:v>A61K38/18;;C07K14/475;;C07K14/515</x:v>
      </x:c>
      <x:c r="S306" s="50" t="str">
        <x:v>ACTIVE</x:v>
      </x:c>
      <x:c r="T306" s="50" t="str">
        <x:v>https://lens.org/080-857-018-562-226</x:v>
      </x:c>
      <x:c r="U306" s="50" t="str">
        <x:v>170-560-222-575-396;;171-372-669-359-444;;032-039-827-593-73X;;051-632-218-587-621;;080-857-018-562-226;;073-404-964-611-973;;041-899-460-345-778;;006-473-659-192-994</x:v>
      </x:c>
    </x:row>
    <x:row r="307">
      <x:c r="A307" s="50" t="str">
        <x:v>shire(1).csv</x:v>
      </x:c>
      <x:c r="B307" s="50" t="str">
        <x:v>Shire PLC</x:v>
      </x:c>
      <x:c r="C307" s="50" t="str">
        <x:v>Yes</x:v>
      </x:c>
      <x:c r="D307" s="50" t="str">
        <x:v>Applicant/owner alias matched</x:v>
      </x:c>
      <x:c r="E307" s="108" t="n">
        <x:v>41</x:v>
      </x:c>
      <x:c r="F307" s="50" t="str">
        <x:v>110-386-522-348-964</x:v>
      </x:c>
      <x:c r="G307" s="113" t="n">
        <x:v>40900</x:v>
      </x:c>
      <x:c r="H307" s="108" t="n">
        <x:v>2011</x:v>
      </x:c>
      <x:c r="I307" s="50" t="str">
        <x:v>US</x:v>
      </x:c>
      <x:c r="J307" s="50" t="str">
        <x:v>A1</x:v>
      </x:c>
      <x:c r="K307" s="50" t="str">
        <x:v>US 2020/0237883 A1</x:v>
      </x:c>
      <x:c r="L307" s="50" t="str">
        <x:v>SHIRE HUMAN GENETIC THERAPIES</x:v>
      </x:c>
      <x:c r="M307" s="50" t="str">
        <x:v>SHIRE HUMAN GENETIC THERAPIES INC (2014-08-20);;TAKEDA PHARMACEUTICAL COMPANY LIMITED (2022-07-11)</x:v>
      </x:c>
      <x:c r="N307" s="50" t="str">
        <x:v>STABLE FORMULATIONS FOR CNS DELIVERY OF ARYLSULFATASE A</x:v>
      </x:c>
      <x:c r="O307" s="108" t="n">
        <x:v>0</x:v>
      </x:c>
      <x:c r="P307" s="108" t="n">
        <x:v>9</x:v>
      </x:c>
      <x:c r="Q307" s="50" t="str">
        <x:v>A61K38/465;;A61K9/0019;;A61K9/0085;;A61K9/19;;A61K38/51;;A61K47/10;;C12Y301/06008;;A61K38/465;;A61K9/0019;;A61K9/0085;;A61K9/19;;A61K38/51;;A61K47/10;;C12Y301/06008</x:v>
      </x:c>
      <x:c r="R307" s="50" t="str">
        <x:v>A61K38/46;;A61K9/00;;A61K9/19;;A61K38/51;;A61K47/10</x:v>
      </x:c>
      <x:c r="S307" s="50" t="str">
        <x:v>DISCONTINUED</x:v>
      </x:c>
      <x:c r="T307" s="50" t="str">
        <x:v>https://lens.org/110-386-522-348-964</x:v>
      </x:c>
      <x:c r="U307" s="50" t="str">
        <x:v>178-651-603-360-123;;022-155-227-686-129;;189-797-492-413-181;;062-735-910-161-37X;;165-069-831-919-843;;034-315-134-545-920;;132-123-322-965-654;;110-386-522-348-964;;171-355-769-946-430</x:v>
      </x:c>
    </x:row>
    <x:row r="308">
      <x:c r="A308" s="50" t="str">
        <x:v>shire(1).csv</x:v>
      </x:c>
      <x:c r="B308" s="50" t="str">
        <x:v>Shire PLC</x:v>
      </x:c>
      <x:c r="C308" s="50" t="str">
        <x:v>Yes</x:v>
      </x:c>
      <x:c r="D308" s="50" t="str">
        <x:v>Applicant/owner alias matched</x:v>
      </x:c>
      <x:c r="E308" s="108" t="n">
        <x:v>42</x:v>
      </x:c>
      <x:c r="F308" s="50" t="str">
        <x:v>051-842-789-425-090</x:v>
      </x:c>
      <x:c r="G308" s="113" t="n">
        <x:v>41299</x:v>
      </x:c>
      <x:c r="H308" s="108" t="n">
        <x:v>2013</x:v>
      </x:c>
      <x:c r="I308" s="50" t="str">
        <x:v>US</x:v>
      </x:c>
      <x:c r="J308" s="50" t="str">
        <x:v>B2</x:v>
      </x:c>
      <x:c r="K308" s="50" t="str">
        <x:v>US 10723772 B2</x:v>
      </x:c>
      <x:c r="L308" s="50" t="str">
        <x:v>SHIRE HUMAN GENETIC THERAPIES</x:v>
      </x:c>
      <x:c r="M308" s="50" t="str">
        <x:v>SHIRE HUMAN GENETIC THERAPIES INC (2015-08-26);;TAKEDA PHARMACEUTICAL COMPANY LIMITED (2021-02-26)</x:v>
      </x:c>
      <x:c r="N308" s="50" t="str">
        <x:v>Follistatin in treating duchenne muscular dystrophy</x:v>
      </x:c>
      <x:c r="O308" s="108" t="n">
        <x:v>1</x:v>
      </x:c>
      <x:c r="P308" s="108" t="n">
        <x:v>27</x:v>
      </x:c>
      <x:c r="Q308" s="50" t="str">
        <x:v>A61K38/1709;;A61K38/00;;A61P1/00;;A61P1/04;;A61P9/00;;A61P9/10;;A61P11/00;;A61P13/10;;A61P19/02;;A61P19/08;;A61P21/00;;A61P21/06;;A61P25/18;;A61P25/28;;A61P29/00;;C07H21/04;;C07K14/4703;;C07K2319/30;;A61K38/00;;A61K38/1709;;C07H21/04;;C07K14/47;;C07K14/4703;;C07K14/4708;;C07K19/00;;C07K2319/30;;C12N15/63;;C07K14/47;;A61K38/00;;A61K38/1709;;C07H21/04;;C07K14/4703;;C07K14/4708;;C07K19/00;;C07K2319/30;;C12N15/63</x:v>
      </x:c>
      <x:c r="R308" s="50" t="str">
        <x:v>A61P21/06;;A61K38/00;;A61K38/17;;C07H21/04;;C07K14/47;;C07K19/00;;C12N15/63</x:v>
      </x:c>
      <x:c r="S308" s="50" t="str">
        <x:v>INACTIVE</x:v>
      </x:c>
      <x:c r="T308" s="50" t="str">
        <x:v>https://lens.org/051-842-789-425-090</x:v>
      </x:c>
      <x:c r="U308" s="50" t="str">
        <x:v>060-599-273-073-046;;028-450-370-086-409;;002-398-443-631-879;;133-448-720-984-131;;098-544-446-283-924;;024-651-484-972-72X;;069-483-764-693-402;;065-481-997-838-663;;191-895-397-212-825;;057-359-559-490-231;;095-702-639-226-514;;035-764-308-872-666;;032-578-831-983-506;;128-141-105-951-234;;051-842-789-425-090;;191-897-739-882-060;;176-213-029-650-085;;027-163-334-524-32X;;003-288-487-175-704;;010-722-847-276-609;;109-863-604-571-004;;106-433-243-744-74X;;011-736-649-900-515;;057-823-362-070-483;;060-236-404-834-923;;014-571-910-911-143;;168-096-746-432-830</x:v>
      </x:c>
    </x:row>
    <x:row r="309">
      <x:c r="A309" s="50" t="str">
        <x:v>shire(1).csv</x:v>
      </x:c>
      <x:c r="B309" s="50" t="str">
        <x:v>Shire PLC</x:v>
      </x:c>
      <x:c r="C309" s="50" t="str">
        <x:v>Yes</x:v>
      </x:c>
      <x:c r="D309" s="50" t="str">
        <x:v>Applicant/owner alias matched</x:v>
      </x:c>
      <x:c r="E309" s="108" t="n">
        <x:v>43</x:v>
      </x:c>
      <x:c r="F309" s="50" t="str">
        <x:v>129-709-666-233-932</x:v>
      </x:c>
      <x:c r="G309" s="113" t="n">
        <x:v>42361</x:v>
      </x:c>
      <x:c r="H309" s="108" t="n">
        <x:v>2015</x:v>
      </x:c>
      <x:c r="I309" s="50" t="str">
        <x:v>US</x:v>
      </x:c>
      <x:c r="J309" s="50" t="str">
        <x:v>B2</x:v>
      </x:c>
      <x:c r="K309" s="50" t="str">
        <x:v>US 10695395 B2</x:v>
      </x:c>
      <x:c r="L309" s="50" t="str">
        <x:v>SHIRE HUMAN GENETIC THERAPIES;;PHOENIX TISSUE REPAIR INC</x:v>
      </x:c>
      <x:c r="M309" s="50" t="str">
        <x:v>SHIRE HUMAN GENETIC THERAPIES INC (2017-01-16);;PHOENIX TISSUE REPAIR INC (2017-07-21)</x:v>
      </x:c>
      <x:c r="N309" s="50" t="str">
        <x:v>Collagen 7 compositions and methods of using the same</x:v>
      </x:c>
      <x:c r="O309" s="108" t="n">
        <x:v>1</x:v>
      </x:c>
      <x:c r="P309" s="108" t="n">
        <x:v>22</x:v>
      </x:c>
      <x:c r="Q309" s="50" t="str">
        <x:v>A61K38/39;;A61K47/183;;A61K47/26;;A61P17/02;;A61K8/60;;A61K8/65;;A61K38/39;;A61Q19/08;;C07K14/78;;A61K8/24;;A61K8/44;;A61K8/4993;;A61K8/20;;A61K9/0019;;A61P17/02;;A61K47/10;;A61K47/183;;A61K47/26;;A61K38/014;;A61K8/4993;;A61K8/60;;A61K47/183;;A61K47/26;;A61P17/02;;A61K38/39;;A61Q19/08;;A61K8/20;;C07K14/78;;A61K8/24;;A61K47/10;;A61K9/0019;;A61K8/44;;A61K8/65;;A61Q19/08;;A61K8/65;;A61K8/60;;A61K38/39;;C07K14/78;;A61K8/44;;A61K8/20;;A61K8/4993;;A61K8/24;;A61K9/0019;;A61P17/02;;A61K38/014;;A61K47/10;;A61K47/183;;A61K47/26</x:v>
      </x:c>
      <x:c r="R309" s="50" t="str">
        <x:v>A61K38/01;;A61K8/20;;A61K8/24;;A61K8/44;;A61K8/49;;A61K8/60;;A61K8/65;;A61K9/00;;A61K38/39;;A61K47/10;;A61K47/18;;A61K47/26;;A61P17/02;;A61Q19/08;;C07K14/78</x:v>
      </x:c>
      <x:c r="S309" s="50" t="str">
        <x:v>ACTIVE</x:v>
      </x:c>
      <x:c r="T309" s="50" t="str">
        <x:v>https://lens.org/129-709-666-233-932</x:v>
      </x:c>
      <x:c r="U309" s="50" t="str">
        <x:v>148-125-486-835-91X;;130-200-188-922-832;;182-052-776-859-053;;031-308-189-973-047;;106-949-588-878-273;;006-605-389-049-726;;009-908-231-409-805;;041-555-851-142-987;;143-306-156-731-879;;098-833-214-571-151;;192-907-499-252-15X;;018-692-132-124-472;;024-426-615-632-522;;089-195-773-902-105;;138-910-190-410-286;;125-228-609-150-476;;069-245-719-636-405;;129-709-666-233-932;;110-681-053-923-322;;197-510-373-339-31X;;040-361-272-899-385;;178-573-699-341-048</x:v>
      </x:c>
    </x:row>
    <x:row r="310">
      <x:c r="A310" s="50" t="str">
        <x:v>shire(1).csv</x:v>
      </x:c>
      <x:c r="B310" s="50" t="str">
        <x:v>Shire PLC</x:v>
      </x:c>
      <x:c r="C310" s="50" t="str">
        <x:v>Yes</x:v>
      </x:c>
      <x:c r="D310" s="50" t="str">
        <x:v>Applicant/owner alias matched</x:v>
      </x:c>
      <x:c r="E310" s="108" t="n">
        <x:v>44</x:v>
      </x:c>
      <x:c r="F310" s="50" t="str">
        <x:v>077-430-827-834-075</x:v>
      </x:c>
      <x:c r="G310" s="113" t="n">
        <x:v>42205</x:v>
      </x:c>
      <x:c r="H310" s="108" t="n">
        <x:v>2015</x:v>
      </x:c>
      <x:c r="I310" s="50" t="str">
        <x:v>US</x:v>
      </x:c>
      <x:c r="J310" s="50" t="str">
        <x:v>B2</x:v>
      </x:c>
      <x:c r="K310" s="50" t="str">
        <x:v>US 10639356 B2</x:v>
      </x:c>
      <x:c r="L310" s="50" t="str">
        <x:v>SHIRE HUMAN GENETIC THERAPIES</x:v>
      </x:c>
      <x:c r="M310" s="50" t="str">
        <x:v>SHIRE HUMAN GENETIC THERAPIES INC (2018-07-17);;TAKEDA PHARMACEUTICAL COMPANY LIMITED (2022-07-11)</x:v>
      </x:c>
      <x:c r="N310" s="50" t="str">
        <x:v>Treatment of cognitive impairment of mucopolysaccharidosis type IIIA by intrathecal delivery of heparan N-sulfatase</x:v>
      </x:c>
      <x:c r="O310" s="108" t="n">
        <x:v>0</x:v>
      </x:c>
      <x:c r="P310" s="108" t="n">
        <x:v>9</x:v>
      </x:c>
      <x:c r="Q310" s="50" t="str">
        <x:v>A61K38/46;;A61P3/00;;C12Y310/01001;;A61K38/46;;A61K9/0019;;A61P3/00;;C12Y310/01001</x:v>
      </x:c>
      <x:c r="R310" s="50" t="str">
        <x:v>A61K38/46;;A61K9/00;;A61P3/00</x:v>
      </x:c>
      <x:c r="S310" s="50" t="str">
        <x:v>ACTIVE</x:v>
      </x:c>
      <x:c r="T310" s="50" t="str">
        <x:v>https://lens.org/077-430-827-834-075</x:v>
      </x:c>
      <x:c r="U310" s="50" t="str">
        <x:v>077-430-827-834-075;;023-616-000-676-407;;131-272-701-870-762;;016-597-709-048-040;;015-486-198-489-179;;031-146-521-472-49X;;084-887-831-869-864;;176-018-899-891-014;;086-333-804-075-100</x:v>
      </x:c>
    </x:row>
    <x:row r="311">
      <x:c r="A311" s="50" t="str">
        <x:v>shire(1).csv</x:v>
      </x:c>
      <x:c r="B311" s="50" t="str">
        <x:v>Shire PLC</x:v>
      </x:c>
      <x:c r="C311" s="50" t="str">
        <x:v>Yes</x:v>
      </x:c>
      <x:c r="D311" s="50" t="str">
        <x:v>Applicant/owner alias matched</x:v>
      </x:c>
      <x:c r="E311" s="108" t="n">
        <x:v>45</x:v>
      </x:c>
      <x:c r="F311" s="50" t="str">
        <x:v>023-437-851-277-726</x:v>
      </x:c>
      <x:c r="G311" s="113" t="n">
        <x:v>41862</x:v>
      </x:c>
      <x:c r="H311" s="108" t="n">
        <x:v>2014</x:v>
      </x:c>
      <x:c r="I311" s="50" t="str">
        <x:v>US</x:v>
      </x:c>
      <x:c r="J311" s="50" t="str">
        <x:v>B2</x:v>
      </x:c>
      <x:c r="K311" s="50" t="str">
        <x:v>US 10603364 B2</x:v>
      </x:c>
      <x:c r="L311" s="50" t="str">
        <x:v>SHIRE HUMAN GENETIC THERAPIES</x:v>
      </x:c>
      <x:c r="M311" s="50" t="str">
        <x:v>SHIRE HUMAN GENETIC THERAPIES INC (2016-02-18);;TAKEDA PHARMACEUTICAL COMPANY LIMITED (2021-02-26)</x:v>
      </x:c>
      <x:c r="N311" s="50" t="str">
        <x:v>Lysosomal targeting and uses thereof</x:v>
      </x:c>
      <x:c r="O311" s="108" t="n">
        <x:v>2</x:v>
      </x:c>
      <x:c r="P311" s="108" t="n">
        <x:v>6</x:v>
      </x:c>
      <x:c r="Q311" s="50" t="str">
        <x:v>A61K38/47;;A61K47/64;;A61P43/00;;C07K14/475;;C07K16/18;;C07K2319/06;;C12N9/2402;;C12Y302/0105;;A61K38/47;;A61K47/64;;C07K14/475;;C07K14/70571;;C07K16/18;;C07K2319/06;;C12N9/2402;;C12Y302/0105</x:v>
      </x:c>
      <x:c r="R311" s="50" t="str">
        <x:v>A61K38/47;;A61K47/64;;C07K14/475;;C07K14/705;;C07K16/18;;C12N9/24</x:v>
      </x:c>
      <x:c r="S311" s="50" t="str">
        <x:v>ACTIVE</x:v>
      </x:c>
      <x:c r="T311" s="50" t="str">
        <x:v>https://lens.org/023-437-851-277-726</x:v>
      </x:c>
      <x:c r="U311" s="50" t="str">
        <x:v>074-505-801-432-988;;146-510-580-224-873;;120-221-483-052-999;;050-025-243-500-486;;023-437-851-277-726;;114-208-419-357-962</x:v>
      </x:c>
    </x:row>
    <x:row r="312">
      <x:c r="A312" s="50" t="str">
        <x:v>shire(1).csv</x:v>
      </x:c>
      <x:c r="B312" s="50" t="str">
        <x:v>Shire PLC</x:v>
      </x:c>
      <x:c r="C312" s="50" t="str">
        <x:v>Yes</x:v>
      </x:c>
      <x:c r="D312" s="50" t="str">
        <x:v>Applicant/owner alias matched</x:v>
      </x:c>
      <x:c r="E312" s="108" t="n">
        <x:v>46</x:v>
      </x:c>
      <x:c r="F312" s="50" t="str">
        <x:v>025-292-970-237-768</x:v>
      </x:c>
      <x:c r="G312" s="113" t="n">
        <x:v>41957</x:v>
      </x:c>
      <x:c r="H312" s="108" t="n">
        <x:v>2014</x:v>
      </x:c>
      <x:c r="I312" s="50" t="str">
        <x:v>US</x:v>
      </x:c>
      <x:c r="J312" s="50" t="str">
        <x:v>B2</x:v>
      </x:c>
      <x:c r="K312" s="50" t="str">
        <x:v>US 10578624 B2</x:v>
      </x:c>
      <x:c r="L312" s="50" t="str">
        <x:v>SHIRE HUMAN GENETIC THERAPIES</x:v>
      </x:c>
      <x:c r="M312" s="50" t="str">
        <x:v>SHIRE HUMAN GENETIC THERAPIES INC (2016-03-14);;TAKEDA PHARMACEUTICAL COMPANY LIMITED (2021-02-26)</x:v>
      </x:c>
      <x:c r="N312" s="50" t="str">
        <x:v>Determination of glycosaminoglycan levels by mass spectrometry</x:v>
      </x:c>
      <x:c r="O312" s="108" t="n">
        <x:v>0</x:v>
      </x:c>
      <x:c r="P312" s="108" t="n">
        <x:v>16</x:v>
      </x:c>
      <x:c r="Q312" s="50" t="str">
        <x:v>G01N33/6893;;C12Q1/34;;G01N2400/40;;G01N2800/042;;G01N2800/52;;C12Q1/34;;G01N33/6848;;G01N33/6893;;G01N2400/40;;G01N2560/00;;G01N2800/042;;G01N2800/52;;C12Q1/34;;G01N33/6893;;G01N2400/40;;G01N2800/042;;G01N2800/52;;G01N33/6848;;C12Q1/34;;G01N33/6893;;G01N2400/40;;G01N2560/00;;G01N2800/042;;G01N2800/52</x:v>
      </x:c>
      <x:c r="R312" s="50" t="str">
        <x:v>G01N33/68;;C12Q1/34;;G01N33/48</x:v>
      </x:c>
      <x:c r="S312" s="50" t="str">
        <x:v>ACTIVE</x:v>
      </x:c>
      <x:c r="T312" s="50" t="str">
        <x:v>https://lens.org/025-292-970-237-768</x:v>
      </x:c>
      <x:c r="U312" s="50" t="str">
        <x:v>160-900-628-523-903;;069-059-524-557-900;;167-309-207-283-936;;160-081-085-624-516;;076-608-627-311-842;;025-292-970-237-768;;151-833-204-838-908;;099-322-951-878-614;;000-560-943-881-495;;106-102-891-919-599;;007-925-182-102-39X;;043-298-846-973-573;;083-447-774-001-827;;169-803-779-535-744;;131-973-544-220-492;;008-890-580-380-482</x:v>
      </x:c>
    </x:row>
    <x:row r="313">
      <x:c r="A313" s="50" t="str">
        <x:v>shire(1).csv</x:v>
      </x:c>
      <x:c r="B313" s="50" t="str">
        <x:v>Shire PLC</x:v>
      </x:c>
      <x:c r="C313" s="50" t="str">
        <x:v>Yes</x:v>
      </x:c>
      <x:c r="D313" s="50" t="str">
        <x:v>Applicant/owner alias matched</x:v>
      </x:c>
      <x:c r="E313" s="108" t="n">
        <x:v>47</x:v>
      </x:c>
      <x:c r="F313" s="50" t="str">
        <x:v>114-098-714-755-934</x:v>
      </x:c>
      <x:c r="G313" s="113" t="n">
        <x:v>41936</x:v>
      </x:c>
      <x:c r="H313" s="108" t="n">
        <x:v>2014</x:v>
      </x:c>
      <x:c r="I313" s="50" t="str">
        <x:v>US</x:v>
      </x:c>
      <x:c r="J313" s="50" t="str">
        <x:v>B2</x:v>
      </x:c>
      <x:c r="K313" s="50" t="str">
        <x:v>US 10556015 B2</x:v>
      </x:c>
      <x:c r="L313" s="50" t="str">
        <x:v>SHIRE HUMAN GENETIC THERAPIES;;CRITEO S A</x:v>
      </x:c>
      <x:c r="M313" s="50" t="str">
        <x:v>SHIRE HUMAN GENETIC THERAPIES INC (2016-01-20);;TAKEDA PHARMACEUTICAL COMPANY LIMITED (2021-02-26)</x:v>
      </x:c>
      <x:c r="N313" s="50" t="str">
        <x:v>Lysosomal targeting of enzymes, and uses thereof</x:v>
      </x:c>
      <x:c r="O313" s="108" t="n">
        <x:v>7</x:v>
      </x:c>
      <x:c r="P313" s="108" t="n">
        <x:v>5</x:v>
      </x:c>
      <x:c r="Q313" s="50" t="str">
        <x:v>A61K47/65;;A61K47/64;;C07K2319/06;;C07K2319/50;;C12N9/2402;;C12N9/6454;;C12N9/96;;C12N15/62;;C12Y302/0102;;C12Y302/0105;;A61K47/65;;A61K47/64;;C07K2319/06;;C07K2319/50;;C12N9/2402;;C12N9/6454;;C12N9/96;;C12N15/62;;C12Y302/0102;;C12Y302/0105</x:v>
      </x:c>
      <x:c r="R313" s="50" t="str">
        <x:v>A61K47/65;;A61K47/64;;C12N9/24;;C12N9/64;;C12N9/96;;C12N15/62</x:v>
      </x:c>
      <x:c r="S313" s="50" t="str">
        <x:v>ACTIVE</x:v>
      </x:c>
      <x:c r="T313" s="50" t="str">
        <x:v>https://lens.org/114-098-714-755-934</x:v>
      </x:c>
      <x:c r="U313" s="50" t="str">
        <x:v>128-016-529-557-633;;114-098-714-755-934;;097-232-860-744-547;;126-106-494-041-616;;189-199-320-465-081</x:v>
      </x:c>
    </x:row>
    <x:row r="314">
      <x:c r="A314" s="50" t="str">
        <x:v>shire(1).csv</x:v>
      </x:c>
      <x:c r="B314" s="50" t="str">
        <x:v>Shire PLC</x:v>
      </x:c>
      <x:c r="C314" s="50" t="str">
        <x:v>Yes</x:v>
      </x:c>
      <x:c r="D314" s="50" t="str">
        <x:v>Applicant/owner alias matched</x:v>
      </x:c>
      <x:c r="E314" s="108" t="n">
        <x:v>48</x:v>
      </x:c>
      <x:c r="F314" s="50" t="str">
        <x:v>042-157-468-285-857</x:v>
      </x:c>
      <x:c r="G314" s="113" t="n">
        <x:v>40732</x:v>
      </x:c>
      <x:c r="H314" s="108" t="n">
        <x:v>2011</x:v>
      </x:c>
      <x:c r="I314" s="50" t="str">
        <x:v>US</x:v>
      </x:c>
      <x:c r="J314" s="50" t="str">
        <x:v>A1</x:v>
      </x:c>
      <x:c r="K314" s="50" t="str">
        <x:v>US 2020/0040317 A1</x:v>
      </x:c>
      <x:c r="L314" s="50" t="str">
        <x:v>SHIRE HUMAN GENETIC THERAPIES</x:v>
      </x:c>
      <x:c r="M314" s="50" t="str">
        <x:v>SHIRE HUMAN GENETIC THERAPIES INC (2014-02-20);;TAKEDA PHARMACEUTICAL COMPANY LIMITED (2021-02-26)</x:v>
      </x:c>
      <x:c r="N314" s="50" t="str">
        <x:v>METHODS FOR PURIFICATION OF ARYLSULFATASE A</x:v>
      </x:c>
      <x:c r="O314" s="108" t="n">
        <x:v>1</x:v>
      </x:c>
      <x:c r="P314" s="108" t="n">
        <x:v>8</x:v>
      </x:c>
      <x:c r="Q314" s="50" t="str">
        <x:v>C12N9/16;;C12Y301/06008;;C12N9/16;;C12Y301/06008</x:v>
      </x:c>
      <x:c r="R314" s="50" t="str">
        <x:v>C12N9/16</x:v>
      </x:c>
      <x:c r="S314" s="50" t="str">
        <x:v>DISCONTINUED</x:v>
      </x:c>
      <x:c r="T314" s="50" t="str">
        <x:v>https://lens.org/042-157-468-285-857</x:v>
      </x:c>
      <x:c r="U314" s="50" t="str">
        <x:v>096-160-437-875-009;;192-437-063-792-928;;073-320-836-719-252;;078-212-392-371-489;;042-157-468-285-857;;049-893-219-763-248;;099-215-341-092-485;;148-982-636-886-031</x:v>
      </x:c>
    </x:row>
    <x:row r="315">
      <x:c r="A315" s="50" t="str">
        <x:v>shire(1).csv</x:v>
      </x:c>
      <x:c r="B315" s="50" t="str">
        <x:v>Shire PLC</x:v>
      </x:c>
      <x:c r="C315" s="50" t="str">
        <x:v>Yes</x:v>
      </x:c>
      <x:c r="D315" s="50" t="str">
        <x:v>Applicant/owner alias matched</x:v>
      </x:c>
      <x:c r="E315" s="108" t="n">
        <x:v>49</x:v>
      </x:c>
      <x:c r="F315" s="50" t="str">
        <x:v>051-866-065-659-170</x:v>
      </x:c>
      <x:c r="G315" s="113" t="n">
        <x:v>42767</x:v>
      </x:c>
      <x:c r="H315" s="108" t="n">
        <x:v>2017</x:v>
      </x:c>
      <x:c r="I315" s="50" t="str">
        <x:v>US</x:v>
      </x:c>
      <x:c r="J315" s="50" t="str">
        <x:v>A1</x:v>
      </x:c>
      <x:c r="K315" s="50" t="str">
        <x:v>US 2019/0365317 A1</x:v>
      </x:c>
      <x:c r="L315" s="50" t="str">
        <x:v>SHIRE HUMAN GENETIC THERAPIES</x:v>
      </x:c>
      <x:c r="M315" s="50" t="str">
        <x:v>SHIRE HUMAN GENETIC THERAPIES INC (2020-12-02);;TAKEDA PHARMACEUTICAL COMPANY LIMITED (2021-02-26)</x:v>
      </x:c>
      <x:c r="N315" s="50" t="str">
        <x:v>PHYSIOLOGICAL SENSING AND THERAPEUTIC ADMINISTRATION SYSTEM AND METHOD</x:v>
      </x:c>
      <x:c r="O315" s="108" t="n">
        <x:v>4</x:v>
      </x:c>
      <x:c r="P315" s="108" t="n">
        <x:v>11</x:v>
      </x:c>
      <x:c r="Q315" s="50" t="str">
        <x:v>A61B5/4839;;A61B5/0022;;A61B5/0205;;A61B5/1118;;A61B5/14546;;A61B5/7275;;G16H20/10;;G16H40/63;;G16H40/67;;G16H50/70;;G16H70/40;;A61B5/4839;;A61B5/0022;;A61B5/14532;;A61B5/6824;;A61M5/1723;;G16H20/10;;G16H40/63;;G16H50/70</x:v>
      </x:c>
      <x:c r="R315" s="50" t="str">
        <x:v>A61B5/00;;G16H20/10</x:v>
      </x:c>
      <x:c r="S315" s="50" t="str">
        <x:v>DISCONTINUED</x:v>
      </x:c>
      <x:c r="T315" s="50" t="str">
        <x:v>https://lens.org/051-866-065-659-170</x:v>
      </x:c>
      <x:c r="U315" s="50" t="str">
        <x:v>156-726-011-563-74X;;086-249-167-431-675;;093-846-888-019-735;;052-181-716-686-581;;068-196-840-840-550;;185-770-397-045-08X;;183-301-786-646-386;;021-137-705-022-752;;103-207-525-370-542;;035-065-002-130-878;;051-866-065-659-170</x:v>
      </x:c>
    </x:row>
    <x:row r="316">
      <x:c r="A316" s="50" t="str">
        <x:v>shire(1).csv</x:v>
      </x:c>
      <x:c r="B316" s="50" t="str">
        <x:v>Shire PLC</x:v>
      </x:c>
      <x:c r="C316" s="50" t="str">
        <x:v>Yes</x:v>
      </x:c>
      <x:c r="D316" s="50" t="str">
        <x:v>Applicant/owner alias matched</x:v>
      </x:c>
      <x:c r="E316" s="108" t="n">
        <x:v>50</x:v>
      </x:c>
      <x:c r="F316" s="50" t="str">
        <x:v>151-124-578-456-144</x:v>
      </x:c>
      <x:c r="G316" s="113" t="n">
        <x:v>42747</x:v>
      </x:c>
      <x:c r="H316" s="108" t="n">
        <x:v>2017</x:v>
      </x:c>
      <x:c r="I316" s="50" t="str">
        <x:v>US</x:v>
      </x:c>
      <x:c r="J316" s="50" t="str">
        <x:v>A1</x:v>
      </x:c>
      <x:c r="K316" s="50" t="str">
        <x:v>US 2019/0350593 A1</x:v>
      </x:c>
      <x:c r="L316" s="50" t="str">
        <x:v>SHIRE HUMAN GENETIC THERAPIES</x:v>
      </x:c>
      <x:c r="M316" s="50" t="str">
        <x:v>SHIRE HUMAN GENETIC THERAPIES INC (2018-11-14);;TAKEDA PHARMACEUTICAL COMPANY LIMITED (2021-02-26)</x:v>
      </x:c>
      <x:c r="N316" s="50" t="str">
        <x:v>SMART TOURNIQUET</x:v>
      </x:c>
      <x:c r="O316" s="108" t="n">
        <x:v>3</x:v>
      </x:c>
      <x:c r="P316" s="108" t="n">
        <x:v>15</x:v>
      </x:c>
      <x:c r="Q316" s="50" t="str">
        <x:v>A61B17/1327;;A61B17/1322;;A61B34/25;;A61B2017/00026;;A61B2017/00115;;A61B2017/00199;;A61B2017/00221;;A61B2090/0803;;A61M5/31568;;A61M5/425;;A61M2205/52;;G16H20/17;;G16H40/63;;A61B17/1322;;A61B17/1327;;A61B2017/00026;;A61B2017/00115;;A61B2017/00199;;A61B2017/00221;;A61B2090/0803;;G16H20/17;;G16H40/63;;A61B17/1322;;A61B34/25;;A61B2017/00026;;A61B2017/00199;;A61B2017/00221;;A61M5/31568;;A61M5/425;;A61M2205/52</x:v>
      </x:c>
      <x:c r="R316" s="50" t="str">
        <x:v>A61B17/132;;A61B34/00;;A61M5/315;;A61M5/42</x:v>
      </x:c>
      <x:c r="S316" s="50" t="str">
        <x:v>ACTIVE</x:v>
      </x:c>
      <x:c r="T316" s="50" t="str">
        <x:v>https://lens.org/151-124-578-456-144</x:v>
      </x:c>
      <x:c r="U316" s="50" t="str">
        <x:v>094-710-635-381-748;;016-436-251-232-008;;048-732-634-712-014;;185-237-043-538-463;;043-789-093-280-110;;147-027-544-753-125;;145-506-941-814-185;;151-124-578-456-144;;024-891-620-969-000;;154-736-383-960-240;;157-793-073-979-43X;;087-385-087-772-616;;025-442-599-624-544;;184-561-258-835-236;;048-625-286-396-583</x:v>
      </x:c>
    </x:row>
    <x:row r="317">
      <x:c r="A317" s="50" t="str">
        <x:v>shire(1).csv</x:v>
      </x:c>
      <x:c r="B317" s="50" t="str">
        <x:v>Shire PLC</x:v>
      </x:c>
      <x:c r="C317" s="50" t="str">
        <x:v>Yes</x:v>
      </x:c>
      <x:c r="D317" s="50" t="str">
        <x:v>Applicant/owner alias matched</x:v>
      </x:c>
      <x:c r="E317" s="108" t="n">
        <x:v>51</x:v>
      </x:c>
      <x:c r="F317" s="50" t="str">
        <x:v>091-020-060-999-899</x:v>
      </x:c>
      <x:c r="G317" s="113" t="n">
        <x:v>41283</x:v>
      </x:c>
      <x:c r="H317" s="108" t="n">
        <x:v>2013</x:v>
      </x:c>
      <x:c r="I317" s="50" t="str">
        <x:v>EP</x:v>
      </x:c>
      <x:c r="J317" s="50" t="str">
        <x:v>B1</x:v>
      </x:c>
      <x:c r="K317" s="50" t="str">
        <x:v>EP 2943568 B1</x:v>
      </x:c>
      <x:c r="L317" s="50" t="str">
        <x:v>SHIRE HUMAN GENETIC THERAPIES</x:v>
      </x:c>
      <x:c r="M317" s="50" t="str">
        <x:v>TAKEDA PHARMACEUTICAL COMPANY LIMITED, OSAKA-S, JP (2021-08-13);;SHIRE HUMAN GENETIC THERAPIES, INC. (2016-11-23);;TAKEDA PHARMACEUTICAL COMPANY LIMITED (2021-08-03)</x:v>
      </x:c>
      <x:c r="N317" s="50" t="str">
        <x:v>METHODS FOR PURIFICATION OF ARYLSULFATASE A</x:v>
      </x:c>
      <x:c r="O317" s="108" t="n">
        <x:v>2</x:v>
      </x:c>
      <x:c r="P317" s="108" t="n">
        <x:v>39</x:v>
      </x:c>
      <x:c r="Q317" s="50" t="str">
        <x:v>C12N9/16;;A61P25/00;;A61P25/28;;C12M47/12;;C12Y301/06001;;C12N9/16;;A61K38/465;;C12M47/12;;C12Y301/06001;;C12Y301/06008</x:v>
      </x:c>
      <x:c r="R317" s="50" t="str">
        <x:v>C12N9/16</x:v>
      </x:c>
      <x:c r="S317" s="50" t="str">
        <x:v>ACTIVE</x:v>
      </x:c>
      <x:c r="T317" s="50" t="str">
        <x:v>https://lens.org/091-020-060-999-899</x:v>
      </x:c>
      <x:c r="U317" s="50" t="str">
        <x:v>148-035-684-831-144;;166-521-765-984-907;;163-349-084-611-506;;105-241-545-977-183;;103-206-707-839-992;;096-565-713-030-295;;091-020-060-999-899;;125-951-926-383-962;;109-697-247-579-831;;170-578-017-050-916;;122-335-288-510-446;;146-743-425-344-610;;028-198-125-378-596;;103-129-671-495-748;;188-759-511-210-82X;;087-934-300-876-887;;041-113-851-901-754;;148-071-423-843-110;;141-433-344-905-37X;;170-606-364-710-224;;128-384-783-249-23X;;123-849-091-704-970;;104-415-020-784-97X;;173-183-002-334-521;;034-506-989-819-001;;187-137-674-907-514;;188-300-090-829-296;;119-566-099-545-375;;060-408-979-194-371;;050-671-746-229-516;;173-375-332-813-281;;029-097-435-488-524;;063-122-407-991-514;;101-184-236-514-923;;017-792-543-082-360;;093-848-435-024-215;;002-920-851-671-262;;149-318-384-897-260;;158-937-359-954-971</x:v>
      </x:c>
    </x:row>
    <x:row r="318">
      <x:c r="A318" s="50" t="str">
        <x:v>shire(1).csv</x:v>
      </x:c>
      <x:c r="B318" s="50" t="str">
        <x:v>Shire PLC</x:v>
      </x:c>
      <x:c r="C318" s="50" t="str">
        <x:v>Yes</x:v>
      </x:c>
      <x:c r="D318" s="50" t="str">
        <x:v>Applicant/owner alias matched</x:v>
      </x:c>
      <x:c r="E318" s="108" t="n">
        <x:v>52</x:v>
      </x:c>
      <x:c r="F318" s="50" t="str">
        <x:v>190-428-030-467-195</x:v>
      </x:c>
      <x:c r="G318" s="113" t="n">
        <x:v>40857</x:v>
      </x:c>
      <x:c r="H318" s="108" t="n">
        <x:v>2011</x:v>
      </x:c>
      <x:c r="I318" s="50" t="str">
        <x:v>US</x:v>
      </x:c>
      <x:c r="J318" s="50" t="str">
        <x:v>B2</x:v>
      </x:c>
      <x:c r="K318" s="50" t="str">
        <x:v>US 10415039 B2</x:v>
      </x:c>
      <x:c r="L318" s="50" t="str">
        <x:v>SHIRE HUMAN GENETIC THERAPIES;;UNIV OF KENTUCKY</x:v>
      </x:c>
      <x:c r="M318" s="50" t="str">
        <x:v>UNIVERSITY OF KENTUCKY (2013-03-19);;SHIRE HUMAN GENETIC THERAPIES INC (2014-07-14);;TAKEDA PHARMACEUTICAL COMPANY LIMITED (2021-02-26)</x:v>
      </x:c>
      <x:c r="N318" s="50" t="str">
        <x:v>Antisense oligonucleotide modulators of serotonin receptor 2C and uses thereof</x:v>
      </x:c>
      <x:c r="O318" s="108" t="n">
        <x:v>0</x:v>
      </x:c>
      <x:c r="P318" s="108" t="n">
        <x:v>8</x:v>
      </x:c>
      <x:c r="Q318" s="50" t="str">
        <x:v>C12N15/1138;;C12N2310/11;;C12N2310/315;;C12N2310/321;;C12N2310/322;;C12N2310/3231;;C12N2310/3521;;C12N2320/33;;C12N15/1138;;C12N2310/11;;C12N2310/315;;C12N2310/321;;C12N2310/322;;C12N2310/3231;;C12N2310/3521;;C12N2320/33</x:v>
      </x:c>
      <x:c r="R318" s="50" t="str">
        <x:v>C12N15/11;;C12N15/113</x:v>
      </x:c>
      <x:c r="S318" s="50" t="str">
        <x:v>ACTIVE</x:v>
      </x:c>
      <x:c r="T318" s="50" t="str">
        <x:v>https://lens.org/190-428-030-467-195</x:v>
      </x:c>
      <x:c r="U318" s="50" t="str">
        <x:v>138-849-277-038-907;;172-050-411-290-86X;;052-173-093-152-398;;188-522-971-537-174;;078-236-436-140-33X;;185-825-621-520-371;;172-928-705-969-360;;190-428-030-467-195</x:v>
      </x:c>
    </x:row>
    <x:row r="319">
      <x:c r="A319" s="50" t="str">
        <x:v>shire(1).csv</x:v>
      </x:c>
      <x:c r="B319" s="50" t="str">
        <x:v>Shire PLC</x:v>
      </x:c>
      <x:c r="C319" s="50" t="str">
        <x:v>Yes</x:v>
      </x:c>
      <x:c r="D319" s="50" t="str">
        <x:v>Applicant/owner alias matched</x:v>
      </x:c>
      <x:c r="E319" s="108" t="n">
        <x:v>53</x:v>
      </x:c>
      <x:c r="F319" s="50" t="str">
        <x:v>143-278-790-125-344</x:v>
      </x:c>
      <x:c r="G319" s="113" t="n">
        <x:v>40998</x:v>
      </x:c>
      <x:c r="H319" s="108" t="n">
        <x:v>2012</x:v>
      </x:c>
      <x:c r="I319" s="50" t="str">
        <x:v>EP</x:v>
      </x:c>
      <x:c r="J319" s="50" t="str">
        <x:v>B1</x:v>
      </x:c>
      <x:c r="K319" s="50" t="str">
        <x:v>EP 2830642 B1</x:v>
      </x:c>
      <x:c r="L319" s="50" t="str">
        <x:v>SHIRE HUMAN GENETIC THERAPIES</x:v>
      </x:c>
      <x:c r="M319" s="50" t="str">
        <x:v>SHIRE HUMAN GENETIC THERAPIES, INC. (2016-11-23)</x:v>
      </x:c>
      <x:c r="N319" s="50" t="str">
        <x:v>SUBCUTANEOUS ADMINISTRATION OF IDURONATE- 2-SULFATASE</x:v>
      </x:c>
      <x:c r="O319" s="108" t="n">
        <x:v>0</x:v>
      </x:c>
      <x:c r="P319" s="108" t="n">
        <x:v>12</x:v>
      </x:c>
      <x:c r="Q319" s="50" t="str">
        <x:v>A61K38/465;;A61K38/46;;A61P25/00;;C12Y301/06013;;A61K38/465;;A61K9/0019;;A61K38/46;;C12Y301/06013</x:v>
      </x:c>
      <x:c r="R319" s="50" t="str">
        <x:v>A61K38/00;;A61K38/43;;A61P25/00</x:v>
      </x:c>
      <x:c r="S319" s="50" t="str">
        <x:v>ACTIVE</x:v>
      </x:c>
      <x:c r="T319" s="50" t="str">
        <x:v>https://lens.org/143-278-790-125-344</x:v>
      </x:c>
      <x:c r="U319" s="50" t="str">
        <x:v>036-995-789-993-323;;142-335-204-112-666;;120-778-484-777-471;;143-278-790-125-344;;083-653-649-964-736;;135-269-526-645-805;;062-099-582-217-033;;170-238-758-419-425;;172-336-341-937-958;;114-766-570-713-823;;161-966-909-024-711;;049-478-117-941-21X</x:v>
      </x:c>
    </x:row>
    <x:row r="320">
      <x:c r="A320" s="50" t="str">
        <x:v>shire(1).csv</x:v>
      </x:c>
      <x:c r="B320" s="50" t="str">
        <x:v>Shire PLC</x:v>
      </x:c>
      <x:c r="C320" s="50" t="str">
        <x:v>Yes</x:v>
      </x:c>
      <x:c r="D320" s="50" t="str">
        <x:v>Applicant/owner alias matched</x:v>
      </x:c>
      <x:c r="E320" s="108" t="n">
        <x:v>54</x:v>
      </x:c>
      <x:c r="F320" s="50" t="str">
        <x:v>175-884-316-842-03X</x:v>
      </x:c>
      <x:c r="G320" s="113" t="n">
        <x:v>43140</x:v>
      </x:c>
      <x:c r="H320" s="108" t="n">
        <x:v>2018</x:v>
      </x:c>
      <x:c r="I320" s="50" t="str">
        <x:v>US</x:v>
      </x:c>
      <x:c r="J320" s="50" t="str">
        <x:v>A1</x:v>
      </x:c>
      <x:c r="K320" s="50" t="str">
        <x:v>US 2019/0250070 A1</x:v>
      </x:c>
      <x:c r="L320" s="50" t="str">
        <x:v>SHIRE HUMAN GENETIC THERAPIES</x:v>
      </x:c>
      <x:c r="M320" s="50" t="str">
        <x:v>SHIRE HUMAN GENETIC THERAPIES INC (2018-05-03);;TAKEDA PHARMACEUTICAL COMPANY LIMITED (2021-02-26)</x:v>
      </x:c>
      <x:c r="N320" s="50" t="str">
        <x:v>SYRINGE SCREENING DEVICE</x:v>
      </x:c>
      <x:c r="O320" s="108" t="n">
        <x:v>5</x:v>
      </x:c>
      <x:c r="P320" s="108" t="n">
        <x:v>6</x:v>
      </x:c>
      <x:c r="Q320" s="50" t="str">
        <x:v>A61M5/20;;A61M5/281;;A61M2205/583;;G01M99/00;;G01M99/00;;A61M5/281;;A61M2209/02</x:v>
      </x:c>
      <x:c r="R320" s="50" t="str">
        <x:v>G01M99/00;;A61M5/28</x:v>
      </x:c>
      <x:c r="S320" s="50" t="str">
        <x:v>ACTIVE</x:v>
      </x:c>
      <x:c r="T320" s="50" t="str">
        <x:v>https://lens.org/175-884-316-842-03X</x:v>
      </x:c>
      <x:c r="U320" s="50" t="str">
        <x:v>131-848-692-633-747;;082-840-127-874-984;;002-376-526-814-825;;169-709-629-135-891;;128-192-959-823-308;;175-884-316-842-03X</x:v>
      </x:c>
    </x:row>
    <x:row r="321">
      <x:c r="A321" s="50" t="str">
        <x:v>shire(1).csv</x:v>
      </x:c>
      <x:c r="B321" s="50" t="str">
        <x:v>Shire PLC</x:v>
      </x:c>
      <x:c r="C321" s="50" t="str">
        <x:v>Yes</x:v>
      </x:c>
      <x:c r="D321" s="50" t="str">
        <x:v>Applicant/owner alias matched</x:v>
      </x:c>
      <x:c r="E321" s="108" t="n">
        <x:v>55</x:v>
      </x:c>
      <x:c r="F321" s="50" t="str">
        <x:v>114-233-313-335-989</x:v>
      </x:c>
      <x:c r="G321" s="113" t="n">
        <x:v>41068</x:v>
      </x:c>
      <x:c r="H321" s="108" t="n">
        <x:v>2012</x:v>
      </x:c>
      <x:c r="I321" s="50" t="str">
        <x:v>US</x:v>
      </x:c>
      <x:c r="J321" s="50" t="str">
        <x:v>B2</x:v>
      </x:c>
      <x:c r="K321" s="50" t="str">
        <x:v>US 10245229 B2</x:v>
      </x:c>
      <x:c r="L321" s="50" t="str">
        <x:v>SHIRE HUMAN GENETIC THERAPIES;;ETHRIS GMBH;;TRANSLATE BIO INC</x:v>
      </x:c>
      <x:c r="M321" s="50" t="str">
        <x:v>SHIRE HUMAN GENETIC THERAPIES INC (2015-01-21);;ETHRIS GMBH (2013-08-19);;TRANSLATE BIO INC (2016-12-16)</x:v>
      </x:c>
      <x:c r="N321" s="50" t="str">
        <x:v>Pulmonary delivery of mRNA to non-lung target cells</x:v>
      </x:c>
      <x:c r="O321" s="108" t="n">
        <x:v>8</x:v>
      </x:c>
      <x:c r="P321" s="108" t="n">
        <x:v>30</x:v>
      </x:c>
      <x:c r="Q321" s="50" t="str">
        <x:v>C12N15/88;;A61K31/7088;;A61K48/0075;;A61K2039/53;;A61K2039/544;;A61K2039/6018;;A61P43/00;;A61K9/0073;;A61K31/7088;;A61K48/0075;;A61M15/009;;A61M16/14;;C12N15/88</x:v>
      </x:c>
      <x:c r="R321" s="50" t="str">
        <x:v>A61K9/127;;A61K9/00;;A61K31/7088;;A61K48/00;;A61M15/00;;A61M16/14;;C12N15/88</x:v>
      </x:c>
      <x:c r="S321" s="50" t="str">
        <x:v>ACTIVE</x:v>
      </x:c>
      <x:c r="T321" s="50" t="str">
        <x:v>https://lens.org/114-233-313-335-989</x:v>
      </x:c>
      <x:c r="U321" s="50" t="str">
        <x:v>114-233-313-335-989;;141-561-990-585-389;;119-117-407-057-477;;048-109-858-056-744;;025-842-210-800-988;;169-751-052-036-336;;129-089-531-467-630;;158-450-952-325-24X;;064-593-715-039-311;;173-518-790-701-629;;138-214-734-297-615;;190-231-005-595-911;;075-304-145-873-499;;068-835-338-327-960;;199-566-902-739-091;;026-886-364-999-783;;175-975-578-487-318;;062-705-828-223-36X;;163-147-797-091-664;;154-382-295-631-601;;147-428-719-303-087;;179-060-303-170-194;;035-551-146-304-64X;;079-029-429-507-724;;100-283-911-665-803;;124-941-402-652-759;;015-072-353-448-968;;171-335-660-179-25X;;046-421-357-086-383;;193-799-923-927-517</x:v>
      </x:c>
    </x:row>
    <x:row r="322">
      <x:c r="A322" s="50" t="str">
        <x:v>shire(1).csv</x:v>
      </x:c>
      <x:c r="B322" s="50" t="str">
        <x:v>Shire PLC</x:v>
      </x:c>
      <x:c r="C322" s="50" t="str">
        <x:v>Yes</x:v>
      </x:c>
      <x:c r="D322" s="50" t="str">
        <x:v>Applicant/owner alias matched</x:v>
      </x:c>
      <x:c r="E322" s="108" t="n">
        <x:v>56</x:v>
      </x:c>
      <x:c r="F322" s="50" t="str">
        <x:v>043-212-919-566-291</x:v>
      </x:c>
      <x:c r="G322" s="113" t="n">
        <x:v>42394</x:v>
      </x:c>
      <x:c r="H322" s="108" t="n">
        <x:v>2016</x:v>
      </x:c>
      <x:c r="I322" s="50" t="str">
        <x:v>US</x:v>
      </x:c>
      <x:c r="J322" s="50" t="str">
        <x:v>A1</x:v>
      </x:c>
      <x:c r="K322" s="50" t="str">
        <x:v>US 2019/0085095 A1</x:v>
      </x:c>
      <x:c r="L322" s="50" t="str">
        <x:v>SHIRE HUMAN GENETIC THERAPIES</x:v>
      </x:c>
      <x:c r="M322" s="50" t="str">
        <x:v>SHIRE HUMAN GENETIC THERAPIES INC (2019-05-10)</x:v>
      </x:c>
      <x:c r="N322" s="50" t="str">
        <x:v>ANTI-C5 ANTIBODIES WITH ENHANCED PH SWITCH</x:v>
      </x:c>
      <x:c r="O322" s="108" t="n">
        <x:v>10</x:v>
      </x:c>
      <x:c r="P322" s="108" t="n">
        <x:v>4</x:v>
      </x:c>
      <x:c r="Q322" s="50" t="str">
        <x:v>C07K16/18;;A61K2039/505;;A61P7/04;;C07K16/40;;C07K2317/21;;C07K2317/33;;C07K2317/52;;C07K2317/524;;C07K2317/565;;C07K2317/71;;C07K2317/72;;C07K2317/76;;C07K2317/90;;C07K2317/92;;C12N15/62;;C07K16/36;;A61K2039/505;;A61P7/04;;C07K16/18;;C07K16/40;;C07K2317/21;;C07K2317/33;;C07K2317/52;;C07K2317/524;;C07K2317/565;;C07K2317/71;;C07K2317/72;;C07K2317/76;;C07K2317/90;;C07K2317/92;;C07K2317/94;;C12N15/62</x:v>
      </x:c>
      <x:c r="R322" s="50" t="str">
        <x:v>C07K16/36;;A61P7/04;;C07K16/40;;C12N15/62</x:v>
      </x:c>
      <x:c r="S322" s="50" t="str">
        <x:v>DISCONTINUED</x:v>
      </x:c>
      <x:c r="T322" s="50" t="str">
        <x:v>https://lens.org/043-212-919-566-291</x:v>
      </x:c>
      <x:c r="U322" s="50" t="str">
        <x:v>027-693-555-973-936;;015-690-853-037-67X;;152-650-780-791-049;;043-212-919-566-291</x:v>
      </x:c>
    </x:row>
    <x:row r="323">
      <x:c r="A323" s="50" t="str">
        <x:v>shire(1).csv</x:v>
      </x:c>
      <x:c r="B323" s="50" t="str">
        <x:v>Shire PLC</x:v>
      </x:c>
      <x:c r="C323" s="50" t="str">
        <x:v>Yes</x:v>
      </x:c>
      <x:c r="D323" s="50" t="str">
        <x:v>Applicant/owner alias matched</x:v>
      </x:c>
      <x:c r="E323" s="108" t="n">
        <x:v>57</x:v>
      </x:c>
      <x:c r="F323" s="50" t="str">
        <x:v>057-836-987-976-456</x:v>
      </x:c>
      <x:c r="G323" s="113" t="n">
        <x:v>41845</x:v>
      </x:c>
      <x:c r="H323" s="108" t="n">
        <x:v>2014</x:v>
      </x:c>
      <x:c r="I323" s="50" t="str">
        <x:v>EP</x:v>
      </x:c>
      <x:c r="J323" s="50" t="str">
        <x:v>B1</x:v>
      </x:c>
      <x:c r="K323" s="50" t="str">
        <x:v>EP 3172226 B1</x:v>
      </x:c>
      <x:c r="L323" s="50" t="str">
        <x:v>SHIRE HUMAN GENETIC THERAPIES;;FOND TELETHON</x:v>
      </x:c>
      <x:c r="M323" s="50" t="str">
        <x:v>TAKEDA PHARMACEUTICAL COMPANY LIMITED, OSAKA-S, JP (2021-09-06);;SHIRE HUMAN GENETIC THERAPIES, INC. (2018-09-26);;FONDAZIONE TELETHON, IT (2021-09-06);;FONDAZIONE TELETHON (2018-09-26);;TAKEDA PHARMACEUTICAL COMPANY LIMITED (2021-10-18)</x:v>
      </x:c>
      <x:c r="N323" s="50" t="str">
        <x:v>CRYSTAL STRUCTURE OF HUMAN FOUR-PHOSPHATE ADAPTOR PROTEIN 2 GLYCOLIPID TRANSFER PROTEIN LIKE DOMAIN</x:v>
      </x:c>
      <x:c r="O323" s="108" t="n">
        <x:v>0</x:v>
      </x:c>
      <x:c r="P323" s="108" t="n">
        <x:v>13</x:v>
      </x:c>
      <x:c r="Q323" s="50" t="str">
        <x:v>C07K14/47;;C07K2319/00;;C12N9/2462;;G16B15/00;;G16B15/20;;C12N9/2462;;C07K14/47;;C07K2299/00;;C07K2319/00;;C12Y302/01017;;G16B5/00;;G16B15/00;;G16B15/20;;C12N9/2462;;C07K14/47;;C07K2299/00;;C07K2319/00;;C12Y302/01017;;G01N33/6803;;G16B5/00;;G16B15/00;;G16B15/20</x:v>
      </x:c>
      <x:c r="R323" s="50" t="str">
        <x:v>C07K14/47;;G16B15/20</x:v>
      </x:c>
      <x:c r="S323" s="50" t="str">
        <x:v>ACTIVE</x:v>
      </x:c>
      <x:c r="T323" s="50" t="str">
        <x:v>https://lens.org/057-836-987-976-456</x:v>
      </x:c>
      <x:c r="U323" s="50" t="str">
        <x:v>197-248-420-197-959;;198-143-650-390-960;;092-380-162-427-352;;004-765-874-997-850;;113-099-628-489-551;;079-356-635-149-655;;014-383-091-491-166;;148-608-360-129-135;;096-202-805-818-327;;157-096-667-715-147;;065-098-528-348-774;;077-808-064-345-346;;057-836-987-976-456</x:v>
      </x:c>
    </x:row>
    <x:row r="324">
      <x:c r="A324" s="50" t="str">
        <x:v>shire(1).csv</x:v>
      </x:c>
      <x:c r="B324" s="50" t="str">
        <x:v>Shire PLC</x:v>
      </x:c>
      <x:c r="C324" s="50" t="str">
        <x:v>Yes</x:v>
      </x:c>
      <x:c r="D324" s="50" t="str">
        <x:v>Applicant/owner alias matched</x:v>
      </x:c>
      <x:c r="E324" s="108" t="n">
        <x:v>58</x:v>
      </x:c>
      <x:c r="F324" s="50" t="str">
        <x:v>165-459-795-447-706</x:v>
      </x:c>
      <x:c r="G324" s="113" t="n">
        <x:v>41089</x:v>
      </x:c>
      <x:c r="H324" s="108" t="n">
        <x:v>2012</x:v>
      </x:c>
      <x:c r="I324" s="50" t="str">
        <x:v>EP</x:v>
      </x:c>
      <x:c r="J324" s="50" t="str">
        <x:v>B1</x:v>
      </x:c>
      <x:c r="K324" s="50" t="str">
        <x:v>EP 2874649 B1</x:v>
      </x:c>
      <x:c r="L324" s="50" t="str">
        <x:v>SHIRE HUMAN GENETIC THERAPIES</x:v>
      </x:c>
      <x:c r="M324" s="50" t="str">
        <x:v>SHIRE HUMAN GENETIC THERAPIES, INC. (2016-11-23)</x:v>
      </x:c>
      <x:c r="N324" s="50" t="str">
        <x:v>CELLS FOR PRODUCING RECOMBINANT IDURONATE-2-SULFATASE</x:v>
      </x:c>
      <x:c r="O324" s="108" t="n">
        <x:v>0</x:v>
      </x:c>
      <x:c r="P324" s="108" t="n">
        <x:v>64</x:v>
      </x:c>
      <x:c r="Q324" s="50" t="str">
        <x:v>C12N9/16;;C12N15/85;;C12N2800/107;;C12Y301/06013;;A61K38/46;;C12N9/0051;;C12N9/16;;C12N15/85;;C12N2800/107;;C12P21/06;;C12Y108/99;;C12Y301/06013;;C12N9/16;;C12Y301/06013;;C12N9/16;;A61K38/46;;C12N9/0051;;C12N15/85;;C12N2800/107;;C12P21/06;;C12Y108/99;;C12Y301/06013;;C12N15/85;;A61K38/46;;C12N9/0051;;C12N9/16;;C12P21/06;;C12Y108/99;;C12Y301/06013;;C12N9/16;;C12Y301/06013</x:v>
      </x:c>
      <x:c r="R324" s="50" t="str">
        <x:v>A61K38/46;;C07K1/00;;C12P21/06</x:v>
      </x:c>
      <x:c r="S324" s="50" t="str">
        <x:v>ACTIVE</x:v>
      </x:c>
      <x:c r="T324" s="50" t="str">
        <x:v>https://lens.org/165-459-795-447-706</x:v>
      </x:c>
      <x:c r="U324" s="50" t="str">
        <x:v>075-232-397-652-510;;090-396-110-109-444;;119-975-160-047-744;;038-602-811-592-722;;158-781-343-325-507;;077-323-489-322-283;;076-869-802-397-950;;152-454-643-266-194;;185-589-806-123-119;;195-660-336-785-258;;061-822-609-597-157;;100-002-612-920-436;;056-237-645-439-30X;;190-864-087-257-739;;107-752-425-297-615;;003-239-877-078-837;;154-591-518-361-786;;089-841-167-488-964;;078-796-195-727-265;;024-447-891-481-428;;196-669-103-844-832;;020-930-273-278-566;;045-245-331-282-814;;058-783-475-841-582;;156-041-557-374-922;;148-762-966-045-599;;169-530-293-359-444;;050-778-099-540-729;;013-371-546-944-199;;073-132-006-676-152;;051-488-800-840-182;;163-237-878-972-868;;102-697-750-123-706;;115-879-180-223-607;;143-667-147-911-468;;055-382-540-995-97X;;082-286-561-971-175;;043-880-228-915-29X;;012-629-681-750-409;;169-182-036-600-382;;134-563-287-009-502;;076-909-172-229-031;;111-519-275-875-777;;065-440-189-912-705;;041-733-674-585-355;;148-287-773-764-167;;123-709-513-944-559;;154-069-466-114-078;;165-459-795-447-706;;056-668-808-606-913;;117-672-204-154-63X;;139-180-186-448-93X;;044-902-631-110-257;;079-268-781-253-469;;051-249-624-065-78X;;166-295-531-353-413;;181-869-343-516-864;;174-254-471-206-129;;038-015-855-122-494;;120-698-473-307-693;;162-042-539-843-379;;186-068-870-830-937;;183-810-847-784-850;;195-294-936-359-925</x:v>
      </x:c>
    </x:row>
    <x:row r="325">
      <x:c r="A325" s="50" t="str">
        <x:v>shire(1).csv</x:v>
      </x:c>
      <x:c r="B325" s="50" t="str">
        <x:v>Shire PLC</x:v>
      </x:c>
      <x:c r="C325" s="50" t="str">
        <x:v>Yes</x:v>
      </x:c>
      <x:c r="D325" s="50" t="str">
        <x:v>Applicant/owner alias matched</x:v>
      </x:c>
      <x:c r="E325" s="108" t="n">
        <x:v>59</x:v>
      </x:c>
      <x:c r="F325" s="50" t="str">
        <x:v>178-511-896-664-459</x:v>
      </x:c>
      <x:c r="G325" s="113" t="n">
        <x:v>42867</x:v>
      </x:c>
      <x:c r="H325" s="108" t="n">
        <x:v>2017</x:v>
      </x:c>
      <x:c r="I325" s="50" t="str">
        <x:v>US</x:v>
      </x:c>
      <x:c r="J325" s="50" t="str">
        <x:v>A1</x:v>
      </x:c>
      <x:c r="K325" s="50" t="str">
        <x:v>US 2018/0362604 A1</x:v>
      </x:c>
      <x:c r="L325" s="50" t="str">
        <x:v>SHIRE HUMAN GENETIC THERAPIES</x:v>
      </x:c>
      <x:c r="M325" s="50" t="str">
        <x:v>SHIRE HUMAN GENETIC THERAPIES INC (2018-08-07);;TAKEDA PHARMACEUTICAL COMPANY LIMITED (2021-02-26)</x:v>
      </x:c>
      <x:c r="N325" s="50" t="str">
        <x:v>Recombinant Follistatin-FC Fusion Proteins and Use in Treating Duchenne Muscular Dystrophy</x:v>
      </x:c>
      <x:c r="O325" s="108" t="n">
        <x:v>0</x:v>
      </x:c>
      <x:c r="P325" s="108" t="n">
        <x:v>8</x:v>
      </x:c>
      <x:c r="Q325" s="50" t="str">
        <x:v>C07K14/4708;;A61K9/0019;;A61K38/1709;;A61K45/06;;A61P21/00;;C07K14/4703;;C07K2319/30;;C07K19/00;;A61K9/0019;;A61K38/1709;;A61K45/06;;A61P21/00;;C07K14/4703;;C07K14/4708;;C07K2319/30</x:v>
      </x:c>
      <x:c r="R325" s="50" t="str">
        <x:v>C07K14/47;;A61P21/00</x:v>
      </x:c>
      <x:c r="S325" s="50" t="str">
        <x:v>DISCONTINUED</x:v>
      </x:c>
      <x:c r="T325" s="50" t="str">
        <x:v>https://lens.org/178-511-896-664-459</x:v>
      </x:c>
      <x:c r="U325" s="50" t="str">
        <x:v>110-731-289-946-195;;091-176-396-206-478;;054-597-165-240-859;;186-677-886-454-36X;;031-062-082-998-60X;;163-798-169-675-801;;178-511-896-664-459;;107-261-949-478-39X</x:v>
      </x:c>
    </x:row>
    <x:row r="326">
      <x:c r="A326" s="50" t="str">
        <x:v>shire(1).csv</x:v>
      </x:c>
      <x:c r="B326" s="50" t="str">
        <x:v>Shire PLC</x:v>
      </x:c>
      <x:c r="C326" s="50" t="str">
        <x:v>Yes</x:v>
      </x:c>
      <x:c r="D326" s="50" t="str">
        <x:v>Applicant/owner alias matched</x:v>
      </x:c>
      <x:c r="E326" s="108" t="n">
        <x:v>60</x:v>
      </x:c>
      <x:c r="F326" s="50" t="str">
        <x:v>168-186-077-884-344</x:v>
      </x:c>
      <x:c r="G326" s="113" t="n">
        <x:v>40970</x:v>
      </x:c>
      <x:c r="H326" s="108" t="n">
        <x:v>2012</x:v>
      </x:c>
      <x:c r="I326" s="50" t="str">
        <x:v>EP</x:v>
      </x:c>
      <x:c r="J326" s="50" t="str">
        <x:v>B1</x:v>
      </x:c>
      <x:c r="K326" s="50" t="str">
        <x:v>EP 2863941 B1</x:v>
      </x:c>
      <x:c r="L326" s="50" t="str">
        <x:v>SHIRE HUMAN GENETIC THERAPIES</x:v>
      </x:c>
      <x:c r="M326" s="50" t="str">
        <x:v>TAKEDA PHARMACEUTICAL COMPANY LIMITED, OSAKA-S, JP (2021-08-13);;SHIRE HUMAN GENETIC THERAPIES, INC. (2016-11-23)</x:v>
      </x:c>
      <x:c r="N326" s="50" t="str">
        <x:v>VELAGLUCERASE FOR TREATING TYPE III GAUCHER DISEASE</x:v>
      </x:c>
      <x:c r="O326" s="108" t="n">
        <x:v>0</x:v>
      </x:c>
      <x:c r="P326" s="108" t="n">
        <x:v>24</x:v>
      </x:c>
      <x:c r="Q326" s="50" t="str">
        <x:v>A61K38/47;;A61K9/0019;;A61P1/16;;A61P3/00;;A61P7/00;;A61P7/06;;A61P9/00;;A61P19/00;;A61P19/08;;A61P25/00;;A61P25/28;;A61P35/00;;A61P43/00;;C12Y302/01045;;G01N33/6854;;G01N2333/924;;G01N2800/044;;G01N2800/52;;A61K38/47;;A61K9/0019;;A61P25/00;;G01N33/564;;G01N33/573;;A61K38/47;;A61K9/0019;;C12Y302/01045;;G01N33/538;;G01N33/6854;;G01N2333/924;;G01N2800/044;;G01N2800/52</x:v>
      </x:c>
      <x:c r="R326" s="50" t="str">
        <x:v>A61K38/47;;A61K9/00;;A61P3/00;;A61P43/00;;G01N33/538;;G01N33/68</x:v>
      </x:c>
      <x:c r="S326" s="50" t="str">
        <x:v>ACTIVE</x:v>
      </x:c>
      <x:c r="T326" s="50" t="str">
        <x:v>https://lens.org/168-186-077-884-344</x:v>
      </x:c>
      <x:c r="U326" s="50" t="str">
        <x:v>134-382-729-875-828;;087-846-879-971-671;;184-881-247-477-587;;134-394-178-005-348;;172-557-856-147-129;;066-132-299-928-531;;170-754-162-331-175;;125-709-161-765-014;;177-345-698-683-918;;087-997-668-126-791;;013-093-374-584-256;;174-508-559-892-001;;099-318-221-378-691;;135-945-175-814-822;;028-164-772-686-952;;128-060-801-334-606;;079-769-807-783-173;;048-511-481-015-314;;023-088-293-638-255;;168-186-077-884-344;;075-312-080-691-095;;004-286-355-337-780;;161-365-279-991-307;;110-569-781-899-869</x:v>
      </x:c>
    </x:row>
    <x:row r="327">
      <x:c r="A327" s="50" t="str">
        <x:v>shire(1).csv</x:v>
      </x:c>
      <x:c r="B327" s="50" t="str">
        <x:v>Shire PLC</x:v>
      </x:c>
      <x:c r="C327" s="50" t="str">
        <x:v>Yes</x:v>
      </x:c>
      <x:c r="D327" s="50" t="str">
        <x:v>Applicant/owner alias matched</x:v>
      </x:c>
      <x:c r="E327" s="108" t="n">
        <x:v>61</x:v>
      </x:c>
      <x:c r="F327" s="50" t="str">
        <x:v>179-209-098-202-128</x:v>
      </x:c>
      <x:c r="G327" s="113" t="n">
        <x:v>42464</x:v>
      </x:c>
      <x:c r="H327" s="108" t="n">
        <x:v>2016</x:v>
      </x:c>
      <x:c r="I327" s="50" t="str">
        <x:v>US</x:v>
      </x:c>
      <x:c r="J327" s="50" t="str">
        <x:v>A1</x:v>
      </x:c>
      <x:c r="K327" s="50" t="str">
        <x:v>US 2018/0333473 A1</x:v>
      </x:c>
      <x:c r="L327" s="50" t="str">
        <x:v>SHIRE HUMAN GENETIC THERAPIES</x:v>
      </x:c>
      <x:c r="M327" s="50" t="str">
        <x:v>SHIRE HUMAN GENETIC THERAPIES INC (2017-09-06);;TAKEDA PHARMACEUTICAL COMPANY LIMITED (2021-02-26)</x:v>
      </x:c>
      <x:c r="N327" s="50" t="str">
        <x:v>Conjugated C1 Esterase Inhibitor and Uses Thereof</x:v>
      </x:c>
      <x:c r="O327" s="108" t="n">
        <x:v>0</x:v>
      </x:c>
      <x:c r="P327" s="108" t="n">
        <x:v>32</x:v>
      </x:c>
      <x:c r="Q327" s="50" t="str">
        <x:v>A61K38/14;;A61K38/55;;A61K47/183;;A61K47/60;;A61K47/61;;C07K14/00;;C07K16/24;;C07K16/28;;A61K38/55;;A61K38/14;;A61K47/60;;A61K47/61;;A61P9/00;;A61P9/10;;A61P17/00;;A61P17/02;;A61P19/00;;A61P19/08;;A61P21/04;;A61P25/00;;A61P25/02;;A61P25/16;;A61P37/02;;A61K38/55;;A61K9/08;;A61K9/19;;A61K38/14;;A61K47/183;;A61K47/60;;A61K47/61;;A61P9/00;;A61P9/10;;A61P17/00;;A61P17/02;;A61P19/00;;A61P19/08;;A61P21/04;;A61P25/00;;A61P25/02;;A61P25/16;;A61P37/02;;C07K14/00;;C07K16/24;;C07K16/28;;A61K47/60;;A61K9/08;;A61K9/19;;A61K38/14;;A61K38/55;;A61K47/61;;C07K16/24;;C07K16/28;;A61K38/55;;A61K38/14;;A61K47/183;;A61K47/60;;A61K47/61;;C07K14/00;;C07K16/24;;C07K16/28</x:v>
      </x:c>
      <x:c r="R327" s="50" t="str">
        <x:v>A61K38/55;;A61K38/14;;A61K47/18;;A61K47/60;;A61K47/61;;C07K14/00;;C07K16/24;;C07K16/28</x:v>
      </x:c>
      <x:c r="S327" s="50" t="str">
        <x:v>DISCONTINUED</x:v>
      </x:c>
      <x:c r="T327" s="50" t="str">
        <x:v>https://lens.org/179-209-098-202-128</x:v>
      </x:c>
      <x:c r="U327" s="50" t="str">
        <x:v>136-383-518-372-38X;;038-993-417-589-235;;172-581-056-889-482;;169-655-855-978-917;;001-165-881-453-220;;121-167-310-077-380;;190-694-525-930-227;;162-638-997-384-963;;106-166-245-524-472;;047-936-390-609-333;;007-268-433-496-171;;182-627-046-427-966;;136-256-940-283-743;;103-686-052-114-32X;;131-750-346-302-771;;164-206-689-106-797;;081-571-735-365-201;;135-731-740-392-439;;058-449-665-214-789;;053-761-293-977-009;;104-262-940-402-722;;082-760-462-257-81X;;147-150-145-482-560;;181-391-736-312-563;;162-417-009-673-294;;101-689-816-707-880;;144-536-925-715-698;;030-309-621-656-162;;179-209-098-202-128;;151-802-251-690-553;;180-400-956-729-067;;124-348-525-274-746</x:v>
      </x:c>
    </x:row>
    <x:row r="328">
      <x:c r="A328" s="50" t="str">
        <x:v>shire(1).csv</x:v>
      </x:c>
      <x:c r="B328" s="50" t="str">
        <x:v>Shire PLC</x:v>
      </x:c>
      <x:c r="C328" s="50" t="str">
        <x:v>Yes</x:v>
      </x:c>
      <x:c r="D328" s="50" t="str">
        <x:v>Applicant/owner alias matched</x:v>
      </x:c>
      <x:c r="E328" s="108" t="n">
        <x:v>62</x:v>
      </x:c>
      <x:c r="F328" s="50" t="str">
        <x:v>085-953-318-198-19X</x:v>
      </x:c>
      <x:c r="G328" s="113" t="n">
        <x:v>42327</x:v>
      </x:c>
      <x:c r="H328" s="108" t="n">
        <x:v>2015</x:v>
      </x:c>
      <x:c r="I328" s="50" t="str">
        <x:v>US</x:v>
      </x:c>
      <x:c r="J328" s="50" t="str">
        <x:v>A1</x:v>
      </x:c>
      <x:c r="K328" s="50" t="str">
        <x:v>US 2018/0334493 A1</x:v>
      </x:c>
      <x:c r="L328" s="50" t="str">
        <x:v>SHIRE HUMAN GENETIC THERAPIES</x:v>
      </x:c>
      <x:c r="M328" s="50" t="str">
        <x:v>SHIRE HUMAN GENETIC THERAPIES INC (2019-02-05);;TAKEDA PHARMACEUTICAL COMPANY LIMITED (2021-02-26)</x:v>
      </x:c>
      <x:c r="N328" s="50" t="str">
        <x:v>RECOMBINANT HUMAN C1 ESTERASE INHIBITOR AND USES THEREOF</x:v>
      </x:c>
      <x:c r="O328" s="108" t="n">
        <x:v>3</x:v>
      </x:c>
      <x:c r="P328" s="108" t="n">
        <x:v>17</x:v>
      </x:c>
      <x:c r="Q328" s="50" t="str">
        <x:v>C07K14/8121;;A61K38/00;;A61K38/57;;A61P7/10;;A61P9/00;;A61P9/10;;A61P17/02;;A61P21/04;;A61P25/00;;A61P25/16;;A61P27/02;;A61P37/06;;C07K14/8121;;A61K9/19;;A61K38/00;;A61K38/57;;C07K1/18;;C07K14/76;;C07K2319/30;;C07K2319/31;;C07K2319/91</x:v>
      </x:c>
      <x:c r="R328" s="50" t="str">
        <x:v>C07K14/81;;A61K9/19;;C07K1/18;;C07K14/76</x:v>
      </x:c>
      <x:c r="S328" s="50" t="str">
        <x:v>ACTIVE</x:v>
      </x:c>
      <x:c r="T328" s="50" t="str">
        <x:v>https://lens.org/085-953-318-198-19X</x:v>
      </x:c>
      <x:c r="U328" s="50" t="str">
        <x:v>022-765-479-466-438;;085-953-318-198-19X;;162-403-906-860-359;;112-034-041-659-976;;183-454-523-278-144;;162-772-886-541-265;;199-722-996-246-07X;;061-865-572-384-122;;085-726-744-869-03X;;162-694-306-450-017;;145-564-478-027-758;;181-255-443-131-762;;130-883-359-848-100;;164-070-368-828-65X;;106-260-399-037-07X;;007-152-599-575-158;;103-481-842-483-470</x:v>
      </x:c>
    </x:row>
    <x:row r="329">
      <x:c r="A329" s="50" t="str">
        <x:v>shire(1).csv</x:v>
      </x:c>
      <x:c r="B329" s="50" t="str">
        <x:v>Shire PLC</x:v>
      </x:c>
      <x:c r="C329" s="50" t="str">
        <x:v>Yes</x:v>
      </x:c>
      <x:c r="D329" s="50" t="str">
        <x:v>Applicant/owner alias matched</x:v>
      </x:c>
      <x:c r="E329" s="108" t="n">
        <x:v>63</x:v>
      </x:c>
      <x:c r="F329" s="50" t="str">
        <x:v>155-634-735-696-80X</x:v>
      </x:c>
      <x:c r="G329" s="113" t="n">
        <x:v>42767</x:v>
      </x:c>
      <x:c r="H329" s="108" t="n">
        <x:v>2017</x:v>
      </x:c>
      <x:c r="I329" s="50" t="str">
        <x:v>US</x:v>
      </x:c>
      <x:c r="J329" s="50" t="str">
        <x:v>A1</x:v>
      </x:c>
      <x:c r="K329" s="50" t="str">
        <x:v>US 2018/0215788 A1</x:v>
      </x:c>
      <x:c r="L329" s="50" t="str">
        <x:v>SHIRE HUMAN GENETIC THERAPIES</x:v>
      </x:c>
      <x:c r="M329" s="50" t="str">
        <x:v>SHIRE HUMAN GENETIC THERAPIES INC (2018-05-02);;TAKEDA PHARMACEUTICAL COMPANY LIMITED (2021-02-26)</x:v>
      </x:c>
      <x:c r="N329" s="50" t="str">
        <x:v>Compounds and Compositions for the Treatment of Ophthalmic Disorders</x:v>
      </x:c>
      <x:c r="O329" s="108" t="n">
        <x:v>0</x:v>
      </x:c>
      <x:c r="P329" s="108" t="n">
        <x:v>5</x:v>
      </x:c>
      <x:c r="Q329" s="50" t="str">
        <x:v>A61K38/08;;A61K31/215;;A61K31/216;;A61K31/5377;;A61P27/02;;A61P27/06;;C07K7/06;;A61K9/0048;;A61K31/215;;A61K31/216;;A61K31/5377;;A61K38/08;;A61P27/02;;A61P27/06</x:v>
      </x:c>
      <x:c r="R329" s="50" t="str">
        <x:v>C07K7/06;;A61K9/00;;A61K31/216;;A61K31/5377;;A61K38/08;;A61P27/02</x:v>
      </x:c>
      <x:c r="S329" s="50" t="str">
        <x:v>DISCONTINUED</x:v>
      </x:c>
      <x:c r="T329" s="50" t="str">
        <x:v>https://lens.org/155-634-735-696-80X</x:v>
      </x:c>
      <x:c r="U329" s="50" t="str">
        <x:v>041-049-744-193-445;;155-634-735-696-80X;;141-265-186-319-649;;013-152-297-854-79X;;157-906-722-684-809</x:v>
      </x:c>
    </x:row>
    <x:row r="330">
      <x:c r="A330" s="50" t="str">
        <x:v>shire(1).csv</x:v>
      </x:c>
      <x:c r="B330" s="50" t="str">
        <x:v>Shire PLC</x:v>
      </x:c>
      <x:c r="C330" s="50" t="str">
        <x:v>Yes</x:v>
      </x:c>
      <x:c r="D330" s="50" t="str">
        <x:v>Applicant/owner alias matched</x:v>
      </x:c>
      <x:c r="E330" s="108" t="n">
        <x:v>64</x:v>
      </x:c>
      <x:c r="F330" s="50" t="str">
        <x:v>174-412-010-631-545</x:v>
      </x:c>
      <x:c r="G330" s="113" t="n">
        <x:v>41346</x:v>
      </x:c>
      <x:c r="H330" s="108" t="n">
        <x:v>2013</x:v>
      </x:c>
      <x:c r="I330" s="50" t="str">
        <x:v>US</x:v>
      </x:c>
      <x:c r="J330" s="50" t="str">
        <x:v>B2</x:v>
      </x:c>
      <x:c r="K330" s="50" t="str">
        <x:v>US 10023901 B2</x:v>
      </x:c>
      <x:c r="L330" s="50" t="str">
        <x:v>SHIRE HUMAN GENETIC THERAPIES</x:v>
      </x:c>
      <x:c r="M330" s="50" t="str">
        <x:v>SHIRE HUMAN GENETIC THERAPIES INC (2014-07-18);;TAKEDA PHARMACEUTICAL COMPANY LIMITED (2022-07-11)</x:v>
      </x:c>
      <x:c r="N330" s="50" t="str">
        <x:v>Characterization of lysosomal enzymes by capillary zone electrophoresis</x:v>
      </x:c>
      <x:c r="O330" s="108" t="n">
        <x:v>0</x:v>
      </x:c>
      <x:c r="P330" s="108" t="n">
        <x:v>12</x:v>
      </x:c>
      <x:c r="Q330" s="50" t="str">
        <x:v>C12Q1/44;;A61K38/00;;A61P3/00;;C12N9/16;;C12Y301/06014;;G01N33/6803;;C12Q1/44;;A61K38/00;;C12N9/16;;C12Q3/00;;C12Y301/06014;;G01N27/44739;;G01N27/44791;;G01N33/6803</x:v>
      </x:c>
      <x:c r="R330" s="50" t="str">
        <x:v>C12N9/16;;A61K38/00;;C12Q1/44;;C12Q3/00;;G01N27/447;;G01N33/68</x:v>
      </x:c>
      <x:c r="S330" s="50" t="str">
        <x:v>ACTIVE</x:v>
      </x:c>
      <x:c r="T330" s="50" t="str">
        <x:v>https://lens.org/174-412-010-631-545</x:v>
      </x:c>
      <x:c r="U330" s="50" t="str">
        <x:v>174-412-010-631-545;;054-747-956-974-956;;173-243-405-080-257;;162-234-172-610-646;;147-417-858-732-881;;018-194-002-482-106;;056-791-474-973-628;;172-468-437-647-175;;167-771-757-973-878;;017-502-880-862-87X;;143-878-723-726-974;;120-367-443-966-149</x:v>
      </x:c>
    </x:row>
    <x:row r="331">
      <x:c r="A331" s="50" t="str">
        <x:v>shire(1).csv</x:v>
      </x:c>
      <x:c r="B331" s="50" t="str">
        <x:v>Shire PLC</x:v>
      </x:c>
      <x:c r="C331" s="50" t="str">
        <x:v>Yes</x:v>
      </x:c>
      <x:c r="D331" s="50" t="str">
        <x:v>Applicant/owner alias matched</x:v>
      </x:c>
      <x:c r="E331" s="108" t="n">
        <x:v>65</x:v>
      </x:c>
      <x:c r="F331" s="50" t="str">
        <x:v>111-340-231-916-768</x:v>
      </x:c>
      <x:c r="G331" s="113" t="n">
        <x:v>40854</x:v>
      </x:c>
      <x:c r="H331" s="108" t="n">
        <x:v>2011</x:v>
      </x:c>
      <x:c r="I331" s="50" t="str">
        <x:v>EP</x:v>
      </x:c>
      <x:c r="J331" s="50" t="str">
        <x:v>B1</x:v>
      </x:c>
      <x:c r="K331" s="50" t="str">
        <x:v>EP 2776553 B1</x:v>
      </x:c>
      <x:c r="L331" s="50" t="str">
        <x:v>SHIRE HUMAN GENETIC THERAPIES</x:v>
      </x:c>
      <x:c r="M331" s="50" t="str">
        <x:v>SHIRE HUMAN GENETIC THERAPIES, INC. (2016-11-23)</x:v>
      </x:c>
      <x:c r="N331" s="50" t="str">
        <x:v>BIOMARKERS FOR SANFILIPPO SYNDROME AND USES THEREOF</x:v>
      </x:c>
      <x:c r="O331" s="108" t="n">
        <x:v>0</x:v>
      </x:c>
      <x:c r="P331" s="108" t="n">
        <x:v>10</x:v>
      </x:c>
      <x:c r="Q331" s="50" t="str">
        <x:v>C12Q1/6883;;C12Q2600/106;;C12Q2600/118;;C12Q2600/158;;G01N33/6893;;G01N2800/04;;A61K38/46;;A61P17/14;;A61P19/00;;A61P21/00;;A61P25/00;;A61P25/14;;A61P25/28;;C12Q1/6883;;C12Q2600/118;;C12Q2600/158;;G01N2333/4753;;G01N2440/14;;G01N2800/2814;;G01N2800/2835;;G01N2800/52;;G01N33/6893;;A61K38/46;;C12Q1/6883;;C12Q2600/118;;C12Q2600/158;;G01N2333/4753;;G01N2400/10;;G01N2440/14;;G01N2800/04;;G01N2800/2814;;G01N2800/2835;;G01N2800/52</x:v>
      </x:c>
      <x:c r="R331" s="50" t="str">
        <x:v>C12M1/34</x:v>
      </x:c>
      <x:c r="S331" s="50" t="str">
        <x:v>ACTIVE</x:v>
      </x:c>
      <x:c r="T331" s="50" t="str">
        <x:v>https://lens.org/111-340-231-916-768</x:v>
      </x:c>
      <x:c r="U331" s="50" t="str">
        <x:v>134-990-883-913-57X;;075-943-693-688-789;;160-133-919-064-837;;111-340-231-916-768;;084-377-258-879-41X;;010-200-246-349-325;;176-842-355-299-19X;;083-701-869-733-79X;;172-865-053-456-803;;164-611-620-681-776</x:v>
      </x:c>
    </x:row>
    <x:row r="332">
      <x:c r="A332" s="50" t="str">
        <x:v>shire(1).csv</x:v>
      </x:c>
      <x:c r="B332" s="50" t="str">
        <x:v>Shire PLC</x:v>
      </x:c>
      <x:c r="C332" s="50" t="str">
        <x:v>Yes</x:v>
      </x:c>
      <x:c r="D332" s="50" t="str">
        <x:v>Applicant/owner alias matched</x:v>
      </x:c>
      <x:c r="E332" s="108" t="n">
        <x:v>66</x:v>
      </x:c>
      <x:c r="F332" s="50" t="str">
        <x:v>106-723-520-696-13X</x:v>
      </x:c>
      <x:c r="G332" s="113" t="n">
        <x:v>41051</x:v>
      </x:c>
      <x:c r="H332" s="108" t="n">
        <x:v>2012</x:v>
      </x:c>
      <x:c r="I332" s="50" t="str">
        <x:v>US</x:v>
      </x:c>
      <x:c r="J332" s="50" t="str">
        <x:v>A1</x:v>
      </x:c>
      <x:c r="K332" s="50" t="str">
        <x:v>US 2018/0179275 A1</x:v>
      </x:c>
      <x:c r="L332" s="50" t="str">
        <x:v>SHIRE HUMAN GENETIC THERAPIES</x:v>
      </x:c>
      <x:c r="M332" s="50" t="str">
        <x:v>SHIRE HUMAN GENETIC THERAPIES INC (2013-07-18)</x:v>
      </x:c>
      <x:c r="N332" s="50" t="str">
        <x:v>ANTI-CCL2 ANTIBODIES FOR TREATMENT OF SCLERODERMA</x:v>
      </x:c>
      <x:c r="O332" s="108" t="n">
        <x:v>0</x:v>
      </x:c>
      <x:c r="P332" s="108" t="n">
        <x:v>20</x:v>
      </x:c>
      <x:c r="Q332" s="50" t="str">
        <x:v>C07K16/24;;A61K2039/505;;C07K2317/92;;C07K16/24;;A61K2039/505;;A61P1/00;;A61P1/04;;A61P1/16;;A61P1/18;;A61P3/10;;A61P5/00;;A61P5/06;;A61P9/00;;A61P9/02;;A61P9/10;;A61P11/00;;A61P11/06;;A61P13/02;;A61P13/08;;A61P13/12;;A61P17/00;;A61P17/06;;A61P19/02;;A61P19/04;;A61P19/10;;A61P21/00;;A61P25/00;;A61P25/02;;A61P25/20;;A61P25/28;;A61P27/02;;A61P27/16;;A61P29/00;;A61P31/18;;A61P37/00;;A61P37/02;;A61P37/06;;A61P43/00;;C07K2317/92;;C07K16/24;;A61K2039/505;;C07K2317/21;;C07K2317/24;;C07K2317/51;;C07K2317/515;;C07K2317/56;;C07K2317/92</x:v>
      </x:c>
      <x:c r="R332" s="50" t="str">
        <x:v>C07K16/24;;A61K39/00</x:v>
      </x:c>
      <x:c r="S332" s="50" t="str">
        <x:v>DISCONTINUED</x:v>
      </x:c>
      <x:c r="T332" s="50" t="str">
        <x:v>https://lens.org/106-723-520-696-13X</x:v>
      </x:c>
      <x:c r="U332" s="50" t="str">
        <x:v>034-308-345-198-222;;175-412-645-521-207;;106-723-520-696-13X;;003-748-364-043-933;;107-979-703-521-127;;197-027-184-074-092;;079-894-401-670-657;;138-032-384-972-045;;182-527-266-740-745;;061-975-197-782-512;;100-010-615-480-51X;;035-064-274-078-503;;161-454-516-785-668;;168-473-103-894-59X;;035-057-830-425-022;;181-926-098-058-692;;160-100-034-738-258;;132-008-296-439-736;;163-387-472-013-476;;046-840-441-148-651</x:v>
      </x:c>
    </x:row>
    <x:row r="333">
      <x:c r="A333" s="50" t="str">
        <x:v>shire(1).csv</x:v>
      </x:c>
      <x:c r="B333" s="50" t="str">
        <x:v>Shire PLC</x:v>
      </x:c>
      <x:c r="C333" s="50" t="str">
        <x:v>Yes</x:v>
      </x:c>
      <x:c r="D333" s="50" t="str">
        <x:v>Applicant/owner alias matched</x:v>
      </x:c>
      <x:c r="E333" s="108" t="n">
        <x:v>67</x:v>
      </x:c>
      <x:c r="F333" s="50" t="str">
        <x:v>030-455-712-474-968</x:v>
      </x:c>
      <x:c r="G333" s="113" t="n">
        <x:v>40606</x:v>
      </x:c>
      <x:c r="H333" s="108" t="n">
        <x:v>2011</x:v>
      </x:c>
      <x:c r="I333" s="50" t="str">
        <x:v>US</x:v>
      </x:c>
      <x:c r="J333" s="50" t="str">
        <x:v>B2</x:v>
      </x:c>
      <x:c r="K333" s="50" t="str">
        <x:v>US 9932568 B2</x:v>
      </x:c>
      <x:c r="L333" s="50" t="str">
        <x:v>SHIRE HUMAN GENETIC THERAPIES</x:v>
      </x:c>
      <x:c r="M333" s="50" t="str">
        <x:v>SHIRE HUMAN GENETIC THERAPIES INC (2013-12-05)</x:v>
      </x:c>
      <x:c r="N333" s="50" t="str">
        <x:v>Peptide linkers for polypeptide compositions and methods for using same</x:v>
      </x:c>
      <x:c r="O333" s="108" t="n">
        <x:v>2</x:v>
      </x:c>
      <x:c r="P333" s="108" t="n">
        <x:v>6</x:v>
      </x:c>
      <x:c r="Q333" s="50" t="str">
        <x:v>A61K9/0019;;A61K38/30;;A61K38/465;;A61K38/47;;C07K7/08;;C07K14/65;;C07K2319/01;;C12Y302/0105;;A61K47/65;;C12N9/2402;;A61P3/00;;A61K38/00;;C07K14/00;;A61K9/0019;;A61K38/30;;A61K38/465;;A61K38/47;;C07K7/08;;C07K14/65;;C07K2319/01;;C12Y302/0105;;A61K47/65;;A61K38/00;;C07K2319/35;;C07K2319/74;;C07K14/00;;C12N9/2402</x:v>
      </x:c>
      <x:c r="R333" s="50" t="str">
        <x:v>C12N9/24;;A61K9/00;;A61K38/00;;A61K38/30;;A61K38/46;;A61K38/47;;A61K47/65;;C07K7/08;;C07K14/00;;C07K14/65</x:v>
      </x:c>
      <x:c r="S333" s="50" t="str">
        <x:v>ACTIVE</x:v>
      </x:c>
      <x:c r="T333" s="50" t="str">
        <x:v>https://lens.org/030-455-712-474-968</x:v>
      </x:c>
      <x:c r="U333" s="50" t="str">
        <x:v>032-569-165-478-959;;109-685-186-801-647;;107-739-097-958-800;;129-719-195-941-455;;175-289-476-102-093;;030-455-712-474-968</x:v>
      </x:c>
    </x:row>
    <x:row r="334">
      <x:c r="A334" s="50" t="str">
        <x:v>shire(1).csv</x:v>
      </x:c>
      <x:c r="B334" s="50" t="str">
        <x:v>Shire PLC</x:v>
      </x:c>
      <x:c r="C334" s="50" t="str">
        <x:v>Yes</x:v>
      </x:c>
      <x:c r="D334" s="50" t="str">
        <x:v>Applicant/owner alias matched</x:v>
      </x:c>
      <x:c r="E334" s="108" t="n">
        <x:v>68</x:v>
      </x:c>
      <x:c r="F334" s="50" t="str">
        <x:v>160-261-714-725-482</x:v>
      </x:c>
      <x:c r="G334" s="113" t="n">
        <x:v>40711</x:v>
      </x:c>
      <x:c r="H334" s="108" t="n">
        <x:v>2011</x:v>
      </x:c>
      <x:c r="I334" s="50" t="str">
        <x:v>US</x:v>
      </x:c>
      <x:c r="J334" s="50" t="str">
        <x:v>B2</x:v>
      </x:c>
      <x:c r="K334" s="50" t="str">
        <x:v>US 9932377 B2</x:v>
      </x:c>
      <x:c r="L334" s="50" t="str">
        <x:v>SHIRE HUMAN GENETIC THERAPIES</x:v>
      </x:c>
      <x:c r="M334" s="50" t="str">
        <x:v>SHIRE HUMAN GENETIC THERAPIES INC (2012-07-16);;TAKEDA PHARMACEUTICAL COMPANY LIMITED (2021-02-26)</x:v>
      </x:c>
      <x:c r="N334" s="50" t="str">
        <x:v>Mitochondrial targeting and therapeutic use thereof</x:v>
      </x:c>
      <x:c r="O334" s="108" t="n">
        <x:v>2</x:v>
      </x:c>
      <x:c r="P334" s="108" t="n">
        <x:v>8</x:v>
      </x:c>
      <x:c r="Q334" s="50" t="str">
        <x:v>A61K38/1709;;A01K2217/075;;A01K2227/105;;A01K2267/0306;;A61K38/00;;A61K47/645;;A61K49/0008;;C07K14/47;;A01K2217/075;;A01K2227/105;;A01K2267/0306;;A61K38/00;;A61K38/1709;;A61K47/645;;A61K49/0008;;C07K7/08;;C07K2319/07;;C07K2319/10</x:v>
      </x:c>
      <x:c r="R334" s="50" t="str">
        <x:v>C07K14/47;;A61K38/00;;A61K38/17;;A61K47/64;;A61K49/00;;C07K7/08</x:v>
      </x:c>
      <x:c r="S334" s="50" t="str">
        <x:v>ACTIVE</x:v>
      </x:c>
      <x:c r="T334" s="50" t="str">
        <x:v>https://lens.org/160-261-714-725-482</x:v>
      </x:c>
      <x:c r="U334" s="50" t="str">
        <x:v>029-999-593-120-824;;066-080-792-836-954;;143-213-525-845-351;;160-261-714-725-482;;154-924-322-533-438;;017-478-713-325-906;;145-653-015-133-217;;021-169-487-886-574</x:v>
      </x:c>
    </x:row>
    <x:row r="335">
      <x:c r="A335" s="50" t="str">
        <x:v>shire(1).csv</x:v>
      </x:c>
      <x:c r="B335" s="50" t="str">
        <x:v>Shire PLC</x:v>
      </x:c>
      <x:c r="C335" s="50" t="str">
        <x:v>Yes</x:v>
      </x:c>
      <x:c r="D335" s="50" t="str">
        <x:v>Applicant/owner alias matched</x:v>
      </x:c>
      <x:c r="E335" s="108" t="n">
        <x:v>69</x:v>
      </x:c>
      <x:c r="F335" s="50" t="str">
        <x:v>074-399-051-815-325</x:v>
      </x:c>
      <x:c r="G335" s="113" t="n">
        <x:v>41250</x:v>
      </x:c>
      <x:c r="H335" s="108" t="n">
        <x:v>2012</x:v>
      </x:c>
      <x:c r="I335" s="50" t="str">
        <x:v>US</x:v>
      </x:c>
      <x:c r="J335" s="50" t="str">
        <x:v>A1</x:v>
      </x:c>
      <x:c r="K335" s="50" t="str">
        <x:v>US 2018/0036386 A1</x:v>
      </x:c>
      <x:c r="L335" s="50" t="str">
        <x:v>SHIRE HUMAN GENETIC THERAPIES</x:v>
      </x:c>
      <x:c r="M335" s="50" t="str">
        <x:v>SHIRE HUMAN GENETIC THERAPIES INC (2014-01-24)</x:v>
      </x:c>
      <x:c r="N335" s="50" t="str">
        <x:v>METHODS AND COMPOSITIONS FOR INTRATHECALLY ADMINISTERED TREATMENT OF MUCUPOLYSACCHARIDOSIS TYPE IIIA</x:v>
      </x:c>
      <x:c r="O335" s="108" t="n">
        <x:v>0</x:v>
      </x:c>
      <x:c r="P335" s="108" t="n">
        <x:v>10</x:v>
      </x:c>
      <x:c r="Q335" s="50" t="str">
        <x:v>A61K38/465;;A61P43/00;;C12Y301/06013;;A61K38/465;;A61K9/0019;;A61K9/0085;;C12Y301/06013</x:v>
      </x:c>
      <x:c r="R335" s="50" t="str">
        <x:v>A61K38/46;;A61K9/00</x:v>
      </x:c>
      <x:c r="S335" s="50" t="str">
        <x:v>DISCONTINUED</x:v>
      </x:c>
      <x:c r="T335" s="50" t="str">
        <x:v>https://lens.org/074-399-051-815-325</x:v>
      </x:c>
      <x:c r="U335" s="50" t="str">
        <x:v>145-531-509-220-956;;173-129-113-185-269;;041-844-201-877-966;;113-776-172-140-444;;118-969-607-295-609;;074-399-051-815-325;;179-415-728-442-968;;106-425-645-696-314;;124-895-112-203-440;;067-657-593-297-767</x:v>
      </x:c>
    </x:row>
    <x:row r="336">
      <x:c r="A336" s="50" t="str">
        <x:v>shire(1).csv</x:v>
      </x:c>
      <x:c r="B336" s="50" t="str">
        <x:v>Shire PLC</x:v>
      </x:c>
      <x:c r="C336" s="50" t="str">
        <x:v>Yes</x:v>
      </x:c>
      <x:c r="D336" s="50" t="str">
        <x:v>Applicant/owner alias matched</x:v>
      </x:c>
      <x:c r="E336" s="108" t="n">
        <x:v>70</x:v>
      </x:c>
      <x:c r="F336" s="50" t="str">
        <x:v>144-442-393-092-380</x:v>
      </x:c>
      <x:c r="G336" s="113" t="n">
        <x:v>41967</x:v>
      </x:c>
      <x:c r="H336" s="108" t="n">
        <x:v>2014</x:v>
      </x:c>
      <x:c r="I336" s="50" t="str">
        <x:v>US</x:v>
      </x:c>
      <x:c r="J336" s="50" t="str">
        <x:v>A1</x:v>
      </x:c>
      <x:c r="K336" s="50" t="str">
        <x:v>US 2018/0009904 A1</x:v>
      </x:c>
      <x:c r="L336" s="50" t="str">
        <x:v>SHIRE HUMAN GENETIC THERAPIES</x:v>
      </x:c>
      <x:c r="M336" s="50" t="str">
        <x:v>SHIRE HUMAN GENETIC THERAPIES INC (2017-06-22)</x:v>
      </x:c>
      <x:c r="N336" s="50" t="str">
        <x:v>LYSOSOMAL TARGETING AND USES THEREOF</x:v>
      </x:c>
      <x:c r="O336" s="108" t="n">
        <x:v>1</x:v>
      </x:c>
      <x:c r="P336" s="108" t="n">
        <x:v>4</x:v>
      </x:c>
      <x:c r="Q336" s="50" t="str">
        <x:v>C07K16/40;;A61K38/00;;C07K2317/21;;C07K2317/622;;C07K2317/76;;C07K2319/00;;C07K2319/33;;C07K2319/50;;C07K2319/70;;C12N9/2402;;C12N9/2405;;C12N9/2408;;C12Y302/0102;;C12Y302/0105;;C12Y304/21061;;C07K16/40;;A61K38/00;;C07K2317/21;;C07K2317/24;;C07K2317/622;;C07K2317/76;;C07K2317/94;;C07K2319/00;;C07K2319/06;;C07K2319/33;;C07K2319/50;;C07K2319/70;;C12N9/2402;;C12N9/2405;;C12N9/2408;;C12Y302/0102;;C12Y302/0105;;C12Y304/21061</x:v>
      </x:c>
      <x:c r="R336" s="50" t="str">
        <x:v>C07K16/40;;A61K38/00;;C12N9/24;;C12N9/26</x:v>
      </x:c>
      <x:c r="S336" s="50" t="str">
        <x:v>DISCONTINUED</x:v>
      </x:c>
      <x:c r="T336" s="50" t="str">
        <x:v>https://lens.org/144-442-393-092-380</x:v>
      </x:c>
      <x:c r="U336" s="50" t="str">
        <x:v>139-906-263-960-663;;127-944-345-917-142;;144-442-393-092-380;;164-526-553-313-706</x:v>
      </x:c>
    </x:row>
    <x:row r="337">
      <x:c r="A337" s="50" t="str">
        <x:v>shire(1).csv</x:v>
      </x:c>
      <x:c r="B337" s="50" t="str">
        <x:v>Shire PLC</x:v>
      </x:c>
      <x:c r="C337" s="50" t="str">
        <x:v>Yes</x:v>
      </x:c>
      <x:c r="D337" s="50" t="str">
        <x:v>Applicant/owner alias matched</x:v>
      </x:c>
      <x:c r="E337" s="108" t="n">
        <x:v>71</x:v>
      </x:c>
      <x:c r="F337" s="50" t="str">
        <x:v>090-229-692-250-799</x:v>
      </x:c>
      <x:c r="G337" s="113" t="n">
        <x:v>41991</x:v>
      </x:c>
      <x:c r="H337" s="108" t="n">
        <x:v>2014</x:v>
      </x:c>
      <x:c r="I337" s="50" t="str">
        <x:v>US</x:v>
      </x:c>
      <x:c r="J337" s="50" t="str">
        <x:v>A1</x:v>
      </x:c>
      <x:c r="K337" s="50" t="str">
        <x:v>US 2017/0362632 A1</x:v>
      </x:c>
      <x:c r="L337" s="50" t="str">
        <x:v>SHIRE HUMAN GENETIC THERAPIES</x:v>
      </x:c>
      <x:c r="M337" s="50" t="str">
        <x:v>SHIRE HUMAN GENETIC THERAPIES INC (2017-08-01)</x:v>
      </x:c>
      <x:c r="N337" s="50" t="str">
        <x:v>ENZYMATIC ACTIVITY ASSAYS FOR I2S</x:v>
      </x:c>
      <x:c r="O337" s="108" t="n">
        <x:v>2</x:v>
      </x:c>
      <x:c r="P337" s="108" t="n">
        <x:v>5</x:v>
      </x:c>
      <x:c r="Q337" s="50" t="str">
        <x:v>C12Q1/34;;G01N2333/916;;C12Q1/34;;G01N2333/916</x:v>
      </x:c>
      <x:c r="R337" s="50" t="str">
        <x:v>C12Q1/34</x:v>
      </x:c>
      <x:c r="S337" s="50" t="str">
        <x:v>DISCONTINUED</x:v>
      </x:c>
      <x:c r="T337" s="50" t="str">
        <x:v>https://lens.org/090-229-692-250-799</x:v>
      </x:c>
      <x:c r="U337" s="50" t="str">
        <x:v>007-126-128-045-776;;090-229-692-250-799;;068-028-615-803-355;;026-615-249-061-736;;040-513-750-388-951</x:v>
      </x:c>
    </x:row>
    <x:row r="338">
      <x:c r="A338" s="50" t="str">
        <x:v>shire(1).csv</x:v>
      </x:c>
      <x:c r="B338" s="50" t="str">
        <x:v>Shire PLC</x:v>
      </x:c>
      <x:c r="C338" s="50" t="str">
        <x:v>Yes</x:v>
      </x:c>
      <x:c r="D338" s="50" t="str">
        <x:v>Applicant/owner alias matched</x:v>
      </x:c>
      <x:c r="E338" s="108" t="n">
        <x:v>72</x:v>
      </x:c>
      <x:c r="F338" s="50" t="str">
        <x:v>159-325-069-011-173</x:v>
      </x:c>
      <x:c r="G338" s="113" t="n">
        <x:v>41815</x:v>
      </x:c>
      <x:c r="H338" s="108" t="n">
        <x:v>2014</x:v>
      </x:c>
      <x:c r="I338" s="50" t="str">
        <x:v>US</x:v>
      </x:c>
      <x:c r="J338" s="50" t="str">
        <x:v>A1</x:v>
      </x:c>
      <x:c r="K338" s="50" t="str">
        <x:v>US 2017/0267986 A1</x:v>
      </x:c>
      <x:c r="L338" s="50" t="str">
        <x:v>SHIRE HUMAN GENETIC THERAPIES</x:v>
      </x:c>
      <x:c r="M338" s="50" t="str">
        <x:v>SHIRE HUMAN GENETIC THERAPIES INC (2016-01-20);;TAKEDA PHARMACEUTICAL COMPANY LIMITED (2021-02-26)</x:v>
      </x:c>
      <x:c r="N338" s="50" t="str">
        <x:v>GENERATION OF MANNOSE-6-PHOSPHATE CONTAINING RECOMBINANT ALPHA-N-ACETYL GLUCOSAMINIDASE</x:v>
      </x:c>
      <x:c r="O338" s="108" t="n">
        <x:v>0</x:v>
      </x:c>
      <x:c r="P338" s="108" t="n">
        <x:v>5</x:v>
      </x:c>
      <x:c r="Q338" s="50" t="str">
        <x:v>C12N9/2402;;A61K38/47;;C12P21/005;;C12Y302/0105;;C12N9/2402;;A61K38/47;;C12P21/005;;C12Y302/0105</x:v>
      </x:c>
      <x:c r="R338" s="50" t="str">
        <x:v>C12N9/24;;A61K38/47</x:v>
      </x:c>
      <x:c r="S338" s="50" t="str">
        <x:v>DISCONTINUED</x:v>
      </x:c>
      <x:c r="T338" s="50" t="str">
        <x:v>https://lens.org/159-325-069-011-173</x:v>
      </x:c>
      <x:c r="U338" s="50" t="str">
        <x:v>055-515-706-134-210;;159-325-069-011-173;;141-097-085-393-620;;081-716-704-339-099;;001-855-398-925-812</x:v>
      </x:c>
    </x:row>
    <x:row r="339">
      <x:c r="A339" s="50" t="str">
        <x:v>shire(1).csv</x:v>
      </x:c>
      <x:c r="B339" s="50" t="str">
        <x:v>Shire PLC</x:v>
      </x:c>
      <x:c r="C339" s="50" t="str">
        <x:v>Yes</x:v>
      </x:c>
      <x:c r="D339" s="50" t="str">
        <x:v>Applicant/owner alias matched</x:v>
      </x:c>
      <x:c r="E339" s="108" t="n">
        <x:v>73</x:v>
      </x:c>
      <x:c r="F339" s="50" t="str">
        <x:v>127-840-001-327-433</x:v>
      </x:c>
      <x:c r="G339" s="113" t="n">
        <x:v>41789</x:v>
      </x:c>
      <x:c r="H339" s="108" t="n">
        <x:v>2014</x:v>
      </x:c>
      <x:c r="I339" s="50" t="str">
        <x:v>US</x:v>
      </x:c>
      <x:c r="J339" s="50" t="str">
        <x:v>A1</x:v>
      </x:c>
      <x:c r="K339" s="50" t="str">
        <x:v>US 2017/0246319 A1</x:v>
      </x:c>
      <x:c r="L339" s="50" t="str">
        <x:v>SHIRE HUMAN GENETIC THERAPIES</x:v>
      </x:c>
      <x:c r="M339" s="50" t="str">
        <x:v>SHIRE HUMAN GENETIC THERAPIES INC (2015-09-18);;TRANSLATE BIO INC (2016-12-16)</x:v>
      </x:c>
      <x:c r="N339" s="50" t="str">
        <x:v>BIODEGRADABLE LIPIDS FOR DELIVERY OF NUCLEIC ACIDS</x:v>
      </x:c>
      <x:c r="O339" s="108" t="n">
        <x:v>11</x:v>
      </x:c>
      <x:c r="P339" s="108" t="n">
        <x:v>37</x:v>
      </x:c>
      <x:c r="Q339" s="50" t="str">
        <x:v>C07D319/12;;A61K38/1816;;A61K38/4846;;A61K48/0025;;A61K48/005;;C12N15/111;;C12N2310/11;;C12N2310/14;;C12N2310/141;;C12N2320/32;;C12Y304/21022;;A61K48/0033;;A61K9/1272;;A61K38/1816;;A61K38/4846;;A61K48/0025;;A61K48/0041;;A61K48/005;;C07D319/12;;C12N15/111;;C12N2310/11;;C12N2310/14;;C12N2310/141;;C12N2320/32;;C12Y304/21022</x:v>
      </x:c>
      <x:c r="R339" s="50" t="str">
        <x:v>A61K48/00;;A61K9/127;;A61K38/18;;A61K38/48;;C07D319/12</x:v>
      </x:c>
      <x:c r="S339" s="50" t="str">
        <x:v>ACTIVE</x:v>
      </x:c>
      <x:c r="T339" s="50" t="str">
        <x:v>https://lens.org/127-840-001-327-433</x:v>
      </x:c>
      <x:c r="U339" s="50" t="str">
        <x:v>051-495-557-102-985;;149-580-861-129-808;;018-801-601-072-32X;;030-106-085-882-94X;;019-078-747-597-336;;040-970-105-179-464;;150-179-544-614-505;;164-204-706-055-292;;050-691-830-209-532;;193-539-165-855-524;;170-921-901-785-310;;126-983-712-106-372;;071-546-359-366-042;;027-816-787-062-426;;130-927-307-953-533;;171-506-991-934-727;;032-087-704-709-073;;168-955-185-350-626;;199-980-973-379-314;;127-840-001-327-433;;143-285-574-453-47X;;080-848-627-390-939;;038-310-963-785-502;;174-157-194-110-780;;073-023-130-197-703;;192-030-706-342-10X;;115-603-992-669-332;;031-721-489-107-334;;151-665-514-249-041;;107-606-574-636-056;;189-948-872-136-783;;115-458-745-751-138;;078-477-792-312-254;;023-188-102-448-60X;;127-115-070-922-533;;005-966-905-660-319;;007-093-685-526-726</x:v>
      </x:c>
    </x:row>
    <x:row r="340">
      <x:c r="A340" s="50" t="str">
        <x:v>shire(1).csv</x:v>
      </x:c>
      <x:c r="B340" s="50" t="str">
        <x:v>Shire PLC</x:v>
      </x:c>
      <x:c r="C340" s="50" t="str">
        <x:v>Yes</x:v>
      </x:c>
      <x:c r="D340" s="50" t="str">
        <x:v>Applicant/owner alias matched</x:v>
      </x:c>
      <x:c r="E340" s="108" t="n">
        <x:v>74</x:v>
      </x:c>
      <x:c r="F340" s="50" t="str">
        <x:v>069-177-451-389-498</x:v>
      </x:c>
      <x:c r="G340" s="113" t="n">
        <x:v>40997</x:v>
      </x:c>
      <x:c r="H340" s="108" t="n">
        <x:v>2012</x:v>
      </x:c>
      <x:c r="I340" s="50" t="str">
        <x:v>US</x:v>
      </x:c>
      <x:c r="J340" s="50" t="str">
        <x:v>A1</x:v>
      </x:c>
      <x:c r="K340" s="50" t="str">
        <x:v>US 2017/0240501 A1</x:v>
      </x:c>
      <x:c r="L340" s="50" t="str">
        <x:v>SHIRE HUMAN GENETIC THERAPIES</x:v>
      </x:c>
      <x:c r="M340" s="50" t="str">
        <x:v>SHIRE HUMAN GENETIC THERAPIES INC (2013-05-11);;TRANSLATE BIO INC (2016-12-16)</x:v>
      </x:c>
      <x:c r="N340" s="50" t="str">
        <x:v>IONIZABLE CATIONIC LIPIDS</x:v>
      </x:c>
      <x:c r="O340" s="108" t="n">
        <x:v>21</x:v>
      </x:c>
      <x:c r="P340" s="108" t="n">
        <x:v>39</x:v>
      </x:c>
      <x:c r="Q340" s="50" t="str">
        <x:v>A61K9/1271;;A61K9/1272;;C07C211/21;;A61K38/1816;;A61K38/47;;C12Y302/01023;;A61P43/00;;A61K9/1271;;A61K9/1272;;C07C211/21;;C12N15/85;;A61K9/5015;;A61K38/1816;;A61K38/47;;C12Y302/01023</x:v>
      </x:c>
      <x:c r="R340" s="50" t="str">
        <x:v>C07C211/21;;A61K9/50;;A61K38/18;;A61K38/47;;C12N15/113</x:v>
      </x:c>
      <x:c r="S340" s="50" t="str">
        <x:v>ACTIVE</x:v>
      </x:c>
      <x:c r="T340" s="50" t="str">
        <x:v>https://lens.org/069-177-451-389-498</x:v>
      </x:c>
      <x:c r="U340" s="50" t="str">
        <x:v>008-473-113-687-816;;011-036-049-688-509;;112-673-932-822-360;;194-706-185-363-369;;104-191-847-948-59X;;065-648-541-392-028;;108-464-479-346-54X;;138-604-746-108-328;;074-179-433-376-722;;044-023-750-466-896;;081-569-007-813-392;;136-465-673-480-689;;046-564-715-174-69X;;091-653-616-992-669;;017-569-394-344-993;;008-877-302-251-502;;112-209-499-697-773;;072-708-532-890-08X;;056-777-574-220-42X;;160-216-752-655-902;;026-915-529-961-354;;085-685-215-891-903;;194-640-016-834-95X;;118-411-288-898-388;;058-873-829-741-642;;078-852-716-785-588;;131-132-427-017-747;;168-054-129-783-971;;069-177-451-389-498;;191-776-552-606-102;;161-997-536-121-173;;161-866-065-631-379;;029-121-317-713-169;;172-707-689-903-628;;163-942-888-017-681;;024-075-432-164-816;;139-245-406-326-374;;137-934-056-580-807;;023-275-860-048-168</x:v>
      </x:c>
    </x:row>
    <x:row r="341">
      <x:c r="A341" s="50" t="str">
        <x:v>shire(1).csv</x:v>
      </x:c>
      <x:c r="B341" s="50" t="str">
        <x:v>Shire PLC</x:v>
      </x:c>
      <x:c r="C341" s="50" t="str">
        <x:v>Yes</x:v>
      </x:c>
      <x:c r="D341" s="50" t="str">
        <x:v>Applicant/owner alias matched</x:v>
      </x:c>
      <x:c r="E341" s="108" t="n">
        <x:v>75</x:v>
      </x:c>
      <x:c r="F341" s="50" t="str">
        <x:v>033-231-410-047-262</x:v>
      </x:c>
      <x:c r="G341" s="113" t="n">
        <x:v>41688</x:v>
      </x:c>
      <x:c r="H341" s="108" t="n">
        <x:v>2014</x:v>
      </x:c>
      <x:c r="I341" s="50" t="str">
        <x:v>US</x:v>
      </x:c>
      <x:c r="J341" s="50" t="str">
        <x:v>A1</x:v>
      </x:c>
      <x:c r="K341" s="50" t="str">
        <x:v>US 2017/0219566 A1</x:v>
      </x:c>
      <x:c r="L341" s="50" t="str">
        <x:v>SHIRE HUMAN GENETIC THERAPIES</x:v>
      </x:c>
      <x:c r="M341" s="50" t="str">
        <x:v>SHIRE HUMAN GENETIC THERAPIES INC (2014-04-14);;TAKEDA PHARMACEUTICAL COMPANY LIMITED (2021-02-26)</x:v>
      </x:c>
      <x:c r="N341" s="50" t="str">
        <x:v>SUBSTRATE CLEARANCE ASSAYS FOR LYSOSOMAL ENZYMES</x:v>
      </x:c>
      <x:c r="O341" s="108" t="n">
        <x:v>1</x:v>
      </x:c>
      <x:c r="P341" s="108" t="n">
        <x:v>17</x:v>
      </x:c>
      <x:c r="Q341" s="50" t="str">
        <x:v>G01N33/6893;;C12N9/16;;C12Y301/06;;C12Y301/06013;;G01N2800/7066;;G01N33/5038;;C12N9/16;;C12Q1/44;;C12Y301/06;;C12Y301/06013;;G01N33/60;;G01N33/6893;;G01N2333/916;;G01N2500/10;;G01N2800/7066</x:v>
      </x:c>
      <x:c r="R341" s="50" t="str">
        <x:v>G01N33/50;;C12N9/16;;C12Q1/44;;G01N33/60</x:v>
      </x:c>
      <x:c r="S341" s="50" t="str">
        <x:v>ACTIVE</x:v>
      </x:c>
      <x:c r="T341" s="50" t="str">
        <x:v>https://lens.org/033-231-410-047-262</x:v>
      </x:c>
      <x:c r="U341" s="50" t="str">
        <x:v>019-441-011-884-547;;148-898-280-452-037;;096-396-285-303-650;;124-292-393-186-890;;170-472-065-663-738;;156-032-188-213-079;;033-231-410-047-262;;178-786-519-874-20X;;003-138-735-142-626;;053-097-317-611-640;;177-444-195-988-107;;002-991-930-884-651;;041-995-824-563-670;;196-005-846-039-824;;079-363-663-497-935;;015-042-476-424-045;;079-068-234-887-116</x:v>
      </x:c>
    </x:row>
    <x:row r="342">
      <x:c r="A342" s="50" t="str">
        <x:v>shire(1).csv</x:v>
      </x:c>
      <x:c r="B342" s="50" t="str">
        <x:v>Shire PLC</x:v>
      </x:c>
      <x:c r="C342" s="50" t="str">
        <x:v>Yes</x:v>
      </x:c>
      <x:c r="D342" s="50" t="str">
        <x:v>Applicant/owner alias matched</x:v>
      </x:c>
      <x:c r="E342" s="108" t="n">
        <x:v>76</x:v>
      </x:c>
      <x:c r="F342" s="50" t="str">
        <x:v>079-472-263-479-837</x:v>
      </x:c>
      <x:c r="G342" s="113" t="n">
        <x:v>41347</x:v>
      </x:c>
      <x:c r="H342" s="108" t="n">
        <x:v>2013</x:v>
      </x:c>
      <x:c r="I342" s="50" t="str">
        <x:v>US</x:v>
      </x:c>
      <x:c r="J342" s="50" t="str">
        <x:v>B2</x:v>
      </x:c>
      <x:c r="K342" s="50" t="str">
        <x:v>US 9713626 B2</x:v>
      </x:c>
      <x:c r="L342" s="50" t="str">
        <x:v>SHIRE HUMAN GENETIC THERAPIES;;ETHRIS GMBH;;RANA THERAPEUTICS INC</x:v>
      </x:c>
      <x:c r="M342" s="50" t="str">
        <x:v>SHIRE HUMAN GENETIC THERAPIES INC (2014-07-14);;ETHRIS GMBH (2014-07-16);;TRANSLATE BIO INC (2016-12-16)</x:v>
      </x:c>
      <x:c r="N342" s="50" t="str">
        <x:v>CFTR mRNA compositions and related methods and uses</x:v>
      </x:c>
      <x:c r="O342" s="108" t="n">
        <x:v>23</x:v>
      </x:c>
      <x:c r="P342" s="108" t="n">
        <x:v>79</x:v>
      </x:c>
      <x:c r="Q342" s="50" t="str">
        <x:v>A61K31/7105;;C07K14/4712;;C12N15/88;;A61K48/005;;A61K31/7115;;A61K9/0078;;A61K9/5123;;A61K47/6935;;C12N15/63;;C07H21/02;;C07K14/705;;A61K31/713;;C12N9/14;;C12Y306/03049;;A61P11/00;;A61P43/00;;A61K9/0073;;A61K9/0078;;A61K9/127;;A61K9/1271;;A61K9/5123;;A61K31/7105;;A61K31/7115;;A61K31/713;;A61K47/6935;;A61K48/00;;A61K48/005;;C07H21/02;;C07K14/4712;;C07K14/705;;C12N9/14;;C12N15/63;;C12N15/88;;C12Y306/03049;;A61P11/00;;A61P43/00;;C07H21/04;;A61K47/543;;A61K47/6935;;A61K9/5123;;A61K9/0078;;A61K31/7105;;A61K31/7115;;A61K48/005;;C07K14/4712;;C12N15/88;;C07K14/705;;C12N15/63;;C12N15/63;;C07H21/02;;A61K9/127;;A61K31/7105;;C07K14/4712;;C12N15/88;;A61K48/005;;A61K31/7115;;A61K9/0078;;A61K9/5123;;A61K47/6935;;C07H21/04;;C07K14/705;;A61K9/0073;;A61K9/1271;;A61K31/713;;C12N9/14;;C12Y306/03049;;A61K48/00</x:v>
      </x:c>
      <x:c r="R342" s="50" t="str">
        <x:v>A61K9/127;;A61K9/00;;A61K9/51;;A61K31/7105;;A61K31/7115;;A61K31/713;;A61K48/00;;C07H21/02;;C07H21/04;;C07K14/47;;C07K14/705;;C12N9/14;;C12N15/63;;C12N15/88</x:v>
      </x:c>
      <x:c r="S342" s="50" t="str">
        <x:v>ACTIVE</x:v>
      </x:c>
      <x:c r="T342" s="50" t="str">
        <x:v>https://lens.org/079-472-263-479-837</x:v>
      </x:c>
      <x:c r="U342" s="50" t="str">
        <x:v>082-679-818-243-921;;197-573-318-221-333;;013-678-021-460-18X;;090-773-827-781-01X;;180-561-828-757-677;;042-048-983-493-180;;125-987-665-810-464;;195-825-529-662-863;;151-784-610-265-385;;087-340-512-979-388;;100-108-615-473-964;;166-558-607-508-242;;154-757-190-611-872;;009-156-223-807-230;;039-446-206-667-460;;173-531-853-099-353;;174-687-601-186-650;;098-303-225-783-549;;164-313-842-509-239;;033-630-427-246-119;;169-409-098-011-843;;091-277-029-626-051;;074-779-697-151-657;;056-855-081-263-713;;014-202-429-232-650;;029-585-826-895-672;;056-649-385-888-790;;192-672-104-552-219;;080-058-726-353-889;;194-187-784-118-929;;095-529-156-284-836;;079-472-263-479-837;;039-464-150-905-982;;088-085-879-330-703;;192-210-871-442-866;;013-536-589-989-090;;066-818-109-050-657;;086-976-621-282-034;;053-843-457-915-71X;;083-927-278-888-089;;118-218-133-760-849;;089-241-495-638-31X;;119-103-816-436-892;;027-502-421-348-858;;059-235-348-527-514;;052-780-194-495-167;;035-485-970-120-854;;035-708-166-739-918;;160-896-095-137-540;;093-444-586-481-367;;075-468-356-967-55X;;071-277-503-430-49X;;115-224-923-932-520;;109-427-382-328-883;;106-197-575-216-386;;121-861-234-820-071;;030-193-955-901-170;;041-395-721-845-617;;084-894-007-732-312;;015-407-504-998-281;;079-769-651-629-929;;104-749-279-828-572;;162-966-012-066-710;;047-421-046-107-075;;197-499-789-049-514;;195-061-835-557-458;;026-476-588-347-74X;;185-092-368-546-029;;108-386-354-141-371;;196-462-748-542-585;;061-262-666-626-898;;193-665-219-041-17X;;175-628-086-724-915;;157-944-292-224-518;;028-086-302-665-97X;;014-452-711-977-033;;055-245-542-609-728;;109-820-760-625-609;;026-511-818-413-708</x:v>
      </x:c>
    </x:row>
    <x:row r="343">
      <x:c r="A343" s="50" t="str">
        <x:v>shire(1).csv</x:v>
      </x:c>
      <x:c r="B343" s="50" t="str">
        <x:v>Shire PLC</x:v>
      </x:c>
      <x:c r="C343" s="50" t="str">
        <x:v>Yes</x:v>
      </x:c>
      <x:c r="D343" s="50" t="str">
        <x:v>Applicant/owner alias matched</x:v>
      </x:c>
      <x:c r="E343" s="108" t="n">
        <x:v>77</x:v>
      </x:c>
      <x:c r="F343" s="50" t="str">
        <x:v>110-834-561-041-208</x:v>
      </x:c>
      <x:c r="G343" s="113" t="n">
        <x:v>41870</x:v>
      </x:c>
      <x:c r="H343" s="108" t="n">
        <x:v>2014</x:v>
      </x:c>
      <x:c r="I343" s="50" t="str">
        <x:v>US</x:v>
      </x:c>
      <x:c r="J343" s="50" t="str">
        <x:v>A1</x:v>
      </x:c>
      <x:c r="K343" s="50" t="str">
        <x:v>US 2017/0202929 A1</x:v>
      </x:c>
      <x:c r="L343" s="50" t="str">
        <x:v>SHIRE HUMAN GENETIC THERAPIES</x:v>
      </x:c>
      <x:c r="M343" s="50" t="str">
        <x:v>SHIRE HUMAN GENETIC THERAPIES INC (2015-09-24)</x:v>
      </x:c>
      <x:c r="N343" s="50" t="str">
        <x:v>LIPOPROTEIN LIPASE FOR TREATMENT OF HYPERTRIGLYCERIDEMIC-RELATED CONDITIONS INCLUDING ACUTE PANCREATITIS</x:v>
      </x:c>
      <x:c r="O343" s="108" t="n">
        <x:v>0</x:v>
      </x:c>
      <x:c r="P343" s="108" t="n">
        <x:v>7</x:v>
      </x:c>
      <x:c r="Q343" s="50" t="str">
        <x:v>A61K38/465;;A61P3/06;;C12N9/20;;C12Y301/01034;;A61K38/465;;A61K9/0019;;A61K9/08;;A61K9/19;;C12N9/20;;C12Y301/01034</x:v>
      </x:c>
      <x:c r="R343" s="50" t="str">
        <x:v>A61K38/46;;A61K9/00;;A61K9/08;;A61K9/19;;C12N9/20</x:v>
      </x:c>
      <x:c r="S343" s="50" t="str">
        <x:v>DISCONTINUED</x:v>
      </x:c>
      <x:c r="T343" s="50" t="str">
        <x:v>https://lens.org/110-834-561-041-208</x:v>
      </x:c>
      <x:c r="U343" s="50" t="str">
        <x:v>195-551-764-496-53X;;109-375-723-129-128;;113-298-601-286-887;;113-500-199-508-424;;110-834-561-041-208;;161-992-030-556-556;;042-472-559-025-014</x:v>
      </x:c>
    </x:row>
    <x:row r="344">
      <x:c r="A344" s="50" t="str">
        <x:v>shire(1).csv</x:v>
      </x:c>
      <x:c r="B344" s="50" t="str">
        <x:v>Shire PLC</x:v>
      </x:c>
      <x:c r="C344" s="50" t="str">
        <x:v>Yes</x:v>
      </x:c>
      <x:c r="D344" s="50" t="str">
        <x:v>Applicant/owner alias matched</x:v>
      </x:c>
      <x:c r="E344" s="108" t="n">
        <x:v>78</x:v>
      </x:c>
      <x:c r="F344" s="50" t="str">
        <x:v>093-742-112-489-987</x:v>
      </x:c>
      <x:c r="G344" s="113" t="n">
        <x:v>40758</x:v>
      </x:c>
      <x:c r="H344" s="108" t="n">
        <x:v>2011</x:v>
      </x:c>
      <x:c r="I344" s="50" t="str">
        <x:v>US</x:v>
      </x:c>
      <x:c r="J344" s="50" t="str">
        <x:v>B2</x:v>
      </x:c>
      <x:c r="K344" s="50" t="str">
        <x:v>US 9676837 B2</x:v>
      </x:c>
      <x:c r="L344" s="50" t="str">
        <x:v>VISWANATHAN MALINI;;DESOUZA MARK;;SHIRE HUMAN GENETIC THERAPIES</x:v>
      </x:c>
      <x:c r="M344" s="50" t="str">
        <x:v>SHIRE HUMAN GENETIC THERAPIES INC (2014-09-10);;PHOENIX TISSUE REPAIR INC (2017-07-21)</x:v>
      </x:c>
      <x:c r="N344" s="50" t="str">
        <x:v>Collagen 7 and related methods</x:v>
      </x:c>
      <x:c r="O344" s="108" t="n">
        <x:v>10</x:v>
      </x:c>
      <x:c r="P344" s="108" t="n">
        <x:v>17</x:v>
      </x:c>
      <x:c r="Q344" s="50" t="str">
        <x:v>C07K14/78;;A61K38/00;;C12N9/1081;;C12N9/485;;C12N15/85;;C12N2800/22;;C12P21/02;;C12Y304/13009;;C07K14/78;;A61K38/00;;C12N9/0071;;C12N9/1048;;C12N9/1081;;C12N9/485;;C12N15/85;;C12N2800/22;;C12P21/02;;C12Y114/11002;;C12Y304/13009</x:v>
      </x:c>
      <x:c r="R344" s="50" t="str">
        <x:v>C07K14/78;;A61K38/00;;C12N9/02;;C12N9/10;;C12N9/48;;C12N15/85;;C12P21/02</x:v>
      </x:c>
      <x:c r="S344" s="50" t="str">
        <x:v>ACTIVE</x:v>
      </x:c>
      <x:c r="T344" s="50" t="str">
        <x:v>https://lens.org/093-742-112-489-987</x:v>
      </x:c>
      <x:c r="U344" s="50" t="str">
        <x:v>102-729-093-595-095;;141-212-822-185-735;;102-434-311-622-066;;081-128-211-249-107;;169-207-110-811-902;;078-110-706-621-704;;136-373-702-561-915;;105-577-640-725-397;;194-025-142-071-303;;175-175-558-141-242;;187-903-509-303-389;;192-148-876-076-549;;196-912-170-038-272;;093-742-112-489-987;;097-055-063-688-824;;039-481-554-933-765;;121-749-987-139-862</x:v>
      </x:c>
    </x:row>
    <x:row r="345">
      <x:c r="A345" s="50" t="str">
        <x:v>shire(1).csv</x:v>
      </x:c>
      <x:c r="B345" s="50" t="str">
        <x:v>Shire PLC</x:v>
      </x:c>
      <x:c r="C345" s="50" t="str">
        <x:v>Yes</x:v>
      </x:c>
      <x:c r="D345" s="50" t="str">
        <x:v>Applicant/owner alias matched</x:v>
      </x:c>
      <x:c r="E345" s="108" t="n">
        <x:v>79</x:v>
      </x:c>
      <x:c r="F345" s="50" t="str">
        <x:v>133-755-244-906-959</x:v>
      </x:c>
      <x:c r="G345" s="113" t="n">
        <x:v>42291</x:v>
      </x:c>
      <x:c r="H345" s="108" t="n">
        <x:v>2015</x:v>
      </x:c>
      <x:c r="I345" s="50" t="str">
        <x:v>US</x:v>
      </x:c>
      <x:c r="J345" s="50" t="str">
        <x:v>A1</x:v>
      </x:c>
      <x:c r="K345" s="50" t="str">
        <x:v>US 2017/0159093 A1</x:v>
      </x:c>
      <x:c r="L345" s="50" t="str">
        <x:v>SHIRE HUMAN GENETIC THERAPIES</x:v>
      </x:c>
      <x:c r="M345" s="50" t="str">
        <x:v>SHIRE HUMAN GENETIC THERAPIES INC (2016-12-12);;TRANSLATE BIO INC (2016-12-16)</x:v>
      </x:c>
      <x:c r="N345" s="50" t="str">
        <x:v>MODIFICATION OF RNA-RELATED ENZYMES FOR ENHANCED PRODUCTION</x:v>
      </x:c>
      <x:c r="O345" s="108" t="n">
        <x:v>7</x:v>
      </x:c>
      <x:c r="P345" s="108" t="n">
        <x:v>25</x:v>
      </x:c>
      <x:c r="Q345" s="50" t="str">
        <x:v>C12P19/34;;C12N9/1241;;C12N15/70;;C12Y207/0705;;C07K2319/95;;C07K2319/35;;C12N9/1241;;C07K2319/35;;C12Y207/0705;;C12N15/62;;C12N9/1241;;C07K2319/35;;C12Y207/0705;;C07K14/47;;C07K2319/95;;C12N15/62;;C12P19/34</x:v>
      </x:c>
      <x:c r="R345" s="50" t="str">
        <x:v>C12P19/34;;C07K14/47;;C12N9/12;;C12N15/62</x:v>
      </x:c>
      <x:c r="S345" s="50" t="str">
        <x:v>ACTIVE</x:v>
      </x:c>
      <x:c r="T345" s="50" t="str">
        <x:v>https://lens.org/133-755-244-906-959</x:v>
      </x:c>
      <x:c r="U345" s="50" t="str">
        <x:v>168-669-150-976-525;;145-005-144-834-145;;003-062-960-048-54X;;020-794-762-022-162;;068-022-363-385-398;;064-613-432-266-552;;161-273-857-477-847;;126-393-977-036-912;;111-767-588-040-95X;;028-677-337-125-230;;023-666-296-488-100;;066-397-818-818-291;;178-402-466-213-575;;137-690-882-925-100;;000-599-614-476-593;;056-963-259-382-153;;054-444-585-509-546;;136-447-734-956-451;;193-703-962-428-180;;133-755-244-906-959;;113-688-859-662-660;;098-084-839-873-20X;;007-857-681-636-466;;111-374-599-164-272;;150-228-554-416-72X</x:v>
      </x:c>
    </x:row>
    <x:row r="346">
      <x:c r="A346" s="50" t="str">
        <x:v>shire(1).csv</x:v>
      </x:c>
      <x:c r="B346" s="50" t="str">
        <x:v>Shire PLC</x:v>
      </x:c>
      <x:c r="C346" s="50" t="str">
        <x:v>Yes</x:v>
      </x:c>
      <x:c r="D346" s="50" t="str">
        <x:v>Applicant/owner alias matched</x:v>
      </x:c>
      <x:c r="E346" s="108" t="n">
        <x:v>80</x:v>
      </x:c>
      <x:c r="F346" s="50" t="str">
        <x:v>186-682-178-223-735</x:v>
      </x:c>
      <x:c r="G346" s="113" t="n">
        <x:v>41722</x:v>
      </x:c>
      <x:c r="H346" s="108" t="n">
        <x:v>2014</x:v>
      </x:c>
      <x:c r="I346" s="50" t="str">
        <x:v>US</x:v>
      </x:c>
      <x:c r="J346" s="50" t="str">
        <x:v>A1</x:v>
      </x:c>
      <x:c r="K346" s="50" t="str">
        <x:v>US 2017/0143848 A1</x:v>
      </x:c>
      <x:c r="L346" s="50" t="str">
        <x:v>SHIRE HUMAN GENETIC THERAPIES</x:v>
      </x:c>
      <x:c r="M346" s="50" t="str">
        <x:v>SHIRE HUMAN GENETIC THERAPIES INC (2015-06-02);;TRANSLATE BIO INC (2016-12-16)</x:v>
      </x:c>
      <x:c r="N346" s="50" t="str">
        <x:v>MRNA THERAPY FOR THE TREATMENT OF OCULAR DISEASES</x:v>
      </x:c>
      <x:c r="O346" s="108" t="n">
        <x:v>27</x:v>
      </x:c>
      <x:c r="P346" s="108" t="n">
        <x:v>24</x:v>
      </x:c>
      <x:c r="Q346" s="50" t="str">
        <x:v>A61K48/005;;A61K48/0075;;A61K48/0066;;A61K9/0048;;A61K9/127;;A61K9/51;;A61K48/005;;A61K48/0075</x:v>
      </x:c>
      <x:c r="R346" s="50" t="str">
        <x:v>A61K48/00;;A61K9/00;;A61K9/127;;A61K9/51</x:v>
      </x:c>
      <x:c r="S346" s="50" t="str">
        <x:v>DISCONTINUED</x:v>
      </x:c>
      <x:c r="T346" s="50" t="str">
        <x:v>https://lens.org/186-682-178-223-735</x:v>
      </x:c>
      <x:c r="U346" s="50" t="str">
        <x:v>023-493-706-570-957;;098-911-906-483-444;;071-005-056-543-484;;156-291-002-290-372;;005-069-661-303-912;;147-694-886-392-453;;060-339-519-000-031;;186-682-178-223-735;;096-776-625-372-172;;056-516-551-878-354;;153-737-034-874-668;;059-817-147-256-498;;175-466-054-801-489;;030-161-985-479-701;;129-533-214-045-483;;033-143-447-738-411;;049-746-025-428-054;;084-942-715-647-42X;;192-010-797-919-681;;102-107-305-228-275;;145-301-733-222-864;;161-487-713-261-549;;181-127-125-654-932;;052-828-510-577-106</x:v>
      </x:c>
    </x:row>
    <x:row r="347">
      <x:c r="A347" s="50" t="str">
        <x:v>shire(1).csv</x:v>
      </x:c>
      <x:c r="B347" s="50" t="str">
        <x:v>Shire PLC</x:v>
      </x:c>
      <x:c r="C347" s="50" t="str">
        <x:v>Yes</x:v>
      </x:c>
      <x:c r="D347" s="50" t="str">
        <x:v>Applicant/owner alias matched</x:v>
      </x:c>
      <x:c r="E347" s="108" t="n">
        <x:v>81</x:v>
      </x:c>
      <x:c r="F347" s="50" t="str">
        <x:v>058-296-386-485-856</x:v>
      </x:c>
      <x:c r="G347" s="113" t="n">
        <x:v>41569</x:v>
      </x:c>
      <x:c r="H347" s="108" t="n">
        <x:v>2013</x:v>
      </x:c>
      <x:c r="I347" s="50" t="str">
        <x:v>US</x:v>
      </x:c>
      <x:c r="J347" s="50" t="str">
        <x:v>B2</x:v>
      </x:c>
      <x:c r="K347" s="50" t="str">
        <x:v>US 9629804 B2</x:v>
      </x:c>
      <x:c r="L347" s="50" t="str">
        <x:v>SHIRE HUMAN GENETIC THERAPIES;;MASSACHUSETTS INST TECHNOLOGY</x:v>
      </x:c>
      <x:c r="M347" s="50" t="str">
        <x:v>MASSACHUSETTS INSTITUTE OF TECHNOLOGY (2015-01-23);;SHIRE HUMAN GENETIC THERAPIES INC (2015-01-30);;TRANSLATE BIO INC (2016-12-16)</x:v>
      </x:c>
      <x:c r="N347" s="50" t="str">
        <x:v>Lipid formulations for delivery of messenger RNA</x:v>
      </x:c>
      <x:c r="O347" s="108" t="n">
        <x:v>61</x:v>
      </x:c>
      <x:c r="P347" s="108" t="n">
        <x:v>55</x:v>
      </x:c>
      <x:c r="Q347" s="50" t="str">
        <x:v>A61K9/0019;;A61K9/0073;;A61K9/12;;A61K9/1272;;A61K38/1709;;A61K38/177;;A61K38/4846;;A61K38/53;;A61K48/0033;;A61K48/005;;A61P7/04;;A61P25/02;;A61K48/0033;;A61K9/0019;;A61K9/0073;;A61K9/12;;A61K9/1272;;A61K38/1709;;A61K38/177;;A61K38/4846;;A61K38/53;;A61K48/005;;A61K9/1272;;A61K38/1709;;A61K38/177;;A61K38/4846;;A61K38/53;;A61K48/00;;A61K48/0033;;A61K48/005</x:v>
      </x:c>
      <x:c r="R347" s="50" t="str">
        <x:v>A61K31/497;;A61K9/127;;A61K38/17;;A61K38/48;;A61K38/53;;A61K48/00</x:v>
      </x:c>
      <x:c r="S347" s="50" t="str">
        <x:v>ACTIVE</x:v>
      </x:c>
      <x:c r="T347" s="50" t="str">
        <x:v>https://lens.org/058-296-386-485-856</x:v>
      </x:c>
      <x:c r="U347" s="50" t="str">
        <x:v>136-148-392-651-382;;081-806-693-490-656;;127-914-686-966-447;;012-847-783-055-613;;180-188-157-611-489;;035-326-787-910-366;;064-430-620-813-734;;122-382-555-093-600;;154-936-000-401-641;;098-948-025-227-140;;011-792-537-864-990;;175-954-202-141-447;;002-952-716-790-521;;058-319-432-591-895;;014-046-296-866-008;;029-305-901-843-049;;008-731-552-177-833;;185-206-060-427-114;;197-431-858-918-04X;;125-122-693-337-392;;086-284-918-768-310;;145-069-804-264-217;;058-296-386-485-856;;045-848-362-450-596;;146-101-868-641-708;;102-487-039-431-613;;001-277-115-754-434;;157-127-311-312-290;;098-994-395-423-576;;082-434-950-195-220;;022-681-764-833-817;;174-912-540-457-215;;068-860-765-127-909;;196-315-436-453-137;;184-897-958-054-35X;;075-118-192-112-132;;183-306-207-004-542;;083-020-838-730-752;;086-708-897-919-736;;133-048-176-122-518;;118-836-631-724-101;;046-256-338-143-032;;161-203-622-895-944;;196-634-971-208-350;;151-166-000-545-920;;002-344-660-177-509;;176-571-392-261-535;;019-779-572-580-314;;102-560-214-970-12X;;054-862-537-170-535;;005-038-069-441-740;;164-670-230-342-648;;107-624-229-087-542;;042-701-378-949-505;;117-111-452-934-985</x:v>
      </x:c>
    </x:row>
    <x:row r="348">
      <x:c r="A348" s="50" t="str">
        <x:v>shire(1).csv</x:v>
      </x:c>
      <x:c r="B348" s="50" t="str">
        <x:v>Shire PLC</x:v>
      </x:c>
      <x:c r="C348" s="50" t="str">
        <x:v>Yes</x:v>
      </x:c>
      <x:c r="D348" s="50" t="str">
        <x:v>Applicant/owner alias matched</x:v>
      </x:c>
      <x:c r="E348" s="108" t="n">
        <x:v>82</x:v>
      </x:c>
      <x:c r="F348" s="50" t="str">
        <x:v>029-371-109-187-119</x:v>
      </x:c>
      <x:c r="G348" s="113" t="n">
        <x:v>40702</x:v>
      </x:c>
      <x:c r="H348" s="108" t="n">
        <x:v>2011</x:v>
      </x:c>
      <x:c r="I348" s="50" t="str">
        <x:v>US</x:v>
      </x:c>
      <x:c r="J348" s="50" t="str">
        <x:v>B2</x:v>
      </x:c>
      <x:c r="K348" s="50" t="str">
        <x:v>US 9597413 B2</x:v>
      </x:c>
      <x:c r="L348" s="50" t="str">
        <x:v>SHIRE HUMAN GENETIC THERAPIES</x:v>
      </x:c>
      <x:c r="M348" s="50" t="str">
        <x:v>SHIRE HUMAN GENETIC THERAPIES INC (2014-07-09);;TRANSLATE BIO INC (2016-12-16)</x:v>
      </x:c>
      <x:c r="N348" s="50" t="str">
        <x:v>Pulmonary delivery of mRNA</x:v>
      </x:c>
      <x:c r="O348" s="108" t="n">
        <x:v>17</x:v>
      </x:c>
      <x:c r="P348" s="108" t="n">
        <x:v>120</x:v>
      </x:c>
      <x:c r="Q348" s="50" t="str">
        <x:v>A61K38/1816;;A61K38/57;;A61K48/00;;A61K31/713;;A61K9/0019;;A61K9/0073;;A61K9/1271;;A61K9/1272;;C07K14/505;;C07K14/8125;;C12N9/2465;;C12N9/644;;C12N15/52;;C12Y302/01022;;C12Y304/21022;;A61P1/16;;A61P3/00;;A61P5/00;;A61P7/06;;C12N15/88;;A61K48/0041;;A61K48/005;;A61K48/0083;;A61K9/0019;;A61K9/0073;;A61K9/1271;;A61K9/1272;;A61K9/5123;;A61K31/713;;A61K38/1816;;A61K38/47;;A61K38/4846;;A61K38/57;;A61K48/00;;A61K48/0008;;A61K48/0075;;A61K48/0091;;A61P1/16;;A61P3/00;;A61P5/00;;A61P7/06;;C07K14/505;;C07K14/8125;;C12N9/2465;;C12N9/644;;C12N15/52;;C12N15/85;;C12Y302/01022;;C12Y304/21022;;A61P43/00;;A61K48/0008;;A61K9/1271;;A61K38/1816;;A61K38/47;;A61K38/4846;;A61K38/57;;A61K48/00;;A61K31/713;;A61K9/0019;;A61K9/0073;;A61K9/1271;;A61K9/1272;;C07K14/505;;C07K14/8125;;C12N9/2465;;C12N9/644;;C12N15/52;;C12N15/85;;A61K48/0008;;A61K9/5123;;A61K48/0075;;A61K48/0091;;C12Y302/01022;;C12Y304/21022</x:v>
      </x:c>
      <x:c r="R348" s="50" t="str">
        <x:v>C12N15/85;;A61K9/00;;A61K9/127;;A61K31/713;;A61K38/18;;A61K38/47;;A61K38/48;;A61K38/57;;A61K48/00;;C07K14/505;;C07K14/81;;C12N9/40;;C12N9/64;;C12N15/52</x:v>
      </x:c>
      <x:c r="S348" s="50" t="str">
        <x:v>ACTIVE</x:v>
      </x:c>
      <x:c r="T348" s="50" t="str">
        <x:v>https://lens.org/029-371-109-187-119</x:v>
      </x:c>
      <x:c r="U348" s="50" t="str">
        <x:v>176-681-424-393-725;;150-623-216-220-046;;148-699-493-337-911;;195-391-478-102-210;;073-233-034-642-075;;019-853-442-890-317;;186-673-440-581-884;;136-315-319-904-713;;000-324-558-773-223;;082-941-324-691-40X;;107-634-286-215-810;;137-052-665-338-181;;028-240-331-338-209;;048-692-602-093-139;;150-758-078-935-622;;023-024-349-017-747;;064-036-659-036-201;;054-084-529-088-816;;015-860-146-818-310;;007-562-018-736-788;;020-868-337-884-588;;158-028-739-921-567;;038-987-946-089-286;;082-967-843-051-186;;090-422-534-149-024;;114-019-007-870-740;;003-076-508-559-244;;159-774-477-065-027;;133-436-654-961-741;;173-221-226-794-759;;019-587-524-572-321;;069-101-177-157-174;;034-707-366-257-322;;152-596-229-948-599;;195-961-902-358-672;;022-864-688-770-464;;052-289-613-323-408;;090-874-554-991-179;;166-299-052-734-807;;198-619-743-523-823;;051-863-959-406-101;;020-463-056-422-883;;116-400-491-479-780;;123-148-961-299-795;;073-273-234-544-492;;082-225-392-449-925;;093-042-039-563-150;;001-825-296-533-896;;179-452-410-094-695;;194-698-550-991-033;;199-309-738-817-678;;142-196-323-477-564;;042-527-280-156-645;;124-289-650-889-478;;172-142-288-448-323;;122-628-143-525-718;;051-647-014-259-660;;104-281-373-719-419;;099-167-808-264-364;;050-413-878-890-873;;127-333-360-485-63X;;050-196-907-575-461;;143-823-783-897-734;;174-817-179-341-231;;049-974-784-922-429;;033-886-935-305-807;;065-102-663-674-555;;191-608-328-232-65X;;153-658-618-996-92X;;165-299-691-751-359;;008-537-423-911-879;;014-024-849-176-123;;126-921-887-335-325;;009-028-380-482-189;;072-025-103-192-272;;111-805-333-500-138;;137-910-538-357-492;;056-125-847-030-557;;163-209-144-331-094;;037-897-580-476-963;;178-435-371-813-253;;065-722-971-745-244;;130-018-106-314-083;;128-047-969-692-849;;198-281-153-858-628;;130-098-629-813-95X;;077-575-088-395-87X;;104-284-502-668-173;;117-043-413-930-939;;010-248-285-703-22X;;172-631-179-359-118;;035-728-107-074-977;;199-437-343-690-074;;077-373-827-166-531;;196-111-650-781-276;;018-924-736-341-216;;039-041-454-882-076;;015-676-673-277-763;;125-133-086-895-871;;168-646-172-793-699;;117-420-299-017-548;;107-965-546-424-210;;060-579-428-754-295;;079-233-082-508-960;;078-666-383-471-409;;049-801-875-257-502;;029-371-109-187-119;;119-415-197-019-469;;182-873-268-734-922;;034-532-401-687-669;;198-988-146-988-730;;172-162-951-853-279;;159-493-587-930-009;;082-206-465-406-755;;158-084-890-556-730;;047-784-341-149-887;;170-243-393-652-49X;;024-942-534-035-276;;070-484-882-344-377;;091-769-689-376-845</x:v>
      </x:c>
    </x:row>
    <x:row r="349">
      <x:c r="A349" s="50" t="str">
        <x:v>shire(1).csv</x:v>
      </x:c>
      <x:c r="B349" s="50" t="str">
        <x:v>Shire PLC</x:v>
      </x:c>
      <x:c r="C349" s="50" t="str">
        <x:v>Yes</x:v>
      </x:c>
      <x:c r="D349" s="50" t="str">
        <x:v>Applicant/owner alias matched</x:v>
      </x:c>
      <x:c r="E349" s="108" t="n">
        <x:v>83</x:v>
      </x:c>
      <x:c r="F349" s="50" t="str">
        <x:v>072-028-170-621-915</x:v>
      </x:c>
      <x:c r="G349" s="113" t="n">
        <x:v>41569</x:v>
      </x:c>
      <x:c r="H349" s="108" t="n">
        <x:v>2013</x:v>
      </x:c>
      <x:c r="I349" s="50" t="str">
        <x:v>US</x:v>
      </x:c>
      <x:c r="J349" s="50" t="str">
        <x:v>A1</x:v>
      </x:c>
      <x:c r="K349" s="50" t="str">
        <x:v>US 2017/0073648 A1</x:v>
      </x:c>
      <x:c r="L349" s="50" t="str">
        <x:v>SHIRE HUMAN GENETIC THERAPIES</x:v>
      </x:c>
      <x:c r="M349" s="50" t="str">
        <x:v>SHIRE HUMAN GENETIC THERAPIES INC (2014-11-06);;TRANSLATE BIO INC (2016-12-16)</x:v>
      </x:c>
      <x:c r="N349" s="50" t="str">
        <x:v>MRNA THERAPY FOR PHENYLKETONURIA</x:v>
      </x:c>
      <x:c r="O349" s="108" t="n">
        <x:v>6</x:v>
      </x:c>
      <x:c r="P349" s="108" t="n">
        <x:v>22</x:v>
      </x:c>
      <x:c r="Q349" s="50" t="str">
        <x:v>A61K48/005;;A61P3/00;;A61P13/02;;A61P25/00;;A61K48/0033;;A61K48/005;;A61K38/44;;C12N9/0071;;C12Y114/16001;;A61P13/02;;A61P25/00;;A61P3/00;;A61K38/44;;A61K9/1272;;C12N9/0071;;A61K48/00;;C12Y114/16001;;A61K48/0033;;A61K48/005</x:v>
      </x:c>
      <x:c r="R349" s="50" t="str">
        <x:v>C12N9/02;;A61K9/127</x:v>
      </x:c>
      <x:c r="S349" s="50" t="str">
        <x:v>ACTIVE</x:v>
      </x:c>
      <x:c r="T349" s="50" t="str">
        <x:v>https://lens.org/072-028-170-621-915</x:v>
      </x:c>
      <x:c r="U349" s="50" t="str">
        <x:v>145-768-373-349-077;;027-642-054-610-58X;;060-079-015-050-790;;136-401-510-310-770;;077-162-472-539-684;;028-202-849-352-884;;134-050-878-997-852;;058-751-421-020-352;;114-194-703-930-821;;028-398-009-399-61X;;115-868-476-661-530;;010-150-218-903-541;;127-574-515-395-928;;073-929-897-895-049;;180-392-584-275-027;;064-438-717-457-55X;;052-575-810-308-183;;072-028-170-621-915;;103-968-269-887-10X;;040-914-217-693-891;;172-478-113-273-495;;097-671-984-298-168</x:v>
      </x:c>
    </x:row>
    <x:row r="350">
      <x:c r="A350" s="50" t="str">
        <x:v>shire(1).csv</x:v>
      </x:c>
      <x:c r="B350" s="50" t="str">
        <x:v>Shire PLC</x:v>
      </x:c>
      <x:c r="C350" s="50" t="str">
        <x:v>Yes</x:v>
      </x:c>
      <x:c r="D350" s="50" t="str">
        <x:v>Applicant/owner alias matched</x:v>
      </x:c>
      <x:c r="E350" s="108" t="n">
        <x:v>84</x:v>
      </x:c>
      <x:c r="F350" s="50" t="str">
        <x:v>063-572-212-715-956</x:v>
      </x:c>
      <x:c r="G350" s="113" t="n">
        <x:v>40702</x:v>
      </x:c>
      <x:c r="H350" s="108" t="n">
        <x:v>2011</x:v>
      </x:c>
      <x:c r="I350" s="50" t="str">
        <x:v>US</x:v>
      </x:c>
      <x:c r="J350" s="50" t="str">
        <x:v>B2</x:v>
      </x:c>
      <x:c r="K350" s="50" t="str">
        <x:v>US 9562904 B2</x:v>
      </x:c>
      <x:c r="L350" s="50" t="str">
        <x:v>SHIRE HUMAN GENETIC THERAPIES</x:v>
      </x:c>
      <x:c r="M350" s="50" t="str">
        <x:v>SHIRE HUMAN GENETIC THERAPIES INC (2015-07-01);;TAKEDA PHARMACEUTICAL COMPANY LIMITED (2021-02-26)</x:v>
      </x:c>
      <x:c r="N350" s="50" t="str">
        <x:v>Competition based-detection assays</x:v>
      </x:c>
      <x:c r="O350" s="108" t="n">
        <x:v>0</x:v>
      </x:c>
      <x:c r="P350" s="108" t="n">
        <x:v>13</x:v>
      </x:c>
      <x:c r="Q350" s="50" t="str">
        <x:v>G01N33/573;;G01N2333/42;;G01N2333/916;;G01N2400/10;;G01N33/573;;G01N2333/42;;G01N2333/914;;G01N2333/916;;G01N2400/10</x:v>
      </x:c>
      <x:c r="R350" s="50" t="str">
        <x:v>G01N33/573</x:v>
      </x:c>
      <x:c r="S350" s="50" t="str">
        <x:v>ACTIVE</x:v>
      </x:c>
      <x:c r="T350" s="50" t="str">
        <x:v>https://lens.org/063-572-212-715-956</x:v>
      </x:c>
      <x:c r="U350" s="50" t="str">
        <x:v>174-798-520-519-419;;027-224-484-801-149;;074-154-239-375-91X;;055-871-292-220-733;;191-716-970-400-997;;173-301-626-114-978;;173-572-695-440-966;;122-105-865-805-655;;063-572-212-715-956;;193-365-479-618-559;;046-862-891-114-165;;132-782-517-985-451;;065-100-230-977-332</x:v>
      </x:c>
    </x:row>
    <x:row r="351">
      <x:c r="A351" s="50" t="str">
        <x:v>shire(1).csv</x:v>
      </x:c>
      <x:c r="B351" s="50" t="str">
        <x:v>Shire PLC</x:v>
      </x:c>
      <x:c r="C351" s="50" t="str">
        <x:v>Yes</x:v>
      </x:c>
      <x:c r="D351" s="50" t="str">
        <x:v>Applicant/owner alias matched</x:v>
      </x:c>
      <x:c r="E351" s="108" t="n">
        <x:v>85</x:v>
      </x:c>
      <x:c r="F351" s="50" t="str">
        <x:v>119-485-924-085-205</x:v>
      </x:c>
      <x:c r="G351" s="113" t="n">
        <x:v>42082</x:v>
      </x:c>
      <x:c r="H351" s="108" t="n">
        <x:v>2015</x:v>
      </x:c>
      <x:c r="I351" s="50" t="str">
        <x:v>US</x:v>
      </x:c>
      <x:c r="J351" s="50" t="str">
        <x:v>A1</x:v>
      </x:c>
      <x:c r="K351" s="50" t="str">
        <x:v>US 2016/0324940 A1</x:v>
      </x:c>
      <x:c r="L351" s="50" t="str">
        <x:v>SHIRE HUMAN GENETIC THERAPIES</x:v>
      </x:c>
      <x:c r="M351" s="50" t="str">
        <x:v>SHIRE HUMAN GENETIC THERAPIES INC (2016-07-15);;TRANSLATE BIO INC (2016-12-16)</x:v>
      </x:c>
      <x:c r="N351" s="50" t="str">
        <x:v>MRNA THERAPY FOR POMPE DISEASE</x:v>
      </x:c>
      <x:c r="O351" s="108" t="n">
        <x:v>8</x:v>
      </x:c>
      <x:c r="P351" s="108" t="n">
        <x:v>25</x:v>
      </x:c>
      <x:c r="Q351" s="50" t="str">
        <x:v>A61K9/0019;;A61K9/127;;A61K9/1271;;A61K9/1272;;A61K31/7105;;C12Y302/0102;;C12N9/2465;;A61K38/47;;A61K47/22;;A61P1/16;;A61P21/00;;A61P3/00;;A61P39/02;;A61P9/00;;A61K9/0019;;A61K9/127;;A61K9/1271;;A61K9/1272;;A61K31/7105;;C12Y302/0102;;C12N9/2465;;A61K48/0058;;A61K38/47;;A61K47/22;;A61K48/0033</x:v>
      </x:c>
      <x:c r="R351" s="50" t="str">
        <x:v>A61K38/47;;A61K9/00;;A61K9/127;;A61K47/22;;A61K48/00</x:v>
      </x:c>
      <x:c r="S351" s="50" t="str">
        <x:v>ACTIVE</x:v>
      </x:c>
      <x:c r="T351" s="50" t="str">
        <x:v>https://lens.org/119-485-924-085-205</x:v>
      </x:c>
      <x:c r="U351" s="50" t="str">
        <x:v>043-895-536-683-357;;164-279-501-227-405;;190-468-044-150-70X;;160-654-825-567-963;;007-580-402-802-902;;059-540-621-147-581;;142-068-166-590-021;;043-775-597-164-087;;179-416-553-998-968;;135-861-485-227-051;;195-505-432-007-763;;176-347-470-676-562;;119-485-924-085-205;;196-148-499-002-266;;029-346-857-273-157;;104-535-657-092-192;;170-574-602-985-669;;028-411-732-850-610;;001-034-924-598-076;;048-160-374-773-716;;015-348-282-557-562;;120-876-599-798-706;;049-127-910-499-995;;146-253-588-065-93X;;047-898-596-295-734</x:v>
      </x:c>
    </x:row>
    <x:row r="352">
      <x:c r="A352" s="50" t="str">
        <x:v>shire(1).csv</x:v>
      </x:c>
      <x:c r="B352" s="50" t="str">
        <x:v>Shire PLC</x:v>
      </x:c>
      <x:c r="C352" s="50" t="str">
        <x:v>Yes</x:v>
      </x:c>
      <x:c r="D352" s="50" t="str">
        <x:v>Applicant/owner alias matched</x:v>
      </x:c>
      <x:c r="E352" s="108" t="n">
        <x:v>86</x:v>
      </x:c>
      <x:c r="F352" s="50" t="str">
        <x:v>087-234-985-671-624</x:v>
      </x:c>
      <x:c r="G352" s="113" t="n">
        <x:v>41569</x:v>
      </x:c>
      <x:c r="H352" s="108" t="n">
        <x:v>2013</x:v>
      </x:c>
      <x:c r="I352" s="50" t="str">
        <x:v>EP</x:v>
      </x:c>
      <x:c r="J352" s="50" t="str">
        <x:v>A1</x:v>
      </x:c>
      <x:c r="K352" s="50" t="str">
        <x:v>EP 3060303 A1</x:v>
      </x:c>
      <x:c r="L352" s="50" t="str">
        <x:v>SHIRE HUMAN GENETIC THERAPIES</x:v>
      </x:c>
      <x:c r="M352" s="50" t="str">
        <x:v>SHIRE HUMAN GENETIC THERAPIES, INC. (2016-11-23);;TRANSLATE BIO, INC. (2018-06-27)</x:v>
      </x:c>
      <x:c r="N352" s="50" t="str">
        <x:v>MRNA THERAPY FOR ARGININOSUCCINATE SYNTHETASE DEFICIENCY</x:v>
      </x:c>
      <x:c r="O352" s="108" t="n">
        <x:v>1</x:v>
      </x:c>
      <x:c r="P352" s="108" t="n">
        <x:v>30</x:v>
      </x:c>
      <x:c r="Q352" s="50" t="str">
        <x:v>A61K31/7105;;A61K9/5123;;A61K48/005;;A61K38/53;;C12N9/93;;A61K9/1272;;C12Y603/04005;;A61P3/00;;A61K38/53;;C12N9/93;;A61K9/1272;;A61K48/00;;C12Y603/04005;;A61K9/5123;;A61K31/7105;;A61K48/005</x:v>
      </x:c>
      <x:c r="R352" s="50" t="str">
        <x:v>A61P3/00;;A61K9/127;;A61K31/7105;;A61K48/00</x:v>
      </x:c>
      <x:c r="S352" s="50" t="str">
        <x:v>INACTIVE</x:v>
      </x:c>
      <x:c r="T352" s="50" t="str">
        <x:v>https://lens.org/087-234-985-671-624</x:v>
      </x:c>
      <x:c r="U352" s="50" t="str">
        <x:v>130-866-252-443-694;;139-674-348-119-494;;141-567-764-159-231;;121-459-564-259-218;;031-742-497-142-861;;015-768-633-947-396;;122-632-445-012-709;;074-894-474-612-181;;089-709-951-572-846;;086-299-139-527-157;;168-466-881-256-986;;100-312-087-292-198;;141-843-428-597-951;;094-178-293-848-097;;082-513-201-557-330;;014-418-301-678-066;;157-918-722-766-669;;121-745-424-420-994;;137-755-197-050-240;;024-876-985-907-253;;154-515-868-142-52X;;087-234-985-671-624;;169-131-918-701-740;;181-274-573-581-992;;010-038-650-454-300;;034-932-470-358-714;;029-414-564-659-349;;085-952-580-450-747;;143-001-517-711-690;;100-006-016-652-576</x:v>
      </x:c>
    </x:row>
    <x:row r="353">
      <x:c r="A353" s="50" t="str">
        <x:v>shire(1).csv</x:v>
      </x:c>
      <x:c r="B353" s="50" t="str">
        <x:v>Shire PLC</x:v>
      </x:c>
      <x:c r="C353" s="50" t="str">
        <x:v>Yes</x:v>
      </x:c>
      <x:c r="D353" s="50" t="str">
        <x:v>Applicant/owner alias matched</x:v>
      </x:c>
      <x:c r="E353" s="108" t="n">
        <x:v>87</x:v>
      </x:c>
      <x:c r="F353" s="50" t="str">
        <x:v>155-667-546-191-643</x:v>
      </x:c>
      <x:c r="G353" s="113" t="n">
        <x:v>41569</x:v>
      </x:c>
      <x:c r="H353" s="108" t="n">
        <x:v>2013</x:v>
      </x:c>
      <x:c r="I353" s="50" t="str">
        <x:v>EP</x:v>
      </x:c>
      <x:c r="J353" s="50" t="str">
        <x:v>A1</x:v>
      </x:c>
      <x:c r="K353" s="50" t="str">
        <x:v>EP 3060671 A1</x:v>
      </x:c>
      <x:c r="L353" s="50" t="str">
        <x:v>SHIRE HUMAN GENETIC THERAPIES</x:v>
      </x:c>
      <x:c r="M353" s="50" t="str">
        <x:v>SHIRE HUMAN GENETIC THERAPIES, INC. (2016-11-23);;TRANSLATE BIO, INC. (2022-06-22)</x:v>
      </x:c>
      <x:c r="N353" s="50" t="str">
        <x:v>CNS DELIVERY OF MRNA AND USES THEREOF</x:v>
      </x:c>
      <x:c r="O353" s="108" t="n">
        <x:v>2</x:v>
      </x:c>
      <x:c r="P353" s="108" t="n">
        <x:v>29</x:v>
      </x:c>
      <x:c r="Q353" s="50" t="str">
        <x:v>A61K38/1709;;A61P21/00;;A61P25/00;;A61P25/28;;A61P43/00;;C12N15/88;;A61K9/1272;;A61K38/1709;;A61K48/0033;;A61K48/005;;A61P25/00;;C07H21/02;;C12N15/88</x:v>
      </x:c>
      <x:c r="R353" s="50" t="str">
        <x:v>C12N15/88;;A61K38/00</x:v>
      </x:c>
      <x:c r="S353" s="50" t="str">
        <x:v>ACTIVE</x:v>
      </x:c>
      <x:c r="T353" s="50" t="str">
        <x:v>https://lens.org/155-667-546-191-643</x:v>
      </x:c>
      <x:c r="U353" s="50" t="str">
        <x:v>152-846-865-835-498;;018-878-103-692-767;;124-615-337-698-721;;117-001-601-823-369;;167-308-339-768-965;;071-221-557-392-561;;046-462-602-882-086;;069-851-464-463-898;;179-363-661-482-161;;192-349-014-585-842;;113-782-894-976-244;;165-122-331-244-595;;109-974-182-719-209;;192-529-450-365-457;;107-782-194-896-959;;142-647-871-366-881;;162-653-007-898-048;;076-339-659-427-951;;131-772-077-456-39X;;191-371-603-512-646;;099-563-350-745-813;;184-000-537-541-572;;194-013-899-245-75X;;020-295-930-099-796;;025-976-759-639-101;;035-822-766-311-236;;043-925-300-979-64X;;155-667-546-191-643;;196-230-957-591-815</x:v>
      </x:c>
    </x:row>
    <x:row r="354">
      <x:c r="A354" s="50" t="str">
        <x:v>shire(1).csv</x:v>
      </x:c>
      <x:c r="B354" s="50" t="str">
        <x:v>Shire PLC</x:v>
      </x:c>
      <x:c r="C354" s="50" t="str">
        <x:v>Yes</x:v>
      </x:c>
      <x:c r="D354" s="50" t="str">
        <x:v>Applicant/owner alias matched</x:v>
      </x:c>
      <x:c r="E354" s="108" t="n">
        <x:v>88</x:v>
      </x:c>
      <x:c r="F354" s="50" t="str">
        <x:v>001-310-444-659-376</x:v>
      </x:c>
      <x:c r="G354" s="113" t="n">
        <x:v>41347</x:v>
      </x:c>
      <x:c r="H354" s="108" t="n">
        <x:v>2013</x:v>
      </x:c>
      <x:c r="I354" s="50" t="str">
        <x:v>EP</x:v>
      </x:c>
      <x:c r="J354" s="50" t="str">
        <x:v>A4</x:v>
      </x:c>
      <x:c r="K354" s="50" t="str">
        <x:v>EP 2968308 A4</x:v>
      </x:c>
      <x:c r="L354" s="50" t="str">
        <x:v>SHIRE HUMAN GENETIC THERAPIES</x:v>
      </x:c>
      <x:c r="M354" s="50" t="str">
        <x:v>SHIRE HUMAN GENETIC THERAPIES, INC. (2016-11-23)</x:v>
      </x:c>
      <x:c r="N354" s="50" t="str">
        <x:v>METHODS OF TREATING B2-BRADYKININ RECEPTOR MEDIATED ANGIOEDEMA</x:v>
      </x:c>
      <x:c r="O354" s="108" t="n">
        <x:v>0</x:v>
      </x:c>
      <x:c r="P354" s="108" t="n">
        <x:v>14</x:v>
      </x:c>
      <x:c r="Q354" s="50" t="str">
        <x:v>A61K31/4709;;A61K9/0053;;A61K9/14;;A61K9/1652;;A61K31/185;;A61K31/47;;A61K45/06;;A61K47/10;;A61K47/22;;A61P7/10;;A61P9/00;;A61P17/00;;A61K31/4709;;A61K9/0053;;A61K9/10;;A61K9/14;;A61K9/1652;;A61K31/185;;A61K31/47;;A61K45/06;;A61K47/10;;A61K47/22;;A61K47/38</x:v>
      </x:c>
      <x:c r="R354" s="50" t="str">
        <x:v>A61K31/47;;A61P17/00;;C07D413/00</x:v>
      </x:c>
      <x:c r="S354" s="50" t="str">
        <x:v>DISCONTINUED</x:v>
      </x:c>
      <x:c r="T354" s="50" t="str">
        <x:v>https://lens.org/001-310-444-659-376</x:v>
      </x:c>
      <x:c r="U354" s="50" t="str">
        <x:v>005-998-228-587-551;;170-136-353-887-995;;064-555-286-398-481;;169-108-500-872-483;;118-710-468-630-493;;086-566-180-142-404;;001-310-444-659-376;;129-872-652-051-759;;062-694-739-245-208;;181-381-769-401-862;;079-720-715-385-699;;167-751-496-405-822;;063-868-157-502-677;;161-604-818-808-715</x:v>
      </x:c>
    </x:row>
    <x:row r="355">
      <x:c r="A355" s="50" t="str">
        <x:v>shire(1).csv</x:v>
      </x:c>
      <x:c r="B355" s="50" t="str">
        <x:v>Shire PLC</x:v>
      </x:c>
      <x:c r="C355" s="50" t="str">
        <x:v>Yes</x:v>
      </x:c>
      <x:c r="D355" s="50" t="str">
        <x:v>Applicant/owner alias matched</x:v>
      </x:c>
      <x:c r="E355" s="108" t="n">
        <x:v>89</x:v>
      </x:c>
      <x:c r="F355" s="50" t="str">
        <x:v>153-847-202-514-82X</x:v>
      </x:c>
      <x:c r="G355" s="113" t="n">
        <x:v>40940</x:v>
      </x:c>
      <x:c r="H355" s="108" t="n">
        <x:v>2012</x:v>
      </x:c>
      <x:c r="I355" s="50" t="str">
        <x:v>EP</x:v>
      </x:c>
      <x:c r="J355" s="50" t="str">
        <x:v>A4</x:v>
      </x:c>
      <x:c r="K355" s="50" t="str">
        <x:v>EP 2809796 A4</x:v>
      </x:c>
      <x:c r="L355" s="50" t="str">
        <x:v>SHIRE HUMAN GENETIC THERAPIES</x:v>
      </x:c>
      <x:c r="M355" s="50" t="str">
        <x:v>SHIRE HUMAN GENETIC THERAPIES, INC. (2016-11-23)</x:v>
      </x:c>
      <x:c r="N355" s="50" t="str">
        <x:v>ASSAYS FOR DETECTION OF GLYCOSAMINOGLYCANS</x:v>
      </x:c>
      <x:c r="O355" s="108" t="n">
        <x:v>0</x:v>
      </x:c>
      <x:c r="P355" s="108" t="n">
        <x:v>6</x:v>
      </x:c>
      <x:c r="Q355" s="50" t="str">
        <x:v>C12Q1/37;;G01N2400/40;;C12Q1/37;;G01N2400/40;;G01N2500/20;;G01N2800/04</x:v>
      </x:c>
      <x:c r="R355" s="50" t="str">
        <x:v>C12Q1/56;;C08B37/10</x:v>
      </x:c>
      <x:c r="S355" s="50" t="str">
        <x:v>DISCONTINUED</x:v>
      </x:c>
      <x:c r="T355" s="50" t="str">
        <x:v>https://lens.org/153-847-202-514-82X</x:v>
      </x:c>
      <x:c r="U355" s="50" t="str">
        <x:v>021-205-149-341-761;;115-570-833-897-057;;153-847-202-514-82X;;144-275-565-499-57X;;013-804-818-302-749;;111-709-295-869-961</x:v>
      </x:c>
    </x:row>
    <x:row r="356">
      <x:c r="A356" s="50" t="str">
        <x:v>shire(1).csv</x:v>
      </x:c>
      <x:c r="B356" s="50" t="str">
        <x:v>Shire PLC</x:v>
      </x:c>
      <x:c r="C356" s="50" t="str">
        <x:v>Yes</x:v>
      </x:c>
      <x:c r="D356" s="50" t="str">
        <x:v>Applicant/owner alias matched</x:v>
      </x:c>
      <x:c r="E356" s="108" t="n">
        <x:v>90</x:v>
      </x:c>
      <x:c r="F356" s="50" t="str">
        <x:v>046-516-130-901-584</x:v>
      </x:c>
      <x:c r="G356" s="113" t="n">
        <x:v>41347</x:v>
      </x:c>
      <x:c r="H356" s="108" t="n">
        <x:v>2013</x:v>
      </x:c>
      <x:c r="I356" s="50" t="str">
        <x:v>US</x:v>
      </x:c>
      <x:c r="J356" s="50" t="str">
        <x:v>A1</x:v>
      </x:c>
      <x:c r="K356" s="50" t="str">
        <x:v>US 2016/0184458 A1</x:v>
      </x:c>
      <x:c r="L356" s="50" t="str">
        <x:v>SHIRE HUMAN GENETIC THERAPIES</x:v>
      </x:c>
      <x:c r="M356" s="50" t="str">
        <x:v>SHIRE HUMAN GENETIC THERAPIES INC (2014-05-14);;TRANSLATE BIO INC (2016-12-16)</x:v>
      </x:c>
      <x:c r="N356" s="50" t="str">
        <x:v>MRNA THERAPEUTIC COMPOSITIONS AND USE TO TREAT DISEASES AND DISORDERS</x:v>
      </x:c>
      <x:c r="O356" s="108" t="n">
        <x:v>43</x:v>
      </x:c>
      <x:c r="P356" s="108" t="n">
        <x:v>8</x:v>
      </x:c>
      <x:c r="Q356" s="50" t="str">
        <x:v>A61K48/0075;;C07K2319/30;;C12N15/00;;C12N15/88;;A61K48/0075;;A61K48/0033;;A61K48/005;;A61K48/0066;;C07K2319/30;;C12N15/00;;C12N15/88</x:v>
      </x:c>
      <x:c r="R356" s="50" t="str">
        <x:v>A61K48/00</x:v>
      </x:c>
      <x:c r="S356" s="50" t="str">
        <x:v>DISCONTINUED</x:v>
      </x:c>
      <x:c r="T356" s="50" t="str">
        <x:v>https://lens.org/046-516-130-901-584</x:v>
      </x:c>
      <x:c r="U356" s="50" t="str">
        <x:v>050-454-533-878-933;;171-150-690-817-071;;174-237-919-782-462;;134-346-647-589-061;;177-117-237-906-870;;046-516-130-901-584;;023-492-143-559-791;;163-164-899-776-538</x:v>
      </x:c>
    </x:row>
    <x:row r="357">
      <x:c r="A357" s="50" t="str">
        <x:v>shire(1).csv</x:v>
      </x:c>
      <x:c r="B357" s="50" t="str">
        <x:v>Shire PLC</x:v>
      </x:c>
      <x:c r="C357" s="50" t="str">
        <x:v>Yes</x:v>
      </x:c>
      <x:c r="D357" s="50" t="str">
        <x:v>Applicant/owner alias matched</x:v>
      </x:c>
      <x:c r="E357" s="108" t="n">
        <x:v>91</x:v>
      </x:c>
      <x:c r="F357" s="50" t="str">
        <x:v>102-420-214-961-771</x:v>
      </x:c>
      <x:c r="G357" s="113" t="n">
        <x:v>41978</x:v>
      </x:c>
      <x:c r="H357" s="108" t="n">
        <x:v>2014</x:v>
      </x:c>
      <x:c r="I357" s="50" t="str">
        <x:v>US</x:v>
      </x:c>
      <x:c r="J357" s="50" t="str">
        <x:v>A1</x:v>
      </x:c>
      <x:c r="K357" s="50" t="str">
        <x:v>US 2016/0158354 A1</x:v>
      </x:c>
      <x:c r="L357" s="50" t="str">
        <x:v>SHIRE HUMAN GENETIC THERAPIES</x:v>
      </x:c>
      <x:c r="M357" s="50" t="str">
        <x:v>SHIRE HUMAN GENETIC THERAPIES INC (2016-02-12);;TRANSLATE BIO INC (2016-12-16)</x:v>
      </x:c>
      <x:c r="N357" s="50" t="str">
        <x:v>Messenger RNA Therapy for Treatment of Articular Disease</x:v>
      </x:c>
      <x:c r="O357" s="108" t="n">
        <x:v>13</x:v>
      </x:c>
      <x:c r="P357" s="108" t="n">
        <x:v>20</x:v>
      </x:c>
      <x:c r="Q357" s="50" t="str">
        <x:v>A61K38/177;;A61K48/0025;;A61K48/005;;A61P3/00;;A61P17/06;;A61P19/02;;A61P19/04;;A61P19/06;;A61P29/00;;C07K16/00;;A61K39/3955;;A61K9/1272;;A61K38/177;;A61K48/00;;A61K48/0025;;A61K48/005;;A61K48/0075;;C07K16/00</x:v>
      </x:c>
      <x:c r="R357" s="50" t="str">
        <x:v>A61K39/395;;A61K9/127;;A61K38/17</x:v>
      </x:c>
      <x:c r="S357" s="50" t="str">
        <x:v>ACTIVE</x:v>
      </x:c>
      <x:c r="T357" s="50" t="str">
        <x:v>https://lens.org/102-420-214-961-771</x:v>
      </x:c>
      <x:c r="U357" s="50" t="str">
        <x:v>172-463-890-712-796;;102-420-214-961-771;;195-151-112-510-946;;072-513-768-714-226;;030-928-838-458-522;;154-161-836-469-549;;170-615-037-308-857;;019-335-452-323-017;;130-272-782-049-354;;039-267-109-442-864;;030-429-023-345-598;;156-287-850-918-239;;043-712-938-566-714;;050-027-386-430-816;;015-837-810-627-542;;184-986-313-228-230;;152-561-745-822-204;;191-528-368-726-929;;019-237-319-465-885;;078-601-566-737-217</x:v>
      </x:c>
    </x:row>
    <x:row r="358">
      <x:c r="A358" s="50" t="str">
        <x:v>shire(1).csv</x:v>
      </x:c>
      <x:c r="B358" s="50" t="str">
        <x:v>Shire PLC</x:v>
      </x:c>
      <x:c r="C358" s="50" t="str">
        <x:v>Yes</x:v>
      </x:c>
      <x:c r="D358" s="50" t="str">
        <x:v>Applicant/owner alias matched</x:v>
      </x:c>
      <x:c r="E358" s="108" t="n">
        <x:v>92</x:v>
      </x:c>
      <x:c r="F358" s="50" t="str">
        <x:v>071-786-612-145-562</x:v>
      </x:c>
      <x:c r="G358" s="113" t="n">
        <x:v>41348</x:v>
      </x:c>
      <x:c r="H358" s="108" t="n">
        <x:v>2013</x:v>
      </x:c>
      <x:c r="I358" s="50" t="str">
        <x:v>US</x:v>
      </x:c>
      <x:c r="J358" s="50" t="str">
        <x:v>A1</x:v>
      </x:c>
      <x:c r="K358" s="50" t="str">
        <x:v>US 2016/0151409 A1</x:v>
      </x:c>
      <x:c r="L358" s="50" t="str">
        <x:v>SHIRE HUMAN GENETIC THERAPIES</x:v>
      </x:c>
      <x:c r="M358" s="50" t="str">
        <x:v>SHIRE HUMAN GENETIC THERAPIES INC (2014-05-30);;TRANSLATE BIO INC (2016-12-16)</x:v>
      </x:c>
      <x:c r="N358" s="50" t="str">
        <x:v>SYNERGISTIC ENHANCEMENT OF THE DELIVERY OF NUCLEIC ACIDS VIA BLENDED FORMULATIONS</x:v>
      </x:c>
      <x:c r="O358" s="108" t="n">
        <x:v>49</x:v>
      </x:c>
      <x:c r="P358" s="108" t="n">
        <x:v>38</x:v>
      </x:c>
      <x:c r="Q358" s="50" t="str">
        <x:v>A61K9/0019;;A61K9/0085;;A61K9/1271;;A61K9/1272;;A61K48/0025;;A61K48/0033;;A61K31/7105;;G01N33/543;;A61K9/0019;;A61K9/0085;;A61K9/1271;;A61K9/1272;;A61K48/0025;;A61K48/0033;;A61K9/145;;A61K9/146;;A61K31/7105</x:v>
      </x:c>
      <x:c r="R358" s="50" t="str">
        <x:v>A61K31/7105;;A61K9/14</x:v>
      </x:c>
      <x:c r="S358" s="50" t="str">
        <x:v>ACTIVE</x:v>
      </x:c>
      <x:c r="T358" s="50" t="str">
        <x:v>https://lens.org/071-786-612-145-562</x:v>
      </x:c>
      <x:c r="U358" s="50" t="str">
        <x:v>119-147-717-713-676;;029-053-331-762-539;;150-925-324-037-701;;062-962-513-406-812;;082-763-253-075-941;;106-834-153-808-962;;115-778-038-403-700;;168-649-747-524-240;;073-937-484-525-138;;015-706-489-680-645;;090-547-841-197-789;;069-606-113-269-349;;140-504-989-472-902;;000-463-587-768-028;;116-852-241-108-853;;123-005-236-681-838;;187-458-788-324-402;;122-368-518-734-543;;173-732-572-604-991;;180-036-474-893-35X;;184-215-730-589-859;;071-786-612-145-562;;083-858-861-487-913;;103-816-758-344-867;;056-587-545-135-835;;018-985-698-739-176;;128-292-472-070-98X;;138-434-469-575-577;;175-209-193-187-178;;179-835-294-743-675;;170-794-120-177-970;;028-013-751-343-450;;059-351-811-347-661;;123-169-886-200-232;;034-700-193-265-495;;108-193-342-907-404;;099-536-774-099-786;;049-527-129-045-277</x:v>
      </x:c>
    </x:row>
    <x:row r="359">
      <x:c r="A359" s="50" t="str">
        <x:v>shire(1).csv</x:v>
      </x:c>
      <x:c r="B359" s="50" t="str">
        <x:v>Shire PLC</x:v>
      </x:c>
      <x:c r="C359" s="50" t="str">
        <x:v>Yes</x:v>
      </x:c>
      <x:c r="D359" s="50" t="str">
        <x:v>Applicant/owner alias matched</x:v>
      </x:c>
      <x:c r="E359" s="108" t="n">
        <x:v>93</x:v>
      </x:c>
      <x:c r="F359" s="50" t="str">
        <x:v>151-932-573-220-541</x:v>
      </x:c>
      <x:c r="G359" s="113" t="n">
        <x:v>41943</x:v>
      </x:c>
      <x:c r="H359" s="108" t="n">
        <x:v>2014</x:v>
      </x:c>
      <x:c r="I359" s="50" t="str">
        <x:v>US</x:v>
      </x:c>
      <x:c r="J359" s="50" t="str">
        <x:v>A1</x:v>
      </x:c>
      <x:c r="K359" s="50" t="str">
        <x:v>US 2016/0130324 A1</x:v>
      </x:c>
      <x:c r="L359" s="50" t="str">
        <x:v>SHIRE HUMAN GENETIC THERAPIES</x:v>
      </x:c>
      <x:c r="M359" s="50" t="str">
        <x:v>SHIRE HUMAN GENETIC THERAPIES INC (2016-04-12)</x:v>
      </x:c>
      <x:c r="N359" s="50" t="str">
        <x:v>C1 Inhibitor Fusion Proteins and Uses Thereof</x:v>
      </x:c>
      <x:c r="O359" s="108" t="n">
        <x:v>3</x:v>
      </x:c>
      <x:c r="P359" s="108" t="n">
        <x:v>23</x:v>
      </x:c>
      <x:c r="Q359" s="50" t="str">
        <x:v>C07K14/8121;;C07K14/765;;C07K2319/00;;C07K2319/30;;C07K2319/31;;C07K14/8121;;A61P7/10;;A61P9/00;;A61P17/02;;A61P21/04;;A61P25/00;;A61P25/16;;A61P27/02;;A61P37/06;;A61P43/00;;C07K2317/52;;C07K2319/00;;C07K2319/31;;C07K14/70535;;A61K38/1774;;A61K38/385;;A61K38/55;;A61K47/6803;;C07K14/765;;C07K2317/52;;C07K2319/00;;C07K2319/30;;C07K2319/31;;C07K14/8121;;C07K14/765;;C07K2317/52;;C07K2319/00;;C07K2319/30;;C07K2319/31</x:v>
      </x:c>
      <x:c r="R359" s="50" t="str">
        <x:v>C07K14/81;;C07K14/765</x:v>
      </x:c>
      <x:c r="S359" s="50" t="str">
        <x:v>DISCONTINUED</x:v>
      </x:c>
      <x:c r="T359" s="50" t="str">
        <x:v>https://lens.org/151-932-573-220-541</x:v>
      </x:c>
      <x:c r="U359" s="50" t="str">
        <x:v>008-490-620-471-512;;004-398-556-531-260;;122-866-443-596-482;;148-895-879-458-001;;002-269-689-018-168;;151-932-573-220-541;;156-962-430-078-700;;004-632-175-732-23X;;005-842-348-740-441;;171-360-069-769-476;;033-610-593-424-699;;175-096-716-921-776;;188-031-076-058-656;;100-682-931-429-718;;083-824-928-912-73X;;197-251-925-872-304;;040-958-176-841-783;;131-831-316-747-678;;184-064-102-844-18X;;188-021-899-865-214;;073-867-469-521-55X;;047-908-155-777-515;;057-639-663-878-363</x:v>
      </x:c>
    </x:row>
    <x:row r="360">
      <x:c r="A360" s="50" t="str">
        <x:v>shire(1).csv</x:v>
      </x:c>
      <x:c r="B360" s="50" t="str">
        <x:v>Shire PLC</x:v>
      </x:c>
      <x:c r="C360" s="50" t="str">
        <x:v>Yes</x:v>
      </x:c>
      <x:c r="D360" s="50" t="str">
        <x:v>Applicant/owner alias matched</x:v>
      </x:c>
      <x:c r="E360" s="108" t="n">
        <x:v>94</x:v>
      </x:c>
      <x:c r="F360" s="50" t="str">
        <x:v>080-740-945-161-467</x:v>
      </x:c>
      <x:c r="G360" s="113" t="n">
        <x:v>41438</x:v>
      </x:c>
      <x:c r="H360" s="108" t="n">
        <x:v>2013</x:v>
      </x:c>
      <x:c r="I360" s="50" t="str">
        <x:v>US</x:v>
      </x:c>
      <x:c r="J360" s="50" t="str">
        <x:v>A1</x:v>
      </x:c>
      <x:c r="K360" s="50" t="str">
        <x:v>US 2016/0122727 A1</x:v>
      </x:c>
      <x:c r="L360" s="50" t="str">
        <x:v>SHIRE HUMAN GENETIC THERAPIES</x:v>
      </x:c>
      <x:c r="M360" s="50" t="str">
        <x:v>SHIRE HUMAN GENETIC THERAPIES INC (2015-11-13);;TRANSLATE BIO INC (2016-12-16)</x:v>
      </x:c>
      <x:c r="N360" s="50" t="str">
        <x:v>MESSENGER RNA BASED VIRAL PRODUCTION</x:v>
      </x:c>
      <x:c r="O360" s="108" t="n">
        <x:v>13</x:v>
      </x:c>
      <x:c r="P360" s="108" t="n">
        <x:v>6</x:v>
      </x:c>
      <x:c r="Q360" s="50" t="str">
        <x:v>C12N15/86;;A61K38/43;;A61K48/00;;C12N2740/15052;;C12N2750/14152;;C12N7/00;;A61K35/76;;A61K38/43;;A61K48/00;;C12N15/86;;C12N2740/10033;;C12N2740/10041;;C12N2740/10052;;C12N2740/15052;;C12N2750/14133;;C12N2750/14141;;C12N2750/14152;;C12N2800/40;;C12N2999/007</x:v>
      </x:c>
      <x:c r="R360" s="50" t="str">
        <x:v>C12N7/00;;A61K35/76;;A61K38/43;;C12N15/86</x:v>
      </x:c>
      <x:c r="S360" s="50" t="str">
        <x:v>DISCONTINUED</x:v>
      </x:c>
      <x:c r="T360" s="50" t="str">
        <x:v>https://lens.org/080-740-945-161-467</x:v>
      </x:c>
      <x:c r="U360" s="50" t="str">
        <x:v>080-740-945-161-467;;030-909-820-968-117;;053-243-879-369-692;;064-756-874-088-982;;104-152-699-267-554;;137-344-232-816-074</x:v>
      </x:c>
    </x:row>
    <x:row r="361">
      <x:c r="A361" s="50" t="str">
        <x:v>shire(1).csv</x:v>
      </x:c>
      <x:c r="B361" s="50" t="str">
        <x:v>Shire PLC</x:v>
      </x:c>
      <x:c r="C361" s="50" t="str">
        <x:v>Yes</x:v>
      </x:c>
      <x:c r="D361" s="50" t="str">
        <x:v>Applicant/owner alias matched</x:v>
      </x:c>
      <x:c r="E361" s="108" t="n">
        <x:v>95</x:v>
      </x:c>
      <x:c r="F361" s="50" t="str">
        <x:v>016-067-062-479-262</x:v>
      </x:c>
      <x:c r="G361" s="113" t="n">
        <x:v>40997</x:v>
      </x:c>
      <x:c r="H361" s="108" t="n">
        <x:v>2012</x:v>
      </x:c>
      <x:c r="I361" s="50" t="str">
        <x:v>EP</x:v>
      </x:c>
      <x:c r="J361" s="50" t="str">
        <x:v>A4</x:v>
      </x:c>
      <x:c r="K361" s="50" t="str">
        <x:v>EP 2830596 A4</x:v>
      </x:c>
      <x:c r="L361" s="50" t="str">
        <x:v>SHIRE HUMAN GENETIC THERAPIES</x:v>
      </x:c>
      <x:c r="M361" s="50" t="str">
        <x:v>SHIRE HUMAN GENETIC THERAPIES, INC. (2016-11-23);;TRANSLATE BIO, INC. (2018-06-27)</x:v>
      </x:c>
      <x:c r="N361" s="50" t="str">
        <x:v>LIPID-DERIVED NEUTRAL NANOPARTICLES</x:v>
      </x:c>
      <x:c r="O361" s="108" t="n">
        <x:v>0</x:v>
      </x:c>
      <x:c r="P361" s="108" t="n">
        <x:v>29</x:v>
      </x:c>
      <x:c r="Q361" s="50" t="str">
        <x:v>A61K9/1277;;A61K9/1271;;A61K9/1272;;A61K38/44;;C12N15/111;;C12N2310/11;;C12N2310/14;;C12N2310/141;;C12N2310/16;;C12N2310/3515;;C12N2320/32;;C12Y113/12007;;A61K9/1277;;A61K9/1271;;A61K9/1272;;A61K38/44;;A61K47/28;;A61K48/00;;C12N15/111;;C12N2310/11;;C12N2310/14;;C12N2310/141;;C12N2310/16;;C12N2310/3515;;C12N2320/32;;C12Y113/12007</x:v>
      </x:c>
      <x:c r="R361" s="50" t="str">
        <x:v>A61K9/127;;C12N15/11;;C12N15/88;;G01N33/92</x:v>
      </x:c>
      <x:c r="S361" s="50" t="str">
        <x:v>ACTIVE</x:v>
      </x:c>
      <x:c r="T361" s="50" t="str">
        <x:v>https://lens.org/016-067-062-479-262</x:v>
      </x:c>
      <x:c r="U361" s="50" t="str">
        <x:v>016-067-062-479-262;;052-249-889-937-13X;;059-527-034-915-885;;018-173-030-299-728;;025-099-941-373-571;;103-815-749-399-917;;117-545-410-759-064;;014-772-388-765-497;;186-623-784-089-003;;104-995-406-153-509;;055-908-386-656-753;;076-293-485-507-829;;046-542-059-939-633;;092-632-156-197-958;;199-833-248-464-946;;002-893-431-345-283;;092-892-313-384-468;;104-043-762-828-199;;088-105-953-049-22X;;012-362-581-629-02X;;056-067-531-440-522;;049-533-107-310-915;;070-945-423-516-327;;162-241-283-297-58X;;102-020-756-211-681;;112-123-198-745-308;;172-430-238-201-556;;178-028-995-968-52X;;053-938-528-353-235</x:v>
      </x:c>
    </x:row>
    <x:row r="362">
      <x:c r="A362" s="50" t="str">
        <x:v>shire(1).csv</x:v>
      </x:c>
      <x:c r="B362" s="50" t="str">
        <x:v>Shire PLC</x:v>
      </x:c>
      <x:c r="C362" s="50" t="str">
        <x:v>Yes</x:v>
      </x:c>
      <x:c r="D362" s="50" t="str">
        <x:v>Applicant/owner alias matched</x:v>
      </x:c>
      <x:c r="E362" s="108" t="n">
        <x:v>96</x:v>
      </x:c>
      <x:c r="F362" s="50" t="str">
        <x:v>098-594-420-945-93X</x:v>
      </x:c>
      <x:c r="G362" s="113" t="n">
        <x:v>41822</x:v>
      </x:c>
      <x:c r="H362" s="108" t="n">
        <x:v>2014</x:v>
      </x:c>
      <x:c r="I362" s="50" t="str">
        <x:v>US</x:v>
      </x:c>
      <x:c r="J362" s="50" t="str">
        <x:v>A1</x:v>
      </x:c>
      <x:c r="K362" s="50" t="str">
        <x:v>US 2016/0038432 A1</x:v>
      </x:c>
      <x:c r="L362" s="50" t="str">
        <x:v>SHIRE HUMAN GENETIC THERAPIES</x:v>
      </x:c>
      <x:c r="M362" s="50" t="str">
        <x:v>SHIRE HUMAN GENETIC THERAPIES INC (2015-09-10);;TRANSLATE BIO INC (2016-12-16)</x:v>
      </x:c>
      <x:c r="N362" s="50" t="str">
        <x:v>ENCAPSULATION OF MESSENGER RNA</x:v>
      </x:c>
      <x:c r="O362" s="108" t="n">
        <x:v>81</x:v>
      </x:c>
      <x:c r="P362" s="108" t="n">
        <x:v>30</x:v>
      </x:c>
      <x:c r="Q362" s="50" t="str">
        <x:v>A61K9/1271;;A61K9/1272;;A61K9/1277;;A61K31/713;;A61K9/1271;;A61K9/1272;;A61K9/1277;;A61K31/713;;A61K9/1271;;A61K9/1272;;A61K9/1277;;A61K9/5015;;A61K9/5089;;A61K31/713</x:v>
      </x:c>
      <x:c r="R362" s="50" t="str">
        <x:v>A61K9/50;;A61K31/713</x:v>
      </x:c>
      <x:c r="S362" s="50" t="str">
        <x:v>ACTIVE</x:v>
      </x:c>
      <x:c r="T362" s="50" t="str">
        <x:v>https://lens.org/098-594-420-945-93X</x:v>
      </x:c>
      <x:c r="U362" s="50" t="str">
        <x:v>077-644-625-289-391;;023-136-586-242-08X;;032-918-710-130-353;;038-002-155-126-264;;187-050-655-475-582;;158-398-920-666-44X;;098-594-420-945-93X;;164-041-900-091-605;;170-422-343-408-935;;142-508-322-067-678;;090-974-505-392-733;;066-706-923-723-346;;006-739-385-421-846;;162-707-166-369-638;;088-719-197-853-672;;099-834-661-776-096;;103-943-268-147-90X;;008-246-380-240-453;;163-437-236-616-526;;176-322-907-778-895;;007-495-437-098-20X;;139-747-206-940-943;;114-941-403-902-737;;120-275-176-672-788;;184-962-545-852-845;;153-733-648-105-507;;077-897-172-038-156;;178-987-627-513-963;;151-289-236-377-150;;072-329-374-407-768</x:v>
      </x:c>
    </x:row>
    <x:row r="363">
      <x:c r="A363" s="50" t="str">
        <x:v>shire(1).csv</x:v>
      </x:c>
      <x:c r="B363" s="50" t="str">
        <x:v>Shire PLC</x:v>
      </x:c>
      <x:c r="C363" s="50" t="str">
        <x:v>Yes</x:v>
      </x:c>
      <x:c r="D363" s="50" t="str">
        <x:v>Applicant/owner alias matched</x:v>
      </x:c>
      <x:c r="E363" s="108" t="n">
        <x:v>97</x:v>
      </x:c>
      <x:c r="F363" s="50" t="str">
        <x:v>102-749-100-852-124</x:v>
      </x:c>
      <x:c r="G363" s="113" t="n">
        <x:v>41347</x:v>
      </x:c>
      <x:c r="H363" s="108" t="n">
        <x:v>2013</x:v>
      </x:c>
      <x:c r="I363" s="50" t="str">
        <x:v>US</x:v>
      </x:c>
      <x:c r="J363" s="50" t="str">
        <x:v>A1</x:v>
      </x:c>
      <x:c r="K363" s="50" t="str">
        <x:v>US 2016/0040154 A1</x:v>
      </x:c>
      <x:c r="L363" s="50" t="str">
        <x:v>SHIRE HUMAN GENETIC THERAPIES</x:v>
      </x:c>
      <x:c r="M363" s="50" t="str">
        <x:v>SHIRE HUMAN GENETIC THERAPIES INC (2015-11-06);;TRANSLATE BIO INC (2016-12-16)</x:v>
      </x:c>
      <x:c r="N363" s="50" t="str">
        <x:v>METHODS FOR PURIFICATION OF MESSENGER RNA</x:v>
      </x:c>
      <x:c r="O363" s="108" t="n">
        <x:v>62</x:v>
      </x:c>
      <x:c r="P363" s="108" t="n">
        <x:v>45</x:v>
      </x:c>
      <x:c r="Q363" s="50" t="str">
        <x:v>C12N15/1017;;C07H21/02;;A61P43/00;;C12P19/34;;C07H21/02;;C12N15/10;;C12N15/1017;;C12N15/1017;;C07H21/02;;C12N15/10</x:v>
      </x:c>
      <x:c r="R363" s="50" t="str">
        <x:v>C07H21/02;;C12N15/10</x:v>
      </x:c>
      <x:c r="S363" s="50" t="str">
        <x:v>ACTIVE</x:v>
      </x:c>
      <x:c r="T363" s="50" t="str">
        <x:v>https://lens.org/102-749-100-852-124</x:v>
      </x:c>
      <x:c r="U363" s="50" t="str">
        <x:v>052-819-492-827-890;;023-388-210-964-093;;066-847-666-433-469;;052-391-470-227-080;;135-048-797-367-764;;153-518-420-821-097;;017-683-813-915-084;;017-754-892-447-885;;042-107-868-529-464;;068-598-754-613-927;;101-634-925-936-22X;;128-562-809-896-953;;067-099-484-813-423;;102-750-851-286-360;;155-004-537-721-756;;006-091-075-304-549;;046-531-344-282-673;;162-819-196-599-932;;177-956-476-162-44X;;053-755-532-090-632;;136-221-126-526-966;;142-033-513-960-251;;062-729-232-221-087;;144-867-526-233-831;;013-764-282-670-346;;102-749-100-852-124;;004-981-035-172-459;;145-758-417-962-369;;004-428-575-058-784;;115-510-058-552-300;;154-606-217-898-482;;128-952-626-158-986;;114-243-730-972-654;;094-968-268-251-252;;021-515-384-755-562;;111-650-389-167-633;;042-336-718-768-530;;004-135-287-251-687;;180-356-445-009-329;;153-297-917-849-339;;158-410-251-086-374;;042-693-762-971-021;;163-015-319-410-515;;107-124-081-584-356;;010-948-345-271-316</x:v>
      </x:c>
    </x:row>
    <x:row r="364">
      <x:c r="A364" s="50" t="str">
        <x:v>shire(1).csv</x:v>
      </x:c>
      <x:c r="B364" s="50" t="str">
        <x:v>Shire PLC</x:v>
      </x:c>
      <x:c r="C364" s="50" t="str">
        <x:v>Yes</x:v>
      </x:c>
      <x:c r="D364" s="50" t="str">
        <x:v>Applicant/owner alias matched</x:v>
      </x:c>
      <x:c r="E364" s="108" t="n">
        <x:v>98</x:v>
      </x:c>
      <x:c r="F364" s="50" t="str">
        <x:v>081-389-170-439-910</x:v>
      </x:c>
      <x:c r="G364" s="113" t="n">
        <x:v>41347</x:v>
      </x:c>
      <x:c r="H364" s="108" t="n">
        <x:v>2013</x:v>
      </x:c>
      <x:c r="I364" s="50" t="str">
        <x:v>US</x:v>
      </x:c>
      <x:c r="J364" s="50" t="str">
        <x:v>A1</x:v>
      </x:c>
      <x:c r="K364" s="50" t="str">
        <x:v>US 2016/0032356 A1</x:v>
      </x:c>
      <x:c r="L364" s="50" t="str">
        <x:v>SHIRE HUMAN GENETIC THERAPIES</x:v>
      </x:c>
      <x:c r="M364" s="50" t="str">
        <x:v>SHIRE HUMAN GENETIC THERAPIES INC (2014-05-14);;TRANSLATE BIO INC (2016-12-16)</x:v>
      </x:c>
      <x:c r="N364" s="50" t="str">
        <x:v>QUANTITATIVE ASSESSMENT FOR CAP EFFICIENCY OF MESSENGER RNA</x:v>
      </x:c>
      <x:c r="O364" s="108" t="n">
        <x:v>101</x:v>
      </x:c>
      <x:c r="P364" s="108" t="n">
        <x:v>20</x:v>
      </x:c>
      <x:c r="Q364" s="50" t="str">
        <x:v>C12Q1/6823;;C12N9/0069;;C12Y113/12007;;C12Q1/68;;C07K14/505;;C12N9/0069;;C12Q1/6823;;C12Y113/12007</x:v>
      </x:c>
      <x:c r="R364" s="50" t="str">
        <x:v>C12Q1/68;;C07K14/505;;C12N9/02</x:v>
      </x:c>
      <x:c r="S364" s="50" t="str">
        <x:v>ACTIVE</x:v>
      </x:c>
      <x:c r="T364" s="50" t="str">
        <x:v>https://lens.org/081-389-170-439-910</x:v>
      </x:c>
      <x:c r="U364" s="50" t="str">
        <x:v>117-453-426-064-285;;128-484-223-886-589;;165-593-836-943-085;;130-341-130-930-011;;140-568-142-968-77X;;115-531-523-238-089;;154-788-324-464-612;;087-870-797-853-321;;056-856-330-207-777;;174-131-633-413-797;;059-349-818-366-926;;070-455-474-579-545;;112-509-649-001-546;;139-934-847-478-764;;198-113-258-599-391;;093-105-760-756-666;;081-389-170-439-910;;107-462-694-026-623;;061-977-635-963-196;;041-483-676-790-847</x:v>
      </x:c>
    </x:row>
    <x:row r="365">
      <x:c r="A365" s="50" t="str">
        <x:v>shire(1).csv</x:v>
      </x:c>
      <x:c r="B365" s="50" t="str">
        <x:v>Shire PLC</x:v>
      </x:c>
      <x:c r="C365" s="50" t="str">
        <x:v>Yes</x:v>
      </x:c>
      <x:c r="D365" s="50" t="str">
        <x:v>Applicant/owner alias matched</x:v>
      </x:c>
      <x:c r="E365" s="108" t="n">
        <x:v>99</x:v>
      </x:c>
      <x:c r="F365" s="50" t="str">
        <x:v>195-345-663-557-113</x:v>
      </x:c>
      <x:c r="G365" s="113" t="n">
        <x:v>41347</x:v>
      </x:c>
      <x:c r="H365" s="108" t="n">
        <x:v>2013</x:v>
      </x:c>
      <x:c r="I365" s="50" t="str">
        <x:v>US</x:v>
      </x:c>
      <x:c r="J365" s="50" t="str">
        <x:v>A1</x:v>
      </x:c>
      <x:c r="K365" s="50" t="str">
        <x:v>US 2016/0031928 A1</x:v>
      </x:c>
      <x:c r="L365" s="50" t="str">
        <x:v>SHIRE HUMAN GENETIC THERAPIES</x:v>
      </x:c>
      <x:c r="M365" s="50" t="str">
        <x:v>SHIRE HUMAN GENETIC THERAPIES INC (2013-04-08);;TRANSLATE BIO INC (2016-12-16)</x:v>
      </x:c>
      <x:c r="N365" s="50" t="str">
        <x:v>RIBONUCLEIC ACIDs WITH 4'-THIO-MODIFIED NUCLEOTIDES AND RELATED METHODS</x:v>
      </x:c>
      <x:c r="O365" s="108" t="n">
        <x:v>34</x:v>
      </x:c>
      <x:c r="P365" s="108" t="n">
        <x:v>34</x:v>
      </x:c>
      <x:c r="Q365" s="50" t="str">
        <x:v>A61P43/00;;C12N15/67;;C07H21/02;;A61K9/1271;;A61K9/1272;;C12N15/67;;C12N2310/3515</x:v>
      </x:c>
      <x:c r="R365" s="50" t="str">
        <x:v>C07H21/02</x:v>
      </x:c>
      <x:c r="S365" s="50" t="str">
        <x:v>ACTIVE</x:v>
      </x:c>
      <x:c r="T365" s="50" t="str">
        <x:v>https://lens.org/195-345-663-557-113</x:v>
      </x:c>
      <x:c r="U365" s="50" t="str">
        <x:v>080-809-817-576-708;;118-358-366-577-37X;;100-136-624-543-168;;103-832-949-397-574;;089-895-727-003-392;;122-607-783-521-851;;172-163-593-428-348;;176-166-249-426-094;;162-445-552-862-714;;152-106-827-827-354;;112-691-034-115-831;;185-569-370-050-992;;185-942-258-052-587;;003-396-536-272-980;;183-688-282-229-65X;;055-504-991-791-012;;195-044-937-043-533;;159-885-578-813-41X;;071-016-518-149-312;;112-237-030-801-922;;183-485-726-791-265;;165-110-600-019-284;;035-820-460-868-833;;110-775-447-770-530;;082-536-573-450-704;;026-782-398-814-023;;195-345-663-557-113;;078-575-950-333-35X;;161-351-570-688-293;;070-280-058-521-393;;170-825-732-919-065;;114-808-097-766-593;;172-206-578-024-991;;061-853-401-943-155</x:v>
      </x:c>
    </x:row>
    <x:row r="366">
      <x:c r="A366" s="50" t="str">
        <x:v>shire(1).csv</x:v>
      </x:c>
      <x:c r="B366" s="50" t="str">
        <x:v>Shire PLC</x:v>
      </x:c>
      <x:c r="C366" s="50" t="str">
        <x:v>Yes</x:v>
      </x:c>
      <x:c r="D366" s="50" t="str">
        <x:v>Applicant/owner alias matched</x:v>
      </x:c>
      <x:c r="E366" s="108" t="n">
        <x:v>100</x:v>
      </x:c>
      <x:c r="F366" s="50" t="str">
        <x:v>191-786-397-905-696</x:v>
      </x:c>
      <x:c r="G366" s="113" t="n">
        <x:v>41347</x:v>
      </x:c>
      <x:c r="H366" s="108" t="n">
        <x:v>2013</x:v>
      </x:c>
      <x:c r="I366" s="50" t="str">
        <x:v>US</x:v>
      </x:c>
      <x:c r="J366" s="50" t="str">
        <x:v>A1</x:v>
      </x:c>
      <x:c r="K366" s="50" t="str">
        <x:v>US 2016/0031981 A1</x:v>
      </x:c>
      <x:c r="L366" s="50" t="str">
        <x:v>SHIRE HUMAN GENETIC THERAPIES</x:v>
      </x:c>
      <x:c r="M366" s="50" t="str">
        <x:v>SHIRE HUMAN GENETIC THERAPIES INC (2014-05-16);;TRANSLATE BIO INC (2016-12-16)</x:v>
      </x:c>
      <x:c r="N366" s="50" t="str">
        <x:v>METHODS AND COMPOSITIONS FOR DELIVERING MRNA CODED ANTIBODIES</x:v>
      </x:c>
      <x:c r="O366" s="108" t="n">
        <x:v>12</x:v>
      </x:c>
      <x:c r="P366" s="108" t="n">
        <x:v>43</x:v>
      </x:c>
      <x:c r="Q366" s="50" t="str">
        <x:v>C07K16/22;;C12N15/88;;A61K9/0019;;A61K9/1271;;A61K9/1272;;A61K47/6911;;C07K16/24;;A61P35/00;;A61P37/04;;A61P37/06;;A61P9/00;;A61K2039/505;;C07K16/22;;C12N15/88;;A61K9/0019;;A61K9/1271;;A61K9/1272;;A61K47/6911;;C07K16/24;;A61K9/127;;C07K2317/14</x:v>
      </x:c>
      <x:c r="R366" s="50" t="str">
        <x:v>A61K9/00;;C07K16/24;;A61K9/127;;C07K16/22</x:v>
      </x:c>
      <x:c r="S366" s="50" t="str">
        <x:v>ACTIVE</x:v>
      </x:c>
      <x:c r="T366" s="50" t="str">
        <x:v>https://lens.org/191-786-397-905-696</x:v>
      </x:c>
      <x:c r="U366" s="50" t="str">
        <x:v>035-612-678-930-808;;034-873-831-572-963;;076-668-613-231-379;;140-720-344-532-839;;153-010-660-801-223;;177-237-727-349-786;;191-786-397-905-696;;195-294-870-987-469;;192-576-912-447-003;;147-219-303-668-452;;025-304-110-409-06X;;013-242-839-892-731;;094-662-641-233-350;;172-679-268-957-26X;;156-050-139-663-435;;020-914-486-049-388;;167-859-691-635-572;;048-322-386-149-653;;011-017-517-529-039;;070-092-292-680-044;;125-916-947-843-047;;084-542-452-815-686;;168-750-502-238-744;;142-726-981-741-860;;107-187-127-245-906;;129-395-654-267-378;;186-000-723-976-871;;039-035-196-694-37X;;199-167-704-172-436;;125-666-732-870-17X;;117-385-891-967-832;;049-202-361-912-43X;;168-533-065-130-514;;198-763-292-334-850;;052-529-759-947-950;;066-906-244-953-998;;150-257-451-651-666;;051-775-801-121-421;;070-616-477-912-993;;056-542-347-586-281;;189-526-919-876-093;;016-549-585-961-471;;048-525-373-279-950</x:v>
      </x:c>
    </x:row>
    <x:row r="367">
      <x:c r="A367" s="50" t="str">
        <x:v>shire(1).csv</x:v>
      </x:c>
      <x:c r="B367" s="50" t="str">
        <x:v>Shire PLC</x:v>
      </x:c>
      <x:c r="C367" s="50" t="str">
        <x:v>Yes</x:v>
      </x:c>
      <x:c r="D367" s="50" t="str">
        <x:v>Applicant/owner alias matched</x:v>
      </x:c>
      <x:c r="E367" s="108" t="n">
        <x:v>101</x:v>
      </x:c>
      <x:c r="F367" s="50" t="str">
        <x:v>016-730-386-984-175</x:v>
      </x:c>
      <x:c r="G367" s="113" t="n">
        <x:v>41347</x:v>
      </x:c>
      <x:c r="H367" s="108" t="n">
        <x:v>2013</x:v>
      </x:c>
      <x:c r="I367" s="50" t="str">
        <x:v>EP</x:v>
      </x:c>
      <x:c r="J367" s="50" t="str">
        <x:v>A1</x:v>
      </x:c>
      <x:c r="K367" s="50" t="str">
        <x:v>EP 2971098 A1</x:v>
      </x:c>
      <x:c r="L367" s="50" t="str">
        <x:v>SHIRE HUMAN GENETIC THERAPIES</x:v>
      </x:c>
      <x:c r="M367" s="50" t="str">
        <x:v>SHIRE HUMAN GENETIC THERAPIES, INC. (2016-11-23);;TRANSLATE BIO, INC. (2018-06-27)</x:v>
      </x:c>
      <x:c r="N367" s="50" t="str">
        <x:v>QUANTITATIVE ASSESSMENT FOR CAP EFFICIENCY OF MESSENGER RNA</x:v>
      </x:c>
      <x:c r="O367" s="108" t="n">
        <x:v>3</x:v>
      </x:c>
      <x:c r="P367" s="108" t="n">
        <x:v>27</x:v>
      </x:c>
      <x:c r="Q367" s="50" t="str">
        <x:v>C12Q1/6804;;C12Q1/6804</x:v>
      </x:c>
      <x:c r="R367" s="50" t="str">
        <x:v>C12Q1/68</x:v>
      </x:c>
      <x:c r="S367" s="50" t="str">
        <x:v>ACTIVE</x:v>
      </x:c>
      <x:c r="T367" s="50" t="str">
        <x:v>https://lens.org/016-730-386-984-175</x:v>
      </x:c>
      <x:c r="U367" s="50" t="str">
        <x:v>150-254-912-210-449;;177-813-511-756-537;;121-767-671-244-884;;105-344-961-073-572;;130-100-605-722-965;;112-555-404-052-211;;155-011-277-466-028;;133-034-883-936-310;;043-269-456-821-029;;186-084-901-389-903;;177-929-116-857-869;;137-869-309-977-119;;004-525-331-445-897;;041-682-348-763-470;;133-079-956-117-148;;179-281-507-194-795;;157-484-224-969-484;;080-844-552-482-290;;064-188-245-976-108;;122-293-862-482-695;;119-814-693-536-906;;024-351-525-887-026;;016-730-386-984-175;;162-026-705-088-285;;159-884-275-076-542;;055-145-570-642-703;;127-353-147-765-964</x:v>
      </x:c>
    </x:row>
    <x:row r="368">
      <x:c r="A368" s="50" t="str">
        <x:v>shire(1).csv</x:v>
      </x:c>
      <x:c r="B368" s="50" t="str">
        <x:v>Shire PLC</x:v>
      </x:c>
      <x:c r="C368" s="50" t="str">
        <x:v>Yes</x:v>
      </x:c>
      <x:c r="D368" s="50" t="str">
        <x:v>Applicant/owner alias matched</x:v>
      </x:c>
      <x:c r="E368" s="108" t="n">
        <x:v>102</x:v>
      </x:c>
      <x:c r="F368" s="50" t="str">
        <x:v>041-586-482-811-234</x:v>
      </x:c>
      <x:c r="G368" s="113" t="n">
        <x:v>41754</x:v>
      </x:c>
      <x:c r="H368" s="108" t="n">
        <x:v>2014</x:v>
      </x:c>
      <x:c r="I368" s="50" t="str">
        <x:v>US</x:v>
      </x:c>
      <x:c r="J368" s="50" t="str">
        <x:v>A1</x:v>
      </x:c>
      <x:c r="K368" s="50" t="str">
        <x:v>US 2015/0376220 A1</x:v>
      </x:c>
      <x:c r="L368" s="50" t="str">
        <x:v>SHIRE HUMAN GENETIC THERAPIES</x:v>
      </x:c>
      <x:c r="M368" s="50" t="str">
        <x:v>SHIRE HUMAN GENETIC THERAPIES INC (2015-09-11);;TRANSLATE BIO INC (2016-12-16)</x:v>
      </x:c>
      <x:c r="N368" s="50" t="str">
        <x:v>METHODS FOR PURIFICATION OF MESSENGER RNA</x:v>
      </x:c>
      <x:c r="O368" s="108" t="n">
        <x:v>74</x:v>
      </x:c>
      <x:c r="P368" s="108" t="n">
        <x:v>59</x:v>
      </x:c>
      <x:c r="Q368" s="50" t="str">
        <x:v>C07H21/00;;C12N15/1017;;C07H1/06;;C07H21/02;;C07H1/06;;C07H21/00;;C12N15/1017;;C07H21/02;;C07H21/00;;C12N15/1017;;C07H1/06;;C07H21/02</x:v>
      </x:c>
      <x:c r="R368" s="50" t="str">
        <x:v>C07H1/06;;C07H21/02</x:v>
      </x:c>
      <x:c r="S368" s="50" t="str">
        <x:v>ACTIVE</x:v>
      </x:c>
      <x:c r="T368" s="50" t="str">
        <x:v>https://lens.org/041-586-482-811-234</x:v>
      </x:c>
      <x:c r="U368" s="50" t="str">
        <x:v>185-779-015-766-190;;155-397-421-984-458;;037-979-708-121-758;;054-296-798-946-465;;151-705-441-473-192;;061-881-936-556-213;;064-182-264-703-300;;157-018-796-120-963;;171-527-784-924-086;;136-267-487-574-027;;108-937-110-230-771;;073-070-167-082-450;;000-791-299-744-542;;000-901-689-267-803;;042-096-253-596-15X;;099-464-860-463-257;;036-313-687-493-271;;186-117-583-902-801;;083-994-169-315-476;;176-630-527-427-713;;033-538-191-540-79X;;158-096-507-725-756;;015-389-575-105-317;;139-160-531-874-473;;085-055-017-331-685;;031-805-794-295-560;;196-820-252-227-079;;083-984-634-946-988;;025-814-265-015-532;;150-582-747-770-022;;041-586-482-811-234;;113-363-773-046-95X;;175-912-866-863-017;;123-726-527-626-193;;154-714-309-062-648;;088-094-776-736-019;;157-238-352-034-145;;001-864-498-032-872;;124-130-117-521-320;;124-318-542-810-152;;071-899-895-510-224;;178-415-785-799-561;;017-228-895-155-327;;023-403-169-474-270;;044-207-343-753-616;;085-098-018-541-748;;144-829-583-362-907;;030-406-924-531-601;;088-383-375-938-403;;187-282-753-906-57X;;199-954-780-332-932;;088-205-123-929-488;;024-844-070-630-827;;054-314-329-608-291;;198-665-228-012-655;;160-547-769-206-878;;107-237-321-660-989;;163-754-329-795-294;;173-754-812-511-266</x:v>
      </x:c>
    </x:row>
    <x:row r="369">
      <x:c r="A369" s="50" t="str">
        <x:v>shire(1).csv</x:v>
      </x:c>
      <x:c r="B369" s="50" t="str">
        <x:v>Shire PLC</x:v>
      </x:c>
      <x:c r="C369" s="50" t="str">
        <x:v>Yes</x:v>
      </x:c>
      <x:c r="D369" s="50" t="str">
        <x:v>Applicant/owner alias matched</x:v>
      </x:c>
      <x:c r="E369" s="108" t="n">
        <x:v>103</x:v>
      </x:c>
      <x:c r="F369" s="50" t="str">
        <x:v>098-577-869-559-233</x:v>
      </x:c>
      <x:c r="G369" s="113" t="n">
        <x:v>41814</x:v>
      </x:c>
      <x:c r="H369" s="108" t="n">
        <x:v>2014</x:v>
      </x:c>
      <x:c r="I369" s="50" t="str">
        <x:v>US</x:v>
      </x:c>
      <x:c r="J369" s="50" t="str">
        <x:v>A1</x:v>
      </x:c>
      <x:c r="K369" s="50" t="str">
        <x:v>US 2015/0376144 A1</x:v>
      </x:c>
      <x:c r="L369" s="50" t="str">
        <x:v>SHIRE HUMAN GENETIC THERAPIES</x:v>
      </x:c>
      <x:c r="M369" s="50" t="str">
        <x:v>SHIRE HUMAN GENETIC THERAPIES INC (2015-09-10);;TRANSLATE BIO INC (2016-12-16)</x:v>
      </x:c>
      <x:c r="N369" s="50" t="str">
        <x:v>STEREOCHEMICALLY ENRICHED COMPOSITIONS FOR DELIVERY OF NUCLEIC ACIDS</x:v>
      </x:c>
      <x:c r="O369" s="108" t="n">
        <x:v>22</x:v>
      </x:c>
      <x:c r="P369" s="108" t="n">
        <x:v>46</x:v>
      </x:c>
      <x:c r="Q369" s="50" t="str">
        <x:v>C07D241/08;;A61K9/1271;;A61K9/1272;;A61K31/495;;A61K31/7088;;A61K31/7105;;A61K47/22;;A61P43/00;;C07D241/08;;A61K9/1271;;A61K9/1272;;A61K31/7088;;A61K31/7105;;A61K47/22;;C07D241/08;;A61K9/1271;;A61K9/1272;;A61K31/495;;A61K31/7088;;A61K31/7105;;A61K47/22</x:v>
      </x:c>
      <x:c r="R369" s="50" t="str">
        <x:v>C07D241/08;;A61K9/127;;A61K31/7088;;A61K47/22</x:v>
      </x:c>
      <x:c r="S369" s="50" t="str">
        <x:v>ACTIVE</x:v>
      </x:c>
      <x:c r="T369" s="50" t="str">
        <x:v>https://lens.org/098-577-869-559-233</x:v>
      </x:c>
      <x:c r="U369" s="50" t="str">
        <x:v>043-569-854-729-10X;;181-071-113-853-571;;093-578-848-387-463;;018-740-861-737-870;;051-218-787-024-50X;;068-829-765-341-408;;127-905-163-103-090;;032-161-531-989-697;;176-786-786-775-22X;;198-551-416-598-643;;143-833-934-190-568;;040-987-282-395-759;;061-476-080-312-326;;174-093-673-113-292;;197-057-079-257-29X;;090-317-876-591-301;;177-881-382-063-615;;037-304-496-303-430;;108-511-914-188-478;;198-839-262-661-365;;107-392-609-395-125;;080-667-039-427-894;;189-209-710-567-864;;000-819-118-648-351;;082-327-916-358-600;;140-035-925-307-351;;151-231-469-576-925;;158-068-641-267-663;;177-545-274-614-261;;171-484-936-765-989;;098-577-869-559-233;;139-968-850-120-021;;153-436-300-098-608;;018-637-636-072-790;;141-636-711-420-092;;037-896-167-233-12X;;145-756-280-543-307;;019-604-430-423-597;;194-805-532-039-621;;100-735-951-940-827;;008-454-592-174-802;;190-498-497-312-684;;127-120-906-107-376;;041-629-334-620-409;;181-278-550-402-806;;186-203-189-573-246</x:v>
      </x:c>
    </x:row>
    <x:row r="370">
      <x:c r="A370" s="50" t="str">
        <x:v>shire(1).csv</x:v>
      </x:c>
      <x:c r="B370" s="50" t="str">
        <x:v>Shire PLC</x:v>
      </x:c>
      <x:c r="C370" s="50" t="str">
        <x:v>Yes</x:v>
      </x:c>
      <x:c r="D370" s="50" t="str">
        <x:v>Applicant/owner alias matched</x:v>
      </x:c>
      <x:c r="E370" s="108" t="n">
        <x:v>104</x:v>
      </x:c>
      <x:c r="F370" s="50" t="str">
        <x:v>128-768-841-163-964</x:v>
      </x:c>
      <x:c r="G370" s="113" t="n">
        <x:v>41250</x:v>
      </x:c>
      <x:c r="H370" s="108" t="n">
        <x:v>2012</x:v>
      </x:c>
      <x:c r="I370" s="50" t="str">
        <x:v>US</x:v>
      </x:c>
      <x:c r="J370" s="50" t="str">
        <x:v>A1</x:v>
      </x:c>
      <x:c r="K370" s="50" t="str">
        <x:v>US 2015/0366997 A1</x:v>
      </x:c>
      <x:c r="L370" s="50" t="str">
        <x:v>SHIRE HUMAN GENETIC THERAPIES;;SHIRE HUMAN GENETICS THERAPIES INC</x:v>
      </x:c>
      <x:c r="M370" s="50" t="str">
        <x:v>SHIRE HUMAN GENETIC THERAPIES INC (2014-02-07);;TRANSLATE BIO INC (2016-12-16)</x:v>
      </x:c>
      <x:c r="N370" s="50" t="str">
        <x:v>COMPOSITIONS AND METHODS FOR mRNA DELIVERY</x:v>
      </x:c>
      <x:c r="O370" s="108" t="n">
        <x:v>126</x:v>
      </x:c>
      <x:c r="P370" s="108" t="n">
        <x:v>11</x:v>
      </x:c>
      <x:c r="Q370" s="50" t="str">
        <x:v>A61K9/5123;;A61K9/0019;;A61K9/19;;A61K31/7088;;A61P11/00;;C07K14/505;;C07K14/8125;;C12N9/2465;;C12N9/644;;C12N15/88;;C12Y302/01022;;C12Y304/21022;;A61K48/0008;;A61K47/14;;A61K47/24;;A61K47/28;;C12N15/88</x:v>
      </x:c>
      <x:c r="R370" s="50" t="str">
        <x:v>A61K48/00;;A61K47/14;;A61K47/24;;A61K47/28</x:v>
      </x:c>
      <x:c r="S370" s="50" t="str">
        <x:v>DISCONTINUED</x:v>
      </x:c>
      <x:c r="T370" s="50" t="str">
        <x:v>https://lens.org/128-768-841-163-964</x:v>
      </x:c>
      <x:c r="U370" s="50" t="str">
        <x:v>021-543-544-861-021;;133-158-778-601-53X;;138-988-711-033-552;;073-528-095-523-801;;117-239-333-036-069;;128-768-841-163-964;;063-018-686-666-369;;105-693-385-131-134;;008-143-576-450-100;;166-913-659-354-541;;180-677-452-437-687</x:v>
      </x:c>
    </x:row>
    <x:row r="371">
      <x:c r="A371" s="50" t="str">
        <x:v>shire(1).csv</x:v>
      </x:c>
      <x:c r="B371" s="50" t="str">
        <x:v>Shire PLC</x:v>
      </x:c>
      <x:c r="C371" s="50" t="str">
        <x:v>Yes</x:v>
      </x:c>
      <x:c r="D371" s="50" t="str">
        <x:v>Applicant/owner alias matched</x:v>
      </x:c>
      <x:c r="E371" s="108" t="n">
        <x:v>105</x:v>
      </x:c>
      <x:c r="F371" s="50" t="str">
        <x:v>107-801-653-718-512</x:v>
      </x:c>
      <x:c r="G371" s="113" t="n">
        <x:v>41068</x:v>
      </x:c>
      <x:c r="H371" s="108" t="n">
        <x:v>2012</x:v>
      </x:c>
      <x:c r="I371" s="50" t="str">
        <x:v>US</x:v>
      </x:c>
      <x:c r="J371" s="50" t="str">
        <x:v>A1</x:v>
      </x:c>
      <x:c r="K371" s="50" t="str">
        <x:v>US 2015/0267192 A1</x:v>
      </x:c>
      <x:c r="L371" s="50" t="str">
        <x:v>SHIRE HUMAN GENETIC THERAPIES</x:v>
      </x:c>
      <x:c r="M371" s="50" t="str">
        <x:v>SHIRE HUMAN GENETIC THERAPIES INC (2013-08-28);;TRANSLATE BIO INC (2016-12-16)</x:v>
      </x:c>
      <x:c r="N371" s="50" t="str">
        <x:v>NUCLEASE RESISTANT POLYNUCLEOTIDES AND USES THEREOF</x:v>
      </x:c>
      <x:c r="O371" s="108" t="n">
        <x:v>56</x:v>
      </x:c>
      <x:c r="P371" s="108" t="n">
        <x:v>8</x:v>
      </x:c>
      <x:c r="Q371" s="50" t="str">
        <x:v>C12N15/111;;C07H21/00;;C07H21/02;;C12N2320/51;;C12P21/02;;C12N15/111;;C07H21/00;;C07H21/02;;C07K14/505;;C12N2310/3519;;C12N2320/51;;C12P21/02</x:v>
      </x:c>
      <x:c r="R371" s="50" t="str">
        <x:v>C12N15/11;;C07K14/505</x:v>
      </x:c>
      <x:c r="S371" s="50" t="str">
        <x:v>DISCONTINUED</x:v>
      </x:c>
      <x:c r="T371" s="50" t="str">
        <x:v>https://lens.org/107-801-653-718-512</x:v>
      </x:c>
      <x:c r="U371" s="50" t="str">
        <x:v>026-261-210-823-005;;100-784-151-448-288;;072-425-401-981-811;;107-801-653-718-512;;161-456-503-862-416;;163-387-557-060-757;;178-927-269-087-241;;181-237-741-805-703</x:v>
      </x:c>
    </x:row>
    <x:row r="372">
      <x:c r="A372" s="50" t="str">
        <x:v>shire(1).csv</x:v>
      </x:c>
      <x:c r="B372" s="50" t="str">
        <x:v>Shire PLC</x:v>
      </x:c>
      <x:c r="C372" s="50" t="str">
        <x:v>Yes</x:v>
      </x:c>
      <x:c r="D372" s="50" t="str">
        <x:v>Applicant/owner alias matched</x:v>
      </x:c>
      <x:c r="E372" s="108" t="n">
        <x:v>106</x:v>
      </x:c>
      <x:c r="F372" s="50" t="str">
        <x:v>197-778-711-782-590</x:v>
      </x:c>
      <x:c r="G372" s="113" t="n">
        <x:v>40844</x:v>
      </x:c>
      <x:c r="H372" s="108" t="n">
        <x:v>2011</x:v>
      </x:c>
      <x:c r="I372" s="50" t="str">
        <x:v>US</x:v>
      </x:c>
      <x:c r="J372" s="50" t="str">
        <x:v>A1</x:v>
      </x:c>
      <x:c r="K372" s="50" t="str">
        <x:v>US 2015/0010898 A1</x:v>
      </x:c>
      <x:c r="L372" s="50" t="str">
        <x:v>SHIRE HUMAN GENETIC THERAPIES</x:v>
      </x:c>
      <x:c r="M372" s="50" t="str">
        <x:v>SHIRE HUMAN GENETIC THERAPIES INC (2014-07-16)</x:v>
      </x:c>
      <x:c r="N372" s="50" t="str">
        <x:v>METHODS FOR PREPARATION OF CULTURE MEDIA</x:v>
      </x:c>
      <x:c r="O372" s="108" t="n">
        <x:v>10</x:v>
      </x:c>
      <x:c r="P372" s="108" t="n">
        <x:v>2</x:v>
      </x:c>
      <x:c r="Q372" s="50" t="str">
        <x:v>C12N9/16;;C12N5/0018;;C12N2500/60;;C12N2511/00;;C12P21/02;;C12Y301/06001;;C12N9/16;;C12N5/0018;;C12N2500/60;;C12N2511/00;;C12P21/02;;C12Y301/06001</x:v>
      </x:c>
      <x:c r="R372" s="50" t="str">
        <x:v>C12N9/16</x:v>
      </x:c>
      <x:c r="S372" s="50" t="str">
        <x:v>DISCONTINUED</x:v>
      </x:c>
      <x:c r="T372" s="50" t="str">
        <x:v>https://lens.org/197-778-711-782-590</x:v>
      </x:c>
      <x:c r="U372" s="50" t="str">
        <x:v>189-517-655-115-13X;;197-778-711-782-590</x:v>
      </x:c>
    </x:row>
    <x:row r="373">
      <x:c r="A373" s="50" t="str">
        <x:v>shire(1).csv</x:v>
      </x:c>
      <x:c r="B373" s="50" t="str">
        <x:v>Shire PLC</x:v>
      </x:c>
      <x:c r="C373" s="50" t="str">
        <x:v>Yes</x:v>
      </x:c>
      <x:c r="D373" s="50" t="str">
        <x:v>Applicant/owner alias matched</x:v>
      </x:c>
      <x:c r="E373" s="108" t="n">
        <x:v>107</x:v>
      </x:c>
      <x:c r="F373" s="50" t="str">
        <x:v>033-346-411-803-162</x:v>
      </x:c>
      <x:c r="G373" s="113" t="n">
        <x:v>40702</x:v>
      </x:c>
      <x:c r="H373" s="108" t="n">
        <x:v>2011</x:v>
      </x:c>
      <x:c r="I373" s="50" t="str">
        <x:v>US</x:v>
      </x:c>
      <x:c r="J373" s="50" t="str">
        <x:v>A1</x:v>
      </x:c>
      <x:c r="K373" s="50" t="str">
        <x:v>US 2014/0288160 A1</x:v>
      </x:c>
      <x:c r="L373" s="50" t="str">
        <x:v>GUILD BRAYDON CHARLES;;HEARTLEIN MICHAEL;;DEROSA FRANK;;ZHANG JERRY CHI;;SHIRE HUMAN GENETIC THERAPIES</x:v>
      </x:c>
      <x:c r="M373" s="50" t="str">
        <x:v>SHIRE HUMAN GENETIC THERAPIES INC (2014-03-22);;TRANSLATE BIO INC (2016-12-16)</x:v>
      </x:c>
      <x:c r="N373" s="50" t="str">
        <x:v>CLEAVABLE LIPIDS</x:v>
      </x:c>
      <x:c r="O373" s="108" t="n">
        <x:v>116</x:v>
      </x:c>
      <x:c r="P373" s="108" t="n">
        <x:v>49</x:v>
      </x:c>
      <x:c r="Q373" s="50" t="str">
        <x:v>C07J43/003;;A61K9/1271;;A61K9/1272;;A61K9/19;;A61K31/7088;;A61K47/20;;A61K47/22;;A61K47/28;;A61K48/0033;;A61K48/005;;C07C323/27;;C07C323/44;;C07D233/64;;C07J41/0055;;C12N15/88;;C12Y201/03003;;C12Y203/01;;C12Y207/08015;;C12Y301/06;;C12Y302/01022;;C12Y302/01035;;C12Y302/01046;;C12Y302/01076;;C12Y305/03001;;A61K9/19;;A61K9/1271;;A61K9/1272;;A61K9/5123;;A61K31/7105;;A61K38/45;;A61K38/465;;A61K38/47;;A61K38/50;;A61P3/00;;A61P7/04;;A61P21/02;;A61P25/00;;A61P25/14;;A61P25/16;;A61P35/00;;A61P35/02;;A61P43/00;;C07C323/25;;C07C323/44;;C07D233/64;;C07J41/0055;;C07J43/003;;C12N15/88;;C12Y201/03003;;C12Y203/01;;C12Y207/08015;;C12Y301/06;;C12Y302/01022;;C12Y302/01035;;C12Y302/01046;;C12Y302/01076;;C12Y305/03001;;A61K9/19;;A61K9/1271;;A61K9/1272;;A61K9/5123;;A61K31/7088;;A61K38/45;;A61K38/465;;A61K38/47;;A61K38/50;;C07C323/25;;C07C323/27;;C07C323/44;;C07D233/64;;C07J41/0055;;C07J43/003;;C12N15/88;;C12Y201/03003;;C12Y203/01;;C12Y207/08015;;C12Y301/06;;C12Y302/01022;;C12Y302/01035;;C12Y302/01046;;C12Y302/01076;;C12Y305/03001</x:v>
      </x:c>
      <x:c r="R373" s="50" t="str">
        <x:v>A61K9/19;;A61K31/7088;;C07C323/27;;C07J41/00;;C07J43/00</x:v>
      </x:c>
      <x:c r="S373" s="50" t="str">
        <x:v>ACTIVE</x:v>
      </x:c>
      <x:c r="T373" s="50" t="str">
        <x:v>https://lens.org/033-346-411-803-162</x:v>
      </x:c>
      <x:c r="U373" s="50" t="str">
        <x:v>171-064-959-649-111;;062-971-678-644-24X;;120-571-732-169-371;;118-664-457-246-74X;;071-005-218-152-997;;126-507-124-727-95X;;036-262-590-643-336;;189-785-580-797-674;;091-535-258-930-590;;150-598-877-251-526;;189-140-499-301-020;;060-260-118-516-932;;033-346-411-803-162;;115-625-723-522-735;;157-772-048-141-288;;148-947-852-883-827;;142-414-079-479-391;;114-847-230-779-88X;;035-386-703-802-312;;079-975-073-766-872;;097-001-793-825-241;;167-680-795-314-642;;017-085-787-868-797;;182-329-871-922-689;;099-029-014-818-323;;030-172-659-801-412;;145-522-768-533-08X;;091-845-204-499-479;;074-567-527-418-115;;068-945-267-029-110;;123-534-880-042-395;;081-210-030-551-342;;143-577-658-293-156;;098-102-126-626-248;;165-132-355-198-107;;070-253-086-705-698;;087-337-654-126-164;;149-234-038-828-432;;168-922-685-912-698;;119-597-699-271-816;;132-385-494-572-638;;049-418-031-358-694;;145-726-061-870-394;;160-634-533-029-284;;008-523-481-764-953;;172-604-609-214-047;;044-829-433-447-408;;094-353-682-681-10X;;000-501-380-026-54X</x:v>
      </x:c>
    </x:row>
    <x:row r="374">
      <x:c r="A374" s="50" t="str">
        <x:v>shire(1).csv</x:v>
      </x:c>
      <x:c r="B374" s="50" t="str">
        <x:v>Shire PLC</x:v>
      </x:c>
      <x:c r="C374" s="50" t="str">
        <x:v>Yes</x:v>
      </x:c>
      <x:c r="D374" s="50" t="str">
        <x:v>Applicant/owner alias matched</x:v>
      </x:c>
      <x:c r="E374" s="108" t="n">
        <x:v>108</x:v>
      </x:c>
      <x:c r="F374" s="50" t="str">
        <x:v>105-842-040-579-511</x:v>
      </x:c>
      <x:c r="G374" s="113" t="n">
        <x:v>40603</x:v>
      </x:c>
      <x:c r="H374" s="108" t="n">
        <x:v>2011</x:v>
      </x:c>
      <x:c r="I374" s="50" t="str">
        <x:v>US</x:v>
      </x:c>
      <x:c r="J374" s="50" t="str">
        <x:v>A1</x:v>
      </x:c>
      <x:c r="K374" s="50" t="str">
        <x:v>US 2014/0057296 A1</x:v>
      </x:c>
      <x:c r="L374" s="50" t="str">
        <x:v>RUIZ JUAN;;SELLOS-MOURA MARCIA;;SHIRE HUMAN GENETIC THERAPIES</x:v>
      </x:c>
      <x:c r="M374" s="50" t="str">
        <x:v>SHIRE HUMAN GENETIC THERAPIES INC (2012-05-05)</x:v>
      </x:c>
      <x:c r="N374" s="50" t="str">
        <x:v>ASSAYS FOR ANTIBODIES WHICH BIND TO THERAPEUTIC AGENTS</x:v>
      </x:c>
      <x:c r="O374" s="108" t="n">
        <x:v>0</x:v>
      </x:c>
      <x:c r="P374" s="108" t="n">
        <x:v>4</x:v>
      </x:c>
      <x:c r="Q374" s="50" t="str">
        <x:v>G01N33/6854;;G01N33/6854</x:v>
      </x:c>
      <x:c r="R374" s="50" t="str">
        <x:v>G01N33/68</x:v>
      </x:c>
      <x:c r="S374" s="50" t="str">
        <x:v>DISCONTINUED</x:v>
      </x:c>
      <x:c r="T374" s="50" t="str">
        <x:v>https://lens.org/105-842-040-579-511</x:v>
      </x:c>
      <x:c r="U374" s="50" t="str">
        <x:v>138-780-484-871-886;;065-102-555-043-596;;096-057-506-362-149;;105-842-040-579-511</x:v>
      </x:c>
    </x:row>
    <x:row r="375">
      <x:c r="A375" s="50" t="str">
        <x:v>shire(1).csv</x:v>
      </x:c>
      <x:c r="B375" s="50" t="str">
        <x:v>Shire PLC</x:v>
      </x:c>
      <x:c r="C375" s="50" t="str">
        <x:v>Yes</x:v>
      </x:c>
      <x:c r="D375" s="50" t="str">
        <x:v>Applicant/owner alias matched</x:v>
      </x:c>
      <x:c r="E375" s="108" t="n">
        <x:v>109</x:v>
      </x:c>
      <x:c r="F375" s="50" t="str">
        <x:v>049-979-921-659-456</x:v>
      </x:c>
      <x:c r="G375" s="113" t="n">
        <x:v>41089</x:v>
      </x:c>
      <x:c r="H375" s="108" t="n">
        <x:v>2012</x:v>
      </x:c>
      <x:c r="I375" s="50" t="str">
        <x:v>US</x:v>
      </x:c>
      <x:c r="J375" s="50" t="str">
        <x:v>A1</x:v>
      </x:c>
      <x:c r="K375" s="50" t="str">
        <x:v>US 2014/0004097 A1</x:v>
      </x:c>
      <x:c r="L375" s="50" t="str">
        <x:v>SHIRE HUMAN GENETIC THERAPIES</x:v>
      </x:c>
      <x:c r="M375" s="50" t="str">
        <x:v>SHIRE HUMAN GENETIC THERAPIES INC (2013-04-09)</x:v>
      </x:c>
      <x:c r="N375" s="50" t="str">
        <x:v>METHOD OF PRODUCING RECOMBINANT IDURONATE-2-SULFATASE</x:v>
      </x:c>
      <x:c r="O375" s="108" t="n">
        <x:v>28</x:v>
      </x:c>
      <x:c r="P375" s="108" t="n">
        <x:v>23</x:v>
      </x:c>
      <x:c r="Q375" s="50" t="str">
        <x:v>C12N9/16;;A61P3/00;;A61P43/00;;C12Y301/06013;;C12N9/16;;A61K38/465;;C12N2500/32;;C12N2500/40;;C12N2500/44;;C12N2500/60;;C12N2523/00;;C12P21/00;;C12Y108/99;;C12Y301/06013;;C12N9/16;;C12Y301/06013</x:v>
      </x:c>
      <x:c r="R375" s="50" t="str">
        <x:v>C12N9/16</x:v>
      </x:c>
      <x:c r="S375" s="50" t="str">
        <x:v>DISCONTINUED</x:v>
      </x:c>
      <x:c r="T375" s="50" t="str">
        <x:v>https://lens.org/049-979-921-659-456</x:v>
      </x:c>
      <x:c r="U375" s="50" t="str">
        <x:v>052-594-444-283-943;;149-884-820-625-533;;129-367-182-180-531;;144-665-209-582-557;;197-424-051-543-632;;189-818-062-969-833;;105-615-694-019-409;;130-275-768-947-063;;008-024-398-643-978;;002-075-109-280-771;;008-342-647-150-60X;;004-037-758-349-244;;165-478-449-763-099;;041-199-728-823-789;;195-773-454-049-383;;113-841-075-908-691;;178-654-756-242-236;;049-979-921-659-456;;095-123-328-871-86X;;194-379-806-358-605;;120-778-045-211-855;;051-264-612-831-761;;185-810-258-002-77X</x:v>
      </x:c>
    </x:row>
    <x:row r="376">
      <x:c r="A376" s="50" t="str">
        <x:v>TiGenix NV.csv</x:v>
      </x:c>
      <x:c r="B376" s="50" t="str">
        <x:v>TiGenix NV</x:v>
      </x:c>
      <x:c r="C376" s="50" t="str">
        <x:v>Yes</x:v>
      </x:c>
      <x:c r="D376" s="50" t="str">
        <x:v>Applicant/owner alias matched</x:v>
      </x:c>
      <x:c r="E376" s="108" t="n">
        <x:v>2</x:v>
      </x:c>
      <x:c r="F376" s="50" t="str">
        <x:v>069-354-600-732-953</x:v>
      </x:c>
      <x:c r="G376" s="113" t="n">
        <x:v>41348</x:v>
      </x:c>
      <x:c r="H376" s="108" t="n">
        <x:v>2013</x:v>
      </x:c>
      <x:c r="I376" s="50" t="str">
        <x:v>US</x:v>
      </x:c>
      <x:c r="J376" s="50" t="str">
        <x:v>B2</x:v>
      </x:c>
      <x:c r="K376" s="50" t="str">
        <x:v>US 10660920 B2</x:v>
      </x:c>
      <x:c r="L376" s="50" t="str">
        <x:v>TIGENIX S A U;;TIGENIX NV</x:v>
      </x:c>
      <x:c r="M376" s="50" t="str">
        <x:v>TIGENIX NV (2015-12-21);;TIGENIX S.A.U (2015-12-21)</x:v>
      </x:c>
      <x:c r="N376" s="50" t="str">
        <x:v>Lymphocyte biomarkers for determining the clinical response to cell therapy</x:v>
      </x:c>
      <x:c r="O376" s="108" t="n">
        <x:v>1</x:v>
      </x:c>
      <x:c r="P376" s="108" t="n">
        <x:v>28</x:v>
      </x:c>
      <x:c r="Q376" s="50" t="str">
        <x:v>G01N33/56972;;A61K35/28;;A61K35/33;;A61K40/10;;A61K40/22;;A61K40/416;;A61K40/50;;A61K2239/31;;A61K2239/38;;A61P9/00;;A61P9/10;;A61P29/00;;A61P37/02;;A61P37/06;;A61P43/00;;G01N2333/70514;;G01N2333/70517;;G01N2333/70539;;G01N2800/52;;A61K35/35;;A61K35/28;;A61K35/33;;A61K40/10;;A61K40/22;;A61K40/416;;A61K40/50;;A61K2239/31;;A61K2239/38;;G01N33/56972;;G01N2333/70514;;G01N2333/70517;;G01N2333/70539;;G01N2800/52</x:v>
      </x:c>
      <x:c r="R376" s="50" t="str">
        <x:v>A61K35/35;;A61K35/17;;A61K35/28;;A61K35/33;;G01N33/569</x:v>
      </x:c>
      <x:c r="S376" s="50" t="str">
        <x:v>ACTIVE</x:v>
      </x:c>
      <x:c r="T376" s="50" t="str">
        <x:v>https://lens.org/069-354-600-732-953</x:v>
      </x:c>
      <x:c r="U376" s="50" t="str">
        <x:v>162-132-642-980-610;;145-331-367-996-487;;154-133-766-793-248;;024-032-285-724-333;;040-805-550-460-976;;180-724-737-459-010;;069-035-534-347-820;;055-634-706-943-837;;072-072-233-300-210;;005-720-089-093-757;;128-113-824-227-674;;070-930-978-158-314;;002-216-064-465-014;;020-201-610-296-90X;;150-162-187-579-770;;161-416-533-972-10X;;166-525-058-083-972;;088-575-663-090-458;;156-545-087-185-252;;078-212-312-033-691;;172-439-351-152-603;;069-354-600-732-953;;153-026-121-982-658;;090-549-880-033-073;;126-266-304-519-993;;082-903-187-956-282;;113-966-743-250-792;;043-619-584-798-246</x:v>
      </x:c>
    </x:row>
    <x:row r="377">
      <x:c r="A377" s="50" t="str">
        <x:v>TiGenix NV.csv</x:v>
      </x:c>
      <x:c r="B377" s="50" t="str">
        <x:v>TiGenix NV</x:v>
      </x:c>
      <x:c r="C377" s="50" t="str">
        <x:v>Yes</x:v>
      </x:c>
      <x:c r="D377" s="50" t="str">
        <x:v>Applicant/owner alias matched</x:v>
      </x:c>
      <x:c r="E377" s="108" t="n">
        <x:v>3</x:v>
      </x:c>
      <x:c r="F377" s="50" t="str">
        <x:v>142-653-431-591-365</x:v>
      </x:c>
      <x:c r="G377" s="113" t="n">
        <x:v>40555</x:v>
      </x:c>
      <x:c r="H377" s="108" t="n">
        <x:v>2011</x:v>
      </x:c>
      <x:c r="I377" s="50" t="str">
        <x:v>US</x:v>
      </x:c>
      <x:c r="J377" s="50" t="str">
        <x:v>A1</x:v>
      </x:c>
      <x:c r="K377" s="50" t="str">
        <x:v>US 2014/0154274 A1</x:v>
      </x:c>
      <x:c r="L377" s="50" t="str">
        <x:v>LOMBARDO ELEUTERIO;;DALEMANS WILFRIED;;TIGENIX NV;;TIGENIX S A U</x:v>
      </x:c>
      <x:c r="M377" s="50" t="str">
        <x:v>TIGENIX NV (2013-09-23);;TIGENIX S.A.U (2013-09-23)</x:v>
      </x:c>
      <x:c r="N377" s="50" t="str">
        <x:v>METHODS AND COMPOSITIONS FOR USE IN INTRALYMPHATIC CELLULAR THERAPIES</x:v>
      </x:c>
      <x:c r="O377" s="108" t="n">
        <x:v>4</x:v>
      </x:c>
      <x:c r="P377" s="108" t="n">
        <x:v>10</x:v>
      </x:c>
      <x:c r="Q377" s="50" t="str">
        <x:v>A61P1/04;;A61K35/17;;A61K2035/122;;A61P17/02;;A61P19/02;;A61P25/00;;A61P29/00;;A61P37/02;;C12N5/0667;;A61K35/12;;A61K35/17;;C12N5/0607;;C12N5/0652;;A61K9/0012;;A61K35/12;;A61K35/17;;A61K35/35;;A61K39/0005;;A61K2035/122;;C12N5/0667</x:v>
      </x:c>
      <x:c r="R377" s="50" t="str">
        <x:v>A61K9/00;;A61K35/12;;A61K35/14;;A61K39/00</x:v>
      </x:c>
      <x:c r="S377" s="50" t="str">
        <x:v>DISCONTINUED</x:v>
      </x:c>
      <x:c r="T377" s="50" t="str">
        <x:v>https://lens.org/142-653-431-591-365</x:v>
      </x:c>
      <x:c r="U377" s="50" t="str">
        <x:v>092-470-754-466-901;;193-472-205-980-909;;122-915-014-113-196;;166-981-202-960-079;;144-273-001-098-165;;030-870-861-351-943;;066-813-519-905-299;;142-653-431-591-365;;150-940-766-218-863;;172-709-121-078-484</x:v>
      </x:c>
    </x:row>
    <x:row r="378">
      <x:c r="A378" s="50" t="str">
        <x:v>UCB SA.csv</x:v>
      </x:c>
      <x:c r="B378" s="50" t="str">
        <x:v>UCB SA</x:v>
      </x:c>
      <x:c r="C378" s="50" t="str">
        <x:v>Yes</x:v>
      </x:c>
      <x:c r="D378" s="50" t="str">
        <x:v>Applicant/owner alias matched</x:v>
      </x:c>
      <x:c r="E378" s="108" t="n">
        <x:v>2</x:v>
      </x:c>
      <x:c r="F378" s="50" t="str">
        <x:v>193-722-131-048-842</x:v>
      </x:c>
      <x:c r="G378" s="113" t="n">
        <x:v>43647</x:v>
      </x:c>
      <x:c r="H378" s="108" t="n">
        <x:v>2019</x:v>
      </x:c>
      <x:c r="I378" s="50" t="str">
        <x:v>US</x:v>
      </x:c>
      <x:c r="J378" s="50" t="str">
        <x:v>B2</x:v>
      </x:c>
      <x:c r="K378" s="50" t="str">
        <x:v>US 12643877 B2</x:v>
      </x:c>
      <x:c r="L378" s="50" t="str">
        <x:v>UCB BIOPHARMA SRL</x:v>
      </x:c>
      <x:c r="M378" s="50" t="str">
        <x:v>UCB BIOPHARMA SRL (SOCIETE A RESPONSABILITE LIMITEE) (2019-12-02)</x:v>
      </x:c>
      <x:c r="N378" s="50" t="str">
        <x:v>Substituted tetrahydroisoquinoiline derivative as a D1 positive allosteric modulator</x:v>
      </x:c>
      <x:c r="O378" s="108" t="n">
        <x:v>0</x:v>
      </x:c>
      <x:c r="P378" s="108" t="n">
        <x:v>35</x:v>
      </x:c>
      <x:c r="Q378" s="50" t="str">
        <x:v>C07D401/06;;A61P25/16;;A61P25/14;;A61P25/20;;A61P25/28;;A61P25/30;;A61P25/06;;C07D261/20;;C07D217/16;;A61P25/00;;A61P25/04;;C07B2200/07;;C07D401/06;;A61K31/4725;;A61P25/00;;C07D401/06;;A61P25/00;;A61K31/4725;;C07D401/06;;A61K31/4725;;A61P25/00;;A61P25/16;;A61P25/28;;C07D401/06</x:v>
      </x:c>
      <x:c r="R378" s="50" t="str">
        <x:v>C07D401/06</x:v>
      </x:c>
      <x:c r="S378" s="50" t="str">
        <x:v>ACTIVE</x:v>
      </x:c>
      <x:c r="T378" s="50" t="str">
        <x:v>https://lens.org/193-722-131-048-842</x:v>
      </x:c>
      <x:c r="U378" s="50" t="str">
        <x:v>007-057-770-827-496;;136-794-003-279-246;;029-261-354-122-864;;178-412-207-572-564;;121-236-249-292-01X;;082-613-517-249-594;;056-575-558-144-265;;177-341-525-728-024;;174-924-249-506-323;;049-770-570-187-911;;052-241-624-387-738;;139-492-251-811-508;;099-768-956-510-989;;001-421-663-948-524;;001-994-349-104-276;;021-453-786-283-296;;080-698-441-274-98X;;120-662-151-853-347;;079-230-053-079-200;;049-552-550-648-850;;116-143-532-645-155;;087-253-562-190-881;;112-944-241-969-998;;193-722-131-048-842;;113-758-164-343-71X;;187-346-910-375-857;;056-176-590-286-628;;176-093-866-500-03X;;191-166-007-988-602;;199-334-557-408-685;;126-080-906-616-314;;038-906-909-295-665;;166-184-756-278-803;;181-337-356-714-627;;076-678-607-848-371</x:v>
      </x:c>
    </x:row>
    <x:row r="379">
      <x:c r="A379" s="50" t="str">
        <x:v>UCB SA.csv</x:v>
      </x:c>
      <x:c r="B379" s="50" t="str">
        <x:v>UCB SA</x:v>
      </x:c>
      <x:c r="C379" s="50" t="str">
        <x:v>Yes</x:v>
      </x:c>
      <x:c r="D379" s="50" t="str">
        <x:v>Applicant/owner alias matched</x:v>
      </x:c>
      <x:c r="E379" s="108" t="n">
        <x:v>3</x:v>
      </x:c>
      <x:c r="F379" s="50" t="str">
        <x:v>071-347-522-330-495</x:v>
      </x:c>
      <x:c r="G379" s="113" t="n">
        <x:v>42723</x:v>
      </x:c>
      <x:c r="H379" s="108" t="n">
        <x:v>2016</x:v>
      </x:c>
      <x:c r="I379" s="50" t="str">
        <x:v>EP</x:v>
      </x:c>
      <x:c r="J379" s="50" t="str">
        <x:v>B1</x:v>
      </x:c>
      <x:c r="K379" s="50" t="str">
        <x:v>EP 3555129 B1</x:v>
      </x:c>
      <x:c r="L379" s="50" t="str">
        <x:v>UCB BIOPHARMA SRL</x:v>
      </x:c>
      <x:c r="M379" s="50" t="str">
        <x:v>UCB BIOPHARMA SRL (2026-01-21)</x:v>
      </x:c>
      <x:c r="N379" s="50" t="str">
        <x:v>GREMLIN-1 CRYSTAL STRUCTURE AND INHIBITORY ANTIBODY</x:v>
      </x:c>
      <x:c r="O379" s="108" t="n">
        <x:v>0</x:v>
      </x:c>
      <x:c r="P379" s="108" t="n">
        <x:v>49</x:v>
      </x:c>
      <x:c r="Q379" s="50" t="str">
        <x:v>A61K2039/505;;A61P9/12;;C07B2200/13;;C07K14/51;;C07K16/22;;C07K2299/00;;C07K2317/21;;C07K2317/34;;C07K2317/55;;C07K2317/565;;C07K2317/76;;C07K2317/92;;G01N33/6854;;C07K16/22;;A61K2039/505;;C07K2299/00;;C07K2317/21;;C07K2317/34;;C07K2317/55;;C07K2317/76;;C07K2317/92;;A61P11/00;;A61P13/12;;A61P35/00;;A61P43/00;;A61P9/12;;C07K16/22;;C07K2317/92;;C07K2317/21;;C07K2317/76;;C07K2299/00;;A61K2039/505;;C07K2317/34;;C07K2317/55;;C07K16/22;;A61P11/00;;C07K2299/00;;C07K2317/21;;C07K2317/34;;C07K2317/55;;C07K2317/76;;C07K2317/92;;A61K2039/505;;A61K39/3955;;A61P9/12;;C07K16/2863;;C12N15/63;;A61P9/12;;A61K2039/505;;C07B2200/13;;C07K14/51;;C07K16/22;;C07K2317/21;;C07K2317/34;;C07K2317/55;;C07K2317/565;;C07K2317/76;;G01N33/6854</x:v>
      </x:c>
      <x:c r="R379" s="50" t="str">
        <x:v>C07K16/22;;A61K39/395</x:v>
      </x:c>
      <x:c r="S379" s="50" t="str">
        <x:v>ACTIVE</x:v>
      </x:c>
      <x:c r="T379" s="50" t="str">
        <x:v>https://lens.org/071-347-522-330-495</x:v>
      </x:c>
      <x:c r="U379" s="50" t="str">
        <x:v>021-818-272-428-688;;080-269-044-811-440;;166-498-380-809-523;;136-266-401-928-951;;021-322-005-018-28X;;154-562-567-407-338;;111-263-466-493-249;;177-235-025-264-156;;032-894-964-608-448;;013-001-063-620-669;;121-376-600-303-80X;;065-270-086-310-075;;056-597-607-670-34X;;136-630-872-829-368;;060-776-932-973-756;;038-344-657-610-072;;036-227-323-780-121;;096-464-502-911-030;;079-772-330-841-555;;071-347-522-330-495;;106-767-413-606-017;;116-303-890-578-191;;130-719-390-150-929;;174-916-574-020-845;;016-145-747-853-799;;011-255-504-853-765;;154-534-116-399-342;;181-965-012-547-893;;105-835-099-269-571;;103-600-844-172-405;;022-813-101-673-981;;112-974-136-596-568;;088-132-771-305-708;;119-560-603-824-625;;196-116-211-865-235;;006-811-816-870-269;;025-402-160-240-433;;141-101-021-524-600;;022-842-367-741-892;;132-221-167-047-720;;060-671-371-256-157;;108-477-207-779-424;;132-540-214-055-319;;192-147-449-771-390;;002-965-883-445-322;;004-661-076-394-303;;102-983-637-809-260;;019-452-178-867-451;;170-027-598-477-318</x:v>
      </x:c>
    </x:row>
    <x:row r="380">
      <x:c r="A380" s="50" t="str">
        <x:v>UCB SA.csv</x:v>
      </x:c>
      <x:c r="B380" s="50" t="str">
        <x:v>UCB SA</x:v>
      </x:c>
      <x:c r="C380" s="50" t="str">
        <x:v>Yes</x:v>
      </x:c>
      <x:c r="D380" s="50" t="str">
        <x:v>Applicant/owner alias matched</x:v>
      </x:c>
      <x:c r="E380" s="108" t="n">
        <x:v>4</x:v>
      </x:c>
      <x:c r="F380" s="50" t="str">
        <x:v>056-708-399-402-728</x:v>
      </x:c>
      <x:c r="G380" s="113" t="n">
        <x:v>42191</x:v>
      </x:c>
      <x:c r="H380" s="108" t="n">
        <x:v>2015</x:v>
      </x:c>
      <x:c r="I380" s="50" t="str">
        <x:v>EP</x:v>
      </x:c>
      <x:c r="J380" s="50" t="str">
        <x:v>B1</x:v>
      </x:c>
      <x:c r="K380" s="50" t="str">
        <x:v>EP 3319984 B1</x:v>
      </x:c>
      <x:c r="L380" s="50" t="str">
        <x:v>UCB BIOPHARMA SRL</x:v>
      </x:c>
      <x:c r="M380" s="50" t="str">
        <x:v>UCB BIOPHARMA SRL (2020-01-08)</x:v>
      </x:c>
      <x:c r="N380" s="50" t="str">
        <x:v>TAU-BINDING ANTIBODIES</x:v>
      </x:c>
      <x:c r="O380" s="108" t="n">
        <x:v>0</x:v>
      </x:c>
      <x:c r="P380" s="108" t="n">
        <x:v>43</x:v>
      </x:c>
      <x:c r="Q380" s="50" t="str">
        <x:v>C07K14/4711;;A61K2039/505;;C07K2317/24;;C07K2317/34;;C07K2317/55;;C07K2317/92;;C07K16/18;;A61P25/28;;C07K14/4711;;G01N2800/2821;;A61K2039/505;;G01N33/6896;;C07K2317/56;;A61P25/28;;C07K2317/92;;C07K2317/565;;C07K2317/34;;C07K2317/55;;G01N2333/4703;;C07K16/18;;G01N2800/28;;C07K2317/24;;C07K14/4711;;C07K16/18;;A61K2039/505;;C07K2317/34;;C07K2317/55;;C07K2317/24;;C07K2317/92;;C07K14/4711;;A61K2039/505;;C07K2317/24;;C07K2317/34;;C07K2317/55;;C07K2317/92;;C07K16/18;;A61P25/28;;C07K2317/56;;C07K2317/565;;G01N33/6896;;G01N2333/4703;;G01N2800/28;;G01N2800/2821</x:v>
      </x:c>
      <x:c r="R380" s="50" t="str">
        <x:v>C07K14/47;;C07K16/18</x:v>
      </x:c>
      <x:c r="S380" s="50" t="str">
        <x:v>ACTIVE</x:v>
      </x:c>
      <x:c r="T380" s="50" t="str">
        <x:v>https://lens.org/056-708-399-402-728</x:v>
      </x:c>
      <x:c r="U380" s="50" t="str">
        <x:v>032-798-678-126-165;;160-991-648-055-103;;165-256-770-182-385;;068-878-669-802-316;;092-457-589-474-302;;183-521-378-497-582;;122-536-770-701-495;;029-406-376-588-846;;070-668-843-248-864;;026-063-517-890-619;;005-021-048-072-244;;056-708-399-402-728;;125-790-715-942-758;;035-559-308-970-44X;;094-223-548-961-623;;146-940-268-498-175;;053-033-333-352-359;;117-007-780-300-906;;087-107-891-240-813;;061-200-785-151-449;;061-656-891-258-640;;081-861-558-672-66X;;135-299-064-691-117;;123-421-149-858-028;;165-583-582-920-641;;124-859-282-711-941;;111-121-719-636-751;;117-090-321-786-177;;181-256-845-191-228;;013-526-760-524-228;;067-060-449-704-784;;116-893-709-979-824;;123-096-222-565-509;;045-614-231-947-269;;127-832-651-338-345;;058-897-656-707-513;;191-439-511-866-760;;139-997-865-328-864;;066-300-245-034-698;;042-439-491-768-772;;099-709-022-063-556;;131-495-406-698-363;;134-530-387-554-566</x:v>
      </x:c>
    </x:row>
    <x:row r="381">
      <x:c r="A381" s="50" t="str">
        <x:v>UCB SA.csv</x:v>
      </x:c>
      <x:c r="B381" s="50" t="str">
        <x:v>UCB SA</x:v>
      </x:c>
      <x:c r="C381" s="50" t="str">
        <x:v>Yes</x:v>
      </x:c>
      <x:c r="D381" s="50" t="str">
        <x:v>Applicant/owner alias matched</x:v>
      </x:c>
      <x:c r="E381" s="108" t="n">
        <x:v>5</x:v>
      </x:c>
      <x:c r="F381" s="50" t="str">
        <x:v>079-698-238-907-539</x:v>
      </x:c>
      <x:c r="G381" s="113" t="n">
        <x:v>43269</x:v>
      </x:c>
      <x:c r="H381" s="108" t="n">
        <x:v>2018</x:v>
      </x:c>
      <x:c r="I381" s="50" t="str">
        <x:v>AU</x:v>
      </x:c>
      <x:c r="J381" s="50" t="str">
        <x:v>B2</x:v>
      </x:c>
      <x:c r="K381" s="50" t="str">
        <x:v>AU 2019/289176 B2</x:v>
      </x:c>
      <x:c r="L381" s="50" t="str">
        <x:v>UNIV ADELAIDE;;UNIV OXFORD INNOVATION LTD;;UCB BIOPHARMA SRL</x:v>
      </x:c>
      <x:c r="M381" s="50" t="str">
        <x:v>ADELAIDE UNIVERSITY (2026-03-19);;OXFORD UNIVERSITY INNOVATION LIMITED (2026-03-19);;UCB BIOPHARMA SRL (2026-03-19)</x:v>
      </x:c>
      <x:c r="N381" s="50" t="str">
        <x:v>Gremlin-1 antagonist for the prevention and treatment of cancer</x:v>
      </x:c>
      <x:c r="O381" s="108" t="n">
        <x:v>0</x:v>
      </x:c>
      <x:c r="P381" s="108" t="n">
        <x:v>29</x:v>
      </x:c>
      <x:c r="Q381" s="50" t="str">
        <x:v>C07K16/18;;A61K2039/505;;C07K2317/21;;C07K2317/33;;C07K2317/34;;C07K2317/55;;C07K2317/622;;C07K2317/76;;C07K2317/92;;A61K45/06;;A61K2039/505;;C07K16/18;;C07K2317/21;;C07K2317/33;;C07K2317/34;;C07K2317/55;;C07K2317/622;;C07K2317/76;;C07K2317/92;;A61P35/00;;C12Q2600/106;;C07K16/24;;C12Q2600/118;;C07K16/2803;;C12Q2600/158;;A61K45/06;;C07K16/2896;;C12Q1/6886;;G01N2800/52;;C07K16/18;;A61P35/00;;C12Q1/6886;;C07K2317/21;;C07K2317/33;;C07K2317/34;;C07K2317/55;;C07K2317/622;;C07K2317/76;;C07K2317/92;;A61K2039/505;;C12Q2600/158;;C12Q2600/118;;C12Q2600/106;;A61P35/00;;A61K45/06;;A61K2039/505;;C07K16/24;;C07K16/2803;;C07K16/2896;;G01N2800/52;;G01N33/57575</x:v>
      </x:c>
      <x:c r="R381" s="50" t="str">
        <x:v>A61K39/395;;A61P35/00</x:v>
      </x:c>
      <x:c r="S381" s="50" t="str">
        <x:v>ACTIVE</x:v>
      </x:c>
      <x:c r="T381" s="50" t="str">
        <x:v>https://lens.org/079-698-238-907-539</x:v>
      </x:c>
      <x:c r="U381" s="50" t="str">
        <x:v>101-602-527-752-461;;121-231-521-548-000;;080-382-086-251-458;;169-408-174-534-060;;127-596-469-016-954;;162-079-348-936-475;;083-544-573-650-673;;142-176-799-421-402;;002-296-854-080-840;;170-533-962-303-683;;069-483-685-320-093;;067-578-159-233-466;;043-572-637-244-947;;093-855-363-090-218;;119-605-388-079-357;;158-886-992-045-389;;130-377-720-952-59X;;171-854-618-027-193;;186-066-356-189-500;;083-664-013-022-35X;;091-449-846-567-037;;034-085-421-060-95X;;088-328-881-397-513;;069-106-407-510-205;;029-417-819-967-225;;079-698-238-907-539;;114-326-903-855-434;;182-200-123-839-583;;055-412-145-668-690</x:v>
      </x:c>
    </x:row>
    <x:row r="382">
      <x:c r="A382" s="50" t="str">
        <x:v>UCB SA.csv</x:v>
      </x:c>
      <x:c r="B382" s="50" t="str">
        <x:v>UCB SA</x:v>
      </x:c>
      <x:c r="C382" s="50" t="str">
        <x:v>Yes</x:v>
      </x:c>
      <x:c r="D382" s="50" t="str">
        <x:v>Applicant/owner alias matched</x:v>
      </x:c>
      <x:c r="E382" s="108" t="n">
        <x:v>6</x:v>
      </x:c>
      <x:c r="F382" s="50" t="str">
        <x:v>045-632-977-277-520</x:v>
      </x:c>
      <x:c r="G382" s="113" t="n">
        <x:v>42342</x:v>
      </x:c>
      <x:c r="H382" s="108" t="n">
        <x:v>2015</x:v>
      </x:c>
      <x:c r="I382" s="50" t="str">
        <x:v>EP</x:v>
      </x:c>
      <x:c r="J382" s="50" t="str">
        <x:v>B1</x:v>
      </x:c>
      <x:c r="K382" s="50" t="str">
        <x:v>EP 3384415 B1</x:v>
      </x:c>
      <x:c r="L382" s="50" t="str">
        <x:v>UCB BIOPHARMA SRL</x:v>
      </x:c>
      <x:c r="M382" s="50" t="str">
        <x:v>UCB BIOPHARMA SRL (2020-01-08)</x:v>
      </x:c>
      <x:c r="N382" s="50" t="str">
        <x:v>DE NOVO ANTIBODY DESIGN</x:v>
      </x:c>
      <x:c r="O382" s="108" t="n">
        <x:v>0</x:v>
      </x:c>
      <x:c r="P382" s="108" t="n">
        <x:v>15</x:v>
      </x:c>
      <x:c r="Q382" s="50" t="str">
        <x:v>G16B15/00;;G16B20/00;;G16B20/30;;G16B20/50;;G16B15/30;;G16B15/00;;G16B20/30;;G06F30/20;;G16B20/50</x:v>
      </x:c>
      <x:c r="R382" s="50" t="str">
        <x:v>G16B15/00</x:v>
      </x:c>
      <x:c r="S382" s="50" t="str">
        <x:v>ACTIVE</x:v>
      </x:c>
      <x:c r="T382" s="50" t="str">
        <x:v>https://lens.org/045-632-977-277-520</x:v>
      </x:c>
      <x:c r="U382" s="50" t="str">
        <x:v>012-148-954-069-188;;092-407-816-966-61X;;188-149-165-730-049;;189-426-081-402-354;;129-553-173-372-557;;180-163-147-916-800;;014-545-865-654-133;;185-332-476-111-241;;105-612-469-906-630;;087-144-551-219-252;;160-818-476-836-077;;071-478-233-385-078;;014-572-170-358-374;;045-632-977-277-520;;178-939-997-093-082</x:v>
      </x:c>
    </x:row>
    <x:row r="383">
      <x:c r="A383" s="50" t="str">
        <x:v>UCB SA.csv</x:v>
      </x:c>
      <x:c r="B383" s="50" t="str">
        <x:v>UCB SA</x:v>
      </x:c>
      <x:c r="C383" s="50" t="str">
        <x:v>Yes</x:v>
      </x:c>
      <x:c r="D383" s="50" t="str">
        <x:v>Applicant/owner alias matched</x:v>
      </x:c>
      <x:c r="E383" s="108" t="n">
        <x:v>7</x:v>
      </x:c>
      <x:c r="F383" s="50" t="str">
        <x:v>132-073-999-789-469</x:v>
      </x:c>
      <x:c r="G383" s="113" t="n">
        <x:v>42191</x:v>
      </x:c>
      <x:c r="H383" s="108" t="n">
        <x:v>2015</x:v>
      </x:c>
      <x:c r="I383" s="50" t="str">
        <x:v>EP</x:v>
      </x:c>
      <x:c r="J383" s="50" t="str">
        <x:v>C0</x:v>
      </x:c>
      <x:c r="K383" s="50" t="str">
        <x:v>EP 3319983 C0</x:v>
      </x:c>
      <x:c r="L383" s="50" t="str">
        <x:v>UCB BIOPHARMA SRL</x:v>
      </x:c>
      <x:c r="M383" s="50" t="str">
        <x:v>UCB BIOPHARMA SRL (2020-01-08)</x:v>
      </x:c>
      <x:c r="N383" s="50" t="str">
        <x:v>TAU-BINDING ANTIBODIES</x:v>
      </x:c>
      <x:c r="O383" s="108" t="n">
        <x:v>0</x:v>
      </x:c>
      <x:c r="P383" s="108" t="n">
        <x:v>60</x:v>
      </x:c>
      <x:c r="Q383" s="50" t="str">
        <x:v>C07K14/4711;;C07K2317/24;;C07K2317/34;;C07K2317/55;;C07K2317/70;;C07K2317/92;;C07K2317/94;;C07K16/18;;A61P25/28;;C07K2317/76;;C07K14/4711;;C07K2317/34;;C07K2317/524;;C07K2317/55;;C07K2317/70;;C07K2317/56;;C07K2317/565;;C07K2317/92;;C07K2317/526;;C07K2317/76;;C07K16/18;;A61P25/28;;C07K2317/94;;C07K2317/24;;C07K16/18;;C07K2317/94;;C07K2317/92;;C07K2317/24;;A61P25/28;;G01N33/6896;;A61K2039/505;;C07K14/4711;;C07K2317/24;;C07K2317/34;;C07K2317/55;;C07K2317/70;;C07K2317/92;;C07K2317/94;;C07K16/18;;A61P25/28;;C07K2317/524;;C07K2317/526;;C07K2317/56;;C07K2317/565</x:v>
      </x:c>
      <x:c r="R383" s="50" t="str">
        <x:v>C07K14/47;;C07K16/18</x:v>
      </x:c>
      <x:c r="S383" s="50" t="str">
        <x:v>ACTIVE</x:v>
      </x:c>
      <x:c r="T383" s="50" t="str">
        <x:v>https://lens.org/132-073-999-789-469</x:v>
      </x:c>
      <x:c r="U383" s="50" t="str">
        <x:v>136-403-981-300-914;;160-735-632-885-695;;081-820-176-199-263;;136-756-892-822-562;;042-731-498-631-70X;;016-134-934-985-603;;023-733-813-449-095;;170-835-613-179-358;;111-558-963-487-809;;059-641-386-527-498;;084-514-097-017-568;;170-014-206-888-116;;197-978-438-462-110;;049-858-224-711-270;;036-089-131-392-80X;;079-981-120-505-896;;126-220-305-575-627;;134-380-023-079-492;;147-288-639-926-83X;;131-393-418-527-505;;029-823-029-114-467;;052-168-448-442-102;;099-584-659-360-690;;054-728-112-776-833;;056-444-096-666-893;;021-048-330-234-219;;087-306-279-736-419;;176-708-139-016-020;;051-710-554-937-820;;109-814-427-756-399;;025-430-487-702-01X;;131-623-722-437-820;;122-767-167-376-198;;101-140-574-178-614;;124-721-650-061-726;;126-736-223-739-058;;026-552-446-414-654;;130-788-694-541-370;;052-208-393-158-529;;072-614-503-683-543;;083-434-196-279-217;;162-233-335-934-158;;155-324-170-127-592;;192-924-762-319-521;;106-122-998-180-956;;026-236-537-369-276;;049-149-452-468-645;;092-585-771-141-172;;198-180-676-066-002;;127-155-421-275-769;;053-396-495-164-10X;;040-230-640-742-649;;092-176-763-047-648;;055-039-130-124-321;;130-805-146-475-108;;130-435-581-115-830;;069-754-570-120-771;;133-316-373-850-133;;132-073-999-789-469;;037-432-197-784-672</x:v>
      </x:c>
    </x:row>
    <x:row r="384">
      <x:c r="A384" s="50" t="str">
        <x:v>UCB SA.csv</x:v>
      </x:c>
      <x:c r="B384" s="50" t="str">
        <x:v>UCB SA</x:v>
      </x:c>
      <x:c r="C384" s="50" t="str">
        <x:v>Yes</x:v>
      </x:c>
      <x:c r="D384" s="50" t="str">
        <x:v>Applicant/owner alias matched</x:v>
      </x:c>
      <x:c r="E384" s="108" t="n">
        <x:v>8</x:v>
      </x:c>
      <x:c r="F384" s="50" t="str">
        <x:v>034-959-221-439-177</x:v>
      </x:c>
      <x:c r="G384" s="113" t="n">
        <x:v>42116</x:v>
      </x:c>
      <x:c r="H384" s="108" t="n">
        <x:v>2015</x:v>
      </x:c>
      <x:c r="I384" s="50" t="str">
        <x:v>US</x:v>
      </x:c>
      <x:c r="J384" s="50" t="str">
        <x:v>B2</x:v>
      </x:c>
      <x:c r="K384" s="50" t="str">
        <x:v>US 12516106 B2</x:v>
      </x:c>
      <x:c r="L384" s="50" t="str">
        <x:v>UCB BIOPHARMA SRL</x:v>
      </x:c>
      <x:c r="M384" s="50" t="str">
        <x:v>UCB BIOPHARMA SRL (2019-12-02)</x:v>
      </x:c>
      <x:c r="N384" s="50" t="str">
        <x:v>Method for protein purification</x:v>
      </x:c>
      <x:c r="O384" s="108" t="n">
        <x:v>0</x:v>
      </x:c>
      <x:c r="P384" s="108" t="n">
        <x:v>30</x:v>
      </x:c>
      <x:c r="Q384" s="50" t="str">
        <x:v>C07K16/065;;C07K1/22;;C07K16/18;;C07K16/2878;;C07K2317/31;;C07K2317/55;;C07K2317/62;;C07K2317/622;;C07K2317/624;;C07K1/22;;C07K16/065;;C07K16/18;;C07K16/2878;;C07K2317/31;;C07K2317/55;;C07K2317/62;;C07K2317/622;;C07K2317/624;;C07K16/18;;C07K1/22;;C07K16/065;;C07K16/2878;;C07K2317/31;;C07K2317/55;;C07K2317/62;;C07K2317/622;;C07K2317/624;;C07K16/065;;C07K1/22;;C07K16/18;;C07K16/2878;;C07K2317/31;;C07K2317/55;;C07K2317/62;;C07K2317/622;;C07K2317/624</x:v>
      </x:c>
      <x:c r="R384" s="50" t="str">
        <x:v>C07K16/06;;C07K1/22;;C07K16/18;;C07K16/28</x:v>
      </x:c>
      <x:c r="S384" s="50" t="str">
        <x:v>ACTIVE</x:v>
      </x:c>
      <x:c r="T384" s="50" t="str">
        <x:v>https://lens.org/034-959-221-439-177</x:v>
      </x:c>
      <x:c r="U384" s="50" t="str">
        <x:v>002-920-134-901-942;;083-273-763-364-385;;115-254-567-237-819;;001-888-847-898-25X;;151-168-121-753-477;;115-175-970-286-674;;033-521-523-930-655;;174-591-519-625-873;;034-959-221-439-177;;071-777-922-980-593;;142-718-193-005-571;;037-131-698-115-064;;073-558-357-991-46X;;113-581-447-479-499;;152-865-057-900-283;;027-379-592-811-295;;171-631-981-123-261;;047-192-394-974-670;;123-213-871-991-372;;151-377-540-574-618;;063-803-333-833-364;;075-748-183-526-436;;091-452-408-809-355;;195-017-880-808-49X;;030-917-670-953-189;;104-006-861-787-49X;;101-629-548-241-652;;167-028-815-702-275;;126-408-103-319-566;;174-972-881-474-122</x:v>
      </x:c>
    </x:row>
    <x:row r="385">
      <x:c r="A385" s="50" t="str">
        <x:v>UCB SA.csv</x:v>
      </x:c>
      <x:c r="B385" s="50" t="str">
        <x:v>UCB SA</x:v>
      </x:c>
      <x:c r="C385" s="50" t="str">
        <x:v>Yes</x:v>
      </x:c>
      <x:c r="D385" s="50" t="str">
        <x:v>Applicant/owner alias matched</x:v>
      </x:c>
      <x:c r="E385" s="108" t="n">
        <x:v>9</x:v>
      </x:c>
      <x:c r="F385" s="50" t="str">
        <x:v>195-574-204-570-553</x:v>
      </x:c>
      <x:c r="G385" s="113" t="n">
        <x:v>41815</x:v>
      </x:c>
      <x:c r="H385" s="108" t="n">
        <x:v>2014</x:v>
      </x:c>
      <x:c r="I385" s="50" t="str">
        <x:v>US</x:v>
      </x:c>
      <x:c r="J385" s="50" t="str">
        <x:v>B2</x:v>
      </x:c>
      <x:c r="K385" s="50" t="str">
        <x:v>US 12428497 B2</x:v>
      </x:c>
      <x:c r="L385" s="50" t="str">
        <x:v>UCB BIOPHARMA SRL</x:v>
      </x:c>
      <x:c r="M385" s="50" t="str">
        <x:v>UCB BIOPHARMA SRL (2017-07-05)</x:v>
      </x:c>
      <x:c r="N385" s="50" t="str">
        <x:v>Multispecific antibody constructs</x:v>
      </x:c>
      <x:c r="O385" s="108" t="n">
        <x:v>0</x:v>
      </x:c>
      <x:c r="P385" s="108" t="n">
        <x:v>58</x:v>
      </x:c>
      <x:c r="Q385" s="50" t="str">
        <x:v>C07K16/468;;C07K2317/55;;C07K2317/622;;C07K2317/624;;C07K2317/64;;C07K2317/94;;C07K2319/00;;C07K16/468;;C07K2317/31;;C07K2317/55;;C07K2317/622;;C07K2317/624;;C07K2317/64;;C07K2317/94;;C07K2319/00;;C07K16/468;;A61K48/00;;A61K2039/505;;C07K2317/55;;C07K2317/622;;C07K2317/624;;C07K2317/64;;C07K2317/94;;C07K2319/00;;C07K16/468;;C07K16/468;;C07K2317/31;;C07K2317/55;;C07K2317/622;;C07K2317/624;;C07K2317/64;;C07K2317/94;;C07K2319/00</x:v>
      </x:c>
      <x:c r="R385" s="50" t="str">
        <x:v>C07K16/46</x:v>
      </x:c>
      <x:c r="S385" s="50" t="str">
        <x:v>ACTIVE</x:v>
      </x:c>
      <x:c r="T385" s="50" t="str">
        <x:v>https://lens.org/195-574-204-570-553</x:v>
      </x:c>
      <x:c r="U385" s="50" t="str">
        <x:v>199-640-691-110-412;;031-342-804-955-369;;099-681-266-374-607;;140-783-341-262-587;;146-632-408-371-498;;085-330-696-516-190;;076-298-671-163-997;;195-574-204-570-553;;184-038-226-791-439;;130-479-849-428-235;;005-492-102-212-051;;155-668-376-249-834;;044-490-165-008-440;;137-038-806-365-001;;113-693-060-668-187;;011-493-101-950-214;;126-949-649-723-044;;064-454-266-782-205;;050-402-804-011-190;;003-967-399-520-71X;;041-288-880-049-390;;109-672-122-419-200;;163-338-773-646-049;;117-435-068-804-968;;081-312-450-208-505;;058-827-748-924-511;;149-348-837-421-52X;;017-040-005-257-010;;044-261-842-484-315;;099-946-783-519-502;;127-001-052-292-173;;067-919-186-217-325;;188-346-574-010-176;;164-812-810-735-254;;151-048-529-576-949;;175-708-160-679-797;;029-608-494-135-974;;154-020-965-174-414;;170-336-147-307-829;;175-918-832-224-134;;195-291-163-558-688;;047-074-276-175-82X;;147-165-658-981-56X;;076-942-530-168-940;;183-263-866-192-092;;135-064-460-263-433;;112-460-620-786-250;;122-473-750-147-41X;;004-041-814-326-146;;160-395-740-593-034;;095-508-243-713-106;;123-740-218-605-170;;146-901-722-947-806;;047-393-927-995-214;;146-475-426-318-870;;165-969-259-372-667;;100-670-153-747-235;;170-912-660-781-524</x:v>
      </x:c>
    </x:row>
    <x:row r="386">
      <x:c r="A386" s="50" t="str">
        <x:v>UCB SA.csv</x:v>
      </x:c>
      <x:c r="B386" s="50" t="str">
        <x:v>UCB SA</x:v>
      </x:c>
      <x:c r="C386" s="50" t="str">
        <x:v>Yes</x:v>
      </x:c>
      <x:c r="D386" s="50" t="str">
        <x:v>Applicant/owner alias matched</x:v>
      </x:c>
      <x:c r="E386" s="108" t="n">
        <x:v>10</x:v>
      </x:c>
      <x:c r="F386" s="50" t="str">
        <x:v>091-228-839-492-728</x:v>
      </x:c>
      <x:c r="G386" s="113" t="n">
        <x:v>44686</x:v>
      </x:c>
      <x:c r="H386" s="108" t="n">
        <x:v>2022</x:v>
      </x:c>
      <x:c r="I386" s="50" t="str">
        <x:v>US</x:v>
      </x:c>
      <x:c r="J386" s="50" t="str">
        <x:v>A1</x:v>
      </x:c>
      <x:c r="K386" s="50" t="str">
        <x:v>US 2025/0295728 A1</x:v>
      </x:c>
      <x:c r="L386" s="50" t="str">
        <x:v>UCB BIOPHARMA SRL;;RA PHARMACEUTICALS INC</x:v>
      </x:c>
      <x:c r="M386" s="50" t="str">
        <x:v>UCB HOLDINGS INC (2024-12-17);;UCB BIOPHARMA SRL (2023-03-30);;RA PHARMACEUTICALS INC (2023-03-30)</x:v>
      </x:c>
      <x:c r="N386" s="50" t="str">
        <x:v>Treatment of Myasthenia Gravis with Zilucoplan</x:v>
      </x:c>
      <x:c r="O386" s="108" t="n">
        <x:v>0</x:v>
      </x:c>
      <x:c r="P386" s="108" t="n">
        <x:v>6</x:v>
      </x:c>
      <x:c r="Q386" s="50" t="str">
        <x:v>G01N33/564;;A61K38/12;;A61K38/13;;A61K45/06;;A61P21/04;;G01N33/944;;G01N2800/28;;A61K38/12;;A61K45/06;;A61P21/04;;A61P37/06</x:v>
      </x:c>
      <x:c r="R386" s="50" t="str">
        <x:v>A61K38/12;;A61K45/06;;A61P21/04;;A61P37/06</x:v>
      </x:c>
      <x:c r="S386" s="50" t="str">
        <x:v>PENDING</x:v>
      </x:c>
      <x:c r="T386" s="50" t="str">
        <x:v>https://lens.org/091-228-839-492-728</x:v>
      </x:c>
      <x:c r="U386" s="50" t="str">
        <x:v>168-377-070-668-042;;186-659-674-967-340;;091-228-839-492-728;;129-034-027-669-497;;128-920-912-371-634;;035-356-923-724-021</x:v>
      </x:c>
    </x:row>
    <x:row r="387">
      <x:c r="A387" s="50" t="str">
        <x:v>UCB SA.csv</x:v>
      </x:c>
      <x:c r="B387" s="50" t="str">
        <x:v>UCB SA</x:v>
      </x:c>
      <x:c r="C387" s="50" t="str">
        <x:v>Yes</x:v>
      </x:c>
      <x:c r="D387" s="50" t="str">
        <x:v>Applicant/owner alias matched</x:v>
      </x:c>
      <x:c r="E387" s="108" t="n">
        <x:v>11</x:v>
      </x:c>
      <x:c r="F387" s="50" t="str">
        <x:v>127-539-203-806-093</x:v>
      </x:c>
      <x:c r="G387" s="113" t="n">
        <x:v>44686</x:v>
      </x:c>
      <x:c r="H387" s="108" t="n">
        <x:v>2022</x:v>
      </x:c>
      <x:c r="I387" s="50" t="str">
        <x:v>US</x:v>
      </x:c>
      <x:c r="J387" s="50" t="str">
        <x:v>A1</x:v>
      </x:c>
      <x:c r="K387" s="50" t="str">
        <x:v>US 2025/0281570 A1</x:v>
      </x:c>
      <x:c r="L387" s="50" t="str">
        <x:v>UCB BIOPHARMA SRL;;RA PHARMACEUTICALS INC</x:v>
      </x:c>
      <x:c r="M387" s="50" t="str">
        <x:v>UCB HOLDINGS INC (2024-12-17);;UCB BIOPHARMA SRL (2023-03-30);;RA PHARMACEUTICALS INC (2023-03-30)</x:v>
      </x:c>
      <x:c r="N387" s="50" t="str">
        <x:v>Treatment of Myasthenia Gravis with Zilucoplan</x:v>
      </x:c>
      <x:c r="O387" s="108" t="n">
        <x:v>0</x:v>
      </x:c>
      <x:c r="P387" s="108" t="n">
        <x:v>6</x:v>
      </x:c>
      <x:c r="Q387" s="50" t="str">
        <x:v>G01N33/563;;A61K38/12;;A61K9/0019;;A61K45/06;;A61P21/04</x:v>
      </x:c>
      <x:c r="R387" s="50" t="str">
        <x:v>A61K38/12;;A61K9/00;;A61K45/06;;A61P21/04</x:v>
      </x:c>
      <x:c r="S387" s="50" t="str">
        <x:v>PENDING</x:v>
      </x:c>
      <x:c r="T387" s="50" t="str">
        <x:v>https://lens.org/127-539-203-806-093</x:v>
      </x:c>
      <x:c r="U387" s="50" t="str">
        <x:v>100-946-840-715-424;;075-254-978-051-657;;102-678-389-307-446;;127-539-203-806-093;;031-846-006-571-124;;015-340-742-045-714</x:v>
      </x:c>
    </x:row>
    <x:row r="388">
      <x:c r="A388" s="50" t="str">
        <x:v>UCB SA.csv</x:v>
      </x:c>
      <x:c r="B388" s="50" t="str">
        <x:v>UCB SA</x:v>
      </x:c>
      <x:c r="C388" s="50" t="str">
        <x:v>Yes</x:v>
      </x:c>
      <x:c r="D388" s="50" t="str">
        <x:v>Applicant/owner alias matched</x:v>
      </x:c>
      <x:c r="E388" s="108" t="n">
        <x:v>12</x:v>
      </x:c>
      <x:c r="F388" s="50" t="str">
        <x:v>012-642-051-616-148</x:v>
      </x:c>
      <x:c r="G388" s="113" t="n">
        <x:v>44490</x:v>
      </x:c>
      <x:c r="H388" s="108" t="n">
        <x:v>2021</x:v>
      </x:c>
      <x:c r="I388" s="50" t="str">
        <x:v>US</x:v>
      </x:c>
      <x:c r="J388" s="50" t="str">
        <x:v>A1</x:v>
      </x:c>
      <x:c r="K388" s="50" t="str">
        <x:v>US 2025/0281403 A1</x:v>
      </x:c>
      <x:c r="L388" s="50" t="str">
        <x:v>UCB BIOPHARMA SRL</x:v>
      </x:c>
      <x:c r="M388" s="50" t="str">
        <x:v>UCB BIOPHARMA SRL (2021-11-04)</x:v>
      </x:c>
      <x:c r="N388" s="50" t="str">
        <x:v>FORMULATIONS</x:v>
      </x:c>
      <x:c r="O388" s="108" t="n">
        <x:v>0</x:v>
      </x:c>
      <x:c r="P388" s="108" t="n">
        <x:v>18</x:v>
      </x:c>
      <x:c r="Q388" s="50" t="str">
        <x:v>A61K9/08;;A61K9/0019;;A61K39/39591;;A61K47/183;;A61K47/26;;C07K16/18;;A61K39/39591;;A61K9/0019;;A61K9/08;;A61K47/183;;A61K47/26;;C07K16/18;;A61K9/0019;;A61K9/08;;A61K39/39591;;A61K47/183;;A61K47/26;;C07K16/18;;A61K9/08;;A61K47/183;;A61K47/22;;A61K47/26;;C07K16/40</x:v>
      </x:c>
      <x:c r="R388" s="50" t="str">
        <x:v>A61K9/08;;A61K47/18;;A61K47/22;;A61K47/26;;C07K16/40</x:v>
      </x:c>
      <x:c r="S388" s="50" t="str">
        <x:v>PENDING</x:v>
      </x:c>
      <x:c r="T388" s="50" t="str">
        <x:v>https://lens.org/012-642-051-616-148</x:v>
      </x:c>
      <x:c r="U388" s="50" t="str">
        <x:v>004-873-009-341-943;;063-646-408-557-119;;149-137-598-211-954;;034-588-490-858-935;;061-648-035-849-392;;100-617-458-746-185;;029-113-937-454-292;;145-015-967-995-432;;089-576-202-489-264;;057-299-609-423-319;;194-876-169-514-050;;140-165-099-386-988;;063-718-719-112-854;;186-147-882-569-444;;115-814-903-622-867;;088-080-997-933-828;;012-642-051-616-148;;198-746-303-383-611</x:v>
      </x:c>
    </x:row>
    <x:row r="389">
      <x:c r="A389" s="50" t="str">
        <x:v>UCB SA.csv</x:v>
      </x:c>
      <x:c r="B389" s="50" t="str">
        <x:v>UCB SA</x:v>
      </x:c>
      <x:c r="C389" s="50" t="str">
        <x:v>Yes</x:v>
      </x:c>
      <x:c r="D389" s="50" t="str">
        <x:v>Applicant/owner alias matched</x:v>
      </x:c>
      <x:c r="E389" s="108" t="n">
        <x:v>13</x:v>
      </x:c>
      <x:c r="F389" s="50" t="str">
        <x:v>092-255-175-812-302</x:v>
      </x:c>
      <x:c r="G389" s="113" t="n">
        <x:v>43084</x:v>
      </x:c>
      <x:c r="H389" s="108" t="n">
        <x:v>2017</x:v>
      </x:c>
      <x:c r="I389" s="50" t="str">
        <x:v>US</x:v>
      </x:c>
      <x:c r="J389" s="50" t="str">
        <x:v>B2</x:v>
      </x:c>
      <x:c r="K389" s="50" t="str">
        <x:v>US 12410244 B2</x:v>
      </x:c>
      <x:c r="L389" s="50" t="str">
        <x:v>UCB BIOPHARMA SRL</x:v>
      </x:c>
      <x:c r="M389" s="50" t="str">
        <x:v>UCB BIOPHARMA SRL (2018-11-26)</x:v>
      </x:c>
      <x:c r="N389" s="50" t="str">
        <x:v>Anti-alpha-synuclein antibodies</x:v>
      </x:c>
      <x:c r="O389" s="108" t="n">
        <x:v>0</x:v>
      </x:c>
      <x:c r="P389" s="108" t="n">
        <x:v>44</x:v>
      </x:c>
      <x:c r="Q389" s="50" t="str">
        <x:v>A61K39/3955;;A61K2039/505;;A61P25/16;;A61P25/28;;C07K16/18;;C07K2317/24;;C07K2317/34;;C07K2317/55;;C07K2317/76;;C07K2317/92;;C07K2317/94;;C07K16/18;;A61K39/3955;;A61K2039/505;;A61P25/16;;A61P25/28;;C07K2317/24;;C07K2317/34;;C07K2317/55;;C07K2317/565;;C07K2317/76;;C07K2317/92;;C07K2317/94;;C07K16/18;;A61K2039/505;;A61P25/16;;A61P25/28;;C07K2317/24;;C07K2317/34;;C07K2317/55;;C07K2317/76;;C07K2317/92;;C07K2317/94;;G01N33/6896;;C07K16/18;;A61K2039/505;;A61P25/16;;C07K2317/24;;C07K2317/565;;C07K2317/92</x:v>
      </x:c>
      <x:c r="R389" s="50" t="str">
        <x:v>C07K16/18;;A61K39/00;;A61P25/16</x:v>
      </x:c>
      <x:c r="S389" s="50" t="str">
        <x:v>ACTIVE</x:v>
      </x:c>
      <x:c r="T389" s="50" t="str">
        <x:v>https://lens.org/092-255-175-812-302</x:v>
      </x:c>
      <x:c r="U389" s="50" t="str">
        <x:v>084-961-584-621-513;;164-657-221-955-286;;047-391-936-596-099;;006-135-061-575-008;;166-546-355-011-687;;147-459-558-929-565;;084-036-610-240-995;;022-109-493-186-920;;113-831-304-940-54X;;097-718-324-579-832;;149-646-847-533-838;;129-163-924-213-829;;181-718-700-126-699;;057-249-915-456-156;;149-932-257-323-352;;046-418-501-008-041;;115-587-912-019-843;;085-817-185-038-03X;;077-487-917-529-450;;000-401-215-722-463;;081-785-855-131-163;;187-334-413-283-005;;159-102-608-651-180;;025-880-645-459-296;;093-446-458-424-455;;102-668-807-622-862;;011-166-516-397-82X;;170-209-148-225-639;;181-670-161-521-074;;065-560-061-404-492;;025-668-202-331-463;;075-643-808-998-070;;026-162-293-997-09X;;163-486-565-961-487;;112-972-408-484-705;;095-839-103-048-673;;000-268-413-670-828;;051-500-383-191-239;;069-230-072-626-991;;029-979-813-433-964;;106-860-684-231-874;;001-496-913-799-207;;021-022-010-561-776;;092-255-175-812-302</x:v>
      </x:c>
    </x:row>
    <x:row r="390">
      <x:c r="A390" s="50" t="str">
        <x:v>UCB SA.csv</x:v>
      </x:c>
      <x:c r="B390" s="50" t="str">
        <x:v>UCB SA</x:v>
      </x:c>
      <x:c r="C390" s="50" t="str">
        <x:v>Yes</x:v>
      </x:c>
      <x:c r="D390" s="50" t="str">
        <x:v>Applicant/owner alias matched</x:v>
      </x:c>
      <x:c r="E390" s="108" t="n">
        <x:v>14</x:v>
      </x:c>
      <x:c r="F390" s="50" t="str">
        <x:v>007-084-997-290-631</x:v>
      </x:c>
      <x:c r="G390" s="113" t="n">
        <x:v>43822</x:v>
      </x:c>
      <x:c r="H390" s="108" t="n">
        <x:v>2019</x:v>
      </x:c>
      <x:c r="I390" s="50" t="str">
        <x:v>US</x:v>
      </x:c>
      <x:c r="J390" s="50" t="str">
        <x:v>B2</x:v>
      </x:c>
      <x:c r="K390" s="50" t="str">
        <x:v>US 12410161 B2</x:v>
      </x:c>
      <x:c r="L390" s="50" t="str">
        <x:v>UCB BIOPHARMA SRL</x:v>
      </x:c>
      <x:c r="M390" s="50" t="str">
        <x:v>EVOTEC (UK) LTD (2022-04-12);;CELLTECH R&amp;D LIMITED (2022-03-21);;UCB BIOPHARMA SRL (2022-03-21)</x:v>
      </x:c>
      <x:c r="N390" s="50" t="str">
        <x:v>Tetrahydrobenzo-quinoline sulfonamides derivative compounds</x:v>
      </x:c>
      <x:c r="O390" s="108" t="n">
        <x:v>2</x:v>
      </x:c>
      <x:c r="P390" s="108" t="n">
        <x:v>9</x:v>
      </x:c>
      <x:c r="Q390" s="50" t="str">
        <x:v>A61P11/00;;C07D211/06;;C07D401/04;;C07D401/12;;C07D401/14;;C07D413/14;;C07D413/14;;C07D217/02;;C07D273/04;;C07D401/04;;C07D401/12;;C07D401/14</x:v>
      </x:c>
      <x:c r="R390" s="50" t="str">
        <x:v>C07D413/14;;C07D217/02;;C07D273/04;;C07D401/04;;C07D401/12;;C07D401/14</x:v>
      </x:c>
      <x:c r="S390" s="50" t="str">
        <x:v>ACTIVE</x:v>
      </x:c>
      <x:c r="T390" s="50" t="str">
        <x:v>https://lens.org/007-084-997-290-631</x:v>
      </x:c>
      <x:c r="U390" s="50" t="str">
        <x:v>151-455-612-097-242;;096-618-616-910-895;;191-649-820-080-302;;163-445-944-104-361;;154-774-648-497-392;;070-059-824-254-448;;019-368-778-381-816;;007-084-997-290-631;;050-646-103-278-993</x:v>
      </x:c>
    </x:row>
    <x:row r="391">
      <x:c r="A391" s="50" t="str">
        <x:v>UCB SA.csv</x:v>
      </x:c>
      <x:c r="B391" s="50" t="str">
        <x:v>UCB SA</x:v>
      </x:c>
      <x:c r="C391" s="50" t="str">
        <x:v>Yes</x:v>
      </x:c>
      <x:c r="D391" s="50" t="str">
        <x:v>Applicant/owner alias matched</x:v>
      </x:c>
      <x:c r="E391" s="108" t="n">
        <x:v>15</x:v>
      </x:c>
      <x:c r="F391" s="50" t="str">
        <x:v>086-782-530-167-625</x:v>
      </x:c>
      <x:c r="G391" s="113" t="n">
        <x:v>42725</x:v>
      </x:c>
      <x:c r="H391" s="108" t="n">
        <x:v>2016</x:v>
      </x:c>
      <x:c r="I391" s="50" t="str">
        <x:v>US</x:v>
      </x:c>
      <x:c r="J391" s="50" t="str">
        <x:v>A1</x:v>
      </x:c>
      <x:c r="K391" s="50" t="str">
        <x:v>US 2025/0270308 A1</x:v>
      </x:c>
      <x:c r="L391" s="50" t="str">
        <x:v>UCB BIOPHARMA SRL;;SANOFI SA</x:v>
      </x:c>
      <x:c r="M391" s="50" t="str">
        <x:v>UCB PHARMA S.A (2019-10-04);;SANOFI (2019-06-26);;CELLTECH R&amp;D LIMITED (2019-07-26);;UCB BIOPHARMA SRL (2019-06-26);;UCB S.A (2019-10-02)</x:v>
      </x:c>
      <x:c r="N391" s="50" t="str">
        <x:v>ANTIBODY EPITOPE</x:v>
      </x:c>
      <x:c r="O391" s="108" t="n">
        <x:v>0</x:v>
      </x:c>
      <x:c r="P391" s="108" t="n">
        <x:v>12</x:v>
      </x:c>
      <x:c r="Q391" s="50" t="str">
        <x:v>C07K16/241;;A61P1/04;;A61P1/16;;A61P3/00;;A61P3/06;;A61P3/10;;A61P7/00;;A61P7/02;;A61P7/06;;A61P7/10;;A61P9/00;;A61P9/04;;A61P9/10;;A61P9/12;;A61P11/00;;A61P11/02;;A61P11/06;;A61P11/08;;A61P11/14;;A61P13/02;;A61P13/12;;A61P15/08;;A61P15/10;;A61P17/00;;A61P17/06;;A61P19/02;;A61P19/10;;A61P21/02;;A61P21/04;;A61P25/00;;A61P25/04;;A61P25/08;;A61P25/14;;A61P25/16;;A61P25/20;;A61P25/28;;A61P27/02;;A61P29/00;;A61P29/02;;A61P35/00;;A61P37/02;;A61P37/06;;A61P37/08;;A61P43/00;;C07K2317/32;;C07K2317/34;;C07K2317/55;;C07K2317/92;;C07K16/241;;C07K2317/32;;C07K2317/34;;C07K2317/55;;C07K2317/92</x:v>
      </x:c>
      <x:c r="R391" s="50" t="str">
        <x:v>C07K16/24</x:v>
      </x:c>
      <x:c r="S391" s="50" t="str">
        <x:v>PENDING</x:v>
      </x:c>
      <x:c r="T391" s="50" t="str">
        <x:v>https://lens.org/086-782-530-167-625</x:v>
      </x:c>
      <x:c r="U391" s="50" t="str">
        <x:v>018-589-807-151-204;;181-492-178-181-097;;073-696-826-485-646;;157-856-397-516-728;;145-220-077-649-40X;;085-446-368-438-677;;184-512-798-797-84X;;013-815-015-938-093;;065-152-006-843-043;;084-450-113-040-531;;104-943-949-915-35X;;086-782-530-167-625</x:v>
      </x:c>
    </x:row>
    <x:row r="392">
      <x:c r="A392" s="50" t="str">
        <x:v>UCB SA.csv</x:v>
      </x:c>
      <x:c r="B392" s="50" t="str">
        <x:v>UCB SA</x:v>
      </x:c>
      <x:c r="C392" s="50" t="str">
        <x:v>Yes</x:v>
      </x:c>
      <x:c r="D392" s="50" t="str">
        <x:v>Applicant/owner alias matched</x:v>
      </x:c>
      <x:c r="E392" s="108" t="n">
        <x:v>16</x:v>
      </x:c>
      <x:c r="F392" s="50" t="str">
        <x:v>077-989-781-087-744</x:v>
      </x:c>
      <x:c r="G392" s="113" t="n">
        <x:v>43258</x:v>
      </x:c>
      <x:c r="H392" s="108" t="n">
        <x:v>2018</x:v>
      </x:c>
      <x:c r="I392" s="50" t="str">
        <x:v>US</x:v>
      </x:c>
      <x:c r="J392" s="50" t="str">
        <x:v>A1</x:v>
      </x:c>
      <x:c r="K392" s="50" t="str">
        <x:v>US 2025/0266122 A1</x:v>
      </x:c>
      <x:c r="L392" s="50" t="str">
        <x:v>UCB BIOPHARMA SRL</x:v>
      </x:c>
      <x:c r="M392" s="50" t="str">
        <x:v>UCB BIOPHARMA SRL (2019-05-10)</x:v>
      </x:c>
      <x:c r="N392" s="50" t="str">
        <x:v>MULTI-DOMAIN PROTEINS WITH INCREASED NATIVE STATE COLLOIDAL STABILITY</x:v>
      </x:c>
      <x:c r="O392" s="108" t="n">
        <x:v>0</x:v>
      </x:c>
      <x:c r="P392" s="108" t="n">
        <x:v>6</x:v>
      </x:c>
      <x:c r="Q392" s="50" t="str">
        <x:v>G16B15/20;;C07K16/00;;C07K2317/52;;C07K2317/92;;G16B20/50;;G16B15/20;;C07K16/00;;C07K2317/52;;C07K2317/92;;C07K2317/94;;G16B5/00;;G16B15/00;;G16B30/00;;G16B40/00;;G16C20/50</x:v>
      </x:c>
      <x:c r="R392" s="50" t="str">
        <x:v>G16B15/20;;C07K16/00;;G16B5/00;;G16B15/00;;G16B30/00;;G16B40/00;;G16C20/50</x:v>
      </x:c>
      <x:c r="S392" s="50" t="str">
        <x:v>PENDING</x:v>
      </x:c>
      <x:c r="T392" s="50" t="str">
        <x:v>https://lens.org/077-989-781-087-744</x:v>
      </x:c>
      <x:c r="U392" s="50" t="str">
        <x:v>077-989-781-087-744;;142-653-518-297-126;;001-646-533-269-432;;135-173-694-582-296;;017-117-360-054-800;;032-593-630-464-73X</x:v>
      </x:c>
    </x:row>
    <x:row r="393">
      <x:c r="A393" s="50" t="str">
        <x:v>UCB SA.csv</x:v>
      </x:c>
      <x:c r="B393" s="50" t="str">
        <x:v>UCB SA</x:v>
      </x:c>
      <x:c r="C393" s="50" t="str">
        <x:v>Yes</x:v>
      </x:c>
      <x:c r="D393" s="50" t="str">
        <x:v>Applicant/owner alias matched</x:v>
      </x:c>
      <x:c r="E393" s="108" t="n">
        <x:v>17</x:v>
      </x:c>
      <x:c r="F393" s="50" t="str">
        <x:v>037-019-721-213-560</x:v>
      </x:c>
      <x:c r="G393" s="113" t="n">
        <x:v>43642</x:v>
      </x:c>
      <x:c r="H393" s="108" t="n">
        <x:v>2019</x:v>
      </x:c>
      <x:c r="I393" s="50" t="str">
        <x:v>US</x:v>
      </x:c>
      <x:c r="J393" s="50" t="str">
        <x:v>B2</x:v>
      </x:c>
      <x:c r="K393" s="50" t="str">
        <x:v>US 12391688 B2</x:v>
      </x:c>
      <x:c r="L393" s="50" t="str">
        <x:v>UCB BIOPHARMA SRL</x:v>
      </x:c>
      <x:c r="M393" s="50" t="str">
        <x:v>EVOTEC (UK) LTD (2020-11-19);;UCB BIOPHARMA SRL (SOCIETE A RESPONSABILITE LIMITEE) (2020-06-19);;CELLTECH R&amp;D LIMITED (2020-06-19)</x:v>
      </x:c>
      <x:c r="N393" s="50" t="str">
        <x:v>Imidazopyridine derivatives as IL-17 modulators</x:v>
      </x:c>
      <x:c r="O393" s="108" t="n">
        <x:v>0</x:v>
      </x:c>
      <x:c r="P393" s="108" t="n">
        <x:v>9</x:v>
      </x:c>
      <x:c r="Q393" s="50" t="str">
        <x:v>C07D471/04;;A61K45/06;;A61P1/00;;A61P1/04;;A61P11/00;;A61P11/06;;A61P17/00;;A61P17/06;;A61P19/02;;A61P29/00;;A61P35/00;;A61P37/02;;C07D487/04;;A61K31/437;;A61K45/06;;A61P29/00;;A61P37/00;;C07D471/04</x:v>
      </x:c>
      <x:c r="R393" s="50" t="str">
        <x:v>C07D471/04</x:v>
      </x:c>
      <x:c r="S393" s="50" t="str">
        <x:v>ACTIVE</x:v>
      </x:c>
      <x:c r="T393" s="50" t="str">
        <x:v>https://lens.org/037-019-721-213-560</x:v>
      </x:c>
      <x:c r="U393" s="50" t="str">
        <x:v>079-122-128-564-086;;077-844-175-215-585;;027-433-459-911-857;;125-925-976-133-591;;037-019-721-213-560;;166-457-664-420-834;;126-659-918-684-19X;;028-059-814-221-316;;061-657-192-001-533</x:v>
      </x:c>
    </x:row>
    <x:row r="394">
      <x:c r="A394" s="50" t="str">
        <x:v>UCB SA.csv</x:v>
      </x:c>
      <x:c r="B394" s="50" t="str">
        <x:v>UCB SA</x:v>
      </x:c>
      <x:c r="C394" s="50" t="str">
        <x:v>Yes</x:v>
      </x:c>
      <x:c r="D394" s="50" t="str">
        <x:v>Applicant/owner alias matched</x:v>
      </x:c>
      <x:c r="E394" s="108" t="n">
        <x:v>18</x:v>
      </x:c>
      <x:c r="F394" s="50" t="str">
        <x:v>195-903-767-011-514</x:v>
      </x:c>
      <x:c r="G394" s="113" t="n">
        <x:v>45323</x:v>
      </x:c>
      <x:c r="H394" s="108" t="n">
        <x:v>2024</x:v>
      </x:c>
      <x:c r="I394" s="50" t="str">
        <x:v>US</x:v>
      </x:c>
      <x:c r="J394" s="50" t="str">
        <x:v>A1</x:v>
      </x:c>
      <x:c r="K394" s="50" t="str">
        <x:v>US 2025/0248497 A1</x:v>
      </x:c>
      <x:c r="L394" s="50" t="str">
        <x:v>UCB BIOPHARMA SRL</x:v>
      </x:c>
      <x:c r="M394" s="50" t="str">
        <x:v>UCB BIOPHARMA SRL (2025-05-15)</x:v>
      </x:c>
      <x:c r="N394" s="50" t="str">
        <x:v>MEDICATION TRANSPORT WALLET AND METHODS OF USE</x:v>
      </x:c>
      <x:c r="O394" s="108" t="n">
        <x:v>0</x:v>
      </x:c>
      <x:c r="P394" s="108" t="n">
        <x:v>3</x:v>
      </x:c>
      <x:c r="Q394" s="50" t="str">
        <x:v>A45C1/06;;A45C3/00;;A45C3/001;;A45C5/005;;A45C5/02;;A45C11/00;;A45C11/008;;A45C2011/007;;A61M15/00;;A61M15/009;;A61M2209/06;;A61P25/08;;A45C11/24;;A45C2011/007;;A61M15/00;;A61M2209/06</x:v>
      </x:c>
      <x:c r="R394" s="50" t="str">
        <x:v>A45C11/24;;A45C11/00;;A61M15/00</x:v>
      </x:c>
      <x:c r="S394" s="50" t="str">
        <x:v>PENDING</x:v>
      </x:c>
      <x:c r="T394" s="50" t="str">
        <x:v>https://lens.org/195-903-767-011-514</x:v>
      </x:c>
      <x:c r="U394" s="50" t="str">
        <x:v>051-969-634-008-24X;;129-327-486-781-743;;195-903-767-011-514</x:v>
      </x:c>
    </x:row>
    <x:row r="395">
      <x:c r="A395" s="50" t="str">
        <x:v>UCB SA.csv</x:v>
      </x:c>
      <x:c r="B395" s="50" t="str">
        <x:v>UCB SA</x:v>
      </x:c>
      <x:c r="C395" s="50" t="str">
        <x:v>Yes</x:v>
      </x:c>
      <x:c r="D395" s="50" t="str">
        <x:v>Applicant/owner alias matched</x:v>
      </x:c>
      <x:c r="E395" s="108" t="n">
        <x:v>19</x:v>
      </x:c>
      <x:c r="F395" s="50" t="str">
        <x:v>071-495-570-315-649</x:v>
      </x:c>
      <x:c r="G395" s="113" t="n">
        <x:v>44659</x:v>
      </x:c>
      <x:c r="H395" s="108" t="n">
        <x:v>2022</x:v>
      </x:c>
      <x:c r="I395" s="50" t="str">
        <x:v>US</x:v>
      </x:c>
      <x:c r="J395" s="50" t="str">
        <x:v>A1</x:v>
      </x:c>
      <x:c r="K395" s="50" t="str">
        <x:v>US 2025/0243267 A1</x:v>
      </x:c>
      <x:c r="L395" s="50" t="str">
        <x:v>UCB BIOPHARMA SRL</x:v>
      </x:c>
      <x:c r="M395" s="50" t="str">
        <x:v>BEATSON INSTITUTE FOR CANCER RESEARCH (2023-06-05);;CELLTECH R&amp;D LIMITED (2023-02-08);;UCB BIOPHARMA SRL (2023-02-08)</x:v>
      </x:c>
      <x:c r="N395" s="50" t="str">
        <x:v>COMBINATION OF A GREMLIN-1 ANTAGONIST WITH A CYTIDINE ANALOGUE OR DEOXYCYTIDINE ANALOGUE</x:v>
      </x:c>
      <x:c r="O395" s="108" t="n">
        <x:v>0</x:v>
      </x:c>
      <x:c r="P395" s="108" t="n">
        <x:v>11</x:v>
      </x:c>
      <x:c r="Q395" s="50" t="str">
        <x:v>C07K16/22;;C07K2317/24;;A61K39/395;;A61K2039/505;;A61P35/00;;A61K31/7068;;A61K31/706;;A61K31/555;;A61K31/337;;A61K31/519;;A61K31/513;;A61K31/4745;;C07K16/22;;A61P35/00;;A61K31/706;;A61K31/7068;;A61K31/337;;A61K31/519;;A61K2039/505;;A61K31/513;;A61K39/395;;A61K31/4745;;C07K2317/24;;A61K31/555;;A61K2300/00;;A61K39/39558;;A61K31/7068;;A61K31/706;;A61K31/513;;A61P35/00;;C07K16/22;;A61K2300/00;;A61K2039/505;;C07K2317/24;;C07K2317/76;;G01N2800/52;;G01N33/57595;;A61P35/00;;A61K31/506;;A61K31/706;;A61K31/7068;;A61K45/06;;A61K2039/505;;C07K16/22;;C07K2317/565;;G01N33/6872;;G01N2800/52</x:v>
      </x:c>
      <x:c r="R395" s="50" t="str">
        <x:v>A61K31/506;;C07K16/22;;A61K31/706;;A61K31/7068;;A61K39/00;;A61K45/06;;A61P35/00;;G01N33/68</x:v>
      </x:c>
      <x:c r="S395" s="50" t="str">
        <x:v>PENDING</x:v>
      </x:c>
      <x:c r="T395" s="50" t="str">
        <x:v>https://lens.org/071-495-570-315-649</x:v>
      </x:c>
      <x:c r="U395" s="50" t="str">
        <x:v>035-580-271-165-485;;118-909-595-207-709;;149-421-091-889-457;;095-327-453-874-685;;097-831-014-652-963;;108-951-062-007-006;;068-591-536-312-550;;193-953-795-597-420;;177-224-390-931-611;;071-495-570-315-649;;037-529-260-623-494</x:v>
      </x:c>
    </x:row>
    <x:row r="396">
      <x:c r="A396" s="50" t="str">
        <x:v>UCB SA.csv</x:v>
      </x:c>
      <x:c r="B396" s="50" t="str">
        <x:v>UCB SA</x:v>
      </x:c>
      <x:c r="C396" s="50" t="str">
        <x:v>Yes</x:v>
      </x:c>
      <x:c r="D396" s="50" t="str">
        <x:v>Applicant/owner alias matched</x:v>
      </x:c>
      <x:c r="E396" s="108" t="n">
        <x:v>20</x:v>
      </x:c>
      <x:c r="F396" s="50" t="str">
        <x:v>199-690-443-125-215</x:v>
      </x:c>
      <x:c r="G396" s="113" t="n">
        <x:v>41995</x:v>
      </x:c>
      <x:c r="H396" s="108" t="n">
        <x:v>2014</x:v>
      </x:c>
      <x:c r="I396" s="50" t="str">
        <x:v>EP</x:v>
      </x:c>
      <x:c r="J396" s="50" t="str">
        <x:v>B1</x:v>
      </x:c>
      <x:c r="K396" s="50" t="str">
        <x:v>EP 3237433 B1</x:v>
      </x:c>
      <x:c r="L396" s="50" t="str">
        <x:v>UCB BIOPHARMA SRL</x:v>
      </x:c>
      <x:c r="M396" s="50" t="str">
        <x:v>UCB BIOPHARMA SRL (2020-01-08)</x:v>
      </x:c>
      <x:c r="N396" s="50" t="str">
        <x:v>METHOD OF PROTEIN MANUFACTURE</x:v>
      </x:c>
      <x:c r="O396" s="108" t="n">
        <x:v>0</x:v>
      </x:c>
      <x:c r="P396" s="108" t="n">
        <x:v>36</x:v>
      </x:c>
      <x:c r="Q396" s="50" t="str">
        <x:v>C07K1/1133;;C07K1/18;;C07K1/36;;C07K2317/55;;C07K1/36;;C07K1/1133;;C07K16/241;;C07K2317/14;;C07K2317/55;;C07K1/36;;B01D15/08;;B01J47/00;;C07K1/1133;;C07K1/18;;C07K14/705;;C07K16/241;;C07K2317/55;;C12N5/0018;;C12N15/74;;C12N15/79;;C12N2500/50;;C12N2501/20;;C12P21/02;;C07K1/1133;;C07K1/18;;C07K1/36;;C07K1/36;;C07K1/1133;;C07K1/18;;C07K14/705;;C07K16/241;;C12N5/0018;;C12N15/74;;C12N15/79;;C12N2500/50;;C12N2501/20;;C12P21/02</x:v>
      </x:c>
      <x:c r="R396" s="50" t="str">
        <x:v>C07K1/113;;C07K1/18;;C07K1/36;;C07K16/24</x:v>
      </x:c>
      <x:c r="S396" s="50" t="str">
        <x:v>ACTIVE</x:v>
      </x:c>
      <x:c r="T396" s="50" t="str">
        <x:v>https://lens.org/199-690-443-125-215</x:v>
      </x:c>
      <x:c r="U396" s="50" t="str">
        <x:v>142-439-235-349-291;;065-373-459-845-067;;160-241-026-386-167;;077-929-887-311-543;;052-217-102-651-386;;010-634-282-705-84X;;030-119-837-449-19X;;125-688-702-519-933;;122-365-151-157-474;;079-106-329-278-158;;131-377-916-440-533;;154-287-018-193-054;;040-829-687-348-607;;043-522-362-552-143;;120-818-351-859-741;;197-117-911-078-348;;146-401-905-491-468;;137-926-275-266-391;;134-754-593-412-473;;189-692-079-073-266;;070-920-244-613-091;;155-937-566-117-51X;;033-040-913-245-437;;005-312-762-765-005;;199-690-443-125-215;;168-133-833-248-062;;108-989-722-254-904;;115-423-791-971-414;;154-696-559-037-174;;059-177-177-566-005;;150-703-714-273-378;;047-295-162-532-445;;123-948-527-766-886;;065-377-797-757-156;;105-370-155-807-024;;197-974-286-947-515</x:v>
      </x:c>
    </x:row>
    <x:row r="397">
      <x:c r="A397" s="50" t="str">
        <x:v>UCB SA.csv</x:v>
      </x:c>
      <x:c r="B397" s="50" t="str">
        <x:v>UCB SA</x:v>
      </x:c>
      <x:c r="C397" s="50" t="str">
        <x:v>Yes</x:v>
      </x:c>
      <x:c r="D397" s="50" t="str">
        <x:v>Applicant/owner alias matched</x:v>
      </x:c>
      <x:c r="E397" s="108" t="n">
        <x:v>21</x:v>
      </x:c>
      <x:c r="F397" s="50" t="str">
        <x:v>099-699-227-918-910</x:v>
      </x:c>
      <x:c r="G397" s="113" t="n">
        <x:v>44659</x:v>
      </x:c>
      <x:c r="H397" s="108" t="n">
        <x:v>2022</x:v>
      </x:c>
      <x:c r="I397" s="50" t="str">
        <x:v>US</x:v>
      </x:c>
      <x:c r="J397" s="50" t="str">
        <x:v>A1</x:v>
      </x:c>
      <x:c r="K397" s="50" t="str">
        <x:v>US 2025/0228826 A1</x:v>
      </x:c>
      <x:c r="L397" s="50" t="str">
        <x:v>UCB BIOPHARMA SRL</x:v>
      </x:c>
      <x:c r="M397" s="50" t="str">
        <x:v>BEATSON INSTITUTE FOR CANCER RESEARCH (2023-06-05);;UCB PHARMA SA (2023-03-24);;CELLTECH R&amp;D LIMITED (2023-02-08);;UCB BIOPHARMA SRL (2023-02-08)</x:v>
      </x:c>
      <x:c r="N397" s="50" t="str">
        <x:v>COMBINATION OF A GREMLIN-1 ANTAGONIST WITH AN INHIBITOR OF RAS-RAF-MEK-ERK SIGNALLING</x:v>
      </x:c>
      <x:c r="O397" s="108" t="n">
        <x:v>0</x:v>
      </x:c>
      <x:c r="P397" s="108" t="n">
        <x:v>11</x:v>
      </x:c>
      <x:c r="Q397" s="50" t="str">
        <x:v>A61P35/00;;A61K31/4184;;A61K39/395;;C07K16/22;;C07K2317/24;;A61K45/06;;A61K31/7088;;A61K31/4365;;G01N2800/52;;G01N2333/51;;G01N33/57595;;A61P35/00;;A61K31/7088;;G01N2333/51;;G01N2800/52;;C07K2317/24;;A61K45/06;;C07K16/22;;A61K31/4184;;A61K2300/00;;A61K39/395;;A61K31/4365;;G01N33/57595;;A61K39/39558;;A61K31/4184;;A61K31/519;;A61K31/4365;;A61K31/4439;;A61K45/06;;A61P35/00;;C07K16/22;;G01N33/57595;;C12Q1/6886;;A61K2300/00;;A61K2039/505;;C07K2317/76;;C07K2317/24;;G01N2800/52;;C12Q2600/106;;C12Q2600/156;;A61P35/00;;A61K31/4184;;A61K31/4365;;A61K31/4439;;A61K31/519;;A61K39/3955;;A61K45/06;;C07K16/18;;C07K2317/21;;C07K2317/24;;C07K2317/569;;C07K2317/622;;C12N15/113;;C12N2310/11;;C12N2310/14;;C12N2310/531;;C12Q1/6886;;C12Q2600/106;;C12Q2600/158</x:v>
      </x:c>
      <x:c r="R397" s="50" t="str">
        <x:v>A61K31/4365;;A61K31/4184;;A61K31/4439;;A61K31/519;;A61K39/395;;A61K45/06;;A61P35/00;;C07K16/18;;C12N15/113;;C12Q1/6886</x:v>
      </x:c>
      <x:c r="S397" s="50" t="str">
        <x:v>PENDING</x:v>
      </x:c>
      <x:c r="T397" s="50" t="str">
        <x:v>https://lens.org/099-699-227-918-910</x:v>
      </x:c>
      <x:c r="U397" s="50" t="str">
        <x:v>187-062-403-845-338;;181-085-967-034-657;;030-149-763-251-46X;;084-377-102-114-787;;112-011-197-386-44X;;099-699-227-918-910;;141-456-443-044-677;;104-959-958-752-907;;184-518-530-169-209;;125-614-897-808-935;;149-757-312-235-262</x:v>
      </x:c>
    </x:row>
    <x:row r="398">
      <x:c r="A398" s="50" t="str">
        <x:v>UCB SA.csv</x:v>
      </x:c>
      <x:c r="B398" s="50" t="str">
        <x:v>UCB SA</x:v>
      </x:c>
      <x:c r="C398" s="50" t="str">
        <x:v>Yes</x:v>
      </x:c>
      <x:c r="D398" s="50" t="str">
        <x:v>Applicant/owner alias matched</x:v>
      </x:c>
      <x:c r="E398" s="108" t="n">
        <x:v>22</x:v>
      </x:c>
      <x:c r="F398" s="50" t="str">
        <x:v>146-707-648-310-217</x:v>
      </x:c>
      <x:c r="G398" s="113" t="n">
        <x:v>43647</x:v>
      </x:c>
      <x:c r="H398" s="108" t="n">
        <x:v>2019</x:v>
      </x:c>
      <x:c r="I398" s="50" t="str">
        <x:v>US</x:v>
      </x:c>
      <x:c r="J398" s="50" t="str">
        <x:v>B2</x:v>
      </x:c>
      <x:c r="K398" s="50" t="str">
        <x:v>US 12358890 B2</x:v>
      </x:c>
      <x:c r="L398" s="50" t="str">
        <x:v>UCB BIOPHARMA SRL</x:v>
      </x:c>
      <x:c r="M398" s="50" t="str">
        <x:v>UCB BIOPHARMA SRL (2020-03-27)</x:v>
      </x:c>
      <x:c r="N398" s="50" t="str">
        <x:v>Substituted tetrahydroisoquinoline derivative as a D1 positive allosteric modulator</x:v>
      </x:c>
      <x:c r="O398" s="108" t="n">
        <x:v>0</x:v>
      </x:c>
      <x:c r="P398" s="108" t="n">
        <x:v>37</x:v>
      </x:c>
      <x:c r="Q398" s="50" t="str">
        <x:v>C07D401/06;;A61P25/28;;A61P25/14;;A61P25/16;;A61P25/02;;A61P25/04;;A61P25/18;;A61P25/00;;C07D401/06;;A61P25/00;;C07D401/06;;A61P25/00;;C07D401/06;;A61K31/4725;;A61P25/00;;A61P25/16;;A61P25/28;;C07D401/06</x:v>
      </x:c>
      <x:c r="R398" s="50" t="str">
        <x:v>C07D401/06</x:v>
      </x:c>
      <x:c r="S398" s="50" t="str">
        <x:v>ACTIVE</x:v>
      </x:c>
      <x:c r="T398" s="50" t="str">
        <x:v>https://lens.org/146-707-648-310-217</x:v>
      </x:c>
      <x:c r="U398" s="50" t="str">
        <x:v>031-768-214-722-256;;109-282-663-329-925;;001-339-137-281-86X;;096-272-002-323-180;;102-475-773-943-64X;;036-746-920-736-780;;153-079-150-325-904;;055-477-764-745-920;;165-293-583-347-466;;145-716-895-835-983;;087-581-308-808-087;;034-413-510-990-657;;172-330-515-670-425;;127-313-150-081-743;;139-267-146-100-615;;039-368-343-138-951;;188-145-853-440-477;;195-652-499-716-580;;170-140-689-147-183;;095-116-451-943-851;;136-999-831-769-522;;176-318-908-366-794;;182-386-577-326-182;;146-707-648-310-217;;020-534-159-788-365;;155-342-554-894-845;;037-262-228-774-33X;;164-054-982-991-959;;105-225-444-145-812;;177-457-180-718-406;;078-124-281-719-200;;118-747-842-077-966;;181-699-219-926-402;;144-997-204-570-320;;049-771-672-179-570;;082-300-521-334-815;;107-285-515-866-201</x:v>
      </x:c>
    </x:row>
    <x:row r="399">
      <x:c r="A399" s="50" t="str">
        <x:v>UCB SA.csv</x:v>
      </x:c>
      <x:c r="B399" s="50" t="str">
        <x:v>UCB SA</x:v>
      </x:c>
      <x:c r="C399" s="50" t="str">
        <x:v>Yes</x:v>
      </x:c>
      <x:c r="D399" s="50" t="str">
        <x:v>Applicant/owner alias matched</x:v>
      </x:c>
      <x:c r="E399" s="108" t="n">
        <x:v>23</x:v>
      </x:c>
      <x:c r="F399" s="50" t="str">
        <x:v>150-888-464-852-986</x:v>
      </x:c>
      <x:c r="G399" s="113" t="n">
        <x:v>41043</x:v>
      </x:c>
      <x:c r="H399" s="108" t="n">
        <x:v>2012</x:v>
      </x:c>
      <x:c r="I399" s="50" t="str">
        <x:v>US</x:v>
      </x:c>
      <x:c r="J399" s="50" t="str">
        <x:v>B2</x:v>
      </x:c>
      <x:c r="K399" s="50" t="str">
        <x:v>US 12338285 B2</x:v>
      </x:c>
      <x:c r="L399" s="50" t="str">
        <x:v>UCB BIOPHARMA SRL</x:v>
      </x:c>
      <x:c r="M399" s="50" t="str">
        <x:v>UCB BIOPHARMA SRL (2016-04-25)</x:v>
      </x:c>
      <x:c r="N399" s="50" t="str">
        <x:v>Anti-FcRn antibodies</x:v>
      </x:c>
      <x:c r="O399" s="108" t="n">
        <x:v>0</x:v>
      </x:c>
      <x:c r="P399" s="108" t="n">
        <x:v>103</x:v>
      </x:c>
      <x:c r="Q399" s="50" t="str">
        <x:v>A61K47/643;;A61K47/60;;A61K39/3955;;C07K16/283;;G01N33/5047;;G01N33/564;;G01N33/6854;;G01N33/6857;;G01N33/6893;;G01N2800/28;;G01N2800/24;;G01N2500/02;;G01N2500/10;;G01N2800/104;;G01N2333/70535;;A61K2039/505;;C07K2317/92;;C07K2317/76;;C07K2317/55;;C07K2317/565;;C07K2317/33;;C07K2317/21;;C07K2317/24;;G01N33/5047;;G01N33/564;;G01N33/6857;;G01N33/6893;;C07K2317/92;;G01N2333/70535;;G01N2800/104;;G01N2800/24;;G01N2800/28;;C07K2317/33;;C07K2317/55;;C07K2317/76;;A61K47/60;;A61K47/643;;C07K16/283;;A61P17/00;;A61P21/04;;A61P25/00;;A61P37/00;;A61P37/06;;A61P7/02;;C07K16/28;;G01N33/53;;A61K39/395;;Y10S530/809;;G01N33/5047;;G01N33/564;;G01N33/6857;;G01N33/6893;;C07K2317/92;;G01N2333/70535;;G01N2800/104;;G01N2800/24;;G01N2800/28;;C07K2317/33;;C07K2317/55;;C07K2317/76;;A61K47/60;;A61K47/643;;C07K16/283;;A61K39/3955;;A61K2039/505;;C07K2317/21;;C07K2317/24;;C07K2317/565;;G01N33/6854;;G01N2500/02;;G01N2500/10</x:v>
      </x:c>
      <x:c r="R399" s="50" t="str">
        <x:v>C07H21/02;;A61K39/00;;A61K39/395;;A61K47/60;;A61K47/64;;C07K16/00;;C07K16/28;;C12N1/20;;C12N5/02;;C12P21/06;;G01N33/50;;G01N33/564;;G01N33/68</x:v>
      </x:c>
      <x:c r="S399" s="50" t="str">
        <x:v>ACTIVE</x:v>
      </x:c>
      <x:c r="T399" s="50" t="str">
        <x:v>https://lens.org/150-888-464-852-986</x:v>
      </x:c>
      <x:c r="U399" s="50" t="str">
        <x:v>104-585-042-366-578;;137-169-806-633-90X;;060-550-539-587-371;;135-078-026-690-595;;115-852-162-141-376;;124-253-749-205-633;;077-878-582-522-705;;098-588-684-533-604;;027-621-686-524-951;;109-437-494-087-956;;080-539-168-533-38X;;148-442-360-165-868;;172-809-393-049-490;;061-228-591-763-88X;;057-532-714-825-553;;155-623-962-687-416;;181-237-263-684-07X;;047-666-749-488-391;;183-853-971-889-641;;058-299-388-759-551;;071-297-603-225-176;;048-440-523-546-346;;057-386-326-456-124;;101-679-110-273-460;;078-554-544-902-737;;150-888-464-852-986;;100-048-936-371-588;;132-669-738-085-102;;179-188-632-989-03X;;097-339-189-407-703;;055-679-019-373-923;;116-478-694-024-401;;098-657-946-799-194;;020-224-694-153-878;;041-170-866-022-817;;155-853-560-285-485;;039-456-438-389-876;;082-508-396-945-66X;;059-268-200-310-619;;197-871-281-384-58X;;116-630-315-233-662;;047-348-911-377-689;;061-129-940-662-670;;139-383-528-145-972;;000-379-551-498-749;;191-274-052-095-238;;030-212-139-700-152;;199-287-711-540-731;;172-878-845-283-421;;176-516-914-946-020;;194-539-162-801-586;;187-134-350-064-449;;168-582-093-107-11X;;109-911-037-800-061;;183-067-462-785-491;;167-994-621-794-721;;101-662-711-770-103;;163-582-765-927-38X;;017-171-949-784-328;;035-202-474-050-575;;128-883-322-417-735;;010-139-854-029-413;;136-889-552-596-780;;081-633-693-742-021;;064-660-541-250-826;;170-321-686-044-296;;112-583-292-846-516;;038-896-272-852-391;;020-092-033-361-109;;130-544-533-478-664;;001-360-367-893-999;;197-113-036-039-851;;102-902-889-907-53X;;042-314-061-339-936;;172-489-982-010-439;;157-701-353-080-583;;044-894-678-227-121;;142-288-519-839-625;;098-218-602-653-461;;141-267-520-502-334;;141-644-688-224-762;;064-585-560-263-940;;144-973-469-405-885;;092-442-334-511-632;;081-766-505-173-255;;199-959-181-910-756;;008-074-853-324-297;;136-764-481-185-618;;020-328-669-352-310;;122-927-834-318-689;;055-144-838-268-413;;089-550-894-590-105;;143-230-397-797-90X;;091-681-659-410-786;;193-208-567-837-840;;182-155-375-146-484;;049-888-632-992-769;;070-934-681-450-646;;082-600-254-551-050;;124-130-944-393-908;;118-986-769-163-320;;141-400-915-756-128;;083-806-273-245-956</x:v>
      </x:c>
    </x:row>
    <x:row r="400">
      <x:c r="A400" s="50" t="str">
        <x:v>UCB SA.csv</x:v>
      </x:c>
      <x:c r="B400" s="50" t="str">
        <x:v>UCB SA</x:v>
      </x:c>
      <x:c r="C400" s="50" t="str">
        <x:v>Yes</x:v>
      </x:c>
      <x:c r="D400" s="50" t="str">
        <x:v>Applicant/owner alias matched</x:v>
      </x:c>
      <x:c r="E400" s="108" t="n">
        <x:v>24</x:v>
      </x:c>
      <x:c r="F400" s="50" t="str">
        <x:v>093-526-582-695-80X</x:v>
      </x:c>
      <x:c r="G400" s="113" t="n">
        <x:v>42201</x:v>
      </x:c>
      <x:c r="H400" s="108" t="n">
        <x:v>2015</x:v>
      </x:c>
      <x:c r="I400" s="50" t="str">
        <x:v>US</x:v>
      </x:c>
      <x:c r="J400" s="50" t="str">
        <x:v>B2</x:v>
      </x:c>
      <x:c r="K400" s="50" t="str">
        <x:v>US 12331117 B2</x:v>
      </x:c>
      <x:c r="L400" s="50" t="str">
        <x:v>UCB BIOPHARMA SRL</x:v>
      </x:c>
      <x:c r="M400" s="50" t="str">
        <x:v>UCB BIOPHARMA SRL (2018-01-29)</x:v>
      </x:c>
      <x:c r="N400" s="50" t="str">
        <x:v>Antibody molecules which bind CD22</x:v>
      </x:c>
      <x:c r="O400" s="108" t="n">
        <x:v>0</x:v>
      </x:c>
      <x:c r="P400" s="108" t="n">
        <x:v>24</x:v>
      </x:c>
      <x:c r="Q400" s="50" t="str">
        <x:v>A01K67/0278;;A01K2267/01;;A61K2039/505;;C07K16/2803;;C07K16/2851;;C07K16/2896;;C07K2317/24;;C07K2317/31;;C07K2317/33;;C07K2317/35;;C07K2317/55;;C07K2317/56;;C07K2317/565;;C07K2317/567;;C07K2317/622;;C07K2317/64;;C07K2317/76;;C07K16/2803;;A01K67/0278;;A01K2267/01;;A61K2039/505;;A61P29/00;;A61P37/06;;C07K16/2851;;C07K2317/24;;C07K2317/31;;C07K2317/35;;C07K2317/55;;C07K2317/565;;C07K2317/622;;C07K2317/76;;C07K16/2803;;C07K16/2896;;C07K2317/24;;C07K2317/31;;C07K2317/33;;C07K2317/35;;C07K2317/55;;C07K2317/622;;C07K2317/64;;C07K2317/76;;C07K16/2803;;A01K67/0278;;A01K2267/01;;A61K2039/505;;C07K16/2851;;C07K2317/24;;C07K2317/31;;C07K2317/35;;C07K2317/55;;C07K2317/56;;C07K2317/565;;C07K2317/567;;C07K2317/622;;C07K2317/76</x:v>
      </x:c>
      <x:c r="R400" s="50" t="str">
        <x:v>C07K16/28;;A01K67/0278;;A61K39/00</x:v>
      </x:c>
      <x:c r="S400" s="50" t="str">
        <x:v>ACTIVE</x:v>
      </x:c>
      <x:c r="T400" s="50" t="str">
        <x:v>https://lens.org/093-526-582-695-80X</x:v>
      </x:c>
      <x:c r="U400" s="50" t="str">
        <x:v>096-152-763-591-132;;183-968-461-145-597;;034-213-258-418-731;;103-433-708-706-286;;173-996-682-479-481;;174-220-522-813-59X;;123-243-184-016-783;;172-515-273-270-533;;198-408-235-639-766;;010-767-448-715-247;;094-133-926-593-532;;078-133-001-748-280;;140-081-197-897-062;;101-359-763-492-385;;013-032-509-991-731;;112-501-657-809-426;;053-038-257-673-777;;009-908-279-465-179;;037-398-225-039-068;;166-197-367-145-41X;;177-203-783-189-398;;137-253-630-525-383;;093-526-582-695-80X;;034-962-190-175-283</x:v>
      </x:c>
    </x:row>
    <x:row r="401">
      <x:c r="A401" s="50" t="str">
        <x:v>UCB SA.csv</x:v>
      </x:c>
      <x:c r="B401" s="50" t="str">
        <x:v>UCB SA</x:v>
      </x:c>
      <x:c r="C401" s="50" t="str">
        <x:v>Yes</x:v>
      </x:c>
      <x:c r="D401" s="50" t="str">
        <x:v>Applicant/owner alias matched</x:v>
      </x:c>
      <x:c r="E401" s="108" t="n">
        <x:v>25</x:v>
      </x:c>
      <x:c r="F401" s="50" t="str">
        <x:v>058-170-129-584-999</x:v>
      </x:c>
      <x:c r="G401" s="113" t="n">
        <x:v>44543</x:v>
      </x:c>
      <x:c r="H401" s="108" t="n">
        <x:v>2021</x:v>
      </x:c>
      <x:c r="I401" s="50" t="str">
        <x:v>US</x:v>
      </x:c>
      <x:c r="J401" s="50" t="str">
        <x:v>A1</x:v>
      </x:c>
      <x:c r="K401" s="50" t="str">
        <x:v>US 2025/0188509 A1</x:v>
      </x:c>
      <x:c r="L401" s="50" t="str">
        <x:v>UCB BIOPHARMA SRL</x:v>
      </x:c>
      <x:c r="M401" s="50" t="str">
        <x:v>INOFEA AG (2022-10-11);;CELLTECH R&amp;D LIMITED (2022-10-14);;UCB BIOPHARMA SRL (2022-10-11)</x:v>
      </x:c>
      <x:c r="N401" s="50" t="str">
        <x:v>METHOD FOR DETECTING AND/OR QUANTIFYING CROSSLINKS FORMED BY TRANSGLUTAMINASES</x:v>
      </x:c>
      <x:c r="O401" s="108" t="n">
        <x:v>0</x:v>
      </x:c>
      <x:c r="P401" s="108" t="n">
        <x:v>5</x:v>
      </x:c>
      <x:c r="Q401" s="50" t="str">
        <x:v>C12Q1/48;;G01N33/6848;;G01N2800/00;;C12Q1/48;;G01N33/6848;;G01N2333/91085</x:v>
      </x:c>
      <x:c r="R401" s="50" t="str">
        <x:v>C12Q1/48;;G01N33/68</x:v>
      </x:c>
      <x:c r="S401" s="50" t="str">
        <x:v>PENDING</x:v>
      </x:c>
      <x:c r="T401" s="50" t="str">
        <x:v>https://lens.org/058-170-129-584-999</x:v>
      </x:c>
      <x:c r="U401" s="50" t="str">
        <x:v>058-170-129-584-999;;154-305-922-639-452;;186-667-370-177-753;;100-121-810-934-988;;143-902-601-564-695</x:v>
      </x:c>
    </x:row>
    <x:row r="402">
      <x:c r="A402" s="50" t="str">
        <x:v>UCB SA.csv</x:v>
      </x:c>
      <x:c r="B402" s="50" t="str">
        <x:v>UCB SA</x:v>
      </x:c>
      <x:c r="C402" s="50" t="str">
        <x:v>Yes</x:v>
      </x:c>
      <x:c r="D402" s="50" t="str">
        <x:v>Applicant/owner alias matched</x:v>
      </x:c>
      <x:c r="E402" s="108" t="n">
        <x:v>26</x:v>
      </x:c>
      <x:c r="F402" s="50" t="str">
        <x:v>154-751-146-079-228</x:v>
      </x:c>
      <x:c r="G402" s="113" t="n">
        <x:v>43679</x:v>
      </x:c>
      <x:c r="H402" s="108" t="n">
        <x:v>2019</x:v>
      </x:c>
      <x:c r="I402" s="50" t="str">
        <x:v>US</x:v>
      </x:c>
      <x:c r="J402" s="50" t="str">
        <x:v>B2</x:v>
      </x:c>
      <x:c r="K402" s="50" t="str">
        <x:v>US 12296285 B2</x:v>
      </x:c>
      <x:c r="L402" s="50" t="str">
        <x:v>UCB BIOPHARMA SRL</x:v>
      </x:c>
      <x:c r="M402" s="50" t="str">
        <x:v>CELLTECH R&amp;D LIMITED (2020-03-27);;UCB BIOPHARMA SRL (2020-03-27)</x:v>
      </x:c>
      <x:c r="N402" s="50" t="str">
        <x:v>Methods for purifying antibodies</x:v>
      </x:c>
      <x:c r="O402" s="108" t="n">
        <x:v>0</x:v>
      </x:c>
      <x:c r="P402" s="108" t="n">
        <x:v>16</x:v>
      </x:c>
      <x:c r="Q402" s="50" t="str">
        <x:v>C07K16/00;;C07K1/22;;C07K16/00;;C07K1/22;;G01N2030/381;;G01N2030/8831;;C07K16/00;;C07K1/22;;G01N2030/381;;G01N2030/8831;;C07K16/00;;C07K1/22;;B01D15/3809;;C07K1/18;;C07K1/22;;C07K16/065;;C07K16/12</x:v>
      </x:c>
      <x:c r="R402" s="50" t="str">
        <x:v>C07K1/18;;B01D15/38;;C07K1/22;;C07K16/06;;C07K16/12</x:v>
      </x:c>
      <x:c r="S402" s="50" t="str">
        <x:v>ACTIVE</x:v>
      </x:c>
      <x:c r="T402" s="50" t="str">
        <x:v>https://lens.org/154-751-146-079-228</x:v>
      </x:c>
      <x:c r="U402" s="50" t="str">
        <x:v>154-751-146-079-228;;022-650-445-002-256;;085-641-168-833-916;;070-973-491-068-181;;156-213-199-680-839;;023-346-353-711-127;;014-456-082-821-594;;094-497-389-670-607;;131-523-870-565-236;;041-152-390-054-266;;085-690-364-644-881;;099-780-766-988-385;;159-537-329-280-973;;136-943-156-171-937;;104-361-154-809-641;;028-082-021-111-200</x:v>
      </x:c>
    </x:row>
    <x:row r="403">
      <x:c r="A403" s="50" t="str">
        <x:v>UCB SA.csv</x:v>
      </x:c>
      <x:c r="B403" s="50" t="str">
        <x:v>UCB SA</x:v>
      </x:c>
      <x:c r="C403" s="50" t="str">
        <x:v>Yes</x:v>
      </x:c>
      <x:c r="D403" s="50" t="str">
        <x:v>Applicant/owner alias matched</x:v>
      </x:c>
      <x:c r="E403" s="108" t="n">
        <x:v>27</x:v>
      </x:c>
      <x:c r="F403" s="50" t="str">
        <x:v>087-773-832-771-66X</x:v>
      </x:c>
      <x:c r="G403" s="113" t="n">
        <x:v>44600</x:v>
      </x:c>
      <x:c r="H403" s="108" t="n">
        <x:v>2022</x:v>
      </x:c>
      <x:c r="I403" s="50" t="str">
        <x:v>US</x:v>
      </x:c>
      <x:c r="J403" s="50" t="str">
        <x:v>A1</x:v>
      </x:c>
      <x:c r="K403" s="50" t="str">
        <x:v>US 2025/0134890 A1</x:v>
      </x:c>
      <x:c r="L403" s="50" t="str">
        <x:v>UCB BIOPHARMA SRL</x:v>
      </x:c>
      <x:c r="M403" s="50" t="str">
        <x:v>CELLTECH R&amp;D LIMITED (2023-01-30);;UCB BIOPHARMA SRL (2022-11-30)</x:v>
      </x:c>
      <x:c r="N403" s="50" t="str">
        <x:v>ANTIMALARIAL HEXAHYDROPYRIMIDINE ANALOGUES</x:v>
      </x:c>
      <x:c r="O403" s="108" t="n">
        <x:v>0</x:v>
      </x:c>
      <x:c r="P403" s="108" t="n">
        <x:v>4</x:v>
      </x:c>
      <x:c r="Q403" s="50" t="str">
        <x:v>C07D405/14;;A61P33/06;;C07D239/47;;C07D403/10;;C07D405/04;;C07D409/04;;C07D409/14;;C07D413/10;;C07D413/14;;C07D471/04;;C07D487/04;;Y02A50/30;;A61K31/513;;A61K31/675;;A61P33/06;;C07D239/22;;C07D405/04;;C07D405/14;;C07F9/65583;;C07F9/65586</x:v>
      </x:c>
      <x:c r="R403" s="50" t="str">
        <x:v>A61K31/513;;A61K31/675;;A61P33/06;;C07D239/22;;C07D405/04;;C07D405/14;;C07F9/6558</x:v>
      </x:c>
      <x:c r="S403" s="50" t="str">
        <x:v>PENDING</x:v>
      </x:c>
      <x:c r="T403" s="50" t="str">
        <x:v>https://lens.org/087-773-832-771-66X</x:v>
      </x:c>
      <x:c r="U403" s="50" t="str">
        <x:v>117-919-093-126-012;;087-773-832-771-66X;;187-162-757-581-390;;180-284-497-001-775</x:v>
      </x:c>
    </x:row>
    <x:row r="404">
      <x:c r="A404" s="50" t="str">
        <x:v>UCB SA.csv</x:v>
      </x:c>
      <x:c r="B404" s="50" t="str">
        <x:v>UCB SA</x:v>
      </x:c>
      <x:c r="C404" s="50" t="str">
        <x:v>Yes</x:v>
      </x:c>
      <x:c r="D404" s="50" t="str">
        <x:v>Applicant/owner alias matched</x:v>
      </x:c>
      <x:c r="E404" s="108" t="n">
        <x:v>28</x:v>
      </x:c>
      <x:c r="F404" s="50" t="str">
        <x:v>101-967-590-159-646</x:v>
      </x:c>
      <x:c r="G404" s="113" t="n">
        <x:v>43636</x:v>
      </x:c>
      <x:c r="H404" s="108" t="n">
        <x:v>2019</x:v>
      </x:c>
      <x:c r="I404" s="50" t="str">
        <x:v>US</x:v>
      </x:c>
      <x:c r="J404" s="50" t="str">
        <x:v>A1</x:v>
      </x:c>
      <x:c r="K404" s="50" t="str">
        <x:v>US 2025/0121301 A1</x:v>
      </x:c>
      <x:c r="L404" s="50" t="str">
        <x:v>UCB BIOPHARMA SRL</x:v>
      </x:c>
      <x:c r="M404" s="50" t="str">
        <x:v>UCB PHARMA S.A (2020-03-27);;UCB BIOPHARMA SRL (2020-03-27)</x:v>
      </x:c>
      <x:c r="N404" s="50" t="str">
        <x:v>HPLC-BASED DETECTION OF FLOCCULATION AGENTS IN A PROTEIN SAMPLE</x:v>
      </x:c>
      <x:c r="O404" s="108" t="n">
        <x:v>0</x:v>
      </x:c>
      <x:c r="P404" s="108" t="n">
        <x:v>28</x:v>
      </x:c>
      <x:c r="Q404" s="50" t="str">
        <x:v>B01D15/327;;B01D15/166;;G01N30/34;;G01N2030/8831;;B01D15/166;;B01D15/327;;G01N30/34;;G01N2030/8831;;B01D15/166;;B01D15/327;;G01N30/34;;G01N2030/8831;;B01D15/327;;B01D15/166;;G01N30/34;;G01N2030/8831;;B01D15/327;;B01D15/166;;G01N30/34;;G01N2030/8831</x:v>
      </x:c>
      <x:c r="R404" s="50" t="str">
        <x:v>B01D15/32;;B01D15/16;;G01N30/34;;G01N30/88</x:v>
      </x:c>
      <x:c r="S404" s="50" t="str">
        <x:v>PENDING</x:v>
      </x:c>
      <x:c r="T404" s="50" t="str">
        <x:v>https://lens.org/101-967-590-159-646</x:v>
      </x:c>
      <x:c r="U404" s="50" t="str">
        <x:v>168-948-651-656-468;;169-966-526-964-598;;095-997-611-655-262;;074-436-953-852-870;;101-967-590-159-646;;095-766-511-475-880;;125-918-094-111-248;;079-952-387-335-352;;194-806-002-367-294;;072-954-528-762-900;;183-170-472-590-706;;123-413-478-462-120;;058-343-165-687-170;;059-160-891-405-304;;178-654-621-274-820;;180-916-792-445-515;;133-559-646-623-582;;140-041-723-065-076;;016-500-999-560-478;;049-559-375-879-222;;077-912-145-139-501;;015-825-017-925-300;;115-578-444-336-527;;083-727-232-351-829;;147-059-598-134-844;;117-810-597-060-177;;066-636-146-900-22X;;083-284-436-967-043</x:v>
      </x:c>
    </x:row>
    <x:row r="405">
      <x:c r="A405" s="50" t="str">
        <x:v>UCB SA.csv</x:v>
      </x:c>
      <x:c r="B405" s="50" t="str">
        <x:v>UCB SA</x:v>
      </x:c>
      <x:c r="C405" s="50" t="str">
        <x:v>Yes</x:v>
      </x:c>
      <x:c r="D405" s="50" t="str">
        <x:v>Applicant/owner alias matched</x:v>
      </x:c>
      <x:c r="E405" s="108" t="n">
        <x:v>29</x:v>
      </x:c>
      <x:c r="F405" s="50" t="str">
        <x:v>199-648-706-000-846</x:v>
      </x:c>
      <x:c r="G405" s="113" t="n">
        <x:v>42491</x:v>
      </x:c>
      <x:c r="H405" s="108" t="n">
        <x:v>2016</x:v>
      </x:c>
      <x:c r="I405" s="50" t="str">
        <x:v>EP</x:v>
      </x:c>
      <x:c r="J405" s="50" t="str">
        <x:v>B1</x:v>
      </x:c>
      <x:c r="K405" s="50" t="str">
        <x:v>EP 3452506 B1</x:v>
      </x:c>
      <x:c r="L405" s="50" t="str">
        <x:v>UCB BIOPHARMA SRL</x:v>
      </x:c>
      <x:c r="M405" s="50" t="str">
        <x:v>UCB BIOPHARMA SRL (2024-12-18)</x:v>
      </x:c>
      <x:c r="N405" s="50" t="str">
        <x:v>AFFINITY ENGINEERED SERUM PROTEIN CARRIER BINDING DOMAIN</x:v>
      </x:c>
      <x:c r="O405" s="108" t="n">
        <x:v>0</x:v>
      </x:c>
      <x:c r="P405" s="108" t="n">
        <x:v>14</x:v>
      </x:c>
      <x:c r="Q405" s="50" t="str">
        <x:v>C07K16/18;;A61K2039/505;;A61P1/02;;A61P1/04;;A61P1/14;;A61P1/16;;A61P1/18;;A61P3/10;;A61P5/14;;A61P7/02;;A61P7/04;;A61P9/00;;A61P9/10;;A61P11/00;;A61P11/06;;A61P13/12;;A61P17/00;;A61P17/02;;A61P17/06;;A61P19/02;;A61P19/08;;A61P19/10;;A61P25/00;;A61P25/02;;A61P25/28;;A61P27/02;;A61P27/16;;A61P29/00;;A61P31/00;;A61P31/04;;A61P31/10;;A61P31/12;;A61P33/00;;A61P35/00;;A61P35/04;;A61P37/02;;A61P37/06;;A61P37/08;;A61P39/02;;C07K2317/24;;C07K2317/33;;C07K2317/34;;C07K2317/565;;C07K2317/567;;C07K2317/92;;C07K2317/94;;Y02A50/30;;C07K16/18;;A61K2039/505;;C07K16/464;;C07K2317/24;;C07K2317/33;;C07K2317/34;;C07K2317/55;;C07K2317/56;;C07K2317/565;;C07K2317/567;;C07K2317/92;;C07K2317/94</x:v>
      </x:c>
      <x:c r="R405" s="50" t="str">
        <x:v>C07K16/18;;A61K39/00</x:v>
      </x:c>
      <x:c r="S405" s="50" t="str">
        <x:v>ACTIVE</x:v>
      </x:c>
      <x:c r="T405" s="50" t="str">
        <x:v>https://lens.org/199-648-706-000-846</x:v>
      </x:c>
      <x:c r="U405" s="50" t="str">
        <x:v>189-867-409-660-351;;113-865-510-258-010;;173-191-858-999-184;;199-648-706-000-846;;108-597-232-901-360;;067-719-379-026-115;;025-169-735-882-78X;;057-945-010-054-311;;140-507-746-183-966;;124-124-554-420-789;;127-680-271-647-816;;132-887-741-327-040;;146-414-446-270-502;;107-174-275-219-096</x:v>
      </x:c>
    </x:row>
    <x:row r="406">
      <x:c r="A406" s="50" t="str">
        <x:v>UCB SA.csv</x:v>
      </x:c>
      <x:c r="B406" s="50" t="str">
        <x:v>UCB SA</x:v>
      </x:c>
      <x:c r="C406" s="50" t="str">
        <x:v>Yes</x:v>
      </x:c>
      <x:c r="D406" s="50" t="str">
        <x:v>Applicant/owner alias matched</x:v>
      </x:c>
      <x:c r="E406" s="108" t="n">
        <x:v>30</x:v>
      </x:c>
      <x:c r="F406" s="50" t="str">
        <x:v>142-193-852-113-797</x:v>
      </x:c>
      <x:c r="G406" s="113" t="n">
        <x:v>44531</x:v>
      </x:c>
      <x:c r="H406" s="108" t="n">
        <x:v>2021</x:v>
      </x:c>
      <x:c r="I406" s="50" t="str">
        <x:v>US</x:v>
      </x:c>
      <x:c r="J406" s="50" t="str">
        <x:v>A1</x:v>
      </x:c>
      <x:c r="K406" s="50" t="str">
        <x:v>US 2025/0108109 A1</x:v>
      </x:c>
      <x:c r="L406" s="50" t="str">
        <x:v>UCB BIOPHARMA SRL;;BIOGEN MA INC</x:v>
      </x:c>
      <x:c r="M406" s="50" t="str">
        <x:v>UCB PHARMA SA (2022-11-04);;CELLTECH R&amp;D LIMITED (2022-11-04);;UCB BIOPHARMA SRL (2022-11-04);;BIOGEN MA INC (2022-06-24)</x:v>
      </x:c>
      <x:c r="N406" s="50" t="str">
        <x:v>FORMULATIONS COMPRISING FAB-PEG</x:v>
      </x:c>
      <x:c r="O406" s="108" t="n">
        <x:v>0</x:v>
      </x:c>
      <x:c r="P406" s="108" t="n">
        <x:v>16</x:v>
      </x:c>
      <x:c r="Q406" s="50" t="str">
        <x:v>A61K39/39591;;A61K9/08;;A61K9/19;;A61K47/26;;A61K47/60;;C07K16/2875;;C07K2317/24;;C07K2317/55;;C07K2317/94;;A61K39/39591;;A61K9/08;;A61K9/19;;A61K47/26;;A61K47/60;;C07K16/2875;;C07K2317/24;;C07K2317/55;;C07K2317/94;;A61K9/19;;A61K9/08;;A61K39/39591;;A61K47/26;;A61K47/60;;C07K16/2875;;C07K2317/24;;C07K2317/55;;C07K2317/94;;A61K39/3955;;A61K9/1694;;A61K9/19;;A61K47/10;;A61K47/26;;A61K47/60</x:v>
      </x:c>
      <x:c r="R406" s="50" t="str">
        <x:v>A61K39/395;;A61K9/16;;A61K9/19;;A61K47/10;;A61K47/26;;A61K47/60</x:v>
      </x:c>
      <x:c r="S406" s="50" t="str">
        <x:v>PENDING</x:v>
      </x:c>
      <x:c r="T406" s="50" t="str">
        <x:v>https://lens.org/142-193-852-113-797</x:v>
      </x:c>
      <x:c r="U406" s="50" t="str">
        <x:v>072-288-022-798-218;;142-316-176-209-730;;005-603-971-754-02X;;148-321-571-055-342;;142-193-852-113-797;;044-866-198-371-441;;134-272-063-297-947;;130-468-433-911-609;;051-186-018-117-660;;141-394-024-393-409;;059-082-400-635-236;;035-960-576-428-711;;044-960-585-336-698;;013-467-630-076-300;;137-223-869-479-262;;094-407-564-605-852</x:v>
      </x:c>
    </x:row>
    <x:row r="407">
      <x:c r="A407" s="50" t="str">
        <x:v>UCB SA.csv</x:v>
      </x:c>
      <x:c r="B407" s="50" t="str">
        <x:v>UCB SA</x:v>
      </x:c>
      <x:c r="C407" s="50" t="str">
        <x:v>Yes</x:v>
      </x:c>
      <x:c r="D407" s="50" t="str">
        <x:v>Applicant/owner alias matched</x:v>
      </x:c>
      <x:c r="E407" s="108" t="n">
        <x:v>31</x:v>
      </x:c>
      <x:c r="F407" s="50" t="str">
        <x:v>187-316-299-574-618</x:v>
      </x:c>
      <x:c r="G407" s="113" t="n">
        <x:v>44273</x:v>
      </x:c>
      <x:c r="H407" s="108" t="n">
        <x:v>2021</x:v>
      </x:c>
      <x:c r="I407" s="50" t="str">
        <x:v>US</x:v>
      </x:c>
      <x:c r="J407" s="50" t="str">
        <x:v>A1</x:v>
      </x:c>
      <x:c r="K407" s="50" t="str">
        <x:v>US 2025/0073179 A1</x:v>
      </x:c>
      <x:c r="L407" s="50" t="str">
        <x:v>UCB BIOPHARMA SRL</x:v>
      </x:c>
      <x:c r="M407" s="50" t="str">
        <x:v>UCB PHARMA SA (2022-03-04);;UNIVERSITÉ OF LIÈGE (2022-03-04);;UCB BIOPHARMA SRL (2022-03-04)</x:v>
      </x:c>
      <x:c r="N407" s="50" t="str">
        <x:v>FORMULATIONS COMPRISING A THERAPEUTIC PROTEIN AND AT LEAST ONE STABILIZER</x:v>
      </x:c>
      <x:c r="O407" s="108" t="n">
        <x:v>0</x:v>
      </x:c>
      <x:c r="P407" s="108" t="n">
        <x:v>12</x:v>
      </x:c>
      <x:c r="Q407" s="50" t="str">
        <x:v>B33Y80/00;;A61K9/0024;;A61K9/146;;A61K9/1641;;A61K9/1647;;A61K9/19;;A61K38/18;;A61K38/19;;A61K38/22;;A61K39/395;;B33Y80/00;;A61K9/0024;;A61K9/146;;A61K9/1641;;A61K9/1647;;A61K9/19;;A61K38/18;;A61K38/19;;A61K38/22;;A61K39/395;;A61K9/1641;;A61K9/0024;;A61K9/0092;;A61K9/146;;A61K9/1647;;A61K9/19;;A61K38/00;;A61K39/39591;;A61K47/34;;A61K2039/505;;A61K9/70;;A61K45/06;;A61K47/10;;A61K47/593;;B33Y80/00</x:v>
      </x:c>
      <x:c r="R407" s="50" t="str">
        <x:v>A61K9/70;;A61K45/06;;A61K47/10;;A61K47/59;;B33Y80/00</x:v>
      </x:c>
      <x:c r="S407" s="50" t="str">
        <x:v>PENDING</x:v>
      </x:c>
      <x:c r="T407" s="50" t="str">
        <x:v>https://lens.org/187-316-299-574-618</x:v>
      </x:c>
      <x:c r="U407" s="50" t="str">
        <x:v>087-690-452-922-020;;024-547-077-330-973;;149-880-765-358-285;;156-939-475-883-935;;074-905-341-825-651;;134-491-805-444-951;;151-882-378-164-879;;113-212-985-343-536;;174-462-309-187-122;;100-987-903-769-894;;187-316-299-574-618;;095-932-360-742-013</x:v>
      </x:c>
    </x:row>
    <x:row r="408">
      <x:c r="A408" s="50" t="str">
        <x:v>UCB SA.csv</x:v>
      </x:c>
      <x:c r="B408" s="50" t="str">
        <x:v>UCB SA</x:v>
      </x:c>
      <x:c r="C408" s="50" t="str">
        <x:v>Yes</x:v>
      </x:c>
      <x:c r="D408" s="50" t="str">
        <x:v>Applicant/owner alias matched</x:v>
      </x:c>
      <x:c r="E408" s="108" t="n">
        <x:v>32</x:v>
      </x:c>
      <x:c r="F408" s="50" t="str">
        <x:v>191-065-920-209-020</x:v>
      </x:c>
      <x:c r="G408" s="113" t="n">
        <x:v>43146</x:v>
      </x:c>
      <x:c r="H408" s="108" t="n">
        <x:v>2018</x:v>
      </x:c>
      <x:c r="I408" s="50" t="str">
        <x:v>US</x:v>
      </x:c>
      <x:c r="J408" s="50" t="str">
        <x:v>B2</x:v>
      </x:c>
      <x:c r="K408" s="50" t="str">
        <x:v>US 12240896 B2</x:v>
      </x:c>
      <x:c r="L408" s="50" t="str">
        <x:v>UCB BIOPHARMA SRL</x:v>
      </x:c>
      <x:c r="M408" s="50" t="str">
        <x:v>CELLTECH R&amp;D LIMITED (2019-02-12);;UCB BIOPHARMA SRL (2019-02-12)</x:v>
      </x:c>
      <x:c r="N408" s="50" t="str">
        <x:v>Gremlin-1 inhibitor for the treatment of a bone fracture or bone defect</x:v>
      </x:c>
      <x:c r="O408" s="108" t="n">
        <x:v>0</x:v>
      </x:c>
      <x:c r="P408" s="108" t="n">
        <x:v>25</x:v>
      </x:c>
      <x:c r="Q408" s="50" t="str">
        <x:v>C07K16/22;;A61K2039/505;;A61P19/00;;A61P19/10;;C07K2299/00;;C07K2317/21;;C07K2317/24;;C07K2317/33;;C07K2317/622;;C07K2317/76;;C07K2317/92;;C07K16/22;;A61K2039/505;;A61P19/00;;A61P19/10;;C07K2299/00;;C07K2317/21;;C07K2317/24;;C07K2317/33;;C07K2317/622;;C07K2317/76;;C07K2317/92;;C07K16/22;;A61K2039/505;;A61P19/00;;A61P19/10;;C07K2299/00;;C07K2317/21;;C07K2317/24;;C07K2317/33;;C07K2317/622;;C07K2317/76;;C07K2317/92;;C07K16/22;;A61K39/3955;;A61P19/08;;C07K2317/54;;C07K2317/55;;C07K2317/56;;C07K2317/565;;C07K2317/569;;C07K2317/76</x:v>
      </x:c>
      <x:c r="R408" s="50" t="str">
        <x:v>A61K39/395;;A61P19/08;;C07K16/22</x:v>
      </x:c>
      <x:c r="S408" s="50" t="str">
        <x:v>ACTIVE</x:v>
      </x:c>
      <x:c r="T408" s="50" t="str">
        <x:v>https://lens.org/191-065-920-209-020</x:v>
      </x:c>
      <x:c r="U408" s="50" t="str">
        <x:v>120-283-268-585-534;;151-419-081-196-154;;123-689-534-876-641;;044-498-776-195-819;;164-591-622-264-233;;133-356-066-334-258;;165-207-328-056-633;;056-366-044-550-572;;007-808-403-000-571;;095-109-925-199-708;;191-065-920-209-020;;047-288-034-270-094;;014-503-264-606-886;;090-724-494-451-520;;157-913-310-693-560;;031-691-503-418-020;;116-851-853-000-427;;143-386-389-955-737;;170-081-579-389-993;;154-722-919-185-32X;;170-119-157-273-721;;185-445-995-684-528;;064-264-333-401-568;;157-160-974-810-260;;065-940-980-413-909</x:v>
      </x:c>
    </x:row>
    <x:row r="409">
      <x:c r="A409" s="50" t="str">
        <x:v>UCB SA.csv</x:v>
      </x:c>
      <x:c r="B409" s="50" t="str">
        <x:v>UCB SA</x:v>
      </x:c>
      <x:c r="C409" s="50" t="str">
        <x:v>Yes</x:v>
      </x:c>
      <x:c r="D409" s="50" t="str">
        <x:v>Applicant/owner alias matched</x:v>
      </x:c>
      <x:c r="E409" s="108" t="n">
        <x:v>33</x:v>
      </x:c>
      <x:c r="F409" s="50" t="str">
        <x:v>164-393-534-695-132</x:v>
      </x:c>
      <x:c r="G409" s="113" t="n">
        <x:v>42886</x:v>
      </x:c>
      <x:c r="H409" s="108" t="n">
        <x:v>2017</x:v>
      </x:c>
      <x:c r="I409" s="50" t="str">
        <x:v>US</x:v>
      </x:c>
      <x:c r="J409" s="50" t="str">
        <x:v>A1</x:v>
      </x:c>
      <x:c r="K409" s="50" t="str">
        <x:v>US 2025/0066832 A1</x:v>
      </x:c>
      <x:c r="L409" s="50" t="str">
        <x:v>UCB BIOPHARMA SRL</x:v>
      </x:c>
      <x:c r="M409" s="50" t="str">
        <x:v>UCB PHARMA S.A (2018-05-22);;CELLTECH R&amp;D LIMITED (2018-07-12);;UCB BIOPHARMA SRL (2018-05-22)</x:v>
      </x:c>
      <x:c r="N409" s="50" t="str">
        <x:v>CELL CULTURE METHODS</x:v>
      </x:c>
      <x:c r="O409" s="108" t="n">
        <x:v>0</x:v>
      </x:c>
      <x:c r="P409" s="108" t="n">
        <x:v>49</x:v>
      </x:c>
      <x:c r="Q409" s="50" t="str">
        <x:v>A61K9/08;;A61K47/22;;A61K47/26;;C12N5/0018;;C07K16/00;;C12P21/02;;A61K2039/505;;C07K2317/565;;C07K2317/14;;C12N2500/32;;C12N2510/02;;C12N2523/00;;C12N2511/00;;C07K16/00;;C12N5/0018;;C12P21/02;;C12P21/02;;C12N5/0018;;C12N5/0018;;C07K2317/14;;C12N2511/00;;C07K16/00;;C12N2510/02;;C07K2317/565;;C12N2523/00;;C07K1/16;;C12N2500/32;;C12P21/02;;A61K2039/505;;C07K16/00;;A61K2039/505;;A61K9/08;;A61K47/22;;A61K47/183;;A61K47/26;;C07K16/00;;C12N5/0018;;C12P21/02;;C07K16/00;;C07K2317/14;;C07K2317/565;;C12N5/0018;;C12N2510/02;;C12N2523/00;;C12P21/02;;C07K1/16;;C12N2500/32;;C12N2511/00</x:v>
      </x:c>
      <x:c r="R409" s="50" t="str">
        <x:v>C12P21/02;;C07K1/16;;C07K16/00;;C12N5/00</x:v>
      </x:c>
      <x:c r="S409" s="50" t="str">
        <x:v>PENDING</x:v>
      </x:c>
      <x:c r="T409" s="50" t="str">
        <x:v>https://lens.org/164-393-534-695-132</x:v>
      </x:c>
      <x:c r="U409" s="50" t="str">
        <x:v>024-331-168-604-922;;021-733-861-076-024;;098-358-869-817-757;;191-494-515-944-705;;162-175-428-880-176;;192-589-268-223-107;;001-335-890-058-811;;133-952-368-892-109;;040-139-304-612-514;;067-800-227-707-198;;107-157-782-182-270;;077-457-837-558-924;;154-333-234-820-31X;;004-992-833-407-797;;137-597-798-129-869;;187-127-115-880-133;;116-224-313-064-507;;126-169-678-647-450;;152-206-288-406-777;;068-012-274-757-226;;019-723-829-682-947;;062-369-407-454-493;;126-833-282-570-947;;164-393-534-695-132;;027-422-221-617-240;;072-628-316-370-696;;029-531-173-308-069;;159-236-730-803-786;;146-438-960-610-81X;;107-315-589-334-229;;147-494-329-722-273;;015-769-442-218-742;;169-709-508-483-021;;122-337-727-514-940;;023-555-294-896-221;;186-263-956-599-346;;162-977-934-271-394;;195-331-867-405-966;;120-404-309-492-499;;132-498-684-203-076;;022-760-560-269-180;;170-123-818-691-579;;181-971-170-409-032;;102-632-448-655-632;;009-728-057-302-43X;;139-961-358-804-112;;159-687-210-885-573;;098-828-243-035-810;;173-778-307-476-38X</x:v>
      </x:c>
    </x:row>
    <x:row r="410">
      <x:c r="A410" s="50" t="str">
        <x:v>UCB SA.csv</x:v>
      </x:c>
      <x:c r="B410" s="50" t="str">
        <x:v>UCB SA</x:v>
      </x:c>
      <x:c r="C410" s="50" t="str">
        <x:v>Yes</x:v>
      </x:c>
      <x:c r="D410" s="50" t="str">
        <x:v>Applicant/owner alias matched</x:v>
      </x:c>
      <x:c r="E410" s="108" t="n">
        <x:v>34</x:v>
      </x:c>
      <x:c r="F410" s="50" t="str">
        <x:v>112-589-389-953-526</x:v>
      </x:c>
      <x:c r="G410" s="113" t="n">
        <x:v>44503</x:v>
      </x:c>
      <x:c r="H410" s="108" t="n">
        <x:v>2021</x:v>
      </x:c>
      <x:c r="I410" s="50" t="str">
        <x:v>US</x:v>
      </x:c>
      <x:c r="J410" s="50" t="str">
        <x:v>A1</x:v>
      </x:c>
      <x:c r="K410" s="50" t="str">
        <x:v>US 2025/0034118 A1</x:v>
      </x:c>
      <x:c r="L410" s="50" t="str">
        <x:v>UCB BIOPHARMA SRL</x:v>
      </x:c>
      <x:c r="M410" s="50" t="str">
        <x:v>CELLTECH R&amp;D LIMITED (2021-11-29);;UCB BIOPHARMA SRL (2021-11-29)</x:v>
      </x:c>
      <x:c r="N410" s="50" t="str">
        <x:v>ANTIMALARIAL HEXAHYDROPYRIMIDINE DERIVATIVES</x:v>
      </x:c>
      <x:c r="O410" s="108" t="n">
        <x:v>0</x:v>
      </x:c>
      <x:c r="P410" s="108" t="n">
        <x:v>5</x:v>
      </x:c>
      <x:c r="Q410" s="50" t="str">
        <x:v>C07D403/12;;A61P33/06;;Y02A50/30;;C07D403/12;;A61K31/513;;A61P33/06</x:v>
      </x:c>
      <x:c r="R410" s="50" t="str">
        <x:v>C07D403/12;;A61K31/513;;A61P33/06</x:v>
      </x:c>
      <x:c r="S410" s="50" t="str">
        <x:v>PENDING</x:v>
      </x:c>
      <x:c r="T410" s="50" t="str">
        <x:v>https://lens.org/112-589-389-953-526</x:v>
      </x:c>
      <x:c r="U410" s="50" t="str">
        <x:v>123-625-351-467-690;;186-286-862-881-625;;112-589-389-953-526;;161-472-130-739-49X;;141-930-266-085-27X</x:v>
      </x:c>
    </x:row>
    <x:row r="411">
      <x:c r="A411" s="50" t="str">
        <x:v>UCB SA.csv</x:v>
      </x:c>
      <x:c r="B411" s="50" t="str">
        <x:v>UCB SA</x:v>
      </x:c>
      <x:c r="C411" s="50" t="str">
        <x:v>Yes</x:v>
      </x:c>
      <x:c r="D411" s="50" t="str">
        <x:v>Applicant/owner alias matched</x:v>
      </x:c>
      <x:c r="E411" s="108" t="n">
        <x:v>35</x:v>
      </x:c>
      <x:c r="F411" s="50" t="str">
        <x:v>115-230-215-632-405</x:v>
      </x:c>
      <x:c r="G411" s="113" t="n">
        <x:v>42724</x:v>
      </x:c>
      <x:c r="H411" s="108" t="n">
        <x:v>2016</x:v>
      </x:c>
      <x:c r="I411" s="50" t="str">
        <x:v>EP</x:v>
      </x:c>
      <x:c r="J411" s="50" t="str">
        <x:v>B1</x:v>
      </x:c>
      <x:c r="K411" s="50" t="str">
        <x:v>EP 3558342 B1</x:v>
      </x:c>
      <x:c r="L411" s="50" t="str">
        <x:v>UCB BIOPHARMA SRL;;FIVE PRIME THERAPEUTICS INC</x:v>
      </x:c>
      <x:c r="M411" s="50" t="str">
        <x:v>FIVE PRIME THERAPEUTICS, INC. (2024-10-09);;UCB BIOPHARMA SRL (2024-10-09)</x:v>
      </x:c>
      <x:c r="N411" s="50" t="str">
        <x:v>MEDICAL USE OF INTERFERON-LAMBDA FOR THE TREATMENT OF FIBROSIS</x:v>
      </x:c>
      <x:c r="O411" s="108" t="n">
        <x:v>0</x:v>
      </x:c>
      <x:c r="P411" s="108" t="n">
        <x:v>19</x:v>
      </x:c>
      <x:c r="Q411" s="50" t="str">
        <x:v>A61K38/21;;A61K45/06;;A61K38/21;;A61K45/06;;A61P1/00;;A61P1/16;;A61P13/12;;A61P17/00;;A61K38/21;;A61K45/06;;A61K47/60;;A61P1/00;;A61P1/16;;A61P13/12;;A61P17/00</x:v>
      </x:c>
      <x:c r="R411" s="50" t="str">
        <x:v>A61K38/21</x:v>
      </x:c>
      <x:c r="S411" s="50" t="str">
        <x:v>ACTIVE</x:v>
      </x:c>
      <x:c r="T411" s="50" t="str">
        <x:v>https://lens.org/115-230-215-632-405</x:v>
      </x:c>
      <x:c r="U411" s="50" t="str">
        <x:v>190-106-437-487-356;;038-749-808-153-813;;098-094-331-668-634;;017-084-848-806-318;;033-513-326-115-387;;192-375-728-967-77X;;143-200-008-595-056;;076-321-957-644-756;;013-492-687-071-521;;062-390-709-062-002;;128-148-776-375-33X;;183-011-535-813-658;;093-061-484-305-188;;115-230-215-632-405;;030-605-462-243-817;;163-211-881-464-017;;032-307-247-816-368;;082-720-601-670-801;;162-642-389-541-218</x:v>
      </x:c>
    </x:row>
    <x:row r="412">
      <x:c r="A412" s="50" t="str">
        <x:v>UCB SA.csv</x:v>
      </x:c>
      <x:c r="B412" s="50" t="str">
        <x:v>UCB SA</x:v>
      </x:c>
      <x:c r="C412" s="50" t="str">
        <x:v>Yes</x:v>
      </x:c>
      <x:c r="D412" s="50" t="str">
        <x:v>Applicant/owner alias matched</x:v>
      </x:c>
      <x:c r="E412" s="108" t="n">
        <x:v>36</x:v>
      </x:c>
      <x:c r="F412" s="50" t="str">
        <x:v>186-155-531-094-088</x:v>
      </x:c>
      <x:c r="G412" s="113" t="n">
        <x:v>44427</x:v>
      </x:c>
      <x:c r="H412" s="108" t="n">
        <x:v>2021</x:v>
      </x:c>
      <x:c r="I412" s="50" t="str">
        <x:v>US</x:v>
      </x:c>
      <x:c r="J412" s="50" t="str">
        <x:v>A1</x:v>
      </x:c>
      <x:c r="K412" s="50" t="str">
        <x:v>US 2025/0026836 A1</x:v>
      </x:c>
      <x:c r="L412" s="50" t="str">
        <x:v>UCB BIOPHARMA SRL</x:v>
      </x:c>
      <x:c r="M412" s="50" t="str">
        <x:v>CELLTECH R&amp;D LIMITED (2022-08-03);;UCB BIOPHARMA SRL (2022-08-03)</x:v>
      </x:c>
      <x:c r="N412" s="50" t="str">
        <x:v>ANTI-HLA-G ANTIBODIES</x:v>
      </x:c>
      <x:c r="O412" s="108" t="n">
        <x:v>0</x:v>
      </x:c>
      <x:c r="P412" s="108" t="n">
        <x:v>16</x:v>
      </x:c>
      <x:c r="Q412" s="50" t="str">
        <x:v>C07K16/2833;;C07K2317/76;;C07K2317/92;;C07K2317/24;;C07K2317/41;;C07K2317/34;;C07K2317/732;;C07K2317/734;;C07K16/2833;;C07K2317/41;;C07K2317/92;;C07K2317/34;;C07K2317/76;;C07K2317/732;;C07K2317/24;;C07K2317/734;;C07K16/2833;;A61P35/00;;C07K2317/24;;C07K2317/76;;C07K2317/92;;C07K2317/41;;C07K2317/34;;C07K2317/732;;C07K2317/734;;A61K2039/505;;G01N33/5758;;C07K16/2833;;C07K2317/24;;C07K2317/732;;C07K2317/92</x:v>
      </x:c>
      <x:c r="R412" s="50" t="str">
        <x:v>C07K16/28</x:v>
      </x:c>
      <x:c r="S412" s="50" t="str">
        <x:v>PENDING</x:v>
      </x:c>
      <x:c r="T412" s="50" t="str">
        <x:v>https://lens.org/186-155-531-094-088</x:v>
      </x:c>
      <x:c r="U412" s="50" t="str">
        <x:v>085-797-199-954-252;;023-751-155-027-825;;186-155-531-094-088;;064-772-938-639-254;;191-434-352-123-413;;159-647-983-606-568;;083-779-528-698-404;;159-903-281-811-92X;;088-753-006-567-577;;031-336-449-527-704;;145-928-227-894-018;;028-230-379-925-868;;131-969-050-053-290;;137-238-797-192-001;;113-934-189-514-423;;020-693-504-681-058</x:v>
      </x:c>
    </x:row>
    <x:row r="413">
      <x:c r="A413" s="50" t="str">
        <x:v>UCB SA.csv</x:v>
      </x:c>
      <x:c r="B413" s="50" t="str">
        <x:v>UCB SA</x:v>
      </x:c>
      <x:c r="C413" s="50" t="str">
        <x:v>Yes</x:v>
      </x:c>
      <x:c r="D413" s="50" t="str">
        <x:v>Applicant/owner alias matched</x:v>
      </x:c>
      <x:c r="E413" s="108" t="n">
        <x:v>37</x:v>
      </x:c>
      <x:c r="F413" s="50" t="str">
        <x:v>163-694-972-234-574</x:v>
      </x:c>
      <x:c r="G413" s="113" t="n">
        <x:v>44518</x:v>
      </x:c>
      <x:c r="H413" s="108" t="n">
        <x:v>2021</x:v>
      </x:c>
      <x:c r="I413" s="50" t="str">
        <x:v>US</x:v>
      </x:c>
      <x:c r="J413" s="50" t="str">
        <x:v>A1</x:v>
      </x:c>
      <x:c r="K413" s="50" t="str">
        <x:v>US 2025/0019463 A1</x:v>
      </x:c>
      <x:c r="L413" s="50" t="str">
        <x:v>UCB BIOPHARMA SRL</x:v>
      </x:c>
      <x:c r="M413" s="50" t="str">
        <x:v>UCB BIOPHARMA SRL (2022-07-20)</x:v>
      </x:c>
      <x:c r="N413" s="50" t="str">
        <x:v>METHOD FOR THE TREATMENT OF PROGRESSIVE CHRONIC INTERSTITIAL LUNG DISEASE</x:v>
      </x:c>
      <x:c r="O413" s="108" t="n">
        <x:v>0</x:v>
      </x:c>
      <x:c r="P413" s="108" t="n">
        <x:v>19</x:v>
      </x:c>
      <x:c r="Q413" s="50" t="str">
        <x:v>C07K16/40;;A61K2039/505;;A61P11/00;;A61P31/14;;C07K2317/76;;C07K16/40;;A61K2039/505;;A61P11/00;;A61P31/14;;C07K2317/76;;C07K16/40;;A61K2039/505;;A61P11/00;;A61P31/14;;C07K2317/24;;C07K16/40;;A61K2039/505;;A61P11/00;;C07K2317/76</x:v>
      </x:c>
      <x:c r="R413" s="50" t="str">
        <x:v>C07K16/40;;A61K39/00;;A61P11/00</x:v>
      </x:c>
      <x:c r="S413" s="50" t="str">
        <x:v>PENDING</x:v>
      </x:c>
      <x:c r="T413" s="50" t="str">
        <x:v>https://lens.org/163-694-972-234-574</x:v>
      </x:c>
      <x:c r="U413" s="50" t="str">
        <x:v>113-823-212-514-017;;033-147-428-911-926;;008-117-420-444-821;;193-410-002-781-682;;156-731-439-478-323;;145-421-508-293-099;;048-109-664-370-938;;194-263-390-455-73X;;153-861-306-553-71X;;143-592-608-031-030;;194-209-760-448-231;;028-217-976-521-515;;115-335-258-887-310;;058-652-452-953-91X;;047-551-137-542-123;;163-694-972-234-574;;072-058-922-367-25X;;009-100-338-930-578;;020-386-313-658-031</x:v>
      </x:c>
    </x:row>
    <x:row r="414">
      <x:c r="A414" s="50" t="str">
        <x:v>UCB SA.csv</x:v>
      </x:c>
      <x:c r="B414" s="50" t="str">
        <x:v>UCB SA</x:v>
      </x:c>
      <x:c r="C414" s="50" t="str">
        <x:v>Yes</x:v>
      </x:c>
      <x:c r="D414" s="50" t="str">
        <x:v>Applicant/owner alias matched</x:v>
      </x:c>
      <x:c r="E414" s="108" t="n">
        <x:v>38</x:v>
      </x:c>
      <x:c r="F414" s="50" t="str">
        <x:v>010-421-719-309-200</x:v>
      </x:c>
      <x:c r="G414" s="113" t="n">
        <x:v>42173</x:v>
      </x:c>
      <x:c r="H414" s="108" t="n">
        <x:v>2015</x:v>
      </x:c>
      <x:c r="I414" s="50" t="str">
        <x:v>US</x:v>
      </x:c>
      <x:c r="J414" s="50" t="str">
        <x:v>A1</x:v>
      </x:c>
      <x:c r="K414" s="50" t="str">
        <x:v>US 2025/0012807 A1</x:v>
      </x:c>
      <x:c r="L414" s="50" t="str">
        <x:v>UCB BIOPHARMA SRL</x:v>
      </x:c>
      <x:c r="M414" s="50" t="str">
        <x:v>UCB PHARMA S.A (2018-06-07);;CELLTECH R&amp;D LIMITED (2018-05-18);;UCB BIOPHARMA SRL (2018-06-07);;UCB S.A (2018-06-07)</x:v>
      </x:c>
      <x:c r="N414" s="50" t="str">
        <x:v>MECHANISM OF ACTION</x:v>
      </x:c>
      <x:c r="O414" s="108" t="n">
        <x:v>1</x:v>
      </x:c>
      <x:c r="P414" s="108" t="n">
        <x:v>110</x:v>
      </x:c>
      <x:c r="Q414" s="50" t="str">
        <x:v>G01N33/6845;;C07D401/14;;C07D471/00;;C07D471/04;;C07K14/525;;C07K14/70575;;C07K16/241;;G01N2500/02;;A61P35/00;;A61P37/00;;C07D401/04;;C07D401/14;;C07D471/04;;C07K14/525;;C07K14/70575;;C07K16/241;;C07K2317/32;;C07K2317/34;;C07K2317/565;;C07K2317/92;;G01N33/6863;;G01N2333/525;;G01N2333/7151;;G01N2500/04;;G01N33/6845;;C07D401/14;;C07D471/00;;C07K14/525;;C07K14/70575;;C07K16/241;;G01N2500/02;;C07K16/241;;C07D401/14;;C07D471/00;;C07K14/525;;C07K14/70575;;C07K2317/24;;C07K2317/92;;G01N33/6845;;G01N2333/525;;G01N2500/02;;G01N33/6845;;A61K47/6425;;A61P35/00;;A61P37/00;;C07D213/72;;C07D235/04;;C07D239/26;;C07D401/14;;C07D471/00;;C07D471/04;;C07K14/525;;C07K14/70575;;C07K16/241;;C07K2317/55;;C07K2317/92;;G01N33/6854;;G01N33/6863;;G01N2333/525;;G01N2500/02</x:v>
      </x:c>
      <x:c r="R414" s="50" t="str">
        <x:v>G01N33/68;;A61K47/64;;A61P35/00;;A61P37/00;;C07D213/72;;C07D235/04;;C07D239/26;;C07D401/14;;C07D471/00;;C07D471/04;;C07K14/525;;C07K14/705;;C07K16/24</x:v>
      </x:c>
      <x:c r="S414" s="50" t="str">
        <x:v>PENDING</x:v>
      </x:c>
      <x:c r="T414" s="50" t="str">
        <x:v>https://lens.org/010-421-719-309-200</x:v>
      </x:c>
      <x:c r="U414" s="50" t="str">
        <x:v>148-616-198-711-580;;056-077-194-779-400;;145-765-994-113-573;;079-109-963-238-659;;000-415-988-374-840;;164-205-565-960-612;;030-899-419-465-920;;056-187-684-348-563;;019-345-409-053-137;;059-379-693-733-506;;135-001-233-999-557;;067-263-626-782-530;;164-126-051-567-826;;028-882-437-950-054;;055-333-008-296-741;;060-203-735-083-107;;126-520-194-451-289;;019-941-775-204-389;;168-682-887-242-143;;054-475-173-045-038;;137-032-414-563-167;;100-315-983-502-871;;010-569-670-926-929;;123-110-252-763-758;;072-572-538-373-382;;139-084-963-606-040;;179-674-090-365-022;;179-661-920-977-202;;045-972-265-224-157;;013-835-628-855-096;;143-135-227-217-559;;156-049-204-476-815;;170-461-785-799-285;;059-748-481-732-799;;036-529-292-160-90X;;064-177-967-111-540;;169-716-952-328-509;;031-438-087-873-825;;123-326-549-495-769;;042-945-211-154-752;;127-585-622-172-299;;027-350-931-252-805;;167-000-905-849-823;;151-704-601-299-564;;165-867-668-340-669;;010-421-719-309-200;;077-749-658-690-107;;059-209-882-179-012;;117-970-517-054-774;;177-389-137-101-986;;070-530-331-762-817;;078-066-813-459-380;;056-514-921-366-120;;119-067-710-360-564;;164-959-703-272-449;;064-921-255-756-378;;163-296-736-584-595;;179-886-534-538-567;;058-752-878-852-33X;;014-710-420-871-449;;017-695-041-618-589;;132-074-093-559-426;;119-371-648-930-242;;159-842-673-442-194;;194-244-007-384-219;;173-644-814-950-812;;178-447-137-286-019;;179-554-662-898-398;;106-884-043-859-254;;002-706-815-889-902;;121-033-961-584-227;;034-784-096-060-739;;116-282-342-774-001;;065-179-231-605-295;;106-591-825-613-137;;162-435-382-382-822;;078-438-908-319-545;;007-681-580-630-755;;027-182-346-545-99X;;177-553-058-011-191;;185-705-901-456-451;;066-250-170-313-306;;132-084-638-382-819;;097-903-614-332-891;;147-005-312-760-070;;037-953-953-836-145;;064-910-966-549-515;;040-659-063-316-392;;152-048-488-996-328;;187-024-877-196-942;;063-537-725-163-399;;057-992-672-684-250;;006-627-391-518-349;;073-700-665-074-385;;107-773-668-543-57X;;031-125-700-187-739;;066-132-822-120-634;;081-417-173-999-898;;077-946-039-231-449;;134-646-259-853-179;;190-032-076-134-141;;067-628-515-383-78X;;188-784-873-739-864;;061-045-971-270-305;;082-781-642-788-207;;145-267-448-373-536;;171-387-063-172-791;;064-742-126-289-810;;028-742-295-736-823;;077-205-738-440-620</x:v>
      </x:c>
    </x:row>
    <x:row r="415">
      <x:c r="A415" s="50" t="str">
        <x:v>UCB SA.csv</x:v>
      </x:c>
      <x:c r="B415" s="50" t="str">
        <x:v>UCB SA</x:v>
      </x:c>
      <x:c r="C415" s="50" t="str">
        <x:v>Yes</x:v>
      </x:c>
      <x:c r="D415" s="50" t="str">
        <x:v>Applicant/owner alias matched</x:v>
      </x:c>
      <x:c r="E415" s="108" t="n">
        <x:v>39</x:v>
      </x:c>
      <x:c r="F415" s="50" t="str">
        <x:v>039-566-726-544-25X</x:v>
      </x:c>
      <x:c r="G415" s="113" t="n">
        <x:v>42531</x:v>
      </x:c>
      <x:c r="H415" s="108" t="n">
        <x:v>2016</x:v>
      </x:c>
      <x:c r="I415" s="50" t="str">
        <x:v>US</x:v>
      </x:c>
      <x:c r="J415" s="50" t="str">
        <x:v>A1</x:v>
      </x:c>
      <x:c r="K415" s="50" t="str">
        <x:v>US 2025/0011473 A1</x:v>
      </x:c>
      <x:c r="L415" s="50" t="str">
        <x:v>UCB BIOPHARMA SRL</x:v>
      </x:c>
      <x:c r="M415" s="50" t="str">
        <x:v>UCB BIOPHARMA SRL (2017-04-26)</x:v>
      </x:c>
      <x:c r="N415" s="50" t="str">
        <x:v>ANTI-IgE ANTIBODIES</x:v>
      </x:c>
      <x:c r="O415" s="108" t="n">
        <x:v>0</x:v>
      </x:c>
      <x:c r="P415" s="108" t="n">
        <x:v>47</x:v>
      </x:c>
      <x:c r="Q415" s="50" t="str">
        <x:v>A61P37/08;;C07K14/70535;;C07K16/2851;;C07K16/4291;;C07K2317/565;;C07K2317/92;;C07K16/4291;;A61P37/08;;C07K14/70535;;C07K16/2851;;C07K2317/565;;C07K2317/92;;A61K39/3955;;A61K9/0021;;A61K47/183;;A61K47/22;;A61K2039/505;;A61K2039/54;;A61K2300/00;;A61P37/08;;C07K14/70535;;C07K16/2851;;C07K16/4291;;C07K2317/55;;C07K2317/565;;C07K2317/92;;C07K2319/31;;G01N33/6854;;C07K16/2851;;A61K9/0021;;A61K39/3955;;A61K47/183;;A61K47/22;;A61K2039/505;;A61K2039/54;;A61K2300/00;;A61P37/08;;C07K14/70535;;C07K16/4291;;C07K2317/55;;C07K2317/565;;C07K2317/92;;C07K2319/31;;G01N33/6854;;C07K16/4291;;A61P37/08;;C07K14/70535;;C07K16/2851;;C07K2317/565;;C07K2317/92</x:v>
      </x:c>
      <x:c r="R415" s="50" t="str">
        <x:v>C07K16/42;;A61P37/08;;C07K14/735;;C07K16/28</x:v>
      </x:c>
      <x:c r="S415" s="50" t="str">
        <x:v>PENDING</x:v>
      </x:c>
      <x:c r="T415" s="50" t="str">
        <x:v>https://lens.org/039-566-726-544-25X</x:v>
      </x:c>
      <x:c r="U415" s="50" t="str">
        <x:v>163-894-060-594-338;;078-086-571-963-91X;;128-111-230-266-781;;142-430-394-008-004;;191-836-869-986-686;;198-343-399-532-020;;196-537-253-983-155;;109-065-196-802-427;;144-612-413-947-34X;;066-040-977-328-677;;154-668-569-610-036;;025-510-900-681-209;;179-252-495-706-702;;122-319-784-310-857;;039-566-726-544-25X;;075-464-103-292-170;;016-529-791-239-895;;070-796-002-895-123;;125-179-811-344-997;;135-484-688-887-446;;086-679-713-221-502;;174-619-352-317-722;;017-110-862-916-069;;145-255-026-785-102;;191-138-611-376-09X;;123-398-780-694-528;;007-949-014-365-066;;176-771-880-771-856;;025-415-246-005-971;;180-057-847-424-189;;180-565-634-773-415;;189-499-187-084-70X;;095-927-847-386-86X;;097-284-629-428-087;;157-846-020-057-438;;086-227-906-419-374;;042-320-861-807-241;;124-608-704-063-408;;192-077-088-680-221;;065-092-115-569-969;;076-158-387-279-04X;;061-143-690-731-944;;029-485-992-108-728;;127-380-729-888-79X;;008-499-856-690-712;;064-561-993-302-857;;009-096-766-226-895</x:v>
      </x:c>
    </x:row>
    <x:row r="416">
      <x:c r="A416" s="50" t="str">
        <x:v>UCB SA.csv</x:v>
      </x:c>
      <x:c r="B416" s="50" t="str">
        <x:v>UCB SA</x:v>
      </x:c>
      <x:c r="C416" s="50" t="str">
        <x:v>Yes</x:v>
      </x:c>
      <x:c r="D416" s="50" t="str">
        <x:v>Applicant/owner alias matched</x:v>
      </x:c>
      <x:c r="E416" s="108" t="n">
        <x:v>40</x:v>
      </x:c>
      <x:c r="F416" s="50" t="str">
        <x:v>193-678-222-369-187</x:v>
      </x:c>
      <x:c r="G416" s="113" t="n">
        <x:v>44302</x:v>
      </x:c>
      <x:c r="H416" s="108" t="n">
        <x:v>2021</x:v>
      </x:c>
      <x:c r="I416" s="50" t="str">
        <x:v>US</x:v>
      </x:c>
      <x:c r="J416" s="50" t="str">
        <x:v>A1</x:v>
      </x:c>
      <x:c r="K416" s="50" t="str">
        <x:v>US 2024/0425894 A1</x:v>
      </x:c>
      <x:c r="L416" s="50" t="str">
        <x:v>UCB BIOPHARMA SRL</x:v>
      </x:c>
      <x:c r="M416" s="50" t="str">
        <x:v>UCB PHARMA SA (2021-02-11);;UCB BIOPHARMA SRL (2021-02-11)</x:v>
      </x:c>
      <x:c r="N416" s="50" t="str">
        <x:v>CELL CULTURE PROCESSES</x:v>
      </x:c>
      <x:c r="O416" s="108" t="n">
        <x:v>0</x:v>
      </x:c>
      <x:c r="P416" s="108" t="n">
        <x:v>13</x:v>
      </x:c>
      <x:c r="Q416" s="50" t="str">
        <x:v>C12P21/02;;C07K16/00;;C07K2317/14;;C12N5/0018;;C12N2500/32;;C12P21/02;;C07K16/00;;C07K2317/14;;C12N5/0018;;C12N2500/32;;C12N5/0682;;C07K16/00;;C07K2317/14;;C12N2500/32;;C12P21/02;;C12P21/02;;C12N5/0018;;C12N2500/32</x:v>
      </x:c>
      <x:c r="R416" s="50" t="str">
        <x:v>C12P21/02;;C12N5/00</x:v>
      </x:c>
      <x:c r="S416" s="50" t="str">
        <x:v>PENDING</x:v>
      </x:c>
      <x:c r="T416" s="50" t="str">
        <x:v>https://lens.org/193-678-222-369-187</x:v>
      </x:c>
      <x:c r="U416" s="50" t="str">
        <x:v>153-110-532-693-916;;010-586-358-993-822;;160-721-663-406-75X;;192-343-698-506-30X;;066-531-234-582-785;;173-425-310-441-491;;009-614-503-952-008;;066-230-082-748-23X;;193-678-222-369-187;;172-962-398-958-790;;060-878-614-387-871;;083-525-026-255-339;;040-767-350-601-776</x:v>
      </x:c>
    </x:row>
    <x:row r="417">
      <x:c r="A417" s="50" t="str">
        <x:v>UCB SA.csv</x:v>
      </x:c>
      <x:c r="B417" s="50" t="str">
        <x:v>UCB SA</x:v>
      </x:c>
      <x:c r="C417" s="50" t="str">
        <x:v>Yes</x:v>
      </x:c>
      <x:c r="D417" s="50" t="str">
        <x:v>Applicant/owner alias matched</x:v>
      </x:c>
      <x:c r="E417" s="108" t="n">
        <x:v>41</x:v>
      </x:c>
      <x:c r="F417" s="50" t="str">
        <x:v>072-351-751-878-970</x:v>
      </x:c>
      <x:c r="G417" s="113" t="n">
        <x:v>44490</x:v>
      </x:c>
      <x:c r="H417" s="108" t="n">
        <x:v>2021</x:v>
      </x:c>
      <x:c r="I417" s="50" t="str">
        <x:v>US</x:v>
      </x:c>
      <x:c r="J417" s="50" t="str">
        <x:v>A1</x:v>
      </x:c>
      <x:c r="K417" s="50" t="str">
        <x:v>US 2024/0415769 A1</x:v>
      </x:c>
      <x:c r="L417" s="50" t="str">
        <x:v>UCB BIOPHARMA SRL</x:v>
      </x:c>
      <x:c r="M417" s="50" t="str">
        <x:v>UCB BIOPHARMA SRL (2021-11-04)</x:v>
      </x:c>
      <x:c r="N417" s="50" t="str">
        <x:v>FORMULATIONS</x:v>
      </x:c>
      <x:c r="O417" s="108" t="n">
        <x:v>0</x:v>
      </x:c>
      <x:c r="P417" s="108" t="n">
        <x:v>18</x:v>
      </x:c>
      <x:c r="Q417" s="50" t="str">
        <x:v>A61K47/183;;A61K9/0019;;A61K39/39591;;A61K47/02;;C07K16/40;;C07K2317/90;;A61K39/39591;;A61K9/0019;;A61K47/02;;A61K47/183;;C07K16/40;;C07K2317/90;;A61K9/0019;;A61K9/08;;A61K39/39591;;A61K47/02;;A61K47/183;;C07K16/40;;C07K2317/90;;A61K9/08;;A61K47/02;;A61K47/12;;A61K47/183;;C07K16/40</x:v>
      </x:c>
      <x:c r="R417" s="50" t="str">
        <x:v>A61K9/08;;A61K47/02;;A61K47/12;;A61K47/18;;C07K16/40</x:v>
      </x:c>
      <x:c r="S417" s="50" t="str">
        <x:v>PENDING</x:v>
      </x:c>
      <x:c r="T417" s="50" t="str">
        <x:v>https://lens.org/072-351-751-878-970</x:v>
      </x:c>
      <x:c r="U417" s="50" t="str">
        <x:v>197-466-866-355-881;;048-653-865-207-351;;134-221-125-285-731;;163-001-388-913-362;;175-314-346-298-034;;027-640-848-843-802;;032-707-467-073-984;;090-397-293-694-416;;082-515-261-544-573;;080-780-142-387-469;;086-395-642-282-767;;041-404-419-539-477;;175-761-419-334-468;;144-946-130-095-431;;073-556-563-635-141;;087-110-279-538-493;;072-351-751-878-970;;087-533-335-524-243</x:v>
      </x:c>
    </x:row>
    <x:row r="418">
      <x:c r="A418" s="50" t="str">
        <x:v>UCB SA.csv</x:v>
      </x:c>
      <x:c r="B418" s="50" t="str">
        <x:v>UCB SA</x:v>
      </x:c>
      <x:c r="C418" s="50" t="str">
        <x:v>Yes</x:v>
      </x:c>
      <x:c r="D418" s="50" t="str">
        <x:v>Applicant/owner alias matched</x:v>
      </x:c>
      <x:c r="E418" s="108" t="n">
        <x:v>42</x:v>
      </x:c>
      <x:c r="F418" s="50" t="str">
        <x:v>163-561-345-793-829</x:v>
      </x:c>
      <x:c r="G418" s="113" t="n">
        <x:v>44497</x:v>
      </x:c>
      <x:c r="H418" s="108" t="n">
        <x:v>2021</x:v>
      </x:c>
      <x:c r="I418" s="50" t="str">
        <x:v>US</x:v>
      </x:c>
      <x:c r="J418" s="50" t="str">
        <x:v>A1</x:v>
      </x:c>
      <x:c r="K418" s="50" t="str">
        <x:v>US 2024/0417434 A1</x:v>
      </x:c>
      <x:c r="L418" s="50" t="str">
        <x:v>UCB BIOPHARMA SRL</x:v>
      </x:c>
      <x:c r="M418" s="50" t="str">
        <x:v>ELEMENT GENOMICS INC (2022-09-28);;UCB BIOSCIENCES INC (2022-09-28);;UCB BIOPHARMA SRL (2022-09-28)</x:v>
      </x:c>
      <x:c r="N418" s="50" t="str">
        <x:v>NUCLEIC ACID CONSTRUCTS, VIRAL VECTORS AND VIRAL PARTICLES</x:v>
      </x:c>
      <x:c r="O418" s="108" t="n">
        <x:v>0</x:v>
      </x:c>
      <x:c r="P418" s="108" t="n">
        <x:v>14</x:v>
      </x:c>
      <x:c r="Q418" s="50" t="str">
        <x:v>C12N15/86;;A61K48/005;;A61K48/0058;;A61K48/0075;;A61P1/00;;C07K14/47;;C12N2750/14143;;C12N15/86;;A61K48/005;;A61K48/0058;;A61K48/0075;;A61P1/00;;C07K14/47;;C12N2750/14143;;C12N15/86;;A61K48/005;;A61P25/08;;C07K14/47;;C12N2750/14143;;C12N2750/14152;;C12N2830/50;;C07K14/4702;;A61K48/0025;;A61K48/0058;;A61P25/08;;C12N15/86;;C12N2750/14142;;C12N2750/14143;;C12N2830/50</x:v>
      </x:c>
      <x:c r="R418" s="50" t="str">
        <x:v>C07K14/47;;A61K48/00;;A61P25/08;;C12N15/86</x:v>
      </x:c>
      <x:c r="S418" s="50" t="str">
        <x:v>PENDING</x:v>
      </x:c>
      <x:c r="T418" s="50" t="str">
        <x:v>https://lens.org/163-561-345-793-829</x:v>
      </x:c>
      <x:c r="U418" s="50" t="str">
        <x:v>060-878-050-878-797;;028-980-422-132-672;;194-183-374-805-744;;023-501-239-213-48X;;091-807-177-035-726;;067-476-709-143-696;;082-870-933-886-119;;008-014-971-820-051;;197-558-461-189-748;;009-811-112-359-218;;028-471-199-628-37X;;042-271-532-927-615;;163-561-345-793-829;;026-307-644-358-092</x:v>
      </x:c>
    </x:row>
    <x:row r="419">
      <x:c r="A419" s="50" t="str">
        <x:v>UCB SA.csv</x:v>
      </x:c>
      <x:c r="B419" s="50" t="str">
        <x:v>UCB SA</x:v>
      </x:c>
      <x:c r="C419" s="50" t="str">
        <x:v>Yes</x:v>
      </x:c>
      <x:c r="D419" s="50" t="str">
        <x:v>Applicant/owner alias matched</x:v>
      </x:c>
      <x:c r="E419" s="108" t="n">
        <x:v>43</x:v>
      </x:c>
      <x:c r="F419" s="50" t="str">
        <x:v>177-124-614-659-234</x:v>
      </x:c>
      <x:c r="G419" s="113" t="n">
        <x:v>44244</x:v>
      </x:c>
      <x:c r="H419" s="108" t="n">
        <x:v>2021</x:v>
      </x:c>
      <x:c r="I419" s="50" t="str">
        <x:v>US</x:v>
      </x:c>
      <x:c r="J419" s="50" t="str">
        <x:v>A1</x:v>
      </x:c>
      <x:c r="K419" s="50" t="str">
        <x:v>US 2024/0409624 A1</x:v>
      </x:c>
      <x:c r="L419" s="50" t="str">
        <x:v>UCB BIOPHARMA SRL</x:v>
      </x:c>
      <x:c r="M419" s="50" t="str">
        <x:v>CELLTECH R&amp;D LIMITED (2021-12-03);;UCB BIOPHARMA SRL (2021-12-03)</x:v>
      </x:c>
      <x:c r="N419" s="50" t="str">
        <x:v>ANTIBODIES</x:v>
      </x:c>
      <x:c r="O419" s="108" t="n">
        <x:v>0</x:v>
      </x:c>
      <x:c r="P419" s="108" t="n">
        <x:v>6</x:v>
      </x:c>
      <x:c r="Q419" s="50" t="str">
        <x:v>A61P25/28;;C07K16/18;;C07K2317/565;;A61K2039/505;;G01N33/6896;;C07K2317/24;;C07K2317/34;;C07K2317/33;;A61P25/28;;C07K16/18;;C07K2317/33;;C07K2317/565;;C07K2317/82;;G01N33/6896</x:v>
      </x:c>
      <x:c r="R419" s="50" t="str">
        <x:v>C07K16/18;;A61P25/28;;G01N33/68</x:v>
      </x:c>
      <x:c r="S419" s="50" t="str">
        <x:v>PENDING</x:v>
      </x:c>
      <x:c r="T419" s="50" t="str">
        <x:v>https://lens.org/177-124-614-659-234</x:v>
      </x:c>
      <x:c r="U419" s="50" t="str">
        <x:v>086-320-411-720-575;;144-845-990-475-714;;112-251-412-938-490;;040-768-222-684-583;;177-124-614-659-234;;091-117-933-694-914</x:v>
      </x:c>
    </x:row>
    <x:row r="420">
      <x:c r="A420" s="50" t="str">
        <x:v>UCB SA.csv</x:v>
      </x:c>
      <x:c r="B420" s="50" t="str">
        <x:v>UCB SA</x:v>
      </x:c>
      <x:c r="C420" s="50" t="str">
        <x:v>Yes</x:v>
      </x:c>
      <x:c r="D420" s="50" t="str">
        <x:v>Applicant/owner alias matched</x:v>
      </x:c>
      <x:c r="E420" s="108" t="n">
        <x:v>44</x:v>
      </x:c>
      <x:c r="F420" s="50" t="str">
        <x:v>191-352-756-377-728</x:v>
      </x:c>
      <x:c r="G420" s="113" t="n">
        <x:v>43584</x:v>
      </x:c>
      <x:c r="H420" s="108" t="n">
        <x:v>2019</x:v>
      </x:c>
      <x:c r="I420" s="50" t="str">
        <x:v>US</x:v>
      </x:c>
      <x:c r="J420" s="50" t="str">
        <x:v>B2</x:v>
      </x:c>
      <x:c r="K420" s="50" t="str">
        <x:v>US 12165316 B2</x:v>
      </x:c>
      <x:c r="L420" s="50" t="str">
        <x:v>UCB BIOPHARMA SRL</x:v>
      </x:c>
      <x:c r="M420" s="50" t="str">
        <x:v>UCB BIOPHARMA SRL (2021-10-27)</x:v>
      </x:c>
      <x:c r="N420" s="50" t="str">
        <x:v>Medical image analysis system and method for identification of lesions</x:v>
      </x:c>
      <x:c r="O420" s="108" t="n">
        <x:v>0</x:v>
      </x:c>
      <x:c r="P420" s="108" t="n">
        <x:v>4</x:v>
      </x:c>
      <x:c r="Q420" s="50" t="str">
        <x:v>G06T7/0012;;G06T2207/10088;;G06T2207/20076;;G06T2207/20081;;G06T2207/20084;;G06T2207/30008;;G06T7/0012;;G06T15/08;;G06T2207/10088;;G06T2207/20076;;G06T2207/20081;;G06T2207/20084;;G06T2207/30012</x:v>
      </x:c>
      <x:c r="R420" s="50" t="str">
        <x:v>G06T7/12;;G06T7/00;;G06T15/08</x:v>
      </x:c>
      <x:c r="S420" s="50" t="str">
        <x:v>ACTIVE</x:v>
      </x:c>
      <x:c r="T420" s="50" t="str">
        <x:v>https://lens.org/191-352-756-377-728</x:v>
      </x:c>
      <x:c r="U420" s="50" t="str">
        <x:v>180-408-585-321-869;;191-352-756-377-728;;010-079-041-441-10X;;048-866-595-738-919</x:v>
      </x:c>
    </x:row>
    <x:row r="421">
      <x:c r="A421" s="50" t="str">
        <x:v>UCB SA.csv</x:v>
      </x:c>
      <x:c r="B421" s="50" t="str">
        <x:v>UCB SA</x:v>
      </x:c>
      <x:c r="C421" s="50" t="str">
        <x:v>Yes</x:v>
      </x:c>
      <x:c r="D421" s="50" t="str">
        <x:v>Applicant/owner alias matched</x:v>
      </x:c>
      <x:c r="E421" s="108" t="n">
        <x:v>45</x:v>
      </x:c>
      <x:c r="F421" s="50" t="str">
        <x:v>019-385-210-755-533</x:v>
      </x:c>
      <x:c r="G421" s="113" t="n">
        <x:v>40557</x:v>
      </x:c>
      <x:c r="H421" s="108" t="n">
        <x:v>2011</x:v>
      </x:c>
      <x:c r="I421" s="50" t="str">
        <x:v>US</x:v>
      </x:c>
      <x:c r="J421" s="50" t="str">
        <x:v>A1</x:v>
      </x:c>
      <x:c r="K421" s="50" t="str">
        <x:v>US 2024/0376191 A1</x:v>
      </x:c>
      <x:c r="L421" s="50" t="str">
        <x:v>UCB BIOPHARMA SRL</x:v>
      </x:c>
      <x:c r="M421" s="50" t="str">
        <x:v>UCB PHARMA S.A (2011-12-22);;UCB BIOPHARMA SRL (2016-02-05)</x:v>
      </x:c>
      <x:c r="N421" s="50" t="str">
        <x:v>ANTIBODY MOLECULES WHICH BIND IL-17A AND IL-17F</x:v>
      </x:c>
      <x:c r="O421" s="108" t="n">
        <x:v>0</x:v>
      </x:c>
      <x:c r="P421" s="108" t="n">
        <x:v>71</x:v>
      </x:c>
      <x:c r="Q421" s="50" t="str">
        <x:v>C07K16/244;;A61P1/00;;A61P1/02;;A61P1/04;;A61P1/12;;A61P1/16;;A61P1/18;;A61P3/10;;A61P3/14;;A61P5/14;;A61P7/02;;A61P9/00;;A61P9/10;;A61P11/00;;A61P11/06;;A61P13/12;;A61P17/00;;A61P17/06;;A61P19/00;;A61P19/02;;A61P19/08;;A61P19/10;;A61P21/00;;A61P25/00;;A61P25/02;;A61P25/28;;A61P27/02;;A61P29/00;;A61P31/00;;A61P31/04;;A61P31/10;;A61P31/12;;A61P33/00;;A61P35/00;;A61P35/02;;A61P37/00;;A61P37/02;;A61P37/06;;A61P37/08;;A61P41/00;;C07K2317/33;;C07K2317/92;;A61K39/395;;C07K16/24;;C07K16/244;;C07K2317/33;;C07K2317/92</x:v>
      </x:c>
      <x:c r="R421" s="50" t="str">
        <x:v>C07K16/24</x:v>
      </x:c>
      <x:c r="S421" s="50" t="str">
        <x:v>PENDING</x:v>
      </x:c>
      <x:c r="T421" s="50" t="str">
        <x:v>https://lens.org/019-385-210-755-533</x:v>
      </x:c>
      <x:c r="U421" s="50" t="str">
        <x:v>137-140-556-473-43X;;160-173-614-589-102;;002-126-559-215-413;;049-095-525-941-106;;155-016-637-726-43X;;109-818-467-484-701;;114-240-026-114-978;;068-736-513-113-561;;017-770-131-365-885;;146-448-785-413-702;;123-366-403-699-554;;174-367-386-959-063;;188-464-477-272-673;;019-385-210-755-533;;101-830-743-096-424;;161-930-887-196-533;;070-531-661-156-814;;143-902-132-278-433;;069-445-844-728-890;;050-384-194-694-02X;;024-393-263-702-305;;138-499-540-510-141;;146-143-511-575-176;;022-132-152-452-149;;141-649-798-100-106;;168-074-003-699-211;;008-226-683-930-98X;;137-944-185-482-292;;046-312-026-006-374;;027-472-494-298-850;;198-313-304-888-175;;003-178-953-475-038;;196-448-363-414-936;;041-490-221-433-486;;028-794-729-332-59X;;015-809-697-995-504;;047-349-697-410-066;;121-833-346-869-971;;196-410-629-548-410;;016-259-401-276-651;;162-770-734-984-658;;065-419-233-096-404;;049-201-512-094-370;;081-448-702-420-717;;049-289-510-335-512;;083-676-628-253-937;;097-724-512-725-420;;098-310-358-048-527;;119-881-333-706-895;;045-586-117-517-518;;160-613-480-700-376;;058-405-962-415-435;;144-524-823-187-697;;107-901-228-953-325;;123-274-524-328-401;;010-482-776-812-67X;;191-858-137-886-118;;032-027-646-977-197;;072-434-515-814-653;;058-181-638-218-085;;185-932-109-809-823;;178-982-855-499-97X;;149-372-946-097-220;;171-367-416-359-036;;154-981-420-583-317;;159-347-121-410-030;;031-350-892-274-706;;132-720-150-669-060;;018-957-778-737-957;;056-514-928-082-366;;149-801-658-207-029</x:v>
      </x:c>
    </x:row>
    <x:row r="422">
      <x:c r="A422" s="50" t="str">
        <x:v>UCB SA.csv</x:v>
      </x:c>
      <x:c r="B422" s="50" t="str">
        <x:v>UCB SA</x:v>
      </x:c>
      <x:c r="C422" s="50" t="str">
        <x:v>Yes</x:v>
      </x:c>
      <x:c r="D422" s="50" t="str">
        <x:v>Applicant/owner alias matched</x:v>
      </x:c>
      <x:c r="E422" s="108" t="n">
        <x:v>46</x:v>
      </x:c>
      <x:c r="F422" s="50" t="str">
        <x:v>065-378-523-692-871</x:v>
      </x:c>
      <x:c r="G422" s="113" t="n">
        <x:v>43292</x:v>
      </x:c>
      <x:c r="H422" s="108" t="n">
        <x:v>2018</x:v>
      </x:c>
      <x:c r="I422" s="50" t="str">
        <x:v>US</x:v>
      </x:c>
      <x:c r="J422" s="50" t="str">
        <x:v>A1</x:v>
      </x:c>
      <x:c r="K422" s="50" t="str">
        <x:v>US 2024/0352083 A1</x:v>
      </x:c>
      <x:c r="L422" s="50" t="str">
        <x:v>UCB BIOPHARMA SRL</x:v>
      </x:c>
      <x:c r="M422" s="50" t="str">
        <x:v>UCB BIOPHARMA SRL (2019-07-01)</x:v>
      </x:c>
      <x:c r="N422" s="50" t="str">
        <x:v>ANTIBODIES COMPRISING A POLYPEPTIDE INSERTED IN FRAMEWORK 3 REGION</x:v>
      </x:c>
      <x:c r="O422" s="108" t="n">
        <x:v>0</x:v>
      </x:c>
      <x:c r="P422" s="108" t="n">
        <x:v>23</x:v>
      </x:c>
      <x:c r="Q422" s="50" t="str">
        <x:v>C07K16/00;;C07K16/18;;C07K2317/55;;C07K2317/567;;C07K2317/569;;C07K2317/76;;C07K2317/92;;C07K2317/94;;C07K2319/00;;C07K16/00;;C07K16/18;;C07K2317/55;;C07K2317/567;;C07K2317/569;;C07K2317/76;;C07K2317/92;;C07K2317/94;;C07K2319/00;;C07K16/18;;A61K2039/505;;A61P29/00;;C07K14/505;;C07K14/5428;;C07K14/5443;;C07K14/55;;C07K14/7153;;C07K16/244;;C07K16/248;;C07K16/2809;;C07K16/2818;;C07K2317/24;;C07K2317/55;;C07K2317/565;;C07K2317/622;;C07K2317/92;;C07K2317/94;;C07K2319/00;;C07K14/5443;;C07K14/505;;C07K14/535;;C07K14/5428;;C07K14/55;;C07K16/18;;C07K16/244;;C07K16/248;;C07K16/2809;;C07K16/2818;;C07K2317/24;;C07K2317/31;;C07K2317/55;;C07K2317/56;;C07K2317/567;;C07K2317/569;;C07K2317/622;;C07K2317/76</x:v>
      </x:c>
      <x:c r="R422" s="50" t="str">
        <x:v>C07K14/54;;C07K14/505;;C07K14/535;;C07K14/55;;C07K16/18;;C07K16/24;;C07K16/28</x:v>
      </x:c>
      <x:c r="S422" s="50" t="str">
        <x:v>PENDING</x:v>
      </x:c>
      <x:c r="T422" s="50" t="str">
        <x:v>https://lens.org/065-378-523-692-871</x:v>
      </x:c>
      <x:c r="U422" s="50" t="str">
        <x:v>078-675-800-192-238;;010-140-125-166-432;;033-179-523-523-653;;061-074-632-788-313;;101-830-519-326-459;;196-459-115-565-528;;078-526-701-166-30X;;127-658-915-835-855;;131-244-922-100-114;;159-619-428-277-939;;176-283-174-479-011;;065-052-052-094-938;;173-665-569-453-224;;125-263-892-275-090;;136-992-175-146-666;;065-378-523-692-871;;168-966-078-045-080;;103-392-631-528-996;;024-290-003-773-041;;139-572-441-031-692;;175-708-613-410-37X;;036-114-197-384-169;;035-923-725-469-080</x:v>
      </x:c>
    </x:row>
    <x:row r="423">
      <x:c r="A423" s="50" t="str">
        <x:v>UCB SA.csv</x:v>
      </x:c>
      <x:c r="B423" s="50" t="str">
        <x:v>UCB SA</x:v>
      </x:c>
      <x:c r="C423" s="50" t="str">
        <x:v>Yes</x:v>
      </x:c>
      <x:c r="D423" s="50" t="str">
        <x:v>Applicant/owner alias matched</x:v>
      </x:c>
      <x:c r="E423" s="108" t="n">
        <x:v>47</x:v>
      </x:c>
      <x:c r="F423" s="50" t="str">
        <x:v>025-441-499-344-17X</x:v>
      </x:c>
      <x:c r="G423" s="113" t="n">
        <x:v>43070</x:v>
      </x:c>
      <x:c r="H423" s="108" t="n">
        <x:v>2017</x:v>
      </x:c>
      <x:c r="I423" s="50" t="str">
        <x:v>US</x:v>
      </x:c>
      <x:c r="J423" s="50" t="str">
        <x:v>A1</x:v>
      </x:c>
      <x:c r="K423" s="50" t="str">
        <x:v>US 2024/0343737 A1</x:v>
      </x:c>
      <x:c r="L423" s="50" t="str">
        <x:v>UCB BIOPHARMA SRL</x:v>
      </x:c>
      <x:c r="M423" s="50" t="str">
        <x:v>UCB BIOPHARMA SRL (2018-11-14)</x:v>
      </x:c>
      <x:c r="N423" s="50" t="str">
        <x:v>Imaging Agents</x:v>
      </x:c>
      <x:c r="O423" s="108" t="n">
        <x:v>0</x:v>
      </x:c>
      <x:c r="P423" s="108" t="n">
        <x:v>15</x:v>
      </x:c>
      <x:c r="Q423" s="50" t="str">
        <x:v>A61K51/041;;A61K51/044;;C07B59/002;;C07D491/048;;C07D491/048;;A61K51/0459;;C07B59/002;;C07B2200/05</x:v>
      </x:c>
      <x:c r="R423" s="50" t="str">
        <x:v>C07D491/048;;A61K51/04;;C07B59/00</x:v>
      </x:c>
      <x:c r="S423" s="50" t="str">
        <x:v>PENDING</x:v>
      </x:c>
      <x:c r="T423" s="50" t="str">
        <x:v>https://lens.org/025-441-499-344-17X</x:v>
      </x:c>
      <x:c r="U423" s="50" t="str">
        <x:v>079-277-583-276-592;;153-998-177-597-448;;025-140-647-663-174;;067-566-265-057-744;;030-834-395-729-620;;012-861-241-763-683;;159-300-256-179-00X;;122-183-586-196-651;;080-188-526-957-229;;122-266-409-276-726;;025-441-499-344-17X;;102-480-582-256-288;;196-361-755-217-323;;167-376-651-433-54X;;095-071-545-987-293</x:v>
      </x:c>
    </x:row>
    <x:row r="424">
      <x:c r="A424" s="50" t="str">
        <x:v>UCB SA.csv</x:v>
      </x:c>
      <x:c r="B424" s="50" t="str">
        <x:v>UCB SA</x:v>
      </x:c>
      <x:c r="C424" s="50" t="str">
        <x:v>Yes</x:v>
      </x:c>
      <x:c r="D424" s="50" t="str">
        <x:v>Applicant/owner alias matched</x:v>
      </x:c>
      <x:c r="E424" s="108" t="n">
        <x:v>48</x:v>
      </x:c>
      <x:c r="F424" s="50" t="str">
        <x:v>103-662-366-924-601</x:v>
      </x:c>
      <x:c r="G424" s="113" t="n">
        <x:v>44378</x:v>
      </x:c>
      <x:c r="H424" s="108" t="n">
        <x:v>2021</x:v>
      </x:c>
      <x:c r="I424" s="50" t="str">
        <x:v>US</x:v>
      </x:c>
      <x:c r="J424" s="50" t="str">
        <x:v>A1</x:v>
      </x:c>
      <x:c r="K424" s="50" t="str">
        <x:v>US 2024/0294534 A1</x:v>
      </x:c>
      <x:c r="L424" s="50" t="str">
        <x:v>UCB BIOPHARMA SRL</x:v>
      </x:c>
      <x:c r="M424" s="50" t="str">
        <x:v>EVOTEC (UK) LTD (2022-06-23);;CELLTECH R&amp;D LIMITED (2023-03-03);;UCB BIOPHARMA SRL (2022-06-16)</x:v>
      </x:c>
      <x:c r="N424" s="50" t="str">
        <x:v>IMIDAZOTRIAZINE DERIVATIVES AS IL-17 MODULATORS</x:v>
      </x:c>
      <x:c r="O424" s="108" t="n">
        <x:v>2</x:v>
      </x:c>
      <x:c r="P424" s="108" t="n">
        <x:v>6</x:v>
      </x:c>
      <x:c r="Q424" s="50" t="str">
        <x:v>C07D487/04;;A61P29/00;;A61P37/00;;A61K31/53;;A61K31/5377;;A61K31/541;;C07D487/04</x:v>
      </x:c>
      <x:c r="R424" s="50" t="str">
        <x:v>A61K31/53;;C07D487/04;;A61K31/5377;;A61K31/541</x:v>
      </x:c>
      <x:c r="S424" s="50" t="str">
        <x:v>PENDING</x:v>
      </x:c>
      <x:c r="T424" s="50" t="str">
        <x:v>https://lens.org/103-662-366-924-601</x:v>
      </x:c>
      <x:c r="U424" s="50" t="str">
        <x:v>022-635-667-730-499;;199-434-813-821-793;;026-300-207-850-802;;103-662-366-924-601;;137-826-966-508-38X;;198-118-200-121-179</x:v>
      </x:c>
    </x:row>
    <x:row r="425">
      <x:c r="A425" s="50" t="str">
        <x:v>UCB SA.csv</x:v>
      </x:c>
      <x:c r="B425" s="50" t="str">
        <x:v>UCB SA</x:v>
      </x:c>
      <x:c r="C425" s="50" t="str">
        <x:v>Yes</x:v>
      </x:c>
      <x:c r="D425" s="50" t="str">
        <x:v>Applicant/owner alias matched</x:v>
      </x:c>
      <x:c r="E425" s="108" t="n">
        <x:v>49</x:v>
      </x:c>
      <x:c r="F425" s="50" t="str">
        <x:v>126-982-771-744-37X</x:v>
      </x:c>
      <x:c r="G425" s="113" t="n">
        <x:v>41095</x:v>
      </x:c>
      <x:c r="H425" s="108" t="n">
        <x:v>2012</x:v>
      </x:c>
      <x:c r="I425" s="50" t="str">
        <x:v>US</x:v>
      </x:c>
      <x:c r="J425" s="50" t="str">
        <x:v>A1</x:v>
      </x:c>
      <x:c r="K425" s="50" t="str">
        <x:v>US 2024/0269274 A1</x:v>
      </x:c>
      <x:c r="L425" s="50" t="str">
        <x:v>UCB PHARMA SA</x:v>
      </x:c>
      <x:c r="M425" s="50" t="str">
        <x:v>UCB PHARMA S.A (2014-02-10)</x:v>
      </x:c>
      <x:c r="N425" s="50" t="str">
        <x:v>TREATMENT FOR BONE DISEASES</x:v>
      </x:c>
      <x:c r="O425" s="108" t="n">
        <x:v>0</x:v>
      </x:c>
      <x:c r="P425" s="108" t="n">
        <x:v>23</x:v>
      </x:c>
      <x:c r="Q425" s="50" t="str">
        <x:v>C07K16/22;;A61K2039/505;;C07K2317/94;;A61K33/42;;A61P1/02;;A61P1/04;;A61P1/14;;A61P1/16;;A61P15/00;;A61P15/12;;A61P19/02;;A61P19/08;;A61P19/10;;A61P25/00;;A61P25/02;;A61P25/32;;A61P29/00;;A61P3/00;;A61P3/02;;A61P31/08;;A61P35/00;;A61P37/02;;A61P43/00;;A61P5/18;;A61P7/06;;A61P3/10;;A61K39/3955;;A61K33/42;;C07K16/18;;A61K45/06;;C07K16/22;;A61K2039/505;;C07K2317/94;;A61P19/08</x:v>
      </x:c>
      <x:c r="R425" s="50" t="str">
        <x:v>A61K39/395;;A61K33/42;;A61K39/00;;A61K45/06;;C07K16/18;;C07K16/22</x:v>
      </x:c>
      <x:c r="S425" s="50" t="str">
        <x:v>ACTIVE</x:v>
      </x:c>
      <x:c r="T425" s="50" t="str">
        <x:v>https://lens.org/126-982-771-744-37X</x:v>
      </x:c>
      <x:c r="U425" s="50" t="str">
        <x:v>071-140-086-834-604;;035-356-152-204-14X;;098-501-045-165-118;;054-089-838-356-119;;090-545-894-613-249;;130-905-002-207-903;;089-416-940-720-541;;140-697-804-730-594;;036-284-124-904-081;;126-092-554-790-666;;126-982-771-744-37X;;147-509-595-661-775;;147-396-598-344-267;;041-784-152-147-85X;;063-839-390-227-226;;064-013-859-959-711;;086-527-967-181-886;;183-797-474-879-369;;087-311-202-440-667;;081-448-764-939-127;;093-727-394-975-186;;181-926-555-720-793;;079-863-394-034-06X</x:v>
      </x:c>
    </x:row>
    <x:row r="426">
      <x:c r="A426" s="50" t="str">
        <x:v>UCB SA.csv</x:v>
      </x:c>
      <x:c r="B426" s="50" t="str">
        <x:v>UCB SA</x:v>
      </x:c>
      <x:c r="C426" s="50" t="str">
        <x:v>Yes</x:v>
      </x:c>
      <x:c r="D426" s="50" t="str">
        <x:v>Applicant/owner alias matched</x:v>
      </x:c>
      <x:c r="E426" s="108" t="n">
        <x:v>50</x:v>
      </x:c>
      <x:c r="F426" s="50" t="str">
        <x:v>117-732-036-611-783</x:v>
      </x:c>
      <x:c r="G426" s="113" t="n">
        <x:v>44319</x:v>
      </x:c>
      <x:c r="H426" s="108" t="n">
        <x:v>2021</x:v>
      </x:c>
      <x:c r="I426" s="50" t="str">
        <x:v>US</x:v>
      </x:c>
      <x:c r="J426" s="50" t="str">
        <x:v>A1</x:v>
      </x:c>
      <x:c r="K426" s="50" t="str">
        <x:v>US 2024/0254224 A1</x:v>
      </x:c>
      <x:c r="L426" s="50" t="str">
        <x:v>UCB BIOPHARMA SRL</x:v>
      </x:c>
      <x:c r="M426" s="50" t="str">
        <x:v>UCB BIOPHARMA SRL (2022-03-14)</x:v>
      </x:c>
      <x:c r="N426" s="50" t="str">
        <x:v>ANTIBODIES</x:v>
      </x:c>
      <x:c r="O426" s="108" t="n">
        <x:v>0</x:v>
      </x:c>
      <x:c r="P426" s="108" t="n">
        <x:v>17</x:v>
      </x:c>
      <x:c r="Q426" s="50" t="str">
        <x:v>C07K16/2803;;A61P25/28;;C07K2317/24;;C07K2317/33;;C07K2317/34;;C07K2317/55;;C07K2317/71;;C07K2317/76;;C07K2317/92;;C07K2317/94;;C07K16/2803;;A61P25/28;;C07K2317/24;;C07K2317/33;;C07K2317/34;;C07K2317/55;;C07K2317/71;;C07K2317/76;;C07K2317/92;;C07K2317/94;;C07K16/2803;;A61K2039/505;;A61P25/28;;C07K2317/24;;C07K2317/33;;C07K2317/34;;C07K2317/55;;C07K2317/71;;C07K2317/76;;C07K2317/92;;C07K2317/94;;C07K16/2803;;A61K2039/505;;A61P25/28;;C07K2317/24;;C07K2317/33;;C07K2317/34;;C07K2317/55;;C07K2317/565;;C07K2317/76;;C07K2317/92</x:v>
      </x:c>
      <x:c r="R426" s="50" t="str">
        <x:v>C07K16/28;;A61K39/00;;A61P25/28</x:v>
      </x:c>
      <x:c r="S426" s="50" t="str">
        <x:v>PENDING</x:v>
      </x:c>
      <x:c r="T426" s="50" t="str">
        <x:v>https://lens.org/117-732-036-611-783</x:v>
      </x:c>
      <x:c r="U426" s="50" t="str">
        <x:v>167-938-975-128-631;;109-553-052-154-662;;021-182-184-500-351;;129-388-865-909-224;;060-342-009-247-963;;196-307-076-514-396;;055-189-771-153-492;;191-649-678-570-596;;136-262-526-423-422;;193-756-517-290-493;;004-009-212-872-166;;117-732-036-611-783;;003-212-868-498-100;;080-393-379-660-961;;128-118-579-870-801;;016-839-236-925-128;;106-665-133-718-439</x:v>
      </x:c>
    </x:row>
    <x:row r="427">
      <x:c r="A427" s="50" t="str">
        <x:v>UCB SA.csv</x:v>
      </x:c>
      <x:c r="B427" s="50" t="str">
        <x:v>UCB SA</x:v>
      </x:c>
      <x:c r="C427" s="50" t="str">
        <x:v>Yes</x:v>
      </x:c>
      <x:c r="D427" s="50" t="str">
        <x:v>Applicant/owner alias matched</x:v>
      </x:c>
      <x:c r="E427" s="108" t="n">
        <x:v>51</x:v>
      </x:c>
      <x:c r="F427" s="50" t="str">
        <x:v>131-926-624-645-667</x:v>
      </x:c>
      <x:c r="G427" s="113" t="n">
        <x:v>44326</x:v>
      </x:c>
      <x:c r="H427" s="108" t="n">
        <x:v>2021</x:v>
      </x:c>
      <x:c r="I427" s="50" t="str">
        <x:v>US</x:v>
      </x:c>
      <x:c r="J427" s="50" t="str">
        <x:v>A1</x:v>
      </x:c>
      <x:c r="K427" s="50" t="str">
        <x:v>US 2024/0247050 A1</x:v>
      </x:c>
      <x:c r="L427" s="50" t="str">
        <x:v>UCB BIOPHARMA SRL</x:v>
      </x:c>
      <x:c r="M427" s="50" t="str">
        <x:v>CELLTECH R&amp;D LIMITED (2022-04-05);;UCB BIOPHARMA SRL (2022-04-05)</x:v>
      </x:c>
      <x:c r="N427" s="50" t="str">
        <x:v>PROCESS FOR THE PRODUCTION OF RECOMBINANT PROTEINS</x:v>
      </x:c>
      <x:c r="O427" s="108" t="n">
        <x:v>0</x:v>
      </x:c>
      <x:c r="P427" s="108" t="n">
        <x:v>12</x:v>
      </x:c>
      <x:c r="Q427" s="50" t="str">
        <x:v>C12N1/20;;C12P21/02;;C12N1/20;;C12P21/02;;C12P21/02;;C12N1/20;;C07K16/00;;C07K2317/14</x:v>
      </x:c>
      <x:c r="R427" s="50" t="str">
        <x:v>C07K16/00</x:v>
      </x:c>
      <x:c r="S427" s="50" t="str">
        <x:v>PENDING</x:v>
      </x:c>
      <x:c r="T427" s="50" t="str">
        <x:v>https://lens.org/131-926-624-645-667</x:v>
      </x:c>
      <x:c r="U427" s="50" t="str">
        <x:v>053-169-887-912-517;;000-105-506-602-764;;183-014-648-584-779;;173-941-428-699-480;;016-543-331-579-46X;;080-462-394-603-005;;094-178-059-846-069;;075-810-027-740-662;;184-915-931-866-207;;171-358-374-426-100;;131-926-624-645-667;;044-986-853-539-535</x:v>
      </x:c>
    </x:row>
    <x:row r="428">
      <x:c r="A428" s="50" t="str">
        <x:v>UCB SA.csv</x:v>
      </x:c>
      <x:c r="B428" s="50" t="str">
        <x:v>UCB SA</x:v>
      </x:c>
      <x:c r="C428" s="50" t="str">
        <x:v>Yes</x:v>
      </x:c>
      <x:c r="D428" s="50" t="str">
        <x:v>Applicant/owner alias matched</x:v>
      </x:c>
      <x:c r="E428" s="108" t="n">
        <x:v>52</x:v>
      </x:c>
      <x:c r="F428" s="50" t="str">
        <x:v>105-543-139-412-578</x:v>
      </x:c>
      <x:c r="G428" s="113" t="n">
        <x:v>44335</x:v>
      </x:c>
      <x:c r="H428" s="108" t="n">
        <x:v>2021</x:v>
      </x:c>
      <x:c r="I428" s="50" t="str">
        <x:v>US</x:v>
      </x:c>
      <x:c r="J428" s="50" t="str">
        <x:v>A1</x:v>
      </x:c>
      <x:c r="K428" s="50" t="str">
        <x:v>US 2024/0228082 A1</x:v>
      </x:c>
      <x:c r="L428" s="50" t="str">
        <x:v>UCB BIOPHARMA SRL</x:v>
      </x:c>
      <x:c r="M428" s="50" t="str">
        <x:v>UCB PHARMA SA (2022-04-21);;UCB BIOPHARMA SRL (2022-04-21)</x:v>
      </x:c>
      <x:c r="N428" s="50" t="str">
        <x:v>METHOD FOR FILLING VIALS CONTAINING LIQUID DRUG PRODUCTS</x:v>
      </x:c>
      <x:c r="O428" s="108" t="n">
        <x:v>0</x:v>
      </x:c>
      <x:c r="P428" s="108" t="n">
        <x:v>7</x:v>
      </x:c>
      <x:c r="Q428" s="50" t="str">
        <x:v>B65B3/003;;G01F22/00;;B65B57/00;;B65B3/003;;G01F22/00</x:v>
      </x:c>
      <x:c r="R428" s="50" t="str">
        <x:v>G01F22/00;;B65B3/00</x:v>
      </x:c>
      <x:c r="S428" s="50" t="str">
        <x:v>ACTIVE</x:v>
      </x:c>
      <x:c r="T428" s="50" t="str">
        <x:v>https://lens.org/105-543-139-412-578</x:v>
      </x:c>
      <x:c r="U428" s="50" t="str">
        <x:v>036-164-013-768-973;;130-125-719-973-982;;183-518-960-813-299;;106-312-271-128-345;;047-464-817-749-894;;115-299-074-562-313;;105-543-139-412-578</x:v>
      </x:c>
    </x:row>
    <x:row r="429">
      <x:c r="A429" s="50" t="str">
        <x:v>UCB SA.csv</x:v>
      </x:c>
      <x:c r="B429" s="50" t="str">
        <x:v>UCB SA</x:v>
      </x:c>
      <x:c r="C429" s="50" t="str">
        <x:v>Yes</x:v>
      </x:c>
      <x:c r="D429" s="50" t="str">
        <x:v>Applicant/owner alias matched</x:v>
      </x:c>
      <x:c r="E429" s="108" t="n">
        <x:v>53</x:v>
      </x:c>
      <x:c r="F429" s="50" t="str">
        <x:v>034-311-385-820-423</x:v>
      </x:c>
      <x:c r="G429" s="113" t="n">
        <x:v>44315</x:v>
      </x:c>
      <x:c r="H429" s="108" t="n">
        <x:v>2021</x:v>
      </x:c>
      <x:c r="I429" s="50" t="str">
        <x:v>US</x:v>
      </x:c>
      <x:c r="J429" s="50" t="str">
        <x:v>A1</x:v>
      </x:c>
      <x:c r="K429" s="50" t="str">
        <x:v>US 2024/0221959 A1</x:v>
      </x:c>
      <x:c r="L429" s="50" t="str">
        <x:v>UCB BIOPHARMA SRL</x:v>
      </x:c>
      <x:c r="M429" s="50" t="str">
        <x:v>UCB BIOPHARMA SRL (2024-03-19)</x:v>
      </x:c>
      <x:c r="N429" s="50" t="str">
        <x:v>METHOD AND SYSTEM FOR PREDICTING INDIVIDUALIZED BINARY RESPONSE TO A TREATMENT</x:v>
      </x:c>
      <x:c r="O429" s="108" t="n">
        <x:v>0</x:v>
      </x:c>
      <x:c r="P429" s="108" t="n">
        <x:v>3</x:v>
      </x:c>
      <x:c r="Q429" s="50" t="str">
        <x:v>G06N20/20;;G16H50/20;;G16H20/10;;G16H50/70;;G16H40/67;;G06N5/01;;G06N7/01;;G16H50/50;;G16H50/70;;G16H30/40;;G06N20/20</x:v>
      </x:c>
      <x:c r="R429" s="50" t="str">
        <x:v>G16H50/50;;G06N20/20;;G16H30/40;;G16H50/70</x:v>
      </x:c>
      <x:c r="S429" s="50" t="str">
        <x:v>PENDING</x:v>
      </x:c>
      <x:c r="T429" s="50" t="str">
        <x:v>https://lens.org/034-311-385-820-423</x:v>
      </x:c>
      <x:c r="U429" s="50" t="str">
        <x:v>054-964-896-679-373;;084-542-787-025-256;;034-311-385-820-423</x:v>
      </x:c>
    </x:row>
    <x:row r="430">
      <x:c r="A430" s="50" t="str">
        <x:v>UCB SA.csv</x:v>
      </x:c>
      <x:c r="B430" s="50" t="str">
        <x:v>UCB SA</x:v>
      </x:c>
      <x:c r="C430" s="50" t="str">
        <x:v>Yes</x:v>
      </x:c>
      <x:c r="D430" s="50" t="str">
        <x:v>Applicant/owner alias matched</x:v>
      </x:c>
      <x:c r="E430" s="108" t="n">
        <x:v>54</x:v>
      </x:c>
      <x:c r="F430" s="50" t="str">
        <x:v>078-938-735-851-963</x:v>
      </x:c>
      <x:c r="G430" s="113" t="n">
        <x:v>43272</x:v>
      </x:c>
      <x:c r="H430" s="108" t="n">
        <x:v>2018</x:v>
      </x:c>
      <x:c r="I430" s="50" t="str">
        <x:v>US</x:v>
      </x:c>
      <x:c r="J430" s="50" t="str">
        <x:v>B2</x:v>
      </x:c>
      <x:c r="K430" s="50" t="str">
        <x:v>US 12018021 B2</x:v>
      </x:c>
      <x:c r="L430" s="50" t="str">
        <x:v>UCB BIOPHARMA SRL</x:v>
      </x:c>
      <x:c r="M430" s="50" t="str">
        <x:v>EVOTEC (UK) LTD (2019-09-16);;CELLTECH R&amp;D LIMITED (2019-09-26);;UCB BIOPHARMA SRL (2019-09-16)</x:v>
      </x:c>
      <x:c r="N430" s="50" t="str">
        <x:v>Thiophene derivatives for the treatment of disorders caused by IgE</x:v>
      </x:c>
      <x:c r="O430" s="108" t="n">
        <x:v>1</x:v>
      </x:c>
      <x:c r="P430" s="108" t="n">
        <x:v>30</x:v>
      </x:c>
      <x:c r="Q430" s="50" t="str">
        <x:v>C07D333/66;;C07D333/68;;C07D333/78;;C07D409/04;;C07D409/06;;C07D409/12;;C07D409/14;;C07D413/04;;C07D413/12;;C07D413/14;;C07D417/12;;C07D487/04;;C07D495/04;;C07D495/10;;C07D498/10;;A61P11/06;;A61P37/08;;C07D333/68;;C07D409/12;;C07D417/12;;C07D495/04;;C07D333/66;;C07D413/14;;C07D498/10;;C07D333/78;;C07D409/06;;C07D413/04;;C07D487/04;;C07D409/14;;C07D409/04;;C07D413/12;;C07D495/10;;A61K31/381;;A61K31/382;;A61K31/4365;;A61K31/506;;A61P11/06;;A61P37/08;;C07D333/66;;C07D333/68;;C07D333/78;;C07D409/04;;C07D409/06;;C07D409/12;;C07D409/14;;C07D413/04;;C07D413/06;;C07D413/12;;C07D413/14;;C07D417/12;;C07D487/04;;C07D495/04;;C07D495/10;;C07D498/10;;C07D333/50;;C07D333/78;;C07D409/04;;C07D409/06;;C07D409/12;;C07D409/14;;C07D413/04;;C07D413/12;;C07D417/12;;C07D487/04;;C07D495/04;;C07D495/10;;C07D498/10</x:v>
      </x:c>
      <x:c r="R430" s="50" t="str">
        <x:v>C07D409/14;;C07D333/50;;C07D333/78;;C07D409/04;;C07D409/06;;C07D409/12;;C07D413/04;;C07D413/12;;C07D417/12;;C07D487/04;;C07D495/04;;C07D495/10;;C07D498/10</x:v>
      </x:c>
      <x:c r="S430" s="50" t="str">
        <x:v>ACTIVE</x:v>
      </x:c>
      <x:c r="T430" s="50" t="str">
        <x:v>https://lens.org/078-938-735-851-963</x:v>
      </x:c>
      <x:c r="U430" s="50" t="str">
        <x:v>045-162-838-142-032;;196-866-850-687-917;;100-168-334-979-98X;;013-808-192-977-549;;116-601-586-489-86X;;043-363-915-405-042;;028-624-871-396-357;;078-938-735-851-963;;189-518-938-861-487;;084-208-751-417-844;;033-316-462-041-949;;103-839-806-417-357;;189-825-354-539-646;;102-121-552-307-035;;057-808-321-431-160;;182-896-940-987-98X;;051-133-932-597-898;;077-460-658-362-288;;197-130-759-211-621;;004-530-402-837-166;;052-433-816-170-062;;108-453-718-301-59X;;174-945-232-138-563;;110-894-760-500-862;;084-885-390-565-646;;110-466-615-565-028;;007-004-097-550-909;;182-897-472-363-985;;127-002-196-126-523;;162-439-132-777-82X</x:v>
      </x:c>
    </x:row>
    <x:row r="431">
      <x:c r="A431" s="50" t="str">
        <x:v>UCB SA.csv</x:v>
      </x:c>
      <x:c r="B431" s="50" t="str">
        <x:v>UCB SA</x:v>
      </x:c>
      <x:c r="C431" s="50" t="str">
        <x:v>Yes</x:v>
      </x:c>
      <x:c r="D431" s="50" t="str">
        <x:v>Applicant/owner alias matched</x:v>
      </x:c>
      <x:c r="E431" s="108" t="n">
        <x:v>55</x:v>
      </x:c>
      <x:c r="F431" s="50" t="str">
        <x:v>047-936-278-165-277</x:v>
      </x:c>
      <x:c r="G431" s="113" t="n">
        <x:v>42037</x:v>
      </x:c>
      <x:c r="H431" s="108" t="n">
        <x:v>2015</x:v>
      </x:c>
      <x:c r="I431" s="50" t="str">
        <x:v>US</x:v>
      </x:c>
      <x:c r="J431" s="50" t="str">
        <x:v>B2</x:v>
      </x:c>
      <x:c r="K431" s="50" t="str">
        <x:v>US 12006316 B2</x:v>
      </x:c>
      <x:c r="L431" s="50" t="str">
        <x:v>UCB BIOPHARMA SPRL;;UCB BIOPHARMA SRL</x:v>
      </x:c>
      <x:c r="M431" s="50" t="str">
        <x:v>UCB BIOPHARMA SRL (2017-10-17)</x:v>
      </x:c>
      <x:c r="N431" s="50" t="str">
        <x:v>9H-pyrrolo-dipyridine derivatives</x:v>
      </x:c>
      <x:c r="O431" s="108" t="n">
        <x:v>0</x:v>
      </x:c>
      <x:c r="P431" s="108" t="n">
        <x:v>30</x:v>
      </x:c>
      <x:c r="Q431" s="50" t="str">
        <x:v>C07D471/14;;A61K51/0455;;C07B59/002;;C07D471/14;;A61K51/0455;;A61P25/00;;A61P25/28;;C07B59/002;;C07D471/14;;A61K51/0455;;C07B59/002;;C07D471/14;;A61K31/437;;A61K51/0455;;C07B59/002;;C07D471/14;;A61K51/0455;;A61K51/0459;;A61K51/0463;;C07B59/002;;C07B2200/05</x:v>
      </x:c>
      <x:c r="R431" s="50" t="str">
        <x:v>C07D471/14;;A61K31/437;;A61K51/04;;C07B59/00</x:v>
      </x:c>
      <x:c r="S431" s="50" t="str">
        <x:v>ACTIVE</x:v>
      </x:c>
      <x:c r="T431" s="50" t="str">
        <x:v>https://lens.org/047-936-278-165-277</x:v>
      </x:c>
      <x:c r="U431" s="50" t="str">
        <x:v>079-686-790-758-081;;069-467-200-137-881;;086-275-561-219-84X;;093-321-634-950-325;;173-933-070-002-211;;119-117-965-007-140;;160-708-141-882-090;;028-366-612-605-397;;172-356-901-204-815;;168-632-623-477-234;;019-808-208-727-631;;016-350-008-264-010;;115-735-328-681-67X;;139-881-098-201-170;;008-149-489-179-153;;145-164-126-261-513;;157-979-988-735-930;;077-944-085-056-398;;173-730-429-847-561;;135-963-642-393-14X;;016-966-825-765-099;;182-919-773-674-327;;066-678-544-740-749;;155-917-032-502-271;;086-796-462-828-862;;037-180-549-706-312;;047-936-278-165-277;;147-094-706-783-053;;006-513-852-468-255;;068-178-713-460-169</x:v>
      </x:c>
    </x:row>
    <x:row r="432">
      <x:c r="A432" s="50" t="str">
        <x:v>UCB SA.csv</x:v>
      </x:c>
      <x:c r="B432" s="50" t="str">
        <x:v>UCB SA</x:v>
      </x:c>
      <x:c r="C432" s="50" t="str">
        <x:v>Yes</x:v>
      </x:c>
      <x:c r="D432" s="50" t="str">
        <x:v>Applicant/owner alias matched</x:v>
      </x:c>
      <x:c r="E432" s="108" t="n">
        <x:v>56</x:v>
      </x:c>
      <x:c r="F432" s="50" t="str">
        <x:v>068-324-125-246-644</x:v>
      </x:c>
      <x:c r="G432" s="113" t="n">
        <x:v>44179</x:v>
      </x:c>
      <x:c r="H432" s="108" t="n">
        <x:v>2020</x:v>
      </x:c>
      <x:c r="I432" s="50" t="str">
        <x:v>US</x:v>
      </x:c>
      <x:c r="J432" s="50" t="str">
        <x:v>A1</x:v>
      </x:c>
      <x:c r="K432" s="50" t="str">
        <x:v>US 2024/0140951 A1</x:v>
      </x:c>
      <x:c r="L432" s="50" t="str">
        <x:v>UCB BIOPHARMA SRL</x:v>
      </x:c>
      <x:c r="M432" s="50" t="str">
        <x:v>EVOTEC (UK) LTD (2021-10-29);;CELLTECH R&amp;D LIMITED (2021-10-29);;UCB BIOPHARMA SRL (2021-10-29)</x:v>
      </x:c>
      <x:c r="N432" s="50" t="str">
        <x:v>IMIDAZOPYRIDAZINE DERIVATIVES AS IL-17 MODULATORS</x:v>
      </x:c>
      <x:c r="O432" s="108" t="n">
        <x:v>2</x:v>
      </x:c>
      <x:c r="P432" s="108" t="n">
        <x:v>6</x:v>
      </x:c>
      <x:c r="Q432" s="50" t="str">
        <x:v>C07D487/04;;A61P29/00;;A61P29/00;;C07D487/04;;C07D519/00</x:v>
      </x:c>
      <x:c r="R432" s="50" t="str">
        <x:v>C07D487/04;;A61P29/00;;C07D519/00</x:v>
      </x:c>
      <x:c r="S432" s="50" t="str">
        <x:v>PENDING</x:v>
      </x:c>
      <x:c r="T432" s="50" t="str">
        <x:v>https://lens.org/068-324-125-246-644</x:v>
      </x:c>
      <x:c r="U432" s="50" t="str">
        <x:v>086-727-627-786-295;;187-243-661-623-095;;179-197-024-300-440;;039-477-893-634-856;;056-710-518-978-168;;068-324-125-246-644</x:v>
      </x:c>
    </x:row>
    <x:row r="433">
      <x:c r="A433" s="50" t="str">
        <x:v>UCB SA.csv</x:v>
      </x:c>
      <x:c r="B433" s="50" t="str">
        <x:v>UCB SA</x:v>
      </x:c>
      <x:c r="C433" s="50" t="str">
        <x:v>Yes</x:v>
      </x:c>
      <x:c r="D433" s="50" t="str">
        <x:v>Applicant/owner alias matched</x:v>
      </x:c>
      <x:c r="E433" s="108" t="n">
        <x:v>57</x:v>
      </x:c>
      <x:c r="F433" s="50" t="str">
        <x:v>038-555-529-252-776</x:v>
      </x:c>
      <x:c r="G433" s="113" t="n">
        <x:v>43062</x:v>
      </x:c>
      <x:c r="H433" s="108" t="n">
        <x:v>2017</x:v>
      </x:c>
      <x:c r="I433" s="50" t="str">
        <x:v>US</x:v>
      </x:c>
      <x:c r="J433" s="50" t="str">
        <x:v>A1</x:v>
      </x:c>
      <x:c r="K433" s="50" t="str">
        <x:v>US 2024/0123065 A1</x:v>
      </x:c>
      <x:c r="L433" s="50" t="str">
        <x:v>UCB BIOPHARMA SRL</x:v>
      </x:c>
      <x:c r="M433" s="50" t="str">
        <x:v>UCB BIOPHARMA SRL (2018-06-08)</x:v>
      </x:c>
      <x:c r="N433" s="50" t="str">
        <x:v>PHARMACEUTICAL COMPOSITIONS</x:v>
      </x:c>
      <x:c r="O433" s="108" t="n">
        <x:v>0</x:v>
      </x:c>
      <x:c r="P433" s="108" t="n">
        <x:v>28</x:v>
      </x:c>
      <x:c r="Q433" s="50" t="str">
        <x:v>C07K16/244;;A61K39/39591;;A61K2039/505;;C07K2317/94;;C07K16/244;;A61K39/39591;;A61K2039/505;;C07K2317/94;;A61K39/39591;;A61K47/14;;A61K47/183;;A61K47/26;;A61K2039/505;;C07K16/244;;C07K2317/94;;A61K39/39591;;A61K47/12;;A61K47/183;;A61K47/26;;C07K16/244;;C07K2317/76</x:v>
      </x:c>
      <x:c r="R433" s="50" t="str">
        <x:v>A61K39/395;;A61K47/12;;A61K47/18;;A61K47/26;;C07K16/24</x:v>
      </x:c>
      <x:c r="S433" s="50" t="str">
        <x:v>PENDING</x:v>
      </x:c>
      <x:c r="T433" s="50" t="str">
        <x:v>https://lens.org/038-555-529-252-776</x:v>
      </x:c>
      <x:c r="U433" s="50" t="str">
        <x:v>032-393-298-021-438;;167-297-071-269-805;;084-695-613-458-374;;160-071-526-975-583;;075-449-684-562-611;;018-803-305-662-420;;055-236-975-794-805;;080-064-160-066-530;;138-002-256-502-519;;126-964-698-862-353;;017-853-787-726-333;;187-482-778-667-217;;038-555-529-252-776;;122-879-865-793-921;;010-151-568-704-694;;132-858-571-282-771;;141-161-110-903-017;;180-939-115-164-46X;;173-670-754-879-127;;128-597-806-813-024;;046-548-440-621-98X;;190-045-737-696-022;;067-016-884-171-224;;009-645-284-549-80X;;178-244-864-549-479;;154-107-886-761-225;;080-418-893-713-913;;041-499-453-222-830</x:v>
      </x:c>
    </x:row>
    <x:row r="434">
      <x:c r="A434" s="50" t="str">
        <x:v>UCB SA.csv</x:v>
      </x:c>
      <x:c r="B434" s="50" t="str">
        <x:v>UCB SA</x:v>
      </x:c>
      <x:c r="C434" s="50" t="str">
        <x:v>Yes</x:v>
      </x:c>
      <x:c r="D434" s="50" t="str">
        <x:v>Applicant/owner alias matched</x:v>
      </x:c>
      <x:c r="E434" s="108" t="n">
        <x:v>58</x:v>
      </x:c>
      <x:c r="F434" s="50" t="str">
        <x:v>063-520-064-567-976</x:v>
      </x:c>
      <x:c r="G434" s="113" t="n">
        <x:v>41438</x:v>
      </x:c>
      <x:c r="H434" s="108" t="n">
        <x:v>2013</x:v>
      </x:c>
      <x:c r="I434" s="50" t="str">
        <x:v>US</x:v>
      </x:c>
      <x:c r="J434" s="50" t="str">
        <x:v>B2</x:v>
      </x:c>
      <x:c r="K434" s="50" t="str">
        <x:v>US 11942188 B2</x:v>
      </x:c>
      <x:c r="L434" s="50" t="str">
        <x:v>UCB BIOPHARMA SRL</x:v>
      </x:c>
      <x:c r="M434" s="50" t="str">
        <x:v>UCB PHARMA S.A (2017-02-06);;CELLTECH R&amp;D LIMITED (2017-02-06);;UCB BIOPHARMA SRL (2017-01-19);;UCB S.A (2017-02-06)</x:v>
      </x:c>
      <x:c r="N434" s="50" t="str">
        <x:v>Obtaining an improved therapeutic ligand</x:v>
      </x:c>
      <x:c r="O434" s="108" t="n">
        <x:v>0</x:v>
      </x:c>
      <x:c r="P434" s="108" t="n">
        <x:v>23</x:v>
      </x:c>
      <x:c r="Q434" s="50" t="str">
        <x:v>G16B5/00;;G16B15/30;;G16C20/50;;G16B5/00;;G16B15/00;;G16B15/30;;G16C20/50;;G16C20/90;;Y02A90/10;;G16B5/00;;C07K16/244;;C07K2317/55;;C07K2317/76;;G16B15/00;;G16B15/30;;G16C20/50;;G16C20/90</x:v>
      </x:c>
      <x:c r="R434" s="50" t="str">
        <x:v>G16C20/50;;C07K16/24;;G16B5/00;;G16B15/00;;G16B15/30;;G16C20/90</x:v>
      </x:c>
      <x:c r="S434" s="50" t="str">
        <x:v>ACTIVE</x:v>
      </x:c>
      <x:c r="T434" s="50" t="str">
        <x:v>https://lens.org/063-520-064-567-976</x:v>
      </x:c>
      <x:c r="U434" s="50" t="str">
        <x:v>162-729-443-086-837;;196-186-231-202-15X;;100-331-789-592-420;;155-950-257-365-786;;012-765-703-262-024;;173-281-342-801-594;;076-473-978-132-795;;136-094-830-277-888;;169-487-549-455-122;;040-701-471-149-77X;;088-570-751-699-009;;094-159-751-618-392;;063-520-064-567-976;;109-517-762-839-967;;161-277-988-031-915;;185-213-919-316-405;;194-285-769-906-811;;106-145-640-692-027;;125-651-774-213-969;;041-452-604-653-69X;;047-913-876-585-536;;152-895-809-126-233;;191-785-483-559-860</x:v>
      </x:c>
    </x:row>
    <x:row r="435">
      <x:c r="A435" s="50" t="str">
        <x:v>UCB SA.csv</x:v>
      </x:c>
      <x:c r="B435" s="50" t="str">
        <x:v>UCB SA</x:v>
      </x:c>
      <x:c r="C435" s="50" t="str">
        <x:v>Yes</x:v>
      </x:c>
      <x:c r="D435" s="50" t="str">
        <x:v>Applicant/owner alias matched</x:v>
      </x:c>
      <x:c r="E435" s="108" t="n">
        <x:v>59</x:v>
      </x:c>
      <x:c r="F435" s="50" t="str">
        <x:v>112-978-300-299-935</x:v>
      </x:c>
      <x:c r="G435" s="113" t="n">
        <x:v>43822</x:v>
      </x:c>
      <x:c r="H435" s="108" t="n">
        <x:v>2019</x:v>
      </x:c>
      <x:c r="I435" s="50" t="str">
        <x:v>US</x:v>
      </x:c>
      <x:c r="J435" s="50" t="str">
        <x:v>A1</x:v>
      </x:c>
      <x:c r="K435" s="50" t="str">
        <x:v>US 2024/0092773 A1</x:v>
      </x:c>
      <x:c r="L435" s="50" t="str">
        <x:v>UCB BIOPHARMA SRL</x:v>
      </x:c>
      <x:c r="M435" s="50" t="str">
        <x:v>EVOTEC (UK) LTD (2022-04-12);;CELLTECH R&amp;D LIMITED (2022-03-21);;UCB BIOPHARMA SRL (2022-03-21)</x:v>
      </x:c>
      <x:c r="N435" s="50" t="str">
        <x:v>DIHYDRO-CYCLOPENTA-ISOQUINOLINE SULFONAMIDES DERIVATIVES</x:v>
      </x:c>
      <x:c r="O435" s="108" t="n">
        <x:v>4</x:v>
      </x:c>
      <x:c r="P435" s="108" t="n">
        <x:v>12</x:v>
      </x:c>
      <x:c r="Q435" s="50" t="str">
        <x:v>A61P11/00;;C07D401/04;;C07D401/12;;C07D401/14;;C07D221/06;;C07D413/14;;C07D471/04;;C07D491/04;;C07D217/02;;C07D237/30;;C07D401/04;;C07D401/12;;C07D401/14;;C07D403/12;;C07D403/14;;C07D413/14;;C07D417/12;;C07D471/04;;C07D491/04</x:v>
      </x:c>
      <x:c r="R435" s="50" t="str">
        <x:v>C07D471/04;;C07D217/02;;C07D237/30;;C07D401/04;;C07D401/12;;C07D401/14;;C07D403/12;;C07D403/14;;C07D413/14;;C07D417/12;;C07D491/04</x:v>
      </x:c>
      <x:c r="S435" s="50" t="str">
        <x:v>ACTIVE</x:v>
      </x:c>
      <x:c r="T435" s="50" t="str">
        <x:v>https://lens.org/112-978-300-299-935</x:v>
      </x:c>
      <x:c r="U435" s="50" t="str">
        <x:v>101-679-122-141-203;;168-128-042-507-762;;043-628-654-593-663;;120-387-013-648-296;;199-848-626-939-665;;060-235-904-960-753;;010-848-675-570-791;;184-820-913-262-643;;139-411-754-530-356;;112-978-300-299-935;;147-566-163-602-115;;144-999-227-625-653</x:v>
      </x:c>
    </x:row>
    <x:row r="436">
      <x:c r="A436" s="50" t="str">
        <x:v>UCB SA.csv</x:v>
      </x:c>
      <x:c r="B436" s="50" t="str">
        <x:v>UCB SA</x:v>
      </x:c>
      <x:c r="C436" s="50" t="str">
        <x:v>Yes</x:v>
      </x:c>
      <x:c r="D436" s="50" t="str">
        <x:v>Applicant/owner alias matched</x:v>
      </x:c>
      <x:c r="E436" s="108" t="n">
        <x:v>60</x:v>
      </x:c>
      <x:c r="F436" s="50" t="str">
        <x:v>164-678-411-044-187</x:v>
      </x:c>
      <x:c r="G436" s="113" t="n">
        <x:v>42502</x:v>
      </x:c>
      <x:c r="H436" s="108" t="n">
        <x:v>2016</x:v>
      </x:c>
      <x:c r="I436" s="50" t="str">
        <x:v>EP</x:v>
      </x:c>
      <x:c r="J436" s="50" t="str">
        <x:v>C0</x:v>
      </x:c>
      <x:c r="K436" s="50" t="str">
        <x:v>EP 3454899 C0</x:v>
      </x:c>
      <x:c r="L436" s="50" t="str">
        <x:v>UCB BIOPHARMA SRL</x:v>
      </x:c>
      <x:c r="M436" s="50" t="str">
        <x:v>UCB BIOPHARMA SRL (2020-01-08)</x:v>
      </x:c>
      <x:c r="N436" s="50" t="str">
        <x:v>PHARMACEUTICAL COMPOSITION</x:v>
      </x:c>
      <x:c r="O436" s="108" t="n">
        <x:v>0</x:v>
      </x:c>
      <x:c r="P436" s="108" t="n">
        <x:v>25</x:v>
      </x:c>
      <x:c r="Q436" s="50" t="str">
        <x:v>A61K39/39558;;A61K9/08;;A61K9/19;;A61K47/26;;C07K16/283;;C07K2317/21;;C07K2317/76;;A61K9/19;;A61K9/0019;;A61K9/08;;A61K39/39558;;A61K47/26;;C07K16/283;;C07K2317/21;;C07K2317/76;;A61K9/19;;A61K9/08;;A61K39/39566;;A61K47/22;;A61K47/26;;A61P29/00;;A61P37/00;;C07K16/283;;A61K9/19;;A61K47/183;;A61K47/22;;A61K47/26;;C07K2317/21;;C07K2317/24;;C07K2317/76</x:v>
      </x:c>
      <x:c r="R436" s="50" t="str">
        <x:v>A61K39/395;;A61K9/08;;A61K9/19;;A61K47/26;;C07K16/28</x:v>
      </x:c>
      <x:c r="S436" s="50" t="str">
        <x:v>ACTIVE</x:v>
      </x:c>
      <x:c r="T436" s="50" t="str">
        <x:v>https://lens.org/164-678-411-044-187</x:v>
      </x:c>
      <x:c r="U436" s="50" t="str">
        <x:v>164-678-411-044-187;;192-126-917-437-113;;020-711-962-449-383;;148-490-846-371-852;;198-067-947-835-375;;048-280-489-515-596;;181-012-685-726-076;;118-880-020-183-914;;096-716-087-713-333;;120-770-974-920-318;;066-088-019-601-759;;117-404-660-187-135;;064-717-899-510-041;;075-061-202-693-344;;124-899-121-702-709;;041-427-505-095-958;;135-524-626-224-405;;185-403-250-208-820;;156-656-728-938-341;;050-050-846-978-053;;076-046-956-234-241;;077-541-254-235-199;;129-434-937-200-551;;032-627-991-000-431;;004-721-307-717-803</x:v>
      </x:c>
    </x:row>
    <x:row r="437">
      <x:c r="A437" s="50" t="str">
        <x:v>UCB SA.csv</x:v>
      </x:c>
      <x:c r="B437" s="50" t="str">
        <x:v>UCB SA</x:v>
      </x:c>
      <x:c r="C437" s="50" t="str">
        <x:v>Yes</x:v>
      </x:c>
      <x:c r="D437" s="50" t="str">
        <x:v>Applicant/owner alias matched</x:v>
      </x:c>
      <x:c r="E437" s="108" t="n">
        <x:v>61</x:v>
      </x:c>
      <x:c r="F437" s="50" t="str">
        <x:v>066-528-769-149-518</x:v>
      </x:c>
      <x:c r="G437" s="113" t="n">
        <x:v>44183</x:v>
      </x:c>
      <x:c r="H437" s="108" t="n">
        <x:v>2020</x:v>
      </x:c>
      <x:c r="I437" s="50" t="str">
        <x:v>US</x:v>
      </x:c>
      <x:c r="J437" s="50" t="str">
        <x:v>A1</x:v>
      </x:c>
      <x:c r="K437" s="50" t="str">
        <x:v>US 2024/0083925 A1</x:v>
      </x:c>
      <x:c r="L437" s="50" t="str">
        <x:v>UCB BIOPHARMA SRL</x:v>
      </x:c>
      <x:c r="M437" s="50" t="str">
        <x:v>UCB PHARMA SA (2021-11-21);;UCB BIOPHARMA SRL (2021-11-17)</x:v>
      </x:c>
      <x:c r="N437" s="50" t="str">
        <x:v>Prodrugs of 2-(3,5-Dichloro-1-methyl-indazol-4-yl)-1-[(1S,3R)-3-(hydroxymethyl)-5-(1-hydroxy-1-methyl-ethyl)-1-methyl-3,4-dihydro-1H-isoquinolin-2-yl]ethanone</x:v>
      </x:c>
      <x:c r="O437" s="108" t="n">
        <x:v>0</x:v>
      </x:c>
      <x:c r="P437" s="108" t="n">
        <x:v>10</x:v>
      </x:c>
      <x:c r="Q437" s="50" t="str">
        <x:v>C07D401/06;;A61P25/00;;C07F9/65583;;C07D401/06;;C07F9/65583</x:v>
      </x:c>
      <x:c r="R437" s="50" t="str">
        <x:v>C07F9/6558;;C07D401/06</x:v>
      </x:c>
      <x:c r="S437" s="50" t="str">
        <x:v>ACTIVE</x:v>
      </x:c>
      <x:c r="T437" s="50" t="str">
        <x:v>https://lens.org/066-528-769-149-518</x:v>
      </x:c>
      <x:c r="U437" s="50" t="str">
        <x:v>018-422-092-376-367;;066-528-769-149-518;;016-685-861-457-869;;194-374-531-287-55X;;153-288-349-457-374;;199-403-911-338-71X;;153-352-286-445-213;;021-477-143-246-164;;177-728-609-694-630;;047-846-504-848-860</x:v>
      </x:c>
    </x:row>
    <x:row r="438">
      <x:c r="A438" s="50" t="str">
        <x:v>UCB SA.csv</x:v>
      </x:c>
      <x:c r="B438" s="50" t="str">
        <x:v>UCB SA</x:v>
      </x:c>
      <x:c r="C438" s="50" t="str">
        <x:v>Yes</x:v>
      </x:c>
      <x:c r="D438" s="50" t="str">
        <x:v>Applicant/owner alias matched</x:v>
      </x:c>
      <x:c r="E438" s="108" t="n">
        <x:v>62</x:v>
      </x:c>
      <x:c r="F438" s="50" t="str">
        <x:v>186-496-961-873-343</x:v>
      </x:c>
      <x:c r="G438" s="113" t="n">
        <x:v>44183</x:v>
      </x:c>
      <x:c r="H438" s="108" t="n">
        <x:v>2020</x:v>
      </x:c>
      <x:c r="I438" s="50" t="str">
        <x:v>US</x:v>
      </x:c>
      <x:c r="J438" s="50" t="str">
        <x:v>A1</x:v>
      </x:c>
      <x:c r="K438" s="50" t="str">
        <x:v>US 2024/0083875 A1</x:v>
      </x:c>
      <x:c r="L438" s="50" t="str">
        <x:v>UCB BIOPHARMA SRL</x:v>
      </x:c>
      <x:c r="M438" s="50" t="str">
        <x:v>UCB BIOPHARMA SRL (2021-11-16)</x:v>
      </x:c>
      <x:c r="N438" s="50" t="str">
        <x:v>DIHYDROISOQUINOLINYL DERIVATIVES</x:v>
      </x:c>
      <x:c r="O438" s="108" t="n">
        <x:v>3</x:v>
      </x:c>
      <x:c r="P438" s="108" t="n">
        <x:v>9</x:v>
      </x:c>
      <x:c r="Q438" s="50" t="str">
        <x:v>C07D401/14;;A61P25/00;;C07D401/14</x:v>
      </x:c>
      <x:c r="R438" s="50" t="str">
        <x:v>C07D401/14</x:v>
      </x:c>
      <x:c r="S438" s="50" t="str">
        <x:v>PENDING</x:v>
      </x:c>
      <x:c r="T438" s="50" t="str">
        <x:v>https://lens.org/186-496-961-873-343</x:v>
      </x:c>
      <x:c r="U438" s="50" t="str">
        <x:v>132-220-644-544-179;;152-503-936-663-757;;092-830-796-504-212;;041-242-135-732-671;;094-691-887-281-953;;141-690-425-121-486;;029-759-570-981-805;;066-120-530-505-817;;186-496-961-873-343</x:v>
      </x:c>
    </x:row>
    <x:row r="439">
      <x:c r="A439" s="50" t="str">
        <x:v>UCB SA.csv</x:v>
      </x:c>
      <x:c r="B439" s="50" t="str">
        <x:v>UCB SA</x:v>
      </x:c>
      <x:c r="C439" s="50" t="str">
        <x:v>Yes</x:v>
      </x:c>
      <x:c r="D439" s="50" t="str">
        <x:v>Applicant/owner alias matched</x:v>
      </x:c>
      <x:c r="E439" s="108" t="n">
        <x:v>63</x:v>
      </x:c>
      <x:c r="F439" s="50" t="str">
        <x:v>067-346-624-485-827</x:v>
      </x:c>
      <x:c r="G439" s="113" t="n">
        <x:v>44172</x:v>
      </x:c>
      <x:c r="H439" s="108" t="n">
        <x:v>2020</x:v>
      </x:c>
      <x:c r="I439" s="50" t="str">
        <x:v>US</x:v>
      </x:c>
      <x:c r="J439" s="50" t="str">
        <x:v>A1</x:v>
      </x:c>
      <x:c r="K439" s="50" t="str">
        <x:v>US 2024/0067758 A1</x:v>
      </x:c>
      <x:c r="L439" s="50" t="str">
        <x:v>UCB BIOPHARMA SRL</x:v>
      </x:c>
      <x:c r="M439" s="50" t="str">
        <x:v>UCB BIOPHARMA SRL (2021-10-27)</x:v>
      </x:c>
      <x:c r="N439" s="50" t="str">
        <x:v>MULTI-SPECIFIC ANTIBODIES AND ANTIBODY COMBINATIONS</x:v>
      </x:c>
      <x:c r="O439" s="108" t="n">
        <x:v>0</x:v>
      </x:c>
      <x:c r="P439" s="108" t="n">
        <x:v>17</x:v>
      </x:c>
      <x:c r="Q439" s="50" t="str">
        <x:v>C07K16/244;;C07K2317/24;;C07K2317/30;;C07K2317/31;;C07K2317/34;;C07K2317/55;;C07K2317/76;;C07K16/244;;C07K2317/24;;C07K2317/30;;C07K2317/31;;C07K2317/34;;C07K2317/55;;C07K2317/76;;C07K16/244;;A61K2039/505;;A61P17/00;;C07K2317/31;;C07K2317/55;;C07K2317/76;;C07K16/468;;A61P17/00;;C07K2317/14;;C07K2317/31;;C07K2317/55;;C07K2317/565;;C07K2317/622;;C07K2317/76;;C12N15/63</x:v>
      </x:c>
      <x:c r="R439" s="50" t="str">
        <x:v>C07K16/46;;A61P17/00;;C12N15/63</x:v>
      </x:c>
      <x:c r="S439" s="50" t="str">
        <x:v>PENDING</x:v>
      </x:c>
      <x:c r="T439" s="50" t="str">
        <x:v>https://lens.org/067-346-624-485-827</x:v>
      </x:c>
      <x:c r="U439" s="50" t="str">
        <x:v>147-671-265-235-808;;039-321-799-076-180;;125-859-585-718-899;;125-352-128-806-698;;152-986-872-998-687;;136-924-519-950-742;;005-144-071-878-270;;067-346-624-485-827;;032-125-733-408-397;;073-852-438-904-126;;002-440-551-475-793;;179-722-916-810-027;;111-021-806-143-64X;;141-065-437-966-423;;070-061-091-299-333;;032-928-769-227-597;;008-928-612-708-27X</x:v>
      </x:c>
    </x:row>
    <x:row r="440">
      <x:c r="A440" s="50" t="str">
        <x:v>UCB SA.csv</x:v>
      </x:c>
      <x:c r="B440" s="50" t="str">
        <x:v>UCB SA</x:v>
      </x:c>
      <x:c r="C440" s="50" t="str">
        <x:v>Yes</x:v>
      </x:c>
      <x:c r="D440" s="50" t="str">
        <x:v>Applicant/owner alias matched</x:v>
      </x:c>
      <x:c r="E440" s="108" t="n">
        <x:v>64</x:v>
      </x:c>
      <x:c r="F440" s="50" t="str">
        <x:v>053-376-145-461-712</x:v>
      </x:c>
      <x:c r="G440" s="113" t="n">
        <x:v>41915</x:v>
      </x:c>
      <x:c r="H440" s="108" t="n">
        <x:v>2014</x:v>
      </x:c>
      <x:c r="I440" s="50" t="str">
        <x:v>US</x:v>
      </x:c>
      <x:c r="J440" s="50" t="str">
        <x:v>B2</x:v>
      </x:c>
      <x:c r="K440" s="50" t="str">
        <x:v>US 11912721 B2</x:v>
      </x:c>
      <x:c r="L440" s="50" t="str">
        <x:v>UCB BIOPHARMA SRL;;SANOFI SA</x:v>
      </x:c>
      <x:c r="M440" s="50" t="str">
        <x:v>UCB BIOPHARMA SPRL (2019-06-26);;UCB PHARMA S.A (2018-09-11);;SANOFI (2017-04-19);;UCB BIOPHARMA SRL (SOCIETE A RESPONSABILITE LIMITEE) (2019-12-02);;BOHICKET PHARMA CONSULTING LLC (2017-07-07);;CELLTECH R&amp;D LIMITED (2015-09-29);;UCB S.A (2018-08-10)</x:v>
      </x:c>
      <x:c r="N440" s="50" t="str">
        <x:v>Fused pentacyclic imidazole derivatives</x:v>
      </x:c>
      <x:c r="O440" s="108" t="n">
        <x:v>0</x:v>
      </x:c>
      <x:c r="P440" s="108" t="n">
        <x:v>55</x:v>
      </x:c>
      <x:c r="Q440" s="50" t="str">
        <x:v>C07F9/6561;;C07D471/18;;C07D487/18;;C07D491/08;;A61K31/4184;;A61K31/506;;A61K31/55;;C07D471/18;;C07D487/08;;C07D487/18;;C07D491/18;;C07D493/18;;C07D495/08;;C07D495/18;;C07D513/18;;C07D519/00;;C07F7/1804;;C07D519/00;;A61K31/4184;;A61K31/506;;A61K31/55;;A61P3/00;;A61P9/00;;A61P25/00;;A61P25/04;;A61P25/28;;A61P27/02;;A61P29/00;;A61P35/00;;A61P37/00;;A61P37/02;;A61P37/06;;A61P43/00;;C07D471/18;;C07D487/08;;C07D487/18;;C07D491/08;;C07D491/18;;C07D493/18;;C07D495/08;;C07D495/18;;C07D513/18;;C07F7/1804;;C07D471/18;;C07D487/18;;C07D493/18;;C07D487/18;;A61K31/4184;;A61K31/506;;A61K31/55;;C07D491/18;;C07D493/18;;C07D519/00;;A61K31/4184;;A61K31/506;;A61K31/55;;C07D471/18;;C07D487/08;;C07D487/18;;C07D491/08;;C07D491/18;;C07D493/18;;C07D495/08;;C07D495/18;;C07D513/18;;C07F7/1804</x:v>
      </x:c>
      <x:c r="R440" s="50" t="str">
        <x:v>C07D519/00;;A61K31/4184;;A61K31/506;;A61K31/55;;C07D471/18;;C07D487/08;;C07D487/18;;C07D491/08;;C07D491/18;;C07D493/18;;C07D495/08;;C07D495/18;;C07D513/18;;C07F7/18</x:v>
      </x:c>
      <x:c r="S440" s="50" t="str">
        <x:v>ACTIVE</x:v>
      </x:c>
      <x:c r="T440" s="50" t="str">
        <x:v>https://lens.org/053-376-145-461-712</x:v>
      </x:c>
      <x:c r="U440" s="50" t="str">
        <x:v>199-391-339-132-60X;;153-021-460-456-000;;192-769-704-970-968;;022-633-092-936-277;;166-298-892-343-134;;039-806-911-538-257;;187-606-294-349-898;;002-200-458-823-703;;104-130-230-509-58X;;122-214-481-342-658;;079-768-064-764-988;;083-794-268-380-357;;050-584-897-930-590;;014-384-491-836-121;;057-871-762-488-113;;168-006-437-935-707;;018-249-783-075-495;;027-712-722-807-726;;066-140-937-989-348;;111-260-794-253-304;;140-075-734-867-328;;076-335-537-843-561;;027-984-359-953-057;;071-846-194-628-730;;008-182-126-909-967;;156-085-143-774-525;;047-131-613-748-448;;149-241-951-307-552;;153-442-760-761-096;;197-292-805-708-308;;061-870-566-264-665;;062-624-462-145-840;;040-568-498-211-000;;022-180-132-608-739;;135-132-823-823-826;;113-151-568-980-626;;082-115-642-784-877;;046-630-720-986-951;;049-383-536-431-562;;099-972-925-712-826;;160-261-700-072-214;;092-474-094-699-184;;173-726-079-261-234;;137-183-387-130-806;;039-517-146-896-215;;111-568-600-017-401;;053-376-145-461-712;;021-130-667-630-236;;140-322-751-658-750;;135-099-613-831-164;;197-887-008-305-875;;115-477-012-003-101;;016-454-704-177-38X;;125-827-649-974-407;;017-267-362-590-58X</x:v>
      </x:c>
    </x:row>
    <x:row r="441">
      <x:c r="A441" s="50" t="str">
        <x:v>UCB SA.csv</x:v>
      </x:c>
      <x:c r="B441" s="50" t="str">
        <x:v>UCB SA</x:v>
      </x:c>
      <x:c r="C441" s="50" t="str">
        <x:v>Yes</x:v>
      </x:c>
      <x:c r="D441" s="50" t="str">
        <x:v>Applicant/owner alias matched</x:v>
      </x:c>
      <x:c r="E441" s="108" t="n">
        <x:v>65</x:v>
      </x:c>
      <x:c r="F441" s="50" t="str">
        <x:v>081-447-467-030-270</x:v>
      </x:c>
      <x:c r="G441" s="113" t="n">
        <x:v>44183</x:v>
      </x:c>
      <x:c r="H441" s="108" t="n">
        <x:v>2020</x:v>
      </x:c>
      <x:c r="I441" s="50" t="str">
        <x:v>US</x:v>
      </x:c>
      <x:c r="J441" s="50" t="str">
        <x:v>A1</x:v>
      </x:c>
      <x:c r="K441" s="50" t="str">
        <x:v>US 2024/0059665 A1</x:v>
      </x:c>
      <x:c r="L441" s="50" t="str">
        <x:v>UCB BIOPHARMA SRL</x:v>
      </x:c>
      <x:c r="M441" s="50" t="str">
        <x:v>UCB BIOPHARMA SRL (2021-11-23)</x:v>
      </x:c>
      <x:c r="N441" s="50" t="str">
        <x:v>A Substituted Tetrahydroisoquinoline Derivative As A D1 Positive Allosteric Modulator</x:v>
      </x:c>
      <x:c r="O441" s="108" t="n">
        <x:v>0</x:v>
      </x:c>
      <x:c r="P441" s="108" t="n">
        <x:v>31</x:v>
      </x:c>
      <x:c r="Q441" s="50" t="str">
        <x:v>C07D401/06;;A61P25/00;;C07D401/06;;A61P25/00;;C07D401/06;;A61K31/4725;;A61P25/00;;C07D401/06</x:v>
      </x:c>
      <x:c r="R441" s="50" t="str">
        <x:v>C07D401/06</x:v>
      </x:c>
      <x:c r="S441" s="50" t="str">
        <x:v>ACTIVE</x:v>
      </x:c>
      <x:c r="T441" s="50" t="str">
        <x:v>https://lens.org/081-447-467-030-270</x:v>
      </x:c>
      <x:c r="U441" s="50" t="str">
        <x:v>118-897-181-073-178;;109-484-605-145-808;;103-706-103-230-183;;195-070-991-982-012;;134-394-668-314-311;;014-689-389-402-498;;012-701-670-125-505;;091-578-000-650-743;;063-125-009-327-451;;013-152-883-653-202;;005-260-854-626-019;;100-535-755-084-991;;120-558-981-494-347;;098-875-756-982-436;;095-520-820-381-589;;071-862-464-509-417;;103-455-191-408-004;;081-447-467-030-270;;036-060-073-043-951;;041-703-350-413-509;;053-991-748-448-925;;141-754-783-724-391;;140-951-131-920-326;;059-684-282-552-023;;147-508-384-042-072;;107-715-190-843-243;;146-418-657-432-207;;093-640-667-204-781;;164-680-979-217-493;;123-102-304-895-139;;113-459-576-878-526</x:v>
      </x:c>
    </x:row>
    <x:row r="442">
      <x:c r="A442" s="50" t="str">
        <x:v>UCB SA.csv</x:v>
      </x:c>
      <x:c r="B442" s="50" t="str">
        <x:v>UCB SA</x:v>
      </x:c>
      <x:c r="C442" s="50" t="str">
        <x:v>Yes</x:v>
      </x:c>
      <x:c r="D442" s="50" t="str">
        <x:v>Applicant/owner alias matched</x:v>
      </x:c>
      <x:c r="E442" s="108" t="n">
        <x:v>66</x:v>
      </x:c>
      <x:c r="F442" s="50" t="str">
        <x:v>129-383-529-053-145</x:v>
      </x:c>
      <x:c r="G442" s="113" t="n">
        <x:v>42419</x:v>
      </x:c>
      <x:c r="H442" s="108" t="n">
        <x:v>2016</x:v>
      </x:c>
      <x:c r="I442" s="50" t="str">
        <x:v>US</x:v>
      </x:c>
      <x:c r="J442" s="50" t="str">
        <x:v>B2</x:v>
      </x:c>
      <x:c r="K442" s="50" t="str">
        <x:v>US 11905310 B2</x:v>
      </x:c>
      <x:c r="L442" s="50" t="str">
        <x:v>UCB BIOPHARMA SRL</x:v>
      </x:c>
      <x:c r="M442" s="50" t="str">
        <x:v>UCB BIOPHARMA SRL (2018-08-10)</x:v>
      </x:c>
      <x:c r="N442" s="50" t="str">
        <x:v>Protein purification</x:v>
      </x:c>
      <x:c r="O442" s="108" t="n">
        <x:v>0</x:v>
      </x:c>
      <x:c r="P442" s="108" t="n">
        <x:v>47</x:v>
      </x:c>
      <x:c r="Q442" s="50" t="str">
        <x:v>C07K1/18;;C07K1/16;;C07K1/22;;C07K1/16;;C07K1/165;;C07K1/18;;C07K1/22;;C07K1/16;;C07K1/18;;C07K1/22;;C07K16/065;;C07K1/18;;C07K1/16;;C07K1/165;;C07K1/22</x:v>
      </x:c>
      <x:c r="R442" s="50" t="str">
        <x:v>C07K1/18;;C07K1/16;;C07K1/22</x:v>
      </x:c>
      <x:c r="S442" s="50" t="str">
        <x:v>ACTIVE</x:v>
      </x:c>
      <x:c r="T442" s="50" t="str">
        <x:v>https://lens.org/129-383-529-053-145</x:v>
      </x:c>
      <x:c r="U442" s="50" t="str">
        <x:v>004-404-607-271-058;;133-721-241-451-551;;078-107-274-483-792;;193-892-733-047-478;;142-661-200-446-865;;007-553-561-114-206;;144-181-095-444-47X;;027-226-985-391-722;;046-857-783-930-548;;160-395-144-314-676;;142-742-503-137-28X;;006-982-720-439-622;;145-303-546-439-776;;000-129-939-279-903;;162-191-918-406-901;;143-694-427-385-419;;135-260-852-696-359;;185-300-134-884-491;;177-931-896-175-721;;008-726-818-161-112;;041-936-600-718-426;;044-939-630-290-013;;172-362-573-506-881;;027-762-629-159-58X;;188-684-734-489-270;;157-545-906-155-783;;129-383-529-053-145;;044-146-934-116-866;;100-229-488-407-50X;;052-935-007-083-399;;177-098-035-627-178;;001-014-648-806-984;;152-211-888-854-748;;100-788-096-102-433;;127-438-089-785-707;;157-533-467-291-186;;015-229-195-356-015;;178-460-974-056-129;;088-515-117-367-507;;035-664-963-998-267;;088-574-073-683-689;;088-112-980-357-223;;087-674-246-563-784;;161-881-681-373-516;;001-881-394-959-344;;105-440-181-439-393;;095-563-954-618-668</x:v>
      </x:c>
    </x:row>
    <x:row r="443">
      <x:c r="A443" s="50" t="str">
        <x:v>UCB SA.csv</x:v>
      </x:c>
      <x:c r="B443" s="50" t="str">
        <x:v>UCB SA</x:v>
      </x:c>
      <x:c r="C443" s="50" t="str">
        <x:v>Yes</x:v>
      </x:c>
      <x:c r="D443" s="50" t="str">
        <x:v>Applicant/owner alias matched</x:v>
      </x:c>
      <x:c r="E443" s="108" t="n">
        <x:v>67</x:v>
      </x:c>
      <x:c r="F443" s="50" t="str">
        <x:v>188-242-655-169-588</x:v>
      </x:c>
      <x:c r="G443" s="113" t="n">
        <x:v>44168</x:v>
      </x:c>
      <x:c r="H443" s="108" t="n">
        <x:v>2020</x:v>
      </x:c>
      <x:c r="I443" s="50" t="str">
        <x:v>US</x:v>
      </x:c>
      <x:c r="J443" s="50" t="str">
        <x:v>A1</x:v>
      </x:c>
      <x:c r="K443" s="50" t="str">
        <x:v>US 2024/0043400 A1</x:v>
      </x:c>
      <x:c r="L443" s="50" t="str">
        <x:v>UCB BIOPHARMA SRL</x:v>
      </x:c>
      <x:c r="M443" s="50" t="str">
        <x:v>UCB BIOPHARMA SRL (2021-11-16)</x:v>
      </x:c>
      <x:c r="N443" s="50" t="str">
        <x:v>Octahydroisoquinolinyl Derivatives</x:v>
      </x:c>
      <x:c r="O443" s="108" t="n">
        <x:v>0</x:v>
      </x:c>
      <x:c r="P443" s="108" t="n">
        <x:v>7</x:v>
      </x:c>
      <x:c r="Q443" s="50" t="str">
        <x:v>C07D217/04;;A61P25/16;;A61P25/18;;A61P25/28;;C07D217/16;;C07D401/06;;C07D217/04;;C07D401/10;;C07D471/04</x:v>
      </x:c>
      <x:c r="R443" s="50" t="str">
        <x:v>C07D401/06;;C07D217/04;;C07D401/10;;C07D471/04</x:v>
      </x:c>
      <x:c r="S443" s="50" t="str">
        <x:v>PENDING</x:v>
      </x:c>
      <x:c r="T443" s="50" t="str">
        <x:v>https://lens.org/188-242-655-169-588</x:v>
      </x:c>
      <x:c r="U443" s="50" t="str">
        <x:v>138-889-842-063-934;;181-455-159-575-346;;018-999-712-170-164;;171-506-029-889-739;;129-785-104-737-498;;153-175-621-010-31X;;188-242-655-169-588</x:v>
      </x:c>
    </x:row>
    <x:row r="444">
      <x:c r="A444" s="50" t="str">
        <x:v>UCB SA.csv</x:v>
      </x:c>
      <x:c r="B444" s="50" t="str">
        <x:v>UCB SA</x:v>
      </x:c>
      <x:c r="C444" s="50" t="str">
        <x:v>Yes</x:v>
      </x:c>
      <x:c r="D444" s="50" t="str">
        <x:v>Applicant/owner alias matched</x:v>
      </x:c>
      <x:c r="E444" s="108" t="n">
        <x:v>68</x:v>
      </x:c>
      <x:c r="F444" s="50" t="str">
        <x:v>134-215-543-950-967</x:v>
      </x:c>
      <x:c r="G444" s="113" t="n">
        <x:v>42034</x:v>
      </x:c>
      <x:c r="H444" s="108" t="n">
        <x:v>2015</x:v>
      </x:c>
      <x:c r="I444" s="50" t="str">
        <x:v>US</x:v>
      </x:c>
      <x:c r="J444" s="50" t="str">
        <x:v>B2</x:v>
      </x:c>
      <x:c r="K444" s="50" t="str">
        <x:v>US 11884737 B2</x:v>
      </x:c>
      <x:c r="L444" s="50" t="str">
        <x:v>UCB BIOPHARMA SRL;;BIOGEN MA INC</x:v>
      </x:c>
      <x:c r="M444" s="50" t="str">
        <x:v>UCB BIOPHARMA SRL (2017-07-27);;BIOGEN MA INC (2017-06-15)</x:v>
      </x:c>
      <x:c r="N444" s="50" t="str">
        <x:v>Treatment of autoimmune disorders with CD154 antibodies</x:v>
      </x:c>
      <x:c r="O444" s="108" t="n">
        <x:v>0</x:v>
      </x:c>
      <x:c r="P444" s="108" t="n">
        <x:v>31</x:v>
      </x:c>
      <x:c r="Q444" s="50" t="str">
        <x:v>C07K16/2875;;C07K2317/55;;C07K2317/92;;C07K16/2875;;A61K39/395;;A61P3/10;;A61P13/12;;A61P17/06;;A61P19/02;;A61P21/00;;A61P25/00;;A61P25/28;;A61P29/00;;A61P37/02;;A61P37/06;;C07K2317/55;;C07K2317/92;;C07K16/2875;;A61K2039/505;;C07K2317/55;;C07K2317/92;;A61P19/02;;C07K16/2875;;C07K16/2875;;A61K39/395;;A61K2039/505;;A61K2039/545;;C07K2317/35;;C07K2317/55;;C07K2317/565;;C07K2317/76;;C07K2317/92</x:v>
      </x:c>
      <x:c r="R444" s="50" t="str">
        <x:v>C07K16/02;;A61K39/00;;A61K39/395;;A61P37/06;;C07K16/28</x:v>
      </x:c>
      <x:c r="S444" s="50" t="str">
        <x:v>ACTIVE</x:v>
      </x:c>
      <x:c r="T444" s="50" t="str">
        <x:v>https://lens.org/134-215-543-950-967</x:v>
      </x:c>
      <x:c r="U444" s="50" t="str">
        <x:v>175-537-649-089-414;;035-133-781-010-542;;086-486-083-202-76X;;110-527-617-499-948;;019-617-086-935-878;;145-433-836-442-186;;027-956-604-381-77X;;039-790-450-922-462;;154-887-743-545-621;;111-131-731-814-492;;145-356-008-228-794;;095-148-974-511-798;;089-259-563-367-60X;;003-667-900-100-870;;034-371-272-380-999;;031-093-231-761-633;;134-215-543-950-967;;093-054-110-056-484;;135-538-815-565-193;;183-461-767-486-375;;000-106-319-322-972;;068-950-300-534-028;;193-459-968-711-292;;082-485-356-511-286;;176-376-120-111-556;;139-245-229-563-167;;072-009-595-902-778;;160-184-835-030-170;;181-759-080-588-702;;006-547-827-930-095;;111-263-755-865-15X</x:v>
      </x:c>
    </x:row>
    <x:row r="445">
      <x:c r="A445" s="50" t="str">
        <x:v>UCB SA.csv</x:v>
      </x:c>
      <x:c r="B445" s="50" t="str">
        <x:v>UCB SA</x:v>
      </x:c>
      <x:c r="C445" s="50" t="str">
        <x:v>Yes</x:v>
      </x:c>
      <x:c r="D445" s="50" t="str">
        <x:v>Applicant/owner alias matched</x:v>
      </x:c>
      <x:c r="E445" s="108" t="n">
        <x:v>69</x:v>
      </x:c>
      <x:c r="F445" s="50" t="str">
        <x:v>068-780-044-326-414</x:v>
      </x:c>
      <x:c r="G445" s="113" t="n">
        <x:v>43917</x:v>
      </x:c>
      <x:c r="H445" s="108" t="n">
        <x:v>2020</x:v>
      </x:c>
      <x:c r="I445" s="50" t="str">
        <x:v>US</x:v>
      </x:c>
      <x:c r="J445" s="50" t="str">
        <x:v>A1</x:v>
      </x:c>
      <x:c r="K445" s="50" t="str">
        <x:v>US 2024/0024520 A1</x:v>
      </x:c>
      <x:c r="L445" s="50" t="str">
        <x:v>UCB BIOPHARMA SRL</x:v>
      </x:c>
      <x:c r="M445" s="50" t="str">
        <x:v>UCB BIOPHARMA SRL (2020-02-18)</x:v>
      </x:c>
      <x:c r="N445" s="50" t="str">
        <x:v>AUTONOMOUS KNOB DOMAIN PEPTIDES</x:v>
      </x:c>
      <x:c r="O445" s="108" t="n">
        <x:v>0</x:v>
      </x:c>
      <x:c r="P445" s="108" t="n">
        <x:v>14</x:v>
      </x:c>
      <x:c r="Q445" s="50" t="str">
        <x:v>C07K16/18;;C07K2317/31;;A61K2039/505;;C07K2317/20;;C07K2317/565;;C07K14/765;;C07K2319/31;;C07K2319/30;;C07K2317/64;;C07K16/18;;C07K2319/31;;C07K2317/31;;C07K2317/20;;C07K2317/64;;C07K2319/30;;C07K2317/565;;C07K14/765;;A61K2039/505;;C07K16/18;;C07K2317/31;;C07K2319/00;;A61K51/1096;;C07K16/18;;C07K2317/20;;C07K2317/24;;C12N15/1037</x:v>
      </x:c>
      <x:c r="R445" s="50" t="str">
        <x:v>A61K51/10;;C07K16/18;;C12N15/10</x:v>
      </x:c>
      <x:c r="S445" s="50" t="str">
        <x:v>PENDING</x:v>
      </x:c>
      <x:c r="T445" s="50" t="str">
        <x:v>https://lens.org/068-780-044-326-414</x:v>
      </x:c>
      <x:c r="U445" s="50" t="str">
        <x:v>153-953-355-808-30X;;036-062-108-446-881;;172-750-853-375-315;;121-434-559-145-303;;068-780-044-326-414;;128-366-578-162-064;;084-256-297-929-079;;198-870-768-370-181;;178-925-842-032-675;;038-549-012-922-078;;035-857-656-059-842;;090-622-999-227-308;;139-440-790-895-654;;083-032-389-333-417</x:v>
      </x:c>
    </x:row>
    <x:row r="446">
      <x:c r="A446" s="50" t="str">
        <x:v>UCB SA.csv</x:v>
      </x:c>
      <x:c r="B446" s="50" t="str">
        <x:v>UCB SA</x:v>
      </x:c>
      <x:c r="C446" s="50" t="str">
        <x:v>Yes</x:v>
      </x:c>
      <x:c r="D446" s="50" t="str">
        <x:v>Applicant/owner alias matched</x:v>
      </x:c>
      <x:c r="E446" s="108" t="n">
        <x:v>70</x:v>
      </x:c>
      <x:c r="F446" s="50" t="str">
        <x:v>085-143-424-244-95X</x:v>
      </x:c>
      <x:c r="G446" s="113" t="n">
        <x:v>44166</x:v>
      </x:c>
      <x:c r="H446" s="108" t="n">
        <x:v>2020</x:v>
      </x:c>
      <x:c r="I446" s="50" t="str">
        <x:v>US</x:v>
      </x:c>
      <x:c r="J446" s="50" t="str">
        <x:v>A1</x:v>
      </x:c>
      <x:c r="K446" s="50" t="str">
        <x:v>US 2024/0000719 A1</x:v>
      </x:c>
      <x:c r="L446" s="50" t="str">
        <x:v>UCB BIOPHARMA SRL</x:v>
      </x:c>
      <x:c r="M446" s="50" t="str">
        <x:v>UCB PHARMA SA (2021-11-16);;UNIVERSITE LIBRE DE BRUXELLES (2021-11-16);;UCB BIOPHARMA SRL (2021-11-16)</x:v>
      </x:c>
      <x:c r="N446" s="50" t="str">
        <x:v>FORMULATIONS</x:v>
      </x:c>
      <x:c r="O446" s="108" t="n">
        <x:v>0</x:v>
      </x:c>
      <x:c r="P446" s="108" t="n">
        <x:v>12</x:v>
      </x:c>
      <x:c r="Q446" s="50" t="str">
        <x:v>A61K9/70;;A61K9/146;;A61K9/19;;A61K47/10;;A61K47/26;;A61K47/34;;A61K9/70;;A61K9/146;;A61K9/19;;A61K47/10;;A61K47/26;;A61K47/34;;A61K9/70;;A61K9/0024;;A61K47/10;;A61K47/34;;A61K2039/505;;A61K9/70;;A61K9/0024;;A61K9/146;;A61K9/19;;A61K47/10;;A61K47/183;;A61K47/26;;A61K47/34;;B33Y10/00;;B33Y70/00</x:v>
      </x:c>
      <x:c r="R446" s="50" t="str">
        <x:v>A61K9/70;;A61K9/00;;A61K9/14;;A61K9/19;;A61K47/10;;A61K47/18;;A61K47/26;;A61K47/34</x:v>
      </x:c>
      <x:c r="S446" s="50" t="str">
        <x:v>PENDING</x:v>
      </x:c>
      <x:c r="T446" s="50" t="str">
        <x:v>https://lens.org/085-143-424-244-95X</x:v>
      </x:c>
      <x:c r="U446" s="50" t="str">
        <x:v>088-539-170-153-440;;034-676-376-340-163;;085-143-424-244-95X;;073-399-133-278-088;;056-728-707-244-935;;082-081-887-062-167;;030-346-298-337-729;;072-345-215-471-666;;079-331-608-796-67X;;088-153-216-134-199;;050-952-101-318-723;;198-782-192-848-903</x:v>
      </x:c>
    </x:row>
    <x:row r="447">
      <x:c r="A447" s="50" t="str">
        <x:v>UCB SA.csv</x:v>
      </x:c>
      <x:c r="B447" s="50" t="str">
        <x:v>UCB SA</x:v>
      </x:c>
      <x:c r="C447" s="50" t="str">
        <x:v>Yes</x:v>
      </x:c>
      <x:c r="D447" s="50" t="str">
        <x:v>Applicant/owner alias matched</x:v>
      </x:c>
      <x:c r="E447" s="108" t="n">
        <x:v>71</x:v>
      </x:c>
      <x:c r="F447" s="50" t="str">
        <x:v>158-063-587-806-036</x:v>
      </x:c>
      <x:c r="G447" s="113" t="n">
        <x:v>44183</x:v>
      </x:c>
      <x:c r="H447" s="108" t="n">
        <x:v>2020</x:v>
      </x:c>
      <x:c r="I447" s="50" t="str">
        <x:v>US</x:v>
      </x:c>
      <x:c r="J447" s="50" t="str">
        <x:v>A1</x:v>
      </x:c>
      <x:c r="K447" s="50" t="str">
        <x:v>US 2024/0000769 A1</x:v>
      </x:c>
      <x:c r="L447" s="50" t="str">
        <x:v>UCB BIOPHARMA SRL</x:v>
      </x:c>
      <x:c r="M447" s="50" t="str">
        <x:v>UCB PHARMA SA (2021-11-23);;UCB BIOPHARMA SRL (2021-11-23)</x:v>
      </x:c>
      <x:c r="N447" s="50" t="str">
        <x:v>AMORPHOUS SOLID DISPERSIONS</x:v>
      </x:c>
      <x:c r="O447" s="108" t="n">
        <x:v>0</x:v>
      </x:c>
      <x:c r="P447" s="108" t="n">
        <x:v>17</x:v>
      </x:c>
      <x:c r="Q447" s="50" t="str">
        <x:v>A61K31/4725;;A61P25/02;;A61P25/14;;A61P25/16;;A61P25/18;;A61K9/146;;A61K9/1635;;A61K9/1647;;A61K47/32;;C07D401/06;;A61P25/02;;A61K47/32;;A61P25/14;;A61P25/16;;A61K9/1635;;A61K31/4725;;C07D401/06;;A61K9/1647;;A61K9/146;;A61P25/18;;A61K9/146;;A61K9/1652;;A61K9/1635;;A61K9/1682;;A61K31/4725;;A61P25/00;;A61K9/1682;;A61K9/2004;;A61K9/28;;A61K31/4725</x:v>
      </x:c>
      <x:c r="R447" s="50" t="str">
        <x:v>A61K31/4725;;A61K9/16;;A61K9/20;;A61K9/28</x:v>
      </x:c>
      <x:c r="S447" s="50" t="str">
        <x:v>PENDING</x:v>
      </x:c>
      <x:c r="T447" s="50" t="str">
        <x:v>https://lens.org/158-063-587-806-036</x:v>
      </x:c>
      <x:c r="U447" s="50" t="str">
        <x:v>156-881-412-243-835;;052-563-161-878-830;;069-032-206-512-555;;023-947-860-925-692;;158-063-587-806-036;;087-122-478-761-362;;195-983-989-631-957;;018-931-944-811-169;;099-053-191-550-890;;088-202-311-514-032;;053-869-269-239-019;;189-885-642-112-027;;002-545-326-370-443;;160-440-942-391-414;;020-044-674-793-570;;063-987-367-411-10X;;043-127-920-285-861</x:v>
      </x:c>
    </x:row>
    <x:row r="448">
      <x:c r="A448" s="50" t="str">
        <x:v>UCB SA.csv</x:v>
      </x:c>
      <x:c r="B448" s="50" t="str">
        <x:v>UCB SA</x:v>
      </x:c>
      <x:c r="C448" s="50" t="str">
        <x:v>Yes</x:v>
      </x:c>
      <x:c r="D448" s="50" t="str">
        <x:v>Applicant/owner alias matched</x:v>
      </x:c>
      <x:c r="E448" s="108" t="n">
        <x:v>72</x:v>
      </x:c>
      <x:c r="F448" s="50" t="str">
        <x:v>097-241-252-429-53X</x:v>
      </x:c>
      <x:c r="G448" s="113" t="n">
        <x:v>43070</x:v>
      </x:c>
      <x:c r="H448" s="108" t="n">
        <x:v>2017</x:v>
      </x:c>
      <x:c r="I448" s="50" t="str">
        <x:v>US</x:v>
      </x:c>
      <x:c r="J448" s="50" t="str">
        <x:v>B2</x:v>
      </x:c>
      <x:c r="K448" s="50" t="str">
        <x:v>US 11859203 B2</x:v>
      </x:c>
      <x:c r="L448" s="50" t="str">
        <x:v>UCB BIOPHARMA SRL</x:v>
      </x:c>
      <x:c r="M448" s="50" t="str">
        <x:v>UCB PHARMA S.A (2018-11-22);;UCB BIOPHARMA SRL (2018-11-22)</x:v>
      </x:c>
      <x:c r="N448" s="50" t="str">
        <x:v>Cell culture methods</x:v>
      </x:c>
      <x:c r="O448" s="108" t="n">
        <x:v>0</x:v>
      </x:c>
      <x:c r="P448" s="108" t="n">
        <x:v>20</x:v>
      </x:c>
      <x:c r="Q448" s="50" t="str">
        <x:v>C12N5/0018;;C12N2500/32;;C12N5/0018;;C12N2500/32;;C12N5/0018;;C07K16/00;;C07K2317/565;;C12N15/85;;C12N2500/32;;C12N5/0018;;C07K16/461;;C07K2317/14;;C07K2317/24;;C07K2317/515;;C12N2500/32</x:v>
      </x:c>
      <x:c r="R448" s="50" t="str">
        <x:v>C12N5/00;;C07K16/46</x:v>
      </x:c>
      <x:c r="S448" s="50" t="str">
        <x:v>ACTIVE</x:v>
      </x:c>
      <x:c r="T448" s="50" t="str">
        <x:v>https://lens.org/097-241-252-429-53X</x:v>
      </x:c>
      <x:c r="U448" s="50" t="str">
        <x:v>047-507-417-867-901;;075-815-952-489-228;;041-647-228-140-259;;012-814-490-177-077;;085-804-746-586-536;;105-156-682-140-404;;054-755-377-098-461;;188-117-314-588-554;;048-903-053-230-109;;042-468-272-928-011;;043-926-229-199-732;;156-097-697-972-177;;187-426-463-243-771;;136-936-354-676-674;;189-436-176-595-733;;066-616-498-999-35X;;097-241-252-429-53X;;040-717-967-110-613;;105-927-123-710-928;;066-690-233-231-869</x:v>
      </x:c>
    </x:row>
    <x:row r="449">
      <x:c r="A449" s="50" t="str">
        <x:v>UCB SA.csv</x:v>
      </x:c>
      <x:c r="B449" s="50" t="str">
        <x:v>UCB SA</x:v>
      </x:c>
      <x:c r="C449" s="50" t="str">
        <x:v>Yes</x:v>
      </x:c>
      <x:c r="D449" s="50" t="str">
        <x:v>Applicant/owner alias matched</x:v>
      </x:c>
      <x:c r="E449" s="108" t="n">
        <x:v>73</x:v>
      </x:c>
      <x:c r="F449" s="50" t="str">
        <x:v>042-529-332-258-766</x:v>
      </x:c>
      <x:c r="G449" s="113" t="n">
        <x:v>44172</x:v>
      </x:c>
      <x:c r="H449" s="108" t="n">
        <x:v>2020</x:v>
      </x:c>
      <x:c r="I449" s="50" t="str">
        <x:v>US</x:v>
      </x:c>
      <x:c r="J449" s="50" t="str">
        <x:v>A1</x:v>
      </x:c>
      <x:c r="K449" s="50" t="str">
        <x:v>US 2023/0416357 A1</x:v>
      </x:c>
      <x:c r="L449" s="50" t="str">
        <x:v>UCB BIOPHARMA SRL</x:v>
      </x:c>
      <x:c r="M449" s="50" t="str">
        <x:v>UCB BIOPHARMA SRL (2021-10-27)</x:v>
      </x:c>
      <x:c r="N449" s="50" t="str">
        <x:v>ANTIBODIES AGAINST INTERLEUKIN-22</x:v>
      </x:c>
      <x:c r="O449" s="108" t="n">
        <x:v>0</x:v>
      </x:c>
      <x:c r="P449" s="108" t="n">
        <x:v>15</x:v>
      </x:c>
      <x:c r="Q449" s="50" t="str">
        <x:v>C07K16/244;;C07K2317/76;;C07K2317/34;;C07K2317/92;;C07K16/244;;C07K2317/76;;C07K2317/34;;C07K16/244;;A61P17/00;;C07K2317/34;;C07K2317/76;;A61K2039/505;;C07K16/244;;C07K2317/24;;C07K2317/33;;C07K2317/34;;C07K2317/55;;C07K2317/76;;C07K2317/92</x:v>
      </x:c>
      <x:c r="R449" s="50" t="str">
        <x:v>C07K16/24</x:v>
      </x:c>
      <x:c r="S449" s="50" t="str">
        <x:v>ACTIVE</x:v>
      </x:c>
      <x:c r="T449" s="50" t="str">
        <x:v>https://lens.org/042-529-332-258-766</x:v>
      </x:c>
      <x:c r="U449" s="50" t="str">
        <x:v>104-738-516-774-675;;110-902-758-174-954;;046-862-684-970-903;;034-626-559-542-66X;;139-933-065-182-841;;066-212-838-228-105;;006-327-671-820-740;;145-062-093-353-819;;125-450-384-035-940;;192-260-165-914-307;;065-751-283-283-050;;042-529-332-258-766;;006-446-891-101-328;;174-399-707-631-381;;191-462-332-598-006</x:v>
      </x:c>
    </x:row>
    <x:row r="450">
      <x:c r="A450" s="50" t="str">
        <x:v>UCB SA.csv</x:v>
      </x:c>
      <x:c r="B450" s="50" t="str">
        <x:v>UCB SA</x:v>
      </x:c>
      <x:c r="C450" s="50" t="str">
        <x:v>Yes</x:v>
      </x:c>
      <x:c r="D450" s="50" t="str">
        <x:v>Applicant/owner alias matched</x:v>
      </x:c>
      <x:c r="E450" s="108" t="n">
        <x:v>74</x:v>
      </x:c>
      <x:c r="F450" s="50" t="str">
        <x:v>173-922-279-795-79X</x:v>
      </x:c>
      <x:c r="G450" s="113" t="n">
        <x:v>41985</x:v>
      </x:c>
      <x:c r="H450" s="108" t="n">
        <x:v>2014</x:v>
      </x:c>
      <x:c r="I450" s="50" t="str">
        <x:v>US</x:v>
      </x:c>
      <x:c r="J450" s="50" t="str">
        <x:v>B2</x:v>
      </x:c>
      <x:c r="K450" s="50" t="str">
        <x:v>US 11851483 B2</x:v>
      </x:c>
      <x:c r="L450" s="50" t="str">
        <x:v>AMGEN INC;;UCB PHARMA SA</x:v>
      </x:c>
      <x:c r="M450" s="50" t="str">
        <x:v>UCB PHARMA S.A (2017-08-24);;AMGEN INC (2015-12-10)</x:v>
      </x:c>
      <x:c r="N450" s="50" t="str">
        <x:v>Anti-sclerostin antibodies and their use to treat bone disorders as part of a regimen</x:v>
      </x:c>
      <x:c r="O450" s="108" t="n">
        <x:v>0</x:v>
      </x:c>
      <x:c r="P450" s="108" t="n">
        <x:v>6</x:v>
      </x:c>
      <x:c r="Q450" s="50" t="str">
        <x:v>C07K16/22;;A61K2039/505;;A61K2039/54;;A61K2039/545;;A61P19/08;;A61P19/10;;C07K2317/76;;C07K2317/90;;C07K2317/94;;C07K16/22;;A61K39/3955;;A61K45/06;;A61K2039/505;;A61K2039/54;;A61K2039/545;;A61P19/08;;A61P19/10;;C07K2317/76;;C07K2317/90;;C07K2317/94</x:v>
      </x:c>
      <x:c r="R450" s="50" t="str">
        <x:v>A61K39/395;;A61K39/00;;A61K45/06;;A61P19/08;;A61P19/10;;C07K16/22</x:v>
      </x:c>
      <x:c r="S450" s="50" t="str">
        <x:v>ACTIVE</x:v>
      </x:c>
      <x:c r="T450" s="50" t="str">
        <x:v>https://lens.org/173-922-279-795-79X</x:v>
      </x:c>
      <x:c r="U450" s="50" t="str">
        <x:v>039-051-516-954-389;;156-792-322-191-467;;113-250-022-032-230;;173-922-279-795-79X;;022-848-872-735-896;;088-916-818-210-761</x:v>
      </x:c>
    </x:row>
    <x:row r="451">
      <x:c r="A451" s="50" t="str">
        <x:v>UCB SA.csv</x:v>
      </x:c>
      <x:c r="B451" s="50" t="str">
        <x:v>UCB SA</x:v>
      </x:c>
      <x:c r="C451" s="50" t="str">
        <x:v>Yes</x:v>
      </x:c>
      <x:c r="D451" s="50" t="str">
        <x:v>Applicant/owner alias matched</x:v>
      </x:c>
      <x:c r="E451" s="108" t="n">
        <x:v>75</x:v>
      </x:c>
      <x:c r="F451" s="50" t="str">
        <x:v>190-306-100-940-166</x:v>
      </x:c>
      <x:c r="G451" s="113" t="n">
        <x:v>44137</x:v>
      </x:c>
      <x:c r="H451" s="108" t="n">
        <x:v>2020</x:v>
      </x:c>
      <x:c r="I451" s="50" t="str">
        <x:v>US</x:v>
      </x:c>
      <x:c r="J451" s="50" t="str">
        <x:v>A1</x:v>
      </x:c>
      <x:c r="K451" s="50" t="str">
        <x:v>US 2023/0406924 A1</x:v>
      </x:c>
      <x:c r="L451" s="50" t="str">
        <x:v>UCB BIOPHARMA SRL</x:v>
      </x:c>
      <x:c r="M451" s="50" t="str">
        <x:v>UCB BIOPHARMA SRL (2020-12-30)</x:v>
      </x:c>
      <x:c r="N451" s="50" t="str">
        <x:v>USE OF ANTI-TREM1 NEUTRALIZING ANTIBODIES FOR THE TREATMENT OF MOTOR NEURON NEURODEGENERATIVE DISORDERS</x:v>
      </x:c>
      <x:c r="O451" s="108" t="n">
        <x:v>0</x:v>
      </x:c>
      <x:c r="P451" s="108" t="n">
        <x:v>8</x:v>
      </x:c>
      <x:c r="Q451" s="50" t="str">
        <x:v>C07K16/2803;;A61K2039/505;;A61P21/00;;A61P25/00;;C07K2317/76;;C07K2317/92;;C07K16/2803;;A61P25/28;;C07K2317/92</x:v>
      </x:c>
      <x:c r="R451" s="50" t="str">
        <x:v>C07K16/28;;A61P25/28</x:v>
      </x:c>
      <x:c r="S451" s="50" t="str">
        <x:v>PENDING</x:v>
      </x:c>
      <x:c r="T451" s="50" t="str">
        <x:v>https://lens.org/190-306-100-940-166</x:v>
      </x:c>
      <x:c r="U451" s="50" t="str">
        <x:v>057-059-762-131-205;;104-687-122-447-703;;050-584-113-242-969;;190-306-100-940-166;;014-501-124-284-513;;145-696-862-556-552;;191-558-299-748-901;;141-047-505-886-574</x:v>
      </x:c>
    </x:row>
    <x:row r="452">
      <x:c r="A452" s="50" t="str">
        <x:v>UCB SA.csv</x:v>
      </x:c>
      <x:c r="B452" s="50" t="str">
        <x:v>UCB SA</x:v>
      </x:c>
      <x:c r="C452" s="50" t="str">
        <x:v>Yes</x:v>
      </x:c>
      <x:c r="D452" s="50" t="str">
        <x:v>Applicant/owner alias matched</x:v>
      </x:c>
      <x:c r="E452" s="108" t="n">
        <x:v>76</x:v>
      </x:c>
      <x:c r="F452" s="50" t="str">
        <x:v>171-070-750-594-456</x:v>
      </x:c>
      <x:c r="G452" s="113" t="n">
        <x:v>44144</x:v>
      </x:c>
      <x:c r="H452" s="108" t="n">
        <x:v>2020</x:v>
      </x:c>
      <x:c r="I452" s="50" t="str">
        <x:v>US</x:v>
      </x:c>
      <x:c r="J452" s="50" t="str">
        <x:v>A1</x:v>
      </x:c>
      <x:c r="K452" s="50" t="str">
        <x:v>US 2023/0399328 A1</x:v>
      </x:c>
      <x:c r="L452" s="50" t="str">
        <x:v>UCB BIOPHARMA SRL</x:v>
      </x:c>
      <x:c r="M452" s="50" t="str">
        <x:v>UCB BIOPHARMA SRL (SOCIETE A RESPONSABILITE LIMITEE) (2021-09-30);;CELLTECH R&amp;D LIMITED (2021-09-30)</x:v>
      </x:c>
      <x:c r="N452" s="50" t="str">
        <x:v>DICYCLOPROPYLMETHYL DERIVATIVES AS IL-17 MODULATORS</x:v>
      </x:c>
      <x:c r="O452" s="108" t="n">
        <x:v>0</x:v>
      </x:c>
      <x:c r="P452" s="108" t="n">
        <x:v>7</x:v>
      </x:c>
      <x:c r="Q452" s="50" t="str">
        <x:v>A61P29/00;;A61P37/00;;C07D471/04;;C07D471/04</x:v>
      </x:c>
      <x:c r="R452" s="50" t="str">
        <x:v>C07D471/04</x:v>
      </x:c>
      <x:c r="S452" s="50" t="str">
        <x:v>ACTIVE</x:v>
      </x:c>
      <x:c r="T452" s="50" t="str">
        <x:v>https://lens.org/171-070-750-594-456</x:v>
      </x:c>
      <x:c r="U452" s="50" t="str">
        <x:v>028-247-989-155-320;;104-293-823-005-690;;102-793-913-435-182;;067-010-756-048-910;;171-070-750-594-456;;144-960-105-345-25X;;171-877-377-583-093</x:v>
      </x:c>
    </x:row>
    <x:row r="453">
      <x:c r="A453" s="50" t="str">
        <x:v>UCB SA.csv</x:v>
      </x:c>
      <x:c r="B453" s="50" t="str">
        <x:v>UCB SA</x:v>
      </x:c>
      <x:c r="C453" s="50" t="str">
        <x:v>Yes</x:v>
      </x:c>
      <x:c r="D453" s="50" t="str">
        <x:v>Applicant/owner alias matched</x:v>
      </x:c>
      <x:c r="E453" s="108" t="n">
        <x:v>77</x:v>
      </x:c>
      <x:c r="F453" s="50" t="str">
        <x:v>066-386-661-053-265</x:v>
      </x:c>
      <x:c r="G453" s="113" t="n">
        <x:v>42116</x:v>
      </x:c>
      <x:c r="H453" s="108" t="n">
        <x:v>2015</x:v>
      </x:c>
      <x:c r="I453" s="50" t="str">
        <x:v>US</x:v>
      </x:c>
      <x:c r="J453" s="50" t="str">
        <x:v>B2</x:v>
      </x:c>
      <x:c r="K453" s="50" t="str">
        <x:v>US 11834514 B2</x:v>
      </x:c>
      <x:c r="L453" s="50" t="str">
        <x:v>UCB BIOPHARMA SRL</x:v>
      </x:c>
      <x:c r="M453" s="50" t="str">
        <x:v>UCB BIOPHARMA SRL (2017-11-01)</x:v>
      </x:c>
      <x:c r="N453" s="50" t="str">
        <x:v>Method for increasing the percentage of monomeric antibody Fab-dsFv multimeric species</x:v>
      </x:c>
      <x:c r="O453" s="108" t="n">
        <x:v>0</x:v>
      </x:c>
      <x:c r="P453" s="108" t="n">
        <x:v>21</x:v>
      </x:c>
      <x:c r="Q453" s="50" t="str">
        <x:v>C07K16/2878;;C07K16/18;;C07K16/468;;C07K2317/14;;C07K2317/31;;C07K2317/55;;C07K2317/624;;C07K2317/66;;C07K16/468;;C07K16/18;;C07K16/2878;;C07K2317/14;;C07K2317/31;;C07K2317/55;;C07K2317/624;;C07K2317/66;;C07K16/18;;C07K16/2878;;C07K16/468;;C07K2317/14;;C07K2317/31;;C07K2317/55;;C07K2317/624;;C07K2317/66;;C07K16/468;;C07K16/18;;C07K16/2878;;C07K2317/14;;C07K2317/31;;C07K2317/52;;C07K2317/55;;C07K2317/565;;C07K2317/624;;C07K2317/66</x:v>
      </x:c>
      <x:c r="R453" s="50" t="str">
        <x:v>C07K16/46;;C07K16/18;;C07K16/28</x:v>
      </x:c>
      <x:c r="S453" s="50" t="str">
        <x:v>ACTIVE</x:v>
      </x:c>
      <x:c r="T453" s="50" t="str">
        <x:v>https://lens.org/066-386-661-053-265</x:v>
      </x:c>
      <x:c r="U453" s="50" t="str">
        <x:v>034-530-043-389-725;;151-351-855-142-46X;;177-128-762-035-093;;113-962-303-199-868;;151-252-704-192-474;;199-802-842-140-053;;195-068-368-900-342;;021-869-154-282-518;;023-401-191-176-801;;066-386-661-053-265;;016-834-570-731-289;;135-766-930-624-093;;070-361-896-541-435;;160-548-813-462-604;;016-481-521-991-155;;144-067-973-623-211;;194-221-626-829-553;;172-134-468-245-005;;089-757-876-071-588;;159-379-016-881-726;;184-837-825-434-231</x:v>
      </x:c>
    </x:row>
    <x:row r="454">
      <x:c r="A454" s="50" t="str">
        <x:v>UCB SA.csv</x:v>
      </x:c>
      <x:c r="B454" s="50" t="str">
        <x:v>UCB SA</x:v>
      </x:c>
      <x:c r="C454" s="50" t="str">
        <x:v>Yes</x:v>
      </x:c>
      <x:c r="D454" s="50" t="str">
        <x:v>Applicant/owner alias matched</x:v>
      </x:c>
      <x:c r="E454" s="108" t="n">
        <x:v>78</x:v>
      </x:c>
      <x:c r="F454" s="50" t="str">
        <x:v>032-095-452-832-509</x:v>
      </x:c>
      <x:c r="G454" s="113" t="n">
        <x:v>44119</x:v>
      </x:c>
      <x:c r="H454" s="108" t="n">
        <x:v>2020</x:v>
      </x:c>
      <x:c r="I454" s="50" t="str">
        <x:v>US</x:v>
      </x:c>
      <x:c r="J454" s="50" t="str">
        <x:v>A1</x:v>
      </x:c>
      <x:c r="K454" s="50" t="str">
        <x:v>US 2023/0374148 A1</x:v>
      </x:c>
      <x:c r="L454" s="50" t="str">
        <x:v>UCB BIOPHARMA SRL</x:v>
      </x:c>
      <x:c r="M454" s="50" t="str">
        <x:v>UCB BIOPHARMA SRL (2021-10-04)</x:v>
      </x:c>
      <x:c r="N454" s="50" t="str">
        <x:v>BINDING MOLECULES THAT MULTIMERISE CD45</x:v>
      </x:c>
      <x:c r="O454" s="108" t="n">
        <x:v>0</x:v>
      </x:c>
      <x:c r="P454" s="108" t="n">
        <x:v>11</x:v>
      </x:c>
      <x:c r="Q454" s="50" t="str">
        <x:v>C07K16/289;;A61P35/00;;A61P37/06;;C07K16/18;;C07K2317/24;;C07K2317/30;;C07K2317/31;;C07K2317/35;;C07K2317/55;;C07K2317/624;;C07K2317/626;;C07K2317/73;;C07K2319/00;;C07K16/289;;A61P35/00;;A61P37/06;;C07K16/18;;C07K2317/24;;C07K2317/30;;C07K2317/31;;C07K2317/35;;C07K2317/55;;C07K2317/624;;C07K2317/626;;C07K2317/73;;C07K2319/00;;C07K16/289;;A61K2039/505;;A61P35/02;;A61P37/06;;C07K2317/24;;C07K2317/30;;C07K2317/31;;C07K2317/35;;C07K2317/55;;C07K2317/624;;C07K2317/626;;C07K2317/73;;C07K16/289;;A61P35/00;;A61P35/02;;C07K16/18;;C07K2317/24;;C07K2317/31;;C07K2317/35;;C07K2317/52;;C07K2317/55;;C07K2317/72;;C07K2317/73;;C07K2317/92</x:v>
      </x:c>
      <x:c r="R454" s="50" t="str">
        <x:v>C07K16/28;;A61P35/00;;A61P35/02;;C07K16/18</x:v>
      </x:c>
      <x:c r="S454" s="50" t="str">
        <x:v>PENDING</x:v>
      </x:c>
      <x:c r="T454" s="50" t="str">
        <x:v>https://lens.org/032-095-452-832-509</x:v>
      </x:c>
      <x:c r="U454" s="50" t="str">
        <x:v>158-976-825-320-098;;072-033-203-480-933;;057-436-116-415-837;;073-266-844-624-136;;150-768-116-411-651;;032-095-452-832-509;;038-594-706-707-076;;072-553-703-236-143;;122-170-001-767-218;;097-476-521-230-614;;069-294-477-849-117</x:v>
      </x:c>
    </x:row>
    <x:row r="455">
      <x:c r="A455" s="50" t="str">
        <x:v>UCB SA.csv</x:v>
      </x:c>
      <x:c r="B455" s="50" t="str">
        <x:v>UCB SA</x:v>
      </x:c>
      <x:c r="C455" s="50" t="str">
        <x:v>Yes</x:v>
      </x:c>
      <x:c r="D455" s="50" t="str">
        <x:v>Applicant/owner alias matched</x:v>
      </x:c>
      <x:c r="E455" s="108" t="n">
        <x:v>79</x:v>
      </x:c>
      <x:c r="F455" s="50" t="str">
        <x:v>064-467-068-800-313</x:v>
      </x:c>
      <x:c r="G455" s="113" t="n">
        <x:v>44113</x:v>
      </x:c>
      <x:c r="H455" s="108" t="n">
        <x:v>2020</x:v>
      </x:c>
      <x:c r="I455" s="50" t="str">
        <x:v>US</x:v>
      </x:c>
      <x:c r="J455" s="50" t="str">
        <x:v>A1</x:v>
      </x:c>
      <x:c r="K455" s="50" t="str">
        <x:v>US 2023/0365652 A1</x:v>
      </x:c>
      <x:c r="L455" s="50" t="str">
        <x:v>UCB BIOPHARMA SRL</x:v>
      </x:c>
      <x:c r="M455" s="50" t="str">
        <x:v>ELEMENT GENOMICS INC (2021-06-03);;UCB BIOSCIENCES INC (2022-01-01);;UCB BIOPHARMA SRL (2021-06-03)</x:v>
      </x:c>
      <x:c r="N455" s="50" t="str">
        <x:v>Nucleic Acid Constructs, Viral Vectors and Viral Particles</x:v>
      </x:c>
      <x:c r="O455" s="108" t="n">
        <x:v>0</x:v>
      </x:c>
      <x:c r="P455" s="108" t="n">
        <x:v>21</x:v>
      </x:c>
      <x:c r="Q455" s="50" t="str">
        <x:v>C12N15/86;;C07K14/47;;C12N2750/14143;;A01K2227/105;;A01K2267/0356;;A01K2217/075;;A61K48/005;;A01K2217/077;;C07K14/47;;A01K2267/0356;;A01K2227/105;;A61K48/005;;A01K2217/077;;A01K2217/075;;C12N2750/14143;;C12N15/86;;C07K14/47;;C12N15/86;;A61K48/005;;A61P25/08;;A61P25/18;;C12N2750/14143;;A61P43/00;;C07K14/70571;;C12N15/86;;C12N2750/14143</x:v>
      </x:c>
      <x:c r="R455" s="50" t="str">
        <x:v>C07K14/705;;A61P43/00;;C12N15/86</x:v>
      </x:c>
      <x:c r="S455" s="50" t="str">
        <x:v>PENDING</x:v>
      </x:c>
      <x:c r="T455" s="50" t="str">
        <x:v>https://lens.org/064-467-068-800-313</x:v>
      </x:c>
      <x:c r="U455" s="50" t="str">
        <x:v>116-146-870-043-708;;064-467-068-800-313;;084-872-927-009-891;;086-595-977-968-134;;034-834-789-906-795;;042-616-292-342-693;;109-150-057-940-869;;042-984-514-830-772;;086-667-116-125-32X;;184-193-771-048-261;;073-942-039-117-888;;047-270-265-358-40X;;126-091-197-062-673;;162-642-254-275-864;;154-326-377-080-915;;091-842-379-038-777;;024-406-216-748-167;;034-814-650-658-16X;;108-809-000-812-571;;052-294-081-220-139;;019-296-053-032-82X</x:v>
      </x:c>
    </x:row>
    <x:row r="456">
      <x:c r="A456" s="50" t="str">
        <x:v>UCB SA.csv</x:v>
      </x:c>
      <x:c r="B456" s="50" t="str">
        <x:v>UCB SA</x:v>
      </x:c>
      <x:c r="C456" s="50" t="str">
        <x:v>Yes</x:v>
      </x:c>
      <x:c r="D456" s="50" t="str">
        <x:v>Applicant/owner alias matched</x:v>
      </x:c>
      <x:c r="E456" s="108" t="n">
        <x:v>80</x:v>
      </x:c>
      <x:c r="F456" s="50" t="str">
        <x:v>158-793-922-611-821</x:v>
      </x:c>
      <x:c r="G456" s="113" t="n">
        <x:v>42439</x:v>
      </x:c>
      <x:c r="H456" s="108" t="n">
        <x:v>2016</x:v>
      </x:c>
      <x:c r="I456" s="50" t="str">
        <x:v>US</x:v>
      </x:c>
      <x:c r="J456" s="50" t="str">
        <x:v>A1</x:v>
      </x:c>
      <x:c r="K456" s="50" t="str">
        <x:v>US 2023/0355758 A1</x:v>
      </x:c>
      <x:c r="L456" s="50" t="str">
        <x:v>UCB BIOPHARMA SRL</x:v>
      </x:c>
      <x:c r="M456" s="50" t="str">
        <x:v>UCB BIOPHARMA SRL (2023-02-03)</x:v>
      </x:c>
      <x:c r="N456" s="50" t="str">
        <x:v>Pharmaceutical Formulations</x:v>
      </x:c>
      <x:c r="O456" s="108" t="n">
        <x:v>0</x:v>
      </x:c>
      <x:c r="P456" s="108" t="n">
        <x:v>26</x:v>
      </x:c>
      <x:c r="Q456" s="50" t="str">
        <x:v>A61K39/39591;;A61K9/0019;;A61K9/08;;A61K47/20;;A61K47/40;;A61K2039/54;;A61P19/08;;A61P19/10;;A61P29/00;;C07K16/22;;C07K2317/56;;C07K2317/565;;A61K39/39591;;A61K9/0019;;A61K9/08;;A61K47/20;;A61K47/40;;A61P19/08;;A61P19/10;;A61P29/00;;A61P43/00;;C07K16/22;;C07K2317/24;;A61K39/39591;;A61K9/0019;;A61K9/08;;A61K47/183;;A61K47/20;;A61K47/40;;A61K2039/54;;C07K16/22;;C07K2317/24</x:v>
      </x:c>
      <x:c r="R456" s="50" t="str">
        <x:v>A61K39/395;;A61K9/00;;A61K9/08;;A61K47/18;;A61K47/20;;A61K47/40;;C07K16/22</x:v>
      </x:c>
      <x:c r="S456" s="50" t="str">
        <x:v>PENDING</x:v>
      </x:c>
      <x:c r="T456" s="50" t="str">
        <x:v>https://lens.org/158-793-922-611-821</x:v>
      </x:c>
      <x:c r="U456" s="50" t="str">
        <x:v>150-330-482-734-163;;103-135-306-967-218;;035-958-844-021-422;;133-798-212-620-18X;;069-603-797-281-838;;093-415-678-299-252;;163-530-010-274-726;;152-507-412-246-985;;101-616-646-950-513;;152-414-429-376-409;;192-195-973-791-79X;;110-549-170-913-133;;158-793-922-611-821;;083-445-845-789-668;;107-169-147-131-501;;137-138-006-544-288;;027-220-614-283-75X;;100-513-073-448-295;;082-009-329-012-644;;046-843-981-281-676;;108-918-296-515-017;;072-186-748-596-810;;072-107-761-554-430;;057-967-083-787-134;;109-770-713-288-66X;;082-723-280-133-004</x:v>
      </x:c>
    </x:row>
    <x:row r="457">
      <x:c r="A457" s="50" t="str">
        <x:v>UCB SA.csv</x:v>
      </x:c>
      <x:c r="B457" s="50" t="str">
        <x:v>UCB SA</x:v>
      </x:c>
      <x:c r="C457" s="50" t="str">
        <x:v>Yes</x:v>
      </x:c>
      <x:c r="D457" s="50" t="str">
        <x:v>Applicant/owner alias matched</x:v>
      </x:c>
      <x:c r="E457" s="108" t="n">
        <x:v>81</x:v>
      </x:c>
      <x:c r="F457" s="50" t="str">
        <x:v>096-389-821-024-052</x:v>
      </x:c>
      <x:c r="G457" s="113" t="n">
        <x:v>44063</x:v>
      </x:c>
      <x:c r="H457" s="108" t="n">
        <x:v>2020</x:v>
      </x:c>
      <x:c r="I457" s="50" t="str">
        <x:v>US</x:v>
      </x:c>
      <x:c r="J457" s="50" t="str">
        <x:v>A1</x:v>
      </x:c>
      <x:c r="K457" s="50" t="str">
        <x:v>US 2023/0348850 A1</x:v>
      </x:c>
      <x:c r="L457" s="50" t="str">
        <x:v>UCB BIOPHARMA SRL</x:v>
      </x:c>
      <x:c r="M457" s="50" t="str">
        <x:v>UCB PHARMA SA (2021-04-20);;UCB BIOPHARMA SRL (2021-04-20)</x:v>
      </x:c>
      <x:c r="N457" s="50" t="str">
        <x:v>CELL CULTURE PROCESSES</x:v>
      </x:c>
      <x:c r="O457" s="108" t="n">
        <x:v>1</x:v>
      </x:c>
      <x:c r="P457" s="108" t="n">
        <x:v>16</x:v>
      </x:c>
      <x:c r="Q457" s="50" t="str">
        <x:v>C12N5/0682;;C12N2500/60;;C12N2500/32;;C12P21/02;;C07K16/00;;C07K2317/14;;C12N2500/60;;C12N5/0018;;C12P21/02;;C12N2500/60;;C07K16/00;;C07K2317/14;;C12N5/0018;;C12P21/00;;C07K16/00;;C12N5/0018;;C07K2317/14;;C12N2500/60;;C07K16/06;;C07K2317/14;;C12N5/0018;;C12N5/0603</x:v>
      </x:c>
      <x:c r="R457" s="50" t="str">
        <x:v>C12N5/073;;C07K16/06;;C12N5/00</x:v>
      </x:c>
      <x:c r="S457" s="50" t="str">
        <x:v>PENDING</x:v>
      </x:c>
      <x:c r="T457" s="50" t="str">
        <x:v>https://lens.org/096-389-821-024-052</x:v>
      </x:c>
      <x:c r="U457" s="50" t="str">
        <x:v>096-330-934-428-524;;049-550-955-783-736;;182-963-548-212-757;;082-223-987-288-711;;175-987-150-513-392;;195-133-433-270-868;;122-700-589-987-515;;096-389-821-024-052;;150-750-234-741-824;;198-889-087-238-863;;073-780-930-839-063;;011-886-024-287-080;;030-673-574-922-261;;198-372-677-336-445;;072-727-690-073-310;;088-860-829-331-171</x:v>
      </x:c>
    </x:row>
    <x:row r="458">
      <x:c r="A458" s="50" t="str">
        <x:v>UCB SA.csv</x:v>
      </x:c>
      <x:c r="B458" s="50" t="str">
        <x:v>UCB SA</x:v>
      </x:c>
      <x:c r="C458" s="50" t="str">
        <x:v>Yes</x:v>
      </x:c>
      <x:c r="D458" s="50" t="str">
        <x:v>Applicant/owner alias matched</x:v>
      </x:c>
      <x:c r="E458" s="108" t="n">
        <x:v>82</x:v>
      </x:c>
      <x:c r="F458" s="50" t="str">
        <x:v>077-715-020-908-386</x:v>
      </x:c>
      <x:c r="G458" s="113" t="n">
        <x:v>42116</x:v>
      </x:c>
      <x:c r="H458" s="108" t="n">
        <x:v>2015</x:v>
      </x:c>
      <x:c r="I458" s="50" t="str">
        <x:v>US</x:v>
      </x:c>
      <x:c r="J458" s="50" t="str">
        <x:v>B2</x:v>
      </x:c>
      <x:c r="K458" s="50" t="str">
        <x:v>US 11786593 B2</x:v>
      </x:c>
      <x:c r="L458" s="50" t="str">
        <x:v>UCB BIOPHARMA SRL</x:v>
      </x:c>
      <x:c r="M458" s="50" t="str">
        <x:v>UCB BIOPHARMA SRL (2017-10-20)</x:v>
      </x:c>
      <x:c r="N458" s="50" t="str">
        <x:v>Method of monomerisation of recombinant antibody molecules</x:v>
      </x:c>
      <x:c r="O458" s="108" t="n">
        <x:v>0</x:v>
      </x:c>
      <x:c r="P458" s="108" t="n">
        <x:v>24</x:v>
      </x:c>
      <x:c r="Q458" s="50" t="str">
        <x:v>C07K1/1133;;C07K1/1136;;C07K16/18;;C07K16/2878;;C07K2317/31;;A61K39/39591;;C07K1/1133;;C07K1/1136;;C07K16/18;;C07K16/2878;;C07K2317/31;;C07K16/18;;A61K39/39591;;C07K1/1133;;C07K1/1136;;C07K16/2878;;C07K2317/31;;A61K39/39591;;C07C323/12;;C07C323/25;;C07K1/1133;;C07K1/1136;;C07K5/123;;C07K16/18;;C07K16/2878;;C07K2317/31</x:v>
      </x:c>
      <x:c r="R458" s="50" t="str">
        <x:v>A61K39/395;;C07C323/12;;C07C323/25;;C07K1/113;;C07K5/12;;C07K16/18;;C07K16/28</x:v>
      </x:c>
      <x:c r="S458" s="50" t="str">
        <x:v>ACTIVE</x:v>
      </x:c>
      <x:c r="T458" s="50" t="str">
        <x:v>https://lens.org/077-715-020-908-386</x:v>
      </x:c>
      <x:c r="U458" s="50" t="str">
        <x:v>118-947-875-468-388;;175-936-362-037-308;;016-707-619-474-286;;141-131-783-916-309;;062-867-285-760-83X;;171-135-022-203-351;;172-225-982-275-868;;123-319-367-805-02X;;174-909-549-755-190;;044-236-313-496-965;;077-715-020-908-386;;166-985-815-504-832;;009-003-921-211-971;;000-481-250-332-738;;104-500-030-610-742;;017-274-864-365-062;;174-336-344-194-822;;174-075-315-709-230;;079-262-500-384-028;;072-440-768-385-296;;082-428-599-790-602;;154-823-322-559-854;;043-644-931-814-47X;;134-369-121-172-933</x:v>
      </x:c>
    </x:row>
    <x:row r="459">
      <x:c r="A459" s="50" t="str">
        <x:v>UCB SA.csv</x:v>
      </x:c>
      <x:c r="B459" s="50" t="str">
        <x:v>UCB SA</x:v>
      </x:c>
      <x:c r="C459" s="50" t="str">
        <x:v>Yes</x:v>
      </x:c>
      <x:c r="D459" s="50" t="str">
        <x:v>Applicant/owner alias matched</x:v>
      </x:c>
      <x:c r="E459" s="108" t="n">
        <x:v>83</x:v>
      </x:c>
      <x:c r="F459" s="50" t="str">
        <x:v>021-518-591-210-972</x:v>
      </x:c>
      <x:c r="G459" s="113" t="n">
        <x:v>43822</x:v>
      </x:c>
      <x:c r="H459" s="108" t="n">
        <x:v>2019</x:v>
      </x:c>
      <x:c r="I459" s="50" t="str">
        <x:v>US</x:v>
      </x:c>
      <x:c r="J459" s="50" t="str">
        <x:v>A1</x:v>
      </x:c>
      <x:c r="K459" s="50" t="str">
        <x:v>US 2023/0303517 A1</x:v>
      </x:c>
      <x:c r="L459" s="50" t="str">
        <x:v>UCB BIOPHARMA SRL</x:v>
      </x:c>
      <x:c r="M459" s="50" t="str">
        <x:v>UCB BIOPHARMA SRL (SOCIETE A RESPONSABILITE LIMITEE) (2022-03-29);;EVOTEC (UK) LTD (2022-04-12);;CELLTECH R&amp;D LIMITED (2022-03-29)</x:v>
      </x:c>
      <x:c r="N459" s="50" t="str">
        <x:v>DIHYDROCYCLOPENTA-ISOQUINOLINE-SULFONAMIDE DERIVATIVES COMPOUNDS</x:v>
      </x:c>
      <x:c r="O459" s="108" t="n">
        <x:v>4</x:v>
      </x:c>
      <x:c r="P459" s="108" t="n">
        <x:v>12</x:v>
      </x:c>
      <x:c r="Q459" s="50" t="str">
        <x:v>A61P11/00;;C07D401/12;;C07D405/12;;C07D405/14;;C07D417/12;;C07D413/14;;C07D413/12;;C07D413/04;;C07D221/06;;C07D417/04;;C07D491/04;;C07D221/06;;C07D401/12;;C07D401/14;;C07D405/12;;C07D405/14;;C07D409/12;;C07D413/12;;C07D413/14;;C07D417/12;;C07D471/04;;C07D487/04;;C07D498/10</x:v>
      </x:c>
      <x:c r="R459" s="50" t="str">
        <x:v>C07D401/14;;C07D221/06;;C07D401/12;;C07D405/12;;C07D405/14;;C07D409/12;;C07D413/12;;C07D413/14;;C07D417/12;;C07D471/04;;C07D487/04;;C07D498/10</x:v>
      </x:c>
      <x:c r="S459" s="50" t="str">
        <x:v>ACTIVE</x:v>
      </x:c>
      <x:c r="T459" s="50" t="str">
        <x:v>https://lens.org/021-518-591-210-972</x:v>
      </x:c>
      <x:c r="U459" s="50" t="str">
        <x:v>139-928-923-848-94X;;040-083-657-647-050;;188-754-621-403-136;;052-031-716-666-675;;155-483-618-465-003;;021-518-591-210-972;;166-580-102-912-136;;158-325-553-792-745;;099-188-846-041-893;;121-943-626-066-126;;053-148-358-148-856;;121-321-123-120-956</x:v>
      </x:c>
    </x:row>
    <x:row r="460">
      <x:c r="A460" s="50" t="str">
        <x:v>UCB SA.csv</x:v>
      </x:c>
      <x:c r="B460" s="50" t="str">
        <x:v>UCB SA</x:v>
      </x:c>
      <x:c r="C460" s="50" t="str">
        <x:v>Yes</x:v>
      </x:c>
      <x:c r="D460" s="50" t="str">
        <x:v>Applicant/owner alias matched</x:v>
      </x:c>
      <x:c r="E460" s="108" t="n">
        <x:v>84</x:v>
      </x:c>
      <x:c r="F460" s="50" t="str">
        <x:v>111-592-757-503-555</x:v>
      </x:c>
      <x:c r="G460" s="113" t="n">
        <x:v>44371</x:v>
      </x:c>
      <x:c r="H460" s="108" t="n">
        <x:v>2021</x:v>
      </x:c>
      <x:c r="I460" s="50" t="str">
        <x:v>US</x:v>
      </x:c>
      <x:c r="J460" s="50" t="str">
        <x:v>S</x:v>
      </x:c>
      <x:c r="K460" s="50" t="str">
        <x:v>US D0999906 S</x:v>
      </x:c>
      <x:c r="L460" s="50" t="str">
        <x:v>UCB BIOPHARMA SRL</x:v>
      </x:c>
      <x:c r="M460" s="50" t="str">
        <x:v>UCB BIOPHARMA SRL (2021-07-30)</x:v>
      </x:c>
      <x:c r="N460" s="50" t="str">
        <x:v>Gripper for auto-injector needle shield</x:v>
      </x:c>
      <x:c r="O460" s="108" t="n">
        <x:v>0</x:v>
      </x:c>
      <x:c r="P460" s="108" t="n">
        <x:v>1</x:v>
      </x:c>
      <x:c r="Q460" s="50" t="str"/>
      <x:c r="R460" s="50" t="str"/>
      <x:c r="S460" s="50" t="str">
        <x:v>ACTIVE</x:v>
      </x:c>
      <x:c r="T460" s="50" t="str">
        <x:v>https://lens.org/111-592-757-503-555</x:v>
      </x:c>
      <x:c r="U460" s="50" t="str">
        <x:v>111-592-757-503-555</x:v>
      </x:c>
    </x:row>
    <x:row r="461">
      <x:c r="A461" s="50" t="str">
        <x:v>UCB SA.csv</x:v>
      </x:c>
      <x:c r="B461" s="50" t="str">
        <x:v>UCB SA</x:v>
      </x:c>
      <x:c r="C461" s="50" t="str">
        <x:v>Yes</x:v>
      </x:c>
      <x:c r="D461" s="50" t="str">
        <x:v>Applicant/owner alias matched</x:v>
      </x:c>
      <x:c r="E461" s="108" t="n">
        <x:v>85</x:v>
      </x:c>
      <x:c r="F461" s="50" t="str">
        <x:v>122-716-749-819-964</x:v>
      </x:c>
      <x:c r="G461" s="113" t="n">
        <x:v>44055</x:v>
      </x:c>
      <x:c r="H461" s="108" t="n">
        <x:v>2020</x:v>
      </x:c>
      <x:c r="I461" s="50" t="str">
        <x:v>US</x:v>
      </x:c>
      <x:c r="J461" s="50" t="str">
        <x:v>A1</x:v>
      </x:c>
      <x:c r="K461" s="50" t="str">
        <x:v>US 2023/0295657 A1</x:v>
      </x:c>
      <x:c r="L461" s="50" t="str">
        <x:v>UCB BIOPHARMA SRL</x:v>
      </x:c>
      <x:c r="M461" s="50" t="str">
        <x:v>ELEMENT GENOMICS (2021-07-07);;UCB BIOPHARMA SRL (2021-06-30)</x:v>
      </x:c>
      <x:c r="N461" s="50" t="str">
        <x:v>GENE THERAPY USING NUCLEIC ACID CONSTRUCTS COMPRISING METHYL CPG BINDING PROTEIN 2 (MECP2) PROMOTER SEQUENCES</x:v>
      </x:c>
      <x:c r="O461" s="108" t="n">
        <x:v>1</x:v>
      </x:c>
      <x:c r="P461" s="108" t="n">
        <x:v>22</x:v>
      </x:c>
      <x:c r="Q461" s="50" t="str">
        <x:v>C12N15/86;;A61K48/005;;A61K48/0058;;A61K48/0066;;A61K48/0075;;A61P25/28;;C07K14/4702;;C12N2830/50;;C12N2830/42;;C12N2830/48;;C12N2830/008;;C12N2750/14143;;C12N2740/16043;;A61K38/18;;A61K48/005;;C12N2830/50;;A61P25/28;;C12N2830/008;;C12N2740/16043;;C07K14/4702;;A61K38/18;;C12N15/86;;A61K48/0058;;C12N2750/14143;;C12N2830/42;;C12N2830/48;;A61K48/0066;;A61K48/0075;;C12N15/86;;C07K14/4702;;A61K48/0058;;A61K48/0066;;A61P25/28;;C12N2830/50;;C12N2830/42;;C12N2830/48;;C12N2830/008;;C12N2750/14143;;C12N2740/16043;;A61K48/0066;;C07K14/4702;;C12N15/86;;C12N2750/14143;;C12N2830/008</x:v>
      </x:c>
      <x:c r="R461" s="50" t="str">
        <x:v>C12N15/86;;A61K48/00;;C07K14/47</x:v>
      </x:c>
      <x:c r="S461" s="50" t="str">
        <x:v>PENDING</x:v>
      </x:c>
      <x:c r="T461" s="50" t="str">
        <x:v>https://lens.org/122-716-749-819-964</x:v>
      </x:c>
      <x:c r="U461" s="50" t="str">
        <x:v>013-513-164-753-988;;045-083-420-135-593;;122-716-749-819-964;;132-343-308-221-776;;148-562-191-318-718;;020-051-694-169-869;;161-599-169-233-582;;183-594-778-918-806;;123-982-547-762-97X;;011-758-728-935-289;;114-336-351-428-870;;096-726-950-057-680;;134-911-652-802-823;;035-602-856-463-239;;044-818-334-923-276;;155-862-723-314-629;;102-509-352-199-528;;188-494-799-518-899;;152-971-597-611-537;;190-344-421-283-651;;026-815-610-367-063;;095-494-722-060-638</x:v>
      </x:c>
    </x:row>
    <x:row r="462">
      <x:c r="A462" s="50" t="str">
        <x:v>UCB SA.csv</x:v>
      </x:c>
      <x:c r="B462" s="50" t="str">
        <x:v>UCB SA</x:v>
      </x:c>
      <x:c r="C462" s="50" t="str">
        <x:v>Yes</x:v>
      </x:c>
      <x:c r="D462" s="50" t="str">
        <x:v>Applicant/owner alias matched</x:v>
      </x:c>
      <x:c r="E462" s="108" t="n">
        <x:v>86</x:v>
      </x:c>
      <x:c r="F462" s="50" t="str">
        <x:v>094-894-132-626-706</x:v>
      </x:c>
      <x:c r="G462" s="113" t="n">
        <x:v>42304</x:v>
      </x:c>
      <x:c r="H462" s="108" t="n">
        <x:v>2015</x:v>
      </x:c>
      <x:c r="I462" s="50" t="str">
        <x:v>US</x:v>
      </x:c>
      <x:c r="J462" s="50" t="str">
        <x:v>A1</x:v>
      </x:c>
      <x:c r="K462" s="50" t="str">
        <x:v>US 2023/0287100 A1</x:v>
      </x:c>
      <x:c r="L462" s="50" t="str">
        <x:v>UCB BIOPHARMA SRL</x:v>
      </x:c>
      <x:c r="M462" s="50" t="str">
        <x:v>UCB BIOPHARMA SRL (2016-10-25)</x:v>
      </x:c>
      <x:c r="N462" s="50" t="str">
        <x:v>Methods of Treatment Using Anti-IL-17A/F Antibodies</x:v>
      </x:c>
      <x:c r="O462" s="108" t="n">
        <x:v>0</x:v>
      </x:c>
      <x:c r="P462" s="108" t="n">
        <x:v>47</x:v>
      </x:c>
      <x:c r="Q462" s="50" t="str">
        <x:v>C07K16/244;;A61P17/06;;A61P19/02;;A61K2039/505;;A61K2039/54;;A61K2039/545;;A61K2039/55;;C07K2317/24;;C07K2317/33;;C07K2317/34;;C07K2317/56;;C07K2317/76;;C07K16/244;;A61K2039/505;;A61K2039/54;;A61K2039/545;;C07K2317/24;;C07K2317/33;;C07K2317/76;;A61P17/06;;A61P19/02;;C07K2317/76;;A61K2039/545;;C07K2317/24;;A61K2039/54;;A61K2039/505;;C07K16/244;;C07K2317/33;;C07K16/24;;A61P19/02;;C07K16/244;;A61K2039/505;;A61K2039/54;;A61K2039/545;;C07K2317/76;;A61P17/06;;C07K2317/92;;A61K39/395;;A61P17/06;;A61P19/02;;C07K16/244;;A61P17/06;;A61P19/02;;A61K2039/505;;A61K2039/54;;A61K2039/545;;A61K2039/55;;C07K16/244;;C07K2317/24;;C07K2317/33;;C07K2317/34;;C07K2317/56;;C07K2317/76</x:v>
      </x:c>
      <x:c r="R462" s="50" t="str">
        <x:v>C07K16/24;;A61P17/06;;A61P19/02</x:v>
      </x:c>
      <x:c r="S462" s="50" t="str">
        <x:v>PENDING</x:v>
      </x:c>
      <x:c r="T462" s="50" t="str">
        <x:v>https://lens.org/094-894-132-626-706</x:v>
      </x:c>
      <x:c r="U462" s="50" t="str">
        <x:v>110-934-256-241-738;;126-474-695-445-915;;141-457-139-614-377;;183-110-986-006-699;;197-919-912-231-812;;176-952-793-478-988;;140-786-659-596-521;;021-237-824-129-833;;012-981-554-272-013;;179-247-777-621-049;;178-420-337-044-356;;096-074-539-545-421;;100-157-876-631-765;;062-285-660-712-70X;;000-249-477-890-834;;091-908-064-283-785;;014-063-412-446-348;;154-612-849-131-205;;142-582-952-739-307;;166-685-284-746-052;;025-730-561-379-279;;183-972-076-664-501;;133-349-750-974-889;;008-302-292-003-283;;187-405-216-306-330;;110-358-658-796-813;;042-737-290-317-858;;044-426-791-024-337;;027-393-451-223-706;;094-894-132-626-706;;172-592-800-988-272;;109-282-369-918-77X;;150-771-811-182-851;;153-678-396-167-015;;167-462-753-529-631;;049-528-565-427-76X;;014-182-918-298-911;;026-885-164-997-260;;184-318-792-292-817;;184-137-829-340-948;;178-803-653-719-19X;;051-277-635-248-504;;113-792-031-446-79X;;070-699-956-714-43X;;004-928-449-699-143;;168-705-633-384-343;;192-880-347-888-477</x:v>
      </x:c>
    </x:row>
    <x:row r="463">
      <x:c r="A463" s="50" t="str">
        <x:v>UCB SA.csv</x:v>
      </x:c>
      <x:c r="B463" s="50" t="str">
        <x:v>UCB SA</x:v>
      </x:c>
      <x:c r="C463" s="50" t="str">
        <x:v>Yes</x:v>
      </x:c>
      <x:c r="D463" s="50" t="str">
        <x:v>Applicant/owner alias matched</x:v>
      </x:c>
      <x:c r="E463" s="108" t="n">
        <x:v>87</x:v>
      </x:c>
      <x:c r="F463" s="50" t="str">
        <x:v>149-922-464-746-48X</x:v>
      </x:c>
      <x:c r="G463" s="113" t="n">
        <x:v>42201</x:v>
      </x:c>
      <x:c r="H463" s="108" t="n">
        <x:v>2015</x:v>
      </x:c>
      <x:c r="I463" s="50" t="str">
        <x:v>US</x:v>
      </x:c>
      <x:c r="J463" s="50" t="str">
        <x:v>A1</x:v>
      </x:c>
      <x:c r="K463" s="50" t="str">
        <x:v>US 2023/0287134 A1</x:v>
      </x:c>
      <x:c r="L463" s="50" t="str">
        <x:v>UCB BIOPHARMA SRL</x:v>
      </x:c>
      <x:c r="M463" s="50" t="str">
        <x:v>UCB BIOPHARMA SRL (2017-12-20)</x:v>
      </x:c>
      <x:c r="N463" s="50" t="str">
        <x:v>ANTIBODY MOLECULES WHICH BIND CD45</x:v>
      </x:c>
      <x:c r="O463" s="108" t="n">
        <x:v>2</x:v>
      </x:c>
      <x:c r="P463" s="108" t="n">
        <x:v>25</x:v>
      </x:c>
      <x:c r="Q463" s="50" t="str">
        <x:v>C07K16/289;;A61P35/00;;A61P37/02;;A61P37/04;;A61P43/00;;C07K16/18;;C07K16/2803;;C07K2317/24;;C07K2317/31;;C07K2317/35;;C07K2317/55;;C07K2317/622;;C07K2317/624;;C07K2317/64;;C07K2317/76;;C07K2317/90;;C07K16/2803;;A61K45/06;;C07K16/289;;C07K2317/24;;C07K2317/31;;C07K2317/35;;C07K2317/55;;C07K2317/622;;C07K2317/90;;C07K16/289;;C07K16/18;;C07K16/2803;;C07K2317/24;;C07K2317/31;;C07K2317/35;;C07K2317/55;;C07K2317/622;;C07K2317/624;;C07K2317/64;;C07K2317/76;;C07K2317/90</x:v>
      </x:c>
      <x:c r="R463" s="50" t="str">
        <x:v>C07K16/28;;C07K16/18</x:v>
      </x:c>
      <x:c r="S463" s="50" t="str">
        <x:v>DISCONTINUED</x:v>
      </x:c>
      <x:c r="T463" s="50" t="str">
        <x:v>https://lens.org/149-922-464-746-48X</x:v>
      </x:c>
      <x:c r="U463" s="50" t="str">
        <x:v>090-004-860-031-505;;191-480-105-197-084;;195-497-356-788-707;;078-666-414-051-731;;027-259-249-736-076;;125-229-038-997-394;;190-213-292-050-260;;021-494-527-085-333;;019-945-013-211-29X;;023-900-109-478-47X;;159-511-091-807-329;;166-355-498-155-23X;;094-169-442-255-224;;036-570-987-225-890;;052-958-880-896-097;;149-922-464-746-48X;;015-277-522-925-761;;178-859-592-921-011;;051-756-693-351-815;;087-001-099-056-339;;072-923-642-023-907;;190-354-235-566-788;;179-521-581-732-889;;174-463-747-947-210;;006-547-707-219-477</x:v>
      </x:c>
    </x:row>
    <x:row r="464">
      <x:c r="A464" s="50" t="str">
        <x:v>UCB SA.csv</x:v>
      </x:c>
      <x:c r="B464" s="50" t="str">
        <x:v>UCB SA</x:v>
      </x:c>
      <x:c r="C464" s="50" t="str">
        <x:v>Yes</x:v>
      </x:c>
      <x:c r="D464" s="50" t="str">
        <x:v>Applicant/owner alias matched</x:v>
      </x:c>
      <x:c r="E464" s="108" t="n">
        <x:v>88</x:v>
      </x:c>
      <x:c r="F464" s="50" t="str">
        <x:v>152-810-525-542-301</x:v>
      </x:c>
      <x:c r="G464" s="113" t="n">
        <x:v>44049</x:v>
      </x:c>
      <x:c r="H464" s="108" t="n">
        <x:v>2020</x:v>
      </x:c>
      <x:c r="I464" s="50" t="str">
        <x:v>US</x:v>
      </x:c>
      <x:c r="J464" s="50" t="str">
        <x:v>A1</x:v>
      </x:c>
      <x:c r="K464" s="50" t="str">
        <x:v>US 2023/0277687 A1</x:v>
      </x:c>
      <x:c r="L464" s="50" t="str">
        <x:v>FUNDACION PARA LA INVESTIG MEDICA APLICADA;;CONSORCIO CENTRO DE INVESTIG BIOMEDICA EN RED DEL AREA DE ENFERMEDADES NEURODEGENERATIVAS M P C;;UCB BIOPHARMA SRL</x:v>
      </x:c>
      <x:c r="M464" s="50" t="str">
        <x:v>HANDL THERAPEUTICS BV (2020-04-11);;FUNDACIÓN PARA LA INVESTIGACIÓN MÉDICA APLICADA (2022-01-10);;UCB BIOPHARMA SRL (2021-07-01);;CONSORCIO CENTRO DE INVESTIGACIÓN BIOMÉDICA EN RED (2022-01-26);;CONSORCIO CENTRO DE INVESTIGACIÓN BIOMÉDICA EN RED DEL ÁREA DE ENFERMEDADES NEURODEGENERATIVAS M.P (2021-12-31)</x:v>
      </x:c>
      <x:c r="N464" s="50" t="str">
        <x:v>VIRAL PARTICLES FOR USE IN TREATING TAUOPATHIES SUCH AS ALZHEIMER'S DISEASES BY GENE THERAPY</x:v>
      </x:c>
      <x:c r="O464" s="108" t="n">
        <x:v>0</x:v>
      </x:c>
      <x:c r="P464" s="108" t="n">
        <x:v>10</x:v>
      </x:c>
      <x:c r="Q464" s="50" t="str">
        <x:v>A61K48/005;;A61P25/28;;C07K2319/02;;C12N9/2402;;C12N15/86;;C12N2750/14143;;C12N2750/14345;;C12N2800/22;;C12N2830/50;;C12Y302/01045;;A61K48/0058;;A61K38/47;;A61K48/0041;;A61K49/0004;;A61P25/28;;C12N9/2402;;C12N15/86;;C12N2750/14143;;C12N2750/14171;;C12Y302/01045</x:v>
      </x:c>
      <x:c r="R464" s="50" t="str">
        <x:v>A61K48/00;;A61K38/47;;A61K49/00;;A61P25/28;;C12N9/24;;C12N15/86</x:v>
      </x:c>
      <x:c r="S464" s="50" t="str">
        <x:v>DISCONTINUED</x:v>
      </x:c>
      <x:c r="T464" s="50" t="str">
        <x:v>https://lens.org/152-810-525-542-301</x:v>
      </x:c>
      <x:c r="U464" s="50" t="str">
        <x:v>192-011-700-456-604;;154-177-479-059-969;;056-829-620-801-869;;152-810-525-542-301;;026-753-903-801-459;;198-641-944-855-681;;167-735-410-729-798;;155-323-027-714-589;;020-747-124-785-745;;107-824-022-598-819</x:v>
      </x:c>
    </x:row>
    <x:row r="465">
      <x:c r="A465" s="50" t="str">
        <x:v>UCB SA.csv</x:v>
      </x:c>
      <x:c r="B465" s="50" t="str">
        <x:v>UCB SA</x:v>
      </x:c>
      <x:c r="C465" s="50" t="str">
        <x:v>Yes</x:v>
      </x:c>
      <x:c r="D465" s="50" t="str">
        <x:v>Applicant/owner alias matched</x:v>
      </x:c>
      <x:c r="E465" s="108" t="n">
        <x:v>89</x:v>
      </x:c>
      <x:c r="F465" s="50" t="str">
        <x:v>001-225-920-059-35X</x:v>
      </x:c>
      <x:c r="G465" s="113" t="n">
        <x:v>41995</x:v>
      </x:c>
      <x:c r="H465" s="108" t="n">
        <x:v>2014</x:v>
      </x:c>
      <x:c r="I465" s="50" t="str">
        <x:v>EP</x:v>
      </x:c>
      <x:c r="J465" s="50" t="str">
        <x:v>B1</x:v>
      </x:c>
      <x:c r="K465" s="50" t="str">
        <x:v>EP 3237432 B1</x:v>
      </x:c>
      <x:c r="L465" s="50" t="str">
        <x:v>UCB BIOPHARMA SRL</x:v>
      </x:c>
      <x:c r="M465" s="50" t="str">
        <x:v>UCB DEVELOPED BRANDS SRL, BRUSSELS, BE (2026-06-08);;UCB BIOPHARMA SRL (2020-01-08);;UCB DEVELOPED BRANDS SRL; BE (2026-05-15)</x:v>
      </x:c>
      <x:c r="N465" s="50" t="str">
        <x:v>PROTEIN MANUFACTURE</x:v>
      </x:c>
      <x:c r="O465" s="108" t="n">
        <x:v>0</x:v>
      </x:c>
      <x:c r="P465" s="108" t="n">
        <x:v>35</x:v>
      </x:c>
      <x:c r="Q465" s="50" t="str">
        <x:v>C07K1/145;;C07K1/145;;C07K1/145;;C07K16/241;;C07K16/2875;;C12N15/63;;C12P21/00;;C07K1/145;;C07K16/241;;C07K16/2875;;C12P21/00;;C07K1/145;;C12N15/63</x:v>
      </x:c>
      <x:c r="R465" s="50" t="str">
        <x:v>C07K1/14;;C12N15/63</x:v>
      </x:c>
      <x:c r="S465" s="50" t="str">
        <x:v>ACTIVE</x:v>
      </x:c>
      <x:c r="T465" s="50" t="str">
        <x:v>https://lens.org/001-225-920-059-35X</x:v>
      </x:c>
      <x:c r="U465" s="50" t="str">
        <x:v>094-761-937-221-619;;198-468-698-208-377;;144-985-439-130-735;;116-036-928-772-27X;;157-873-493-117-924;;122-494-362-293-530;;081-934-501-491-31X;;096-866-453-791-790;;089-047-008-101-154;;128-927-313-893-168;;193-175-382-083-300;;022-896-796-643-354;;067-978-688-948-670;;163-097-927-538-91X;;152-146-734-937-649;;172-233-306-154-534;;120-304-201-039-870;;039-717-474-496-313;;113-689-496-591-625;;120-613-563-569-114;;112-773-241-886-531;;186-218-026-632-725;;001-225-920-059-35X;;089-439-264-374-349;;096-708-773-219-300;;118-873-298-181-918;;099-651-998-419-797;;108-713-008-044-283;;158-382-169-555-076;;152-008-593-170-935;;082-500-489-213-55X;;160-550-176-594-964;;131-806-852-413-028;;123-201-583-456-975;;145-469-797-139-233</x:v>
      </x:c>
    </x:row>
    <x:row r="466">
      <x:c r="A466" s="50" t="str">
        <x:v>UCB SA.csv</x:v>
      </x:c>
      <x:c r="B466" s="50" t="str">
        <x:v>UCB SA</x:v>
      </x:c>
      <x:c r="C466" s="50" t="str">
        <x:v>Yes</x:v>
      </x:c>
      <x:c r="D466" s="50" t="str">
        <x:v>Applicant/owner alias matched</x:v>
      </x:c>
      <x:c r="E466" s="108" t="n">
        <x:v>90</x:v>
      </x:c>
      <x:c r="F466" s="50" t="str">
        <x:v>182-486-673-283-598</x:v>
      </x:c>
      <x:c r="G466" s="113" t="n">
        <x:v>41516</x:v>
      </x:c>
      <x:c r="H466" s="108" t="n">
        <x:v>2013</x:v>
      </x:c>
      <x:c r="I466" s="50" t="str">
        <x:v>EP</x:v>
      </x:c>
      <x:c r="J466" s="50" t="str">
        <x:v>B1</x:v>
      </x:c>
      <x:c r="K466" s="50" t="str">
        <x:v>EP 3549599 B1</x:v>
      </x:c>
      <x:c r="L466" s="50" t="str">
        <x:v>UCB BIOPHARMA SRL</x:v>
      </x:c>
      <x:c r="M466" s="50" t="str">
        <x:v>UCB BIOPHARMA SRL (2020-01-08)</x:v>
      </x:c>
      <x:c r="N466" s="50" t="str">
        <x:v>ANTIBODIES AGAINST CSF-1R</x:v>
      </x:c>
      <x:c r="O466" s="108" t="n">
        <x:v>0</x:v>
      </x:c>
      <x:c r="P466" s="108" t="n">
        <x:v>79</x:v>
      </x:c>
      <x:c r="Q466" s="50" t="str">
        <x:v>C07K16/2866;;A61K2039/505;;A61P11/00;;A61P35/00;;C07K2317/24;;C07K2317/33;;C07K2317/76;;C07K2317/92;;C07K2317/94;;C07K16/28;;A61K2039/505;;A61P11/00;;A61P35/00;;C07K16/2866;;C07K2317/24;;C07K2317/33;;C07K2317/565;;C07K2317/76;;C07K2317/92;;C07K2317/94;;C07K16/2866;;A61K2039/505;;A61P11/00;;A61P35/00;;C07K2317/24;;C07K2317/33;;C07K2317/565;;C07K2317/76;;C07K2317/92;;C07K2317/94</x:v>
      </x:c>
      <x:c r="R466" s="50" t="str">
        <x:v>A61K39/00;;A61P11/00;;A61P35/00;;C07K16/28</x:v>
      </x:c>
      <x:c r="S466" s="50" t="str">
        <x:v>ACTIVE</x:v>
      </x:c>
      <x:c r="T466" s="50" t="str">
        <x:v>https://lens.org/182-486-673-283-598</x:v>
      </x:c>
      <x:c r="U466" s="50" t="str">
        <x:v>149-727-471-331-684;;143-350-718-440-44X;;161-920-965-566-597;;198-991-533-392-520;;177-108-639-422-460;;070-649-304-730-439;;017-572-385-683-86X;;039-347-860-542-132;;136-004-917-686-594;;182-320-090-268-775;;174-599-622-441-489;;009-927-745-090-399;;108-059-639-124-016;;124-136-125-832-396;;182-486-673-283-598;;096-051-880-716-130;;165-429-418-325-191;;167-874-814-163-41X;;194-037-494-880-719;;146-144-041-870-254;;079-735-903-413-054;;037-878-663-415-206;;034-194-595-301-613;;179-334-971-997-82X;;183-664-944-542-543;;034-257-863-293-96X;;187-889-480-432-823;;154-028-103-724-212;;025-254-320-004-834;;188-694-064-908-77X;;196-234-691-820-42X;;160-974-020-312-077;;030-500-503-533-706;;100-786-804-339-53X;;142-866-138-040-539;;148-986-045-548-047;;015-459-326-135-110;;101-756-729-910-343;;042-386-487-912-528;;060-234-317-315-480;;097-871-293-044-309;;182-133-044-975-950;;010-238-693-321-117;;175-289-184-810-151;;022-083-494-739-686;;082-548-087-884-281;;155-961-282-059-303;;002-390-680-232-074;;193-190-229-304-15X;;022-332-823-624-818;;009-680-027-032-467;;159-928-961-027-486;;120-786-834-273-602;;019-245-552-427-025;;025-504-498-309-810;;136-555-109-108-252;;176-288-476-330-418;;186-999-192-773-894;;083-439-713-021-285;;112-199-092-586-282;;159-022-597-172-108;;115-764-405-941-90X;;035-071-738-005-800;;093-517-442-957-981;;160-043-000-629-039;;044-820-386-131-871;;110-880-944-001-235;;022-944-201-537-813;;001-634-158-567-64X;;047-251-052-863-636;;179-540-917-073-009;;067-188-380-997-656;;117-846-874-192-35X;;014-299-499-177-611;;100-118-267-603-716;;148-557-298-956-027;;105-414-354-057-723;;196-539-531-151-527;;013-553-373-442-98X</x:v>
      </x:c>
    </x:row>
    <x:row r="467">
      <x:c r="A467" s="50" t="str">
        <x:v>UCB SA.csv</x:v>
      </x:c>
      <x:c r="B467" s="50" t="str">
        <x:v>UCB SA</x:v>
      </x:c>
      <x:c r="C467" s="50" t="str">
        <x:v>Yes</x:v>
      </x:c>
      <x:c r="D467" s="50" t="str">
        <x:v>Applicant/owner alias matched</x:v>
      </x:c>
      <x:c r="E467" s="108" t="n">
        <x:v>91</x:v>
      </x:c>
      <x:c r="F467" s="50" t="str">
        <x:v>100-146-498-050-66X</x:v>
      </x:c>
      <x:c r="G467" s="113" t="n">
        <x:v>43928</x:v>
      </x:c>
      <x:c r="H467" s="108" t="n">
        <x:v>2020</x:v>
      </x:c>
      <x:c r="I467" s="50" t="str">
        <x:v>US</x:v>
      </x:c>
      <x:c r="J467" s="50" t="str">
        <x:v>A1</x:v>
      </x:c>
      <x:c r="K467" s="50" t="str">
        <x:v>US 2023/0271951 A1</x:v>
      </x:c>
      <x:c r="L467" s="50" t="str">
        <x:v>UCB BIOPHARMA SRL</x:v>
      </x:c>
      <x:c r="M467" s="50" t="str">
        <x:v>EVOTEC (UK) LTD (2021-07-05);;UCB BIOPHARMA SRL (SOCIETE A RESPONSABILITE LIMITEE) (2021-07-05);;CELLTECH R&amp;D LIMITED (2021-07-08)</x:v>
      </x:c>
      <x:c r="N467" s="50" t="str">
        <x:v>DIFLUOROCYCLOHEXYL DERIVATIVES AS IL-17 MODULATORS</x:v>
      </x:c>
      <x:c r="O467" s="108" t="n">
        <x:v>0</x:v>
      </x:c>
      <x:c r="P467" s="108" t="n">
        <x:v>11</x:v>
      </x:c>
      <x:c r="Q467" s="50" t="str">
        <x:v>C07D413/14;;C07D413/12;;C07D403/14;;C07D235/24;;C07D403/12;;C07D471/04;;A61P29/00;;A61P37/00;;A61K45/06;;C07D235/24;;C07D403/12;;C07D403/14;;C07D413/12;;C07D413/14;;C07D471/04</x:v>
      </x:c>
      <x:c r="R467" s="50" t="str">
        <x:v>C07D413/14;;A61K45/06;;C07D235/24;;C07D403/12;;C07D403/14;;C07D413/12;;C07D471/04</x:v>
      </x:c>
      <x:c r="S467" s="50" t="str">
        <x:v>ACTIVE</x:v>
      </x:c>
      <x:c r="T467" s="50" t="str">
        <x:v>https://lens.org/100-146-498-050-66X</x:v>
      </x:c>
      <x:c r="U467" s="50" t="str">
        <x:v>155-010-530-368-794;;163-957-850-492-307;;154-315-969-341-636;;116-581-965-310-094;;186-657-865-420-584;;124-816-750-847-656;;112-707-520-056-121;;117-659-021-356-064;;100-146-498-050-66X;;004-932-629-095-517;;082-389-376-957-293</x:v>
      </x:c>
    </x:row>
    <x:row r="468">
      <x:c r="A468" s="50" t="str">
        <x:v>UCB SA.csv</x:v>
      </x:c>
      <x:c r="B468" s="50" t="str">
        <x:v>UCB SA</x:v>
      </x:c>
      <x:c r="C468" s="50" t="str">
        <x:v>Yes</x:v>
      </x:c>
      <x:c r="D468" s="50" t="str">
        <x:v>Applicant/owner alias matched</x:v>
      </x:c>
      <x:c r="E468" s="108" t="n">
        <x:v>92</x:v>
      </x:c>
      <x:c r="F468" s="50" t="str">
        <x:v>048-761-370-763-426</x:v>
      </x:c>
      <x:c r="G468" s="113" t="n">
        <x:v>42850</x:v>
      </x:c>
      <x:c r="H468" s="108" t="n">
        <x:v>2017</x:v>
      </x:c>
      <x:c r="I468" s="50" t="str">
        <x:v>US</x:v>
      </x:c>
      <x:c r="J468" s="50" t="str">
        <x:v>A1</x:v>
      </x:c>
      <x:c r="K468" s="50" t="str">
        <x:v>US 2023/0250105 A1</x:v>
      </x:c>
      <x:c r="L468" s="50" t="str">
        <x:v>UCB BIOPHARMA SRL;;SANOFI SA</x:v>
      </x:c>
      <x:c r="M468" s="50" t="str">
        <x:v>UCB BIOPHARMA SRL (SOCIETE A RESPONSABILITE LIMITEE) (2018-02-26);;SANOFI-AVENTIS RECHERCHE &amp; DEVELOPPEMENT (2018-03-18);;SANOFI (2018-04-01);;BOHICKET PHARMA CONSULTING LLC (2018-02-26);;CELLTECH R&amp;D LIMITED (2018-04-24)</x:v>
      </x:c>
      <x:c r="N468" s="50" t="str">
        <x:v>Fused Pentacyclic Imidazole Derivatives as Modulators of TNF Activity</x:v>
      </x:c>
      <x:c r="O468" s="108" t="n">
        <x:v>0</x:v>
      </x:c>
      <x:c r="P468" s="108" t="n">
        <x:v>56</x:v>
      </x:c>
      <x:c r="Q468" s="50" t="str">
        <x:v>A61K31/55;;A61P3/00;;A61P9/00;;A61P17/06;;A61P19/02;;A61P25/00;;A61P27/02;;A61P29/00;;A61P35/00;;A61P37/00;;A61P37/02;;C07D487/18;;C07D487/18;;A61P17/06;;A61P19/02;;A61P25/00;;A61P27/02;;A61P29/00;;A61P3/00;;A61P35/00;;A61P37/00;;A61P37/02;;A61P9/00;;Y02P20/55;;C07D487/18;;A61K31/55;;C07D487/18;;A61K31/55;;A61K31/55;;C07D487/18;;C07B2200/05</x:v>
      </x:c>
      <x:c r="R468" s="50" t="str">
        <x:v>C07D487/18</x:v>
      </x:c>
      <x:c r="S468" s="50" t="str">
        <x:v>DISCONTINUED</x:v>
      </x:c>
      <x:c r="T468" s="50" t="str">
        <x:v>https://lens.org/048-761-370-763-426</x:v>
      </x:c>
      <x:c r="U468" s="50" t="str">
        <x:v>135-227-463-189-535;;119-172-048-190-955;;139-597-509-768-828;;130-621-507-410-996;;182-517-755-803-429;;139-845-101-430-444;;014-673-723-447-08X;;138-790-870-224-90X;;114-088-859-682-001;;097-092-571-600-027;;061-890-722-304-63X;;161-783-493-757-10X;;105-790-799-821-519;;051-541-159-854-385;;038-074-615-064-010;;119-387-694-361-497;;060-755-165-245-041;;153-216-738-075-49X;;008-131-258-103-180;;041-869-219-994-045;;015-466-074-829-364;;176-717-833-584-591;;104-740-153-537-218;;056-663-661-215-99X;;108-365-389-998-831;;047-284-162-943-785;;040-717-120-787-928;;186-755-789-518-705;;198-414-895-078-379;;144-357-928-769-380;;088-956-661-083-106;;159-417-687-105-079;;045-233-911-498-242;;092-962-604-540-708;;127-237-502-784-214;;112-172-257-707-231;;039-174-129-788-130;;093-837-199-360-01X;;044-434-410-664-825;;072-887-351-652-652;;094-530-975-833-60X;;086-469-114-817-253;;123-411-405-127-736;;068-736-977-320-69X;;115-928-736-756-352;;061-799-891-761-551;;009-781-364-101-462;;115-871-994-841-846;;141-088-478-982-050;;195-023-133-272-186;;110-451-202-480-331;;089-783-133-920-568;;048-761-370-763-426;;196-582-638-954-34X;;027-332-287-197-50X;;100-549-537-369-507</x:v>
      </x:c>
    </x:row>
    <x:row r="469">
      <x:c r="A469" s="50" t="str">
        <x:v>UCB SA.csv</x:v>
      </x:c>
      <x:c r="B469" s="50" t="str">
        <x:v>UCB SA</x:v>
      </x:c>
      <x:c r="C469" s="50" t="str">
        <x:v>Yes</x:v>
      </x:c>
      <x:c r="D469" s="50" t="str">
        <x:v>Applicant/owner alias matched</x:v>
      </x:c>
      <x:c r="E469" s="108" t="n">
        <x:v>93</x:v>
      </x:c>
      <x:c r="F469" s="50" t="str">
        <x:v>180-222-692-840-140</x:v>
      </x:c>
      <x:c r="G469" s="113" t="n">
        <x:v>43819</x:v>
      </x:c>
      <x:c r="H469" s="108" t="n">
        <x:v>2019</x:v>
      </x:c>
      <x:c r="I469" s="50" t="str">
        <x:v>US</x:v>
      </x:c>
      <x:c r="J469" s="50" t="str">
        <x:v>A1</x:v>
      </x:c>
      <x:c r="K469" s="50" t="str">
        <x:v>US 2023/0242677 A1</x:v>
      </x:c>
      <x:c r="L469" s="50" t="str">
        <x:v>UCB BIOPHARMA SRL</x:v>
      </x:c>
      <x:c r="M469" s="50" t="str">
        <x:v>UCB BIOPHARMA SRL (2020-12-01)</x:v>
      </x:c>
      <x:c r="N469" s="50" t="str">
        <x:v>MULTI-SPECIFIC ANTIBODIES</x:v>
      </x:c>
      <x:c r="O469" s="108" t="n">
        <x:v>1</x:v>
      </x:c>
      <x:c r="P469" s="108" t="n">
        <x:v>12</x:v>
      </x:c>
      <x:c r="Q469" s="50" t="str">
        <x:v>C07K2317/55;;C07K2317/624;;C07K2317/31;;C07K2317/94;;C07K2317/92;;C07K16/00;;C07K16/00;;C07K2317/94;;C07K2317/55;;C07K2317/31;;C07K2317/624;;C07K2317/92;;C07K16/00;;C07K2317/31;;C07K2317/624;;C07K2317/92;;C07K2317/55;;A61K2039/505;;C07K1/22;;C07K16/468;;C07K2317/31;;C07K2317/624;;C12N15/63</x:v>
      </x:c>
      <x:c r="R469" s="50" t="str">
        <x:v>C07K1/22;;C07K16/46;;C12N15/63</x:v>
      </x:c>
      <x:c r="S469" s="50" t="str">
        <x:v>PENDING</x:v>
      </x:c>
      <x:c r="T469" s="50" t="str">
        <x:v>https://lens.org/180-222-692-840-140</x:v>
      </x:c>
      <x:c r="U469" s="50" t="str">
        <x:v>125-258-597-246-290;;164-218-326-443-514;;037-963-699-545-324;;180-222-692-840-140;;079-961-840-372-78X;;061-452-170-319-779;;037-589-030-792-73X;;159-918-806-848-680;;006-521-935-918-477;;190-762-129-783-386;;146-753-790-111-267;;192-826-632-193-431</x:v>
      </x:c>
    </x:row>
    <x:row r="470">
      <x:c r="A470" s="50" t="str">
        <x:v>UCB SA.csv</x:v>
      </x:c>
      <x:c r="B470" s="50" t="str">
        <x:v>UCB SA</x:v>
      </x:c>
      <x:c r="C470" s="50" t="str">
        <x:v>Yes</x:v>
      </x:c>
      <x:c r="D470" s="50" t="str">
        <x:v>Applicant/owner alias matched</x:v>
      </x:c>
      <x:c r="E470" s="108" t="n">
        <x:v>94</x:v>
      </x:c>
      <x:c r="F470" s="50" t="str">
        <x:v>176-558-127-804-109</x:v>
      </x:c>
      <x:c r="G470" s="113" t="n">
        <x:v>42758</x:v>
      </x:c>
      <x:c r="H470" s="108" t="n">
        <x:v>2017</x:v>
      </x:c>
      <x:c r="I470" s="50" t="str">
        <x:v>EP</x:v>
      </x:c>
      <x:c r="J470" s="50" t="str">
        <x:v>B1</x:v>
      </x:c>
      <x:c r="K470" s="50" t="str">
        <x:v>EP 3571700 B1</x:v>
      </x:c>
      <x:c r="L470" s="50" t="str">
        <x:v>UCB BIOPHARMA SRL</x:v>
      </x:c>
      <x:c r="M470" s="50" t="str">
        <x:v>UCB BIOPHARMA SRL (2020-01-08)</x:v>
      </x:c>
      <x:c r="N470" s="50" t="str">
        <x:v>METHOD AND SYSTEM FOR PREDICTING REFRACTORY EPILEPSY STATUS</x:v>
      </x:c>
      <x:c r="O470" s="108" t="n">
        <x:v>0</x:v>
      </x:c>
      <x:c r="P470" s="108" t="n">
        <x:v>5</x:v>
      </x:c>
      <x:c r="Q470" s="50" t="str">
        <x:v>G16H50/20;;G06N3/0442;;G06N3/09;;G16H10/60;;G16H50/30;;G16H50/70;;G16H70/40;;G16H50/20;;G06N3/0442;;G16H10/60;;G16H50/30;;G16H50/70;;G16H70/40</x:v>
      </x:c>
      <x:c r="R470" s="50" t="str">
        <x:v>G16H50/70;;G16H10/60;;G16H50/20;;G16H50/30;;G16H70/40</x:v>
      </x:c>
      <x:c r="S470" s="50" t="str">
        <x:v>ACTIVE</x:v>
      </x:c>
      <x:c r="T470" s="50" t="str">
        <x:v>https://lens.org/176-558-127-804-109</x:v>
      </x:c>
      <x:c r="U470" s="50" t="str">
        <x:v>106-635-775-717-078;;176-558-127-804-109;;025-913-307-084-899;;179-357-887-529-259;;119-421-981-744-542</x:v>
      </x:c>
    </x:row>
    <x:row r="471">
      <x:c r="A471" s="50" t="str">
        <x:v>UCB SA.csv</x:v>
      </x:c>
      <x:c r="B471" s="50" t="str">
        <x:v>UCB SA</x:v>
      </x:c>
      <x:c r="C471" s="50" t="str">
        <x:v>Yes</x:v>
      </x:c>
      <x:c r="D471" s="50" t="str">
        <x:v>Applicant/owner alias matched</x:v>
      </x:c>
      <x:c r="E471" s="108" t="n">
        <x:v>95</x:v>
      </x:c>
      <x:c r="F471" s="50" t="str">
        <x:v>150-842-472-656-754</x:v>
      </x:c>
      <x:c r="G471" s="113" t="n">
        <x:v>42760</x:v>
      </x:c>
      <x:c r="H471" s="108" t="n">
        <x:v>2017</x:v>
      </x:c>
      <x:c r="I471" s="50" t="str">
        <x:v>EP</x:v>
      </x:c>
      <x:c r="J471" s="50" t="str">
        <x:v>B1</x:v>
      </x:c>
      <x:c r="K471" s="50" t="str">
        <x:v>EP 3574505 B1</x:v>
      </x:c>
      <x:c r="L471" s="50" t="str">
        <x:v>UCB BIOPHARMA SRL</x:v>
      </x:c>
      <x:c r="M471" s="50" t="str">
        <x:v>UCB BIOPHARMA SRL (2020-01-08)</x:v>
      </x:c>
      <x:c r="N471" s="50" t="str">
        <x:v>METHOD AND SYSTEM FOR PREDICTING OPTIMAL EPILEPSY TREATMENT REGIMES</x:v>
      </x:c>
      <x:c r="O471" s="108" t="n">
        <x:v>0</x:v>
      </x:c>
      <x:c r="P471" s="108" t="n">
        <x:v>5</x:v>
      </x:c>
      <x:c r="Q471" s="50" t="str">
        <x:v>G16H50/20;;G16H10/60;;G16H50/70;;G16H70/40;;G16H50/20;;A61B5/4848;;G16H10/60;;G16H50/70;;G16H70/40</x:v>
      </x:c>
      <x:c r="R471" s="50" t="str">
        <x:v>G16H50/70;;G16H10/60;;G16H50/20;;G16H70/40</x:v>
      </x:c>
      <x:c r="S471" s="50" t="str">
        <x:v>ACTIVE</x:v>
      </x:c>
      <x:c r="T471" s="50" t="str">
        <x:v>https://lens.org/150-842-472-656-754</x:v>
      </x:c>
      <x:c r="U471" s="50" t="str">
        <x:v>137-026-722-232-756;;150-842-472-656-754;;142-334-978-219-147;;015-153-846-385-306;;058-185-526-086-231</x:v>
      </x:c>
    </x:row>
    <x:row r="472">
      <x:c r="A472" s="50" t="str">
        <x:v>UCB SA.csv</x:v>
      </x:c>
      <x:c r="B472" s="50" t="str">
        <x:v>UCB SA</x:v>
      </x:c>
      <x:c r="C472" s="50" t="str">
        <x:v>Yes</x:v>
      </x:c>
      <x:c r="D472" s="50" t="str">
        <x:v>Applicant/owner alias matched</x:v>
      </x:c>
      <x:c r="E472" s="108" t="n">
        <x:v>96</x:v>
      </x:c>
      <x:c r="F472" s="50" t="str">
        <x:v>122-157-640-149-153</x:v>
      </x:c>
      <x:c r="G472" s="113" t="n">
        <x:v>43397</x:v>
      </x:c>
      <x:c r="H472" s="108" t="n">
        <x:v>2018</x:v>
      </x:c>
      <x:c r="I472" s="50" t="str">
        <x:v>EP</x:v>
      </x:c>
      <x:c r="J472" s="50" t="str">
        <x:v>B1</x:v>
      </x:c>
      <x:c r="K472" s="50" t="str">
        <x:v>EP 3870586 B1</x:v>
      </x:c>
      <x:c r="L472" s="50" t="str">
        <x:v>UCB BIOPHARMA SRL;;SANOFI SA</x:v>
      </x:c>
      <x:c r="M472" s="50" t="str">
        <x:v>SANOFI (2023-06-14);;UCB BIOPHARMA SRL (2023-06-14)</x:v>
      </x:c>
      <x:c r="N472" s="50" t="str">
        <x:v>FUSED PENTACYCLIC IMIDAZOLE DERIVATIVES AS MODULATORS OF TNF ACTIVITY</x:v>
      </x:c>
      <x:c r="O472" s="108" t="n">
        <x:v>0</x:v>
      </x:c>
      <x:c r="P472" s="108" t="n">
        <x:v>12</x:v>
      </x:c>
      <x:c r="Q472" s="50" t="str">
        <x:v>C07D487/18;;A61K31/55;;C07D471/18;;C07D487/18</x:v>
      </x:c>
      <x:c r="R472" s="50" t="str">
        <x:v>C07D487/18;;A61K31/506;;A61P9/00;;A61P25/00;;A61P29/00;;A61P35/00;;A61P37/02</x:v>
      </x:c>
      <x:c r="S472" s="50" t="str">
        <x:v>ACTIVE</x:v>
      </x:c>
      <x:c r="T472" s="50" t="str">
        <x:v>https://lens.org/122-157-640-149-153</x:v>
      </x:c>
      <x:c r="U472" s="50" t="str">
        <x:v>170-371-654-747-70X;;027-849-114-068-736;;073-410-255-075-216;;113-866-289-267-974;;056-940-186-927-025;;162-244-703-522-733;;049-358-083-587-323;;122-157-640-149-153;;002-429-609-661-517;;119-635-030-971-989;;155-850-809-184-230;;110-516-619-730-919</x:v>
      </x:c>
    </x:row>
    <x:row r="473">
      <x:c r="A473" s="50" t="str">
        <x:v>UCB SA.csv</x:v>
      </x:c>
      <x:c r="B473" s="50" t="str">
        <x:v>UCB SA</x:v>
      </x:c>
      <x:c r="C473" s="50" t="str">
        <x:v>Yes</x:v>
      </x:c>
      <x:c r="D473" s="50" t="str">
        <x:v>Applicant/owner alias matched</x:v>
      </x:c>
      <x:c r="E473" s="108" t="n">
        <x:v>97</x:v>
      </x:c>
      <x:c r="F473" s="50" t="str">
        <x:v>146-961-510-322-77X</x:v>
      </x:c>
      <x:c r="G473" s="113" t="n">
        <x:v>43874</x:v>
      </x:c>
      <x:c r="H473" s="108" t="n">
        <x:v>2020</x:v>
      </x:c>
      <x:c r="I473" s="50" t="str">
        <x:v>US</x:v>
      </x:c>
      <x:c r="J473" s="50" t="str">
        <x:v>A1</x:v>
      </x:c>
      <x:c r="K473" s="50" t="str">
        <x:v>US 2023/0192900 A1</x:v>
      </x:c>
      <x:c r="L473" s="50" t="str">
        <x:v>UCB BIOPHARMA SRL</x:v>
      </x:c>
      <x:c r="M473" s="50" t="str">
        <x:v>UCB BIOPHARMA SRL (2021-02-09)</x:v>
      </x:c>
      <x:c r="N473" s="50" t="str">
        <x:v>BISPECIFIC ANTIBODIES BINDING HVEM AND CD9</x:v>
      </x:c>
      <x:c r="O473" s="108" t="n">
        <x:v>0</x:v>
      </x:c>
      <x:c r="P473" s="108" t="n">
        <x:v>6</x:v>
      </x:c>
      <x:c r="Q473" s="50" t="str">
        <x:v>C07K16/2878;;C07K16/2896;;C07K2317/31;;C07K2317/55;;C07K2317/622;;C07K2317/64;;C07K2317/70;;C07K2317/74;;C07K2319/00;;C07K2319/70;;C07K16/468;;C07K2317/24;;C07K2317/31;;C07K2317/565;;C07K2317/94</x:v>
      </x:c>
      <x:c r="R473" s="50" t="str">
        <x:v>C07K16/46</x:v>
      </x:c>
      <x:c r="S473" s="50" t="str">
        <x:v>PENDING</x:v>
      </x:c>
      <x:c r="T473" s="50" t="str">
        <x:v>https://lens.org/146-961-510-322-77X</x:v>
      </x:c>
      <x:c r="U473" s="50" t="str">
        <x:v>100-006-645-396-405;;106-122-127-211-42X;;100-003-723-956-479;;153-545-137-163-483;;146-961-510-322-77X;;121-185-897-919-821</x:v>
      </x:c>
    </x:row>
    <x:row r="474">
      <x:c r="A474" s="50" t="str">
        <x:v>UCB SA.csv</x:v>
      </x:c>
      <x:c r="B474" s="50" t="str">
        <x:v>UCB SA</x:v>
      </x:c>
      <x:c r="C474" s="50" t="str">
        <x:v>Yes</x:v>
      </x:c>
      <x:c r="D474" s="50" t="str">
        <x:v>Applicant/owner alias matched</x:v>
      </x:c>
      <x:c r="E474" s="108" t="n">
        <x:v>98</x:v>
      </x:c>
      <x:c r="F474" s="50" t="str">
        <x:v>112-922-929-079-54X</x:v>
      </x:c>
      <x:c r="G474" s="113" t="n">
        <x:v>43822</x:v>
      </x:c>
      <x:c r="H474" s="108" t="n">
        <x:v>2019</x:v>
      </x:c>
      <x:c r="I474" s="50" t="str">
        <x:v>US</x:v>
      </x:c>
      <x:c r="J474" s="50" t="str">
        <x:v>A1</x:v>
      </x:c>
      <x:c r="K474" s="50" t="str">
        <x:v>US 2023/0192646 A1</x:v>
      </x:c>
      <x:c r="L474" s="50" t="str">
        <x:v>UCB BIOPHARMA SRL</x:v>
      </x:c>
      <x:c r="M474" s="50" t="str">
        <x:v>EVOTEC (UK) LTD (2022-04-12);;CELLTECH R&amp;D LIMITED (2022-03-10);;UCB BIOPHARMA SRL (2022-03-10)</x:v>
      </x:c>
      <x:c r="N474" s="50" t="str">
        <x:v>DIHYDRO-CYCLOPENTA-ISOQUINOLINE DERIVATIVES</x:v>
      </x:c>
      <x:c r="O474" s="108" t="n">
        <x:v>4</x:v>
      </x:c>
      <x:c r="P474" s="108" t="n">
        <x:v>10</x:v>
      </x:c>
      <x:c r="Q474" s="50" t="str">
        <x:v>A61P11/00;;C07D401/12;;C07D401/14;;C07D405/14;;C07D215/06;;C07D401/12;;C07D401/14;;C07D405/14;;C07D409/14;;C07D413/14;;C07D471/04</x:v>
      </x:c>
      <x:c r="R474" s="50" t="str">
        <x:v>C07D401/12;;C07D215/06;;C07D401/14;;C07D405/14;;C07D409/14;;C07D413/14;;C07D471/04</x:v>
      </x:c>
      <x:c r="S474" s="50" t="str">
        <x:v>PENDING</x:v>
      </x:c>
      <x:c r="T474" s="50" t="str">
        <x:v>https://lens.org/112-922-929-079-54X</x:v>
      </x:c>
      <x:c r="U474" s="50" t="str">
        <x:v>052-865-852-957-38X;;124-792-856-155-638;;008-036-327-844-738;;161-176-398-662-44X;;142-736-567-947-512;;032-617-960-028-037;;104-949-313-738-287;;036-588-000-234-402;;112-922-929-079-54X;;062-717-628-817-022</x:v>
      </x:c>
    </x:row>
    <x:row r="475">
      <x:c r="A475" s="50" t="str">
        <x:v>UCB SA.csv</x:v>
      </x:c>
      <x:c r="B475" s="50" t="str">
        <x:v>UCB SA</x:v>
      </x:c>
      <x:c r="C475" s="50" t="str">
        <x:v>Yes</x:v>
      </x:c>
      <x:c r="D475" s="50" t="str">
        <x:v>Applicant/owner alias matched</x:v>
      </x:c>
      <x:c r="E475" s="108" t="n">
        <x:v>99</x:v>
      </x:c>
      <x:c r="F475" s="50" t="str">
        <x:v>154-247-741-282-789</x:v>
      </x:c>
      <x:c r="G475" s="113" t="n">
        <x:v>43959</x:v>
      </x:c>
      <x:c r="H475" s="108" t="n">
        <x:v>2020</x:v>
      </x:c>
      <x:c r="I475" s="50" t="str">
        <x:v>US</x:v>
      </x:c>
      <x:c r="J475" s="50" t="str">
        <x:v>A1</x:v>
      </x:c>
      <x:c r="K475" s="50" t="str">
        <x:v>US 2023/0176071 A1</x:v>
      </x:c>
      <x:c r="L475" s="50" t="str">
        <x:v>UCB BIOPHARMA SRL</x:v>
      </x:c>
      <x:c r="M475" s="50" t="str">
        <x:v>UCB BIOPHARMA SRL (2021-02-02)</x:v>
      </x:c>
      <x:c r="N475" s="50" t="str">
        <x:v>ARRAYS AND METHODS FOR IDENTIFYING BINDING SITES ON A PROTEIN</x:v>
      </x:c>
      <x:c r="O475" s="108" t="n">
        <x:v>0</x:v>
      </x:c>
      <x:c r="P475" s="108" t="n">
        <x:v>4</x:v>
      </x:c>
      <x:c r="Q475" s="50" t="str">
        <x:v>G01N33/68;;C40B40/10;;G01N33/6857</x:v>
      </x:c>
      <x:c r="R475" s="50" t="str">
        <x:v>G01N33/68</x:v>
      </x:c>
      <x:c r="S475" s="50" t="str">
        <x:v>PENDING</x:v>
      </x:c>
      <x:c r="T475" s="50" t="str">
        <x:v>https://lens.org/154-247-741-282-789</x:v>
      </x:c>
      <x:c r="U475" s="50" t="str">
        <x:v>134-382-104-762-954;;078-371-551-364-381;;154-247-741-282-789;;092-803-496-495-39X</x:v>
      </x:c>
    </x:row>
    <x:row r="476">
      <x:c r="A476" s="50" t="str">
        <x:v>UCB SA.csv</x:v>
      </x:c>
      <x:c r="B476" s="50" t="str">
        <x:v>UCB SA</x:v>
      </x:c>
      <x:c r="C476" s="50" t="str">
        <x:v>Yes</x:v>
      </x:c>
      <x:c r="D476" s="50" t="str">
        <x:v>Applicant/owner alias matched</x:v>
      </x:c>
      <x:c r="E476" s="108" t="n">
        <x:v>100</x:v>
      </x:c>
      <x:c r="F476" s="50" t="str">
        <x:v>145-698-976-970-849</x:v>
      </x:c>
      <x:c r="G476" s="113" t="n">
        <x:v>43874</x:v>
      </x:c>
      <x:c r="H476" s="108" t="n">
        <x:v>2020</x:v>
      </x:c>
      <x:c r="I476" s="50" t="str">
        <x:v>US</x:v>
      </x:c>
      <x:c r="J476" s="50" t="str">
        <x:v>A1</x:v>
      </x:c>
      <x:c r="K476" s="50" t="str">
        <x:v>US 2023/0151108 A1</x:v>
      </x:c>
      <x:c r="L476" s="50" t="str">
        <x:v>UCB BIOPHARMA SRL</x:v>
      </x:c>
      <x:c r="M476" s="50" t="str">
        <x:v>UCB BIOPHARMA SRL (2021-02-09)</x:v>
      </x:c>
      <x:c r="N476" s="50" t="str">
        <x:v>BISPECIFIC ANTIBODIES AGAINST CD9 AND CD137</x:v>
      </x:c>
      <x:c r="O476" s="108" t="n">
        <x:v>0</x:v>
      </x:c>
      <x:c r="P476" s="108" t="n">
        <x:v>3</x:v>
      </x:c>
      <x:c r="Q476" s="50" t="str">
        <x:v>C07K16/2896;;C07K16/2878;;C07K2317/31;;C07K2317/55;;C07K2317/62;;C07K2317/622;;C07K2317/75;;C07K2319/70;;C07K16/2896;;A61K2039/505;;A61P35/00;;C07K14/765;;C07K16/2878;;C07K2317/24;;C07K2317/31;;C07K2317/34;;C07K2317/52;;C07K2317/565;;C07K2317/74;;C07K2319/31</x:v>
      </x:c>
      <x:c r="R476" s="50" t="str">
        <x:v>C07K16/28;;A61P35/00;;C07K14/765</x:v>
      </x:c>
      <x:c r="S476" s="50" t="str">
        <x:v>PENDING</x:v>
      </x:c>
      <x:c r="T476" s="50" t="str">
        <x:v>https://lens.org/145-698-976-970-849</x:v>
      </x:c>
      <x:c r="U476" s="50" t="str">
        <x:v>188-301-955-245-017;;181-142-301-284-834;;145-698-976-970-849</x:v>
      </x:c>
    </x:row>
    <x:row r="477">
      <x:c r="A477" s="50" t="str">
        <x:v>UCB SA.csv</x:v>
      </x:c>
      <x:c r="B477" s="50" t="str">
        <x:v>UCB SA</x:v>
      </x:c>
      <x:c r="C477" s="50" t="str">
        <x:v>Yes</x:v>
      </x:c>
      <x:c r="D477" s="50" t="str">
        <x:v>Applicant/owner alias matched</x:v>
      </x:c>
      <x:c r="E477" s="108" t="n">
        <x:v>101</x:v>
      </x:c>
      <x:c r="F477" s="50" t="str">
        <x:v>094-133-873-177-497</x:v>
      </x:c>
      <x:c r="G477" s="113" t="n">
        <x:v>43874</x:v>
      </x:c>
      <x:c r="H477" s="108" t="n">
        <x:v>2020</x:v>
      </x:c>
      <x:c r="I477" s="50" t="str">
        <x:v>US</x:v>
      </x:c>
      <x:c r="J477" s="50" t="str">
        <x:v>A1</x:v>
      </x:c>
      <x:c r="K477" s="50" t="str">
        <x:v>US 2023/0151109 A1</x:v>
      </x:c>
      <x:c r="L477" s="50" t="str">
        <x:v>UCB BIOPHARMA SRL</x:v>
      </x:c>
      <x:c r="M477" s="50" t="str">
        <x:v>UCB BIOPHARMA SRL (2021-02-09)</x:v>
      </x:c>
      <x:c r="N477" s="50" t="str">
        <x:v>BISPECIFIC ANTIBODIES AGAINST CD9</x:v>
      </x:c>
      <x:c r="O477" s="108" t="n">
        <x:v>0</x:v>
      </x:c>
      <x:c r="P477" s="108" t="n">
        <x:v>3</x:v>
      </x:c>
      <x:c r="Q477" s="50" t="str">
        <x:v>C07K16/2896;;C07K16/2803;;C07K16/2878;;C07K2317/31;;C07K2317/55;;C07K2317/62;;C07K2317/622;;C07K2317/75;;C07K2319/70;;C07K16/2896;;A61P35/00;;C07K16/2878;;C07K2317/31;;C07K2317/55;;C07K2317/622;;C07K2317/75</x:v>
      </x:c>
      <x:c r="R477" s="50" t="str">
        <x:v>C07K16/28;;A61P35/00</x:v>
      </x:c>
      <x:c r="S477" s="50" t="str">
        <x:v>PENDING</x:v>
      </x:c>
      <x:c r="T477" s="50" t="str">
        <x:v>https://lens.org/094-133-873-177-497</x:v>
      </x:c>
      <x:c r="U477" s="50" t="str">
        <x:v>079-564-435-303-01X;;130-480-741-707-417;;094-133-873-177-497</x:v>
      </x:c>
    </x:row>
    <x:row r="478">
      <x:c r="A478" s="50" t="str">
        <x:v>UCB SA.csv</x:v>
      </x:c>
      <x:c r="B478" s="50" t="str">
        <x:v>UCB SA</x:v>
      </x:c>
      <x:c r="C478" s="50" t="str">
        <x:v>Yes</x:v>
      </x:c>
      <x:c r="D478" s="50" t="str">
        <x:v>Applicant/owner alias matched</x:v>
      </x:c>
      <x:c r="E478" s="108" t="n">
        <x:v>102</x:v>
      </x:c>
      <x:c r="F478" s="50" t="str">
        <x:v>131-126-793-997-561</x:v>
      </x:c>
      <x:c r="G478" s="113" t="n">
        <x:v>43874</x:v>
      </x:c>
      <x:c r="H478" s="108" t="n">
        <x:v>2020</x:v>
      </x:c>
      <x:c r="I478" s="50" t="str">
        <x:v>US</x:v>
      </x:c>
      <x:c r="J478" s="50" t="str">
        <x:v>A1</x:v>
      </x:c>
      <x:c r="K478" s="50" t="str">
        <x:v>US 2023/0125234 A1</x:v>
      </x:c>
      <x:c r="L478" s="50" t="str">
        <x:v>UCB BIOPHARMA SRL</x:v>
      </x:c>
      <x:c r="M478" s="50" t="str">
        <x:v>UCB BIOPHARMA SRL (2021-02-09)</x:v>
      </x:c>
      <x:c r="N478" s="50" t="str">
        <x:v>ANTI CD44-CTLA4 BISPECIFIC ANTIBODIES</x:v>
      </x:c>
      <x:c r="O478" s="108" t="n">
        <x:v>0</x:v>
      </x:c>
      <x:c r="P478" s="108" t="n">
        <x:v>3</x:v>
      </x:c>
      <x:c r="Q478" s="50" t="str">
        <x:v>C07K16/2884;;A61P35/00;;C07K16/2818;;C07K2317/21;;C07K2317/31;;C07K2317/33;;C07K2317/622;;C07K2317/76;;C07K2319/00;;C07K16/2884;;A61P35/00;;C07K16/2818;;C07K2317/31;;C07K2317/33;;C07K2317/565;;C07K2317/622;;C07K2317/76</x:v>
      </x:c>
      <x:c r="R478" s="50" t="str">
        <x:v>C07K16/28;;A61P35/00</x:v>
      </x:c>
      <x:c r="S478" s="50" t="str">
        <x:v>DISCONTINUED</x:v>
      </x:c>
      <x:c r="T478" s="50" t="str">
        <x:v>https://lens.org/131-126-793-997-561</x:v>
      </x:c>
      <x:c r="U478" s="50" t="str">
        <x:v>115-383-042-070-754;;011-392-255-500-23X;;131-126-793-997-561</x:v>
      </x:c>
    </x:row>
    <x:row r="479">
      <x:c r="A479" s="50" t="str">
        <x:v>UCB SA.csv</x:v>
      </x:c>
      <x:c r="B479" s="50" t="str">
        <x:v>UCB SA</x:v>
      </x:c>
      <x:c r="C479" s="50" t="str">
        <x:v>Yes</x:v>
      </x:c>
      <x:c r="D479" s="50" t="str">
        <x:v>Applicant/owner alias matched</x:v>
      </x:c>
      <x:c r="E479" s="108" t="n">
        <x:v>103</x:v>
      </x:c>
      <x:c r="F479" s="50" t="str">
        <x:v>122-649-839-335-86X</x:v>
      </x:c>
      <x:c r="G479" s="113" t="n">
        <x:v>43874</x:v>
      </x:c>
      <x:c r="H479" s="108" t="n">
        <x:v>2020</x:v>
      </x:c>
      <x:c r="I479" s="50" t="str">
        <x:v>US</x:v>
      </x:c>
      <x:c r="J479" s="50" t="str">
        <x:v>A1</x:v>
      </x:c>
      <x:c r="K479" s="50" t="str">
        <x:v>US 2023/0096030 A1</x:v>
      </x:c>
      <x:c r="L479" s="50" t="str">
        <x:v>UCB BIOPHARMA SRL</x:v>
      </x:c>
      <x:c r="M479" s="50" t="str">
        <x:v>UCB BIOPHARMA SRL (2021-02-09)</x:v>
      </x:c>
      <x:c r="N479" s="50" t="str">
        <x:v>BISPECIFIC ANTIBODIES AGAINST CD9 AND CD7</x:v>
      </x:c>
      <x:c r="O479" s="108" t="n">
        <x:v>0</x:v>
      </x:c>
      <x:c r="P479" s="108" t="n">
        <x:v>4</x:v>
      </x:c>
      <x:c r="Q479" s="50" t="str">
        <x:v>C07K16/2803;;C07K16/2896;;C07K2317/31;;C07K2317/75;;C07K2317/622;;C07K16/18;;C07K2319/75;;C07K2317/62;;C07K16/2803;;C07K2317/31;;C07K2317/565;;C07K2317/622;;C07K2317/75</x:v>
      </x:c>
      <x:c r="R479" s="50" t="str">
        <x:v>C07K16/28</x:v>
      </x:c>
      <x:c r="S479" s="50" t="str">
        <x:v>ACTIVE</x:v>
      </x:c>
      <x:c r="T479" s="50" t="str">
        <x:v>https://lens.org/122-649-839-335-86X</x:v>
      </x:c>
      <x:c r="U479" s="50" t="str">
        <x:v>090-324-475-994-244;;010-957-765-883-25X;;122-649-839-335-86X;;090-374-636-549-156</x:v>
      </x:c>
    </x:row>
    <x:row r="480">
      <x:c r="A480" s="50" t="str">
        <x:v>UCB SA.csv</x:v>
      </x:c>
      <x:c r="B480" s="50" t="str">
        <x:v>UCB SA</x:v>
      </x:c>
      <x:c r="C480" s="50" t="str">
        <x:v>Yes</x:v>
      </x:c>
      <x:c r="D480" s="50" t="str">
        <x:v>Applicant/owner alias matched</x:v>
      </x:c>
      <x:c r="E480" s="108" t="n">
        <x:v>104</x:v>
      </x:c>
      <x:c r="F480" s="50" t="str">
        <x:v>096-195-198-684-95X</x:v>
      </x:c>
      <x:c r="G480" s="113" t="n">
        <x:v>43819</x:v>
      </x:c>
      <x:c r="H480" s="108" t="n">
        <x:v>2019</x:v>
      </x:c>
      <x:c r="I480" s="50" t="str">
        <x:v>US</x:v>
      </x:c>
      <x:c r="J480" s="50" t="str">
        <x:v>A1</x:v>
      </x:c>
      <x:c r="K480" s="50" t="str">
        <x:v>US 2023/0087378 A1</x:v>
      </x:c>
      <x:c r="L480" s="50" t="str">
        <x:v>UCB BIOPHARMA SRL</x:v>
      </x:c>
      <x:c r="M480" s="50" t="str">
        <x:v>UCB BIOPHARMA SRL (2020-11-26)</x:v>
      </x:c>
      <x:c r="N480" s="50" t="str">
        <x:v>MULTI-SPECIFIC ANTIBODY WITH BINDING SPECIFICITY FOR HUMAN IL-13 AND IL-17</x:v>
      </x:c>
      <x:c r="O480" s="108" t="n">
        <x:v>0</x:v>
      </x:c>
      <x:c r="P480" s="108" t="n">
        <x:v>24</x:v>
      </x:c>
      <x:c r="Q480" s="50" t="str">
        <x:v>C07K16/18;;C07K16/244;;C07K2317/31;;A61K2039/505;;A61P37/08;;C07K16/18;;A61P37/08;;C07K2317/31;;C07K16/244;;A61K2039/505;;C07K16/244;;A61P37/08;;C07K2317/31;;C07K2317/622;;A61K2039/505;;A61P37/08;;A61K2039/505;;C07K16/244;;C07K2317/31;;C07K2317/565;;C07K2317/622</x:v>
      </x:c>
      <x:c r="R480" s="50" t="str">
        <x:v>C07K16/24;;A61P37/08</x:v>
      </x:c>
      <x:c r="S480" s="50" t="str">
        <x:v>ACTIVE</x:v>
      </x:c>
      <x:c r="T480" s="50" t="str">
        <x:v>https://lens.org/096-195-198-684-95X</x:v>
      </x:c>
      <x:c r="U480" s="50" t="str">
        <x:v>107-582-106-804-238;;105-078-907-324-933;;168-425-710-685-945;;159-639-342-779-717;;011-796-398-896-842;;057-924-582-607-855;;112-827-368-625-110;;070-348-738-850-818;;096-195-198-684-95X;;066-539-963-863-030;;047-238-464-905-912;;184-541-390-624-243;;028-792-544-757-285;;083-206-339-954-503;;112-159-994-156-410;;196-785-790-284-408;;090-685-179-089-358;;130-282-392-107-52X;;182-555-914-758-395;;151-505-118-774-861;;198-094-876-360-790;;023-212-532-923-56X;;132-610-697-079-067;;075-258-881-410-041</x:v>
      </x:c>
    </x:row>
    <x:row r="481">
      <x:c r="A481" s="50" t="str">
        <x:v>UCB SA.csv</x:v>
      </x:c>
      <x:c r="B481" s="50" t="str">
        <x:v>UCB SA</x:v>
      </x:c>
      <x:c r="C481" s="50" t="str">
        <x:v>Yes</x:v>
      </x:c>
      <x:c r="D481" s="50" t="str">
        <x:v>Applicant/owner alias matched</x:v>
      </x:c>
      <x:c r="E481" s="108" t="n">
        <x:v>105</x:v>
      </x:c>
      <x:c r="F481" s="50" t="str">
        <x:v>193-712-474-443-298</x:v>
      </x:c>
      <x:c r="G481" s="113" t="n">
        <x:v>43819</x:v>
      </x:c>
      <x:c r="H481" s="108" t="n">
        <x:v>2019</x:v>
      </x:c>
      <x:c r="I481" s="50" t="str">
        <x:v>US</x:v>
      </x:c>
      <x:c r="J481" s="50" t="str">
        <x:v>A1</x:v>
      </x:c>
      <x:c r="K481" s="50" t="str">
        <x:v>US 2023/0084464 A1</x:v>
      </x:c>
      <x:c r="L481" s="50" t="str">
        <x:v>UCB BIOPHARMA SRL</x:v>
      </x:c>
      <x:c r="M481" s="50" t="str">
        <x:v>UCB BIOPHARMA SRL (2020-11-27)</x:v>
      </x:c>
      <x:c r="N481" s="50" t="str">
        <x:v>ANTIBODY WITH BINDING SPECIFICITY FOR HUMAN IL-13</x:v>
      </x:c>
      <x:c r="O481" s="108" t="n">
        <x:v>0</x:v>
      </x:c>
      <x:c r="P481" s="108" t="n">
        <x:v>17</x:v>
      </x:c>
      <x:c r="Q481" s="50" t="str">
        <x:v>C07K16/244;;A61K2039/505;;A61P37/08;;A61P37/08;;C07K16/244;;A61K2039/505;;C07K16/244;;A61P37/08;;C07K2317/24;;C07K2317/622;;A61K2039/505;;A61P17/00;;C07K16/244;;C07K2317/24;;C07K2317/55;;C07K2317/565;;C07K2317/622;;C12N15/63</x:v>
      </x:c>
      <x:c r="R481" s="50" t="str">
        <x:v>C07K16/24;;A61P17/00;;C12N15/63</x:v>
      </x:c>
      <x:c r="S481" s="50" t="str">
        <x:v>ACTIVE</x:v>
      </x:c>
      <x:c r="T481" s="50" t="str">
        <x:v>https://lens.org/193-712-474-443-298</x:v>
      </x:c>
      <x:c r="U481" s="50" t="str">
        <x:v>074-088-784-288-106;;124-944-178-478-672;;089-617-138-485-397;;074-785-317-228-407;;098-361-682-545-971;;006-627-400-861-043;;112-299-444-214-107;;193-712-474-443-298;;021-812-891-705-165;;180-983-678-086-125;;069-525-553-960-366;;114-157-194-854-345;;182-060-508-842-634;;188-820-195-727-201;;156-350-383-155-189;;060-430-904-844-123;;078-391-287-677-140</x:v>
      </x:c>
    </x:row>
    <x:row r="482">
      <x:c r="A482" s="50" t="str">
        <x:v>UCB SA.csv</x:v>
      </x:c>
      <x:c r="B482" s="50" t="str">
        <x:v>UCB SA</x:v>
      </x:c>
      <x:c r="C482" s="50" t="str">
        <x:v>Yes</x:v>
      </x:c>
      <x:c r="D482" s="50" t="str">
        <x:v>Applicant/owner alias matched</x:v>
      </x:c>
      <x:c r="E482" s="108" t="n">
        <x:v>106</x:v>
      </x:c>
      <x:c r="F482" s="50" t="str">
        <x:v>022-461-707-146-530</x:v>
      </x:c>
      <x:c r="G482" s="113" t="n">
        <x:v>43864</x:v>
      </x:c>
      <x:c r="H482" s="108" t="n">
        <x:v>2020</x:v>
      </x:c>
      <x:c r="I482" s="50" t="str">
        <x:v>US</x:v>
      </x:c>
      <x:c r="J482" s="50" t="str">
        <x:v>A1</x:v>
      </x:c>
      <x:c r="K482" s="50" t="str">
        <x:v>US 2023/0070261 A1</x:v>
      </x:c>
      <x:c r="L482" s="50" t="str">
        <x:v>UCB BIOPHARMA SRL</x:v>
      </x:c>
      <x:c r="M482" s="50" t="str">
        <x:v>UCB BIOPHARMA SRL (2020-12-22)</x:v>
      </x:c>
      <x:c r="N482" s="50" t="str">
        <x:v>ANTIBODIES AGAINST KLK5</x:v>
      </x:c>
      <x:c r="O482" s="108" t="n">
        <x:v>0</x:v>
      </x:c>
      <x:c r="P482" s="108" t="n">
        <x:v>45</x:v>
      </x:c>
      <x:c r="Q482" s="50" t="str">
        <x:v>C07K16/40;;A61P35/00;;A61P17/00;;C07K2317/34;;C07K2317/76;;C07K2317/92;;C07K2317/94;;C07K2317/24;;C07K16/40;;C07K2317/34;;C07K2317/94;;C07K2317/76;;C07K2317/24;;C07K2317/92;;A61P17/00;;A61P35/00;;C07K16/40;;A61P17/00;;C07K2317/76;;C07K2317/24;;C07K2317/34;;C07K2317/92;;C07K2317/94;;A61K2039/505;;A61P35/00;;A61P17/00;;C07K16/40;;C07K2317/24;;C07K2317/55;;C07K2317/565;;C07K2317/622;;C07K2317/92;;C12N15/63;;C07K2317/76;;C07K2317/94</x:v>
      </x:c>
      <x:c r="R482" s="50" t="str">
        <x:v>C07K16/40</x:v>
      </x:c>
      <x:c r="S482" s="50" t="str">
        <x:v>PENDING</x:v>
      </x:c>
      <x:c r="T482" s="50" t="str">
        <x:v>https://lens.org/022-461-707-146-530</x:v>
      </x:c>
      <x:c r="U482" s="50" t="str">
        <x:v>035-395-375-036-624;;082-577-462-509-532;;022-461-707-146-530;;106-957-249-515-718;;029-907-395-362-514;;055-200-450-476-201;;097-249-024-735-259;;066-584-497-139-071;;170-324-578-697-031;;047-933-435-509-616;;156-626-324-623-901;;190-267-362-380-198;;014-123-562-817-222;;193-686-687-078-339;;085-260-868-419-768;;137-952-358-764-942;;122-587-298-727-105;;143-976-077-035-472;;086-010-412-487-521;;011-819-811-089-825;;120-801-750-873-881;;160-124-406-988-159;;085-576-996-851-695;;147-499-723-664-668;;075-310-154-649-270;;163-431-922-412-809;;193-065-687-094-994;;028-108-983-597-97X;;069-850-796-740-965;;106-221-155-343-968;;185-900-558-083-822;;108-549-271-766-820;;039-679-095-942-809;;036-683-308-523-505;;128-401-714-741-011;;115-655-408-440-366;;008-544-141-720-287;;026-148-017-236-170;;107-987-689-391-767;;086-323-143-070-644;;162-618-095-029-788;;132-527-483-771-632;;109-118-179-873-932;;047-797-711-280-384;;082-185-315-239-154</x:v>
      </x:c>
    </x:row>
    <x:row r="483">
      <x:c r="A483" s="50" t="str">
        <x:v>UCB SA.csv</x:v>
      </x:c>
      <x:c r="B483" s="50" t="str">
        <x:v>UCB SA</x:v>
      </x:c>
      <x:c r="C483" s="50" t="str">
        <x:v>Yes</x:v>
      </x:c>
      <x:c r="D483" s="50" t="str">
        <x:v>Applicant/owner alias matched</x:v>
      </x:c>
      <x:c r="E483" s="108" t="n">
        <x:v>107</x:v>
      </x:c>
      <x:c r="F483" s="50" t="str">
        <x:v>151-708-384-019-447</x:v>
      </x:c>
      <x:c r="G483" s="113" t="n">
        <x:v>43822</x:v>
      </x:c>
      <x:c r="H483" s="108" t="n">
        <x:v>2019</x:v>
      </x:c>
      <x:c r="I483" s="50" t="str">
        <x:v>US</x:v>
      </x:c>
      <x:c r="J483" s="50" t="str">
        <x:v>A1</x:v>
      </x:c>
      <x:c r="K483" s="50" t="str">
        <x:v>US 2023/0050670 A1</x:v>
      </x:c>
      <x:c r="L483" s="50" t="str">
        <x:v>UCB BIOPHARMA SRL</x:v>
      </x:c>
      <x:c r="M483" s="50" t="str">
        <x:v>EVOTEC (UK) LTD (2022-04-12);;CELLTECH R&amp;D LIMITED (2022-03-21);;UCB BIOPHARMA SRL (2022-03-21)</x:v>
      </x:c>
      <x:c r="N483" s="50" t="str">
        <x:v>TETRAHYDROBENZO-QUINOLINE SULFONAMIDE DERIVATIVES USEFUL AS IGE MODULATORS</x:v>
      </x:c>
      <x:c r="O483" s="108" t="n">
        <x:v>3</x:v>
      </x:c>
      <x:c r="P483" s="108" t="n">
        <x:v>11</x:v>
      </x:c>
      <x:c r="Q483" s="50" t="str">
        <x:v>C07D401/12;;C07D401/14;;C07D401/04;;C07D413/14;;C07D221/06;;A61P11/00;;C07D221/06;;C07D413/14</x:v>
      </x:c>
      <x:c r="R483" s="50" t="str">
        <x:v>C07D221/06;;C07D413/14</x:v>
      </x:c>
      <x:c r="S483" s="50" t="str">
        <x:v>ACTIVE</x:v>
      </x:c>
      <x:c r="T483" s="50" t="str">
        <x:v>https://lens.org/151-708-384-019-447</x:v>
      </x:c>
      <x:c r="U483" s="50" t="str">
        <x:v>060-408-972-358-361;;053-979-953-414-343;;094-857-083-564-373;;139-733-037-256-499;;196-084-872-880-412;;111-964-320-677-16X;;086-338-625-248-814;;166-462-722-864-131;;151-708-384-019-447;;125-216-874-111-592;;196-960-538-958-63X</x:v>
      </x:c>
    </x:row>
    <x:row r="484">
      <x:c r="A484" s="50" t="str">
        <x:v>UCB SA.csv</x:v>
      </x:c>
      <x:c r="B484" s="50" t="str">
        <x:v>UCB SA</x:v>
      </x:c>
      <x:c r="C484" s="50" t="str">
        <x:v>Yes</x:v>
      </x:c>
      <x:c r="D484" s="50" t="str">
        <x:v>Applicant/owner alias matched</x:v>
      </x:c>
      <x:c r="E484" s="108" t="n">
        <x:v>108</x:v>
      </x:c>
      <x:c r="F484" s="50" t="str">
        <x:v>137-131-658-818-641</x:v>
      </x:c>
      <x:c r="G484" s="113" t="n">
        <x:v>41488</x:v>
      </x:c>
      <x:c r="H484" s="108" t="n">
        <x:v>2013</x:v>
      </x:c>
      <x:c r="I484" s="50" t="str">
        <x:v>US</x:v>
      </x:c>
      <x:c r="J484" s="50" t="str">
        <x:v>B2</x:v>
      </x:c>
      <x:c r="K484" s="50" t="str">
        <x:v>US 11517676 B2</x:v>
      </x:c>
      <x:c r="L484" s="50" t="str">
        <x:v>BESPAK EUROPE LTD;;UCB BIOPHARMA SPRL</x:v>
      </x:c>
      <x:c r="M484" s="50" t="str">
        <x:v>BESPAK EUROPE LIMITED (2016-02-26);;UCB BIOPHARMA SRL (2016-02-26)</x:v>
      </x:c>
      <x:c r="N484" s="50" t="str">
        <x:v>Assembly for an autoinjector device</x:v>
      </x:c>
      <x:c r="O484" s="108" t="n">
        <x:v>0</x:v>
      </x:c>
      <x:c r="P484" s="108" t="n">
        <x:v>23</x:v>
      </x:c>
      <x:c r="Q484" s="50" t="str">
        <x:v>A61M5/20;;A61M5/2033;;A61M5/24;;A61M5/3135;;A61M5/2033;;A61M5/24;;A61M2005/2418;;A61M5/3134;;A61M5/20;;A61M5/2033;;A61M5/24;;A61M2005/3142;;A61M2205/19</x:v>
      </x:c>
      <x:c r="R484" s="50" t="str">
        <x:v>A61M5/31;;A61M5/20;;A61M5/24</x:v>
      </x:c>
      <x:c r="S484" s="50" t="str">
        <x:v>ACTIVE</x:v>
      </x:c>
      <x:c r="T484" s="50" t="str">
        <x:v>https://lens.org/137-131-658-818-641</x:v>
      </x:c>
      <x:c r="U484" s="50" t="str">
        <x:v>075-084-276-536-837;;023-774-463-757-696;;093-657-199-505-276;;090-143-441-051-691;;173-835-571-837-699;;166-874-416-258-927;;164-255-560-884-804;;124-649-278-255-589;;098-416-634-907-005;;106-264-632-583-893;;048-785-582-887-638;;137-131-658-818-641;;049-996-409-734-773;;027-364-881-614-587;;055-747-325-562-206;;032-368-968-623-100;;063-912-607-543-712;;118-999-672-431-301;;049-441-914-729-124;;141-815-909-876-654;;170-743-165-684-925;;031-802-603-333-795;;029-469-725-175-889</x:v>
      </x:c>
    </x:row>
    <x:row r="485">
      <x:c r="A485" s="50" t="str">
        <x:v>UCB SA.csv</x:v>
      </x:c>
      <x:c r="B485" s="50" t="str">
        <x:v>UCB SA</x:v>
      </x:c>
      <x:c r="C485" s="50" t="str">
        <x:v>Yes</x:v>
      </x:c>
      <x:c r="D485" s="50" t="str">
        <x:v>Applicant/owner alias matched</x:v>
      </x:c>
      <x:c r="E485" s="108" t="n">
        <x:v>109</x:v>
      </x:c>
      <x:c r="F485" s="50" t="str">
        <x:v>067-362-041-195-780</x:v>
      </x:c>
      <x:c r="G485" s="113" t="n">
        <x:v>42529</x:v>
      </x:c>
      <x:c r="H485" s="108" t="n">
        <x:v>2016</x:v>
      </x:c>
      <x:c r="I485" s="50" t="str">
        <x:v>US</x:v>
      </x:c>
      <x:c r="J485" s="50" t="str">
        <x:v>B2</x:v>
      </x:c>
      <x:c r="K485" s="50" t="str">
        <x:v>US 11518803 B2</x:v>
      </x:c>
      <x:c r="L485" s="50" t="str">
        <x:v>UCB BIOPHARMA SRL</x:v>
      </x:c>
      <x:c r="M485" s="50" t="str">
        <x:v>UCB BIOPHARMA SRL (2017-07-19)</x:v>
      </x:c>
      <x:c r="N485" s="50" t="str">
        <x:v>Antagonist antibodies that bind to human TGFB1, TGFB2 and to TGFB3 and their use for the treatment of lung fibrosis</x:v>
      </x:c>
      <x:c r="O485" s="108" t="n">
        <x:v>0</x:v>
      </x:c>
      <x:c r="P485" s="108" t="n">
        <x:v>25</x:v>
      </x:c>
      <x:c r="Q485" s="50" t="str">
        <x:v>C07K16/22;;A61K2039/505;;A61K2039/544;;C07K2317/31;;C07K2317/76;;C07K2317/92;;C07K2317/94;;C07K16/22;;A61K2039/505;;A61K2039/544;;A61P11/00;;A61P35/00;;A61P43/00;;C07K2317/31;;C07K2317/76;;C07K2317/92;;C07K2317/94;;C07K16/22;;A61K2039/505;;A61K2039/544;;A61P11/00;;C07K2317/31;;C07K2317/76;;C07K2317/92;;C07K2317/94;;A61K39/39533;;A61P11/00;;A61P35/00;;C07K16/22;;C07K16/22;;A61K9/0075;;A61K39/39533;;A61K39/3955;;A61P11/00;;A61P11/12</x:v>
      </x:c>
      <x:c r="R485" s="50" t="str">
        <x:v>C07K16/22;;A61K9/00;;A61K39/395;;A61P11/00;;A61P11/12</x:v>
      </x:c>
      <x:c r="S485" s="50" t="str">
        <x:v>ACTIVE</x:v>
      </x:c>
      <x:c r="T485" s="50" t="str">
        <x:v>https://lens.org/067-362-041-195-780</x:v>
      </x:c>
      <x:c r="U485" s="50" t="str">
        <x:v>038-702-671-213-820;;191-732-461-270-928;;030-320-640-357-093;;032-797-482-518-20X;;153-852-383-391-73X;;129-019-525-389-02X;;019-266-783-508-482;;024-463-585-141-871;;032-393-616-858-867;;199-141-024-326-299;;043-917-863-099-646;;104-508-581-022-329;;056-836-527-852-122;;067-362-041-195-780;;154-889-461-880-121;;021-520-237-874-525;;011-157-856-247-831;;158-120-532-719-179;;146-218-658-634-576;;076-594-566-029-602;;109-407-170-631-700;;172-136-030-462-602;;117-700-105-533-189;;122-651-434-940-458;;094-100-673-180-391</x:v>
      </x:c>
    </x:row>
    <x:row r="486">
      <x:c r="A486" s="50" t="str">
        <x:v>UCB SA.csv</x:v>
      </x:c>
      <x:c r="B486" s="50" t="str">
        <x:v>UCB SA</x:v>
      </x:c>
      <x:c r="C486" s="50" t="str">
        <x:v>Yes</x:v>
      </x:c>
      <x:c r="D486" s="50" t="str">
        <x:v>Applicant/owner alias matched</x:v>
      </x:c>
      <x:c r="E486" s="108" t="n">
        <x:v>110</x:v>
      </x:c>
      <x:c r="F486" s="50" t="str">
        <x:v>087-265-521-068-79X</x:v>
      </x:c>
      <x:c r="G486" s="113" t="n">
        <x:v>42933</x:v>
      </x:c>
      <x:c r="H486" s="108" t="n">
        <x:v>2017</x:v>
      </x:c>
      <x:c r="I486" s="50" t="str">
        <x:v>US</x:v>
      </x:c>
      <x:c r="J486" s="50" t="str">
        <x:v>B2</x:v>
      </x:c>
      <x:c r="K486" s="50" t="str">
        <x:v>US 11498941 B2</x:v>
      </x:c>
      <x:c r="L486" s="50" t="str">
        <x:v>UCB BIOPHARMA SRL</x:v>
      </x:c>
      <x:c r="M486" s="50" t="str">
        <x:v>CELLTECH R&amp;D LIMITED (2018-07-12);;UCB BIOPHARMA SRL (2018-07-12)</x:v>
      </x:c>
      <x:c r="N486" s="50" t="str">
        <x:v>Chromatography</x:v>
      </x:c>
      <x:c r="O486" s="108" t="n">
        <x:v>1</x:v>
      </x:c>
      <x:c r="P486" s="108" t="n">
        <x:v>27</x:v>
      </x:c>
      <x:c r="Q486" s="50" t="str">
        <x:v>C07K1/16;;C07K1/18;;C07K1/16;;C07K1/18;;C07K1/16;;B01D15/1814;;B01D15/247;;C07K1/18;;C07K1/34;;B01D15/245;;B01D15/3809;;C07K1/22;;C07K1/18;;C07K1/16;;B01D15/1814;;B01D15/245;;B01D15/247;;B01D15/3809;;C07K1/22;;C07K1/34</x:v>
      </x:c>
      <x:c r="R486" s="50" t="str">
        <x:v>C07K1/22;;B01D15/18;;B01D15/24;;B01D15/38;;C07K1/34</x:v>
      </x:c>
      <x:c r="S486" s="50" t="str">
        <x:v>ACTIVE</x:v>
      </x:c>
      <x:c r="T486" s="50" t="str">
        <x:v>https://lens.org/087-265-521-068-79X</x:v>
      </x:c>
      <x:c r="U486" s="50" t="str">
        <x:v>033-156-506-130-856;;192-441-298-067-212;;145-754-011-893-473;;083-861-512-687-674;;048-954-328-148-017;;117-719-373-393-40X;;009-684-453-301-613;;136-526-650-374-353;;164-358-036-959-795;;064-282-196-771-755;;174-138-647-929-243;;188-183-241-899-743;;075-180-446-591-012;;114-781-984-375-479;;167-000-273-082-168;;010-534-386-862-606;;125-446-321-053-250;;126-611-650-704-977;;124-535-718-755-865;;036-043-517-702-643;;087-265-521-068-79X;;068-201-849-268-603;;179-459-694-342-073;;152-331-581-763-979;;173-604-579-314-00X;;194-245-398-948-062;;123-760-290-752-296</x:v>
      </x:c>
    </x:row>
    <x:row r="487">
      <x:c r="A487" s="50" t="str">
        <x:v>UCB SA.csv</x:v>
      </x:c>
      <x:c r="B487" s="50" t="str">
        <x:v>UCB SA</x:v>
      </x:c>
      <x:c r="C487" s="50" t="str">
        <x:v>Yes</x:v>
      </x:c>
      <x:c r="D487" s="50" t="str">
        <x:v>Applicant/owner alias matched</x:v>
      </x:c>
      <x:c r="E487" s="108" t="n">
        <x:v>111</x:v>
      </x:c>
      <x:c r="F487" s="50" t="str">
        <x:v>079-389-753-442-060</x:v>
      </x:c>
      <x:c r="G487" s="113" t="n">
        <x:v>43196</x:v>
      </x:c>
      <x:c r="H487" s="108" t="n">
        <x:v>2018</x:v>
      </x:c>
      <x:c r="I487" s="50" t="str">
        <x:v>US</x:v>
      </x:c>
      <x:c r="J487" s="50" t="str">
        <x:v>B2</x:v>
      </x:c>
      <x:c r="K487" s="50" t="str">
        <x:v>US 11479546 B2</x:v>
      </x:c>
      <x:c r="L487" s="50" t="str">
        <x:v>UCB BIOPHARMA SRL</x:v>
      </x:c>
      <x:c r="M487" s="50" t="str">
        <x:v>BOHICKET PHARMA CONSULTING LLC (2019-03-22);;CELLTECH R&amp;D LIMITED (2019-03-14);;UCB BIOPHARMA SRL (2019-03-14)</x:v>
      </x:c>
      <x:c r="N487" s="50" t="str">
        <x:v>Antimalarial hexahydropyrimidine analogues</x:v>
      </x:c>
      <x:c r="O487" s="108" t="n">
        <x:v>0</x:v>
      </x:c>
      <x:c r="P487" s="108" t="n">
        <x:v>12</x:v>
      </x:c>
      <x:c r="Q487" s="50" t="str">
        <x:v>C07D239/22;;A61P33/06;;C07D401/12;;C07D403/12;;C07D405/04;;C07D405/06;;C07D405/14;;C07D413/14;;C07D471/04;;C07D493/08;;Y02A50/30;;C07D405/14;;C07D239/22;;C07D401/12;;C07D403/12;;C07D405/04;;C07D405/06;;C07D413/14;;C07D471/04;;C07D493/08</x:v>
      </x:c>
      <x:c r="R487" s="50" t="str">
        <x:v>A61P33/06;;C07D239/22;;C07D401/12;;C07D403/12;;C07D405/04;;C07D405/06;;C07D405/14;;C07D413/14;;C07D471/04;;C07D493/08</x:v>
      </x:c>
      <x:c r="S487" s="50" t="str">
        <x:v>ACTIVE</x:v>
      </x:c>
      <x:c r="T487" s="50" t="str">
        <x:v>https://lens.org/079-389-753-442-060</x:v>
      </x:c>
      <x:c r="U487" s="50" t="str">
        <x:v>172-968-131-500-294;;082-254-703-674-373;;144-760-053-853-271;;131-410-449-228-876;;154-761-114-326-166;;085-700-448-342-238;;054-293-851-865-311;;079-389-753-442-060;;065-159-033-828-211;;156-260-697-463-804;;165-707-867-703-271;;178-380-487-526-496</x:v>
      </x:c>
    </x:row>
    <x:row r="488">
      <x:c r="A488" s="50" t="str">
        <x:v>UCB SA.csv</x:v>
      </x:c>
      <x:c r="B488" s="50" t="str">
        <x:v>UCB SA</x:v>
      </x:c>
      <x:c r="C488" s="50" t="str">
        <x:v>Yes</x:v>
      </x:c>
      <x:c r="D488" s="50" t="str">
        <x:v>Applicant/owner alias matched</x:v>
      </x:c>
      <x:c r="E488" s="108" t="n">
        <x:v>112</x:v>
      </x:c>
      <x:c r="F488" s="50" t="str">
        <x:v>029-480-687-867-063</x:v>
      </x:c>
      <x:c r="G488" s="113" t="n">
        <x:v>43115</x:v>
      </x:c>
      <x:c r="H488" s="108" t="n">
        <x:v>2018</x:v>
      </x:c>
      <x:c r="I488" s="50" t="str">
        <x:v>US</x:v>
      </x:c>
      <x:c r="J488" s="50" t="str">
        <x:v>B2</x:v>
      </x:c>
      <x:c r="K488" s="50" t="str">
        <x:v>US 11472794 B2</x:v>
      </x:c>
      <x:c r="L488" s="50" t="str">
        <x:v>UCB BIOPHARMA SRL</x:v>
      </x:c>
      <x:c r="M488" s="50" t="str">
        <x:v>UCB PHARMA S.A (2019-11-20);;EVOTEC (UK) LTD (2022-07-20);;CELLTECH R&amp;D LIMITED (2019-11-20);;UCB BIOPHARMA SRL (2019-11-20);;UCB S.A (2019-11-20)</x:v>
      </x:c>
      <x:c r="N488" s="50" t="str">
        <x:v>Fused imidazole derivatives as IL-17 modulators</x:v>
      </x:c>
      <x:c r="O488" s="108" t="n">
        <x:v>0</x:v>
      </x:c>
      <x:c r="P488" s="108" t="n">
        <x:v>13</x:v>
      </x:c>
      <x:c r="Q488" s="50" t="str">
        <x:v>C07D487/04;;A61K31/4184;;A61K31/422;;A61K31/437;;A61K31/4439;;A61K31/454;;A61K31/496;;A61K31/497;;A61K31/4985;;A61K31/501;;A61K31/506;;A61K31/52;;A61K31/5377;;A61K31/553;;A61K45/06;;A61P29/00;;C07D403/12;;C07D403/14;;C07D405/14;;C07D413/12;;C07D413/14;;C07D407/14;;C07D235/16;;C07D401/14;;C07D403/12;;C07D413/12;;C07D413/14</x:v>
      </x:c>
      <x:c r="R488" s="50" t="str">
        <x:v>C07D403/12;;C07D235/16;;C07D401/14;;C07D407/14;;C07D413/12;;C07D413/14</x:v>
      </x:c>
      <x:c r="S488" s="50" t="str">
        <x:v>ACTIVE</x:v>
      </x:c>
      <x:c r="T488" s="50" t="str">
        <x:v>https://lens.org/029-480-687-867-063</x:v>
      </x:c>
      <x:c r="U488" s="50" t="str">
        <x:v>117-039-606-558-449;;100-505-285-928-397;;128-208-285-266-261;;130-806-282-541-952;;164-936-121-290-59X;;157-887-977-900-98X;;124-615-598-981-867;;075-270-636-243-763;;196-238-400-850-695;;196-107-095-999-388;;156-894-796-844-340;;029-480-687-867-063;;158-708-818-133-410</x:v>
      </x:c>
    </x:row>
    <x:row r="489">
      <x:c r="A489" s="50" t="str">
        <x:v>UCB SA.csv</x:v>
      </x:c>
      <x:c r="B489" s="50" t="str">
        <x:v>UCB SA</x:v>
      </x:c>
      <x:c r="C489" s="50" t="str">
        <x:v>Yes</x:v>
      </x:c>
      <x:c r="D489" s="50" t="str">
        <x:v>Applicant/owner alias matched</x:v>
      </x:c>
      <x:c r="E489" s="108" t="n">
        <x:v>113</x:v>
      </x:c>
      <x:c r="F489" s="50" t="str">
        <x:v>114-300-187-793-598</x:v>
      </x:c>
      <x:c r="G489" s="113" t="n">
        <x:v>40550</x:v>
      </x:c>
      <x:c r="H489" s="108" t="n">
        <x:v>2011</x:v>
      </x:c>
      <x:c r="I489" s="50" t="str">
        <x:v>US</x:v>
      </x:c>
      <x:c r="J489" s="50" t="str">
        <x:v>B2</x:v>
      </x:c>
      <x:c r="K489" s="50" t="str">
        <x:v>US 11466324 B2</x:v>
      </x:c>
      <x:c r="L489" s="50" t="str">
        <x:v>UCB BIOPHARMA SPRL;;UCB BIOPHARMA SRL</x:v>
      </x:c>
      <x:c r="M489" s="50" t="str">
        <x:v>UCB BIOPHARMA SPRL (2016-02-12);;UCB PHARMA S.A (2018-09-11);;CELLTECH R&amp;D LTD (2003-03-03);;UCB S.A (2018-09-03)</x:v>
      </x:c>
      <x:c r="N489" s="50" t="str">
        <x:v>Lipocalin 2 as a biomarker for IL-17 inhibitor therapy efficacy</x:v>
      </x:c>
      <x:c r="O489" s="108" t="n">
        <x:v>0</x:v>
      </x:c>
      <x:c r="P489" s="108" t="n">
        <x:v>4</x:v>
      </x:c>
      <x:c r="Q489" s="50" t="str">
        <x:v>C12Q1/6883;;C12Q1/6886;;C12Q2600/106;;C12Q2600/136;;C12Q2600/158;;G01N33/6869;;C12Q1/6883;;C12Q1/6886;;C12Q2600/106;;C12Q2600/136;;C12Q2600/158;;G01N33/68;;G01N33/6869;;G01N33/6893</x:v>
      </x:c>
      <x:c r="R489" s="50" t="str">
        <x:v>G01N33/68;;C12Q1/6883;;C12Q1/6886</x:v>
      </x:c>
      <x:c r="S489" s="50" t="str">
        <x:v>ACTIVE</x:v>
      </x:c>
      <x:c r="T489" s="50" t="str">
        <x:v>https://lens.org/114-300-187-793-598</x:v>
      </x:c>
      <x:c r="U489" s="50" t="str">
        <x:v>180-557-532-267-44X;;000-654-858-814-447;;193-359-940-290-782;;114-300-187-793-598</x:v>
      </x:c>
    </x:row>
    <x:row r="490">
      <x:c r="A490" s="50" t="str">
        <x:v>UCB SA.csv</x:v>
      </x:c>
      <x:c r="B490" s="50" t="str">
        <x:v>UCB SA</x:v>
      </x:c>
      <x:c r="C490" s="50" t="str">
        <x:v>Yes</x:v>
      </x:c>
      <x:c r="D490" s="50" t="str">
        <x:v>Applicant/owner alias matched</x:v>
      </x:c>
      <x:c r="E490" s="108" t="n">
        <x:v>114</x:v>
      </x:c>
      <x:c r="F490" s="50" t="str">
        <x:v>127-326-614-003-528</x:v>
      </x:c>
      <x:c r="G490" s="113" t="n">
        <x:v>43293</x:v>
      </x:c>
      <x:c r="H490" s="108" t="n">
        <x:v>2018</x:v>
      </x:c>
      <x:c r="I490" s="50" t="str">
        <x:v>US</x:v>
      </x:c>
      <x:c r="J490" s="50" t="str">
        <x:v>B2</x:v>
      </x:c>
      <x:c r="K490" s="50" t="str">
        <x:v>US 11458124 B2</x:v>
      </x:c>
      <x:c r="L490" s="50" t="str">
        <x:v>UCB BIOPHARMA SRL;;UCBBIOPHARMA SRL</x:v>
      </x:c>
      <x:c r="M490" s="50" t="str">
        <x:v>UCB BIOPHARMA SPRL (2019-05-20);;EVOTEC (UK) LTD (2019-05-28);;UCB BIOPHARMA SRL (SOCIETE A RESPONSABILITE LIMITEE) (2019-12-02);;CELLTECH R&amp;D LIMITED (2019-05-20)</x:v>
      </x:c>
      <x:c r="N490" s="50" t="str">
        <x:v>Spirocyclic indane analogues as IL-17 modulators</x:v>
      </x:c>
      <x:c r="O490" s="108" t="n">
        <x:v>1</x:v>
      </x:c>
      <x:c r="P490" s="108" t="n">
        <x:v>8</x:v>
      </x:c>
      <x:c r="Q490" s="50" t="str">
        <x:v>C07D405/14;;A61P29/00;;A61P37/00;;C07D311/96;;C07D405/12;;C07D413/12;;C07D471/04;;C07D491/20;;C07D493/10;;A61K31/422;;A61K31/407;;A61K31/4155;;A61K31/4245;;A61K31/427;;A61K31/437;;C07D311/96;;C07D405/12;;C07D405/14;;C07D413/12;;C07D491/107;;C07D491/20;;C07D493/10</x:v>
      </x:c>
      <x:c r="R490" s="50" t="str">
        <x:v>C07D405/14;;A61K31/352;;A61K31/407;;A61K31/4155;;A61K31/422;;A61K31/4245;;A61K31/427;;A61K31/437;;C07D311/96;;C07D405/12;;C07D413/12;;C07D491/107;;C07D491/20;;C07D493/10</x:v>
      </x:c>
      <x:c r="S490" s="50" t="str">
        <x:v>ACTIVE</x:v>
      </x:c>
      <x:c r="T490" s="50" t="str">
        <x:v>https://lens.org/127-326-614-003-528</x:v>
      </x:c>
      <x:c r="U490" s="50" t="str">
        <x:v>060-244-905-924-046;;174-478-248-493-252;;112-234-441-616-63X;;020-410-965-038-900;;130-871-699-784-125;;127-326-614-003-528;;096-288-119-490-886;;117-381-149-487-967</x:v>
      </x:c>
    </x:row>
    <x:row r="491">
      <x:c r="A491" s="50" t="str">
        <x:v>UCB SA.csv</x:v>
      </x:c>
      <x:c r="B491" s="50" t="str">
        <x:v>UCB SA</x:v>
      </x:c>
      <x:c r="C491" s="50" t="str">
        <x:v>Yes</x:v>
      </x:c>
      <x:c r="D491" s="50" t="str">
        <x:v>Applicant/owner alias matched</x:v>
      </x:c>
      <x:c r="E491" s="108" t="n">
        <x:v>115</x:v>
      </x:c>
      <x:c r="F491" s="50" t="str">
        <x:v>010-149-455-771-177</x:v>
      </x:c>
      <x:c r="G491" s="113" t="n">
        <x:v>43689</x:v>
      </x:c>
      <x:c r="H491" s="108" t="n">
        <x:v>2019</x:v>
      </x:c>
      <x:c r="I491" s="50" t="str">
        <x:v>US</x:v>
      </x:c>
      <x:c r="J491" s="50" t="str">
        <x:v>A1</x:v>
      </x:c>
      <x:c r="K491" s="50" t="str">
        <x:v>US 2022/0298528 A1</x:v>
      </x:c>
      <x:c r="L491" s="50" t="str">
        <x:v>UCB BIOPHARMA SRL;;FUNDACION PARA LA INVESTIG MEDICA APLICADA;;CONSORCIO CENTRO DE INVESTIG BIOMEDICA EN RED</x:v>
      </x:c>
      <x:c r="M491" s="50" t="str">
        <x:v>HANDL THERAPEUTICS BV (2020-10-29);;FUNDACIÓN PARA LA INVESTIGACIÓN MÉDICA APLICADA (2019-09-02);;UCB BIOPHARMA SRL (2021-07-01);;CONSORCIOCENTRO DE INVESTIGACIÓN BIOMÉDICA EN RED (2022-01-26)</x:v>
      </x:c>
      <x:c r="N491" s="50" t="str">
        <x:v>VIRAL PARTICLES FOR USE IN TREATING SYNUCLEINOPATHIES SUCH AS PARKINSON'S DISEASES BY GENE THERAPY</x:v>
      </x:c>
      <x:c r="O491" s="108" t="n">
        <x:v>0</x:v>
      </x:c>
      <x:c r="P491" s="108" t="n">
        <x:v>18</x:v>
      </x:c>
      <x:c r="Q491" s="50" t="str">
        <x:v>C12Y302/01062;;A61P25/00;;C12N9/2405;;C12N15/86;;C12N2750/14122;;C12N2750/14143;;C12N2750/14145;;C12Y302/01045;;C12Y302/01062;;A61P25/00;;C12N9/2405;;C12N15/86;;C12N2750/14122;;C12N2750/14143;;C12N2750/14145;;C12Y302/01045;;C12N15/86;;A61K35/76;;A61K38/47;;A61P25/00;;A61P25/16;;C12N9/2405;;C12N2750/14122;;C12N2750/14143;;C12N2750/14145;;C12N15/86;;A61K48/00;;A61K49/0004;;A61P25/16;;C12N9/2405;;C12N2750/14122;;C12N2750/14143;;C12N2750/14145;;C12Y302/01045</x:v>
      </x:c>
      <x:c r="R491" s="50" t="str">
        <x:v>C12N15/86;;A61K49/00;;A61P25/16;;C12N9/24</x:v>
      </x:c>
      <x:c r="S491" s="50" t="str">
        <x:v>DISCONTINUED</x:v>
      </x:c>
      <x:c r="T491" s="50" t="str">
        <x:v>https://lens.org/010-149-455-771-177</x:v>
      </x:c>
      <x:c r="U491" s="50" t="str">
        <x:v>187-850-537-348-481;;161-825-121-413-800;;091-653-149-478-897;;063-775-873-504-494;;110-266-741-075-867;;059-958-160-635-272;;130-974-174-995-837;;065-944-006-979-421;;106-953-143-187-21X;;093-073-282-675-533;;044-645-866-990-354;;158-279-199-719-689;;010-149-455-771-177;;047-555-862-117-830;;175-373-661-772-875;;181-092-491-307-562;;154-791-997-721-334;;120-242-165-670-241</x:v>
      </x:c>
    </x:row>
    <x:row r="492">
      <x:c r="A492" s="50" t="str">
        <x:v>UCB SA.csv</x:v>
      </x:c>
      <x:c r="B492" s="50" t="str">
        <x:v>UCB SA</x:v>
      </x:c>
      <x:c r="C492" s="50" t="str">
        <x:v>Yes</x:v>
      </x:c>
      <x:c r="D492" s="50" t="str">
        <x:v>Applicant/owner alias matched</x:v>
      </x:c>
      <x:c r="E492" s="108" t="n">
        <x:v>116</x:v>
      </x:c>
      <x:c r="F492" s="50" t="str">
        <x:v>132-439-695-327-074</x:v>
      </x:c>
      <x:c r="G492" s="113" t="n">
        <x:v>43696</x:v>
      </x:c>
      <x:c r="H492" s="108" t="n">
        <x:v>2019</x:v>
      </x:c>
      <x:c r="I492" s="50" t="str">
        <x:v>US</x:v>
      </x:c>
      <x:c r="J492" s="50" t="str">
        <x:v>A1</x:v>
      </x:c>
      <x:c r="K492" s="50" t="str">
        <x:v>US 2022/0289685 A1</x:v>
      </x:c>
      <x:c r="L492" s="50" t="str">
        <x:v>UCB BIOPHARMA SRL</x:v>
      </x:c>
      <x:c r="M492" s="50" t="str">
        <x:v>UCB BIOPHARMA SRL (SOCIETE A RESPONSABILITE LIMITEE) (2020-06-09);;BOHICKET PHARMA CONSULTING LLC (2020-06-09);;CELLTECH R&amp;D LIMITED (2020-08-12);;UCB BIOPHARMA SRL (2020-08-12)</x:v>
      </x:c>
      <x:c r="N492" s="50" t="str">
        <x:v>ANTIMALARIAL HEXAHYDROPYRIMIDINE ANALOGUES</x:v>
      </x:c>
      <x:c r="O492" s="108" t="n">
        <x:v>0</x:v>
      </x:c>
      <x:c r="P492" s="108" t="n">
        <x:v>7</x:v>
      </x:c>
      <x:c r="Q492" s="50" t="str">
        <x:v>C07D405/04;;A61P33/06;;C07D239/22;;C07D405/14;;C07D413/14;;C07D471/04;;C07D487/04;;C07D407/04;;A61P33/06;;C07D239/22;;C07D407/14;;C07D471/04;;Y02A50/30;;C07D239/22;;A61K47/06;;A61P33/06;;C07D407/04;;C07D407/14;;C07D471/04</x:v>
      </x:c>
      <x:c r="R492" s="50" t="str">
        <x:v>C07D239/22;;A61K47/06;;A61P33/06;;C07D407/04;;C07D407/14;;C07D471/04</x:v>
      </x:c>
      <x:c r="S492" s="50" t="str">
        <x:v>DISCONTINUED</x:v>
      </x:c>
      <x:c r="T492" s="50" t="str">
        <x:v>https://lens.org/132-439-695-327-074</x:v>
      </x:c>
      <x:c r="U492" s="50" t="str">
        <x:v>129-569-787-673-967;;029-391-956-129-882;;029-568-177-435-662;;086-407-030-920-284;;090-041-156-510-505;;132-439-695-327-074;;192-517-430-950-546</x:v>
      </x:c>
    </x:row>
    <x:row r="493">
      <x:c r="A493" s="50" t="str">
        <x:v>UCB SA.csv</x:v>
      </x:c>
      <x:c r="B493" s="50" t="str">
        <x:v>UCB SA</x:v>
      </x:c>
      <x:c r="C493" s="50" t="str">
        <x:v>Yes</x:v>
      </x:c>
      <x:c r="D493" s="50" t="str">
        <x:v>Applicant/owner alias matched</x:v>
      </x:c>
      <x:c r="E493" s="108" t="n">
        <x:v>117</x:v>
      </x:c>
      <x:c r="F493" s="50" t="str">
        <x:v>109-571-424-727-062</x:v>
      </x:c>
      <x:c r="G493" s="113" t="n">
        <x:v>42191</x:v>
      </x:c>
      <x:c r="H493" s="108" t="n">
        <x:v>2015</x:v>
      </x:c>
      <x:c r="I493" s="50" t="str">
        <x:v>AU</x:v>
      </x:c>
      <x:c r="J493" s="50" t="str">
        <x:v>B2</x:v>
      </x:c>
      <x:c r="K493" s="50" t="str">
        <x:v>AU 2016/290523 B2</x:v>
      </x:c>
      <x:c r="L493" s="50" t="str">
        <x:v>UCB BIOPHARMA SRL</x:v>
      </x:c>
      <x:c r="M493" s="50" t="str">
        <x:v>UCB BIOPHARMA SRL (2021-10-21)</x:v>
      </x:c>
      <x:c r="N493" s="50" t="str">
        <x:v>Fusion proteins which bind to human Fc receptors</x:v>
      </x:c>
      <x:c r="O493" s="108" t="n">
        <x:v>0</x:v>
      </x:c>
      <x:c r="P493" s="108" t="n">
        <x:v>13</x:v>
      </x:c>
      <x:c r="Q493" s="50" t="str">
        <x:v>C07K16/32;;A61P35/00;;C07K16/2887;;C07K2317/24;;C07K2317/64;;C07K2317/76;;C07K16/32;;A61P35/00;;C07K16/2887;;C07K16/30;;C07K2317/14;;C07K2317/24;;C07K2317/52;;C07K2317/53;;C07K2317/55;;C07K2317/56;;C07K2317/569;;C07K2317/622;;C07K2317/64;;C07K2317/734;;C07K2317/76;;C07K2317/94;;C07K2319/00</x:v>
      </x:c>
      <x:c r="R493" s="50" t="str">
        <x:v>C07K16/28;;C07K16/32</x:v>
      </x:c>
      <x:c r="S493" s="50" t="str">
        <x:v>INACTIVE</x:v>
      </x:c>
      <x:c r="T493" s="50" t="str">
        <x:v>https://lens.org/109-571-424-727-062</x:v>
      </x:c>
      <x:c r="U493" s="50" t="str">
        <x:v>176-904-201-181-464;;012-168-327-491-257;;055-172-276-187-379;;062-343-821-521-430;;088-088-920-817-18X;;177-364-678-694-621;;178-546-524-441-908;;013-378-719-327-300;;179-310-364-714-174;;109-571-424-727-062;;075-517-172-728-202;;180-410-602-797-694;;102-660-923-346-037</x:v>
      </x:c>
    </x:row>
    <x:row r="494">
      <x:c r="A494" s="50" t="str">
        <x:v>UCB SA.csv</x:v>
      </x:c>
      <x:c r="B494" s="50" t="str">
        <x:v>UCB SA</x:v>
      </x:c>
      <x:c r="C494" s="50" t="str">
        <x:v>Yes</x:v>
      </x:c>
      <x:c r="D494" s="50" t="str">
        <x:v>Applicant/owner alias matched</x:v>
      </x:c>
      <x:c r="E494" s="108" t="n">
        <x:v>118</x:v>
      </x:c>
      <x:c r="F494" s="50" t="str">
        <x:v>119-267-164-516-205</x:v>
      </x:c>
      <x:c r="G494" s="113" t="n">
        <x:v>43642</x:v>
      </x:c>
      <x:c r="H494" s="108" t="n">
        <x:v>2019</x:v>
      </x:c>
      <x:c r="I494" s="50" t="str">
        <x:v>US</x:v>
      </x:c>
      <x:c r="J494" s="50" t="str">
        <x:v>A1</x:v>
      </x:c>
      <x:c r="K494" s="50" t="str">
        <x:v>US 2022/0242855 A1</x:v>
      </x:c>
      <x:c r="L494" s="50" t="str">
        <x:v>UCB BIOPHARMA SRL</x:v>
      </x:c>
      <x:c r="M494" s="50" t="str">
        <x:v>UCB BIOPHARMA SRL (SOCIETE A RESPONSABILITE LIMITEE) (2020-06-19);;EVOTEC (UK) LTD (2021-07-05);;CELLTECH R&amp;D LIMITED (2021-07-22)</x:v>
      </x:c>
      <x:c r="N494" s="50" t="str">
        <x:v>Fused Imidazole Derivatives as IL-17 Modulators</x:v>
      </x:c>
      <x:c r="O494" s="108" t="n">
        <x:v>0</x:v>
      </x:c>
      <x:c r="P494" s="108" t="n">
        <x:v>9</x:v>
      </x:c>
      <x:c r="Q494" s="50" t="str">
        <x:v>C07D405/14;;C07D403/14;;C07D413/14;;C07D417/14;;C07D487/04;;C07D498/04;;A61P29/00;;A61P37/00;;A61K31/4245;;A61K31/4353;;A61K31/4439;;A61K31/497;;A61K31/501;;A61K31/519;;A61K45/06;;C07D405/14;;C07D417/14;;C07D487/04;;C07D498/04</x:v>
      </x:c>
      <x:c r="R494" s="50" t="str">
        <x:v>C07D405/14;;A61K31/4245;;A61K31/4353;;A61K31/4439;;A61K31/497;;A61K31/501;;A61K31/519;;A61K45/06;;C07D417/14;;C07D487/04;;C07D498/04</x:v>
      </x:c>
      <x:c r="S494" s="50" t="str">
        <x:v>ACTIVE</x:v>
      </x:c>
      <x:c r="T494" s="50" t="str">
        <x:v>https://lens.org/119-267-164-516-205</x:v>
      </x:c>
      <x:c r="U494" s="50" t="str">
        <x:v>111-234-925-810-213;;100-826-586-818-586;;119-267-164-516-205;;098-939-276-311-721;;137-618-037-985-038;;071-712-317-767-578;;031-079-590-370-617;;180-459-508-422-164;;075-623-870-783-769</x:v>
      </x:c>
    </x:row>
    <x:row r="495">
      <x:c r="A495" s="50" t="str">
        <x:v>UCB SA.csv</x:v>
      </x:c>
      <x:c r="B495" s="50" t="str">
        <x:v>UCB SA</x:v>
      </x:c>
      <x:c r="C495" s="50" t="str">
        <x:v>Yes</x:v>
      </x:c>
      <x:c r="D495" s="50" t="str">
        <x:v>Applicant/owner alias matched</x:v>
      </x:c>
      <x:c r="E495" s="108" t="n">
        <x:v>119</x:v>
      </x:c>
      <x:c r="F495" s="50" t="str">
        <x:v>040-749-060-438-588</x:v>
      </x:c>
      <x:c r="G495" s="113" t="n">
        <x:v>41264</x:v>
      </x:c>
      <x:c r="H495" s="108" t="n">
        <x:v>2012</x:v>
      </x:c>
      <x:c r="I495" s="50" t="str">
        <x:v>US</x:v>
      </x:c>
      <x:c r="J495" s="50" t="str">
        <x:v>B2</x:v>
      </x:c>
      <x:c r="K495" s="50" t="str">
        <x:v>US 11401349 B2</x:v>
      </x:c>
      <x:c r="L495" s="50" t="str">
        <x:v>UCB BIOPHARMA SPRL;;UCB BIOPHARMA SRL</x:v>
      </x:c>
      <x:c r="M495" s="50" t="str">
        <x:v>UCB BIOPHARMA SRL (2015-07-06)</x:v>
      </x:c>
      <x:c r="N495" s="50" t="str">
        <x:v>Single linker FabFv antibodies and methods of producing same</x:v>
      </x:c>
      <x:c r="O495" s="108" t="n">
        <x:v>0</x:v>
      </x:c>
      <x:c r="P495" s="108" t="n">
        <x:v>19</x:v>
      </x:c>
      <x:c r="Q495" s="50" t="str">
        <x:v>C07K16/468;;A61P1/02;;A61P1/04;;A61P1/16;;A61P1/18;;A61P3/00;;A61P3/10;;A61P7/02;;A61P9/00;;A61P9/10;;A61P11/00;;A61P11/06;;A61P13/12;;A61P17/00;;A61P17/02;;A61P17/06;;A61P19/00;;A61P19/02;;A61P19/08;;A61P19/10;;A61P25/00;;A61P25/04;;A61P25/28;;A61P27/02;;A61P29/00;;A61P31/04;;A61P31/10;;A61P31/12;;A61P33/00;;A61P35/00;;A61P37/02;;A61P37/06;;A61P37/08;;C07K16/18;;C07K16/2878;;C07K2317/55;;C07K2317/56;;C07K2317/624;;C07K2317/64;;C07K2317/92;;C07K2319/00;;C07K16/468;;C12N15/8258;;C07K16/468;;C07K16/18;;C07K16/2878;;C07K2317/55;;C07K2317/56;;C07K2317/624;;C07K2317/64;;C07K2317/92;;C07K2319/00</x:v>
      </x:c>
      <x:c r="R495" s="50" t="str">
        <x:v>C07K16/18;;C07K16/28;;C07K16/46</x:v>
      </x:c>
      <x:c r="S495" s="50" t="str">
        <x:v>ACTIVE</x:v>
      </x:c>
      <x:c r="T495" s="50" t="str">
        <x:v>https://lens.org/040-749-060-438-588</x:v>
      </x:c>
      <x:c r="U495" s="50" t="str">
        <x:v>184-274-143-117-89X;;094-226-630-349-55X;;026-918-065-094-128;;189-151-963-255-325;;012-105-720-999-606;;177-819-314-926-899;;048-202-720-795-823;;007-982-876-136-499;;058-178-048-008-670;;018-077-473-248-241;;040-749-060-438-588;;064-961-900-394-91X;;040-516-507-572-381;;120-220-545-602-649;;122-869-641-377-946;;009-438-944-032-24X;;104-985-372-681-469;;058-277-467-298-979;;008-173-340-385-24X</x:v>
      </x:c>
    </x:row>
    <x:row r="496">
      <x:c r="A496" s="50" t="str">
        <x:v>UCB SA.csv</x:v>
      </x:c>
      <x:c r="B496" s="50" t="str">
        <x:v>UCB SA</x:v>
      </x:c>
      <x:c r="C496" s="50" t="str">
        <x:v>Yes</x:v>
      </x:c>
      <x:c r="D496" s="50" t="str">
        <x:v>Applicant/owner alias matched</x:v>
      </x:c>
      <x:c r="E496" s="108" t="n">
        <x:v>120</x:v>
      </x:c>
      <x:c r="F496" s="50" t="str">
        <x:v>051-199-967-283-591</x:v>
      </x:c>
      <x:c r="G496" s="113" t="n">
        <x:v>42461</x:v>
      </x:c>
      <x:c r="H496" s="108" t="n">
        <x:v>2016</x:v>
      </x:c>
      <x:c r="I496" s="50" t="str">
        <x:v>AU</x:v>
      </x:c>
      <x:c r="J496" s="50" t="str">
        <x:v>B2</x:v>
      </x:c>
      <x:c r="K496" s="50" t="str">
        <x:v>AU 2017/242900 B2</x:v>
      </x:c>
      <x:c r="L496" s="50" t="str">
        <x:v>UCB BIOPHARMA SRL</x:v>
      </x:c>
      <x:c r="M496" s="50" t="str">
        <x:v>UCB BIOPHARMA SRL (2022-07-07)</x:v>
      </x:c>
      <x:c r="N496" s="50" t="str">
        <x:v>Method for protein purification</x:v>
      </x:c>
      <x:c r="O496" s="108" t="n">
        <x:v>0</x:v>
      </x:c>
      <x:c r="P496" s="108" t="n">
        <x:v>28</x:v>
      </x:c>
      <x:c r="Q496" s="50" t="str">
        <x:v>B01J47/014;;B01D15/265;;B01D15/3809;;B01J20/20;;C07K1/20;;C07K1/22;;C07K1/20;;B01D15/265;;B01D15/3809;;B01J20/20;;B01J47/014;;C07K1/22;;B01D15/1871;;B01D15/362;;B01D15/363;;B01J20/282;;B01D15/1871;;B01D15/265;;B01D15/362;;B01D15/363;;B01D15/3809;;B01J20/20;;B01J20/282;;B01J47/014;;C07K1/18;;C07K1/20;;C07K1/22;;C07K1/34;;C07K16/00;;C07K16/065;;B01J47/014;;B01D15/265;;B01D15/3809;;C07K1/20;;C07K1/22;;C07K16/065;;B01J20/20;;B01J20/282;;B01D15/1871;;B01D15/362;;B01D15/363;;B01D15/1871;;B01D15/265;;B01D15/362;;B01D15/363;;B01D15/3809;;B01J20/282;;C07K1/18;;C07K1/22;;C07K1/34;;C07K16/00;;B01D15/265;;B01D15/3809;;C07K1/20;;B01J20/20;;B01J47/014;;C07K1/22;;B01D15/1871;;B01D15/362;;B01D15/363;;B01J20/282;;C07K1/18;;C07K1/34;;C07K16/00</x:v>
      </x:c>
      <x:c r="R496" s="50" t="str">
        <x:v>B01D15/26;;B01J20/282;;C07K1/16;;C07K1/20;;C07K1/22;;C07K1/36</x:v>
      </x:c>
      <x:c r="S496" s="50" t="str">
        <x:v>ACTIVE</x:v>
      </x:c>
      <x:c r="T496" s="50" t="str">
        <x:v>https://lens.org/051-199-967-283-591</x:v>
      </x:c>
      <x:c r="U496" s="50" t="str">
        <x:v>115-049-049-020-035;;036-309-323-595-478;;078-654-777-238-003;;089-946-385-467-660;;161-961-467-047-525;;143-780-874-285-832;;094-582-531-740-589;;129-596-719-439-793;;172-415-825-505-540;;049-255-268-078-97X;;037-639-142-472-469;;129-796-559-042-071;;080-029-777-286-214;;033-779-752-239-022;;156-535-672-789-98X;;039-579-004-872-289;;153-179-723-818-350;;162-149-518-180-262;;151-175-764-192-525;;053-881-585-598-664;;020-701-904-639-18X;;073-788-060-036-924;;186-687-886-792-691;;042-787-707-126-199;;013-707-138-399-781;;051-199-967-283-591;;045-243-869-293-305;;184-881-435-080-413</x:v>
      </x:c>
    </x:row>
    <x:row r="497">
      <x:c r="A497" s="50" t="str">
        <x:v>UCB SA.csv</x:v>
      </x:c>
      <x:c r="B497" s="50" t="str">
        <x:v>UCB SA</x:v>
      </x:c>
      <x:c r="C497" s="50" t="str">
        <x:v>Yes</x:v>
      </x:c>
      <x:c r="D497" s="50" t="str">
        <x:v>Applicant/owner alias matched</x:v>
      </x:c>
      <x:c r="E497" s="108" t="n">
        <x:v>121</x:v>
      </x:c>
      <x:c r="F497" s="50" t="str">
        <x:v>015-064-085-468-988</x:v>
      </x:c>
      <x:c r="G497" s="113" t="n">
        <x:v>43084</x:v>
      </x:c>
      <x:c r="H497" s="108" t="n">
        <x:v>2017</x:v>
      </x:c>
      <x:c r="I497" s="50" t="str">
        <x:v>US</x:v>
      </x:c>
      <x:c r="J497" s="50" t="str">
        <x:v>A1</x:v>
      </x:c>
      <x:c r="K497" s="50" t="str">
        <x:v>US 2022/0220192 A1</x:v>
      </x:c>
      <x:c r="L497" s="50" t="str">
        <x:v>UCB BIOPHARMA SRL</x:v>
      </x:c>
      <x:c r="M497" s="50" t="str">
        <x:v>UCB BIOPHARMA SRL (2018-11-26)</x:v>
      </x:c>
      <x:c r="N497" s="50" t="str">
        <x:v>ANTI-ALPHA-SYNUCLEIN ANTIBODIES</x:v>
      </x:c>
      <x:c r="O497" s="108" t="n">
        <x:v>0</x:v>
      </x:c>
      <x:c r="P497" s="108" t="n">
        <x:v>44</x:v>
      </x:c>
      <x:c r="Q497" s="50" t="str">
        <x:v>C07K16/18;;A61K2039/505;;C07K2317/24;;C07K2317/33;;C07K2317/34;;C07K2317/55;;C07K2317/565;;C07K2317/567;;C07K2317/76;;C07K2317/92;;C07K2317/94;;C07K16/18;;C07K2317/24;;C07K2317/34;;C07K2317/76;;A61K2039/505;;C07K2317/33;;C07K2317/92;;C07K2317/565;;C07K2317/567;;C07K2317/94;;C07K2317/55;;A61P25/16;;C07K2317/51;;G01N33/6896;;C07K2317/56;;C07K2317/515;;G01N2800/2835;;C07K16/18;;A61P25/16;;G01N33/6896;;C07K2317/24;;C07K2317/33;;C07K2317/34;;C07K2317/55;;C07K2317/565;;C07K2317/567;;C07K2317/76;;C07K2317/92;;C07K2317/94;;A61K2039/505;;G01N2800/2835;;A61K2039/505;;C07K16/18;;C07K2317/24;;C07K2317/34;;C07K2317/51;;C07K2317/515;;C07K2317/55;;C07K2317/56;;C07K2317/565;;C07K2317/92;;C07K2317/94</x:v>
      </x:c>
      <x:c r="R497" s="50" t="str">
        <x:v>C07K16/18</x:v>
      </x:c>
      <x:c r="S497" s="50" t="str">
        <x:v>ACTIVE</x:v>
      </x:c>
      <x:c r="T497" s="50" t="str">
        <x:v>https://lens.org/015-064-085-468-988</x:v>
      </x:c>
      <x:c r="U497" s="50" t="str">
        <x:v>146-493-190-998-716;;178-805-585-265-016;;100-708-694-009-519;;039-811-324-077-085;;182-114-445-717-318;;139-204-877-343-719;;197-646-566-344-054;;068-358-434-641-715;;099-577-166-679-702;;060-582-178-997-08X;;157-177-289-552-612;;178-532-283-985-703;;022-796-952-218-264;;098-430-273-447-963;;015-064-085-468-988;;165-538-690-266-541;;020-911-913-069-823;;031-404-718-917-981;;016-456-206-882-050;;197-214-194-805-198;;080-836-864-928-669;;087-932-068-415-429;;158-437-036-364-263;;138-623-967-134-144;;031-360-313-565-12X;;022-944-440-596-749;;070-274-287-195-033;;181-490-517-185-940;;112-099-965-640-711;;178-307-972-154-795;;139-795-563-797-387;;138-728-311-967-320;;183-009-973-162-59X;;186-242-822-487-741;;112-213-498-714-254;;020-594-255-538-213;;156-353-700-407-954;;055-741-725-233-850;;159-044-452-481-986;;048-872-204-428-106;;158-212-491-553-595;;147-483-663-473-125;;061-394-290-266-349;;052-005-018-855-699</x:v>
      </x:c>
    </x:row>
    <x:row r="498">
      <x:c r="A498" s="50" t="str">
        <x:v>UCB SA.csv</x:v>
      </x:c>
      <x:c r="B498" s="50" t="str">
        <x:v>UCB SA</x:v>
      </x:c>
      <x:c r="C498" s="50" t="str">
        <x:v>Yes</x:v>
      </x:c>
      <x:c r="D498" s="50" t="str">
        <x:v>Applicant/owner alias matched</x:v>
      </x:c>
      <x:c r="E498" s="108" t="n">
        <x:v>122</x:v>
      </x:c>
      <x:c r="F498" s="50" t="str">
        <x:v>139-252-832-739-142</x:v>
      </x:c>
      <x:c r="G498" s="113" t="n">
        <x:v>42723</x:v>
      </x:c>
      <x:c r="H498" s="108" t="n">
        <x:v>2016</x:v>
      </x:c>
      <x:c r="I498" s="50" t="str">
        <x:v>EP</x:v>
      </x:c>
      <x:c r="J498" s="50" t="str">
        <x:v>B1</x:v>
      </x:c>
      <x:c r="K498" s="50" t="str">
        <x:v>EP 3555140 B1</x:v>
      </x:c>
      <x:c r="L498" s="50" t="str">
        <x:v>UCB BIOPHARMA SRL</x:v>
      </x:c>
      <x:c r="M498" s="50" t="str">
        <x:v>UCB BIOPHARMA SRL (2020-01-08)</x:v>
      </x:c>
      <x:c r="N498" s="50" t="str">
        <x:v>ANTIBODY FRAMEWORKS FOR REDUCING AGGREGATION OF MULTISPECIFIC ANTIBODIES</x:v>
      </x:c>
      <x:c r="O498" s="108" t="n">
        <x:v>0</x:v>
      </x:c>
      <x:c r="P498" s="108" t="n">
        <x:v>12</x:v>
      </x:c>
      <x:c r="Q498" s="50" t="str">
        <x:v>C07K16/464;;C07K2317/24;;C07K2317/31;;C07K2317/55;;C07K2317/567;;C07K2317/94;;C07K16/464;;C07K2317/24;;C07K2317/31;;C07K2317/55;;C07K2317/567;;C07K2317/94;;C07K16/464;;C07K2317/31;;C07K2317/55;;C07K2317/565;;C07K2317/567;;C07K2317/622;;C07K2317/92;;C07K2317/94</x:v>
      </x:c>
      <x:c r="R498" s="50" t="str">
        <x:v>C07K16/46</x:v>
      </x:c>
      <x:c r="S498" s="50" t="str">
        <x:v>ACTIVE</x:v>
      </x:c>
      <x:c r="T498" s="50" t="str">
        <x:v>https://lens.org/139-252-832-739-142</x:v>
      </x:c>
      <x:c r="U498" s="50" t="str">
        <x:v>027-447-023-866-554;;029-536-465-955-244;;164-467-107-892-317;;102-846-225-509-340;;002-018-428-659-614;;076-416-104-864-206;;116-731-061-665-651;;174-134-140-759-400;;012-946-244-703-099;;139-252-832-739-142;;168-259-941-738-468;;199-629-061-700-453</x:v>
      </x:c>
    </x:row>
    <x:row r="499">
      <x:c r="A499" s="50" t="str">
        <x:v>UCB SA.csv</x:v>
      </x:c>
      <x:c r="B499" s="50" t="str">
        <x:v>UCB SA</x:v>
      </x:c>
      <x:c r="C499" s="50" t="str">
        <x:v>Yes</x:v>
      </x:c>
      <x:c r="D499" s="50" t="str">
        <x:v>Applicant/owner alias matched</x:v>
      </x:c>
      <x:c r="E499" s="108" t="n">
        <x:v>123</x:v>
      </x:c>
      <x:c r="F499" s="50" t="str">
        <x:v>032-076-591-395-43X</x:v>
      </x:c>
      <x:c r="G499" s="113" t="n">
        <x:v>43600</x:v>
      </x:c>
      <x:c r="H499" s="108" t="n">
        <x:v>2019</x:v>
      </x:c>
      <x:c r="I499" s="50" t="str">
        <x:v>US</x:v>
      </x:c>
      <x:c r="J499" s="50" t="str">
        <x:v>A1</x:v>
      </x:c>
      <x:c r="K499" s="50" t="str">
        <x:v>US 2022/0211627 A1</x:v>
      </x:c>
      <x:c r="L499" s="50" t="str">
        <x:v>UCB BIOPHARMA SRL</x:v>
      </x:c>
      <x:c r="M499" s="50" t="str">
        <x:v>UCB BIOPHARMA SRL (2020-03-27)</x:v>
      </x:c>
      <x:c r="N499" s="50" t="str">
        <x:v>DRY MICROPARTICLES</x:v>
      </x:c>
      <x:c r="O499" s="108" t="n">
        <x:v>8</x:v>
      </x:c>
      <x:c r="P499" s="108" t="n">
        <x:v>15</x:v>
      </x:c>
      <x:c r="Q499" s="50" t="str">
        <x:v>A61K39/39591;;A61K9/16;;A61K9/5036;;A61K47/6951;;C07K16/00;;C08B37/0015;;A61K39/39591;;A61K9/16;;A61K9/5036;;A61K47/6951;;C07K16/00;;C08B37/0015;;A61K9/1647;;A61K9/107;;A61K9/1652;;A61K9/19;;A61K39/39591;;A61K47/26;;A61K47/40;;A61K2039/505;;C07K16/00;;A61K9/1647;;A61K9/1652;;A61K9/19;;A61K39/39591;;A61K2039/505</x:v>
      </x:c>
      <x:c r="R499" s="50" t="str">
        <x:v>A61K9/16;;A61K9/19;;A61K39/395</x:v>
      </x:c>
      <x:c r="S499" s="50" t="str">
        <x:v>DISCONTINUED</x:v>
      </x:c>
      <x:c r="T499" s="50" t="str">
        <x:v>https://lens.org/032-076-591-395-43X</x:v>
      </x:c>
      <x:c r="U499" s="50" t="str">
        <x:v>017-628-854-959-372;;029-624-340-093-409;;140-641-932-024-800;;051-146-581-680-130;;018-923-996-999-773;;194-516-003-364-612;;032-076-591-395-43X;;020-019-618-368-970;;090-564-634-131-810;;145-103-836-914-196;;190-938-726-865-343;;114-534-451-268-912;;104-936-057-560-447;;019-547-831-706-338;;139-682-392-316-110</x:v>
      </x:c>
    </x:row>
    <x:row r="500">
      <x:c r="A500" s="50" t="str">
        <x:v>UCB SA.csv</x:v>
      </x:c>
      <x:c r="B500" s="50" t="str">
        <x:v>UCB SA</x:v>
      </x:c>
      <x:c r="C500" s="50" t="str">
        <x:v>Yes</x:v>
      </x:c>
      <x:c r="D500" s="50" t="str">
        <x:v>Applicant/owner alias matched</x:v>
      </x:c>
      <x:c r="E500" s="108" t="n">
        <x:v>124</x:v>
      </x:c>
      <x:c r="F500" s="50" t="str">
        <x:v>153-584-200-325-652</x:v>
      </x:c>
      <x:c r="G500" s="113" t="n">
        <x:v>41703</x:v>
      </x:c>
      <x:c r="H500" s="108" t="n">
        <x:v>2014</x:v>
      </x:c>
      <x:c r="I500" s="50" t="str">
        <x:v>US</x:v>
      </x:c>
      <x:c r="J500" s="50" t="str">
        <x:v>B2</x:v>
      </x:c>
      <x:c r="K500" s="50" t="str">
        <x:v>US 11352414 B2</x:v>
      </x:c>
      <x:c r="L500" s="50" t="str">
        <x:v>UCB BIOPHARMA SPRL;;UCB BIOPHARMA SRL</x:v>
      </x:c>
      <x:c r="M500" s="50" t="str">
        <x:v>UCB BIOPHARMA SRL (2016-08-22)</x:v>
      </x:c>
      <x:c r="N500" s="50" t="str">
        <x:v>Multimeric Fc proteins</x:v>
      </x:c>
      <x:c r="O500" s="108" t="n">
        <x:v>0</x:v>
      </x:c>
      <x:c r="P500" s="108" t="n">
        <x:v>19</x:v>
      </x:c>
      <x:c r="Q500" s="50" t="str">
        <x:v>C07K16/00;;A61K2039/505;;C07K16/46;;C07K2317/41;;C07K2317/52;;C07K2317/524;;C07K2317/526;;C07K2317/62;;C07K2317/76;;C07K2317/92;;C07K16/00;;A61K2039/505;;A61P7/00;;A61P7/02;;A61P7/06;;A61P9/00;;A61P25/00;;A61P29/00;;A61P37/00;;A61P37/02;;C07K16/46;;C07K2317/41;;C07K2317/52;;C07K2317/524;;C07K2317/526;;C07K2317/62;;C07K2317/76;;C07K2317/92;;C12N15/62;;C07K16/00;;A61K39/395;;A61K2039/505;;C07K16/46;;C07K2317/41;;C07K2317/52;;C07K2317/524;;C07K2317/526;;C07K2317/62;;C07K2317/76;;C07K2317/92;;C07K16/00;;A61K2039/505;;C07K16/46;;C07K2317/41;;C07K2317/52;;C07K2317/524;;C07K2317/526;;C07K2317/528;;C07K2317/53;;C07K2317/62;;C07K2317/76;;C07K2317/92;;C12N15/62;;C12P21/02</x:v>
      </x:c>
      <x:c r="R500" s="50" t="str">
        <x:v>C07K1/00;;A61K39/00;;C07K16/00;;C07K16/46;;C12N15/62;;C12P21/02</x:v>
      </x:c>
      <x:c r="S500" s="50" t="str">
        <x:v>INACTIVE</x:v>
      </x:c>
      <x:c r="T500" s="50" t="str">
        <x:v>https://lens.org/153-584-200-325-652</x:v>
      </x:c>
      <x:c r="U500" s="50" t="str">
        <x:v>074-822-466-127-589;;053-251-916-273-201;;073-447-671-389-82X;;061-299-027-397-370;;061-583-974-995-65X;;085-890-534-823-433;;141-680-104-801-537;;173-455-203-194-840;;067-642-896-067-57X;;070-252-944-076-097;;076-456-077-537-133;;083-705-847-417-700;;153-584-200-325-652;;066-641-578-529-459;;189-960-514-762-313;;176-796-350-765-783;;096-411-624-844-308;;155-973-179-124-945;;131-584-962-077-191</x:v>
      </x:c>
    </x:row>
    <x:row r="501">
      <x:c r="A501" s="50" t="str">
        <x:v>UCB SA.csv</x:v>
      </x:c>
      <x:c r="B501" s="50" t="str">
        <x:v>UCB SA</x:v>
      </x:c>
      <x:c r="C501" s="50" t="str">
        <x:v>Yes</x:v>
      </x:c>
      <x:c r="D501" s="50" t="str">
        <x:v>Applicant/owner alias matched</x:v>
      </x:c>
      <x:c r="E501" s="108" t="n">
        <x:v>125</x:v>
      </x:c>
      <x:c r="F501" s="50" t="str">
        <x:v>017-852-338-329-135</x:v>
      </x:c>
      <x:c r="G501" s="113" t="n">
        <x:v>41591</x:v>
      </x:c>
      <x:c r="H501" s="108" t="n">
        <x:v>2013</x:v>
      </x:c>
      <x:c r="I501" s="50" t="str">
        <x:v>US</x:v>
      </x:c>
      <x:c r="J501" s="50" t="str">
        <x:v>A1</x:v>
      </x:c>
      <x:c r="K501" s="50" t="str">
        <x:v>US 2022/0162311 A1</x:v>
      </x:c>
      <x:c r="L501" s="50" t="str">
        <x:v>UCB BIOPHARMA SPRL</x:v>
      </x:c>
      <x:c r="M501" s="50" t="str">
        <x:v>UCB BIOPHARMA SRL (2016-06-02)</x:v>
      </x:c>
      <x:c r="N501" s="50" t="str">
        <x:v>ANTIBODIES SPECIFIC TO FCRN</x:v>
      </x:c>
      <x:c r="O501" s="108" t="n">
        <x:v>0</x:v>
      </x:c>
      <x:c r="P501" s="108" t="n">
        <x:v>48</x:v>
      </x:c>
      <x:c r="Q501" s="50" t="str">
        <x:v>A61K39/395;;A61K47/60;;A61K47/6849;;A61K2039/505;;A61P3/10;;A61P7/04;;A61P17/00;;A61P21/00;;A61P21/04;;A61P25/00;;A61P25/02;;A61P25/08;;A61P27/02;;A61P37/00;;A61P37/06;;C07K16/283;;C07K2317/24;;C07K2317/33;;C07K2317/34;;C07K2317/51;;C07K2317/515;;C07K2317/55;;C07K2317/565;;C07K2317/624;;C07K2317/76;;C07K2317/92;;C07K2317/94;;C07K16/283;;A61K47/60;;A61K47/6849;;A61K2039/505;;A61P3/10;;A61P7/04;;A61P17/00;;A61P21/00;;A61P21/04;;A61P25/00;;A61P25/02;;A61P25/08;;A61P27/02;;A61P37/00;;A61P37/06;;C07K2317/24;;C07K2317/34;;C07K2317/55;;C07K2317/565;;C07K2317/624;;C07K2317/76;;C07K2317/92;;C07K2317/94;;A61K47/6849;;C07K16/283;;C07K16/283;;A61K39/395;;A61K2039/505;;C07K2317/24;;C07K2317/34;;C07K2317/55;;C07K2317/565;;C07K2317/624;;C07K2317/76;;C07K2317/92;;C07K2317/94;;C07K16/283;;A61K47/60;;A61K47/6849;;A61K2039/505;;C07K2317/24;;C07K2317/33;;C07K2317/34;;C07K2317/51;;C07K2317/515;;C07K2317/55;;C07K2317/565;;C07K2317/624;;C07K2317/76;;C07K2317/92;;C07K2317/94</x:v>
      </x:c>
      <x:c r="R501" s="50" t="str">
        <x:v>C07K16/28;;A61K47/60;;A61K47/68</x:v>
      </x:c>
      <x:c r="S501" s="50" t="str">
        <x:v>DISCONTINUED</x:v>
      </x:c>
      <x:c r="T501" s="50" t="str">
        <x:v>https://lens.org/017-852-338-329-135</x:v>
      </x:c>
      <x:c r="U501" s="50" t="str">
        <x:v>145-366-111-145-70X;;054-749-251-449-720;;029-889-968-649-381;;043-588-966-620-41X;;128-833-678-231-573;;160-572-155-571-381;;149-239-942-367-315;;147-212-748-233-134;;000-739-728-379-937;;170-834-113-810-305;;128-635-097-064-829;;148-003-117-100-170;;017-852-338-329-135;;135-971-621-555-664;;127-412-965-317-095;;133-618-133-906-795;;066-578-169-638-92X;;180-038-575-818-93X;;178-756-609-673-789;;158-024-692-221-513;;057-549-672-197-632;;043-393-087-615-067;;038-373-499-799-06X;;006-945-655-244-585;;122-198-380-643-251;;020-182-030-982-187;;196-259-444-463-307;;116-420-893-983-777;;074-780-547-927-366;;051-936-187-931-671;;154-152-583-483-988;;113-977-999-296-800;;162-073-032-758-433;;162-204-543-783-072;;066-077-556-419-115;;036-238-869-832-812;;114-662-225-085-057;;082-870-340-743-921;;096-226-386-844-120;;003-586-727-395-331;;151-395-874-269-866;;167-809-995-523-718;;045-623-958-129-78X;;130-728-980-435-865;;120-101-662-282-494;;057-396-690-541-850;;015-652-639-048-776;;047-656-680-627-55X</x:v>
      </x:c>
    </x:row>
    <x:row r="502">
      <x:c r="A502" s="50" t="str">
        <x:v>UCB SA.csv</x:v>
      </x:c>
      <x:c r="B502" s="50" t="str">
        <x:v>UCB SA</x:v>
      </x:c>
      <x:c r="C502" s="50" t="str">
        <x:v>Yes</x:v>
      </x:c>
      <x:c r="D502" s="50" t="str">
        <x:v>Applicant/owner alias matched</x:v>
      </x:c>
      <x:c r="E502" s="108" t="n">
        <x:v>126</x:v>
      </x:c>
      <x:c r="F502" s="50" t="str">
        <x:v>100-860-340-250-192</x:v>
      </x:c>
      <x:c r="G502" s="113" t="n">
        <x:v>43070</x:v>
      </x:c>
      <x:c r="H502" s="108" t="n">
        <x:v>2017</x:v>
      </x:c>
      <x:c r="I502" s="50" t="str">
        <x:v>US</x:v>
      </x:c>
      <x:c r="J502" s="50" t="str">
        <x:v>B2</x:v>
      </x:c>
      <x:c r="K502" s="50" t="str">
        <x:v>US 11341639 B2</x:v>
      </x:c>
      <x:c r="L502" s="50" t="str">
        <x:v>UCB BIOPHARMA SRL</x:v>
      </x:c>
      <x:c r="M502" s="50" t="str">
        <x:v>UCB BIOPHARMA SRL (2020-05-28)</x:v>
      </x:c>
      <x:c r="N502" s="50" t="str">
        <x:v>Three-dimensional medical image analysis method and system for identification of vertebral fractures</x:v>
      </x:c>
      <x:c r="O502" s="108" t="n">
        <x:v>0</x:v>
      </x:c>
      <x:c r="P502" s="108" t="n">
        <x:v>24</x:v>
      </x:c>
      <x:c r="Q502" s="50" t="str">
        <x:v>G06T7/0012;;G06T2207/30012;;G06T2207/20084;;G06T7/0012;;G06T2207/30012;;A61B6/032;;G06T15/08;;G16H50/30;;A61B6/035;;A61B6/5217;;G06T2207/20081;;G16H30/40;;G16H50/50;;A61B6/505;;G06T2207/10081;;G06T7/11;;G16H50/00;;A61B2576/00;;G06T2207/20084;;G16H50/20;;G16H50/70;;A61B6/5217;;A61B6/505;;A61B6/032;;G06T7/0012;;G16H50/20;;G16H30/40;;G06T2207/30012;;G06T2207/10081;;G06T2207/20084;;A61B2576/00;;G06T7/11;;G06T7/0012;;G06T15/08;;G06T2207/20081;;G06T2207/20084;;G06T2207/30012;;G06F18/2415</x:v>
      </x:c>
      <x:c r="R502" s="50" t="str">
        <x:v>G06K9/00;;G06K9/62;;G06T7/00;;G06T7/11;;G06T15/08</x:v>
      </x:c>
      <x:c r="S502" s="50" t="str">
        <x:v>ACTIVE</x:v>
      </x:c>
      <x:c r="T502" s="50" t="str">
        <x:v>https://lens.org/100-860-340-250-192</x:v>
      </x:c>
      <x:c r="U502" s="50" t="str">
        <x:v>193-298-270-410-16X;;184-559-874-098-679;;013-853-789-797-690;;113-666-467-519-382;;055-922-963-797-662;;058-315-816-439-894;;125-703-462-591-778;;099-707-740-092-416;;100-860-340-250-192;;006-073-086-385-277;;145-904-274-411-414;;113-575-452-145-572;;047-845-744-654-999;;021-371-165-150-256;;048-705-793-937-188;;071-195-997-126-64X;;106-093-183-491-614;;041-780-302-494-753;;151-044-170-828-012;;046-410-378-771-773;;029-016-929-676-341;;191-771-306-467-781;;193-098-866-742-011;;023-539-234-219-448</x:v>
      </x:c>
    </x:row>
    <x:row r="503">
      <x:c r="A503" s="50" t="str">
        <x:v>UCB SA.csv</x:v>
      </x:c>
      <x:c r="B503" s="50" t="str">
        <x:v>UCB SA</x:v>
      </x:c>
      <x:c r="C503" s="50" t="str">
        <x:v>Yes</x:v>
      </x:c>
      <x:c r="D503" s="50" t="str">
        <x:v>Applicant/owner alias matched</x:v>
      </x:c>
      <x:c r="E503" s="108" t="n">
        <x:v>127</x:v>
      </x:c>
      <x:c r="F503" s="50" t="str">
        <x:v>123-650-747-961-390</x:v>
      </x:c>
      <x:c r="G503" s="113" t="n">
        <x:v>42852</x:v>
      </x:c>
      <x:c r="H503" s="108" t="n">
        <x:v>2017</x:v>
      </x:c>
      <x:c r="I503" s="50" t="str">
        <x:v>US</x:v>
      </x:c>
      <x:c r="J503" s="50" t="str">
        <x:v>B2</x:v>
      </x:c>
      <x:c r="K503" s="50" t="str">
        <x:v>US 11331438 B2</x:v>
      </x:c>
      <x:c r="L503" s="50" t="str">
        <x:v>UCB BIOPHARMA SPRL</x:v>
      </x:c>
      <x:c r="M503" s="50" t="str">
        <x:v>UCB BIOPHARMA SPRL (2018-04-23)</x:v>
      </x:c>
      <x:c r="N503" s="50" t="str">
        <x:v>Cap for an injector</x:v>
      </x:c>
      <x:c r="O503" s="108" t="n">
        <x:v>0</x:v>
      </x:c>
      <x:c r="P503" s="108" t="n">
        <x:v>13</x:v>
      </x:c>
      <x:c r="Q503" s="50" t="str">
        <x:v>A61M5/3204;;A61M5/3202;;A61M5/3204;;A61M5/3257;;A61M5/326;;A61M2005/3263;;A61M2005/3264;;A61M2205/0216</x:v>
      </x:c>
      <x:c r="R503" s="50" t="str">
        <x:v>A61M5/32</x:v>
      </x:c>
      <x:c r="S503" s="50" t="str">
        <x:v>ACTIVE</x:v>
      </x:c>
      <x:c r="T503" s="50" t="str">
        <x:v>https://lens.org/123-650-747-961-390</x:v>
      </x:c>
      <x:c r="U503" s="50" t="str">
        <x:v>197-465-103-563-661;;117-409-751-314-518;;122-645-317-103-473;;001-945-006-242-051;;128-116-709-877-448;;073-556-027-503-014;;040-853-667-522-84X;;075-092-194-248-006;;155-988-780-609-996;;123-650-747-961-390;;036-678-004-155-356;;158-712-142-982-579;;055-363-451-684-594</x:v>
      </x:c>
    </x:row>
    <x:row r="504">
      <x:c r="A504" s="50" t="str">
        <x:v>UCB SA.csv</x:v>
      </x:c>
      <x:c r="B504" s="50" t="str">
        <x:v>UCB SA</x:v>
      </x:c>
      <x:c r="C504" s="50" t="str">
        <x:v>Yes</x:v>
      </x:c>
      <x:c r="D504" s="50" t="str">
        <x:v>Applicant/owner alias matched</x:v>
      </x:c>
      <x:c r="E504" s="108" t="n">
        <x:v>128</x:v>
      </x:c>
      <x:c r="F504" s="50" t="str">
        <x:v>012-002-633-308-318</x:v>
      </x:c>
      <x:c r="G504" s="113" t="n">
        <x:v>43389</x:v>
      </x:c>
      <x:c r="H504" s="108" t="n">
        <x:v>2018</x:v>
      </x:c>
      <x:c r="I504" s="50" t="str">
        <x:v>US</x:v>
      </x:c>
      <x:c r="J504" s="50" t="str">
        <x:v>A1</x:v>
      </x:c>
      <x:c r="K504" s="50" t="str">
        <x:v>US 2022/0144941 A1</x:v>
      </x:c>
      <x:c r="L504" s="50" t="str">
        <x:v>UCB BIOPHARMA SRL</x:v>
      </x:c>
      <x:c r="M504" s="50" t="str">
        <x:v>UCB BIOPHARMA SRL (2019-09-05)</x:v>
      </x:c>
      <x:c r="N504" s="50" t="str">
        <x:v>METHOD FOR THE TREATMENT OF MYASTHENIA GRAVIS</x:v>
      </x:c>
      <x:c r="O504" s="108" t="n">
        <x:v>0</x:v>
      </x:c>
      <x:c r="P504" s="108" t="n">
        <x:v>19</x:v>
      </x:c>
      <x:c r="Q504" s="50" t="str">
        <x:v>A61P37/06;;A61K39/39566;;A61K2039/545;;C07K16/283;;C07K2317/92;;C07K2317/30;;C07K2317/24;;C07K16/283;;A61P21/04;;A61P37/06;;A61K2039/505;;A61K2039/545;;A61K2039/54;;A61P21/04;;A61K39/3955;;A61K2039/545;;A61K2039/55;;C07K16/283;;C07K2317/51;;C07K2317/515;;C07K2317/565</x:v>
      </x:c>
      <x:c r="R504" s="50" t="str">
        <x:v>C07K16/28;;A61K39/395;;A61P21/04</x:v>
      </x:c>
      <x:c r="S504" s="50" t="str">
        <x:v>PENDING</x:v>
      </x:c>
      <x:c r="T504" s="50" t="str">
        <x:v>https://lens.org/012-002-633-308-318</x:v>
      </x:c>
      <x:c r="U504" s="50" t="str">
        <x:v>184-701-097-317-121;;184-032-321-698-892;;014-068-909-857-639;;071-637-821-257-027;;090-011-102-063-423;;009-122-255-904-558;;009-064-666-158-85X;;154-947-128-260-757;;070-794-417-416-631;;012-002-633-308-318;;107-370-843-563-951;;040-637-665-468-513;;181-953-768-313-458;;118-489-507-667-10X;;144-068-731-398-60X;;060-759-730-003-810;;066-094-961-138-039;;003-136-082-341-783;;160-295-468-863-999</x:v>
      </x:c>
    </x:row>
    <x:row r="505">
      <x:c r="A505" s="50" t="str">
        <x:v>UCB SA.csv</x:v>
      </x:c>
      <x:c r="B505" s="50" t="str">
        <x:v>UCB SA</x:v>
      </x:c>
      <x:c r="C505" s="50" t="str">
        <x:v>Yes</x:v>
      </x:c>
      <x:c r="D505" s="50" t="str">
        <x:v>Applicant/owner alias matched</x:v>
      </x:c>
      <x:c r="E505" s="108" t="n">
        <x:v>129</x:v>
      </x:c>
      <x:c r="F505" s="50" t="str">
        <x:v>065-870-970-650-045</x:v>
      </x:c>
      <x:c r="G505" s="113" t="n">
        <x:v>43228</x:v>
      </x:c>
      <x:c r="H505" s="108" t="n">
        <x:v>2018</x:v>
      </x:c>
      <x:c r="I505" s="50" t="str">
        <x:v>US</x:v>
      </x:c>
      <x:c r="J505" s="50" t="str">
        <x:v>B2</x:v>
      </x:c>
      <x:c r="K505" s="50" t="str">
        <x:v>US 11286266 B2</x:v>
      </x:c>
      <x:c r="L505" s="50" t="str">
        <x:v>UCB BIOPHARMA SRL</x:v>
      </x:c>
      <x:c r="M505" s="50" t="str">
        <x:v>UCB PHARMA S.A (2019-03-11);;UCB BIOPHARMA SPRL (2019-03-11);;UCB BIOPHARMA SRL (SOCIETE A RESPONSABILITE LIMITEE) (2019-12-02)</x:v>
      </x:c>
      <x:c r="N505" s="50" t="str">
        <x:v>1-imidazothiadiazolo-2H-pyrrol-5-one derivatives</x:v>
      </x:c>
      <x:c r="O505" s="108" t="n">
        <x:v>0</x:v>
      </x:c>
      <x:c r="P505" s="108" t="n">
        <x:v>16</x:v>
      </x:c>
      <x:c r="Q505" s="50" t="str">
        <x:v>C07D513/04;;A61K31/429;;C07D513/04</x:v>
      </x:c>
      <x:c r="R505" s="50" t="str">
        <x:v>C07D513/04</x:v>
      </x:c>
      <x:c r="S505" s="50" t="str">
        <x:v>ACTIVE</x:v>
      </x:c>
      <x:c r="T505" s="50" t="str">
        <x:v>https://lens.org/065-870-970-650-045</x:v>
      </x:c>
      <x:c r="U505" s="50" t="str">
        <x:v>023-990-388-996-377;;052-771-855-218-083;;074-045-933-207-454;;035-872-050-532-75X;;012-676-147-059-513;;028-200-244-940-14X;;157-914-276-190-787;;080-109-920-682-472;;114-277-621-936-553;;002-911-933-981-235;;139-615-447-776-852;;181-663-905-213-125;;065-870-970-650-045;;023-558-632-397-083;;147-701-299-356-493;;046-421-061-022-217</x:v>
      </x:c>
    </x:row>
    <x:row r="506">
      <x:c r="A506" s="50" t="str">
        <x:v>UCB SA.csv</x:v>
      </x:c>
      <x:c r="B506" s="50" t="str">
        <x:v>UCB SA</x:v>
      </x:c>
      <x:c r="C506" s="50" t="str">
        <x:v>Yes</x:v>
      </x:c>
      <x:c r="D506" s="50" t="str">
        <x:v>Applicant/owner alias matched</x:v>
      </x:c>
      <x:c r="E506" s="108" t="n">
        <x:v>130</x:v>
      </x:c>
      <x:c r="F506" s="50" t="str">
        <x:v>179-479-095-288-472</x:v>
      </x:c>
      <x:c r="G506" s="113" t="n">
        <x:v>42341</x:v>
      </x:c>
      <x:c r="H506" s="108" t="n">
        <x:v>2015</x:v>
      </x:c>
      <x:c r="I506" s="50" t="str">
        <x:v>US</x:v>
      </x:c>
      <x:c r="J506" s="50" t="str">
        <x:v>B2</x:v>
      </x:c>
      <x:c r="K506" s="50" t="str">
        <x:v>US 11286312 B2</x:v>
      </x:c>
      <x:c r="L506" s="50" t="str">
        <x:v>UCB BIOPHARMA SPRL;;UCB BIOPHARMA SRL</x:v>
      </x:c>
      <x:c r="M506" s="50" t="str">
        <x:v>UCB BIOPHARMA SRL (2016-11-18)</x:v>
      </x:c>
      <x:c r="N506" s="50" t="str">
        <x:v>Multispecific antibodies</x:v>
      </x:c>
      <x:c r="O506" s="108" t="n">
        <x:v>0</x:v>
      </x:c>
      <x:c r="P506" s="108" t="n">
        <x:v>10</x:v>
      </x:c>
      <x:c r="Q506" s="50" t="str">
        <x:v>C07K16/468;;A61P35/00;;A61P37/06;;C07K14/395;;C07K16/00;;C07K16/14;;C07K2319/00;;C07K2319/21;;C07K2319/23;;C07K16/468;;C07K14/395;;C07K16/00;;C07K16/14;;C07K2317/31;;C07K2317/55;;C07K2317/569;;C07K2317/622;;C07K2317/92;;C07K2319/00;;C07K2319/21;;C07K2319/23;;C07K2319/30;;C12N15/1037</x:v>
      </x:c>
      <x:c r="R506" s="50" t="str">
        <x:v>C07K14/395;;C07K16/00;;C07K16/14;;C07K16/46;;C12N15/10</x:v>
      </x:c>
      <x:c r="S506" s="50" t="str">
        <x:v>INACTIVE</x:v>
      </x:c>
      <x:c r="T506" s="50" t="str">
        <x:v>https://lens.org/179-479-095-288-472</x:v>
      </x:c>
      <x:c r="U506" s="50" t="str">
        <x:v>198-820-690-377-643;;182-733-914-099-499;;111-416-529-429-055;;179-479-095-288-472;;087-134-896-982-350;;052-696-686-939-930;;068-125-380-482-765;;057-955-574-046-471;;175-369-762-680-978;;197-911-074-096-546</x:v>
      </x:c>
    </x:row>
    <x:row r="507">
      <x:c r="A507" s="50" t="str">
        <x:v>UCB SA.csv</x:v>
      </x:c>
      <x:c r="B507" s="50" t="str">
        <x:v>UCB SA</x:v>
      </x:c>
      <x:c r="C507" s="50" t="str">
        <x:v>Yes</x:v>
      </x:c>
      <x:c r="D507" s="50" t="str">
        <x:v>Applicant/owner alias matched</x:v>
      </x:c>
      <x:c r="E507" s="108" t="n">
        <x:v>131</x:v>
      </x:c>
      <x:c r="F507" s="50" t="str">
        <x:v>079-780-888-415-467</x:v>
      </x:c>
      <x:c r="G507" s="113" t="n">
        <x:v>42761</x:v>
      </x:c>
      <x:c r="H507" s="108" t="n">
        <x:v>2017</x:v>
      </x:c>
      <x:c r="I507" s="50" t="str">
        <x:v>EP</x:v>
      </x:c>
      <x:c r="J507" s="50" t="str">
        <x:v>B1</x:v>
      </x:c>
      <x:c r="K507" s="50" t="str">
        <x:v>EP 3573981 B1</x:v>
      </x:c>
      <x:c r="L507" s="50" t="str">
        <x:v>UCB BIOPHARMA SRL</x:v>
      </x:c>
      <x:c r="M507" s="50" t="str">
        <x:v>UCB BIOPHARMA SRL (2020-01-08)</x:v>
      </x:c>
      <x:c r="N507" s="50" t="str">
        <x:v>ALKOXY BIS-HETEROARYL DERIVATIVES AS MODULATORS OF PROTEIN AGGREGATION</x:v>
      </x:c>
      <x:c r="O507" s="108" t="n">
        <x:v>0</x:v>
      </x:c>
      <x:c r="P507" s="108" t="n">
        <x:v>21</x:v>
      </x:c>
      <x:c r="Q507" s="50" t="str">
        <x:v>C07D417/12;;C07D417/14;;C07D417/12;;A61P21/00;;A61P25/16;;A61P25/28;;A61P35/00;;C07D417/14;;C07D417/12;;A61K31/496;;A61P25/28;;C07D417/14;;C07D417/14</x:v>
      </x:c>
      <x:c r="R507" s="50" t="str">
        <x:v>C07D417/12;;A61K31/496;;A61P25/28;;C07D417/14</x:v>
      </x:c>
      <x:c r="S507" s="50" t="str">
        <x:v>ACTIVE</x:v>
      </x:c>
      <x:c r="T507" s="50" t="str">
        <x:v>https://lens.org/079-780-888-415-467</x:v>
      </x:c>
      <x:c r="U507" s="50" t="str">
        <x:v>130-934-124-358-577;;085-678-329-527-282;;142-901-683-948-172;;079-780-888-415-467;;009-001-375-720-541;;123-852-068-825-798;;132-887-691-929-579;;184-989-754-763-435;;132-874-773-746-685;;036-460-096-187-176;;068-813-850-104-486;;090-035-085-207-099;;100-838-215-930-307;;000-289-940-290-141;;128-994-372-563-644;;162-700-087-385-793;;121-064-815-545-053;;104-617-738-481-658;;173-453-771-266-882;;077-333-852-817-862;;146-240-596-061-151</x:v>
      </x:c>
    </x:row>
    <x:row r="508">
      <x:c r="A508" s="50" t="str">
        <x:v>UCB SA.csv</x:v>
      </x:c>
      <x:c r="B508" s="50" t="str">
        <x:v>UCB SA</x:v>
      </x:c>
      <x:c r="C508" s="50" t="str">
        <x:v>Yes</x:v>
      </x:c>
      <x:c r="D508" s="50" t="str">
        <x:v>Applicant/owner alias matched</x:v>
      </x:c>
      <x:c r="E508" s="108" t="n">
        <x:v>132</x:v>
      </x:c>
      <x:c r="F508" s="50" t="str">
        <x:v>163-242-612-176-57X</x:v>
      </x:c>
      <x:c r="G508" s="113" t="n">
        <x:v>43445</x:v>
      </x:c>
      <x:c r="H508" s="108" t="n">
        <x:v>2018</x:v>
      </x:c>
      <x:c r="I508" s="50" t="str">
        <x:v>US</x:v>
      </x:c>
      <x:c r="J508" s="50" t="str">
        <x:v>A1</x:v>
      </x:c>
      <x:c r="K508" s="50" t="str">
        <x:v>US 2022/0073485 A1</x:v>
      </x:c>
      <x:c r="L508" s="50" t="str">
        <x:v>UCB BIOPHARMA SRL</x:v>
      </x:c>
      <x:c r="M508" s="50" t="str">
        <x:v>UCB INC (2019-11-11);;UCB BIOPHARMA SRL (SOCIETE A RESPONSABILITE LIMITEE) (2019-10-28);;EVOTEC (UK) LTD (2021-05-15);;CELLTECH R&amp;D LIMITED (2019-10-28)</x:v>
      </x:c>
      <x:c r="N508" s="50" t="str">
        <x:v>Functionalised Amine Derivatives as IL-17 Modulators</x:v>
      </x:c>
      <x:c r="O508" s="108" t="n">
        <x:v>1</x:v>
      </x:c>
      <x:c r="P508" s="108" t="n">
        <x:v>7</x:v>
      </x:c>
      <x:c r="Q508" s="50" t="str">
        <x:v>C07D261/18;;A61P29/00;;A61P37/00;;C07D309/04;;C07D405/04;;C07D405/12;;C07D413/12;;C07D413/14;;C07D417/14;;C07D309/04;;C07D413/14</x:v>
      </x:c>
      <x:c r="R508" s="50" t="str">
        <x:v>C07D309/04;;C07D413/14</x:v>
      </x:c>
      <x:c r="S508" s="50" t="str">
        <x:v>DISCONTINUED</x:v>
      </x:c>
      <x:c r="T508" s="50" t="str">
        <x:v>https://lens.org/163-242-612-176-57X</x:v>
      </x:c>
      <x:c r="U508" s="50" t="str">
        <x:v>089-543-664-245-845;;163-242-612-176-57X;;120-067-780-462-211;;109-619-350-387-017;;022-852-079-694-47X;;163-999-632-435-545;;113-508-017-253-413</x:v>
      </x:c>
    </x:row>
    <x:row r="509">
      <x:c r="A509" s="50" t="str">
        <x:v>UCB SA.csv</x:v>
      </x:c>
      <x:c r="B509" s="50" t="str">
        <x:v>UCB SA</x:v>
      </x:c>
      <x:c r="C509" s="50" t="str">
        <x:v>Yes</x:v>
      </x:c>
      <x:c r="D509" s="50" t="str">
        <x:v>Applicant/owner alias matched</x:v>
      </x:c>
      <x:c r="E509" s="108" t="n">
        <x:v>133</x:v>
      </x:c>
      <x:c r="F509" s="50" t="str">
        <x:v>033-658-430-213-216</x:v>
      </x:c>
      <x:c r="G509" s="113" t="n">
        <x:v>41836</x:v>
      </x:c>
      <x:c r="H509" s="108" t="n">
        <x:v>2014</x:v>
      </x:c>
      <x:c r="I509" s="50" t="str">
        <x:v>US</x:v>
      </x:c>
      <x:c r="J509" s="50" t="str">
        <x:v>B2</x:v>
      </x:c>
      <x:c r="K509" s="50" t="str">
        <x:v>US 11261252 B2</x:v>
      </x:c>
      <x:c r="L509" s="50" t="str">
        <x:v>UCB BIOPHARMA SRL</x:v>
      </x:c>
      <x:c r="M509" s="50" t="str">
        <x:v>UCB BIOPHARMA SRL (2017-01-20)</x:v>
      </x:c>
      <x:c r="N509" s="50" t="str">
        <x:v>Molecules with specificity for CD79 and CD22</x:v>
      </x:c>
      <x:c r="O509" s="108" t="n">
        <x:v>2</x:v>
      </x:c>
      <x:c r="P509" s="108" t="n">
        <x:v>26</x:v>
      </x:c>
      <x:c r="Q509" s="50" t="str">
        <x:v>C07K16/468;;A61K2039/505;;C07K16/2803;;C07K16/2896;;C07K2317/31;;C07K2317/35;;C07K2317/55;;C07K2317/622;;C07K2317/624;;C07K2317/76;;C07K2317/92;;C07K16/2803;;A61P35/00;;A61P35/02;;A61P37/02;;C07K16/18;;C07K2317/31;;C07K2317/35;;C07K2317/55;;C07K2317/622;;C07K2317/624;;C07K2317/76;;C07K2317/92;;C07K16/18;;A61K2039/505;;C07K16/2803;;C07K2317/31;;C07K2317/35;;C07K2317/55;;C07K2317/622;;C07K2317/624;;C07K2317/76;;C07K2317/92;;A61P35/00;;C07K16/18;;C07K16/2803;;C07K16/2803;;A61K2039/505;;C07K16/18;;C07K2317/24;;C07K2317/31;;C07K2317/35;;C07K2317/55;;C07K2317/622;;C07K2317/624;;C07K2317/76;;C07K2317/92;;C07K2317/94</x:v>
      </x:c>
      <x:c r="R509" s="50" t="str">
        <x:v>C07K16/28;;A61K39/00;;C07K16/18</x:v>
      </x:c>
      <x:c r="S509" s="50" t="str">
        <x:v>INACTIVE</x:v>
      </x:c>
      <x:c r="T509" s="50" t="str">
        <x:v>https://lens.org/033-658-430-213-216</x:v>
      </x:c>
      <x:c r="U509" s="50" t="str">
        <x:v>036-600-001-203-471;;087-680-777-136-336;;015-217-079-136-498;;070-033-623-747-494;;086-582-301-360-281;;140-431-229-268-672;;164-326-650-127-255;;109-870-457-551-059;;172-772-377-167-853;;156-190-989-262-210;;033-658-430-213-216;;149-415-773-681-716;;067-472-852-168-951;;025-579-288-857-014;;085-138-544-582-906;;133-491-607-370-764;;007-915-247-344-009;;067-218-675-875-546;;047-110-317-291-380;;174-851-348-724-305;;041-902-155-217-483;;168-710-211-911-939;;196-082-384-227-757;;190-247-219-041-216;;148-661-554-902-598;;104-999-073-552-592</x:v>
      </x:c>
    </x:row>
    <x:row r="510">
      <x:c r="A510" s="50" t="str">
        <x:v>UCB SA.csv</x:v>
      </x:c>
      <x:c r="B510" s="50" t="str">
        <x:v>UCB SA</x:v>
      </x:c>
      <x:c r="C510" s="50" t="str">
        <x:v>Yes</x:v>
      </x:c>
      <x:c r="D510" s="50" t="str">
        <x:v>Applicant/owner alias matched</x:v>
      </x:c>
      <x:c r="E510" s="108" t="n">
        <x:v>134</x:v>
      </x:c>
      <x:c r="F510" s="50" t="str">
        <x:v>186-761-112-885-889</x:v>
      </x:c>
      <x:c r="G510" s="113" t="n">
        <x:v>41043</x:v>
      </x:c>
      <x:c r="H510" s="108" t="n">
        <x:v>2012</x:v>
      </x:c>
      <x:c r="I510" s="50" t="str">
        <x:v>US</x:v>
      </x:c>
      <x:c r="J510" s="50" t="str">
        <x:v>B2</x:v>
      </x:c>
      <x:c r="K510" s="50" t="str">
        <x:v>US 11261470 B2</x:v>
      </x:c>
      <x:c r="L510" s="50" t="str">
        <x:v>UCB BIOPHARMA SRL</x:v>
      </x:c>
      <x:c r="M510" s="50" t="str">
        <x:v>UCB PHARMA S.A (2014-12-04);;UCB BIOPHARMA SRL (2015-12-08)</x:v>
      </x:c>
      <x:c r="N510" s="50" t="str">
        <x:v>Recombinant bacterial host cell for protein expression</x:v>
      </x:c>
      <x:c r="O510" s="108" t="n">
        <x:v>1</x:v>
      </x:c>
      <x:c r="P510" s="108" t="n">
        <x:v>42</x:v>
      </x:c>
      <x:c r="Q510" s="50" t="str">
        <x:v>C07K16/283;;C07K2317/10;;C12N9/52;;C12N15/70;;C12P21/02;;C12P21/00;;C07K16/283;;C07K2317/10;;C12N9/52;;C12N15/70;;C12P21/02</x:v>
      </x:c>
      <x:c r="R510" s="50" t="str">
        <x:v>C12P21/00;;C07K16/28;;C12N9/52;;C12N15/70;;C12P21/02</x:v>
      </x:c>
      <x:c r="S510" s="50" t="str">
        <x:v>INACTIVE</x:v>
      </x:c>
      <x:c r="T510" s="50" t="str">
        <x:v>https://lens.org/186-761-112-885-889</x:v>
      </x:c>
      <x:c r="U510" s="50" t="str">
        <x:v>175-670-737-365-522;;113-175-703-660-921;;167-281-356-276-850;;096-991-844-681-874;;007-813-830-606-523;;000-708-596-277-717;;015-205-896-267-561;;048-994-819-649-285;;076-751-025-537-678;;148-472-853-534-948;;048-795-042-442-805;;174-268-202-385-939;;091-226-422-141-78X;;035-356-274-889-474;;157-782-059-000-084;;130-278-163-181-273;;115-254-526-573-234;;175-328-301-241-226;;112-489-181-801-429;;031-360-254-997-968;;071-553-853-447-329;;084-688-293-571-064;;122-078-005-502-32X;;112-033-770-639-858;;042-597-744-515-786;;141-779-241-628-099;;173-395-119-123-909;;040-295-327-748-806;;037-135-250-971-178;;188-558-487-749-305;;143-874-546-406-524;;174-317-870-797-523;;091-123-449-111-829;;145-472-432-347-627;;198-269-075-146-390;;186-761-112-885-889;;166-907-718-903-053;;008-985-057-944-687;;015-233-501-637-280;;054-561-187-986-630;;092-959-674-506-567;;190-924-120-188-766</x:v>
      </x:c>
    </x:row>
    <x:row r="511">
      <x:c r="A511" s="50" t="str">
        <x:v>UCB SA.csv</x:v>
      </x:c>
      <x:c r="B511" s="50" t="str">
        <x:v>UCB SA</x:v>
      </x:c>
      <x:c r="C511" s="50" t="str">
        <x:v>Yes</x:v>
      </x:c>
      <x:c r="D511" s="50" t="str">
        <x:v>Applicant/owner alias matched</x:v>
      </x:c>
      <x:c r="E511" s="108" t="n">
        <x:v>135</x:v>
      </x:c>
      <x:c r="F511" s="50" t="str">
        <x:v>030-304-306-414-232</x:v>
      </x:c>
      <x:c r="G511" s="113" t="n">
        <x:v>41908</x:v>
      </x:c>
      <x:c r="H511" s="108" t="n">
        <x:v>2014</x:v>
      </x:c>
      <x:c r="I511" s="50" t="str">
        <x:v>EP</x:v>
      </x:c>
      <x:c r="J511" s="50" t="str">
        <x:v>B1</x:v>
      </x:c>
      <x:c r="K511" s="50" t="str">
        <x:v>EP 3197526 B1</x:v>
      </x:c>
      <x:c r="L511" s="50" t="str">
        <x:v>UCB BIOPHARMA SRL;;BESPAK EUROPE LTD</x:v>
      </x:c>
      <x:c r="M511" s="50" t="str">
        <x:v>BESPAK EUROPE LIMITED (2020-01-08);;UCB BIOPHARMA SRL (2020-01-08)</x:v>
      </x:c>
      <x:c r="N511" s="50" t="str">
        <x:v>HOUSING PART FOR AN AUTO-INJECTOR</x:v>
      </x:c>
      <x:c r="O511" s="108" t="n">
        <x:v>0</x:v>
      </x:c>
      <x:c r="P511" s="108" t="n">
        <x:v>15</x:v>
      </x:c>
      <x:c r="Q511" s="50" t="str">
        <x:v>A61M5/2033;;A61M5/3137;;A61M5/3202;;A61M5/3243;;A61M2005/3125;;A61M2205/0216;;A61M2205/0238;;A61M5/2033;;A61M5/3137;;A61M5/3202;;A61M5/3243;;A61M2005/3125;;A61M2205/0216;;A61M2205/0238;;A61M5/2033;;A61M5/3137;;A61M5/31576;;A61M5/3202;;A61M5/3243;;A61M2005/3125;;A61M2205/0216;;A61M2205/0238</x:v>
      </x:c>
      <x:c r="R511" s="50" t="str">
        <x:v>A61M5/20;;A61M5/31;;A61M5/32</x:v>
      </x:c>
      <x:c r="S511" s="50" t="str">
        <x:v>ACTIVE</x:v>
      </x:c>
      <x:c r="T511" s="50" t="str">
        <x:v>https://lens.org/030-304-306-414-232</x:v>
      </x:c>
      <x:c r="U511" s="50" t="str">
        <x:v>046-913-878-115-435;;038-832-640-275-266;;128-580-601-325-587;;000-369-053-121-261;;030-304-306-414-232;;054-874-469-452-503;;195-856-705-706-688;;186-123-112-450-053;;189-249-343-983-343;;041-898-631-252-548;;049-774-222-824-927;;190-284-181-254-234;;092-629-090-059-917;;097-124-174-253-133;;015-437-096-379-509</x:v>
      </x:c>
    </x:row>
    <x:row r="512">
      <x:c r="A512" s="50" t="str">
        <x:v>UCB SA.csv</x:v>
      </x:c>
      <x:c r="B512" s="50" t="str">
        <x:v>UCB SA</x:v>
      </x:c>
      <x:c r="C512" s="50" t="str">
        <x:v>Yes</x:v>
      </x:c>
      <x:c r="D512" s="50" t="str">
        <x:v>Applicant/owner alias matched</x:v>
      </x:c>
      <x:c r="E512" s="108" t="n">
        <x:v>136</x:v>
      </x:c>
      <x:c r="F512" s="50" t="str">
        <x:v>061-440-212-899-161</x:v>
      </x:c>
      <x:c r="G512" s="113" t="n">
        <x:v>41659</x:v>
      </x:c>
      <x:c r="H512" s="108" t="n">
        <x:v>2014</x:v>
      </x:c>
      <x:c r="I512" s="50" t="str">
        <x:v>EP</x:v>
      </x:c>
      <x:c r="J512" s="50" t="str">
        <x:v>B1</x:v>
      </x:c>
      <x:c r="K512" s="50" t="str">
        <x:v>EP 3096743 B1</x:v>
      </x:c>
      <x:c r="L512" s="50" t="str">
        <x:v>EVEON;;UCB BIOPHARMA SRL</x:v>
      </x:c>
      <x:c r="M512" s="50" t="str">
        <x:v>EVEON (2022-11-30);;UCB BIOPHARMA SRL (2022-11-30);;UCB BIOPHARMA SRL; BE (2022-11-22)</x:v>
      </x:c>
      <x:c r="N512" s="50" t="str">
        <x:v>PROCESS FOR RECONSTITUTION OF A SOLID FORM OF A PHARMACEUTICAL COMPOSITION</x:v>
      </x:c>
      <x:c r="O512" s="108" t="n">
        <x:v>0</x:v>
      </x:c>
      <x:c r="P512" s="108" t="n">
        <x:v>23</x:v>
      </x:c>
      <x:c r="Q512" s="50" t="str">
        <x:v>A61K9/19;;A61K47/60;;A61K9/19;;A61K9/08;;B01F29/60;;B01F2101/22;;B01F2101/2202;;A61K9/0095;;A61K9/19;;A61K47/60</x:v>
      </x:c>
      <x:c r="R512" s="50" t="str">
        <x:v>A61K9/19;;B01F29/60</x:v>
      </x:c>
      <x:c r="S512" s="50" t="str">
        <x:v>ACTIVE</x:v>
      </x:c>
      <x:c r="T512" s="50" t="str">
        <x:v>https://lens.org/061-440-212-899-161</x:v>
      </x:c>
      <x:c r="U512" s="50" t="str">
        <x:v>075-339-607-176-824;;189-894-135-314-104;;001-026-970-047-486;;149-328-548-487-073;;061-440-212-899-161;;193-509-649-831-564;;102-466-942-591-565;;117-775-007-059-045;;059-184-192-088-123;;010-607-417-015-720;;122-010-476-058-340;;137-202-749-274-518;;020-555-317-312-868;;101-991-145-114-263;;173-834-015-229-153;;008-292-604-170-165;;059-659-149-917-05X;;141-377-948-973-126;;188-014-506-917-592;;001-406-609-322-461;;134-770-342-388-915;;044-111-175-173-877;;039-817-586-735-807</x:v>
      </x:c>
    </x:row>
    <x:row r="513">
      <x:c r="A513" s="50" t="str">
        <x:v>UCB SA.csv</x:v>
      </x:c>
      <x:c r="B513" s="50" t="str">
        <x:v>UCB SA</x:v>
      </x:c>
      <x:c r="C513" s="50" t="str">
        <x:v>Yes</x:v>
      </x:c>
      <x:c r="D513" s="50" t="str">
        <x:v>Applicant/owner alias matched</x:v>
      </x:c>
      <x:c r="E513" s="108" t="n">
        <x:v>137</x:v>
      </x:c>
      <x:c r="F513" s="50" t="str">
        <x:v>069-638-832-627-946</x:v>
      </x:c>
      <x:c r="G513" s="113" t="n">
        <x:v>43445</x:v>
      </x:c>
      <x:c r="H513" s="108" t="n">
        <x:v>2018</x:v>
      </x:c>
      <x:c r="I513" s="50" t="str">
        <x:v>US</x:v>
      </x:c>
      <x:c r="J513" s="50" t="str">
        <x:v>A1</x:v>
      </x:c>
      <x:c r="K513" s="50" t="str">
        <x:v>US 2021/0380573 A1</x:v>
      </x:c>
      <x:c r="L513" s="50" t="str">
        <x:v>UCB BIOPHARMA SRL</x:v>
      </x:c>
      <x:c r="M513" s="50" t="str">
        <x:v>UCB BIOPHARMA SPRL (2019-11-22);;UCB BIOPHARMA SRL (SOCIETE A RESPONSABILITE LIMITEE) (2019-12-02);;CELLTECH R&amp;D LIMITED (2019-11-22)</x:v>
      </x:c>
      <x:c r="N513" s="50" t="str">
        <x:v>Benzimidazolone Derivatives, and Analogues Thereof, as IL-17 Modulators</x:v>
      </x:c>
      <x:c r="O513" s="108" t="n">
        <x:v>0</x:v>
      </x:c>
      <x:c r="P513" s="108" t="n">
        <x:v>11</x:v>
      </x:c>
      <x:c r="Q513" s="50" t="str">
        <x:v>C07D413/14;;C07D413/14;;A61K45/06</x:v>
      </x:c>
      <x:c r="R513" s="50" t="str">
        <x:v>C07D413/14;;A61K45/06</x:v>
      </x:c>
      <x:c r="S513" s="50" t="str">
        <x:v>DISCONTINUED</x:v>
      </x:c>
      <x:c r="T513" s="50" t="str">
        <x:v>https://lens.org/069-638-832-627-946</x:v>
      </x:c>
      <x:c r="U513" s="50" t="str">
        <x:v>186-135-590-030-748;;069-638-832-627-946;;127-230-171-741-065;;157-767-697-116-983;;066-049-040-179-677;;094-460-319-195-290;;178-992-454-357-03X;;127-451-713-875-818;;016-896-818-050-457;;109-846-302-742-58X;;187-216-261-423-621</x:v>
      </x:c>
    </x:row>
    <x:row r="514">
      <x:c r="A514" s="50" t="str">
        <x:v>UCB SA.csv</x:v>
      </x:c>
      <x:c r="B514" s="50" t="str">
        <x:v>UCB SA</x:v>
      </x:c>
      <x:c r="C514" s="50" t="str">
        <x:v>Yes</x:v>
      </x:c>
      <x:c r="D514" s="50" t="str">
        <x:v>Applicant/owner alias matched</x:v>
      </x:c>
      <x:c r="E514" s="108" t="n">
        <x:v>138</x:v>
      </x:c>
      <x:c r="F514" s="50" t="str">
        <x:v>056-987-711-070-647</x:v>
      </x:c>
      <x:c r="G514" s="113" t="n">
        <x:v>42667</x:v>
      </x:c>
      <x:c r="H514" s="108" t="n">
        <x:v>2016</x:v>
      </x:c>
      <x:c r="I514" s="50" t="str">
        <x:v>EP</x:v>
      </x:c>
      <x:c r="J514" s="50" t="str">
        <x:v>B1</x:v>
      </x:c>
      <x:c r="K514" s="50" t="str">
        <x:v>EP 3529275 B1</x:v>
      </x:c>
      <x:c r="L514" s="50" t="str">
        <x:v>UCB BIOPHARMA SRL</x:v>
      </x:c>
      <x:c r="M514" s="50" t="str">
        <x:v>UCB BIOPHARMA SRL (2020-01-08)</x:v>
      </x:c>
      <x:c r="N514" s="50" t="str">
        <x:v>PROTEINS AND USES</x:v>
      </x:c>
      <x:c r="O514" s="108" t="n">
        <x:v>0</x:v>
      </x:c>
      <x:c r="P514" s="108" t="n">
        <x:v>6</x:v>
      </x:c>
      <x:c r="Q514" s="50" t="str">
        <x:v>C07K16/248;;C07K16/2866;;C07K2317/22;;C07K2317/24;;C07K2317/32;;C07K2317/569;;C07K2317/76;;C07K2317/92;;C07K16/248;;C07K2317/32;;C07K2317/565;;C07K2317/92;;C07K2319/70;;C07K2319/74</x:v>
      </x:c>
      <x:c r="R514" s="50" t="str">
        <x:v>C07K16/24;;C07K16/28</x:v>
      </x:c>
      <x:c r="S514" s="50" t="str">
        <x:v>ACTIVE</x:v>
      </x:c>
      <x:c r="T514" s="50" t="str">
        <x:v>https://lens.org/056-987-711-070-647</x:v>
      </x:c>
      <x:c r="U514" s="50" t="str">
        <x:v>001-641-918-663-358;;043-833-583-208-491;;056-987-711-070-647;;175-149-417-072-096;;054-253-363-242-354;;036-341-937-391-568</x:v>
      </x:c>
    </x:row>
    <x:row r="515">
      <x:c r="A515" s="50" t="str">
        <x:v>UCB SA.csv</x:v>
      </x:c>
      <x:c r="B515" s="50" t="str">
        <x:v>UCB SA</x:v>
      </x:c>
      <x:c r="C515" s="50" t="str">
        <x:v>Yes</x:v>
      </x:c>
      <x:c r="D515" s="50" t="str">
        <x:v>Applicant/owner alias matched</x:v>
      </x:c>
      <x:c r="E515" s="108" t="n">
        <x:v>139</x:v>
      </x:c>
      <x:c r="F515" s="50" t="str">
        <x:v>062-643-386-756-431</x:v>
      </x:c>
      <x:c r="G515" s="113" t="n">
        <x:v>42461</x:v>
      </x:c>
      <x:c r="H515" s="108" t="n">
        <x:v>2016</x:v>
      </x:c>
      <x:c r="I515" s="50" t="str">
        <x:v>EP</x:v>
      </x:c>
      <x:c r="J515" s="50" t="str">
        <x:v>B1</x:v>
      </x:c>
      <x:c r="K515" s="50" t="str">
        <x:v>EP 3436456 B1</x:v>
      </x:c>
      <x:c r="L515" s="50" t="str">
        <x:v>UCB BIOPHARMA SRL;;SANOFI SA</x:v>
      </x:c>
      <x:c r="M515" s="50" t="str">
        <x:v>SANOFI (2020-01-08);;UCB BIOPHARMA SRL (2020-01-08)</x:v>
      </x:c>
      <x:c r="N515" s="50" t="str">
        <x:v>FUSED HEXACYCLIC IMIDAZOLE DERIVATIVES AS MODULATORS OF TNF ACTIVITY</x:v>
      </x:c>
      <x:c r="O515" s="108" t="n">
        <x:v>0</x:v>
      </x:c>
      <x:c r="P515" s="108" t="n">
        <x:v>12</x:v>
      </x:c>
      <x:c r="Q515" s="50" t="str">
        <x:v>C07D487/22;;C07D487/04;;C07D487/18;;C07D487/22;;A61P3/00;;A61P19/00;;A61P25/00;;A61P27/02;;A61P29/00;;A61P35/00;;A61P37/06;;C07D487/04;;C07D487/18;;C07D487/22;;C07D487/04;;C07D487/18</x:v>
      </x:c>
      <x:c r="R515" s="50" t="str">
        <x:v>A61P3/00;;A61P19/00;;A61P25/00;;A61P27/02;;A61P29/00;;A61P35/00;;A61P37/06;;C07D487/04;;C07D487/18;;C07D487/22</x:v>
      </x:c>
      <x:c r="S515" s="50" t="str">
        <x:v>ACTIVE</x:v>
      </x:c>
      <x:c r="T515" s="50" t="str">
        <x:v>https://lens.org/062-643-386-756-431</x:v>
      </x:c>
      <x:c r="U515" s="50" t="str">
        <x:v>111-637-745-704-655;;001-787-118-587-897;;043-782-259-818-805;;194-423-445-216-93X;;024-863-468-771-412;;062-643-386-756-431;;037-179-057-578-029;;137-127-644-747-262;;053-412-185-171-862;;028-264-467-666-267;;084-397-492-134-641;;181-308-855-730-186</x:v>
      </x:c>
    </x:row>
    <x:row r="516">
      <x:c r="A516" s="50" t="str">
        <x:v>UCB SA.csv</x:v>
      </x:c>
      <x:c r="B516" s="50" t="str">
        <x:v>UCB SA</x:v>
      </x:c>
      <x:c r="C516" s="50" t="str">
        <x:v>Yes</x:v>
      </x:c>
      <x:c r="D516" s="50" t="str">
        <x:v>Applicant/owner alias matched</x:v>
      </x:c>
      <x:c r="E516" s="108" t="n">
        <x:v>140</x:v>
      </x:c>
      <x:c r="F516" s="50" t="str">
        <x:v>063-665-868-765-633</x:v>
      </x:c>
      <x:c r="G516" s="113" t="n">
        <x:v>42926</x:v>
      </x:c>
      <x:c r="H516" s="108" t="n">
        <x:v>2017</x:v>
      </x:c>
      <x:c r="I516" s="50" t="str">
        <x:v>US</x:v>
      </x:c>
      <x:c r="J516" s="50" t="str">
        <x:v>B2</x:v>
      </x:c>
      <x:c r="K516" s="50" t="str">
        <x:v>US 11155565 B2</x:v>
      </x:c>
      <x:c r="L516" s="50" t="str">
        <x:v>UCB BIOPHARMA SRL</x:v>
      </x:c>
      <x:c r="M516" s="50" t="str">
        <x:v>UCB BIOPHARMA SRL (2018-06-20)</x:v>
      </x:c>
      <x:c r="N516" s="50" t="str">
        <x:v>2-oxo-1,3-oxazolidinyl imidazothiadiazole derivatives</x:v>
      </x:c>
      <x:c r="O516" s="108" t="n">
        <x:v>0</x:v>
      </x:c>
      <x:c r="P516" s="108" t="n">
        <x:v>14</x:v>
      </x:c>
      <x:c r="Q516" s="50" t="str">
        <x:v>C07D513/04;;A61K31/433;;C07D513/04;;A61P25/08</x:v>
      </x:c>
      <x:c r="R516" s="50" t="str">
        <x:v>C07D513/04;;A61P25/08</x:v>
      </x:c>
      <x:c r="S516" s="50" t="str">
        <x:v>INACTIVE</x:v>
      </x:c>
      <x:c r="T516" s="50" t="str">
        <x:v>https://lens.org/063-665-868-765-633</x:v>
      </x:c>
      <x:c r="U516" s="50" t="str">
        <x:v>095-783-181-871-542;;023-880-991-113-607;;100-915-555-870-239;;039-758-223-321-595;;027-100-303-875-786;;168-210-038-681-170;;129-547-936-061-212;;145-871-803-150-558;;187-401-145-558-865;;061-824-223-754-198;;141-369-101-718-138;;194-143-358-750-089;;063-665-868-765-633;;025-243-589-383-474</x:v>
      </x:c>
    </x:row>
    <x:row r="517">
      <x:c r="A517" s="50" t="str">
        <x:v>UCB SA.csv</x:v>
      </x:c>
      <x:c r="B517" s="50" t="str">
        <x:v>UCB SA</x:v>
      </x:c>
      <x:c r="C517" s="50" t="str">
        <x:v>Yes</x:v>
      </x:c>
      <x:c r="D517" s="50" t="str">
        <x:v>Applicant/owner alias matched</x:v>
      </x:c>
      <x:c r="E517" s="108" t="n">
        <x:v>141</x:v>
      </x:c>
      <x:c r="F517" s="50" t="str">
        <x:v>131-506-798-612-282</x:v>
      </x:c>
      <x:c r="G517" s="113" t="n">
        <x:v>42926</x:v>
      </x:c>
      <x:c r="H517" s="108" t="n">
        <x:v>2017</x:v>
      </x:c>
      <x:c r="I517" s="50" t="str">
        <x:v>US</x:v>
      </x:c>
      <x:c r="J517" s="50" t="str">
        <x:v>B2</x:v>
      </x:c>
      <x:c r="K517" s="50" t="str">
        <x:v>US 11155564 B2</x:v>
      </x:c>
      <x:c r="L517" s="50" t="str">
        <x:v>UCB BIOPHARMA SRL</x:v>
      </x:c>
      <x:c r="M517" s="50" t="str">
        <x:v>UCB BIOPHARMA SRL (2018-06-20)</x:v>
      </x:c>
      <x:c r="N517" s="50" t="str">
        <x:v>2-oxo-1-imidazolidinyl imidazothiadiazole derivatives</x:v>
      </x:c>
      <x:c r="O517" s="108" t="n">
        <x:v>0</x:v>
      </x:c>
      <x:c r="P517" s="108" t="n">
        <x:v>16</x:v>
      </x:c>
      <x:c r="Q517" s="50" t="str">
        <x:v>C07D513/04;;C07D513/04;;A61P25/08</x:v>
      </x:c>
      <x:c r="R517" s="50" t="str">
        <x:v>C07D513/04;;A61P25/08</x:v>
      </x:c>
      <x:c r="S517" s="50" t="str">
        <x:v>INACTIVE</x:v>
      </x:c>
      <x:c r="T517" s="50" t="str">
        <x:v>https://lens.org/131-506-798-612-282</x:v>
      </x:c>
      <x:c r="U517" s="50" t="str">
        <x:v>118-720-385-679-450;;115-463-393-286-004;;027-328-830-523-425;;160-243-177-638-201;;197-648-269-231-159;;131-506-798-612-282;;175-646-316-961-369;;038-197-324-274-130;;005-709-599-282-227;;124-654-164-303-059;;147-276-985-989-931;;050-092-879-088-749;;170-347-468-468-803;;148-224-379-819-889;;083-317-693-714-467;;075-373-056-929-322</x:v>
      </x:c>
    </x:row>
    <x:row r="518">
      <x:c r="A518" s="50" t="str">
        <x:v>UCB SA.csv</x:v>
      </x:c>
      <x:c r="B518" s="50" t="str">
        <x:v>UCB SA</x:v>
      </x:c>
      <x:c r="C518" s="50" t="str">
        <x:v>Yes</x:v>
      </x:c>
      <x:c r="D518" s="50" t="str">
        <x:v>Applicant/owner alias matched</x:v>
      </x:c>
      <x:c r="E518" s="108" t="n">
        <x:v>142</x:v>
      </x:c>
      <x:c r="F518" s="50" t="str">
        <x:v>175-120-453-580-750</x:v>
      </x:c>
      <x:c r="G518" s="113" t="n">
        <x:v>43081</x:v>
      </x:c>
      <x:c r="H518" s="108" t="n">
        <x:v>2017</x:v>
      </x:c>
      <x:c r="I518" s="50" t="str">
        <x:v>US</x:v>
      </x:c>
      <x:c r="J518" s="50" t="str">
        <x:v>B2</x:v>
      </x:c>
      <x:c r="K518" s="50" t="str">
        <x:v>US 11155566 B2</x:v>
      </x:c>
      <x:c r="L518" s="50" t="str">
        <x:v>UCB BIOPHARMA SRL</x:v>
      </x:c>
      <x:c r="M518" s="50" t="str">
        <x:v>UCB BIOPHARMA SRL (SOCIETE A RESPONSABILITE LIMITEE) (2018-10-17)</x:v>
      </x:c>
      <x:c r="N518" s="50" t="str">
        <x:v>2-OXO-1-pyrrolidinyl imidazothiadiazole derivatives</x:v>
      </x:c>
      <x:c r="O518" s="108" t="n">
        <x:v>1</x:v>
      </x:c>
      <x:c r="P518" s="108" t="n">
        <x:v>13</x:v>
      </x:c>
      <x:c r="Q518" s="50" t="str">
        <x:v>C07D513/04;;C07D513/04</x:v>
      </x:c>
      <x:c r="R518" s="50" t="str">
        <x:v>C07D513/04</x:v>
      </x:c>
      <x:c r="S518" s="50" t="str">
        <x:v>INACTIVE</x:v>
      </x:c>
      <x:c r="T518" s="50" t="str">
        <x:v>https://lens.org/175-120-453-580-750</x:v>
      </x:c>
      <x:c r="U518" s="50" t="str">
        <x:v>059-462-908-441-963;;188-013-486-587-703;;011-477-209-228-848;;175-120-453-580-750;;010-884-640-847-680;;065-307-663-033-108;;128-616-552-335-245;;004-738-583-785-520;;179-528-128-862-994;;034-007-651-283-215;;042-235-055-063-915;;139-973-090-425-039;;156-523-738-979-375</x:v>
      </x:c>
    </x:row>
    <x:row r="519">
      <x:c r="A519" s="50" t="str">
        <x:v>UCB SA.csv</x:v>
      </x:c>
      <x:c r="B519" s="50" t="str">
        <x:v>UCB SA</x:v>
      </x:c>
      <x:c r="C519" s="50" t="str">
        <x:v>Yes</x:v>
      </x:c>
      <x:c r="D519" s="50" t="str">
        <x:v>Applicant/owner alias matched</x:v>
      </x:c>
      <x:c r="E519" s="108" t="n">
        <x:v>143</x:v>
      </x:c>
      <x:c r="F519" s="50" t="str">
        <x:v>092-753-628-474-660</x:v>
      </x:c>
      <x:c r="G519" s="113" t="n">
        <x:v>42282</x:v>
      </x:c>
      <x:c r="H519" s="108" t="n">
        <x:v>2015</x:v>
      </x:c>
      <x:c r="I519" s="50" t="str">
        <x:v>US</x:v>
      </x:c>
      <x:c r="J519" s="50" t="str">
        <x:v>B2</x:v>
      </x:c>
      <x:c r="K519" s="50" t="str">
        <x:v>US 11142794 B2</x:v>
      </x:c>
      <x:c r="L519" s="50" t="str">
        <x:v>UCB BIOPHARMA SRL;;BIOGEN MA INC</x:v>
      </x:c>
      <x:c r="M519" s="50" t="str">
        <x:v>UCB BIOPHARMA SRL (2015-11-26);;BIOGEN MA INC (2015-12-10)</x:v>
      </x:c>
      <x:c r="N519" s="50" t="str">
        <x:v>Molecular signatures for use in diagnosis and response to treatment analysis of autoimmune diseases</x:v>
      </x:c>
      <x:c r="O519" s="108" t="n">
        <x:v>3</x:v>
      </x:c>
      <x:c r="P519" s="108" t="n">
        <x:v>7</x:v>
      </x:c>
      <x:c r="Q519" s="50" t="str">
        <x:v>C12Q1/6883;;C12Q2600/106;;C12Q2600/118;;C12Q1/6883;;C12Q2600/106;;C12Q2600/118;;C12Q2600/158</x:v>
      </x:c>
      <x:c r="R519" s="50" t="str">
        <x:v>C12Q1/68;;C12Q1/6883</x:v>
      </x:c>
      <x:c r="S519" s="50" t="str">
        <x:v>ACTIVE</x:v>
      </x:c>
      <x:c r="T519" s="50" t="str">
        <x:v>https://lens.org/092-753-628-474-660</x:v>
      </x:c>
      <x:c r="U519" s="50" t="str">
        <x:v>047-170-022-618-256;;180-996-222-230-806;;143-704-923-661-44X;;075-795-511-603-448;;078-985-991-659-067;;092-753-628-474-660;;182-418-027-762-741</x:v>
      </x:c>
    </x:row>
    <x:row r="520">
      <x:c r="A520" s="50" t="str">
        <x:v>UCB SA.csv</x:v>
      </x:c>
      <x:c r="B520" s="50" t="str">
        <x:v>UCB SA</x:v>
      </x:c>
      <x:c r="C520" s="50" t="str">
        <x:v>Yes</x:v>
      </x:c>
      <x:c r="D520" s="50" t="str">
        <x:v>Applicant/owner alias matched</x:v>
      </x:c>
      <x:c r="E520" s="108" t="n">
        <x:v>144</x:v>
      </x:c>
      <x:c r="F520" s="50" t="str">
        <x:v>055-766-175-283-714</x:v>
      </x:c>
      <x:c r="G520" s="113" t="n">
        <x:v>41498</x:v>
      </x:c>
      <x:c r="H520" s="108" t="n">
        <x:v>2013</x:v>
      </x:c>
      <x:c r="I520" s="50" t="str">
        <x:v>EP</x:v>
      </x:c>
      <x:c r="J520" s="50" t="str">
        <x:v>B1</x:v>
      </x:c>
      <x:c r="K520" s="50" t="str">
        <x:v>EP 3033127 B1</x:v>
      </x:c>
      <x:c r="L520" s="50" t="str">
        <x:v>UCB BIOPHARMA SRL</x:v>
      </x:c>
      <x:c r="M520" s="50" t="str">
        <x:v>UCB BIOPHARMA SRL (2020-01-08)</x:v>
      </x:c>
      <x:c r="N520" s="50" t="str">
        <x:v>INJECTOR</x:v>
      </x:c>
      <x:c r="O520" s="108" t="n">
        <x:v>0</x:v>
      </x:c>
      <x:c r="P520" s="108" t="n">
        <x:v>7</x:v>
      </x:c>
      <x:c r="Q520" s="50" t="str">
        <x:v>A61M5/3137;;A61M5/24;;A61M5/31505;;A61M5/31515;;A61M5/3202;;A61M5/3204;;A61M5/3213;;A61M5/5086;;A61M2005/2407;;A61M2005/2418;;A61M2005/244;;A61M2005/2477;;A61M2005/2481;;A61M2005/2492;;A61M2205/584;;A61M2205/586;;A61M2205/6054;;A61M5/3137;;A61M5/24;;A61M5/31505;;A61M5/31515;;A61M5/3158;;A61M5/3202;;A61M5/3204;;A61M5/3213;;A61M5/5086;;A61M2005/2407;;A61M2005/2418;;A61M2005/244;;A61M2005/2477;;A61M2005/2481;;A61M2005/2492;;A61M2005/3139;;A61M2205/584;;A61M2205/586;;A61M2205/6054</x:v>
      </x:c>
      <x:c r="R520" s="50" t="str">
        <x:v>A61M5/50;;A61M5/24;;A61M5/31;;A61M5/315;;A61M5/32</x:v>
      </x:c>
      <x:c r="S520" s="50" t="str">
        <x:v>ACTIVE</x:v>
      </x:c>
      <x:c r="T520" s="50" t="str">
        <x:v>https://lens.org/055-766-175-283-714</x:v>
      </x:c>
      <x:c r="U520" s="50" t="str">
        <x:v>000-262-914-374-43X;;140-755-210-220-485;;076-434-851-188-52X;;005-626-259-788-164;;004-289-527-363-971;;045-729-589-812-932;;055-766-175-283-714</x:v>
      </x:c>
    </x:row>
    <x:row r="521">
      <x:c r="A521" s="50" t="str">
        <x:v>UCB SA.csv</x:v>
      </x:c>
      <x:c r="B521" s="50" t="str">
        <x:v>UCB SA</x:v>
      </x:c>
      <x:c r="C521" s="50" t="str">
        <x:v>Yes</x:v>
      </x:c>
      <x:c r="D521" s="50" t="str">
        <x:v>Applicant/owner alias matched</x:v>
      </x:c>
      <x:c r="E521" s="108" t="n">
        <x:v>145</x:v>
      </x:c>
      <x:c r="F521" s="50" t="str">
        <x:v>062-526-450-436-406</x:v>
      </x:c>
      <x:c r="G521" s="113" t="n">
        <x:v>42333</x:v>
      </x:c>
      <x:c r="H521" s="108" t="n">
        <x:v>2015</x:v>
      </x:c>
      <x:c r="I521" s="50" t="str">
        <x:v>US</x:v>
      </x:c>
      <x:c r="J521" s="50" t="str">
        <x:v>B2</x:v>
      </x:c>
      <x:c r="K521" s="50" t="str">
        <x:v>US 11136310 B2</x:v>
      </x:c>
      <x:c r="L521" s="50" t="str">
        <x:v>UCB BIOPHARMA SPRL;;UCB BIOPHARMA SRL</x:v>
      </x:c>
      <x:c r="M521" s="50" t="str">
        <x:v>UCB PHARMA S.A (2016-11-28);;BOHICKET PHARMA CONSULTING LLC (2016-11-28);;CELLTECH R&amp;D LIMITED (2016-10-28);;UCB BIOPHARMA SRL (2019-12-02);;UCB CELLTECH (THE UK REGISTERED BRANCH OF UCB PHARMA S.A.) (2020-08-12)</x:v>
      </x:c>
      <x:c r="N521" s="50" t="str">
        <x:v>Iminotetrahydropyrimidinone derivatives as plasmepsin V inhibitors</x:v>
      </x:c>
      <x:c r="O521" s="108" t="n">
        <x:v>0</x:v>
      </x:c>
      <x:c r="P521" s="108" t="n">
        <x:v>15</x:v>
      </x:c>
      <x:c r="Q521" s="50" t="str">
        <x:v>C07D401/10;;C07D403/10;;C07D417/10;;C07D471/04;;C07D403/10;;A61P33/06;;C07D401/10;;C07D417/10;;C07D471/04;;Y02A50/30;;C07D403/10;;C07D417/10;;C07D471/04</x:v>
      </x:c>
      <x:c r="R521" s="50" t="str">
        <x:v>C07D403/10;;C07D417/10;;C07D471/04</x:v>
      </x:c>
      <x:c r="S521" s="50" t="str">
        <x:v>ACTIVE</x:v>
      </x:c>
      <x:c r="T521" s="50" t="str">
        <x:v>https://lens.org/062-526-450-436-406</x:v>
      </x:c>
      <x:c r="U521" s="50" t="str">
        <x:v>188-728-510-365-668;;027-454-529-484-997;;062-526-450-436-406;;116-062-469-841-465;;159-277-241-487-461;;024-165-457-907-953;;006-407-428-551-501;;064-344-492-789-125;;196-053-984-680-667;;029-577-334-733-060;;033-007-618-872-345;;080-857-568-073-670;;120-290-046-011-987;;152-600-493-865-396;;143-775-097-536-505</x:v>
      </x:c>
    </x:row>
    <x:row r="522">
      <x:c r="A522" s="50" t="str">
        <x:v>UCB SA.csv</x:v>
      </x:c>
      <x:c r="B522" s="50" t="str">
        <x:v>UCB SA</x:v>
      </x:c>
      <x:c r="C522" s="50" t="str">
        <x:v>Yes</x:v>
      </x:c>
      <x:c r="D522" s="50" t="str">
        <x:v>Applicant/owner alias matched</x:v>
      </x:c>
      <x:c r="E522" s="108" t="n">
        <x:v>146</x:v>
      </x:c>
      <x:c r="F522" s="50" t="str">
        <x:v>149-120-234-383-869</x:v>
      </x:c>
      <x:c r="G522" s="113" t="n">
        <x:v>43284</x:v>
      </x:c>
      <x:c r="H522" s="108" t="n">
        <x:v>2018</x:v>
      </x:c>
      <x:c r="I522" s="50" t="str">
        <x:v>US</x:v>
      </x:c>
      <x:c r="J522" s="50" t="str">
        <x:v>A1</x:v>
      </x:c>
      <x:c r="K522" s="50" t="str">
        <x:v>US 2021/0262024 A1</x:v>
      </x:c>
      <x:c r="L522" s="50" t="str">
        <x:v>UCB BIOPHARMA SRL</x:v>
      </x:c>
      <x:c r="M522" s="50" t="str">
        <x:v>UCB BIOPHARMA SRL (2020-12-03)</x:v>
      </x:c>
      <x:c r="N522" s="50" t="str">
        <x:v>POLYNUCLEOTIDE DUPLEX PROBE MOLECULE</x:v>
      </x:c>
      <x:c r="O522" s="108" t="n">
        <x:v>0</x:v>
      </x:c>
      <x:c r="P522" s="108" t="n">
        <x:v>4</x:v>
      </x:c>
      <x:c r="Q522" s="50" t="str">
        <x:v>C12Q1/6806;;C12Q1/6869;;C12Q1/6869;;C12Q1/6806</x:v>
      </x:c>
      <x:c r="R522" s="50" t="str">
        <x:v>C12Q1/6869;;C12Q1/6806</x:v>
      </x:c>
      <x:c r="S522" s="50" t="str">
        <x:v>DISCONTINUED</x:v>
      </x:c>
      <x:c r="T522" s="50" t="str">
        <x:v>https://lens.org/149-120-234-383-869</x:v>
      </x:c>
      <x:c r="U522" s="50" t="str">
        <x:v>044-465-575-525-358;;007-030-798-562-653;;149-120-234-383-869;;116-855-034-478-599</x:v>
      </x:c>
    </x:row>
    <x:row r="523">
      <x:c r="A523" s="50" t="str">
        <x:v>UCB SA.csv</x:v>
      </x:c>
      <x:c r="B523" s="50" t="str">
        <x:v>UCB SA</x:v>
      </x:c>
      <x:c r="C523" s="50" t="str">
        <x:v>Yes</x:v>
      </x:c>
      <x:c r="D523" s="50" t="str">
        <x:v>Applicant/owner alias matched</x:v>
      </x:c>
      <x:c r="E523" s="108" t="n">
        <x:v>147</x:v>
      </x:c>
      <x:c r="F523" s="50" t="str">
        <x:v>090-124-930-060-376</x:v>
      </x:c>
      <x:c r="G523" s="113" t="n">
        <x:v>42461</x:v>
      </x:c>
      <x:c r="H523" s="108" t="n">
        <x:v>2016</x:v>
      </x:c>
      <x:c r="I523" s="50" t="str">
        <x:v>EP</x:v>
      </x:c>
      <x:c r="J523" s="50" t="str">
        <x:v>B1</x:v>
      </x:c>
      <x:c r="K523" s="50" t="str">
        <x:v>EP 3436459 B1</x:v>
      </x:c>
      <x:c r="L523" s="50" t="str">
        <x:v>UCB BIOPHARMA SRL;;SANOFI SA</x:v>
      </x:c>
      <x:c r="M523" s="50" t="str">
        <x:v>SANOFI (2020-01-08);;UCB BIOPHARMA SRL (2020-01-08)</x:v>
      </x:c>
      <x:c r="N523" s="50" t="str">
        <x:v>FUSED PENTACYCLIC IMIDAZOLE DERIVATIVES AS MODULATORS OF TNF ACTIVITY</x:v>
      </x:c>
      <x:c r="O523" s="108" t="n">
        <x:v>0</x:v>
      </x:c>
      <x:c r="P523" s="108" t="n">
        <x:v>12</x:v>
      </x:c>
      <x:c r="Q523" s="50" t="str">
        <x:v>C07D487/04;;C07D487/18;;C07D519/00;;A61P3/00;;A61P3/10;;A61P9/00;;A61P25/00;;A61P25/04;;A61P25/28;;A61P27/00;;A61P29/00;;A61P35/00;;A61P37/02;;A61P37/04;;A61P43/00;;C07D487/04;;C07D487/18;;C07D487/22;;C07D519/00;;A61P3/10;;A61P9/00;;A61P25/28;;A61P35/00;;A61P37/04;;C07D487/04;;C07D487/18;;C07D487/22</x:v>
      </x:c>
      <x:c r="R523" s="50" t="str">
        <x:v>C07D487/04;;A61K31/4188;;A61P3/00;;A61P9/00;;A61P25/00;;A61P25/04;;A61P25/28;;A61P27/00;;A61P29/00;;A61P35/00;;A61P37/02;;A61P43/00;;C07D487/18;;C07D487/22;;C07D519/00</x:v>
      </x:c>
      <x:c r="S523" s="50" t="str">
        <x:v>ACTIVE</x:v>
      </x:c>
      <x:c r="T523" s="50" t="str">
        <x:v>https://lens.org/090-124-930-060-376</x:v>
      </x:c>
      <x:c r="U523" s="50" t="str">
        <x:v>091-920-946-885-843;;100-061-868-757-476;;030-129-088-789-857;;119-746-893-018-060;;090-124-930-060-376;;102-818-301-173-01X;;171-448-899-466-382;;076-563-748-227-499;;075-644-545-466-885;;061-216-778-028-457;;093-244-051-019-735;;084-118-546-336-237</x:v>
      </x:c>
    </x:row>
    <x:row r="524">
      <x:c r="A524" s="50" t="str">
        <x:v>UCB SA.csv</x:v>
      </x:c>
      <x:c r="B524" s="50" t="str">
        <x:v>UCB SA</x:v>
      </x:c>
      <x:c r="C524" s="50" t="str">
        <x:v>Yes</x:v>
      </x:c>
      <x:c r="D524" s="50" t="str">
        <x:v>Applicant/owner alias matched</x:v>
      </x:c>
      <x:c r="E524" s="108" t="n">
        <x:v>148</x:v>
      </x:c>
      <x:c r="F524" s="50" t="str">
        <x:v>046-285-546-764-805</x:v>
      </x:c>
      <x:c r="G524" s="113" t="n">
        <x:v>41725</x:v>
      </x:c>
      <x:c r="H524" s="108" t="n">
        <x:v>2014</x:v>
      </x:c>
      <x:c r="I524" s="50" t="str">
        <x:v>US</x:v>
      </x:c>
      <x:c r="J524" s="50" t="str">
        <x:v>A1</x:v>
      </x:c>
      <x:c r="K524" s="50" t="str">
        <x:v>US 2021/0251984 A1</x:v>
      </x:c>
      <x:c r="L524" s="50" t="str">
        <x:v>UCB BIOPHARMA SRL</x:v>
      </x:c>
      <x:c r="M524" s="50" t="str">
        <x:v>UCB BIOPHARMA SPRL (2016-11-30);;UCB BIOPHARMA SRL (SOCIETE A RESPONSABILITE LIMITEE) (2019-12-02)</x:v>
      </x:c>
      <x:c r="N524" s="50" t="str">
        <x:v>Pharmaceutical Compositions Comprising Levocetirizine</x:v>
      </x:c>
      <x:c r="O524" s="108" t="n">
        <x:v>0</x:v>
      </x:c>
      <x:c r="P524" s="108" t="n">
        <x:v>27</x:v>
      </x:c>
      <x:c r="Q524" s="50" t="str">
        <x:v>A61K9/1676;;A61K9/0056;;A61K9/1623;;A61K9/1652;;A61K31/495;;A61K31/495;;A61K9/0056;;A61K9/0095;;A61K9/1623;;A61K9/1652;;A61K9/1676;;A61P37/08;;A61P43/00;;A61K9/1623;;A61K9/0056;;A61K9/0095;;A61K9/1652;;A61K9/1676;;A61K31/496;;A61K31/495;;A61K9/0053;;A61K9/0056;;A61K9/0095;;A61K9/1623;;A61K9/1652;;A61K9/1676;;A61K9/5036;;A61K9/5047</x:v>
      </x:c>
      <x:c r="R524" s="50" t="str">
        <x:v>A61K31/495;;A61K9/00;;A61K9/16;;A61K9/50</x:v>
      </x:c>
      <x:c r="S524" s="50" t="str">
        <x:v>DISCONTINUED</x:v>
      </x:c>
      <x:c r="T524" s="50" t="str">
        <x:v>https://lens.org/046-285-546-764-805</x:v>
      </x:c>
      <x:c r="U524" s="50" t="str">
        <x:v>194-442-240-393-506;;191-459-972-512-701;;180-883-094-666-179;;176-105-451-805-742;;131-977-841-876-699;;159-666-025-636-492;;091-270-342-288-245;;077-706-216-469-317;;153-297-253-225-530;;194-784-459-666-361;;008-706-579-235-015;;173-086-161-794-723;;178-157-044-617-354;;083-875-811-144-060;;046-285-546-764-805;;130-946-069-164-558;;189-583-307-029-150;;036-380-696-559-228;;182-663-840-180-006;;004-912-828-179-053;;153-644-233-237-773;;145-952-590-473-496;;183-518-207-192-103;;189-059-768-859-930;;102-338-188-001-052;;119-756-280-577-766;;136-439-753-871-162</x:v>
      </x:c>
    </x:row>
    <x:row r="525">
      <x:c r="A525" s="50" t="str">
        <x:v>UCB SA.csv</x:v>
      </x:c>
      <x:c r="B525" s="50" t="str">
        <x:v>UCB SA</x:v>
      </x:c>
      <x:c r="C525" s="50" t="str">
        <x:v>Yes</x:v>
      </x:c>
      <x:c r="D525" s="50" t="str">
        <x:v>Applicant/owner alias matched</x:v>
      </x:c>
      <x:c r="E525" s="108" t="n">
        <x:v>149</x:v>
      </x:c>
      <x:c r="F525" s="50" t="str">
        <x:v>061-277-571-267-281</x:v>
      </x:c>
      <x:c r="G525" s="113" t="n">
        <x:v>42461</x:v>
      </x:c>
      <x:c r="H525" s="108" t="n">
        <x:v>2016</x:v>
      </x:c>
      <x:c r="I525" s="50" t="str">
        <x:v>EP</x:v>
      </x:c>
      <x:c r="J525" s="50" t="str">
        <x:v>B1</x:v>
      </x:c>
      <x:c r="K525" s="50" t="str">
        <x:v>EP 3436460 B1</x:v>
      </x:c>
      <x:c r="L525" s="50" t="str">
        <x:v>UCB BIOPHARMA SRL;;SANOFI SA</x:v>
      </x:c>
      <x:c r="M525" s="50" t="str">
        <x:v>SANOFI (2020-01-08);;UCB BIOPHARMA SRL (2020-01-08)</x:v>
      </x:c>
      <x:c r="N525" s="50" t="str">
        <x:v>FUSED PENTACYCLIC IMIDAZOLE DERIVATIVES AS MODULATORS OF TNF ACTIVITY</x:v>
      </x:c>
      <x:c r="O525" s="108" t="n">
        <x:v>0</x:v>
      </x:c>
      <x:c r="P525" s="108" t="n">
        <x:v>12</x:v>
      </x:c>
      <x:c r="Q525" s="50" t="str">
        <x:v>C07D487/04;;C07D487/18;;C07D487/18;;A61P3/00;;A61P9/00;;A61P25/00;;A61P25/04;;A61P27/02;;A61P29/00;;A61P35/00;;A61P37/02;;A61P43/00;;C07D487/04;;C07D487/18;;C07D487/04</x:v>
      </x:c>
      <x:c r="R525" s="50" t="str">
        <x:v>A61K31/4188;;A61P9/00;;A61P25/00;;A61P25/04;;A61P27/02;;A61P29/00;;A61P35/00;;A61P37/02;;A61P43/00;;C07D487/04;;C07D487/18</x:v>
      </x:c>
      <x:c r="S525" s="50" t="str">
        <x:v>ACTIVE</x:v>
      </x:c>
      <x:c r="T525" s="50" t="str">
        <x:v>https://lens.org/061-277-571-267-281</x:v>
      </x:c>
      <x:c r="U525" s="50" t="str">
        <x:v>069-075-534-347-237;;066-368-306-564-221;;005-415-496-026-729;;124-790-175-125-012;;133-217-817-189-427;;043-007-767-816-358;;061-277-571-267-281;;168-628-455-067-17X;;137-753-576-732-605;;177-480-444-455-562;;085-623-658-430-731;;020-907-771-878-243</x:v>
      </x:c>
    </x:row>
    <x:row r="526">
      <x:c r="A526" s="50" t="str">
        <x:v>UCB SA.csv</x:v>
      </x:c>
      <x:c r="B526" s="50" t="str">
        <x:v>UCB SA</x:v>
      </x:c>
      <x:c r="C526" s="50" t="str">
        <x:v>Yes</x:v>
      </x:c>
      <x:c r="D526" s="50" t="str">
        <x:v>Applicant/owner alias matched</x:v>
      </x:c>
      <x:c r="E526" s="108" t="n">
        <x:v>150</x:v>
      </x:c>
      <x:c r="F526" s="50" t="str">
        <x:v>013-377-028-159-761</x:v>
      </x:c>
      <x:c r="G526" s="113" t="n">
        <x:v>42311</x:v>
      </x:c>
      <x:c r="H526" s="108" t="n">
        <x:v>2015</x:v>
      </x:c>
      <x:c r="I526" s="50" t="str">
        <x:v>EP</x:v>
      </x:c>
      <x:c r="J526" s="50" t="str">
        <x:v>B1</x:v>
      </x:c>
      <x:c r="K526" s="50" t="str">
        <x:v>EP 3371150 B1</x:v>
      </x:c>
      <x:c r="L526" s="50" t="str">
        <x:v>UCB BIOPHARMA SRL</x:v>
      </x:c>
      <x:c r="M526" s="50" t="str">
        <x:v>UCB DEVELOPED BRANDS SRL, BRUSSELS, BE (2026-06-08);;UCB BIOPHARMA SRL (2020-01-08);;UCB DEVELOPED BRANDS SRL; BE (2026-05-15)</x:v>
      </x:c>
      <x:c r="N526" s="50" t="str">
        <x:v>PROCESS FOR PREPARING BRIVARACETAM</x:v>
      </x:c>
      <x:c r="O526" s="108" t="n">
        <x:v>0</x:v>
      </x:c>
      <x:c r="P526" s="108" t="n">
        <x:v>15</x:v>
      </x:c>
      <x:c r="Q526" s="50" t="str">
        <x:v>C07D207/27;;A61P25/08;;C07D207/26;;C07D207/27;;C07D207/26</x:v>
      </x:c>
      <x:c r="R526" s="50" t="str">
        <x:v>C07D207/27;;A61P25/08;;C07D207/26</x:v>
      </x:c>
      <x:c r="S526" s="50" t="str">
        <x:v>ACTIVE</x:v>
      </x:c>
      <x:c r="T526" s="50" t="str">
        <x:v>https://lens.org/013-377-028-159-761</x:v>
      </x:c>
      <x:c r="U526" s="50" t="str">
        <x:v>020-374-664-324-465;;116-508-187-513-547;;050-255-770-720-433;;174-104-394-725-668;;084-249-360-986-434;;013-377-028-159-761;;098-535-301-236-348;;098-456-907-148-70X;;133-511-328-943-588;;197-355-451-674-416;;031-634-762-515-756;;187-021-013-604-722;;164-132-392-924-677;;114-717-630-274-615;;127-007-732-819-220</x:v>
      </x:c>
    </x:row>
    <x:row r="527">
      <x:c r="A527" s="50" t="str">
        <x:v>UCB SA.csv</x:v>
      </x:c>
      <x:c r="B527" s="50" t="str">
        <x:v>UCB SA</x:v>
      </x:c>
      <x:c r="C527" s="50" t="str">
        <x:v>Yes</x:v>
      </x:c>
      <x:c r="D527" s="50" t="str">
        <x:v>Applicant/owner alias matched</x:v>
      </x:c>
      <x:c r="E527" s="108" t="n">
        <x:v>151</x:v>
      </x:c>
      <x:c r="F527" s="50" t="str">
        <x:v>165-442-927-699-649</x:v>
      </x:c>
      <x:c r="G527" s="113" t="n">
        <x:v>42356</x:v>
      </x:c>
      <x:c r="H527" s="108" t="n">
        <x:v>2015</x:v>
      </x:c>
      <x:c r="I527" s="50" t="str">
        <x:v>US</x:v>
      </x:c>
      <x:c r="J527" s="50" t="str">
        <x:v>B2</x:v>
      </x:c>
      <x:c r="K527" s="50" t="str">
        <x:v>US 11091542 B2</x:v>
      </x:c>
      <x:c r="L527" s="50" t="str">
        <x:v>UCB BIOPHARMA SRL</x:v>
      </x:c>
      <x:c r="M527" s="50" t="str">
        <x:v>UCB BIOPHARMA SPRL (2016-12-13)</x:v>
      </x:c>
      <x:c r="N527" s="50" t="str">
        <x:v>Antibody molecules which bind TNF alpha</x:v>
      </x:c>
      <x:c r="O527" s="108" t="n">
        <x:v>0</x:v>
      </x:c>
      <x:c r="P527" s="108" t="n">
        <x:v>24</x:v>
      </x:c>
      <x:c r="Q527" s="50" t="str">
        <x:v>C07K16/241;;A61K2039/505;;A61P9/00;;A61P19/02;;A61P25/00;;A61P29/00;;A61P37/02;;C07K14/525;;C07K2317/24;;C07K2317/33;;C07K2317/55;;C07K2317/622;;C07K2317/73;;C07K2317/76;;C07K2317/92;;C07K2317/94;;C07K16/241;;A61K2039/505;;C07K2317/24;;C07K2317/33;;C07K2317/55;;C07K2317/622;;C07K2317/73;;C07K2317/76;;C07K2317/92;;C07K2317/94;;C07K16/241;;A61K2039/505;;A61K2039/545;;C07K2317/24;;C07K2317/33;;C07K2317/55;;C07K2317/565;;C07K2317/622;;C07K2317/624;;C07K2317/92;;C12N15/63</x:v>
      </x:c>
      <x:c r="R527" s="50" t="str">
        <x:v>C07K16/24;;A61K39/00;;C12N15/63</x:v>
      </x:c>
      <x:c r="S527" s="50" t="str">
        <x:v>ACTIVE</x:v>
      </x:c>
      <x:c r="T527" s="50" t="str">
        <x:v>https://lens.org/165-442-927-699-649</x:v>
      </x:c>
      <x:c r="U527" s="50" t="str">
        <x:v>198-790-713-627-031;;197-354-200-412-943;;101-951-645-899-697;;025-019-672-563-357;;141-972-626-613-431;;186-869-609-418-172;;165-442-927-699-649;;197-838-181-459-72X;;185-315-933-956-887;;095-256-236-027-281;;145-810-823-704-811;;106-339-275-187-625;;032-386-363-206-434;;089-740-062-291-695;;059-754-084-348-487;;092-701-833-380-757;;028-987-238-543-772;;103-978-586-678-570;;044-409-874-084-699;;039-183-173-738-899;;147-129-606-870-309;;176-914-872-440-585;;053-329-220-247-475;;037-377-907-013-057</x:v>
      </x:c>
    </x:row>
    <x:row r="528">
      <x:c r="A528" s="50" t="str">
        <x:v>UCB SA.csv</x:v>
      </x:c>
      <x:c r="B528" s="50" t="str">
        <x:v>UCB SA</x:v>
      </x:c>
      <x:c r="C528" s="50" t="str">
        <x:v>Yes</x:v>
      </x:c>
      <x:c r="D528" s="50" t="str">
        <x:v>Applicant/owner alias matched</x:v>
      </x:c>
      <x:c r="E528" s="108" t="n">
        <x:v>152</x:v>
      </x:c>
      <x:c r="F528" s="50" t="str">
        <x:v>096-830-663-802-991</x:v>
      </x:c>
      <x:c r="G528" s="113" t="n">
        <x:v>42348</x:v>
      </x:c>
      <x:c r="H528" s="108" t="n">
        <x:v>2015</x:v>
      </x:c>
      <x:c r="I528" s="50" t="str">
        <x:v>EP</x:v>
      </x:c>
      <x:c r="J528" s="50" t="str">
        <x:v>B1</x:v>
      </x:c>
      <x:c r="K528" s="50" t="str">
        <x:v>EP 3386984 B1</x:v>
      </x:c>
      <x:c r="L528" s="50" t="str">
        <x:v>UCB BIOPHARMA SRL;;UNIV LEUVEN KATH</x:v>
      </x:c>
      <x:c r="M528" s="50" t="str">
        <x:v>KATHOLIEKE UNIVERSITEIT LEUVEN (2020-01-08);;UCB BIOPHARMA SRL (2020-01-08)</x:v>
      </x:c>
      <x:c r="N528" s="50" t="str">
        <x:v>HEXAHYDROPYRAZINOTRIAZINONE DERIVATIVES AS KINASE INHIBITORS</x:v>
      </x:c>
      <x:c r="O528" s="108" t="n">
        <x:v>0</x:v>
      </x:c>
      <x:c r="P528" s="108" t="n">
        <x:v>15</x:v>
      </x:c>
      <x:c r="Q528" s="50" t="str">
        <x:v>C07D487/04;;A61K31/4985;;A61P29/00;;A61P31/12;;A61P33/06;;A61P35/00;;A61P37/06;;C07D519/00;;Y02A50/30;;C07D487/04;;A61K31/4985;;A61P29/00;;A61P31/12;;A61P33/06;;A61P35/00;;A61P37/06;;C07D519/00</x:v>
      </x:c>
      <x:c r="R528" s="50" t="str">
        <x:v>C07D487/04;;A61K31/4985;;A61P35/00</x:v>
      </x:c>
      <x:c r="S528" s="50" t="str">
        <x:v>ACTIVE</x:v>
      </x:c>
      <x:c r="T528" s="50" t="str">
        <x:v>https://lens.org/096-830-663-802-991</x:v>
      </x:c>
      <x:c r="U528" s="50" t="str">
        <x:v>051-430-627-939-768;;191-607-383-180-296;;160-959-800-428-577;;190-814-205-072-95X;;026-226-082-182-819;;154-641-648-004-595;;031-250-506-042-029;;052-546-919-755-793;;089-379-534-424-00X;;096-830-663-802-991;;190-120-949-443-964;;003-136-010-962-839;;179-554-578-915-220;;139-238-674-954-734;;132-516-650-115-736</x:v>
      </x:c>
    </x:row>
    <x:row r="529">
      <x:c r="A529" s="50" t="str">
        <x:v>UCB SA.csv</x:v>
      </x:c>
      <x:c r="B529" s="50" t="str">
        <x:v>UCB SA</x:v>
      </x:c>
      <x:c r="C529" s="50" t="str">
        <x:v>Yes</x:v>
      </x:c>
      <x:c r="D529" s="50" t="str">
        <x:v>Applicant/owner alias matched</x:v>
      </x:c>
      <x:c r="E529" s="108" t="n">
        <x:v>153</x:v>
      </x:c>
      <x:c r="F529" s="50" t="str">
        <x:v>182-272-659-055-499</x:v>
      </x:c>
      <x:c r="G529" s="113" t="n">
        <x:v>41668</x:v>
      </x:c>
      <x:c r="H529" s="108" t="n">
        <x:v>2014</x:v>
      </x:c>
      <x:c r="I529" s="50" t="str">
        <x:v>US</x:v>
      </x:c>
      <x:c r="J529" s="50" t="str">
        <x:v>B2</x:v>
      </x:c>
      <x:c r="K529" s="50" t="str">
        <x:v>US 11078196 B2</x:v>
      </x:c>
      <x:c r="L529" s="50" t="str">
        <x:v>UCB BIOPHARMA SRL;;UCB BIOPHAMA SRL</x:v>
      </x:c>
      <x:c r="M529" s="50" t="str">
        <x:v>UCB BIOPHARMA SPRL (2019-01-31);;NEUROPORE THERAPIES INC (2016-01-06);;UCB BIOPHARMA SRL (2019-12-02)</x:v>
      </x:c>
      <x:c r="N529" s="50" t="str">
        <x:v>Heteroaryl amides as inhibitors of protein aggregation</x:v>
      </x:c>
      <x:c r="O529" s="108" t="n">
        <x:v>0</x:v>
      </x:c>
      <x:c r="P529" s="108" t="n">
        <x:v>76</x:v>
      </x:c>
      <x:c r="Q529" s="50" t="str">
        <x:v>C07D403/12;;C07D413/12;;C07D417/12;;C07D417/14;;C07D417/12;;A61P21/00;;A61P25/00;;A61P25/14;;A61P25/16;;A61P25/28;;A61P29/00;;A61P35/00;;A61P43/00;;C07D403/12;;C07D413/12;;C07D417/14;;C07D417/14;;A61K31/427;;A61K31/496;;A61K31/5377;;A61P25/00;;A61P25/14;;A61P25/16;;A61P25/28;;A61P35/00;;C07D413/14;;C07D417/14;;A61K31/4045;;A61K31/427;;A61K31/496;;C07D403/12;;C07D413/12;;C07D417/12;;C07D417/12;;C07D403/12;;C07D413/12;;C07D417/14</x:v>
      </x:c>
      <x:c r="R529" s="50" t="str">
        <x:v>C07D417/12;;C07D403/12;;C07D413/12;;C07D417/14</x:v>
      </x:c>
      <x:c r="S529" s="50" t="str">
        <x:v>ACTIVE</x:v>
      </x:c>
      <x:c r="T529" s="50" t="str">
        <x:v>https://lens.org/182-272-659-055-499</x:v>
      </x:c>
      <x:c r="U529" s="50" t="str">
        <x:v>176-657-625-570-425;;115-289-036-182-337;;011-850-098-390-318;;172-345-820-429-461;;140-262-140-404-231;;171-792-327-318-31X;;193-167-113-487-315;;178-968-355-333-542;;112-506-473-951-842;;058-549-355-888-049;;026-032-099-458-329;;151-290-856-176-788;;159-602-236-541-183;;182-144-173-009-437;;071-328-784-676-951;;182-272-659-055-499;;130-470-427-008-176;;197-532-244-366-298;;015-369-909-251-229;;008-175-575-149-822;;016-539-646-604-71X;;013-893-835-501-018;;062-924-640-358-975;;170-571-509-697-423;;154-957-161-790-062;;052-624-713-503-495;;035-489-548-109-009;;114-742-391-054-942;;109-559-348-046-473;;157-763-669-859-976;;085-802-311-253-186;;081-866-615-065-210;;158-336-824-261-06X;;111-317-850-313-24X;;031-471-746-009-673;;008-012-807-336-701;;169-908-779-242-07X;;170-439-469-304-024;;106-313-374-859-890;;080-943-289-949-386;;143-327-968-785-103;;023-932-732-349-414;;058-206-767-367-659;;038-960-729-754-358;;165-088-787-541-794;;136-749-001-669-74X;;014-449-415-444-93X;;042-511-823-866-824;;000-274-028-820-413;;001-847-294-025-377;;193-496-497-608-792;;077-300-224-603-715;;112-893-353-254-949;;104-255-301-751-736;;092-790-185-316-497;;013-357-740-937-098;;051-813-751-412-937;;166-601-230-196-111;;059-144-950-933-650;;056-574-199-261-093;;068-480-702-483-864;;028-806-410-340-446;;062-208-562-172-421;;008-901-157-015-518;;104-473-937-450-811;;006-688-956-666-111;;009-029-992-967-093;;049-949-332-888-165;;160-464-311-588-401;;175-281-144-189-755;;017-345-351-451-104;;039-777-531-136-977;;172-516-692-690-203;;144-760-467-704-081;;117-065-627-264-094;;132-389-428-495-273</x:v>
      </x:c>
    </x:row>
    <x:row r="530">
      <x:c r="A530" s="50" t="str">
        <x:v>UCB SA.csv</x:v>
      </x:c>
      <x:c r="B530" s="50" t="str">
        <x:v>UCB SA</x:v>
      </x:c>
      <x:c r="C530" s="50" t="str">
        <x:v>Yes</x:v>
      </x:c>
      <x:c r="D530" s="50" t="str">
        <x:v>Applicant/owner alias matched</x:v>
      </x:c>
      <x:c r="E530" s="108" t="n">
        <x:v>154</x:v>
      </x:c>
      <x:c r="F530" s="50" t="str">
        <x:v>102-365-822-669-214</x:v>
      </x:c>
      <x:c r="G530" s="113" t="n">
        <x:v>42214</x:v>
      </x:c>
      <x:c r="H530" s="108" t="n">
        <x:v>2015</x:v>
      </x:c>
      <x:c r="I530" s="50" t="str">
        <x:v>EP</x:v>
      </x:c>
      <x:c r="J530" s="50" t="str">
        <x:v>B1</x:v>
      </x:c>
      <x:c r="K530" s="50" t="str">
        <x:v>EP 3328379 B1</x:v>
      </x:c>
      <x:c r="L530" s="50" t="str">
        <x:v>UCB BIOPHARMA SRL</x:v>
      </x:c>
      <x:c r="M530" s="50" t="str">
        <x:v>UCB BIOPHARMA SRL (2020-01-08)</x:v>
      </x:c>
      <x:c r="N530" s="50" t="str">
        <x:v>BIS-HETEROARYL DERIVATIVES AS MODULATORS OF PROTEIN AGGREGATION</x:v>
      </x:c>
      <x:c r="O530" s="108" t="n">
        <x:v>0</x:v>
      </x:c>
      <x:c r="P530" s="108" t="n">
        <x:v>7</x:v>
      </x:c>
      <x:c r="Q530" s="50" t="str">
        <x:v>C07D417/12;;A61P25/28;;C07D403/12;;C07D403/14;;C07D413/12;;C07D413/14;;C07D417/14;;C07D487/08;;C07D417/12;;A61P25/28;;C07D403/12;;C07D403/14;;C07D413/12;;C07D413/14;;C07D417/14;;C07D487/08</x:v>
      </x:c>
      <x:c r="R530" s="50" t="str">
        <x:v>A61K31/404;;C07D403/12;;C07D413/12;;C07D417/12</x:v>
      </x:c>
      <x:c r="S530" s="50" t="str">
        <x:v>ACTIVE</x:v>
      </x:c>
      <x:c r="T530" s="50" t="str">
        <x:v>https://lens.org/102-365-822-669-214</x:v>
      </x:c>
      <x:c r="U530" s="50" t="str">
        <x:v>079-470-251-729-705;;044-250-912-562-494;;052-881-469-298-617;;089-376-264-943-665;;175-792-124-924-50X;;102-365-822-669-214;;027-736-698-152-577</x:v>
      </x:c>
    </x:row>
    <x:row r="531">
      <x:c r="A531" s="50" t="str">
        <x:v>UCB SA.csv</x:v>
      </x:c>
      <x:c r="B531" s="50" t="str">
        <x:v>UCB SA</x:v>
      </x:c>
      <x:c r="C531" s="50" t="str">
        <x:v>Yes</x:v>
      </x:c>
      <x:c r="D531" s="50" t="str">
        <x:v>Applicant/owner alias matched</x:v>
      </x:c>
      <x:c r="E531" s="108" t="n">
        <x:v>155</x:v>
      </x:c>
      <x:c r="F531" s="50" t="str">
        <x:v>053-705-580-257-120</x:v>
      </x:c>
      <x:c r="G531" s="113" t="n">
        <x:v>42713</x:v>
      </x:c>
      <x:c r="H531" s="108" t="n">
        <x:v>2016</x:v>
      </x:c>
      <x:c r="I531" s="50" t="str">
        <x:v>AU</x:v>
      </x:c>
      <x:c r="J531" s="50" t="str">
        <x:v>B2</x:v>
      </x:c>
      <x:c r="K531" s="50" t="str">
        <x:v>AU 2017/371443 B2</x:v>
      </x:c>
      <x:c r="L531" s="50" t="str">
        <x:v>UCB BIOPHARMA SRL</x:v>
      </x:c>
      <x:c r="M531" s="50" t="str">
        <x:v>UCB BIOPHARMA SRL (2021-04-29)</x:v>
      </x:c>
      <x:c r="N531" s="50" t="str">
        <x:v>A substituted benzimidazole derivative as a modulator of TNF activity</x:v>
      </x:c>
      <x:c r="O531" s="108" t="n">
        <x:v>0</x:v>
      </x:c>
      <x:c r="P531" s="108" t="n">
        <x:v>35</x:v>
      </x:c>
      <x:c r="Q531" s="50" t="str">
        <x:v>C07D403/04;;A61P3/00;;A61P37/08;;A61P9/00;;A61P25/28;;A61P29/00;;A61P35/00;;A61P37/00;;A61K31/506;;C07D403/04;;A61K31/506;;C07D403/04;;A61K31/506;;A61P3/00;;A61P9/00;;A61P25/28;;A61P29/00;;A61P35/00;;A61P37/00;;A61P37/08;;C07D403/04;;A61P29/00;;A61K31/506;;A61P35/00;;A61P37/00;;A61P37/08;;A61P3/00;;A61P25/28;;A61P9/00</x:v>
      </x:c>
      <x:c r="R531" s="50" t="str">
        <x:v>C07D403/04;;A61K31/506;;A61P3/00;;A61P9/00;;A61P25/28;;A61P29/00;;A61P35/00;;A61P37/00;;A61P37/08</x:v>
      </x:c>
      <x:c r="S531" s="50" t="str">
        <x:v>INACTIVE</x:v>
      </x:c>
      <x:c r="T531" s="50" t="str">
        <x:v>https://lens.org/053-705-580-257-120</x:v>
      </x:c>
      <x:c r="U531" s="50" t="str">
        <x:v>145-309-119-564-561;;036-695-957-693-705;;081-021-132-349-206;;066-208-768-590-560;;195-496-425-730-61X;;040-666-127-572-105;;129-352-226-143-918;;183-116-677-119-793;;123-212-467-153-022;;119-889-733-835-713;;168-495-056-156-726;;146-801-773-102-442;;173-468-980-673-101;;064-285-470-924-923;;138-406-440-375-776;;008-537-343-459-165;;105-806-354-155-270;;106-917-757-134-499;;126-998-878-377-465;;168-265-224-335-19X;;117-267-584-780-448;;163-753-552-801-939;;112-342-942-394-666;;115-051-711-752-445;;166-141-658-002-686;;146-677-039-260-264;;162-442-158-273-256;;189-532-987-120-184;;033-759-853-441-571;;003-709-957-607-771;;033-178-534-713-343;;190-766-659-566-459;;136-112-870-154-66X;;138-934-643-799-72X;;053-705-580-257-120</x:v>
      </x:c>
    </x:row>
    <x:row r="532">
      <x:c r="A532" s="50" t="str">
        <x:v>UCB SA.csv</x:v>
      </x:c>
      <x:c r="B532" s="50" t="str">
        <x:v>UCB SA</x:v>
      </x:c>
      <x:c r="C532" s="50" t="str">
        <x:v>Yes</x:v>
      </x:c>
      <x:c r="D532" s="50" t="str">
        <x:v>Applicant/owner alias matched</x:v>
      </x:c>
      <x:c r="E532" s="108" t="n">
        <x:v>156</x:v>
      </x:c>
      <x:c r="F532" s="50" t="str">
        <x:v>119-919-886-565-00X</x:v>
      </x:c>
      <x:c r="G532" s="113" t="n">
        <x:v>40961</x:v>
      </x:c>
      <x:c r="H532" s="108" t="n">
        <x:v>2012</x:v>
      </x:c>
      <x:c r="I532" s="50" t="str">
        <x:v>US</x:v>
      </x:c>
      <x:c r="J532" s="50" t="str">
        <x:v>B2</x:v>
      </x:c>
      <x:c r="K532" s="50" t="str">
        <x:v>US 11059911 B2</x:v>
      </x:c>
      <x:c r="L532" s="50" t="str">
        <x:v>UCB BIOPHARMA SPRL;;UCB BIOPHARMA SRL</x:v>
      </x:c>
      <x:c r="M532" s="50" t="str">
        <x:v>UCB PHARMA S.A (2014-08-22);;UCB BIOPHARMA SRL (2015-12-08)</x:v>
      </x:c>
      <x:c r="N532" s="50" t="str">
        <x:v>Sequence symmetric modified IgG4 bispecific antibodies</x:v>
      </x:c>
      <x:c r="O532" s="108" t="n">
        <x:v>9</x:v>
      </x:c>
      <x:c r="P532" s="108" t="n">
        <x:v>40</x:v>
      </x:c>
      <x:c r="Q532" s="50" t="str">
        <x:v>A61P29/00;;A61P35/00;;A61P37/02;;C07K16/00;;C07K16/468;;C07K2317/31;;C07K2317/51;;C07K2317/522;;C07K2317/53;;A61P29/00;;A61P35/00;;A61P37/02;;C07K16/00;;C07K2317/31;;C07K2317/522;;C07K2317/53;;C07K16/00;;C07K2317/31;;C07K2317/51;;C07K2317/522;;C07K2317/53;;C07K16/468;;C07K16/00;;C07K2317/31;;C07K2317/51;;C07K2317/522;;C07K2317/53</x:v>
      </x:c>
      <x:c r="R532" s="50" t="str">
        <x:v>C07K16/00;;C07K16/46</x:v>
      </x:c>
      <x:c r="S532" s="50" t="str">
        <x:v>ACTIVE</x:v>
      </x:c>
      <x:c r="T532" s="50" t="str">
        <x:v>https://lens.org/119-919-886-565-00X</x:v>
      </x:c>
      <x:c r="U532" s="50" t="str">
        <x:v>044-251-128-803-949;;189-018-513-608-602;;134-440-186-191-528;;051-764-388-180-597;;113-444-382-346-052;;159-787-686-999-910;;038-701-851-120-635;;197-157-527-061-126;;142-331-328-036-599;;001-861-373-598-385;;147-192-976-898-175;;147-502-914-672-112;;186-256-775-931-498;;188-307-859-044-239;;179-401-514-441-831;;074-358-629-302-286;;183-537-330-276-234;;072-293-201-320-769;;039-283-975-876-618;;039-347-460-412-590;;191-873-567-229-172;;190-636-087-480-338;;075-532-934-045-236;;084-792-767-529-678;;132-450-503-767-997;;119-919-886-565-00X;;196-090-986-025-482;;070-995-725-522-832;;007-430-097-128-857;;166-520-772-114-294;;095-282-171-074-00X;;147-777-177-152-805;;171-108-476-832-28X;;061-368-424-628-386;;044-355-763-816-702;;183-003-108-129-43X;;098-958-899-537-982;;136-699-786-061-239;;032-823-508-146-640;;035-172-900-575-223</x:v>
      </x:c>
    </x:row>
    <x:row r="533">
      <x:c r="A533" s="50" t="str">
        <x:v>UCB SA.csv</x:v>
      </x:c>
      <x:c r="B533" s="50" t="str">
        <x:v>UCB SA</x:v>
      </x:c>
      <x:c r="C533" s="50" t="str">
        <x:v>Yes</x:v>
      </x:c>
      <x:c r="D533" s="50" t="str">
        <x:v>Applicant/owner alias matched</x:v>
      </x:c>
      <x:c r="E533" s="108" t="n">
        <x:v>157</x:v>
      </x:c>
      <x:c r="F533" s="50" t="str">
        <x:v>177-068-078-131-685</x:v>
      </x:c>
      <x:c r="G533" s="113" t="n">
        <x:v>42888</x:v>
      </x:c>
      <x:c r="H533" s="108" t="n">
        <x:v>2017</x:v>
      </x:c>
      <x:c r="I533" s="50" t="str">
        <x:v>US</x:v>
      </x:c>
      <x:c r="J533" s="50" t="str">
        <x:v>B2</x:v>
      </x:c>
      <x:c r="K533" s="50" t="str">
        <x:v>US 11059820 B2</x:v>
      </x:c>
      <x:c r="L533" s="50" t="str">
        <x:v>UCB BIOPHARMA SPRL</x:v>
      </x:c>
      <x:c r="M533" s="50" t="str">
        <x:v>UCB BIOPHARMA SRL (SOCIETE A RESPONSABILITE LIMITEE) (2019-12-02)</x:v>
      </x:c>
      <x:c r="N533" s="50" t="str">
        <x:v>Crystalline forms of seletalisib</x:v>
      </x:c>
      <x:c r="O533" s="108" t="n">
        <x:v>0</x:v>
      </x:c>
      <x:c r="P533" s="108" t="n">
        <x:v>24</x:v>
      </x:c>
      <x:c r="Q533" s="50" t="str">
        <x:v>C07D471/04;;A61P1/00;;A61P3/00;;A61P7/02;;A61P9/00;;A61P9/12;;A61P11/06;;A61P17/06;;A61P19/02;;A61P25/00;;A61P25/28;;A61P27/02;;A61P29/00;;A61P35/00;;A61P35/02;;A61P37/06;;C07B2200/13;;A61K31/519;;A61P3/00;;A61P9/00;;A61P29/00;;C07B2200/13;;C07D471/04;;C07D471/04;;A61K31/519;;A61P3/00;;A61P9/00;;A61P29/00;;C07D487/04;;A61K31/519;;A61P3/00;;A61P9/00;;A61P29/00;;C07B2200/13;;C07D471/04;;C07B2200/13</x:v>
      </x:c>
      <x:c r="R533" s="50" t="str">
        <x:v>C07D471/04;;A61K31/519;;A61P3/00;;A61P9/00</x:v>
      </x:c>
      <x:c r="S533" s="50" t="str">
        <x:v>ACTIVE</x:v>
      </x:c>
      <x:c r="T533" s="50" t="str">
        <x:v>https://lens.org/177-068-078-131-685</x:v>
      </x:c>
      <x:c r="U533" s="50" t="str">
        <x:v>078-755-616-774-027;;014-902-873-593-441;;102-506-464-020-250;;041-191-980-394-705;;133-518-335-769-479;;185-334-500-121-087;;033-065-993-636-905;;058-917-710-294-648;;091-535-967-770-892;;142-874-631-613-96X;;074-167-164-745-324;;173-660-602-100-138;;169-630-668-229-143;;112-407-144-090-072;;060-176-859-438-95X;;139-266-368-648-577;;177-068-078-131-685;;001-372-707-893-361;;042-151-566-703-779;;065-449-836-145-663;;007-487-095-350-398;;008-025-282-096-137;;169-219-305-616-11X;;043-850-274-782-558</x:v>
      </x:c>
    </x:row>
    <x:row r="534">
      <x:c r="A534" s="50" t="str">
        <x:v>UCB SA.csv</x:v>
      </x:c>
      <x:c r="B534" s="50" t="str">
        <x:v>UCB SA</x:v>
      </x:c>
      <x:c r="C534" s="50" t="str">
        <x:v>Yes</x:v>
      </x:c>
      <x:c r="D534" s="50" t="str">
        <x:v>Applicant/owner alias matched</x:v>
      </x:c>
      <x:c r="E534" s="108" t="n">
        <x:v>158</x:v>
      </x:c>
      <x:c r="F534" s="50" t="str">
        <x:v>044-068-854-172-875</x:v>
      </x:c>
      <x:c r="G534" s="113" t="n">
        <x:v>41788</x:v>
      </x:c>
      <x:c r="H534" s="108" t="n">
        <x:v>2014</x:v>
      </x:c>
      <x:c r="I534" s="50" t="str">
        <x:v>EP</x:v>
      </x:c>
      <x:c r="J534" s="50" t="str">
        <x:v>B1</x:v>
      </x:c>
      <x:c r="K534" s="50" t="str">
        <x:v>EP 3149032 B1</x:v>
      </x:c>
      <x:c r="L534" s="50" t="str">
        <x:v>UCB BIOPHARMA SRL</x:v>
      </x:c>
      <x:c r="M534" s="50" t="str">
        <x:v>UCB BIOPHARMA SRL (2020-01-08)</x:v>
      </x:c>
      <x:c r="N534" s="50" t="str">
        <x:v>NEW BISPECIFIC FORMAT SUITABLE FOR USE IN HIGH-THROUGH-PUT SCREENING</x:v>
      </x:c>
      <x:c r="O534" s="108" t="n">
        <x:v>0</x:v>
      </x:c>
      <x:c r="P534" s="108" t="n">
        <x:v>58</x:v>
      </x:c>
      <x:c r="Q534" s="50" t="str">
        <x:v>C07K16/00;;C07K16/14;;C07K16/468;;C07K2319/00;;G01N33/6854;;C07K16/00;;C07K16/14;;C07K16/468;;C07K2319/00;;C07K2319/21;;C07K2319/73;;G01N33/536;;C07K16/28;;C07K16/00;;C07K16/14;;C07K16/468;;C07K2317/31;;C07K2317/55;;C07K2317/622;;C07K2317/76;;C07K2317/92;;C07K2319/00;;C07K2319/21;;C07K2319/73;;G01N33/536;;G01N33/6854;;C07K16/00;;C07K2317/31;;C07K2317/55;;C07K2317/622;;C07K2317/92;;C07K2319/00;;G01N33/6854;;C07K16/28;;C07K16/00;;C07K16/14;;C07K16/468;;C07K2317/31;;C07K2317/55;;C07K2317/622;;C07K2317/76;;C07K2317/92;;C07K2319/00;;G01N33/6854</x:v>
      </x:c>
      <x:c r="R534" s="50" t="str">
        <x:v>C07K16/00;;C07K14/39;;C07K16/14;;C07K16/46</x:v>
      </x:c>
      <x:c r="S534" s="50" t="str">
        <x:v>ACTIVE</x:v>
      </x:c>
      <x:c r="T534" s="50" t="str">
        <x:v>https://lens.org/044-068-854-172-875</x:v>
      </x:c>
      <x:c r="U534" s="50" t="str">
        <x:v>086-540-406-869-96X;;064-489-405-224-669;;032-122-699-008-520;;158-536-213-803-305;;004-134-260-704-530;;089-871-702-479-777;;058-445-091-440-331;;097-735-341-750-616;;171-065-675-302-663;;030-722-851-286-880;;078-396-282-554-320;;081-454-089-934-162;;090-002-134-749-396;;131-316-463-477-544;;083-927-203-909-148;;038-418-683-642-800;;007-766-864-785-225;;093-799-187-597-736;;026-053-743-737-963;;015-949-925-625-850;;177-017-054-285-591;;044-068-854-172-875;;024-684-287-383-337;;089-586-278-241-336;;184-942-775-949-900;;095-505-908-400-697;;112-135-080-246-544;;088-159-699-565-635;;159-883-333-184-484;;133-762-339-033-164;;171-703-998-022-539;;064-073-109-780-418;;185-929-192-467-459;;116-341-730-048-850;;075-540-948-834-703;;099-333-994-087-55X;;133-237-727-428-453;;083-089-141-125-603;;131-327-449-273-020;;037-977-616-695-034;;081-179-997-383-446;;064-891-419-960-566;;050-368-210-090-577;;071-390-439-877-91X;;041-467-839-683-983;;025-129-895-160-552;;170-146-493-134-257;;081-177-344-482-923;;018-613-650-788-393;;152-586-910-263-831;;189-997-595-024-302;;045-339-675-508-490;;136-381-459-254-869;;031-198-962-773-938;;045-843-914-195-851;;028-434-025-158-416;;060-827-673-037-257;;180-261-239-022-600</x:v>
      </x:c>
    </x:row>
    <x:row r="535">
      <x:c r="A535" s="50" t="str">
        <x:v>UCB SA.csv</x:v>
      </x:c>
      <x:c r="B535" s="50" t="str">
        <x:v>UCB SA</x:v>
      </x:c>
      <x:c r="C535" s="50" t="str">
        <x:v>Yes</x:v>
      </x:c>
      <x:c r="D535" s="50" t="str">
        <x:v>Applicant/owner alias matched</x:v>
      </x:c>
      <x:c r="E535" s="108" t="n">
        <x:v>159</x:v>
      </x:c>
      <x:c r="F535" s="50" t="str">
        <x:v>156-127-810-205-370</x:v>
      </x:c>
      <x:c r="G535" s="113" t="n">
        <x:v>42900</x:v>
      </x:c>
      <x:c r="H535" s="108" t="n">
        <x:v>2017</x:v>
      </x:c>
      <x:c r="I535" s="50" t="str">
        <x:v>US</x:v>
      </x:c>
      <x:c r="J535" s="50" t="str">
        <x:v>B2</x:v>
      </x:c>
      <x:c r="K535" s="50" t="str">
        <x:v>US 11052076 B2</x:v>
      </x:c>
      <x:c r="L535" s="50" t="str">
        <x:v>UCB BIOPHARMA SRL</x:v>
      </x:c>
      <x:c r="M535" s="50" t="str">
        <x:v>EVOTEK (UK) LTD (2018-06-12);;CELLTECH R&amp;D LIMITED (2018-06-12);;UCB BIOPHARMA SRL (2018-06-12)</x:v>
      </x:c>
      <x:c r="N535" s="50" t="str">
        <x:v>Spirocyclic indolines as IL-17 modulators</x:v>
      </x:c>
      <x:c r="O535" s="108" t="n">
        <x:v>0</x:v>
      </x:c>
      <x:c r="P535" s="108" t="n">
        <x:v>14</x:v>
      </x:c>
      <x:c r="Q535" s="50" t="str">
        <x:v>A61K31/407;;A61K31/4155;;A61K31/4192;;A61K31/4196;;A61K31/422;;A61K31/427;;A61K31/433;;A61K31/437;;A61K31/4439;;A61K31/501;;A61K31/502;;A61K31/506;;C07D471/10;;C07D487/10;;C07D491/107;;C07D491/20;;C07D495/10;;C07D519/00;;C07D491/107;;C07D471/10;;C07D487/10;;C07D491/20;;A61K31/4439;;A61K31/407;;A61K31/4155;;A61K31/4192;;A61K31/4196;;A61K31/422;;A61K31/427;;A61K31/433;;A61K31/437;;A61K31/501;;A61K31/502;;A61K31/506;;C07D471/10;;C07D487/10;;C07D491/107;;C07D491/20;;C07D495/10;;C07D519/00</x:v>
      </x:c>
      <x:c r="R535" s="50" t="str">
        <x:v>C07D471/10;;A61K31/407;;A61K31/4155;;A61K31/4192;;A61K31/4196;;A61K31/422;;A61K31/427;;A61K31/433;;A61K31/437;;A61K31/4439;;A61K31/501;;A61K31/502;;A61K31/506;;C07D487/10;;C07D491/107;;C07D491/20;;C07D495/10;;C07D519/00</x:v>
      </x:c>
      <x:c r="S535" s="50" t="str">
        <x:v>ACTIVE</x:v>
      </x:c>
      <x:c r="T535" s="50" t="str">
        <x:v>https://lens.org/156-127-810-205-370</x:v>
      </x:c>
      <x:c r="U535" s="50" t="str">
        <x:v>106-819-778-623-102;;037-580-186-684-937;;006-028-095-300-05X;;130-597-007-395-980;;121-186-136-383-449;;055-749-065-510-117;;044-533-256-311-397;;156-127-810-205-370;;141-546-830-586-475;;154-940-533-762-329;;113-095-828-478-779;;144-571-598-208-085;;009-685-014-618-576;;155-080-354-396-967</x:v>
      </x:c>
    </x:row>
    <x:row r="536">
      <x:c r="A536" s="50" t="str">
        <x:v>UCB SA.csv</x:v>
      </x:c>
      <x:c r="B536" s="50" t="str">
        <x:v>UCB SA</x:v>
      </x:c>
      <x:c r="C536" s="50" t="str">
        <x:v>Yes</x:v>
      </x:c>
      <x:c r="D536" s="50" t="str">
        <x:v>Applicant/owner alias matched</x:v>
      </x:c>
      <x:c r="E536" s="108" t="n">
        <x:v>160</x:v>
      </x:c>
      <x:c r="F536" s="50" t="str">
        <x:v>096-308-075-673-87X</x:v>
      </x:c>
      <x:c r="G536" s="113" t="n">
        <x:v>42423</x:v>
      </x:c>
      <x:c r="H536" s="108" t="n">
        <x:v>2016</x:v>
      </x:c>
      <x:c r="I536" s="50" t="str">
        <x:v>EP</x:v>
      </x:c>
      <x:c r="J536" s="50" t="str">
        <x:v>B1</x:v>
      </x:c>
      <x:c r="K536" s="50" t="str">
        <x:v>EP 3419975 B1</x:v>
      </x:c>
      <x:c r="L536" s="50" t="str">
        <x:v>UCB BIOPHARMA SRL</x:v>
      </x:c>
      <x:c r="M536" s="50" t="str">
        <x:v>UCB BIOPHARMA SRL (2020-01-08)</x:v>
      </x:c>
      <x:c r="N536" s="50" t="str">
        <x:v>IMINOTHIADIAZINANE DIOXIDE DERIVATIVES AS PLASMEPSIN V INHIBITORS</x:v>
      </x:c>
      <x:c r="O536" s="108" t="n">
        <x:v>0</x:v>
      </x:c>
      <x:c r="P536" s="108" t="n">
        <x:v>16</x:v>
      </x:c>
      <x:c r="Q536" s="50" t="str">
        <x:v>A61P33/06;;C07D417/10;;C07D417/14;;C07D417/10;;A61P33/06;;C07D417/14;;Y02A50/30;;C07D417/10;;A61P33/06;;C07D417/14</x:v>
      </x:c>
      <x:c r="R536" s="50" t="str">
        <x:v>C07D417/10;;A61K31/54;;A61P33/06;;C07D417/14</x:v>
      </x:c>
      <x:c r="S536" s="50" t="str">
        <x:v>ACTIVE</x:v>
      </x:c>
      <x:c r="T536" s="50" t="str">
        <x:v>https://lens.org/096-308-075-673-87X</x:v>
      </x:c>
      <x:c r="U536" s="50" t="str">
        <x:v>195-574-361-648-270;;114-013-237-467-095;;063-057-278-668-332;;122-169-174-142-357;;189-439-932-996-369;;144-615-756-652-491;;140-829-891-873-172;;096-308-075-673-87X;;064-098-468-640-194;;125-835-464-203-454;;061-958-906-511-80X;;038-215-738-949-472;;056-078-033-960-49X;;156-364-390-142-244;;164-882-187-447-886;;078-386-000-853-551</x:v>
      </x:c>
    </x:row>
    <x:row r="537">
      <x:c r="A537" s="50" t="str">
        <x:v>UCB SA.csv</x:v>
      </x:c>
      <x:c r="B537" s="50" t="str">
        <x:v>UCB SA</x:v>
      </x:c>
      <x:c r="C537" s="50" t="str">
        <x:v>Yes</x:v>
      </x:c>
      <x:c r="D537" s="50" t="str">
        <x:v>Applicant/owner alias matched</x:v>
      </x:c>
      <x:c r="E537" s="108" t="n">
        <x:v>161</x:v>
      </x:c>
      <x:c r="F537" s="50" t="str">
        <x:v>081-190-182-812-198</x:v>
      </x:c>
      <x:c r="G537" s="113" t="n">
        <x:v>42761</x:v>
      </x:c>
      <x:c r="H537" s="108" t="n">
        <x:v>2017</x:v>
      </x:c>
      <x:c r="I537" s="50" t="str">
        <x:v>EP</x:v>
      </x:c>
      <x:c r="J537" s="50" t="str">
        <x:v>B1</x:v>
      </x:c>
      <x:c r="K537" s="50" t="str">
        <x:v>EP 3573982 B1</x:v>
      </x:c>
      <x:c r="L537" s="50" t="str">
        <x:v>UCB BIOPHARMA SRL</x:v>
      </x:c>
      <x:c r="M537" s="50" t="str">
        <x:v>UCB BIOPHARMA SRL (2020-01-08)</x:v>
      </x:c>
      <x:c r="N537" s="50" t="str">
        <x:v>BIS-HETEROARYL DERIVATIVES AS MODULATORS OF PROTEIN AGGREGATION</x:v>
      </x:c>
      <x:c r="O537" s="108" t="n">
        <x:v>0</x:v>
      </x:c>
      <x:c r="P537" s="108" t="n">
        <x:v>21</x:v>
      </x:c>
      <x:c r="Q537" s="50" t="str">
        <x:v>A61P25/16;;A61P25/28;;A61P35/00;;C07D417/12;;C07D417/14;;C07D417/12;;A61P25/28;;A61P35/00;;C07D417/14;;C07D417/12;;A61K31/497;;A61K31/501;;A61K31/506;;A61P25/28;;A61P35/00;;C07D417/14;;C07D417/14;;A61K31/496;;A61K31/501;;A61K31/506;;A61P25/16;;A61P25/28</x:v>
      </x:c>
      <x:c r="R537" s="50" t="str">
        <x:v>C07D417/12;;A61K31/496;;A61K31/501;;A61K31/506;;A61P25/28;;A61P35/00;;C07D417/14</x:v>
      </x:c>
      <x:c r="S537" s="50" t="str">
        <x:v>ACTIVE</x:v>
      </x:c>
      <x:c r="T537" s="50" t="str">
        <x:v>https://lens.org/081-190-182-812-198</x:v>
      </x:c>
      <x:c r="U537" s="50" t="str">
        <x:v>186-636-250-998-459;;096-647-620-852-600;;021-998-067-306-316;;028-029-333-665-269;;042-264-287-898-48X;;041-407-091-744-349;;081-190-182-812-198;;028-550-652-027-405;;068-457-959-919-402;;063-223-858-530-760;;093-050-231-060-983;;035-997-517-823-024;;073-893-880-012-674;;080-975-684-953-082;;127-390-846-523-158;;002-209-147-798-88X;;169-104-268-818-264;;170-562-443-235-327;;020-909-995-395-987;;064-671-188-568-780;;012-642-477-664-964</x:v>
      </x:c>
    </x:row>
    <x:row r="538">
      <x:c r="A538" s="50" t="str">
        <x:v>UCB SA.csv</x:v>
      </x:c>
      <x:c r="B538" s="50" t="str">
        <x:v>UCB SA</x:v>
      </x:c>
      <x:c r="C538" s="50" t="str">
        <x:v>Yes</x:v>
      </x:c>
      <x:c r="D538" s="50" t="str">
        <x:v>Applicant/owner alias matched</x:v>
      </x:c>
      <x:c r="E538" s="108" t="n">
        <x:v>162</x:v>
      </x:c>
      <x:c r="F538" s="50" t="str">
        <x:v>074-678-664-498-168</x:v>
      </x:c>
      <x:c r="G538" s="113" t="n">
        <x:v>42461</x:v>
      </x:c>
      <x:c r="H538" s="108" t="n">
        <x:v>2016</x:v>
      </x:c>
      <x:c r="I538" s="50" t="str">
        <x:v>EP</x:v>
      </x:c>
      <x:c r="J538" s="50" t="str">
        <x:v>B1</x:v>
      </x:c>
      <x:c r="K538" s="50" t="str">
        <x:v>EP 3436458 B1</x:v>
      </x:c>
      <x:c r="L538" s="50" t="str">
        <x:v>UCB BIOPHARMA SRL;;SANOFI SA</x:v>
      </x:c>
      <x:c r="M538" s="50" t="str">
        <x:v>SANOFI (2020-01-08);;UCB BIOPHARMA SRL (2020-01-08)</x:v>
      </x:c>
      <x:c r="N538" s="50" t="str">
        <x:v>FUSED PENTACYCLIC IMIDAZOLE DERIVATIVES AS MODULATORS OF TNF ACTIVITY</x:v>
      </x:c>
      <x:c r="O538" s="108" t="n">
        <x:v>0</x:v>
      </x:c>
      <x:c r="P538" s="108" t="n">
        <x:v>12</x:v>
      </x:c>
      <x:c r="Q538" s="50" t="str">
        <x:v>C07D487/22;;A61P3/00;;A61P9/00;;A61P25/28;;A61P37/04;;C07D487/04;;C07D487/18;;C07D487/18;;A61P3/00;;A61P9/00;;A61P19/00;;A61P25/00;;A61P25/28;;A61P27/02;;A61P29/00;;A61P35/00;;A61P37/04;;A61P37/06;;C07D487/04;;C07D487/22;;C07D487/18;;A61P3/00;;A61P9/00;;A61P25/28;;A61P37/04;;C07D487/04;;C07D487/22</x:v>
      </x:c>
      <x:c r="R538" s="50" t="str">
        <x:v>C07D487/18;;A61K31/437;;A61P3/00;;A61P9/00;;A61P19/00;;A61P25/00;;A61P27/02;;A61P29/00;;A61P35/00;;A61P37/04;;A61P37/06</x:v>
      </x:c>
      <x:c r="S538" s="50" t="str">
        <x:v>ACTIVE</x:v>
      </x:c>
      <x:c r="T538" s="50" t="str">
        <x:v>https://lens.org/074-678-664-498-168</x:v>
      </x:c>
      <x:c r="U538" s="50" t="str">
        <x:v>007-801-907-816-580;;074-678-664-498-168;;062-806-791-222-306;;113-625-281-145-377;;099-316-075-099-037;;072-723-446-265-689;;128-064-793-104-998;;076-205-626-993-566;;014-380-412-044-065;;043-096-430-072-039;;183-797-456-952-964;;128-640-382-447-681</x:v>
      </x:c>
    </x:row>
    <x:row r="539">
      <x:c r="A539" s="50" t="str">
        <x:v>UCB SA.csv</x:v>
      </x:c>
      <x:c r="B539" s="50" t="str">
        <x:v>UCB SA</x:v>
      </x:c>
      <x:c r="C539" s="50" t="str">
        <x:v>Yes</x:v>
      </x:c>
      <x:c r="D539" s="50" t="str">
        <x:v>Applicant/owner alias matched</x:v>
      </x:c>
      <x:c r="E539" s="108" t="n">
        <x:v>163</x:v>
      </x:c>
      <x:c r="F539" s="50" t="str">
        <x:v>162-795-604-736-358</x:v>
      </x:c>
      <x:c r="G539" s="113" t="n">
        <x:v>42761</x:v>
      </x:c>
      <x:c r="H539" s="108" t="n">
        <x:v>2017</x:v>
      </x:c>
      <x:c r="I539" s="50" t="str">
        <x:v>EP</x:v>
      </x:c>
      <x:c r="J539" s="50" t="str">
        <x:v>B1</x:v>
      </x:c>
      <x:c r="K539" s="50" t="str">
        <x:v>EP 3573986 B1</x:v>
      </x:c>
      <x:c r="L539" s="50" t="str">
        <x:v>UCB BIOPHARMA SRL</x:v>
      </x:c>
      <x:c r="M539" s="50" t="str">
        <x:v>UCB BIOPHARMA SRL (2020-01-08)</x:v>
      </x:c>
      <x:c r="N539" s="50" t="str">
        <x:v>BICYCLIC BIS-HETEROARYL DERIVATIVES AS MODULATORS OF PROTEIN AGGREGATION</x:v>
      </x:c>
      <x:c r="O539" s="108" t="n">
        <x:v>0</x:v>
      </x:c>
      <x:c r="P539" s="108" t="n">
        <x:v>22</x:v>
      </x:c>
      <x:c r="Q539" s="50" t="str">
        <x:v>C07D471/04;;C07D487/04;;C07D498/04;;C07D487/04;;A61P25/00;;A61P25/16;;A61P25/28;;C07D471/04;;C07D498/04;;C07D487/04;;A61K31/4162;;A61K31/437;;A61K31/4985;;A61P25/28;;C07D471/04;;C07D498/04;;C07D471/04;;A61K31/496;;A61K31/501;;A61K31/506;;A61P25/28;;C07D487/04;;C07D498/04</x:v>
      </x:c>
      <x:c r="R539" s="50" t="str">
        <x:v>C07D471/04;;A61K31/4162;;A61K31/4355;;A61K31/437;;A61K31/4985;;A61P25/00;;A61P25/16;;A61P25/28;;C07D487/04;;C07D498/04</x:v>
      </x:c>
      <x:c r="S539" s="50" t="str">
        <x:v>ACTIVE</x:v>
      </x:c>
      <x:c r="T539" s="50" t="str">
        <x:v>https://lens.org/162-795-604-736-358</x:v>
      </x:c>
      <x:c r="U539" s="50" t="str">
        <x:v>172-793-261-843-058;;049-985-008-267-568;;053-388-254-642-836;;032-776-507-124-897;;032-718-868-865-142;;139-393-929-044-581;;127-162-859-760-270;;159-014-555-081-064;;054-806-108-930-27X;;034-554-758-720-318;;111-982-636-169-195;;162-795-604-736-358;;183-326-636-413-203;;004-229-854-875-38X;;137-762-187-307-466;;141-847-385-922-432;;115-535-011-541-656;;149-971-296-845-956;;109-688-551-086-041;;170-181-959-174-941;;196-069-542-755-330;;046-128-453-619-79X</x:v>
      </x:c>
    </x:row>
    <x:row r="540">
      <x:c r="A540" s="50" t="str">
        <x:v>UCB SA.csv</x:v>
      </x:c>
      <x:c r="B540" s="50" t="str">
        <x:v>UCB SA</x:v>
      </x:c>
      <x:c r="C540" s="50" t="str">
        <x:v>Yes</x:v>
      </x:c>
      <x:c r="D540" s="50" t="str">
        <x:v>Applicant/owner alias matched</x:v>
      </x:c>
      <x:c r="E540" s="108" t="n">
        <x:v>164</x:v>
      </x:c>
      <x:c r="F540" s="50" t="str">
        <x:v>159-804-663-166-731</x:v>
      </x:c>
      <x:c r="G540" s="113" t="n">
        <x:v>42642</x:v>
      </x:c>
      <x:c r="H540" s="108" t="n">
        <x:v>2016</x:v>
      </x:c>
      <x:c r="I540" s="50" t="str">
        <x:v>EP</x:v>
      </x:c>
      <x:c r="J540" s="50" t="str">
        <x:v>B1</x:v>
      </x:c>
      <x:c r="K540" s="50" t="str">
        <x:v>EP 3519423 B1</x:v>
      </x:c>
      <x:c r="L540" s="50" t="str">
        <x:v>UCB BIOPHARMA SRL</x:v>
      </x:c>
      <x:c r="M540" s="50" t="str">
        <x:v>UCB BIOPHARMA SRL (2020-01-08)</x:v>
      </x:c>
      <x:c r="N540" s="50" t="str">
        <x:v>ENDOSOMOLYTIC AGENTS FOR GENE THERAPY</x:v>
      </x:c>
      <x:c r="O540" s="108" t="n">
        <x:v>0</x:v>
      </x:c>
      <x:c r="P540" s="108" t="n">
        <x:v>9</x:v>
      </x:c>
      <x:c r="Q540" s="50" t="str">
        <x:v>C07J51/00;;C07F9/106;;C07F9/117;;C07F9/12;;A61K48/0008;;A61K48/0066;;A61K48/0083;;A61K48/0091;;C07F9/106;;C07F9/117;;C07F9/12;;C07J51/00</x:v>
      </x:c>
      <x:c r="R540" s="50" t="str">
        <x:v>C07J51/00;;A61K31/575;;A61K31/661;;C07F9/09;;C07F9/10;;C07F9/117;;C07F9/12</x:v>
      </x:c>
      <x:c r="S540" s="50" t="str">
        <x:v>ACTIVE</x:v>
      </x:c>
      <x:c r="T540" s="50" t="str">
        <x:v>https://lens.org/159-804-663-166-731</x:v>
      </x:c>
      <x:c r="U540" s="50" t="str">
        <x:v>159-804-663-166-731;;194-691-969-685-551;;187-343-464-457-524;;100-833-414-433-853;;003-731-849-841-430;;192-109-250-764-962;;042-848-089-524-873;;057-217-822-175-05X;;042-803-416-793-239</x:v>
      </x:c>
    </x:row>
    <x:row r="541">
      <x:c r="A541" s="50" t="str">
        <x:v>UCB SA.csv</x:v>
      </x:c>
      <x:c r="B541" s="50" t="str">
        <x:v>UCB SA</x:v>
      </x:c>
      <x:c r="C541" s="50" t="str">
        <x:v>Yes</x:v>
      </x:c>
      <x:c r="D541" s="50" t="str">
        <x:v>Applicant/owner alias matched</x:v>
      </x:c>
      <x:c r="E541" s="108" t="n">
        <x:v>165</x:v>
      </x:c>
      <x:c r="F541" s="50" t="str">
        <x:v>112-804-992-767-807</x:v>
      </x:c>
      <x:c r="G541" s="113" t="n">
        <x:v>42341</x:v>
      </x:c>
      <x:c r="H541" s="108" t="n">
        <x:v>2015</x:v>
      </x:c>
      <x:c r="I541" s="50" t="str">
        <x:v>US</x:v>
      </x:c>
      <x:c r="J541" s="50" t="str">
        <x:v>B2</x:v>
      </x:c>
      <x:c r="K541" s="50" t="str">
        <x:v>US 10954312 B2</x:v>
      </x:c>
      <x:c r="L541" s="50" t="str">
        <x:v>UCB BIOPHARMA SRL</x:v>
      </x:c>
      <x:c r="M541" s="50" t="str">
        <x:v>UCB BIOPHARMA SRL (2016-12-01)</x:v>
      </x:c>
      <x:c r="N541" s="50" t="str">
        <x:v>Method employing bispecific protein complex</x:v>
      </x:c>
      <x:c r="O541" s="108" t="n">
        <x:v>5</x:v>
      </x:c>
      <x:c r="P541" s="108" t="n">
        <x:v>10</x:v>
      </x:c>
      <x:c r="Q541" s="50" t="str">
        <x:v>C07K16/468;;A61P35/00;;C07K14/39;;C07K16/00;;C07K2317/622;;C07K2319/00;;C07K2319/03;;C07K2319/33;;C07K16/468;;A61K2039/505;;A61K2039/572;;A61K2039/575;;A61P35/00;;C07K14/39;;C07K16/14;;C07K16/30;;C07K2317/31;;C07K2317/34;;C07K2317/52;;C07K2317/55;;C07K2317/569;;C07K2317/622;;C07K2317/73;;C07K2317/92;;C07K2319/03;;C07K2319/035;;C07K2319/30;;C07K2319/33</x:v>
      </x:c>
      <x:c r="R541" s="50" t="str">
        <x:v>G01N33/53;;A61K39/00;;A61P35/00;;C07K14/39;;C07K16/00;;C07K16/14;;C07K16/30;;C07K16/46;;G01N33/68</x:v>
      </x:c>
      <x:c r="S541" s="50" t="str">
        <x:v>INACTIVE</x:v>
      </x:c>
      <x:c r="T541" s="50" t="str">
        <x:v>https://lens.org/112-804-992-767-807</x:v>
      </x:c>
      <x:c r="U541" s="50" t="str">
        <x:v>012-665-876-532-880;;172-202-500-552-657;;199-162-541-358-662;;164-584-491-429-636;;189-137-286-830-861;;036-653-729-975-801;;117-857-309-458-702;;112-804-992-767-807;;154-563-270-836-371;;155-829-783-269-861</x:v>
      </x:c>
    </x:row>
    <x:row r="542">
      <x:c r="A542" s="50" t="str">
        <x:v>UCB SA.csv</x:v>
      </x:c>
      <x:c r="B542" s="50" t="str">
        <x:v>UCB SA</x:v>
      </x:c>
      <x:c r="C542" s="50" t="str">
        <x:v>Yes</x:v>
      </x:c>
      <x:c r="D542" s="50" t="str">
        <x:v>Applicant/owner alias matched</x:v>
      </x:c>
      <x:c r="E542" s="108" t="n">
        <x:v>166</x:v>
      </x:c>
      <x:c r="F542" s="50" t="str">
        <x:v>114-036-621-103-132</x:v>
      </x:c>
      <x:c r="G542" s="113" t="n">
        <x:v>42809</x:v>
      </x:c>
      <x:c r="H542" s="108" t="n">
        <x:v>2017</x:v>
      </x:c>
      <x:c r="I542" s="50" t="str">
        <x:v>US</x:v>
      </x:c>
      <x:c r="J542" s="50" t="str">
        <x:v>B2</x:v>
      </x:c>
      <x:c r="K542" s="50" t="str">
        <x:v>US 10953019 B2</x:v>
      </x:c>
      <x:c r="L542" s="50" t="str">
        <x:v>UCB BIOPHARMA SRL;;SANOFI SA</x:v>
      </x:c>
      <x:c r="M542" s="50" t="str">
        <x:v>UCB PHARMA S.A (2018-02-21);;UCB BIOPHARMA SPRL (2019-11-08);;SANOFI (2019-11-08);;UCB BIOPHARMA SRL (SOCIETE A RESPONSABILITE LIMITEE) (2019-12-02);;CELLTECH R&amp;D LIMITED (2018-02-21);;UCB S.A (2018-02-21)</x:v>
      </x:c>
      <x:c r="N542" s="50" t="str">
        <x:v>Fused pentacyclic imidazole derivatives as modulators of TNF activity</x:v>
      </x:c>
      <x:c r="O542" s="108" t="n">
        <x:v>0</x:v>
      </x:c>
      <x:c r="P542" s="108" t="n">
        <x:v>9</x:v>
      </x:c>
      <x:c r="Q542" s="50" t="str">
        <x:v>C07D487/18;;A61P29/00;;C07D471/18;;A61K31/55;;C07D471/22</x:v>
      </x:c>
      <x:c r="R542" s="50" t="str">
        <x:v>A61K31/55;;C07D471/22</x:v>
      </x:c>
      <x:c r="S542" s="50" t="str">
        <x:v>ACTIVE</x:v>
      </x:c>
      <x:c r="T542" s="50" t="str">
        <x:v>https://lens.org/114-036-621-103-132</x:v>
      </x:c>
      <x:c r="U542" s="50" t="str">
        <x:v>099-405-851-763-418;;122-246-694-113-919;;073-927-832-447-246;;017-279-596-451-003;;155-889-080-634-230;;114-036-621-103-132;;199-216-736-726-008;;195-268-198-031-303;;056-178-055-651-450</x:v>
      </x:c>
    </x:row>
    <x:row r="543">
      <x:c r="A543" s="50" t="str">
        <x:v>UCB SA.csv</x:v>
      </x:c>
      <x:c r="B543" s="50" t="str">
        <x:v>UCB SA</x:v>
      </x:c>
      <x:c r="C543" s="50" t="str">
        <x:v>Yes</x:v>
      </x:c>
      <x:c r="D543" s="50" t="str">
        <x:v>Applicant/owner alias matched</x:v>
      </x:c>
      <x:c r="E543" s="108" t="n">
        <x:v>167</x:v>
      </x:c>
      <x:c r="F543" s="50" t="str">
        <x:v>110-175-773-093-10X</x:v>
      </x:c>
      <x:c r="G543" s="113" t="n">
        <x:v>42328</x:v>
      </x:c>
      <x:c r="H543" s="108" t="n">
        <x:v>2015</x:v>
      </x:c>
      <x:c r="I543" s="50" t="str">
        <x:v>EP</x:v>
      </x:c>
      <x:c r="J543" s="50" t="str">
        <x:v>B1</x:v>
      </x:c>
      <x:c r="K543" s="50" t="str">
        <x:v>EP 3378130 B1</x:v>
      </x:c>
      <x:c r="L543" s="50" t="str">
        <x:v>UCB BIOPHARMA SRL</x:v>
      </x:c>
      <x:c r="M543" s="50" t="str">
        <x:v>UCB BIOPHARMA SRL (2020-01-08)</x:v>
      </x:c>
      <x:c r="N543" s="50" t="str">
        <x:v>HOUSING FOR A USB CONNECTOR PLUG</x:v>
      </x:c>
      <x:c r="O543" s="108" t="n">
        <x:v>0</x:v>
      </x:c>
      <x:c r="P543" s="108" t="n">
        <x:v>6</x:v>
      </x:c>
      <x:c r="Q543" s="50" t="str">
        <x:v>H01R13/516;;H01R13/516;;H01R13/62</x:v>
      </x:c>
      <x:c r="R543" s="50" t="str">
        <x:v>H01R13/516</x:v>
      </x:c>
      <x:c r="S543" s="50" t="str">
        <x:v>ACTIVE</x:v>
      </x:c>
      <x:c r="T543" s="50" t="str">
        <x:v>https://lens.org/110-175-773-093-10X</x:v>
      </x:c>
      <x:c r="U543" s="50" t="str">
        <x:v>149-632-274-481-315;;047-217-513-296-322;;190-920-718-091-59X;;149-353-856-735-168;;110-175-773-093-10X;;097-452-093-334-401</x:v>
      </x:c>
    </x:row>
    <x:row r="544">
      <x:c r="A544" s="50" t="str">
        <x:v>UCB SA.csv</x:v>
      </x:c>
      <x:c r="B544" s="50" t="str">
        <x:v>UCB SA</x:v>
      </x:c>
      <x:c r="C544" s="50" t="str">
        <x:v>Yes</x:v>
      </x:c>
      <x:c r="D544" s="50" t="str">
        <x:v>Applicant/owner alias matched</x:v>
      </x:c>
      <x:c r="E544" s="108" t="n">
        <x:v>168</x:v>
      </x:c>
      <x:c r="F544" s="50" t="str">
        <x:v>023-932-737-501-817</x:v>
      </x:c>
      <x:c r="G544" s="113" t="n">
        <x:v>43147</x:v>
      </x:c>
      <x:c r="H544" s="108" t="n">
        <x:v>2018</x:v>
      </x:c>
      <x:c r="I544" s="50" t="str">
        <x:v>US</x:v>
      </x:c>
      <x:c r="J544" s="50" t="str">
        <x:v>A1</x:v>
      </x:c>
      <x:c r="K544" s="50" t="str">
        <x:v>US 2020/0399268 A1</x:v>
      </x:c>
      <x:c r="L544" s="50" t="str">
        <x:v>UCB BIOPHARMA SRL</x:v>
      </x:c>
      <x:c r="M544" s="50" t="str">
        <x:v>EVOTEC (UK) LTD (2020-05-26);;CELLTECH R&amp;D LIMITED (2020-05-26);;UCB BIOPHARMA SRL (2020-05-26)</x:v>
      </x:c>
      <x:c r="N544" s="50" t="str">
        <x:v>Pharmaceutical 6,5 Heterobicyclic Ring Derivatives</x:v>
      </x:c>
      <x:c r="O544" s="108" t="n">
        <x:v>2</x:v>
      </x:c>
      <x:c r="P544" s="108" t="n">
        <x:v>10</x:v>
      </x:c>
      <x:c r="Q544" s="50" t="str">
        <x:v>C07D471/04;;A61P19/00;;C07D498/04;;C07D513/04;;C07D471/04;;A61K31/496;;A61P29/00;;C07D487/04;;C07D495/04;;C07D498/04;;C07D513/04;;C07D471/04;;C07D487/04;;C07D513/04</x:v>
      </x:c>
      <x:c r="R544" s="50" t="str">
        <x:v>C07D471/04;;C07D487/04;;C07D513/04</x:v>
      </x:c>
      <x:c r="S544" s="50" t="str">
        <x:v>DISCONTINUED</x:v>
      </x:c>
      <x:c r="T544" s="50" t="str">
        <x:v>https://lens.org/023-932-737-501-817</x:v>
      </x:c>
      <x:c r="U544" s="50" t="str">
        <x:v>090-279-157-139-488;;164-459-492-138-088;;177-104-760-592-797;;126-596-307-285-602;;023-932-737-501-817;;076-485-141-948-678;;033-127-172-144-023;;187-226-295-796-409;;033-761-879-363-447;;155-321-492-084-632</x:v>
      </x:c>
    </x:row>
    <x:row r="545">
      <x:c r="A545" s="50" t="str">
        <x:v>UCB SA.csv</x:v>
      </x:c>
      <x:c r="B545" s="50" t="str">
        <x:v>UCB SA</x:v>
      </x:c>
      <x:c r="C545" s="50" t="str">
        <x:v>Yes</x:v>
      </x:c>
      <x:c r="D545" s="50" t="str">
        <x:v>Applicant/owner alias matched</x:v>
      </x:c>
      <x:c r="E545" s="108" t="n">
        <x:v>169</x:v>
      </x:c>
      <x:c r="F545" s="50" t="str">
        <x:v>186-683-591-241-501</x:v>
      </x:c>
      <x:c r="G545" s="113" t="n">
        <x:v>43054</x:v>
      </x:c>
      <x:c r="H545" s="108" t="n">
        <x:v>2017</x:v>
      </x:c>
      <x:c r="I545" s="50" t="str">
        <x:v>US</x:v>
      </x:c>
      <x:c r="J545" s="50" t="str">
        <x:v>A1</x:v>
      </x:c>
      <x:c r="K545" s="50" t="str">
        <x:v>US 2020/0390705 A1</x:v>
      </x:c>
      <x:c r="L545" s="50" t="str">
        <x:v>UCB BIOPHARMA SRL</x:v>
      </x:c>
      <x:c r="M545" s="50" t="str">
        <x:v>UCB BIOPHARMA SRL (2018-11-12)</x:v>
      </x:c>
      <x:c r="N545" s="50" t="str">
        <x:v>METHOD FOR REDUCING THE RECONSTITUTION TIME OF SPRAY-DRIED PROTEIN FORMULATIONS</x:v>
      </x:c>
      <x:c r="O545" s="108" t="n">
        <x:v>4</x:v>
      </x:c>
      <x:c r="P545" s="108" t="n">
        <x:v>9</x:v>
      </x:c>
      <x:c r="Q545" s="50" t="str">
        <x:v>A61K9/0019;;A61K9/1617;;A61K9/1623;;A61K47/183;;A61K47/26;;A61K9/1623;;A61K9/0019;;A61K9/1617;;A61K47/183;;A61K47/26;;A61K9/1617;;A61K9/1623;;A61K39/39591</x:v>
      </x:c>
      <x:c r="R545" s="50" t="str">
        <x:v>A61K9/16;;A61K39/395</x:v>
      </x:c>
      <x:c r="S545" s="50" t="str">
        <x:v>DISCONTINUED</x:v>
      </x:c>
      <x:c r="T545" s="50" t="str">
        <x:v>https://lens.org/186-683-591-241-501</x:v>
      </x:c>
      <x:c r="U545" s="50" t="str">
        <x:v>069-631-940-258-699;;186-683-591-241-501;;047-295-810-771-007;;176-153-284-040-899;;015-857-337-689-497;;062-900-286-416-506;;181-629-856-629-802;;178-332-020-381-135;;009-488-407-463-090</x:v>
      </x:c>
    </x:row>
    <x:row r="546">
      <x:c r="A546" s="50" t="str">
        <x:v>UCB SA.csv</x:v>
      </x:c>
      <x:c r="B546" s="50" t="str">
        <x:v>UCB SA</x:v>
      </x:c>
      <x:c r="C546" s="50" t="str">
        <x:v>Yes</x:v>
      </x:c>
      <x:c r="D546" s="50" t="str">
        <x:v>Applicant/owner alias matched</x:v>
      </x:c>
      <x:c r="E546" s="108" t="n">
        <x:v>170</x:v>
      </x:c>
      <x:c r="F546" s="50" t="str">
        <x:v>199-730-903-930-981</x:v>
      </x:c>
      <x:c r="G546" s="113" t="n">
        <x:v>40802</x:v>
      </x:c>
      <x:c r="H546" s="108" t="n">
        <x:v>2011</x:v>
      </x:c>
      <x:c r="I546" s="50" t="str">
        <x:v>US</x:v>
      </x:c>
      <x:c r="J546" s="50" t="str">
        <x:v>A1</x:v>
      </x:c>
      <x:c r="K546" s="50" t="str">
        <x:v>US 2020/0377578 A1</x:v>
      </x:c>
      <x:c r="L546" s="50" t="str">
        <x:v>UCB BIOPHARMA SPRL</x:v>
      </x:c>
      <x:c r="M546" s="50" t="str">
        <x:v>UCB PHARMA S.A (2014-04-01);;UCB BIOPHARMA SPRL (2016-02-05)</x:v>
      </x:c>
      <x:c r="N546" s="50" t="str">
        <x:v>NEUTRALISING ANTIBODIES TO THE MAJOR EXOTOXINS TCDA AND TCDB OF CLOSTRIDIUM DIFFICILE</x:v>
      </x:c>
      <x:c r="O546" s="108" t="n">
        <x:v>0</x:v>
      </x:c>
      <x:c r="P546" s="108" t="n">
        <x:v>46</x:v>
      </x:c>
      <x:c r="Q546" s="50" t="str">
        <x:v>C07K16/1282;;A61K39/40;;A61K45/06;;A61K2039/505;;A61K2039/507;;A61K2039/545;;C07K2317/76;;C07K2317/92;;C07K2317/94;;G01N33/56911;;G01N33/573;;G01N33/6854;;G01N2333/91097;;C07K16/1282;;A61K2039/505;;A61K2039/507;;A61K2039/545;;A61P31/04;;C07K2317/76;;C07K2317/92;;C07K2317/94;;C07K16/1282;;A61K39/40;;A61K45/06;;A61K2039/505;;A61K2039/507;;A61K2039/545;;C07K2317/76;;C07K2317/92;;C07K2317/94;;G01N33/56911;;G01N33/573;;G01N33/6854;;G01N2333/91097</x:v>
      </x:c>
      <x:c r="R546" s="50" t="str">
        <x:v>C07K16/12;;A61K39/40;;A61K45/06;;G01N33/569;;G01N33/573;;G01N33/68</x:v>
      </x:c>
      <x:c r="S546" s="50" t="str">
        <x:v>DISCONTINUED</x:v>
      </x:c>
      <x:c r="T546" s="50" t="str">
        <x:v>https://lens.org/199-730-903-930-981</x:v>
      </x:c>
      <x:c r="U546" s="50" t="str">
        <x:v>156-041-137-054-033;;157-210-433-557-20X;;049-766-158-272-59X;;174-015-703-197-762;;045-649-229-358-844;;067-248-461-696-048;;030-568-178-201-564;;180-945-307-076-131;;087-164-308-538-403;;170-101-385-185-816;;123-459-752-507-883;;070-983-947-177-642;;165-778-863-533-015;;110-093-470-108-352;;105-600-703-501-511;;051-754-110-200-750;;199-730-903-930-981;;090-421-679-491-184;;085-429-158-725-69X;;003-303-514-775-397;;037-947-860-960-47X;;198-685-711-183-030;;104-677-496-489-343;;171-723-197-520-165;;124-604-167-435-49X;;138-565-516-232-797;;079-542-644-260-418;;063-951-694-671-000;;166-937-399-373-071;;199-430-356-557-449;;124-818-004-339-915;;099-617-348-109-106;;121-188-268-895-031;;175-976-980-775-89X;;007-069-106-559-276;;157-081-719-322-942;;133-833-654-731-734;;040-040-807-885-565;;017-858-207-896-647;;096-175-519-092-261;;080-641-470-912-162;;080-642-566-253-522;;113-091-680-999-050;;123-575-407-705-107;;105-509-565-391-707;;082-643-066-335-449</x:v>
      </x:c>
    </x:row>
    <x:row r="547">
      <x:c r="A547" s="50" t="str">
        <x:v>UCB SA.csv</x:v>
      </x:c>
      <x:c r="B547" s="50" t="str">
        <x:v>UCB SA</x:v>
      </x:c>
      <x:c r="C547" s="50" t="str">
        <x:v>Yes</x:v>
      </x:c>
      <x:c r="D547" s="50" t="str">
        <x:v>Applicant/owner alias matched</x:v>
      </x:c>
      <x:c r="E547" s="108" t="n">
        <x:v>171</x:v>
      </x:c>
      <x:c r="F547" s="50" t="str">
        <x:v>024-838-950-336-801</x:v>
      </x:c>
      <x:c r="G547" s="113" t="n">
        <x:v>42341</x:v>
      </x:c>
      <x:c r="H547" s="108" t="n">
        <x:v>2015</x:v>
      </x:c>
      <x:c r="I547" s="50" t="str">
        <x:v>US</x:v>
      </x:c>
      <x:c r="J547" s="50" t="str">
        <x:v>B2</x:v>
      </x:c>
      <x:c r="K547" s="50" t="str">
        <x:v>US 10829566 B2</x:v>
      </x:c>
      <x:c r="L547" s="50" t="str">
        <x:v>UCB BIOPHARMA SPRL;;UCB BIOPHARMA SRL</x:v>
      </x:c>
      <x:c r="M547" s="50" t="str">
        <x:v>UCB BIOPHARMA SRL (2016-11-18)</x:v>
      </x:c>
      <x:c r="N547" s="50" t="str">
        <x:v>Method employing bispecific antibodies</x:v>
      </x:c>
      <x:c r="O547" s="108" t="n">
        <x:v>8</x:v>
      </x:c>
      <x:c r="P547" s="108" t="n">
        <x:v>10</x:v>
      </x:c>
      <x:c r="Q547" s="50" t="str">
        <x:v>C07K16/468;;C07K14/39;;C07K16/00;;C07K16/14;;C07K2319/00;;G01N33/6854;;C07K16/468;;C07K14/39;;C07K16/00;;C07K16/14;;C07K2319/00;;G01N33/6854</x:v>
      </x:c>
      <x:c r="R547" s="50" t="str">
        <x:v>C07K14/39;;C07K16/00;;C07K16/14;;C07K16/46;;G01N33/68</x:v>
      </x:c>
      <x:c r="S547" s="50" t="str">
        <x:v>ACTIVE</x:v>
      </x:c>
      <x:c r="T547" s="50" t="str">
        <x:v>https://lens.org/024-838-950-336-801</x:v>
      </x:c>
      <x:c r="U547" s="50" t="str">
        <x:v>137-451-973-518-73X;;027-721-705-739-201;;100-340-932-858-768;;076-991-239-918-153;;061-779-852-499-038;;032-828-176-109-634;;027-401-603-884-886;;024-838-950-336-801;;012-881-740-368-731;;190-732-148-442-678</x:v>
      </x:c>
    </x:row>
    <x:row r="548">
      <x:c r="A548" s="50" t="str">
        <x:v>UCB SA.csv</x:v>
      </x:c>
      <x:c r="B548" s="50" t="str">
        <x:v>UCB SA</x:v>
      </x:c>
      <x:c r="C548" s="50" t="str">
        <x:v>Yes</x:v>
      </x:c>
      <x:c r="D548" s="50" t="str">
        <x:v>Applicant/owner alias matched</x:v>
      </x:c>
      <x:c r="E548" s="108" t="n">
        <x:v>172</x:v>
      </x:c>
      <x:c r="F548" s="50" t="str">
        <x:v>083-278-165-645-50X</x:v>
      </x:c>
      <x:c r="G548" s="113" t="n">
        <x:v>41836</x:v>
      </x:c>
      <x:c r="H548" s="108" t="n">
        <x:v>2014</x:v>
      </x:c>
      <x:c r="I548" s="50" t="str">
        <x:v>US</x:v>
      </x:c>
      <x:c r="J548" s="50" t="str">
        <x:v>B2</x:v>
      </x:c>
      <x:c r="K548" s="50" t="str">
        <x:v>US 10774152 B2</x:v>
      </x:c>
      <x:c r="L548" s="50" t="str">
        <x:v>UCB BIOPHARMA SPRL</x:v>
      </x:c>
      <x:c r="M548" s="50" t="str">
        <x:v>UCB BIOPHARMA SRL (2017-01-20)</x:v>
      </x:c>
      <x:c r="N548" s="50" t="str">
        <x:v>Molecules with specificity for CD45 and CD79</x:v>
      </x:c>
      <x:c r="O548" s="108" t="n">
        <x:v>5</x:v>
      </x:c>
      <x:c r="P548" s="108" t="n">
        <x:v>30</x:v>
      </x:c>
      <x:c r="Q548" s="50" t="str">
        <x:v>C07K16/2803;;C07K16/289;;C07K2317/31;;C07K16/289;;A61P35/00;;A61P37/06;;C07K16/2803;;C07K2317/31;;C07K16/2803;;A61K2039/505;;C07K16/289;;C07K2317/31;;C07K16/2803;;C07K16/289;;C07K16/289;;A61K2039/505;;C07K16/18;;C07K16/2803;;C07K16/468;;C07K2317/24;;C07K2317/31;;C07K2317/55;;C07K2317/622;;C07K2317/76</x:v>
      </x:c>
      <x:c r="R548" s="50" t="str">
        <x:v>A61K39/00;;C07K16/18;;C07K16/28;;C07K16/46</x:v>
      </x:c>
      <x:c r="S548" s="50" t="str">
        <x:v>INACTIVE</x:v>
      </x:c>
      <x:c r="T548" s="50" t="str">
        <x:v>https://lens.org/083-278-165-645-50X</x:v>
      </x:c>
      <x:c r="U548" s="50" t="str">
        <x:v>107-439-120-551-140;;096-971-739-590-227;;155-115-238-519-824;;142-744-792-455-899;;013-888-665-138-642;;100-180-666-659-028;;126-844-720-485-990;;027-829-364-758-934;;115-609-423-281-116;;168-956-993-330-812;;083-278-165-645-50X;;003-145-394-942-160;;056-157-986-740-248;;117-792-285-611-965;;014-280-101-142-241;;100-324-686-804-712;;090-695-409-286-541;;014-798-560-268-579;;069-283-762-591-203;;181-013-331-445-28X;;104-485-568-946-587;;032-670-111-556-209;;068-483-259-835-135;;141-766-274-729-897;;125-378-269-211-503;;187-031-157-096-279;;161-691-642-435-262;;057-090-985-487-685;;172-735-169-205-496;;125-470-779-687-167</x:v>
      </x:c>
    </x:row>
    <x:row r="549">
      <x:c r="A549" s="50" t="str">
        <x:v>UCB SA.csv</x:v>
      </x:c>
      <x:c r="B549" s="50" t="str">
        <x:v>UCB SA</x:v>
      </x:c>
      <x:c r="C549" s="50" t="str">
        <x:v>Yes</x:v>
      </x:c>
      <x:c r="D549" s="50" t="str">
        <x:v>Applicant/owner alias matched</x:v>
      </x:c>
      <x:c r="E549" s="108" t="n">
        <x:v>173</x:v>
      </x:c>
      <x:c r="F549" s="50" t="str">
        <x:v>118-350-671-732-261</x:v>
      </x:c>
      <x:c r="G549" s="113" t="n">
        <x:v>42341</x:v>
      </x:c>
      <x:c r="H549" s="108" t="n">
        <x:v>2015</x:v>
      </x:c>
      <x:c r="I549" s="50" t="str">
        <x:v>US</x:v>
      </x:c>
      <x:c r="J549" s="50" t="str">
        <x:v>B2</x:v>
      </x:c>
      <x:c r="K549" s="50" t="str">
        <x:v>US 10774157 B2</x:v>
      </x:c>
      <x:c r="L549" s="50" t="str">
        <x:v>UCB BIOPHARMA SPRL;;UCB BIOPHARMA SRL</x:v>
      </x:c>
      <x:c r="M549" s="50" t="str">
        <x:v>UCB BIOPHARMA SRL (2016-11-18)</x:v>
      </x:c>
      <x:c r="N549" s="50" t="str">
        <x:v>Multispecific antibodies</x:v>
      </x:c>
      <x:c r="O549" s="108" t="n">
        <x:v>5</x:v>
      </x:c>
      <x:c r="P549" s="108" t="n">
        <x:v>10</x:v>
      </x:c>
      <x:c r="Q549" s="50" t="str">
        <x:v>C07K16/468;;A61P43/00;;C07K14/39;;C07K16/00;;C07K16/14;;C07K2319/00;;C07K16/468;;C07K14/39;;C07K16/00;;C07K16/14;;C07K2317/31;;C07K2317/34;;C07K2317/55;;C07K2317/622;;C07K2319/00</x:v>
      </x:c>
      <x:c r="R549" s="50" t="str">
        <x:v>C07K16/28;;C07K14/39;;C07K16/00;;C07K16/14;;C07K16/46</x:v>
      </x:c>
      <x:c r="S549" s="50" t="str">
        <x:v>ACTIVE</x:v>
      </x:c>
      <x:c r="T549" s="50" t="str">
        <x:v>https://lens.org/118-350-671-732-261</x:v>
      </x:c>
      <x:c r="U549" s="50" t="str">
        <x:v>118-350-671-732-261;;029-091-314-773-604;;193-711-876-879-700;;021-665-082-777-188;;085-311-220-704-555;;001-369-453-883-229;;035-885-668-356-869;;170-125-812-639-701;;104-163-638-733-746;;044-025-785-110-311</x:v>
      </x:c>
    </x:row>
    <x:row r="550">
      <x:c r="A550" s="50" t="str">
        <x:v>UCB SA.csv</x:v>
      </x:c>
      <x:c r="B550" s="50" t="str">
        <x:v>UCB SA</x:v>
      </x:c>
      <x:c r="C550" s="50" t="str">
        <x:v>Yes</x:v>
      </x:c>
      <x:c r="D550" s="50" t="str">
        <x:v>Applicant/owner alias matched</x:v>
      </x:c>
      <x:c r="E550" s="108" t="n">
        <x:v>174</x:v>
      </x:c>
      <x:c r="F550" s="50" t="str">
        <x:v>092-288-399-613-434</x:v>
      </x:c>
      <x:c r="G550" s="113" t="n">
        <x:v>42356</x:v>
      </x:c>
      <x:c r="H550" s="108" t="n">
        <x:v>2015</x:v>
      </x:c>
      <x:c r="I550" s="50" t="str">
        <x:v>US</x:v>
      </x:c>
      <x:c r="J550" s="50" t="str">
        <x:v>A1</x:v>
      </x:c>
      <x:c r="K550" s="50" t="str">
        <x:v>US 2020/0277366 A1</x:v>
      </x:c>
      <x:c r="L550" s="50" t="str">
        <x:v>UCB BIOPHRMA SPRL;;UCB BIOPHARMA SPRL</x:v>
      </x:c>
      <x:c r="M550" s="50" t="str">
        <x:v>UCB BIOPHARMA SPRL (2016-12-12)</x:v>
      </x:c>
      <x:c r="N550" s="50" t="str">
        <x:v>MULTI-SPECIFIC ANTIBODY MOLECULES HAVING SPECIFICITY FOR TNF-ALPHA, IL-17A and IL-17F</x:v>
      </x:c>
      <x:c r="O550" s="108" t="n">
        <x:v>0</x:v>
      </x:c>
      <x:c r="P550" s="108" t="n">
        <x:v>28</x:v>
      </x:c>
      <x:c r="Q550" s="50" t="str">
        <x:v>C07K16/18;;C07K16/241;;C07K16/244;;A61K2039/505;;C07K2317/24;;C07K2317/31;;C07K2317/33;;C07K2317/55;;C07K2317/60;;C07K2317/622;;C07K2317/624;;C07K2317/70;;C07K2317/76;;C07K2317/92;;C07K2317/94;;A61P19/02;;C07K16/241;;C07K16/244;;A61K2039/505;;C07K2317/76;;C07K2317/92;;C07K2317/55;;C07K2317/624;;C07K2317/622;;C07K2317/60;;C07K2317/31;;C07K2317/33;;A61K2039/505;;C07K16/241;;C07K16/244;;C07K2317/24;;C07K2317/31;;C07K2317/55;;C07K2317/565;;C07K2317/622;;C07K2317/624;;C07K2317/76;;C07K2317/92;;C12N15/63</x:v>
      </x:c>
      <x:c r="R550" s="50" t="str">
        <x:v>C07K16/24;;C12N15/63</x:v>
      </x:c>
      <x:c r="S550" s="50" t="str">
        <x:v>DISCONTINUED</x:v>
      </x:c>
      <x:c r="T550" s="50" t="str">
        <x:v>https://lens.org/092-288-399-613-434</x:v>
      </x:c>
      <x:c r="U550" s="50" t="str">
        <x:v>098-939-276-616-170;;063-427-677-086-810;;170-399-672-372-133;;179-513-361-023-263;;126-923-684-578-182;;092-288-399-613-434;;013-591-927-458-543;;076-331-509-384-742;;071-573-410-105-90X;;002-113-244-232-662;;015-670-885-818-130;;005-189-961-354-611;;100-715-779-759-154;;139-225-998-886-093;;165-066-350-216-502;;066-563-764-661-938;;020-093-719-919-407;;190-134-152-785-905;;104-463-021-816-52X;;122-864-294-696-092;;176-384-821-156-781;;089-215-629-916-284;;076-686-520-292-489;;041-073-242-829-036;;171-053-854-491-22X;;096-035-391-087-863;;144-556-912-958-226;;047-568-633-497-879</x:v>
      </x:c>
    </x:row>
    <x:row r="551">
      <x:c r="A551" s="50" t="str">
        <x:v>UCB SA.csv</x:v>
      </x:c>
      <x:c r="B551" s="50" t="str">
        <x:v>UCB SA</x:v>
      </x:c>
      <x:c r="C551" s="50" t="str">
        <x:v>Yes</x:v>
      </x:c>
      <x:c r="D551" s="50" t="str">
        <x:v>Applicant/owner alias matched</x:v>
      </x:c>
      <x:c r="E551" s="108" t="n">
        <x:v>175</x:v>
      </x:c>
      <x:c r="F551" s="50" t="str">
        <x:v>125-685-863-163-997</x:v>
      </x:c>
      <x:c r="G551" s="113" t="n">
        <x:v>42620</x:v>
      </x:c>
      <x:c r="H551" s="108" t="n">
        <x:v>2016</x:v>
      </x:c>
      <x:c r="I551" s="50" t="str">
        <x:v>US</x:v>
      </x:c>
      <x:c r="J551" s="50" t="str">
        <x:v>B2</x:v>
      </x:c>
      <x:c r="K551" s="50" t="str">
        <x:v>US 10748226 B2</x:v>
      </x:c>
      <x:c r="L551" s="50" t="str">
        <x:v>UCB BIOPHARMA SRL</x:v>
      </x:c>
      <x:c r="M551" s="50" t="str">
        <x:v>UCB BIOPHARMA SRL (2016-09-05)</x:v>
      </x:c>
      <x:c r="N551" s="50" t="str">
        <x:v>Method of generating, storing and mining data related to key opinion leaders in scientific fields and computer system configured for presenting an explorable graphical user interface</x:v>
      </x:c>
      <x:c r="O551" s="108" t="n">
        <x:v>1</x:v>
      </x:c>
      <x:c r="P551" s="108" t="n">
        <x:v>4</x:v>
      </x:c>
      <x:c r="Q551" s="50" t="str">
        <x:v>G06Q50/22;;G06F16/22;;G06F16/2465;;G06F16/25;;G06F16/9024;;G06Q30/0201;;G16H10/20;;G16H70/40;;G16H70/60;;G06Q50/22;;G06F16/22;;G06F16/2465;;G06F16/25;;G06F16/9024;;G06F2216/03;;G06Q30/0201;;G16H10/20;;G16H70/00;;G16H70/40;;G16H70/60</x:v>
      </x:c>
      <x:c r="R551" s="50" t="str">
        <x:v>G16H70/40;;G06F16/22;;G06F16/2458;;G06F16/25;;G06F16/901;;G06Q30/02;;G06Q50/22;;G16H10/20;;G16H70/00;;G16H70/60</x:v>
      </x:c>
      <x:c r="S551" s="50" t="str">
        <x:v>INACTIVE</x:v>
      </x:c>
      <x:c r="T551" s="50" t="str">
        <x:v>https://lens.org/125-685-863-163-997</x:v>
      </x:c>
      <x:c r="U551" s="50" t="str">
        <x:v>089-764-045-554-752;;059-132-929-084-780;;184-928-635-948-841;;125-685-863-163-997</x:v>
      </x:c>
    </x:row>
    <x:row r="552">
      <x:c r="A552" s="50" t="str">
        <x:v>UCB SA.csv</x:v>
      </x:c>
      <x:c r="B552" s="50" t="str">
        <x:v>UCB SA</x:v>
      </x:c>
      <x:c r="C552" s="50" t="str">
        <x:v>Yes</x:v>
      </x:c>
      <x:c r="D552" s="50" t="str">
        <x:v>Applicant/owner alias matched</x:v>
      </x:c>
      <x:c r="E552" s="108" t="n">
        <x:v>176</x:v>
      </x:c>
      <x:c r="F552" s="50" t="str">
        <x:v>128-289-338-468-586</x:v>
      </x:c>
      <x:c r="G552" s="113" t="n">
        <x:v>41617</x:v>
      </x:c>
      <x:c r="H552" s="108" t="n">
        <x:v>2013</x:v>
      </x:c>
      <x:c r="I552" s="50" t="str">
        <x:v>EP</x:v>
      </x:c>
      <x:c r="J552" s="50" t="str">
        <x:v>B1</x:v>
      </x:c>
      <x:c r="K552" s="50" t="str">
        <x:v>EP 3080119 B1</x:v>
      </x:c>
      <x:c r="L552" s="50" t="str">
        <x:v>UCB BIOPHARMA SRL</x:v>
      </x:c>
      <x:c r="M552" s="50" t="str">
        <x:v>UCB BIOPHARMA SRL (2020-01-08)</x:v>
      </x:c>
      <x:c r="N552" s="50" t="str">
        <x:v>TETRAHYDROIMIDAZOPYRIDINE DERIVATIVES AS MODULATORS OF TNF ACTIVITY</x:v>
      </x:c>
      <x:c r="O552" s="108" t="n">
        <x:v>0</x:v>
      </x:c>
      <x:c r="P552" s="108" t="n">
        <x:v>16</x:v>
      </x:c>
      <x:c r="Q552" s="50" t="str">
        <x:v>C07D471/04;;A61K31/437;;A61P3/00;;A61P9/00;;A61P25/00;;A61P25/04;;A61P25/28;;A61P27/00;;A61P27/02;;A61P29/00;;A61P29/02;;A61P35/00;;A61P37/00;;A61P37/02;;A61P43/00;;A61K31/437;;A61P3/00;;A61P9/00;;A61P25/28;;A61P27/00;;A61P29/00;;A61P35/00;;A61P37/00;;C07D471/04;;C07D471/04;;A61K31/437</x:v>
      </x:c>
      <x:c r="R552" s="50" t="str">
        <x:v>C07D471/04;;A61K31/437;;A61P29/00</x:v>
      </x:c>
      <x:c r="S552" s="50" t="str">
        <x:v>ACTIVE</x:v>
      </x:c>
      <x:c r="T552" s="50" t="str">
        <x:v>https://lens.org/128-289-338-468-586</x:v>
      </x:c>
      <x:c r="U552" s="50" t="str">
        <x:v>074-691-277-048-796;;136-408-887-171-098;;149-969-154-534-72X;;128-289-338-468-586;;060-736-671-510-959;;095-049-724-011-324;;153-557-156-199-084;;190-420-056-451-726;;156-950-582-211-672;;182-761-799-760-429;;081-939-068-755-97X;;069-488-551-969-367;;029-956-453-160-71X;;058-573-776-274-31X;;108-506-845-825-771;;057-245-609-700-917</x:v>
      </x:c>
    </x:row>
    <x:row r="553">
      <x:c r="A553" s="50" t="str">
        <x:v>UCB SA.csv</x:v>
      </x:c>
      <x:c r="B553" s="50" t="str">
        <x:v>UCB SA</x:v>
      </x:c>
      <x:c r="C553" s="50" t="str">
        <x:v>Yes</x:v>
      </x:c>
      <x:c r="D553" s="50" t="str">
        <x:v>Applicant/owner alias matched</x:v>
      </x:c>
      <x:c r="E553" s="108" t="n">
        <x:v>177</x:v>
      </x:c>
      <x:c r="F553" s="50" t="str">
        <x:v>067-593-588-711-337</x:v>
      </x:c>
      <x:c r="G553" s="113" t="n">
        <x:v>42473</x:v>
      </x:c>
      <x:c r="H553" s="108" t="n">
        <x:v>2016</x:v>
      </x:c>
      <x:c r="I553" s="50" t="str">
        <x:v>EP</x:v>
      </x:c>
      <x:c r="J553" s="50" t="str">
        <x:v>B1</x:v>
      </x:c>
      <x:c r="K553" s="50" t="str">
        <x:v>EP 3442945 B1</x:v>
      </x:c>
      <x:c r="L553" s="50" t="str">
        <x:v>UCB BIOPHARMA SRL</x:v>
      </x:c>
      <x:c r="M553" s="50" t="str">
        <x:v>UCB BIOPHARMA SRL (2020-01-08)</x:v>
      </x:c>
      <x:c r="N553" s="50" t="str">
        <x:v>TETRAHYDROISOQUINOLINE DERIVATIVES</x:v>
      </x:c>
      <x:c r="O553" s="108" t="n">
        <x:v>0</x:v>
      </x:c>
      <x:c r="P553" s="108" t="n">
        <x:v>14</x:v>
      </x:c>
      <x:c r="Q553" s="50" t="str">
        <x:v>C07D471/04;;C07D217/06;;C07D401/06;;C07D403/06;;C07D401/06;;A61P21/02;;A61P25/00;;A61P25/14;;A61P25/16;;A61P25/18;;A61P25/20;;A61P25/28;;A61P25/30;;A61P43/00;;C07D217/06;;C07D403/06;;C07D471/04;;C07D401/06;;C07D217/06;;C07D403/06;;C07D471/04</x:v>
      </x:c>
      <x:c r="R553" s="50" t="str">
        <x:v>C07D217/06;;A61K31/472;;C07D401/06;;C07D403/06</x:v>
      </x:c>
      <x:c r="S553" s="50" t="str">
        <x:v>ACTIVE</x:v>
      </x:c>
      <x:c r="T553" s="50" t="str">
        <x:v>https://lens.org/067-593-588-711-337</x:v>
      </x:c>
      <x:c r="U553" s="50" t="str">
        <x:v>130-672-602-129-510;;144-743-533-507-373;;132-604-322-795-891;;110-795-476-625-736;;033-228-448-188-995;;035-482-038-178-205;;067-593-588-711-337;;002-444-690-774-580;;048-337-663-931-486;;037-576-962-809-615;;098-972-463-013-839;;050-276-684-838-040;;180-870-012-118-118;;045-051-976-206-506</x:v>
      </x:c>
    </x:row>
    <x:row r="554">
      <x:c r="A554" s="50" t="str">
        <x:v>UCB SA.csv</x:v>
      </x:c>
      <x:c r="B554" s="50" t="str">
        <x:v>UCB SA</x:v>
      </x:c>
      <x:c r="C554" s="50" t="str">
        <x:v>Yes</x:v>
      </x:c>
      <x:c r="D554" s="50" t="str">
        <x:v>Applicant/owner alias matched</x:v>
      </x:c>
      <x:c r="E554" s="108" t="n">
        <x:v>178</x:v>
      </x:c>
      <x:c r="F554" s="50" t="str">
        <x:v>114-631-741-100-354</x:v>
      </x:c>
      <x:c r="G554" s="113" t="n">
        <x:v>41920</x:v>
      </x:c>
      <x:c r="H554" s="108" t="n">
        <x:v>2014</x:v>
      </x:c>
      <x:c r="I554" s="50" t="str">
        <x:v>EP</x:v>
      </x:c>
      <x:c r="J554" s="50" t="str">
        <x:v>B1</x:v>
      </x:c>
      <x:c r="K554" s="50" t="str">
        <x:v>EP 3204359 B1</x:v>
      </x:c>
      <x:c r="L554" s="50" t="str">
        <x:v>UCB BIOPHARMA SRL</x:v>
      </x:c>
      <x:c r="M554" s="50" t="str">
        <x:v>UCB BIOPHARMA SRL (2020-01-08)</x:v>
      </x:c>
      <x:c r="N554" s="50" t="str">
        <x:v>TETRAHYDROISOQUINOLINE DERIVATIVES</x:v>
      </x:c>
      <x:c r="O554" s="108" t="n">
        <x:v>0</x:v>
      </x:c>
      <x:c r="P554" s="108" t="n">
        <x:v>25</x:v>
      </x:c>
      <x:c r="Q554" s="50" t="str">
        <x:v>C07D217/06;;C07D401/04;;C07D401/06;;C07D403/06;;C07D409/12;;C07D413/04;;A61K31/4725;;A61P25/14;;A61P25/16;;A61P25/18;;A61P25/20;;A61P25/28;;A61P25/30;;A61P43/00;;C07D217/06;;C07D401/04;;C07D401/06;;C07D403/06;;C07D409/12;;C07D413/04;;A61K31/4725;;A61P25/14;;A61P25/16;;A61P25/18;;A61P25/20;;A61P25/28;;A61P25/30;;A61P43/00;;C07D217/06;;C07D401/06;;C07D403/06;;C07D413/04;;A61K31/4725;;C07D217/06;;C07D401/06;;C07D403/06;;C07D413/04</x:v>
      </x:c>
      <x:c r="R554" s="50" t="str">
        <x:v>C07D217/06;;A61K31/472;;A61K31/4725;;C07D401/06;;C07D403/06;;C07D413/04</x:v>
      </x:c>
      <x:c r="S554" s="50" t="str">
        <x:v>ACTIVE</x:v>
      </x:c>
      <x:c r="T554" s="50" t="str">
        <x:v>https://lens.org/114-631-741-100-354</x:v>
      </x:c>
      <x:c r="U554" s="50" t="str">
        <x:v>087-516-039-117-403;;171-108-179-391-369;;176-287-737-010-398;;011-027-620-267-937;;042-518-481-246-001;;017-402-116-204-267;;083-878-056-601-62X;;173-544-212-372-623;;092-512-699-944-263;;170-741-318-297-856;;176-171-986-724-768;;152-058-302-313-111;;140-467-530-768-355;;062-555-181-613-808;;105-103-546-066-108;;112-237-521-557-661;;175-845-015-494-092;;146-038-891-266-695;;114-631-741-100-354;;034-111-985-935-674;;015-501-741-547-389;;125-946-039-338-624;;181-885-716-919-181;;192-594-084-100-950;;126-021-047-479-576</x:v>
      </x:c>
    </x:row>
    <x:row r="555">
      <x:c r="A555" s="50" t="str">
        <x:v>UCB SA.csv</x:v>
      </x:c>
      <x:c r="B555" s="50" t="str">
        <x:v>UCB SA</x:v>
      </x:c>
      <x:c r="C555" s="50" t="str">
        <x:v>Yes</x:v>
      </x:c>
      <x:c r="D555" s="50" t="str">
        <x:v>Applicant/owner alias matched</x:v>
      </x:c>
      <x:c r="E555" s="108" t="n">
        <x:v>179</x:v>
      </x:c>
      <x:c r="F555" s="50" t="str">
        <x:v>099-570-564-419-832</x:v>
      </x:c>
      <x:c r="G555" s="113" t="n">
        <x:v>41617</x:v>
      </x:c>
      <x:c r="H555" s="108" t="n">
        <x:v>2013</x:v>
      </x:c>
      <x:c r="I555" s="50" t="str">
        <x:v>EP</x:v>
      </x:c>
      <x:c r="J555" s="50" t="str">
        <x:v>B1</x:v>
      </x:c>
      <x:c r="K555" s="50" t="str">
        <x:v>EP 3080128 B1</x:v>
      </x:c>
      <x:c r="L555" s="50" t="str">
        <x:v>UCB BIOPHARMA SRL</x:v>
      </x:c>
      <x:c r="M555" s="50" t="str">
        <x:v>UCB BIOPHARMA SRL (2020-01-08)</x:v>
      </x:c>
      <x:c r="N555" s="50" t="str">
        <x:v>IMIDAZOPYRIDAZINE DERIVATIVES AS MODULATORS OF TNF ACTIVITY</x:v>
      </x:c>
      <x:c r="O555" s="108" t="n">
        <x:v>0</x:v>
      </x:c>
      <x:c r="P555" s="108" t="n">
        <x:v>16</x:v>
      </x:c>
      <x:c r="Q555" s="50" t="str">
        <x:v>C07D487/04;;A61P9/00;;A61P9/10;;A61P25/00;;A61P25/04;;A61P25/28;;A61P27/02;;A61P29/00;;A61P35/00;;A61P37/06;;A61P43/00;;C07D487/04;;A61K31/5025;;A61K31/506;;A61K31/5377;;C07D487/04;;A61K31/5025;;A61K31/506;;A61K31/5377</x:v>
      </x:c>
      <x:c r="R555" s="50" t="str">
        <x:v>C07D487/04;;A61K31/5025;;A61P29/00</x:v>
      </x:c>
      <x:c r="S555" s="50" t="str">
        <x:v>ACTIVE</x:v>
      </x:c>
      <x:c r="T555" s="50" t="str">
        <x:v>https://lens.org/099-570-564-419-832</x:v>
      </x:c>
      <x:c r="U555" s="50" t="str">
        <x:v>155-257-452-511-552;;027-708-750-228-172;;000-483-834-106-610;;115-964-538-503-424;;018-023-455-984-137;;046-566-759-992-554;;068-490-478-405-448;;085-919-406-549-878;;001-271-584-522-233;;149-581-593-350-673;;146-797-816-265-833;;158-851-240-727-096;;099-570-564-419-832;;118-604-549-779-602;;176-548-176-911-710;;017-172-074-259-92X</x:v>
      </x:c>
    </x:row>
    <x:row r="556">
      <x:c r="A556" s="50" t="str">
        <x:v>UCB SA.csv</x:v>
      </x:c>
      <x:c r="B556" s="50" t="str">
        <x:v>UCB SA</x:v>
      </x:c>
      <x:c r="C556" s="50" t="str">
        <x:v>Yes</x:v>
      </x:c>
      <x:c r="D556" s="50" t="str">
        <x:v>Applicant/owner alias matched</x:v>
      </x:c>
      <x:c r="E556" s="108" t="n">
        <x:v>180</x:v>
      </x:c>
      <x:c r="F556" s="50" t="str">
        <x:v>025-856-249-487-412</x:v>
      </x:c>
      <x:c r="G556" s="113" t="n">
        <x:v>41617</x:v>
      </x:c>
      <x:c r="H556" s="108" t="n">
        <x:v>2013</x:v>
      </x:c>
      <x:c r="I556" s="50" t="str">
        <x:v>EP</x:v>
      </x:c>
      <x:c r="J556" s="50" t="str">
        <x:v>B1</x:v>
      </x:c>
      <x:c r="K556" s="50" t="str">
        <x:v>EP 3080127 B1</x:v>
      </x:c>
      <x:c r="L556" s="50" t="str">
        <x:v>UCB BIOPHARMA SRL</x:v>
      </x:c>
      <x:c r="M556" s="50" t="str">
        <x:v>UCB BIOPHARMA SRL (2020-01-08)</x:v>
      </x:c>
      <x:c r="N556" s="50" t="str">
        <x:v>IMIDAZOPYRIMIDINE DERIVATIVES AS MODULATORS OF TNF ACTIVITY</x:v>
      </x:c>
      <x:c r="O556" s="108" t="n">
        <x:v>0</x:v>
      </x:c>
      <x:c r="P556" s="108" t="n">
        <x:v>16</x:v>
      </x:c>
      <x:c r="Q556" s="50" t="str">
        <x:v>C07D487/04;;A61P3/00;;A61P9/00;;A61P25/00;;A61P25/04;;A61P25/28;;A61P27/00;;A61P27/02;;A61P29/00;;A61P35/00;;A61P37/00;;A61P37/02;;A61P43/00;;C07D487/04;;A61K31/519;;A61K31/5377;;A61P3/00;;A61P9/00;;A61P25/28;;A61P27/00;;A61P29/00;;A61P35/00;;A61P37/00;;C07D487/04;;A61K31/519;;A61K31/5377</x:v>
      </x:c>
      <x:c r="R556" s="50" t="str">
        <x:v>C07D487/04;;A61K31/5025;;A61P29/00</x:v>
      </x:c>
      <x:c r="S556" s="50" t="str">
        <x:v>ACTIVE</x:v>
      </x:c>
      <x:c r="T556" s="50" t="str">
        <x:v>https://lens.org/025-856-249-487-412</x:v>
      </x:c>
      <x:c r="U556" s="50" t="str">
        <x:v>025-856-249-487-412;;097-066-219-377-103;;132-785-658-702-05X;;076-235-340-252-188;;133-913-888-468-131;;186-243-364-772-346;;081-177-552-812-798;;061-035-418-160-347;;181-867-922-864-143;;191-619-945-328-976;;147-174-010-472-054;;194-872-796-262-288;;074-015-635-102-323;;199-800-585-011-701;;190-444-547-151-142;;111-838-664-922-694</x:v>
      </x:c>
    </x:row>
    <x:row r="557">
      <x:c r="A557" s="50" t="str">
        <x:v>UCB SA.csv</x:v>
      </x:c>
      <x:c r="B557" s="50" t="str">
        <x:v>UCB SA</x:v>
      </x:c>
      <x:c r="C557" s="50" t="str">
        <x:v>Yes</x:v>
      </x:c>
      <x:c r="D557" s="50" t="str">
        <x:v>Applicant/owner alias matched</x:v>
      </x:c>
      <x:c r="E557" s="108" t="n">
        <x:v>181</x:v>
      </x:c>
      <x:c r="F557" s="50" t="str">
        <x:v>005-297-758-196-935</x:v>
      </x:c>
      <x:c r="G557" s="113" t="n">
        <x:v>41617</x:v>
      </x:c>
      <x:c r="H557" s="108" t="n">
        <x:v>2013</x:v>
      </x:c>
      <x:c r="I557" s="50" t="str">
        <x:v>EP</x:v>
      </x:c>
      <x:c r="J557" s="50" t="str">
        <x:v>B1</x:v>
      </x:c>
      <x:c r="K557" s="50" t="str">
        <x:v>EP 3080123 B1</x:v>
      </x:c>
      <x:c r="L557" s="50" t="str">
        <x:v>UCB BIOPHARMA SRL</x:v>
      </x:c>
      <x:c r="M557" s="50" t="str">
        <x:v>UCB BIOPHARMA SRL (2020-01-08)</x:v>
      </x:c>
      <x:c r="N557" s="50" t="str">
        <x:v>IMIDAZOPYRIDINE DERIVATIVES AS MODULATORS OF TNF ACTIVITY</x:v>
      </x:c>
      <x:c r="O557" s="108" t="n">
        <x:v>0</x:v>
      </x:c>
      <x:c r="P557" s="108" t="n">
        <x:v>16</x:v>
      </x:c>
      <x:c r="Q557" s="50" t="str">
        <x:v>C07D471/04;;A61K31/437;;A61K31/506;;A61P1/00;;A61P3/00;;A61P9/00;;A61P19/02;;A61P25/00;;A61P25/04;;A61P27/02;;A61P29/00;;A61P35/00;;A61P37/00;;A61P37/06;;C07D471/04;;A61K31/437;;A61P1/00;;A61P19/02;;A61P37/00;;C07D471/04;;A61K31/437;;A61K31/506</x:v>
      </x:c>
      <x:c r="R557" s="50" t="str">
        <x:v>C07D471/04;;A61K31/437;;A61P29/00</x:v>
      </x:c>
      <x:c r="S557" s="50" t="str">
        <x:v>ACTIVE</x:v>
      </x:c>
      <x:c r="T557" s="50" t="str">
        <x:v>https://lens.org/005-297-758-196-935</x:v>
      </x:c>
      <x:c r="U557" s="50" t="str">
        <x:v>083-496-728-834-642;;063-850-854-274-184;;088-813-345-912-568;;189-867-756-091-042;;162-775-995-671-230;;005-297-758-196-935;;162-167-356-478-814;;145-473-387-962-675;;163-685-887-595-450;;023-552-692-942-277;;095-638-970-854-314;;024-500-707-995-788;;006-745-701-222-71X;;162-929-504-539-42X;;007-226-878-420-078;;013-887-524-616-677</x:v>
      </x:c>
    </x:row>
    <x:row r="558">
      <x:c r="A558" s="50" t="str">
        <x:v>UCB SA.csv</x:v>
      </x:c>
      <x:c r="B558" s="50" t="str">
        <x:v>UCB SA</x:v>
      </x:c>
      <x:c r="C558" s="50" t="str">
        <x:v>Yes</x:v>
      </x:c>
      <x:c r="D558" s="50" t="str">
        <x:v>Applicant/owner alias matched</x:v>
      </x:c>
      <x:c r="E558" s="108" t="n">
        <x:v>182</x:v>
      </x:c>
      <x:c r="F558" s="50" t="str">
        <x:v>114-783-350-816-50X</x:v>
      </x:c>
      <x:c r="G558" s="113" t="n">
        <x:v>41617</x:v>
      </x:c>
      <x:c r="H558" s="108" t="n">
        <x:v>2013</x:v>
      </x:c>
      <x:c r="I558" s="50" t="str">
        <x:v>EP</x:v>
      </x:c>
      <x:c r="J558" s="50" t="str">
        <x:v>B1</x:v>
      </x:c>
      <x:c r="K558" s="50" t="str">
        <x:v>EP 3080130 B1</x:v>
      </x:c>
      <x:c r="L558" s="50" t="str">
        <x:v>UCB BIOPHARMA SRL</x:v>
      </x:c>
      <x:c r="M558" s="50" t="str">
        <x:v>UCB BIOPHARMA SPRL (2020-02-19);;UCB BIOPHARMA SRL (2020-03-04)</x:v>
      </x:c>
      <x:c r="N558" s="50" t="str">
        <x:v>TRIAZOLOPYRIDAZINE DERIVATIVES AS MODULATORS OF TNF ACTIVITY</x:v>
      </x:c>
      <x:c r="O558" s="108" t="n">
        <x:v>0</x:v>
      </x:c>
      <x:c r="P558" s="108" t="n">
        <x:v>16</x:v>
      </x:c>
      <x:c r="Q558" s="50" t="str">
        <x:v>C07D487/04;;A61K31/5025;;A61K31/506;;A61K31/5377;;A61P3/00;;A61P9/00;;A61P25/00;;A61P25/04;;A61P27/02;;A61P29/00;;A61P29/02;;A61P35/00;;A61P37/02;;A61P43/00;;C07D487/04;;A61K31/5025;;A61K31/506;;A61K31/5377;;C07D487/04;;A61K31/5025;;A61K31/506;;A61K31/5377</x:v>
      </x:c>
      <x:c r="R558" s="50" t="str">
        <x:v>C07D487/04;;A61K31/5025;;A61K31/506;;A61K31/5377;;A61P29/00</x:v>
      </x:c>
      <x:c r="S558" s="50" t="str">
        <x:v>ACTIVE</x:v>
      </x:c>
      <x:c r="T558" s="50" t="str">
        <x:v>https://lens.org/114-783-350-816-50X</x:v>
      </x:c>
      <x:c r="U558" s="50" t="str">
        <x:v>027-766-000-592-210;;194-016-853-010-705;;095-166-274-897-983;;114-783-350-816-50X;;168-964-766-311-785;;024-711-427-180-269;;122-911-601-277-533;;067-068-478-673-143;;073-894-972-945-134;;188-707-238-058-120;;004-558-697-507-838;;054-064-875-989-66X;;057-220-274-991-722;;050-664-258-977-034;;031-124-534-727-757;;178-458-423-358-419</x:v>
      </x:c>
    </x:row>
    <x:row r="559">
      <x:c r="A559" s="50" t="str">
        <x:v>UCB SA.csv</x:v>
      </x:c>
      <x:c r="B559" s="50" t="str">
        <x:v>UCB SA</x:v>
      </x:c>
      <x:c r="C559" s="50" t="str">
        <x:v>Yes</x:v>
      </x:c>
      <x:c r="D559" s="50" t="str">
        <x:v>Applicant/owner alias matched</x:v>
      </x:c>
      <x:c r="E559" s="108" t="n">
        <x:v>183</x:v>
      </x:c>
      <x:c r="F559" s="50" t="str">
        <x:v>004-072-266-450-067</x:v>
      </x:c>
      <x:c r="G559" s="113" t="n">
        <x:v>41617</x:v>
      </x:c>
      <x:c r="H559" s="108" t="n">
        <x:v>2013</x:v>
      </x:c>
      <x:c r="I559" s="50" t="str">
        <x:v>EP</x:v>
      </x:c>
      <x:c r="J559" s="50" t="str">
        <x:v>B1</x:v>
      </x:c>
      <x:c r="K559" s="50" t="str">
        <x:v>EP 3080112 B1</x:v>
      </x:c>
      <x:c r="L559" s="50" t="str">
        <x:v>UCB BIOPHARMA SRL</x:v>
      </x:c>
      <x:c r="M559" s="50" t="str">
        <x:v>UCB BIOPHARMA SRL (2020-01-08)</x:v>
      </x:c>
      <x:c r="N559" s="50" t="str">
        <x:v>IMIDAZOPYRIDINE DERIVATIVES AS MODULATORS OF TNF ACTIVITY</x:v>
      </x:c>
      <x:c r="O559" s="108" t="n">
        <x:v>0</x:v>
      </x:c>
      <x:c r="P559" s="108" t="n">
        <x:v>15</x:v>
      </x:c>
      <x:c r="Q559" s="50" t="str">
        <x:v>C07D471/04;;A61K31/437;;A61K31/496;;A61K31/5377;;A61P3/00;;A61P9/00;;A61P25/04;;A61P25/28;;A61P27/00;;A61P27/02;;A61P29/00;;A61P35/00;;A61P37/00;;A61P37/02;;A61P43/00;;C07D471/04;;A61K31/437;;A61P3/00;;A61P9/00;;A61P25/28;;A61P27/00;;A61P29/00;;A61P35/00;;A61P37/00;;C07D471/04;;A61K31/437;;A61K31/496;;A61K31/5377</x:v>
      </x:c>
      <x:c r="R559" s="50" t="str">
        <x:v>C07D471/04;;A61K31/437;;A61K31/496;;A61K31/5377;;A61P29/00</x:v>
      </x:c>
      <x:c r="S559" s="50" t="str">
        <x:v>ACTIVE</x:v>
      </x:c>
      <x:c r="T559" s="50" t="str">
        <x:v>https://lens.org/004-072-266-450-067</x:v>
      </x:c>
      <x:c r="U559" s="50" t="str">
        <x:v>010-847-521-826-198;;080-516-627-929-411;;041-124-751-919-766;;088-514-265-673-51X;;133-388-057-619-75X;;190-549-178-541-479;;155-704-096-407-071;;064-791-163-868-96X;;004-072-266-450-067;;050-724-340-102-634;;171-611-968-304-019;;039-421-274-457-739;;068-933-577-455-467;;109-081-737-253-433;;114-303-265-692-244</x:v>
      </x:c>
    </x:row>
    <x:row r="560">
      <x:c r="A560" s="50" t="str">
        <x:v>UCB SA.csv</x:v>
      </x:c>
      <x:c r="B560" s="50" t="str">
        <x:v>UCB SA</x:v>
      </x:c>
      <x:c r="C560" s="50" t="str">
        <x:v>Yes</x:v>
      </x:c>
      <x:c r="D560" s="50" t="str">
        <x:v>Applicant/owner alias matched</x:v>
      </x:c>
      <x:c r="E560" s="108" t="n">
        <x:v>184</x:v>
      </x:c>
      <x:c r="F560" s="50" t="str">
        <x:v>111-565-482-874-037</x:v>
      </x:c>
      <x:c r="G560" s="113" t="n">
        <x:v>41617</x:v>
      </x:c>
      <x:c r="H560" s="108" t="n">
        <x:v>2013</x:v>
      </x:c>
      <x:c r="I560" s="50" t="str">
        <x:v>EP</x:v>
      </x:c>
      <x:c r="J560" s="50" t="str">
        <x:v>B1</x:v>
      </x:c>
      <x:c r="K560" s="50" t="str">
        <x:v>EP 3080117 B1</x:v>
      </x:c>
      <x:c r="L560" s="50" t="str">
        <x:v>UCB BIOPHARMA SRL</x:v>
      </x:c>
      <x:c r="M560" s="50" t="str">
        <x:v>UCB BIOPHARMA SRL (2020-01-08)</x:v>
      </x:c>
      <x:c r="N560" s="50" t="str">
        <x:v>IMIDAZOPYRIDINE DERIVATIVES AS MODULATORS OF TNF ACTIVITY</x:v>
      </x:c>
      <x:c r="O560" s="108" t="n">
        <x:v>0</x:v>
      </x:c>
      <x:c r="P560" s="108" t="n">
        <x:v>16</x:v>
      </x:c>
      <x:c r="Q560" s="50" t="str">
        <x:v>C07D471/04;;A61K31/437;;A61K31/444;;A61P3/00;;A61P9/00;;A61P25/02;;A61P25/28;;A61P27/02;;A61P29/00;;A61P35/00;;A61P37/02;;A61P43/00;;C07D471/04;;A61K31/437;;A61K31/444</x:v>
      </x:c>
      <x:c r="R560" s="50" t="str">
        <x:v>C07D471/04;;A61K31/437;;A61K31/444;;A61P29/00</x:v>
      </x:c>
      <x:c r="S560" s="50" t="str">
        <x:v>ACTIVE</x:v>
      </x:c>
      <x:c r="T560" s="50" t="str">
        <x:v>https://lens.org/111-565-482-874-037</x:v>
      </x:c>
      <x:c r="U560" s="50" t="str">
        <x:v>061-945-403-279-073;;045-314-417-476-640;;017-796-927-757-441;;020-322-742-636-76X;;111-565-482-874-037;;196-978-701-308-289;;038-999-482-979-405;;079-734-017-777-107;;158-415-814-268-108;;164-031-515-930-864;;122-801-230-756-481;;087-836-101-187-828;;120-835-648-359-312;;111-024-983-819-499;;151-863-132-561-248;;196-332-871-025-318</x:v>
      </x:c>
    </x:row>
    <x:row r="561">
      <x:c r="A561" s="50" t="str">
        <x:v>UCB SA.csv</x:v>
      </x:c>
      <x:c r="B561" s="50" t="str">
        <x:v>UCB SA</x:v>
      </x:c>
      <x:c r="C561" s="50" t="str">
        <x:v>Yes</x:v>
      </x:c>
      <x:c r="D561" s="50" t="str">
        <x:v>Applicant/owner alias matched</x:v>
      </x:c>
      <x:c r="E561" s="108" t="n">
        <x:v>185</x:v>
      </x:c>
      <x:c r="F561" s="50" t="str">
        <x:v>195-199-664-461-76X</x:v>
      </x:c>
      <x:c r="G561" s="113" t="n">
        <x:v>41617</x:v>
      </x:c>
      <x:c r="H561" s="108" t="n">
        <x:v>2013</x:v>
      </x:c>
      <x:c r="I561" s="50" t="str">
        <x:v>EP</x:v>
      </x:c>
      <x:c r="J561" s="50" t="str">
        <x:v>B1</x:v>
      </x:c>
      <x:c r="K561" s="50" t="str">
        <x:v>EP 3080129 B1</x:v>
      </x:c>
      <x:c r="L561" s="50" t="str">
        <x:v>UCB BIOPHARMA SRL</x:v>
      </x:c>
      <x:c r="M561" s="50" t="str">
        <x:v>UCB BIOPHARMA SRL (2020-01-08)</x:v>
      </x:c>
      <x:c r="N561" s="50" t="str">
        <x:v>IMIDAZOTRIAZINE DERIVATIVES AS MODULATORS OF TNF ACTIVITY</x:v>
      </x:c>
      <x:c r="O561" s="108" t="n">
        <x:v>0</x:v>
      </x:c>
      <x:c r="P561" s="108" t="n">
        <x:v>16</x:v>
      </x:c>
      <x:c r="Q561" s="50" t="str">
        <x:v>C07D487/04;;A61P3/00;;A61P9/10;;A61P19/02;;A61P25/00;;A61P25/04;;A61P27/02;;A61P29/00;;A61P35/00;;A61P37/02;;C07D401/04;;C07D401/12;;C07D401/14;;C07D403/04;;C07D403/12;;C07D403/14;;C07D487/04;;A61K31/53;;C07D487/04;;A61K31/53;;C07D401/04;;C07D401/12;;C07D401/14;;C07D403/04;;C07D403/12;;C07D403/14</x:v>
      </x:c>
      <x:c r="R561" s="50" t="str">
        <x:v>C07D487/04;;A61K31/5025</x:v>
      </x:c>
      <x:c r="S561" s="50" t="str">
        <x:v>ACTIVE</x:v>
      </x:c>
      <x:c r="T561" s="50" t="str">
        <x:v>https://lens.org/195-199-664-461-76X</x:v>
      </x:c>
      <x:c r="U561" s="50" t="str">
        <x:v>027-263-580-033-989;;129-308-036-267-76X;;026-466-090-728-415;;117-011-140-218-113;;050-467-290-339-988;;195-199-664-461-76X;;027-195-632-287-015;;055-110-213-041-942;;055-890-722-156-617;;089-432-367-181-37X;;038-478-360-834-861;;034-548-260-625-371;;083-547-390-922-895;;061-728-721-276-504;;022-809-605-352-725;;038-833-016-150-034</x:v>
      </x:c>
    </x:row>
    <x:row r="562">
      <x:c r="A562" s="50" t="str">
        <x:v>UCB SA.csv</x:v>
      </x:c>
      <x:c r="B562" s="50" t="str">
        <x:v>UCB SA</x:v>
      </x:c>
      <x:c r="C562" s="50" t="str">
        <x:v>Yes</x:v>
      </x:c>
      <x:c r="D562" s="50" t="str">
        <x:v>Applicant/owner alias matched</x:v>
      </x:c>
      <x:c r="E562" s="108" t="n">
        <x:v>186</x:v>
      </x:c>
      <x:c r="F562" s="50" t="str">
        <x:v>028-936-732-931-332</x:v>
      </x:c>
      <x:c r="G562" s="113" t="n">
        <x:v>42163</x:v>
      </x:c>
      <x:c r="H562" s="108" t="n">
        <x:v>2015</x:v>
      </x:c>
      <x:c r="I562" s="50" t="str">
        <x:v>EP</x:v>
      </x:c>
      <x:c r="J562" s="50" t="str">
        <x:v>B1</x:v>
      </x:c>
      <x:c r="K562" s="50" t="str">
        <x:v>EP 3303337 B1</x:v>
      </x:c>
      <x:c r="L562" s="50" t="str">
        <x:v>UCB BIOPHARMA SRL</x:v>
      </x:c>
      <x:c r="M562" s="50" t="str">
        <x:v>UCB BIOPHARMA SRL (2020-01-08)</x:v>
      </x:c>
      <x:c r="N562" s="50" t="str">
        <x:v>FUSED TRICYCLIC IMIDAZO PYRAZINES AS MODULATORS OF TNF ACTIVITY</x:v>
      </x:c>
      <x:c r="O562" s="108" t="n">
        <x:v>0</x:v>
      </x:c>
      <x:c r="P562" s="108" t="n">
        <x:v>15</x:v>
      </x:c>
      <x:c r="Q562" s="50" t="str">
        <x:v>C07D487/04;;C07D491/147;;C07D487/04;;A61P3/00;;A61P9/00;;A61P25/00;;A61P25/04;;A61P25/28;;A61P27/02;;A61P29/00;;A61P35/00;;A61P37/00;;A61P37/02;;A61P43/00;;C07D491/04;;C07D491/147;;C07D487/04;;C07D491/04;;C07D491/147</x:v>
      </x:c>
      <x:c r="R562" s="50" t="str">
        <x:v>C07D491/147;;A61K31/4985;;A61P3/00;;A61P9/00;;A61P25/00;;A61P27/02;;A61P29/00;;A61P35/00;;A61P37/00;;C07D487/04;;C07D491/04</x:v>
      </x:c>
      <x:c r="S562" s="50" t="str">
        <x:v>ACTIVE</x:v>
      </x:c>
      <x:c r="T562" s="50" t="str">
        <x:v>https://lens.org/028-936-732-931-332</x:v>
      </x:c>
      <x:c r="U562" s="50" t="str">
        <x:v>100-213-739-069-853;;022-314-869-433-612;;167-135-037-877-020;;136-047-547-015-696;;118-721-429-833-961;;184-014-394-501-975;;101-964-023-172-963;;008-191-477-332-738;;050-491-920-799-170;;028-936-732-931-332;;099-401-791-556-32X;;141-924-884-444-62X;;186-685-099-829-636;;164-790-776-944-292;;008-964-989-840-535</x:v>
      </x:c>
    </x:row>
    <x:row r="563">
      <x:c r="A563" s="50" t="str">
        <x:v>UCB SA.csv</x:v>
      </x:c>
      <x:c r="B563" s="50" t="str">
        <x:v>UCB SA</x:v>
      </x:c>
      <x:c r="C563" s="50" t="str">
        <x:v>Yes</x:v>
      </x:c>
      <x:c r="D563" s="50" t="str">
        <x:v>Applicant/owner alias matched</x:v>
      </x:c>
      <x:c r="E563" s="108" t="n">
        <x:v>187</x:v>
      </x:c>
      <x:c r="F563" s="50" t="str">
        <x:v>140-230-306-130-394</x:v>
      </x:c>
      <x:c r="G563" s="113" t="n">
        <x:v>41617</x:v>
      </x:c>
      <x:c r="H563" s="108" t="n">
        <x:v>2013</x:v>
      </x:c>
      <x:c r="I563" s="50" t="str">
        <x:v>EP</x:v>
      </x:c>
      <x:c r="J563" s="50" t="str">
        <x:v>B1</x:v>
      </x:c>
      <x:c r="K563" s="50" t="str">
        <x:v>EP 3080111 B1</x:v>
      </x:c>
      <x:c r="L563" s="50" t="str">
        <x:v>UCB BIOPHARMA SRL</x:v>
      </x:c>
      <x:c r="M563" s="50" t="str">
        <x:v>UCB BIOPHARMA SRL (2020-01-08)</x:v>
      </x:c>
      <x:c r="N563" s="50" t="str">
        <x:v>IMIDAZOPYRIDINE DERIVATIVES AS MODULATORS OF TNF ACTIVITY</x:v>
      </x:c>
      <x:c r="O563" s="108" t="n">
        <x:v>0</x:v>
      </x:c>
      <x:c r="P563" s="108" t="n">
        <x:v>16</x:v>
      </x:c>
      <x:c r="Q563" s="50" t="str">
        <x:v>C07D471/04;;A61P3/00;;A61P9/00;;A61P25/00;;A61P25/28;;A61P27/00;;A61P27/02;;A61P29/00;;A61P35/00;;A61P37/00;;C07D471/04;;A61K31/437;;A61P3/00;;A61P9/00;;A61P25/28;;A61P27/00;;A61P29/00;;A61P35/00;;A61P37/00;;C07D471/04;;A61K31/437</x:v>
      </x:c>
      <x:c r="R563" s="50" t="str">
        <x:v>C07D471/04;;A61K31/437;;A61P29/00</x:v>
      </x:c>
      <x:c r="S563" s="50" t="str">
        <x:v>ACTIVE</x:v>
      </x:c>
      <x:c r="T563" s="50" t="str">
        <x:v>https://lens.org/140-230-306-130-394</x:v>
      </x:c>
      <x:c r="U563" s="50" t="str">
        <x:v>051-026-443-276-918;;151-660-829-504-702;;001-351-723-127-760;;181-176-748-425-15X;;015-832-077-841-307;;193-832-164-532-11X;;140-230-306-130-394;;123-379-637-925-668;;089-526-921-575-382;;048-281-039-351-250;;173-265-632-108-018;;025-476-860-138-714;;099-320-882-416-838;;031-072-213-783-692;;108-077-092-994-884;;190-104-744-068-419</x:v>
      </x:c>
    </x:row>
    <x:row r="564">
      <x:c r="A564" s="50" t="str">
        <x:v>UCB SA.csv</x:v>
      </x:c>
      <x:c r="B564" s="50" t="str">
        <x:v>UCB SA</x:v>
      </x:c>
      <x:c r="C564" s="50" t="str">
        <x:v>Yes</x:v>
      </x:c>
      <x:c r="D564" s="50" t="str">
        <x:v>Applicant/owner alias matched</x:v>
      </x:c>
      <x:c r="E564" s="108" t="n">
        <x:v>188</x:v>
      </x:c>
      <x:c r="F564" s="50" t="str">
        <x:v>090-225-366-735-936</x:v>
      </x:c>
      <x:c r="G564" s="113" t="n">
        <x:v>42901</x:v>
      </x:c>
      <x:c r="H564" s="108" t="n">
        <x:v>2017</x:v>
      </x:c>
      <x:c r="I564" s="50" t="str">
        <x:v>US</x:v>
      </x:c>
      <x:c r="J564" s="50" t="str">
        <x:v>A1</x:v>
      </x:c>
      <x:c r="K564" s="50" t="str">
        <x:v>US 2020/0140548 A1</x:v>
      </x:c>
      <x:c r="L564" s="50" t="str">
        <x:v>UCB BIOPHARMA SRL</x:v>
      </x:c>
      <x:c r="M564" s="50" t="str">
        <x:v>UCB BIOPHARMA SRL (2021-01-15)</x:v>
      </x:c>
      <x:c r="N564" s="50" t="str">
        <x:v>METHOD FOR THE TREATMENT OF IMMUNE THROMBOCYTOPENIA</x:v>
      </x:c>
      <x:c r="O564" s="108" t="n">
        <x:v>0</x:v>
      </x:c>
      <x:c r="P564" s="108" t="n">
        <x:v>17</x:v>
      </x:c>
      <x:c r="Q564" s="50" t="str">
        <x:v>C07K16/283;;A61K39/3955;;A61P7/02;;A61P7/04;;C07K2317/21;;C07K2317/24;;C07K2317/565;;C07K2317/92;;C07K16/283;;A61K2039/505;;A61K2039/545;;A61P7/02;;A61P7/04;;C07K2317/21;;C07K2317/24;;C07K2317/565;;C07K2317/92;;C07K16/283;;A61K9/0019;;A61K2039/505;;A61K2039/545;;A61P7/02;;C07K2317/24;;C07K2317/55;;C07K2317/565;;C07K2317/624;;C07K2317/92</x:v>
      </x:c>
      <x:c r="R564" s="50" t="str">
        <x:v>C07K16/28;;A61K9/00;;A61P7/02</x:v>
      </x:c>
      <x:c r="S564" s="50" t="str">
        <x:v>DISCONTINUED</x:v>
      </x:c>
      <x:c r="T564" s="50" t="str">
        <x:v>https://lens.org/090-225-366-735-936</x:v>
      </x:c>
      <x:c r="U564" s="50" t="str">
        <x:v>152-226-192-796-799;;037-179-269-118-016;;095-249-303-905-748;;137-235-079-812-137;;054-062-630-532-478;;078-435-063-735-657;;097-282-444-949-864;;119-187-080-261-882;;131-306-753-977-644;;090-225-366-735-936;;016-719-167-450-395;;112-648-956-471-142;;032-399-673-481-805;;043-486-986-159-58X;;046-564-615-864-01X;;086-281-546-000-744;;101-036-486-377-744</x:v>
      </x:c>
    </x:row>
    <x:row r="565">
      <x:c r="A565" s="50" t="str">
        <x:v>UCB SA.csv</x:v>
      </x:c>
      <x:c r="B565" s="50" t="str">
        <x:v>UCB SA</x:v>
      </x:c>
      <x:c r="C565" s="50" t="str">
        <x:v>Yes</x:v>
      </x:c>
      <x:c r="D565" s="50" t="str">
        <x:v>Applicant/owner alias matched</x:v>
      </x:c>
      <x:c r="E565" s="108" t="n">
        <x:v>189</x:v>
      </x:c>
      <x:c r="F565" s="50" t="str">
        <x:v>006-687-616-144-638</x:v>
      </x:c>
      <x:c r="G565" s="113" t="n">
        <x:v>42341</x:v>
      </x:c>
      <x:c r="H565" s="108" t="n">
        <x:v>2015</x:v>
      </x:c>
      <x:c r="I565" s="50" t="str">
        <x:v>US</x:v>
      </x:c>
      <x:c r="J565" s="50" t="str">
        <x:v>B2</x:v>
      </x:c>
      <x:c r="K565" s="50" t="str">
        <x:v>US 10618979 B2</x:v>
      </x:c>
      <x:c r="L565" s="50" t="str">
        <x:v>UCB BIOPHARMA SPRL</x:v>
      </x:c>
      <x:c r="M565" s="50" t="str">
        <x:v>UCB BIOPHARMA SPRL (2016-11-18)</x:v>
      </x:c>
      <x:c r="N565" s="50" t="str">
        <x:v>Multispecific antibodies</x:v>
      </x:c>
      <x:c r="O565" s="108" t="n">
        <x:v>8</x:v>
      </x:c>
      <x:c r="P565" s="108" t="n">
        <x:v>10</x:v>
      </x:c>
      <x:c r="Q565" s="50" t="str">
        <x:v>C07K16/468;;A61P1/02;;A61P1/04;;A61P1/16;;A61P1/18;;A61P3/10;;A61P7/00;;A61P7/02;;A61P9/00;;A61P9/10;;A61P11/00;;A61P11/06;;A61P17/02;;A61P17/04;;A61P17/06;;A61P19/02;;A61P19/08;;A61P19/10;;A61P25/28;;A61P29/00;;A61P31/00;;A61P31/04;;A61P31/10;;A61P31/12;;A61P33/02;;A61P35/00;;A61P35/04;;A61P37/02;;A61P37/06;;A61P37/08;;A61P43/00;;C07K16/00;;C07K16/14;;C07K2319/00;;C07K16/468;;C07K16/00;;C07K16/14;;C07K2317/55;;C07K2317/622;;C07K2319/00</x:v>
      </x:c>
      <x:c r="R565" s="50" t="str">
        <x:v>C07K16/18;;C07K16/00;;C07K16/14;;C07K16/46</x:v>
      </x:c>
      <x:c r="S565" s="50" t="str">
        <x:v>ACTIVE</x:v>
      </x:c>
      <x:c r="T565" s="50" t="str">
        <x:v>https://lens.org/006-687-616-144-638</x:v>
      </x:c>
      <x:c r="U565" s="50" t="str">
        <x:v>115-122-562-031-278;;075-974-004-285-557;;150-255-866-877-334;;006-687-616-144-638;;095-270-526-091-610;;135-124-349-194-742;;119-233-765-610-517;;178-212-703-056-984;;026-235-193-305-572;;175-727-517-289-243</x:v>
      </x:c>
    </x:row>
    <x:row r="566">
      <x:c r="A566" s="50" t="str">
        <x:v>UCB SA.csv</x:v>
      </x:c>
      <x:c r="B566" s="50" t="str">
        <x:v>UCB SA</x:v>
      </x:c>
      <x:c r="C566" s="50" t="str">
        <x:v>Yes</x:v>
      </x:c>
      <x:c r="D566" s="50" t="str">
        <x:v>Applicant/owner alias matched</x:v>
      </x:c>
      <x:c r="E566" s="108" t="n">
        <x:v>190</x:v>
      </x:c>
      <x:c r="F566" s="50" t="str">
        <x:v>063-907-320-043-861</x:v>
      </x:c>
      <x:c r="G566" s="113" t="n">
        <x:v>42201</x:v>
      </x:c>
      <x:c r="H566" s="108" t="n">
        <x:v>2015</x:v>
      </x:c>
      <x:c r="I566" s="50" t="str">
        <x:v>US</x:v>
      </x:c>
      <x:c r="J566" s="50" t="str">
        <x:v>B2</x:v>
      </x:c>
      <x:c r="K566" s="50" t="str">
        <x:v>US 10618957 B2</x:v>
      </x:c>
      <x:c r="L566" s="50" t="str">
        <x:v>UCB BIOPHARMA SPRL</x:v>
      </x:c>
      <x:c r="M566" s="50" t="str">
        <x:v>UCB BIOPHARMA SRL (2018-01-29)</x:v>
      </x:c>
      <x:c r="N566" s="50" t="str">
        <x:v>Antibody molecules which bind CD79</x:v>
      </x:c>
      <x:c r="O566" s="108" t="n">
        <x:v>9</x:v>
      </x:c>
      <x:c r="P566" s="108" t="n">
        <x:v>20</x:v>
      </x:c>
      <x:c r="Q566" s="50" t="str">
        <x:v>C07K16/2803;;A61K47/6809;;A61K47/6849;;A61K47/6867;;A61P1/00;;A61P1/02;;A61P1/04;;A61P1/14;;A61P1/16;;A61P1/18;;A61P3/06;;A61P3/10;;A61P5/14;;A61P5/38;;A61P7/02;;A61P7/04;;A61P7/06;;A61P9/00;;A61P9/08;;A61P9/10;;A61P11/00;;A61P11/06;;A61P13/12;;A61P15/08;;A61P17/00;;A61P17/02;;A61P17/06;;A61P17/14;;A61P19/02;;A61P19/08;;A61P19/10;;A61P21/04;;A61P25/00;;A61P25/02;;A61P25/28;;A61P27/02;;A61P27/16;;A61P29/00;;A61P31/00;;A61P31/04;;A61P31/10;;A61P31/12;;A61P33/00;;A61P35/00;;A61P35/02;;A61P37/02;;A61P37/06;;A61P37/08;;A61P39/02;;A61P43/00;;C07K16/18;;C07K16/289;;C07K16/2896;;C07K2317/24;;C07K2317/31;;C07K2317/33;;C07K2317/35;;C07K2317/55;;C07K2317/622;;C07K2317/64;;C07K2317/76;;C07K16/2803;;C07K16/2896;;C07K2317/24;;C07K2317/31;;C07K2317/33;;C07K2317/35;;C07K2317/55;;C07K2317/622;;C07K2317/64;;C07K2317/76;;C07K16/2803;;A61K47/6809;;A61K47/6849;;A61K47/6867;;C07K16/18;;C07K16/289;;C07K16/2896;;C07K2317/24;;C07K2317/31;;C07K2317/33;;C07K2317/35;;C07K2317/55;;C07K2317/622;;C07K2317/64;;C07K2317/76</x:v>
      </x:c>
      <x:c r="R566" s="50" t="str">
        <x:v>C07K16/18;;A61K47/68;;C07K16/28</x:v>
      </x:c>
      <x:c r="S566" s="50" t="str">
        <x:v>ACTIVE</x:v>
      </x:c>
      <x:c r="T566" s="50" t="str">
        <x:v>https://lens.org/063-907-320-043-861</x:v>
      </x:c>
      <x:c r="U566" s="50" t="str">
        <x:v>103-538-636-944-015;;094-954-564-493-099;;186-633-600-558-434;;156-538-384-683-834;;101-114-447-478-105;;084-738-722-256-912;;134-767-938-798-790;;055-472-671-201-593;;074-318-459-681-626;;116-732-813-051-295;;112-244-695-386-335;;089-534-701-136-935;;093-864-256-259-457;;099-208-166-261-804;;169-344-860-434-529;;043-366-839-123-433;;197-374-507-969-496;;053-659-559-533-536;;027-852-047-909-845;;063-907-320-043-861</x:v>
      </x:c>
    </x:row>
    <x:row r="567">
      <x:c r="A567" s="50" t="str">
        <x:v>UCB SA.csv</x:v>
      </x:c>
      <x:c r="B567" s="50" t="str">
        <x:v>UCB SA</x:v>
      </x:c>
      <x:c r="C567" s="50" t="str">
        <x:v>Yes</x:v>
      </x:c>
      <x:c r="D567" s="50" t="str">
        <x:v>Applicant/owner alias matched</x:v>
      </x:c>
      <x:c r="E567" s="108" t="n">
        <x:v>191</x:v>
      </x:c>
      <x:c r="F567" s="50" t="str">
        <x:v>188-865-590-371-507</x:v>
      </x:c>
      <x:c r="G567" s="113" t="n">
        <x:v>41204</x:v>
      </x:c>
      <x:c r="H567" s="108" t="n">
        <x:v>2012</x:v>
      </x:c>
      <x:c r="I567" s="50" t="str">
        <x:v>EP</x:v>
      </x:c>
      <x:c r="J567" s="50" t="str">
        <x:v>B1</x:v>
      </x:c>
      <x:c r="K567" s="50" t="str">
        <x:v>EP 2908888 B1</x:v>
      </x:c>
      <x:c r="L567" s="50" t="str">
        <x:v>UCB BIOPHARMA SRL</x:v>
      </x:c>
      <x:c r="M567" s="50" t="str">
        <x:v>UCB BIOPHARMA SRL (2020-01-08)</x:v>
      </x:c>
      <x:c r="N567" s="50" t="str">
        <x:v>AUTO-INJECTOR AND DRIVE UNIT THEREFOR</x:v>
      </x:c>
      <x:c r="O567" s="108" t="n">
        <x:v>1</x:v>
      </x:c>
      <x:c r="P567" s="108" t="n">
        <x:v>13</x:v>
      </x:c>
      <x:c r="Q567" s="50" t="str">
        <x:v>A61M5/20;;A61M5/002;;A61M5/3134;;A61M5/31505;;A61M5/31515;;A61M5/3202;;A61M5/3204;;A61M5/326;;A61M2005/2013;;A61M2005/206;;A61M2005/208;;A61M2005/2477;;A61M2205/13;;A61M2205/50;;A61M2205/502;;A61M2205/505;;A61M2205/583;;A61M2205/586;;A61M2205/8206;;H05K1/0298;;H05K1/189;;H05K2201/052;;H05K2201/10151;;H05K2201/2009;;A61M5/20;;A61M5/002;;A61M5/3134;;A61M5/31505;;A61M5/31515;;A61M5/3202;;A61M5/3204;;A61M5/326;;A61M2005/2013;;A61M2005/206;;A61M2005/208;;A61M2005/2477;;A61M2205/13;;A61M2205/50;;A61M2205/502;;A61M2205/505;;A61M2205/583;;A61M2205/586;;A61M2205/8206;;H05K1/0298;;H05K1/189;;H05K2201/052;;H05K2201/10151;;H05K2201/2009</x:v>
      </x:c>
      <x:c r="R567" s="50" t="str">
        <x:v>A61M5/20;;A61M5/31;;A61M5/32</x:v>
      </x:c>
      <x:c r="S567" s="50" t="str">
        <x:v>ACTIVE</x:v>
      </x:c>
      <x:c r="T567" s="50" t="str">
        <x:v>https://lens.org/188-865-590-371-507</x:v>
      </x:c>
      <x:c r="U567" s="50" t="str">
        <x:v>196-985-605-083-214;;148-753-137-821-63X;;176-615-925-083-922;;188-865-590-371-507;;119-624-411-055-913;;130-720-269-812-001;;133-441-504-030-737;;071-106-578-475-696;;007-388-744-741-206;;138-773-085-776-667;;114-482-396-673-306;;075-317-939-252-638;;098-294-848-672-093</x:v>
      </x:c>
    </x:row>
    <x:row r="568">
      <x:c r="A568" s="50" t="str">
        <x:v>UCB SA.csv</x:v>
      </x:c>
      <x:c r="B568" s="50" t="str">
        <x:v>UCB SA</x:v>
      </x:c>
      <x:c r="C568" s="50" t="str">
        <x:v>Yes</x:v>
      </x:c>
      <x:c r="D568" s="50" t="str">
        <x:v>Applicant/owner alias matched</x:v>
      </x:c>
      <x:c r="E568" s="108" t="n">
        <x:v>192</x:v>
      </x:c>
      <x:c r="F568" s="50" t="str">
        <x:v>004-878-900-110-645</x:v>
      </x:c>
      <x:c r="G568" s="113" t="n">
        <x:v>41516</x:v>
      </x:c>
      <x:c r="H568" s="108" t="n">
        <x:v>2013</x:v>
      </x:c>
      <x:c r="I568" s="50" t="str">
        <x:v>EP</x:v>
      </x:c>
      <x:c r="J568" s="50" t="str">
        <x:v>B1</x:v>
      </x:c>
      <x:c r="K568" s="50" t="str">
        <x:v>EP 3039041 B1</x:v>
      </x:c>
      <x:c r="L568" s="50" t="str">
        <x:v>UCB BIOPHARMA SRL</x:v>
      </x:c>
      <x:c r="M568" s="50" t="str">
        <x:v>UCB BIOPHARMA SRL (2020-01-08)</x:v>
      </x:c>
      <x:c r="N568" s="50" t="str">
        <x:v>METHOD FOR THE TREATMENT OF FIBROTIC DISEASE</x:v>
      </x:c>
      <x:c r="O568" s="108" t="n">
        <x:v>0</x:v>
      </x:c>
      <x:c r="P568" s="108" t="n">
        <x:v>27</x:v>
      </x:c>
      <x:c r="Q568" s="50" t="str">
        <x:v>C07K16/2866;;A61K2039/505;;A61K2039/54;;A61K2039/545;;A61P9/10;;A61P11/00;;A61P13/12;;A61P17/00;;A61P37/06;;A61P43/00;;C07K2317/76;;C07K2317/92;;C07K16/2866;;A61K39/3955;;A61K45/06;;A61K2039/505;;A61K2039/54;;A61K2039/545;;C07K2317/76;;C07K2317/92;;C12N15/1138;;C12N2320/30</x:v>
      </x:c>
      <x:c r="R568" s="50" t="str">
        <x:v>C07K16/28;;A61P9/10;;A61P37/06</x:v>
      </x:c>
      <x:c r="S568" s="50" t="str">
        <x:v>ACTIVE</x:v>
      </x:c>
      <x:c r="T568" s="50" t="str">
        <x:v>https://lens.org/004-878-900-110-645</x:v>
      </x:c>
      <x:c r="U568" s="50" t="str">
        <x:v>073-184-516-324-709;;017-688-099-496-224;;054-581-300-076-988;;063-019-792-793-278;;094-356-975-181-110;;086-519-511-739-001;;061-334-500-203-641;;038-751-584-711-582;;189-145-678-393-189;;027-955-740-195-846;;080-442-428-655-914;;027-431-933-255-297;;053-686-507-892-151;;029-112-093-393-05X;;004-878-900-110-645;;129-826-736-895-863;;094-689-491-555-740;;106-559-757-722-445;;050-721-248-181-84X;;043-026-998-185-550;;180-119-722-840-518;;187-896-164-868-751;;075-175-647-822-933;;192-699-017-995-900;;139-780-192-271-420;;175-163-459-319-246;;053-171-622-340-640</x:v>
      </x:c>
    </x:row>
    <x:row r="569">
      <x:c r="A569" s="50" t="str">
        <x:v>UCB SA.csv</x:v>
      </x:c>
      <x:c r="B569" s="50" t="str">
        <x:v>UCB SA</x:v>
      </x:c>
      <x:c r="C569" s="50" t="str">
        <x:v>Yes</x:v>
      </x:c>
      <x:c r="D569" s="50" t="str">
        <x:v>Applicant/owner alias matched</x:v>
      </x:c>
      <x:c r="E569" s="108" t="n">
        <x:v>193</x:v>
      </x:c>
      <x:c r="F569" s="50" t="str">
        <x:v>135-378-987-649-465</x:v>
      </x:c>
      <x:c r="G569" s="113" t="n">
        <x:v>41617</x:v>
      </x:c>
      <x:c r="H569" s="108" t="n">
        <x:v>2013</x:v>
      </x:c>
      <x:c r="I569" s="50" t="str">
        <x:v>EP</x:v>
      </x:c>
      <x:c r="J569" s="50" t="str">
        <x:v>B1</x:v>
      </x:c>
      <x:c r="K569" s="50" t="str">
        <x:v>EP 3080118 B1</x:v>
      </x:c>
      <x:c r="L569" s="50" t="str">
        <x:v>UCB BIOPHARMA SRL</x:v>
      </x:c>
      <x:c r="M569" s="50" t="str">
        <x:v>UCB BIOPHARMA SRL (2020-01-08)</x:v>
      </x:c>
      <x:c r="N569" s="50" t="str">
        <x:v>TETRAHYDROIMIDAZOPYRIDINE DERIVATIVES AS MODULATORS OF TNF ACTIVITY</x:v>
      </x:c>
      <x:c r="O569" s="108" t="n">
        <x:v>0</x:v>
      </x:c>
      <x:c r="P569" s="108" t="n">
        <x:v>16</x:v>
      </x:c>
      <x:c r="Q569" s="50" t="str">
        <x:v>C07D471/04;;A61K31/444;;A61K31/5377;;A61P3/00;;A61P9/00;;A61P25/00;;A61P25/04;;A61P25/28;;A61P27/00;;A61P27/02;;A61P29/00;;A61P35/00;;A61P37/00;;A61P37/02;;A61P43/00;;C07D471/04;;A61K31/437;;A61K31/4427;;A61K31/5377;;A61P3/00;;A61P9/00;;A61P25/28;;A61P27/00;;A61P29/00;;A61P35/00;;A61P37/00;;C07D471/04;;A61K31/444;;A61K31/5377</x:v>
      </x:c>
      <x:c r="R569" s="50" t="str">
        <x:v>C07D471/04;;A61K31/437;;A61P29/00;;A61P37/00</x:v>
      </x:c>
      <x:c r="S569" s="50" t="str">
        <x:v>ACTIVE</x:v>
      </x:c>
      <x:c r="T569" s="50" t="str">
        <x:v>https://lens.org/135-378-987-649-465</x:v>
      </x:c>
      <x:c r="U569" s="50" t="str">
        <x:v>105-845-604-145-203;;041-827-395-971-875;;008-273-999-395-102;;065-786-459-674-080;;053-731-400-321-500;;065-036-074-123-39X;;161-209-766-971-480;;175-602-613-909-79X;;047-711-164-973-842;;034-387-626-343-033;;194-916-392-243-656;;018-737-835-653-991;;055-974-866-044-022;;135-419-320-293-091;;152-508-473-053-989;;135-378-987-649-465</x:v>
      </x:c>
    </x:row>
    <x:row r="570">
      <x:c r="A570" s="50" t="str">
        <x:v>UCB SA.csv</x:v>
      </x:c>
      <x:c r="B570" s="50" t="str">
        <x:v>UCB SA</x:v>
      </x:c>
      <x:c r="C570" s="50" t="str">
        <x:v>Yes</x:v>
      </x:c>
      <x:c r="D570" s="50" t="str">
        <x:v>Applicant/owner alias matched</x:v>
      </x:c>
      <x:c r="E570" s="108" t="n">
        <x:v>194</x:v>
      </x:c>
      <x:c r="F570" s="50" t="str">
        <x:v>066-398-716-013-446</x:v>
      </x:c>
      <x:c r="G570" s="113" t="n">
        <x:v>42044</x:v>
      </x:c>
      <x:c r="H570" s="108" t="n">
        <x:v>2015</x:v>
      </x:c>
      <x:c r="I570" s="50" t="str">
        <x:v>AU</x:v>
      </x:c>
      <x:c r="J570" s="50" t="str">
        <x:v>B2</x:v>
      </x:c>
      <x:c r="K570" s="50" t="str">
        <x:v>AU 2016/218074 B2</x:v>
      </x:c>
      <x:c r="L570" s="50" t="str">
        <x:v>UCB BIOPHARMA SRL</x:v>
      </x:c>
      <x:c r="M570" s="50" t="str">
        <x:v>UCB BIOPHARMA SRL (2020-02-27)</x:v>
      </x:c>
      <x:c r="N570" s="50" t="str">
        <x:v>Pharmaceutical formulation</x:v>
      </x:c>
      <x:c r="O570" s="108" t="n">
        <x:v>0</x:v>
      </x:c>
      <x:c r="P570" s="108" t="n">
        <x:v>36</x:v>
      </x:c>
      <x:c r="Q570" s="50" t="str">
        <x:v>A61K9/08;;A61K39/395;;A61K47/183;;A61K47/26;;A61K9/0019;;A61K9/08;;A61K39/395;;A61K39/39591;;A61K47/12;;A61K47/18;;A61K47/183;;A61K47/26;;A61P1/04;;A61P1/16;;A61P9/00;;A61P9/10;;A61P11/00;;A61P13/02;;A61P13/12;;A61P17/02;;A61P19/02;;A61P35/00;;A61P35/02;;A61P43/00;;C07K16/2866;;C07K2317/21;;C07K2317/24;;C07K2317/56;;C07K2317/565;;C07K2317/76;;A61K47/183;;A61K47/26;;A61K9/08;;C07K16/2866;;A61K9/0019;;A61K39/39591;;A61K47/12;;A61P1/04;;A61P1/16;;A61P11/00;;A61P13/02;;A61P13/12;;A61P17/02;;A61P19/02;;A61P35/00;;A61P35/02;;A61P43/00;;A61P9/00;;A61P9/10;;A61K9/08;;A61K39/395;;A61K39/39591;;A61K47/12;;A61K47/18;;A61K47/183;;A61K47/26;;A61K9/0019;;A61P1/04;;A61P1/16;;A61P11/00;;A61P13/02;;A61P13/12;;A61P17/02;;A61P19/02;;A61P35/00;;A61P35/02;;A61P43/00;;A61P9/00;;A61P9/10;;C07K16/2866;;C07K2317/21;;C07K2317/24;;C07K2317/56;;C07K2317/565;;C07K2317/76;;A61K9/0019;;A61K9/08;;A61K39/39591;;A61K47/18;;A61K47/26;;C07K16/2866;;C07K2317/21;;C07K2317/24;;C07K2317/565;;C07K2317/76;;A61K47/183;;A61K47/26;;C07K16/2866;;A61K9/08;;A61K9/0019;;A61K39/39591;;A61K47/12;;C07K2317/21;;C07K2317/24;;C07K2317/56;;C07K2317/565;;C07K2317/76</x:v>
      </x:c>
      <x:c r="R570" s="50" t="str">
        <x:v>A61K39/00;;A61K9/08;;A61K47/18;;A61K47/26</x:v>
      </x:c>
      <x:c r="S570" s="50" t="str">
        <x:v>ACTIVE</x:v>
      </x:c>
      <x:c r="T570" s="50" t="str">
        <x:v>https://lens.org/066-398-716-013-446</x:v>
      </x:c>
      <x:c r="U570" s="50" t="str">
        <x:v>083-976-291-758-87X;;000-519-459-540-950;;071-949-558-649-359;;148-945-340-183-297;;103-048-876-842-200;;066-398-716-013-446;;112-317-842-842-64X;;150-414-697-792-852;;026-833-664-788-938;;040-373-944-008-302;;071-850-310-031-846;;089-099-213-166-373;;114-236-365-263-394;;038-558-946-403-364;;045-529-655-489-250;;156-009-743-489-205;;092-556-397-753-757;;036-436-658-629-23X;;088-879-826-292-509;;147-974-486-858-388;;039-188-962-805-751;;023-000-878-417-635;;104-731-661-842-185;;094-917-902-159-825;;024-319-980-565-846;;081-754-917-700-615;;102-066-792-557-755;;144-949-265-513-059;;153-256-698-216-900;;160-630-724-113-51X;;174-929-059-414-594;;044-544-301-221-328;;177-522-372-347-652;;047-854-471-052-97X;;131-420-510-831-279;;098-499-676-890-797</x:v>
      </x:c>
    </x:row>
    <x:row r="571">
      <x:c r="A571" s="50" t="str">
        <x:v>UCB SA.csv</x:v>
      </x:c>
      <x:c r="B571" s="50" t="str">
        <x:v>UCB SA</x:v>
      </x:c>
      <x:c r="C571" s="50" t="str">
        <x:v>Yes</x:v>
      </x:c>
      <x:c r="D571" s="50" t="str">
        <x:v>Applicant/owner alias matched</x:v>
      </x:c>
      <x:c r="E571" s="108" t="n">
        <x:v>195</x:v>
      </x:c>
      <x:c r="F571" s="50" t="str">
        <x:v>089-498-939-867-134</x:v>
      </x:c>
      <x:c r="G571" s="113" t="n">
        <x:v>41617</x:v>
      </x:c>
      <x:c r="H571" s="108" t="n">
        <x:v>2013</x:v>
      </x:c>
      <x:c r="I571" s="50" t="str">
        <x:v>EP</x:v>
      </x:c>
      <x:c r="J571" s="50" t="str">
        <x:v>B1</x:v>
      </x:c>
      <x:c r="K571" s="50" t="str">
        <x:v>EP 3080107 B1</x:v>
      </x:c>
      <x:c r="L571" s="50" t="str">
        <x:v>UCB BIOPHARMA SRL</x:v>
      </x:c>
      <x:c r="M571" s="50" t="str">
        <x:v>UCB BIOPHARMA SRL (2020-01-08)</x:v>
      </x:c>
      <x:c r="N571" s="50" t="str">
        <x:v>BENZOTRIAZOLE DERIVATIVES AS MODULATORS OF TNF ACTIVITY</x:v>
      </x:c>
      <x:c r="O571" s="108" t="n">
        <x:v>0</x:v>
      </x:c>
      <x:c r="P571" s="108" t="n">
        <x:v>17</x:v>
      </x:c>
      <x:c r="Q571" s="50" t="str">
        <x:v>C07D403/04;;A61K31/506;;A61K31/5377;;A61P3/00;;A61P9/00;;A61P15/00;;A61P25/00;;A61P25/04;;A61P25/28;;A61P27/02;;A61P29/00;;A61P35/00;;A61P37/02;;A61P43/00;;C07D249/18;;C07D413/04;;C07D413/14;;C07D249/18;;A61K31/4192;;A61K31/506;;A61K31/5377;;C07D403/14;;C07D413/14;;C07D403/04;;A61K31/506;;A61K31/5377;;C07D249/18;;C07D413/04;;C07D413/14</x:v>
      </x:c>
      <x:c r="R571" s="50" t="str">
        <x:v>C07D413/14;;A61K31/538;;A61P15/00;;C07D249/18;;C07D403/14;;C07D413/04</x:v>
      </x:c>
      <x:c r="S571" s="50" t="str">
        <x:v>ACTIVE</x:v>
      </x:c>
      <x:c r="T571" s="50" t="str">
        <x:v>https://lens.org/089-498-939-867-134</x:v>
      </x:c>
      <x:c r="U571" s="50" t="str">
        <x:v>140-918-164-603-381;;030-277-672-885-842;;100-911-648-878-207;;109-086-655-222-062;;015-819-898-692-656;;089-498-939-867-134;;055-048-351-004-061;;045-074-706-608-128;;176-670-150-672-765;;043-976-432-459-486;;000-725-718-539-178;;024-544-386-900-884;;171-460-333-324-459;;107-712-774-100-108;;174-633-782-426-102;;162-500-476-888-62X;;067-124-980-801-327</x:v>
      </x:c>
    </x:row>
    <x:row r="572">
      <x:c r="A572" s="50" t="str">
        <x:v>UCB SA.csv</x:v>
      </x:c>
      <x:c r="B572" s="50" t="str">
        <x:v>UCB SA</x:v>
      </x:c>
      <x:c r="C572" s="50" t="str">
        <x:v>Yes</x:v>
      </x:c>
      <x:c r="D572" s="50" t="str">
        <x:v>Applicant/owner alias matched</x:v>
      </x:c>
      <x:c r="E572" s="108" t="n">
        <x:v>196</x:v>
      </x:c>
      <x:c r="F572" s="50" t="str">
        <x:v>036-373-692-409-809</x:v>
      </x:c>
      <x:c r="G572" s="113" t="n">
        <x:v>40996</x:v>
      </x:c>
      <x:c r="H572" s="108" t="n">
        <x:v>2012</x:v>
      </x:c>
      <x:c r="I572" s="50" t="str">
        <x:v>EP</x:v>
      </x:c>
      <x:c r="J572" s="50" t="str">
        <x:v>B8</x:v>
      </x:c>
      <x:c r="K572" s="50" t="str">
        <x:v>EP 2830608 B8</x:v>
      </x:c>
      <x:c r="L572" s="50" t="str">
        <x:v>UCB BIOPHARMA SRL</x:v>
      </x:c>
      <x:c r="M572" s="50" t="str">
        <x:v>UCB BIOPHARMA SPRL (2018-04-25);;UCB BIOPHARMA SRL, BE (2020-01-21);;UCB BIOPHARMA SRL (2020-01-08)</x:v>
      </x:c>
      <x:c r="N572" s="50" t="str">
        <x:v>PHENYL-UREA AND PHENYL-CARBAMATE DERIVATIVES AS INHIBITORS OF PROTEIN AGGREGATION</x:v>
      </x:c>
      <x:c r="O572" s="108" t="n">
        <x:v>0</x:v>
      </x:c>
      <x:c r="P572" s="108" t="n">
        <x:v>20</x:v>
      </x:c>
      <x:c r="Q572" s="50" t="str">
        <x:v>C07D403/12;;C07D209/10;;C07D209/12;;C07D209/14;;C07D209/18;;C07D235/06;;C07D235/14;;C07D401/12;;C07D471/04;;C07D487/04;;C07D487/04;;A61P21/04;;A61P25/00;;A61P25/16;;A61P25/28;;A61P43/00;;C07D209/10;;C07D209/12;;C07D209/14;;C07D209/18;;C07D235/06;;C07D235/14;;C07D401/12;;C07D403/12;;C07D471/04;;C07D487/04;;C07D209/10;;C07D209/12;;C07D209/14;;C07D209/18;;C07D235/06;;C07D235/14;;C07D401/12;;C07D403/12;;C07D471/04</x:v>
      </x:c>
      <x:c r="R572" s="50" t="str">
        <x:v>A61K31/17;;A61K31/27;;A61K31/404;;A61P25/28;;C07D209/12;;C07D235/12;;C07D403/12;;C07D487/04</x:v>
      </x:c>
      <x:c r="S572" s="50" t="str">
        <x:v>ACTIVE</x:v>
      </x:c>
      <x:c r="T572" s="50" t="str">
        <x:v>https://lens.org/036-373-692-409-809</x:v>
      </x:c>
      <x:c r="U572" s="50" t="str">
        <x:v>176-952-503-738-965;;146-657-342-960-214;;045-818-525-494-140;;110-463-777-402-041;;121-956-619-982-620;;155-098-927-141-730;;097-933-140-474-712;;119-255-197-742-26X;;144-214-695-550-450;;186-325-892-592-874;;028-231-979-385-230;;179-784-408-815-044;;199-599-812-806-968;;133-633-321-660-96X;;089-939-884-820-080;;039-205-006-108-843;;006-606-368-533-265;;061-718-528-317-90X;;190-021-063-842-866;;036-373-692-409-809</x:v>
      </x:c>
    </x:row>
    <x:row r="573">
      <x:c r="A573" s="50" t="str">
        <x:v>UCB SA.csv</x:v>
      </x:c>
      <x:c r="B573" s="50" t="str">
        <x:v>UCB SA</x:v>
      </x:c>
      <x:c r="C573" s="50" t="str">
        <x:v>Yes</x:v>
      </x:c>
      <x:c r="D573" s="50" t="str">
        <x:v>Applicant/owner alias matched</x:v>
      </x:c>
      <x:c r="E573" s="108" t="n">
        <x:v>197</x:v>
      </x:c>
      <x:c r="F573" s="50" t="str">
        <x:v>199-239-294-097-225</x:v>
      </x:c>
      <x:c r="G573" s="113" t="n">
        <x:v>40961</x:v>
      </x:c>
      <x:c r="H573" s="108" t="n">
        <x:v>2012</x:v>
      </x:c>
      <x:c r="I573" s="50" t="str">
        <x:v>EP</x:v>
      </x:c>
      <x:c r="J573" s="50" t="str">
        <x:v>B1</x:v>
      </x:c>
      <x:c r="K573" s="50" t="str">
        <x:v>EP 2817333 B1</x:v>
      </x:c>
      <x:c r="L573" s="50" t="str">
        <x:v>UCB BIOPHARMA SRL</x:v>
      </x:c>
      <x:c r="M573" s="50" t="str">
        <x:v>UCB BIOPHARMA SPRL (2015-07-22);;UCB BIOPHARMA SRL (2020-01-08)</x:v>
      </x:c>
      <x:c r="N573" s="50" t="str">
        <x:v>ASYMMETRIC, MODIFIED IGG4 BISPECIFIC ANTIBODIES</x:v>
      </x:c>
      <x:c r="O573" s="108" t="n">
        <x:v>0</x:v>
      </x:c>
      <x:c r="P573" s="108" t="n">
        <x:v>33</x:v>
      </x:c>
      <x:c r="Q573" s="50" t="str">
        <x:v>C07K16/00;;C07K16/24;;C07K16/468;;C07K2317/31;;C07K2317/51;;C07K2317/522;;C07K2317/53;;C07K2317/55;;C07K2317/94;;A61P1/04;;A61P1/16;;A61P3/10;;A61P9/00;;A61P9/12;;A61P11/00;;A61P11/02;;A61P11/06;;A61P13/12;;A61P17/00;;A61P17/02;;A61P17/06;;A61P19/02;;A61P25/00;;A61P27/02;;A61P27/12;;A61P29/00;;A61P35/00;;A61P37/02;;A61P37/06;;A61P37/08;;C07K16/00;;C07K2317/522;;C07K2317/53;;C07K2317/55;;C07K2317/94;;C07K16/24;;C07K16/00;;C07K16/468;;C07K2317/31;;C07K2317/51;;C07K2317/522;;C07K2317/53;;C07K2317/55;;C07K2317/94;;C07K16/00;;C07K2317/522;;C07K2317/53;;C07K2317/55;;C07K2317/94;;C07K16/24;;C07K16/00;;C07K16/468;;C07K2317/31;;C07K2317/51;;C07K2317/522;;C07K2317/53;;C07K2317/55;;C07K2317/94</x:v>
      </x:c>
      <x:c r="R573" s="50" t="str">
        <x:v>C07K16/00</x:v>
      </x:c>
      <x:c r="S573" s="50" t="str">
        <x:v>ACTIVE</x:v>
      </x:c>
      <x:c r="T573" s="50" t="str">
        <x:v>https://lens.org/199-239-294-097-225</x:v>
      </x:c>
      <x:c r="U573" s="50" t="str">
        <x:v>031-860-735-426-948;;056-907-546-651-276;;199-239-294-097-225;;072-650-627-278-660;;029-099-735-989-258;;094-268-848-319-201;;039-001-062-717-761;;176-020-169-767-33X;;089-141-342-590-660;;093-735-190-777-92X;;181-404-360-982-437;;112-106-627-370-328;;111-121-643-431-898;;054-637-438-897-105;;054-112-337-899-855;;113-295-874-945-952;;079-101-142-960-592;;026-021-285-194-140;;165-170-564-686-737;;068-934-368-946-029;;096-883-080-388-564;;015-857-220-931-091;;157-817-206-617-955;;061-351-818-259-033;;145-317-346-222-57X;;169-080-954-922-092;;066-397-864-821-387;;067-161-891-706-566;;143-356-476-301-187;;088-403-476-748-030;;088-128-355-849-552;;175-443-994-118-792;;014-497-000-092-780</x:v>
      </x:c>
    </x:row>
    <x:row r="574">
      <x:c r="A574" s="50" t="str">
        <x:v>UCB SA.csv</x:v>
      </x:c>
      <x:c r="B574" s="50" t="str">
        <x:v>UCB SA</x:v>
      </x:c>
      <x:c r="C574" s="50" t="str">
        <x:v>Yes</x:v>
      </x:c>
      <x:c r="D574" s="50" t="str">
        <x:v>Applicant/owner alias matched</x:v>
      </x:c>
      <x:c r="E574" s="108" t="n">
        <x:v>198</x:v>
      </x:c>
      <x:c r="F574" s="50" t="str">
        <x:v>082-952-264-277-736</x:v>
      </x:c>
      <x:c r="G574" s="113" t="n">
        <x:v>42115</x:v>
      </x:c>
      <x:c r="H574" s="108" t="n">
        <x:v>2015</x:v>
      </x:c>
      <x:c r="I574" s="50" t="str">
        <x:v>US</x:v>
      </x:c>
      <x:c r="J574" s="50" t="str">
        <x:v>B2</x:v>
      </x:c>
      <x:c r="K574" s="50" t="str">
        <x:v>US 10493074 B2</x:v>
      </x:c>
      <x:c r="L574" s="50" t="str">
        <x:v>UCB BIOPHARMA SPRL</x:v>
      </x:c>
      <x:c r="M574" s="50" t="str">
        <x:v>UCB BIOPHARMA SPRL (2017-12-20)</x:v>
      </x:c>
      <x:c r="N574" s="50" t="str">
        <x:v>Specific trifluoroethyl quinoline analogue for use in the treatment of Sjögren's syndrome</x:v>
      </x:c>
      <x:c r="O574" s="108" t="n">
        <x:v>1</x:v>
      </x:c>
      <x:c r="P574" s="108" t="n">
        <x:v>38</x:v>
      </x:c>
      <x:c r="Q574" s="50" t="str">
        <x:v>A61K31/4709;;A61K9/0014;;A61K9/0031;;A61K9/0048;;A61K9/006;;A61K9/0073;;A61K31/519;;A61K2300/00;;A61K31/519;;A61K31/4709;;A61P37/00;;A61P37/02;;A61K31/519;;A61P37/00;;A61K31/519;;A61K31/4725;;A61K31/519;;A61K9/0014;;A61K9/0031;;A61K9/0048;;A61K9/006;;A61K9/0073;;A61K31/4709;;A61K2300/00</x:v>
      </x:c>
      <x:c r="R574" s="50" t="str">
        <x:v>A61K31/519;;A61K9/00;;A61K31/4709</x:v>
      </x:c>
      <x:c r="S574" s="50" t="str">
        <x:v>ACTIVE</x:v>
      </x:c>
      <x:c r="T574" s="50" t="str">
        <x:v>https://lens.org/082-952-264-277-736</x:v>
      </x:c>
      <x:c r="U574" s="50" t="str">
        <x:v>121-982-730-283-341;;026-530-557-608-913;;113-423-494-899-564;;165-856-972-262-163;;044-918-915-604-650;;094-151-184-485-100;;049-878-503-947-102;;140-900-864-424-24X;;104-961-890-972-34X;;140-586-466-868-010;;124-663-149-252-673;;122-394-341-343-270;;072-255-452-498-177;;166-141-620-486-988;;130-189-592-778-137;;129-040-049-427-430;;034-259-595-550-980;;155-937-886-342-628;;111-548-142-955-223;;094-159-001-975-585;;177-038-300-625-866;;054-183-888-453-954;;173-092-933-861-625;;136-196-853-770-277;;138-343-542-070-089;;196-551-476-409-215;;088-920-240-726-906;;025-481-599-136-884;;176-820-625-388-890;;046-609-502-387-639;;018-287-241-021-625;;063-134-153-777-099;;082-952-264-277-736;;167-912-071-910-668;;101-651-060-316-13X;;189-201-430-823-011;;003-138-562-389-726;;187-961-397-056-082</x:v>
      </x:c>
    </x:row>
    <x:row r="575">
      <x:c r="A575" s="50" t="str">
        <x:v>UCB SA.csv</x:v>
      </x:c>
      <x:c r="B575" s="50" t="str">
        <x:v>UCB SA</x:v>
      </x:c>
      <x:c r="C575" s="50" t="str">
        <x:v>Yes</x:v>
      </x:c>
      <x:c r="D575" s="50" t="str">
        <x:v>Applicant/owner alias matched</x:v>
      </x:c>
      <x:c r="E575" s="108" t="n">
        <x:v>199</x:v>
      </x:c>
      <x:c r="F575" s="50" t="str">
        <x:v>185-490-557-168-366</x:v>
      </x:c>
      <x:c r="G575" s="113" t="n">
        <x:v>41120</x:v>
      </x:c>
      <x:c r="H575" s="108" t="n">
        <x:v>2012</x:v>
      </x:c>
      <x:c r="I575" s="50" t="str">
        <x:v>EP</x:v>
      </x:c>
      <x:c r="J575" s="50" t="str">
        <x:v>B1</x:v>
      </x:c>
      <x:c r="K575" s="50" t="str">
        <x:v>EP 2879735 B1</x:v>
      </x:c>
      <x:c r="L575" s="50" t="str">
        <x:v>UCB BIOPHARMA SPRL</x:v>
      </x:c>
      <x:c r="M575" s="50" t="str">
        <x:v>UCB BIOPHARMA SRL (2020-01-08)</x:v>
      </x:c>
      <x:c r="N575" s="50" t="str">
        <x:v>AUTO-INJECTOR</x:v>
      </x:c>
      <x:c r="O575" s="108" t="n">
        <x:v>1</x:v>
      </x:c>
      <x:c r="P575" s="108" t="n">
        <x:v>5</x:v>
      </x:c>
      <x:c r="Q575" s="50" t="str">
        <x:v>A61M5/002;;A61M5/20;;A61M5/3134;;A61M5/31505;;A61M5/31515;;A61M5/3202;;A61M5/3204;;A61M5/326;;A61M2005/2013;;A61M2005/206;;A61M2005/2477;;A61M2205/50;;A61M2205/502;;A61M2205/505;;A61M2205/583;;A61M2205/586;;A61M2205/8206;;A61M5/5086;;A61M5/002;;A61M5/20;;A61M5/3134;;A61M5/31505;;A61M5/31515;;A61M5/3202;;A61M5/3204;;A61M5/3213;;A61M5/326;;A61M2005/2013;;A61M2005/206;;A61M2005/2477;;A61M2005/3139;;A61M2205/50;;A61M2205/502;;A61M2205/505;;A61M2205/583;;A61M2205/586;;A61M2205/8206</x:v>
      </x:c>
      <x:c r="R575" s="50" t="str">
        <x:v>A61M5/32;;A61M5/00;;A61M5/20;;A61M5/24;;A61M5/31;;A61M5/315;;A61M5/50</x:v>
      </x:c>
      <x:c r="S575" s="50" t="str">
        <x:v>ACTIVE</x:v>
      </x:c>
      <x:c r="T575" s="50" t="str">
        <x:v>https://lens.org/185-490-557-168-366</x:v>
      </x:c>
      <x:c r="U575" s="50" t="str">
        <x:v>118-554-440-925-116;;006-076-143-861-246;;131-001-441-588-407;;185-490-557-168-366;;101-242-526-997-655</x:v>
      </x:c>
    </x:row>
    <x:row r="576">
      <x:c r="A576" s="50" t="str">
        <x:v>UCB SA.csv</x:v>
      </x:c>
      <x:c r="B576" s="50" t="str">
        <x:v>UCB SA</x:v>
      </x:c>
      <x:c r="C576" s="50" t="str">
        <x:v>Yes</x:v>
      </x:c>
      <x:c r="D576" s="50" t="str">
        <x:v>Applicant/owner alias matched</x:v>
      </x:c>
      <x:c r="E576" s="108" t="n">
        <x:v>200</x:v>
      </x:c>
      <x:c r="F576" s="50" t="str">
        <x:v>021-691-559-888-686</x:v>
      </x:c>
      <x:c r="G576" s="113" t="n">
        <x:v>41666</x:v>
      </x:c>
      <x:c r="H576" s="108" t="n">
        <x:v>2014</x:v>
      </x:c>
      <x:c r="I576" s="50" t="str">
        <x:v>EP</x:v>
      </x:c>
      <x:c r="J576" s="50" t="str">
        <x:v>B1</x:v>
      </x:c>
      <x:c r="K576" s="50" t="str">
        <x:v>EP 3099351 B1</x:v>
      </x:c>
      <x:c r="L576" s="50" t="str">
        <x:v>UCB BIOPHARMA SPRL</x:v>
      </x:c>
      <x:c r="M576" s="50" t="str">
        <x:v>UCB BIOPHARMA SRL (2020-01-08)</x:v>
      </x:c>
      <x:c r="N576" s="50" t="str">
        <x:v>AUTO-INJECTOR</x:v>
      </x:c>
      <x:c r="O576" s="108" t="n">
        <x:v>2</x:v>
      </x:c>
      <x:c r="P576" s="108" t="n">
        <x:v>6</x:v>
      </x:c>
      <x:c r="Q576" s="50" t="str">
        <x:v>A61M5/20;;A61M5/3204;;A61M2005/206;;A61M2005/2418;;A61M5/204;;A61M5/20;;A61M5/2033;;A61M5/3202;;A61M5/3204;;A61M5/3243;;A61M2005/206;;A61M2005/2418;;A61M2005/3208</x:v>
      </x:c>
      <x:c r="R576" s="50" t="str">
        <x:v>A61M5/20;;A61M5/24;;A61M5/32</x:v>
      </x:c>
      <x:c r="S576" s="50" t="str">
        <x:v>ACTIVE</x:v>
      </x:c>
      <x:c r="T576" s="50" t="str">
        <x:v>https://lens.org/021-691-559-888-686</x:v>
      </x:c>
      <x:c r="U576" s="50" t="str">
        <x:v>091-621-760-277-225;;186-717-577-249-462;;122-941-076-210-214;;021-691-559-888-686;;096-893-413-471-518;;170-160-421-621-751</x:v>
      </x:c>
    </x:row>
    <x:row r="577">
      <x:c r="A577" s="50" t="str">
        <x:v>UCB SA.csv</x:v>
      </x:c>
      <x:c r="B577" s="50" t="str">
        <x:v>UCB SA</x:v>
      </x:c>
      <x:c r="C577" s="50" t="str">
        <x:v>Yes</x:v>
      </x:c>
      <x:c r="D577" s="50" t="str">
        <x:v>Applicant/owner alias matched</x:v>
      </x:c>
      <x:c r="E577" s="108" t="n">
        <x:v>201</x:v>
      </x:c>
      <x:c r="F577" s="50" t="str">
        <x:v>113-183-446-953-722</x:v>
      </x:c>
      <x:c r="G577" s="113" t="n">
        <x:v>41617</x:v>
      </x:c>
      <x:c r="H577" s="108" t="n">
        <x:v>2013</x:v>
      </x:c>
      <x:c r="I577" s="50" t="str">
        <x:v>EP</x:v>
      </x:c>
      <x:c r="J577" s="50" t="str">
        <x:v>B1</x:v>
      </x:c>
      <x:c r="K577" s="50" t="str">
        <x:v>EP 3080114 B1</x:v>
      </x:c>
      <x:c r="L577" s="50" t="str">
        <x:v>UCB BIOPHARMA SPRL</x:v>
      </x:c>
      <x:c r="M577" s="50" t="str">
        <x:v>UCB BIOPHARMA SRL (2020-01-08)</x:v>
      </x:c>
      <x:c r="N577" s="50" t="str">
        <x:v>FUSED TRICYCLIC IMIDAZOLE DERIVATIVES AS MODULATORS OF TNF ACTIVITY</x:v>
      </x:c>
      <x:c r="O577" s="108" t="n">
        <x:v>0</x:v>
      </x:c>
      <x:c r="P577" s="108" t="n">
        <x:v>17</x:v>
      </x:c>
      <x:c r="Q577" s="50" t="str">
        <x:v>C07D491/147;;A61P1/06;;A61P3/00;;A61P9/00;;A61P9/10;;A61P17/06;;A61P19/02;;A61P25/00;;A61P25/04;;A61P27/02;;A61P29/00;;A61P35/00;;A61P37/06;;A61P43/00;;C07D471/04;;C07D471/14;;C07D491/14;;A61K31/437;;A61K31/506;;A61P1/06;;A61P17/06;;A61P19/02;;C07D471/04;;C07D471/14;;C07D491/147;;C07D491/147;;C07D471/04;;C07D471/14;;C07D491/14</x:v>
      </x:c>
      <x:c r="R577" s="50" t="str">
        <x:v>C07D471/04;;A61K31/437;;A61K31/4375;;C07D471/14;;C07D491/14</x:v>
      </x:c>
      <x:c r="S577" s="50" t="str">
        <x:v>ACTIVE</x:v>
      </x:c>
      <x:c r="T577" s="50" t="str">
        <x:v>https://lens.org/113-183-446-953-722</x:v>
      </x:c>
      <x:c r="U577" s="50" t="str">
        <x:v>096-400-258-703-084;;129-710-640-940-952;;113-183-446-953-722;;110-323-958-496-257;;148-354-936-654-593;;135-271-099-401-314;;042-572-456-230-689;;136-449-191-952-33X;;150-915-954-997-118;;121-548-899-474-854;;167-556-989-032-012;;033-921-127-359-920;;199-709-062-980-338;;140-526-708-208-388;;158-326-523-593-520;;050-825-185-671-281;;001-772-519-705-450</x:v>
      </x:c>
    </x:row>
    <x:row r="578">
      <x:c r="A578" s="50" t="str">
        <x:v>UCB SA.csv</x:v>
      </x:c>
      <x:c r="B578" s="50" t="str">
        <x:v>UCB SA</x:v>
      </x:c>
      <x:c r="C578" s="50" t="str">
        <x:v>Yes</x:v>
      </x:c>
      <x:c r="D578" s="50" t="str">
        <x:v>Applicant/owner alias matched</x:v>
      </x:c>
      <x:c r="E578" s="108" t="n">
        <x:v>202</x:v>
      </x:c>
      <x:c r="F578" s="50" t="str">
        <x:v>126-059-032-176-138</x:v>
      </x:c>
      <x:c r="G578" s="113" t="n">
        <x:v>41816</x:v>
      </x:c>
      <x:c r="H578" s="108" t="n">
        <x:v>2014</x:v>
      </x:c>
      <x:c r="I578" s="50" t="str">
        <x:v>EP</x:v>
      </x:c>
      <x:c r="J578" s="50" t="str">
        <x:v>B1</x:v>
      </x:c>
      <x:c r="K578" s="50" t="str">
        <x:v>EP 3161008 B1</x:v>
      </x:c>
      <x:c r="L578" s="50" t="str">
        <x:v>UCB BIOPHARMA SPRL</x:v>
      </x:c>
      <x:c r="M578" s="50" t="str">
        <x:v>UCB BIOPHARMA SPRL (2017-09-13);;UCB BIOPHARMA SRL (2020-01-08)</x:v>
      </x:c>
      <x:c r="N578" s="50" t="str">
        <x:v>MULTI-SPECIFIC ANTIBODY CONSTRUCTS</x:v>
      </x:c>
      <x:c r="O578" s="108" t="n">
        <x:v>0</x:v>
      </x:c>
      <x:c r="P578" s="108" t="n">
        <x:v>13</x:v>
      </x:c>
      <x:c r="Q578" s="50" t="str">
        <x:v>C07K16/468;;C07K2317/622;;C07K2317/624;;C07K2317/64;;C07K2317/94;;C07K2319/00;;C07K16/468;;C07K2317/31;;C07K2317/622;;C07K2317/624;;C07K2317/64;;C07K2317/94;;C07K2319/00;;C07K16/46;;C07K16/468;;C07K16/468;;C07K2317/31;;C07K2317/622;;C07K2317/624;;C07K2317/64;;C07K2317/94;;C07K2319/00</x:v>
      </x:c>
      <x:c r="R578" s="50" t="str">
        <x:v>C07K16/46</x:v>
      </x:c>
      <x:c r="S578" s="50" t="str">
        <x:v>ACTIVE</x:v>
      </x:c>
      <x:c r="T578" s="50" t="str">
        <x:v>https://lens.org/126-059-032-176-138</x:v>
      </x:c>
      <x:c r="U578" s="50" t="str">
        <x:v>098-008-437-342-604;;017-264-266-976-673;;120-960-399-715-111;;192-932-853-562-260;;147-934-282-613-892;;035-424-677-019-926;;074-266-582-280-623;;181-690-576-351-925;;049-933-634-981-414;;040-401-099-252-871;;198-910-427-470-655;;126-059-032-176-138;;141-582-723-260-419</x:v>
      </x:c>
    </x:row>
    <x:row r="579">
      <x:c r="A579" s="50" t="str">
        <x:v>UCB SA.csv</x:v>
      </x:c>
      <x:c r="B579" s="50" t="str">
        <x:v>UCB SA</x:v>
      </x:c>
      <x:c r="C579" s="50" t="str">
        <x:v>Yes</x:v>
      </x:c>
      <x:c r="D579" s="50" t="str">
        <x:v>Applicant/owner alias matched</x:v>
      </x:c>
      <x:c r="E579" s="108" t="n">
        <x:v>203</x:v>
      </x:c>
      <x:c r="F579" s="50" t="str">
        <x:v>017-792-872-070-977</x:v>
      </x:c>
      <x:c r="G579" s="113" t="n">
        <x:v>41617</x:v>
      </x:c>
      <x:c r="H579" s="108" t="n">
        <x:v>2013</x:v>
      </x:c>
      <x:c r="I579" s="50" t="str">
        <x:v>EP</x:v>
      </x:c>
      <x:c r="J579" s="50" t="str">
        <x:v>B1</x:v>
      </x:c>
      <x:c r="K579" s="50" t="str">
        <x:v>EP 3080113 B1</x:v>
      </x:c>
      <x:c r="L579" s="50" t="str">
        <x:v>UCB BIOPHARMA SPRL</x:v>
      </x:c>
      <x:c r="M579" s="50" t="str">
        <x:v>UCB BIOPHARMA SRL (2020-01-08)</x:v>
      </x:c>
      <x:c r="N579" s="50" t="str">
        <x:v>FUSED TRICYCLIC IMIDAZOLE DERIVATIVES AS MODULATORS OF TNF ACTIVITY</x:v>
      </x:c>
      <x:c r="O579" s="108" t="n">
        <x:v>0</x:v>
      </x:c>
      <x:c r="P579" s="108" t="n">
        <x:v>17</x:v>
      </x:c>
      <x:c r="Q579" s="50" t="str">
        <x:v>C07D471/04;;A61K31/437;;A61P1/00;;A61P3/00;;A61P9/00;;A61P19/02;;A61P25/00;;A61P25/04;;A61P27/02;;A61P29/00;;A61P35/00;;A61P37/06;;C07D519/00;;C07D471/04;;A61K31/437;;A61P1/00;;A61P19/02;;C07D519/00;;C07D471/04;;A61K31/437;;C07D519/00</x:v>
      </x:c>
      <x:c r="R579" s="50" t="str">
        <x:v>C07D471/04;;A61K31/437;;C07D519/00</x:v>
      </x:c>
      <x:c r="S579" s="50" t="str">
        <x:v>ACTIVE</x:v>
      </x:c>
      <x:c r="T579" s="50" t="str">
        <x:v>https://lens.org/017-792-872-070-977</x:v>
      </x:c>
      <x:c r="U579" s="50" t="str">
        <x:v>102-689-774-849-982;;164-179-577-668-276;;123-422-028-640-094;;075-673-872-527-561;;055-272-488-073-769;;161-921-835-528-802;;017-792-872-070-977;;171-323-861-787-317;;102-359-239-708-051;;103-471-005-865-923;;190-811-229-921-422;;143-822-249-108-606;;132-003-366-982-345;;196-008-356-551-124;;089-817-809-047-969;;106-754-731-390-976;;169-717-894-326-509</x:v>
      </x:c>
    </x:row>
    <x:row r="580">
      <x:c r="A580" s="50" t="str">
        <x:v>UCB SA.csv</x:v>
      </x:c>
      <x:c r="B580" s="50" t="str">
        <x:v>UCB SA</x:v>
      </x:c>
      <x:c r="C580" s="50" t="str">
        <x:v>Yes</x:v>
      </x:c>
      <x:c r="D580" s="50" t="str">
        <x:v>Applicant/owner alias matched</x:v>
      </x:c>
      <x:c r="E580" s="108" t="n">
        <x:v>204</x:v>
      </x:c>
      <x:c r="F580" s="50" t="str">
        <x:v>111-631-518-106-930</x:v>
      </x:c>
      <x:c r="G580" s="113" t="n">
        <x:v>41120</x:v>
      </x:c>
      <x:c r="H580" s="108" t="n">
        <x:v>2012</x:v>
      </x:c>
      <x:c r="I580" s="50" t="str">
        <x:v>EP</x:v>
      </x:c>
      <x:c r="J580" s="50" t="str">
        <x:v>B1</x:v>
      </x:c>
      <x:c r="K580" s="50" t="str">
        <x:v>EP 2879738 B1</x:v>
      </x:c>
      <x:c r="L580" s="50" t="str">
        <x:v>UCB BIOPHARMA SPRL</x:v>
      </x:c>
      <x:c r="M580" s="50" t="str">
        <x:v>UCB BIOPHARMA SPRL (2015-07-22);;UCB BIOPHARMA SRL (2020-01-08)</x:v>
      </x:c>
      <x:c r="N580" s="50" t="str">
        <x:v>AUTO-INJECTOR</x:v>
      </x:c>
      <x:c r="O580" s="108" t="n">
        <x:v>0</x:v>
      </x:c>
      <x:c r="P580" s="108" t="n">
        <x:v>5</x:v>
      </x:c>
      <x:c r="Q580" s="50" t="str">
        <x:v>A61M5/31513;;A61M5/20;;A61M2005/2006;;A61M2005/2437;;A61M5/31513;;A61M5/20;;A61M5/24;;A61M2005/2006;;A61M2005/2437</x:v>
      </x:c>
      <x:c r="R580" s="50" t="str">
        <x:v>A61M5/20;;A61M5/24;;A61M5/315</x:v>
      </x:c>
      <x:c r="S580" s="50" t="str">
        <x:v>ACTIVE</x:v>
      </x:c>
      <x:c r="T580" s="50" t="str">
        <x:v>https://lens.org/111-631-518-106-930</x:v>
      </x:c>
      <x:c r="U580" s="50" t="str">
        <x:v>132-312-369-390-598;;196-196-523-774-490;;111-631-518-106-930;;100-541-862-891-108;;157-778-106-269-595</x:v>
      </x:c>
    </x:row>
    <x:row r="581">
      <x:c r="A581" s="50" t="str">
        <x:v>UCB SA.csv</x:v>
      </x:c>
      <x:c r="B581" s="50" t="str">
        <x:v>UCB SA</x:v>
      </x:c>
      <x:c r="C581" s="50" t="str">
        <x:v>Yes</x:v>
      </x:c>
      <x:c r="D581" s="50" t="str">
        <x:v>Applicant/owner alias matched</x:v>
      </x:c>
      <x:c r="E581" s="108" t="n">
        <x:v>205</x:v>
      </x:c>
      <x:c r="F581" s="50" t="str">
        <x:v>171-608-220-715-056</x:v>
      </x:c>
      <x:c r="G581" s="113" t="n">
        <x:v>40550</x:v>
      </x:c>
      <x:c r="H581" s="108" t="n">
        <x:v>2011</x:v>
      </x:c>
      <x:c r="I581" s="50" t="str">
        <x:v>EP</x:v>
      </x:c>
      <x:c r="J581" s="50" t="str">
        <x:v>A1</x:v>
      </x:c>
      <x:c r="K581" s="50" t="str">
        <x:v>EP 3534159 A1</x:v>
      </x:c>
      <x:c r="L581" s="50" t="str">
        <x:v>UCB BIOPHARMA SPRL</x:v>
      </x:c>
      <x:c r="M581" s="50" t="str">
        <x:v>UCB BIOPHARMA SRL (2020-01-08)</x:v>
      </x:c>
      <x:c r="N581" s="50" t="str">
        <x:v>LIPOCALIN 2 AS A BIOMARKER FOR IL-17 INHIBITOR THERAPY EFFICACY</x:v>
      </x:c>
      <x:c r="O581" s="108" t="n">
        <x:v>0</x:v>
      </x:c>
      <x:c r="P581" s="108" t="n">
        <x:v>7</x:v>
      </x:c>
      <x:c r="Q581" s="50" t="str">
        <x:v>G01N33/6869;;G01N33/564;;G01N33/6893;;G01N2333/54;;G01N2800/52</x:v>
      </x:c>
      <x:c r="R581" s="50" t="str">
        <x:v>G01N33/564;;G01N33/68</x:v>
      </x:c>
      <x:c r="S581" s="50" t="str">
        <x:v>DISCONTINUED</x:v>
      </x:c>
      <x:c r="T581" s="50" t="str">
        <x:v>https://lens.org/171-608-220-715-056</x:v>
      </x:c>
      <x:c r="U581" s="50" t="str">
        <x:v>137-085-775-322-077;;171-608-220-715-056;;092-118-690-883-905;;194-110-382-676-607;;008-397-935-723-511;;008-328-971-975-944;;054-444-698-059-190</x:v>
      </x:c>
    </x:row>
    <x:row r="582">
      <x:c r="A582" s="50" t="str">
        <x:v>UCB SA.csv</x:v>
      </x:c>
      <x:c r="B582" s="50" t="str">
        <x:v>UCB SA</x:v>
      </x:c>
      <x:c r="C582" s="50" t="str">
        <x:v>Yes</x:v>
      </x:c>
      <x:c r="D582" s="50" t="str">
        <x:v>Applicant/owner alias matched</x:v>
      </x:c>
      <x:c r="E582" s="108" t="n">
        <x:v>206</x:v>
      </x:c>
      <x:c r="F582" s="50" t="str">
        <x:v>085-214-804-265-555</x:v>
      </x:c>
      <x:c r="G582" s="113" t="n">
        <x:v>42674</x:v>
      </x:c>
      <x:c r="H582" s="108" t="n">
        <x:v>2016</x:v>
      </x:c>
      <x:c r="I582" s="50" t="str">
        <x:v>EP</x:v>
      </x:c>
      <x:c r="J582" s="50" t="str">
        <x:v>A1</x:v>
      </x:c>
      <x:c r="K582" s="50" t="str">
        <x:v>EP 3532500 A1</x:v>
      </x:c>
      <x:c r="L582" s="50" t="str">
        <x:v>VECTURA LTD;;UCB BIOPHARMA SPRL</x:v>
      </x:c>
      <x:c r="M582" s="50" t="str">
        <x:v>VECTURA LIMITED (2020-01-08);;UCB BIOPHARMA SRL (2020-01-08)</x:v>
      </x:c>
      <x:c r="N582" s="50" t="str">
        <x:v>INHALABLE POWDER COMPOSITION COMPRISING IL-13 ANTIBODY</x:v>
      </x:c>
      <x:c r="O582" s="108" t="n">
        <x:v>0</x:v>
      </x:c>
      <x:c r="P582" s="108" t="n">
        <x:v>8</x:v>
      </x:c>
      <x:c r="Q582" s="50" t="str">
        <x:v>A61K9/0075;;A61K9/1617;;A61K9/1623;;A61K2039/505;;A61K2039/544;;A61K2039/545;;A61P11/06;;C07K16/244;;C07K2317/24;;C07K2317/76;;C07K2317/90;;A61K9/0075;;A61K9/1617;;A61K9/1623;;A61K2039/505;;A61K2039/544;;A61K2039/545;;A61P11/06;;C07K16/244;;C07K2317/24;;C07K2317/76;;C07K2317/90</x:v>
      </x:c>
      <x:c r="R582" s="50" t="str">
        <x:v>C07K16/24;;A61K9/16;;A61K39/395</x:v>
      </x:c>
      <x:c r="S582" s="50" t="str">
        <x:v>DISCONTINUED</x:v>
      </x:c>
      <x:c r="T582" s="50" t="str">
        <x:v>https://lens.org/085-214-804-265-555</x:v>
      </x:c>
      <x:c r="U582" s="50" t="str">
        <x:v>073-302-449-552-422;;083-989-549-881-000;;095-742-744-008-590;;066-380-650-307-146;;085-214-804-265-555;;180-065-635-889-208;;152-652-476-074-036;;163-845-484-828-694</x:v>
      </x:c>
    </x:row>
    <x:row r="583">
      <x:c r="A583" s="50" t="str">
        <x:v>UCB SA.csv</x:v>
      </x:c>
      <x:c r="B583" s="50" t="str">
        <x:v>UCB SA</x:v>
      </x:c>
      <x:c r="C583" s="50" t="str">
        <x:v>Yes</x:v>
      </x:c>
      <x:c r="D583" s="50" t="str">
        <x:v>Applicant/owner alias matched</x:v>
      </x:c>
      <x:c r="E583" s="108" t="n">
        <x:v>207</x:v>
      </x:c>
      <x:c r="F583" s="50" t="str">
        <x:v>168-319-225-684-181</x:v>
      </x:c>
      <x:c r="G583" s="113" t="n">
        <x:v>41617</x:v>
      </x:c>
      <x:c r="H583" s="108" t="n">
        <x:v>2013</x:v>
      </x:c>
      <x:c r="I583" s="50" t="str">
        <x:v>EP</x:v>
      </x:c>
      <x:c r="J583" s="50" t="str">
        <x:v>B1</x:v>
      </x:c>
      <x:c r="K583" s="50" t="str">
        <x:v>EP 3080121 B1</x:v>
      </x:c>
      <x:c r="L583" s="50" t="str">
        <x:v>UCB BIOPHARMA SPRL</x:v>
      </x:c>
      <x:c r="M583" s="50" t="str">
        <x:v>UCB BIOPHARMA SRL (2020-01-08)</x:v>
      </x:c>
      <x:c r="N583" s="50" t="str">
        <x:v>FUSED TRICYCLIC BENZIMIDAZOLES DERIVATIVES AS MODULATORS OF TNF ACTIVITY</x:v>
      </x:c>
      <x:c r="O583" s="108" t="n">
        <x:v>0</x:v>
      </x:c>
      <x:c r="P583" s="108" t="n">
        <x:v>15</x:v>
      </x:c>
      <x:c r="Q583" s="50" t="str">
        <x:v>C07D487/04;;A61K31/4188;;A61P3/00;;A61P9/00;;A61P25/00;;A61P25/04;;A61P27/02;;A61P29/00;;A61P35/00;;A61P37/02;;A61P43/00;;C07D471/04;;C07D498/04;;C07D513/04;;C07D519/00;;C07D471/04;;A61K31/4184;;A61K31/4188;;A61K31/437;;A61K31/5365;;A61P3/00;;A61P9/00;;A61P25/00;;A61P27/02;;A61P29/00;;A61P35/00;;C07D487/04;;C07D498/04;;C07D513/04;;C07D519/00;;C07D487/04;;A61K31/4188;;C07D471/04;;C07D498/04;;C07D513/04;;C07D519/00</x:v>
      </x:c>
      <x:c r="R583" s="50" t="str">
        <x:v>C07D471/04;;A61K31/437;;A61P29/00;;C07D487/04;;C07D498/04;;C07D519/00</x:v>
      </x:c>
      <x:c r="S583" s="50" t="str">
        <x:v>ACTIVE</x:v>
      </x:c>
      <x:c r="T583" s="50" t="str">
        <x:v>https://lens.org/168-319-225-684-181</x:v>
      </x:c>
      <x:c r="U583" s="50" t="str">
        <x:v>004-702-756-634-962;;006-156-136-498-178;;090-222-293-980-530;;006-655-503-200-879;;190-744-451-175-419;;042-124-640-713-817;;100-358-490-291-287;;147-303-560-172-353;;091-681-884-497-953;;039-760-535-859-776;;144-804-748-083-594;;168-319-225-684-181;;080-785-924-406-348;;079-448-505-647-558;;130-336-079-673-091</x:v>
      </x:c>
    </x:row>
    <x:row r="584">
      <x:c r="A584" s="50" t="str">
        <x:v>UCB SA.csv</x:v>
      </x:c>
      <x:c r="B584" s="50" t="str">
        <x:v>UCB SA</x:v>
      </x:c>
      <x:c r="C584" s="50" t="str">
        <x:v>Yes</x:v>
      </x:c>
      <x:c r="D584" s="50" t="str">
        <x:v>Applicant/owner alias matched</x:v>
      </x:c>
      <x:c r="E584" s="108" t="n">
        <x:v>208</x:v>
      </x:c>
      <x:c r="F584" s="50" t="str">
        <x:v>112-096-031-701-548</x:v>
      </x:c>
      <x:c r="G584" s="113" t="n">
        <x:v>41617</x:v>
      </x:c>
      <x:c r="H584" s="108" t="n">
        <x:v>2013</x:v>
      </x:c>
      <x:c r="I584" s="50" t="str">
        <x:v>EP</x:v>
      </x:c>
      <x:c r="J584" s="50" t="str">
        <x:v>B1</x:v>
      </x:c>
      <x:c r="K584" s="50" t="str">
        <x:v>EP 3080126 B1</x:v>
      </x:c>
      <x:c r="L584" s="50" t="str">
        <x:v>UCB BIOPHARMA SPRL</x:v>
      </x:c>
      <x:c r="M584" s="50" t="str">
        <x:v>UCB BIOPHARMA SRL (2020-01-08)</x:v>
      </x:c>
      <x:c r="N584" s="50" t="str">
        <x:v>PURINE DERIVATIVES AS MODULATORS OF TNF ACTIVITY</x:v>
      </x:c>
      <x:c r="O584" s="108" t="n">
        <x:v>0</x:v>
      </x:c>
      <x:c r="P584" s="108" t="n">
        <x:v>16</x:v>
      </x:c>
      <x:c r="Q584" s="50" t="str">
        <x:v>C07D473/00;;A61K31/5377;;A61P1/04;;A61P1/06;;A61P1/16;;A61P3/00;;A61P3/06;;A61P3/10;;A61P5/00;;A61P5/14;;A61P7/02;;A61P7/04;;A61P7/06;;A61P9/00;;A61P9/10;;A61P9/12;;A61P11/00;;A61P11/02;;A61P11/06;;A61P13/02;;A61P13/12;;A61P15/08;;A61P17/02;;A61P17/06;;A61P19/02;;A61P19/10;;A61P21/00;;A61P21/04;;A61P25/00;;A61P25/08;;A61P25/14;;A61P25/16;;A61P25/28;;A61P27/02;;A61P29/00;;A61P31/04;;A61P35/00;;A61P35/02;;A61P37/06;;A61P37/08;;A61P43/00;;C07D473/32;;C07D473/32;;A61K31/5377;;A61P1/04;;A61P19/02;;C07D473/00;;A61K31/5377;;C07D473/32</x:v>
      </x:c>
      <x:c r="R584" s="50" t="str">
        <x:v>C07D473/32;;A61K31/52;;A61P29/00</x:v>
      </x:c>
      <x:c r="S584" s="50" t="str">
        <x:v>ACTIVE</x:v>
      </x:c>
      <x:c r="T584" s="50" t="str">
        <x:v>https://lens.org/112-096-031-701-548</x:v>
      </x:c>
      <x:c r="U584" s="50" t="str">
        <x:v>112-096-031-701-548;;046-695-139-496-665;;130-047-129-678-632;;189-660-718-141-039;;078-071-689-126-20X;;152-418-976-649-128;;068-944-641-574-641;;090-413-875-148-834;;161-489-619-660-956;;005-024-618-610-07X;;177-314-177-954-039;;038-543-851-735-145;;136-779-835-224-808;;023-423-184-310-969;;191-674-649-334-337;;056-772-446-763-785</x:v>
      </x:c>
    </x:row>
    <x:row r="585">
      <x:c r="A585" s="50" t="str">
        <x:v>UCB SA.csv</x:v>
      </x:c>
      <x:c r="B585" s="50" t="str">
        <x:v>UCB SA</x:v>
      </x:c>
      <x:c r="C585" s="50" t="str">
        <x:v>Yes</x:v>
      </x:c>
      <x:c r="D585" s="50" t="str">
        <x:v>Applicant/owner alias matched</x:v>
      </x:c>
      <x:c r="E585" s="108" t="n">
        <x:v>209</x:v>
      </x:c>
      <x:c r="F585" s="50" t="str">
        <x:v>049-206-625-112-267</x:v>
      </x:c>
      <x:c r="G585" s="113" t="n">
        <x:v>41617</x:v>
      </x:c>
      <x:c r="H585" s="108" t="n">
        <x:v>2013</x:v>
      </x:c>
      <x:c r="I585" s="50" t="str">
        <x:v>EP</x:v>
      </x:c>
      <x:c r="J585" s="50" t="str">
        <x:v>B1</x:v>
      </x:c>
      <x:c r="K585" s="50" t="str">
        <x:v>EP 3080091 B1</x:v>
      </x:c>
      <x:c r="L585" s="50" t="str">
        <x:v>UCB BIOPHARMA SPRL</x:v>
      </x:c>
      <x:c r="M585" s="50" t="str">
        <x:v>UCB BIOPHARMA SRL (2020-01-08)</x:v>
      </x:c>
      <x:c r="N585" s="50" t="str">
        <x:v>TETRAHYDROBENZIMIDAZOLE DERIVATIVES AS MODULATORS OF TNF ACTIVITY</x:v>
      </x:c>
      <x:c r="O585" s="108" t="n">
        <x:v>0</x:v>
      </x:c>
      <x:c r="P585" s="108" t="n">
        <x:v>16</x:v>
      </x:c>
      <x:c r="Q585" s="50" t="str">
        <x:v>C07D401/10;;A61K31/4439;;A61P3/00;;A61P9/00;;A61P19/00;;A61P25/00;;A61P25/28;;A61P27/00;;A61P27/02;;A61P29/00;;A61P35/00;;A61P37/00;;A61P37/06;;C07D235/12;;C07D235/12;;A61K31/4184;;A61P3/00;;A61P9/00;;A61P25/28;;A61P27/00;;A61P29/00;;A61P35/00;;A61P37/00;;C07D401/10;;A61K31/4439;;C07D235/12</x:v>
      </x:c>
      <x:c r="R585" s="50" t="str">
        <x:v>C07D235/12;;A61K31/4184;;A61P29/00</x:v>
      </x:c>
      <x:c r="S585" s="50" t="str">
        <x:v>ACTIVE</x:v>
      </x:c>
      <x:c r="T585" s="50" t="str">
        <x:v>https://lens.org/049-206-625-112-267</x:v>
      </x:c>
      <x:c r="U585" s="50" t="str">
        <x:v>076-659-343-754-22X;;193-566-710-313-709;;178-411-724-485-181;;194-151-440-212-933;;131-531-158-306-636;;142-450-666-156-085;;008-314-687-520-62X;;079-360-316-063-231;;051-976-601-240-881;;197-184-051-194-41X;;138-655-455-713-819;;100-990-730-080-999;;049-206-625-112-267;;028-508-528-743-122;;001-009-861-904-720;;003-761-300-182-172</x:v>
      </x:c>
    </x:row>
    <x:row r="586">
      <x:c r="A586" s="50" t="str">
        <x:v>UCB SA.csv</x:v>
      </x:c>
      <x:c r="B586" s="50" t="str">
        <x:v>UCB SA</x:v>
      </x:c>
      <x:c r="C586" s="50" t="str">
        <x:v>Yes</x:v>
      </x:c>
      <x:c r="D586" s="50" t="str">
        <x:v>Applicant/owner alias matched</x:v>
      </x:c>
      <x:c r="E586" s="108" t="n">
        <x:v>210</x:v>
      </x:c>
      <x:c r="F586" s="50" t="str">
        <x:v>154-663-268-556-790</x:v>
      </x:c>
      <x:c r="G586" s="113" t="n">
        <x:v>41617</x:v>
      </x:c>
      <x:c r="H586" s="108" t="n">
        <x:v>2013</x:v>
      </x:c>
      <x:c r="I586" s="50" t="str">
        <x:v>EP</x:v>
      </x:c>
      <x:c r="J586" s="50" t="str">
        <x:v>B1</x:v>
      </x:c>
      <x:c r="K586" s="50" t="str">
        <x:v>EP 3080085 B1</x:v>
      </x:c>
      <x:c r="L586" s="50" t="str">
        <x:v>UCB BIOPHARMA SPRL</x:v>
      </x:c>
      <x:c r="M586" s="50" t="str">
        <x:v>UCB BIOPHARMA SRL (2020-01-08)</x:v>
      </x:c>
      <x:c r="N586" s="50" t="str">
        <x:v>FUSED BICYCLIC HETEROAROMATIC DERIVATIVES AS MODULATORS OF TNF ACTIVITY</x:v>
      </x:c>
      <x:c r="O586" s="108" t="n">
        <x:v>0</x:v>
      </x:c>
      <x:c r="P586" s="108" t="n">
        <x:v>15</x:v>
      </x:c>
      <x:c r="Q586" s="50" t="str">
        <x:v>C07D239/74;;A61K31/47;;A61K31/472;;A61K31/498;;A61K31/502;;A61K31/506;;A61K31/517;;A61K45/06;;A61P3/00;;A61P9/00;;A61P25/00;;A61P25/28;;A61P27/00;;A61P27/02;;A61P29/00;;A61P35/00;;A61P37/00;;A61P37/06;;C07D215/06;;C07D215/14;;C07D217/16;;C07D237/28;;C07D237/32;;C07D241/42;;C07D241/44;;C07D403/04;;C07D215/14;;A61K31/47;;A61K31/472;;A61K31/498;;A61K31/502;;A61K31/506;;A61K31/517;;A61P3/00;;A61P9/00;;A61P25/28;;A61P27/00;;A61P29/00;;A61P35/00;;A61P37/00;;C07D217/20;;C07D237/28;;C07D239/74;;C07D241/44;;C07D403/04;;C07D239/74;;A61K31/47;;A61K31/472;;A61K31/498;;A61K31/502;;A61K31/506;;A61K31/517;;A61K45/06;;C07D215/06;;C07D215/14;;C07D217/16;;C07D237/28;;C07D237/32;;C07D241/42;;C07D241/44;;C07D403/04</x:v>
      </x:c>
      <x:c r="R586" s="50" t="str">
        <x:v>C07D215/06;;A61K31/47;;A61K31/502;;A61K31/517;;C07D237/28;;C07D237/32;;C07D239/74;;C07D241/44</x:v>
      </x:c>
      <x:c r="S586" s="50" t="str">
        <x:v>ACTIVE</x:v>
      </x:c>
      <x:c r="T586" s="50" t="str">
        <x:v>https://lens.org/154-663-268-556-790</x:v>
      </x:c>
      <x:c r="U586" s="50" t="str">
        <x:v>035-363-590-562-33X;;180-662-269-149-60X;;056-576-728-360-759;;154-663-268-556-790;;125-460-726-846-903;;083-833-313-353-42X;;042-634-201-577-366;;136-796-465-991-536;;122-494-690-348-908;;008-996-849-021-219;;108-466-825-296-709;;148-211-574-105-942;;166-331-092-392-247;;143-001-174-351-274;;147-059-588-695-031</x:v>
      </x:c>
    </x:row>
    <x:row r="587">
      <x:c r="A587" s="50" t="str">
        <x:v>UCB SA.csv</x:v>
      </x:c>
      <x:c r="B587" s="50" t="str">
        <x:v>UCB SA</x:v>
      </x:c>
      <x:c r="C587" s="50" t="str">
        <x:v>Yes</x:v>
      </x:c>
      <x:c r="D587" s="50" t="str">
        <x:v>Applicant/owner alias matched</x:v>
      </x:c>
      <x:c r="E587" s="108" t="n">
        <x:v>211</x:v>
      </x:c>
      <x:c r="F587" s="50" t="str">
        <x:v>164-813-420-675-801</x:v>
      </x:c>
      <x:c r="G587" s="113" t="n">
        <x:v>42509</x:v>
      </x:c>
      <x:c r="H587" s="108" t="n">
        <x:v>2016</x:v>
      </x:c>
      <x:c r="I587" s="50" t="str">
        <x:v>US</x:v>
      </x:c>
      <x:c r="J587" s="50" t="str">
        <x:v>A1</x:v>
      </x:c>
      <x:c r="K587" s="50" t="str">
        <x:v>US 2019/0209567 A1</x:v>
      </x:c>
      <x:c r="L587" s="50" t="str">
        <x:v>UCB BIOPHARMA SPRL</x:v>
      </x:c>
      <x:c r="M587" s="50" t="str">
        <x:v>UCB BIOPHARMA SPRL (2017-10-04);;UCB PHARMA S.A (2019-08-29);;IMAGINE INSTITUTE (2019-08-29);;CELLTECH R&amp;D LIMITED (2017-10-04);;INSERM TRANSFERT S.A (2019-08-29)</x:v>
      </x:c>
      <x:c r="N587" s="50" t="str">
        <x:v>A Specific Trifluoroethyl Quinoline Analogue For Use In The Treatment of APDS</x:v>
      </x:c>
      <x:c r="O587" s="108" t="n">
        <x:v>1</x:v>
      </x:c>
      <x:c r="P587" s="108" t="n">
        <x:v>19</x:v>
      </x:c>
      <x:c r="Q587" s="50" t="str">
        <x:v>A61K31/519;;A61K31/519;;A61P37/06;;A61K31/519;;A61P37/00;;A61K31/519;;A61P37/06</x:v>
      </x:c>
      <x:c r="R587" s="50" t="str">
        <x:v>A61K31/519;;A61P37/06</x:v>
      </x:c>
      <x:c r="S587" s="50" t="str">
        <x:v>DISCONTINUED</x:v>
      </x:c>
      <x:c r="T587" s="50" t="str">
        <x:v>https://lens.org/164-813-420-675-801</x:v>
      </x:c>
      <x:c r="U587" s="50" t="str">
        <x:v>097-128-846-014-409;;063-632-532-014-499;;050-686-525-796-594;;173-035-875-020-332;;164-813-420-675-801;;174-757-589-668-972;;099-266-631-523-001;;155-260-498-393-827;;042-504-016-356-910;;013-355-283-230-791;;149-083-453-082-513;;029-148-855-724-64X;;139-850-439-612-516;;011-180-126-702-658;;016-226-450-218-027;;017-664-493-281-700;;055-402-098-902-747;;078-685-998-775-162;;170-890-570-089-599</x:v>
      </x:c>
    </x:row>
    <x:row r="588">
      <x:c r="A588" s="50" t="str">
        <x:v>UCB SA.csv</x:v>
      </x:c>
      <x:c r="B588" s="50" t="str">
        <x:v>UCB SA</x:v>
      </x:c>
      <x:c r="C588" s="50" t="str">
        <x:v>Yes</x:v>
      </x:c>
      <x:c r="D588" s="50" t="str">
        <x:v>Applicant/owner alias matched</x:v>
      </x:c>
      <x:c r="E588" s="108" t="n">
        <x:v>212</x:v>
      </x:c>
      <x:c r="F588" s="50" t="str">
        <x:v>124-049-579-500-788</x:v>
      </x:c>
      <x:c r="G588" s="113" t="n">
        <x:v>41617</x:v>
      </x:c>
      <x:c r="H588" s="108" t="n">
        <x:v>2013</x:v>
      </x:c>
      <x:c r="I588" s="50" t="str">
        <x:v>EP</x:v>
      </x:c>
      <x:c r="J588" s="50" t="str">
        <x:v>B1</x:v>
      </x:c>
      <x:c r="K588" s="50" t="str">
        <x:v>EP 3080133 B1</x:v>
      </x:c>
      <x:c r="L588" s="50" t="str">
        <x:v>UCB BIOPHARMA SPRL</x:v>
      </x:c>
      <x:c r="M588" s="50" t="str">
        <x:v>UCB BIOPHARMA SRL (2020-01-08)</x:v>
      </x:c>
      <x:c r="N588" s="50" t="str">
        <x:v>IMIDAZOTHIAZOLE DERIVATIVES AS MODULATORS OF TNF ACTIVITY</x:v>
      </x:c>
      <x:c r="O588" s="108" t="n">
        <x:v>0</x:v>
      </x:c>
      <x:c r="P588" s="108" t="n">
        <x:v>18</x:v>
      </x:c>
      <x:c r="Q588" s="50" t="str">
        <x:v>C07D513/04;;A61K31/429;;A61K45/06;;A61P3/00;;A61P9/00;;A61P25/00;;A61P25/04;;A61P25/28;;A61P27/02;;A61P29/00;;A61P35/00;;A61P37/02;;C07D513/04;;A61K31/4188;;A61P29/00;;C07D513/04;;A61K31/429;;A61K45/06</x:v>
      </x:c>
      <x:c r="R588" s="50" t="str">
        <x:v>C07D513/04;;A61K31/4188;;A61P29/00</x:v>
      </x:c>
      <x:c r="S588" s="50" t="str">
        <x:v>ACTIVE</x:v>
      </x:c>
      <x:c r="T588" s="50" t="str">
        <x:v>https://lens.org/124-049-579-500-788</x:v>
      </x:c>
      <x:c r="U588" s="50" t="str">
        <x:v>147-546-460-327-190;;093-799-180-963-799;;120-612-604-640-470;;124-753-192-546-190;;142-328-674-920-806;;175-537-122-084-860;;158-208-052-394-199;;127-683-801-990-587;;083-101-070-685-142;;006-827-957-324-241;;196-554-273-712-592;;007-206-582-677-968;;059-463-476-148-388;;124-049-579-500-788;;067-154-372-084-835;;198-375-810-234-995;;044-241-029-292-259;;088-396-660-793-955</x:v>
      </x:c>
    </x:row>
    <x:row r="589">
      <x:c r="A589" s="50" t="str">
        <x:v>UCB SA.csv</x:v>
      </x:c>
      <x:c r="B589" s="50" t="str">
        <x:v>UCB SA</x:v>
      </x:c>
      <x:c r="C589" s="50" t="str">
        <x:v>Yes</x:v>
      </x:c>
      <x:c r="D589" s="50" t="str">
        <x:v>Applicant/owner alias matched</x:v>
      </x:c>
      <x:c r="E589" s="108" t="n">
        <x:v>213</x:v>
      </x:c>
      <x:c r="F589" s="50" t="str">
        <x:v>030-799-584-396-190</x:v>
      </x:c>
      <x:c r="G589" s="113" t="n">
        <x:v>41617</x:v>
      </x:c>
      <x:c r="H589" s="108" t="n">
        <x:v>2013</x:v>
      </x:c>
      <x:c r="I589" s="50" t="str">
        <x:v>EP</x:v>
      </x:c>
      <x:c r="J589" s="50" t="str">
        <x:v>B1</x:v>
      </x:c>
      <x:c r="K589" s="50" t="str">
        <x:v>EP 3080110 B1</x:v>
      </x:c>
      <x:c r="L589" s="50" t="str">
        <x:v>UCB BIOPHARMA SPRL</x:v>
      </x:c>
      <x:c r="M589" s="50" t="str">
        <x:v>UCB BIOPHARMA SRL (2020-01-08)</x:v>
      </x:c>
      <x:c r="N589" s="50" t="str">
        <x:v>TETRAHYDROIMIDAZOPYRIDINE DERIVATIVES AS MODULATORS OF TNF ACTIVITY</x:v>
      </x:c>
      <x:c r="O589" s="108" t="n">
        <x:v>0</x:v>
      </x:c>
      <x:c r="P589" s="108" t="n">
        <x:v>16</x:v>
      </x:c>
      <x:c r="Q589" s="50" t="str">
        <x:v>C07D471/04;;A61K31/4184;;A61K31/437;;A61P3/00;;A61P9/00;;A61P25/00;;A61P25/04;;A61P25/28;;A61P27/00;;A61P27/02;;A61P29/00;;A61P35/00;;A61P37/00;;A61P37/06;;A61P43/00;;C07D471/04;;A61K31/4184;;A61K31/437</x:v>
      </x:c>
      <x:c r="R589" s="50" t="str">
        <x:v>C07D471/04;;A61K31/425</x:v>
      </x:c>
      <x:c r="S589" s="50" t="str">
        <x:v>ACTIVE</x:v>
      </x:c>
      <x:c r="T589" s="50" t="str">
        <x:v>https://lens.org/030-799-584-396-190</x:v>
      </x:c>
      <x:c r="U589" s="50" t="str">
        <x:v>185-775-263-281-805;;109-258-210-538-329;;147-730-593-450-344;;199-308-740-499-088;;179-357-266-278-194;;092-619-123-582-212;;183-832-689-567-179;;027-189-133-962-214;;193-545-820-232-130;;121-047-321-429-306;;043-851-775-494-751;;137-759-563-640-784;;030-799-584-396-190;;087-456-850-369-35X;;029-267-343-477-819;;199-548-164-739-989</x:v>
      </x:c>
    </x:row>
    <x:row r="590">
      <x:c r="A590" s="50" t="str">
        <x:v>UCB SA.csv</x:v>
      </x:c>
      <x:c r="B590" s="50" t="str">
        <x:v>UCB SA</x:v>
      </x:c>
      <x:c r="C590" s="50" t="str">
        <x:v>Yes</x:v>
      </x:c>
      <x:c r="D590" s="50" t="str">
        <x:v>Applicant/owner alias matched</x:v>
      </x:c>
      <x:c r="E590" s="108" t="n">
        <x:v>214</x:v>
      </x:c>
      <x:c r="F590" s="50" t="str">
        <x:v>055-241-866-647-677</x:v>
      </x:c>
      <x:c r="G590" s="113" t="n">
        <x:v>41617</x:v>
      </x:c>
      <x:c r="H590" s="108" t="n">
        <x:v>2013</x:v>
      </x:c>
      <x:c r="I590" s="50" t="str">
        <x:v>EP</x:v>
      </x:c>
      <x:c r="J590" s="50" t="str">
        <x:v>B1</x:v>
      </x:c>
      <x:c r="K590" s="50" t="str">
        <x:v>EP 3080120 B1</x:v>
      </x:c>
      <x:c r="L590" s="50" t="str">
        <x:v>UCB BIOPHARMA SPRL</x:v>
      </x:c>
      <x:c r="M590" s="50" t="str">
        <x:v>UCB BIOPHARMA SRL (2020-01-08)</x:v>
      </x:c>
      <x:c r="N590" s="50" t="str">
        <x:v>FUSED IMIDAZOLE AND PYRAZOLE DERIVATIVES AS MODULATORS OF TNF ACTIVITY</x:v>
      </x:c>
      <x:c r="O590" s="108" t="n">
        <x:v>0</x:v>
      </x:c>
      <x:c r="P590" s="108" t="n">
        <x:v>17</x:v>
      </x:c>
      <x:c r="Q590" s="50" t="str">
        <x:v>A61K31/506;;A61K31/437;;A61K31/444;;A61K31/4985;;A61K31/5377;;A61K45/06;;A61P3/00;;A61P9/00;;A61P25/00;;A61P25/04;;A61P25/28;;A61P27/02;;A61P29/00;;A61P35/00;;A61P37/00;;A61P37/06;;A61P43/00;;C07D471/04;;C07D487/04;;C07D519/00;;C07D235/04;;A61K31/416;;A61K31/4184;;A61P3/00;;A61P9/00;;A61P25/00;;A61P25/28;;A61P27/02;;A61P29/00;;A61P37/00;;C07D231/56;;A61K31/506;;A61K31/437;;A61K31/444;;A61K31/4985;;A61K31/5377;;A61K45/06;;C07D471/04;;C07D487/04;;C07D519/00</x:v>
      </x:c>
      <x:c r="R590" s="50" t="str">
        <x:v>C07D471/04;;A61K31/437;;A61P29/00</x:v>
      </x:c>
      <x:c r="S590" s="50" t="str">
        <x:v>ACTIVE</x:v>
      </x:c>
      <x:c r="T590" s="50" t="str">
        <x:v>https://lens.org/055-241-866-647-677</x:v>
      </x:c>
      <x:c r="U590" s="50" t="str">
        <x:v>148-060-272-188-177;;085-346-184-619-731;;097-440-600-943-458;;021-674-765-020-330;;080-748-951-802-466;;088-635-290-844-350;;080-501-848-446-139;;172-655-767-343-207;;082-949-385-640-151;;086-181-465-901-788;;018-447-188-627-950;;011-775-317-889-219;;080-275-094-220-869;;120-728-803-457-729;;055-765-692-444-606;;176-283-021-622-85X;;055-241-866-647-677</x:v>
      </x:c>
    </x:row>
    <x:row r="591">
      <x:c r="A591" s="50" t="str">
        <x:v>UCB SA.csv</x:v>
      </x:c>
      <x:c r="B591" s="50" t="str">
        <x:v>UCB SA</x:v>
      </x:c>
      <x:c r="C591" s="50" t="str">
        <x:v>Yes</x:v>
      </x:c>
      <x:c r="D591" s="50" t="str">
        <x:v>Applicant/owner alias matched</x:v>
      </x:c>
      <x:c r="E591" s="108" t="n">
        <x:v>215</x:v>
      </x:c>
      <x:c r="F591" s="50" t="str">
        <x:v>197-909-902-229-007</x:v>
      </x:c>
      <x:c r="G591" s="113" t="n">
        <x:v>41666</x:v>
      </x:c>
      <x:c r="H591" s="108" t="n">
        <x:v>2014</x:v>
      </x:c>
      <x:c r="I591" s="50" t="str">
        <x:v>EP</x:v>
      </x:c>
      <x:c r="J591" s="50" t="str">
        <x:v>B1</x:v>
      </x:c>
      <x:c r="K591" s="50" t="str">
        <x:v>EP 3099350 B1</x:v>
      </x:c>
      <x:c r="L591" s="50" t="str">
        <x:v>UCB BIOPHARMA SPRL</x:v>
      </x:c>
      <x:c r="M591" s="50" t="str">
        <x:v>UCB BIOPHARMA SRL (2020-01-08)</x:v>
      </x:c>
      <x:c r="N591" s="50" t="str">
        <x:v>AUTO-INJECTOR</x:v>
      </x:c>
      <x:c r="O591" s="108" t="n">
        <x:v>0</x:v>
      </x:c>
      <x:c r="P591" s="108" t="n">
        <x:v>5</x:v>
      </x:c>
      <x:c r="Q591" s="50" t="str">
        <x:v>A61M5/20;;A61M5/24;;A61M2005/2418;;A61M2005/244;;A61M2005/2481;;A61M5/20;;A61M5/24;;A61M2005/2418;;A61M2005/244;;A61M2005/2481;;A61M2205/52;;A61M2205/584;;A61M2205/6054</x:v>
      </x:c>
      <x:c r="R591" s="50" t="str">
        <x:v>A61M5/20;;A61M5/24</x:v>
      </x:c>
      <x:c r="S591" s="50" t="str">
        <x:v>ACTIVE</x:v>
      </x:c>
      <x:c r="T591" s="50" t="str">
        <x:v>https://lens.org/197-909-902-229-007</x:v>
      </x:c>
      <x:c r="U591" s="50" t="str">
        <x:v>123-512-388-523-923;;015-885-552-475-019;;099-648-591-398-579;;065-503-088-677-908;;197-909-902-229-007</x:v>
      </x:c>
    </x:row>
    <x:row r="592">
      <x:c r="A592" s="50" t="str">
        <x:v>UCB SA.csv</x:v>
      </x:c>
      <x:c r="B592" s="50" t="str">
        <x:v>UCB SA</x:v>
      </x:c>
      <x:c r="C592" s="50" t="str">
        <x:v>Yes</x:v>
      </x:c>
      <x:c r="D592" s="50" t="str">
        <x:v>Applicant/owner alias matched</x:v>
      </x:c>
      <x:c r="E592" s="108" t="n">
        <x:v>216</x:v>
      </x:c>
      <x:c r="F592" s="50" t="str">
        <x:v>166-355-921-531-299</x:v>
      </x:c>
      <x:c r="G592" s="113" t="n">
        <x:v>42151</x:v>
      </x:c>
      <x:c r="H592" s="108" t="n">
        <x:v>2015</x:v>
      </x:c>
      <x:c r="I592" s="50" t="str">
        <x:v>US</x:v>
      </x:c>
      <x:c r="J592" s="50" t="str">
        <x:v>B2</x:v>
      </x:c>
      <x:c r="K592" s="50" t="str">
        <x:v>US 10316097 B2</x:v>
      </x:c>
      <x:c r="L592" s="50" t="str">
        <x:v>UCB BIOPHARMA SPRL</x:v>
      </x:c>
      <x:c r="M592" s="50" t="str">
        <x:v>UCB BIOPHARMA SPRL (2018-01-03)</x:v>
      </x:c>
      <x:c r="N592" s="50" t="str">
        <x:v>Method for the treatment of epilepsy, epileptogenesis, seizures or convulsions by an anti-colony-stimulating factor 1 receptor (CSF-1R) antibody</x:v>
      </x:c>
      <x:c r="O592" s="108" t="n">
        <x:v>1</x:v>
      </x:c>
      <x:c r="P592" s="108" t="n">
        <x:v>23</x:v>
      </x:c>
      <x:c r="Q592" s="50" t="str">
        <x:v>C07K16/2866;;A61K2039/505;;A61P25/00;;A61P25/08;;A61P25/16;;C07K2317/20;;C07K2317/565;;C07K2317/70;;C07K2317/76;;C07K2317/92;;C07K16/2866;;A61K2039/505;;A61P25/16;;A61P25/18;;A61P25/28;;C07K2317/20;;C07K2317/70;;C07K2317/76;;C07K2317/92;;C07K16/2866;;A61K2039/505;;C07K2317/20;;C07K2317/70;;C07K2317/76;;C07K2317/92;;C07K16/2866;;A61K2039/505;;A61P25/16;;A61P25/18;;A61P25/28;;C07K2317/20;;C07K2317/70;;C07K2317/76;;C07K2317/92</x:v>
      </x:c>
      <x:c r="R592" s="50" t="str">
        <x:v>G01N33/53;;A61K38/00;;A61K38/17;;A61K38/18;;A61K38/19;;A61K38/20;;A61K38/21;;A61K39/00;;A61K39/395;;A61K49/00;;A61K49/16;;A61P25/16;;A61P25/18;;A61P25/28;;C07K14/47;;C07K14/475;;C07K14/48;;C07K16/28</x:v>
      </x:c>
      <x:c r="S592" s="50" t="str">
        <x:v>INACTIVE</x:v>
      </x:c>
      <x:c r="T592" s="50" t="str">
        <x:v>https://lens.org/166-355-921-531-299</x:v>
      </x:c>
      <x:c r="U592" s="50" t="str">
        <x:v>028-097-194-104-828;;197-129-781-951-003;;197-039-232-358-806;;083-847-229-676-362;;122-333-990-129-742;;044-350-482-808-156;;030-691-712-932-417;;096-616-973-995-322;;094-334-274-924-762;;036-528-328-521-099;;158-323-341-471-369;;151-153-442-587-973;;050-327-826-894-505;;073-632-924-190-507;;014-683-464-922-390;;013-218-227-375-741;;160-091-455-794-045;;162-024-138-843-07X;;199-450-013-744-160;;070-531-716-252-003;;037-509-985-972-490;;197-454-810-835-271;;166-355-921-531-299</x:v>
      </x:c>
    </x:row>
    <x:row r="593">
      <x:c r="A593" s="50" t="str">
        <x:v>UCB SA.csv</x:v>
      </x:c>
      <x:c r="B593" s="50" t="str">
        <x:v>UCB SA</x:v>
      </x:c>
      <x:c r="C593" s="50" t="str">
        <x:v>Yes</x:v>
      </x:c>
      <x:c r="D593" s="50" t="str">
        <x:v>Applicant/owner alias matched</x:v>
      </x:c>
      <x:c r="E593" s="108" t="n">
        <x:v>217</x:v>
      </x:c>
      <x:c r="F593" s="50" t="str">
        <x:v>146-772-348-170-735</x:v>
      </x:c>
      <x:c r="G593" s="113" t="n">
        <x:v>42124</x:v>
      </x:c>
      <x:c r="H593" s="108" t="n">
        <x:v>2015</x:v>
      </x:c>
      <x:c r="I593" s="50" t="str">
        <x:v>US</x:v>
      </x:c>
      <x:c r="J593" s="50" t="str">
        <x:v>A1</x:v>
      </x:c>
      <x:c r="K593" s="50" t="str">
        <x:v>US 2019/0161536 A1</x:v>
      </x:c>
      <x:c r="L593" s="50" t="str">
        <x:v>HARVARD COLLEGE;;UCB BIOPHARMA SPRL</x:v>
      </x:c>
      <x:c r="M593" s="50" t="str">
        <x:v>UCB BIOPHARMA SPRL (2016-12-09);;PRESIDENT AND FELLOWS OF HARVARD COLLEGE (2016-04-27)</x:v>
      </x:c>
      <x:c r="N593" s="50" t="str">
        <x:v>ANTI-AP2 ANTIBODIES AND ANTIGEN BINDING AGENTS TO TREAT METABOLIC DISORDERS</x:v>
      </x:c>
      <x:c r="O593" s="108" t="n">
        <x:v>2</x:v>
      </x:c>
      <x:c r="P593" s="108" t="n">
        <x:v>24</x:v>
      </x:c>
      <x:c r="Q593" s="50" t="str">
        <x:v>C07K16/18;;A61K39/00;;A61K2039/505;;A61K2039/507;;A61K2039/6018;;C07K16/28;;C07K2317/24;;C07K2317/55;;C07K2317/565;;C07K2317/70;;C07K2317/76;;C07K2317/92;;A61K39/00;;A61K2039/505;;A61K2039/507;;A61K2039/6018;;A61P1/16;;A61P3/00;;A61P3/04;;A61P3/06;;A61P3/10;;A61P5/50;;A61P9/00;;A61P9/10;;A61P15/08;;A61P15/12;;A61P29/00;;A61P35/00;;A61P37/04;;C07K2317/24;;C07K2317/55;;C07K2317/565;;C07K2317/70;;C07K2317/76;;C07K2317/92;;C07K16/28;;A61K39/00;;A61K2039/507;;A61K2039/6018;;A61P1/16;;A61P3/04;;A61P3/06;;A61P3/10;;A61P5/50;;A61P9/10;;A61P15/08;;A61P15/12;;A61P29/00;;A61P35/00;;A61P37/04;;C07K2317/24;;C07K2317/55;;C07K2317/565;;C07K2317/76;;C07K2317/92;;C07K16/18;;A61K39/00;;A61K2039/505;;A61K2039/507;;A61K2039/6018;;C07K2317/24;;C07K2317/55;;C07K2317/565;;C07K2317/70;;C07K2317/76;;C07K2317/92</x:v>
      </x:c>
      <x:c r="R593" s="50" t="str">
        <x:v>C07K16/18;;A61K39/00</x:v>
      </x:c>
      <x:c r="S593" s="50" t="str">
        <x:v>ACTIVE</x:v>
      </x:c>
      <x:c r="T593" s="50" t="str">
        <x:v>https://lens.org/146-772-348-170-735</x:v>
      </x:c>
      <x:c r="U593" s="50" t="str">
        <x:v>114-994-651-760-511;;046-124-346-357-861;;076-849-996-349-405;;193-390-425-611-305;;177-294-327-030-355;;010-723-546-886-571;;166-116-485-754-411;;015-020-427-627-041;;048-337-501-262-451;;069-419-697-464-987;;088-560-519-832-654;;025-930-153-256-049;;166-556-940-133-801;;082-773-131-101-290;;056-097-294-105-954;;100-671-770-484-148;;098-751-747-022-551;;039-595-820-755-312;;119-063-131-476-417;;051-364-481-592-788;;158-547-686-529-899;;146-772-348-170-735;;072-186-197-928-064;;062-574-699-591-061</x:v>
      </x:c>
    </x:row>
    <x:row r="594">
      <x:c r="A594" s="50" t="str">
        <x:v>UCB SA.csv</x:v>
      </x:c>
      <x:c r="B594" s="50" t="str">
        <x:v>UCB SA</x:v>
      </x:c>
      <x:c r="C594" s="50" t="str">
        <x:v>Yes</x:v>
      </x:c>
      <x:c r="D594" s="50" t="str">
        <x:v>Applicant/owner alias matched</x:v>
      </x:c>
      <x:c r="E594" s="108" t="n">
        <x:v>218</x:v>
      </x:c>
      <x:c r="F594" s="50" t="str">
        <x:v>134-153-947-160-653</x:v>
      </x:c>
      <x:c r="G594" s="113" t="n">
        <x:v>41617</x:v>
      </x:c>
      <x:c r="H594" s="108" t="n">
        <x:v>2013</x:v>
      </x:c>
      <x:c r="I594" s="50" t="str">
        <x:v>EP</x:v>
      </x:c>
      <x:c r="J594" s="50" t="str">
        <x:v>B1</x:v>
      </x:c>
      <x:c r="K594" s="50" t="str">
        <x:v>EP 3080109 B1</x:v>
      </x:c>
      <x:c r="L594" s="50" t="str">
        <x:v>UCB BIOPHARMA SPRL</x:v>
      </x:c>
      <x:c r="M594" s="50" t="str">
        <x:v>UCB BIOPHARMA SRL (2020-01-08)</x:v>
      </x:c>
      <x:c r="N594" s="50" t="str">
        <x:v>TRIAZOLOPYRIDINE DERIVATIVES AS MODULATORS OF TNF ACTIVITY</x:v>
      </x:c>
      <x:c r="O594" s="108" t="n">
        <x:v>0</x:v>
      </x:c>
      <x:c r="P594" s="108" t="n">
        <x:v>18</x:v>
      </x:c>
      <x:c r="Q594" s="50" t="str">
        <x:v>C07D471/04;;A61K31/437;;A61K31/506;;A61K31/5377;;A61P3/00;;A61P9/00;;A61P9/10;;A61P25/00;;A61P25/04;;A61P27/02;;A61P29/00;;A61P35/00;;A61P37/06;;A61P43/00;;C07D471/04;;A61K31/437;;A61K31/506;;A61K31/5377;;C07D471/04;;A61K31/437;;A61K31/506;;A61K31/5377</x:v>
      </x:c>
      <x:c r="R594" s="50" t="str">
        <x:v>C07D471/04;;A61K31/437;;A61P35/00</x:v>
      </x:c>
      <x:c r="S594" s="50" t="str">
        <x:v>ACTIVE</x:v>
      </x:c>
      <x:c r="T594" s="50" t="str">
        <x:v>https://lens.org/134-153-947-160-653</x:v>
      </x:c>
      <x:c r="U594" s="50" t="str">
        <x:v>123-604-221-215-310;;149-189-082-416-179;;192-724-853-285-906;;031-693-063-551-387;;041-989-662-266-225;;084-066-020-694-548;;009-448-340-089-367;;119-719-763-271-339;;196-650-189-137-994;;081-383-131-519-427;;040-139-658-099-113;;064-045-898-749-57X;;134-153-947-160-653;;134-634-589-154-911;;049-182-418-941-042;;180-579-086-009-906;;164-928-876-488-393;;040-313-837-351-67X</x:v>
      </x:c>
    </x:row>
    <x:row r="595">
      <x:c r="A595" s="50" t="str">
        <x:v>UCB SA.csv</x:v>
      </x:c>
      <x:c r="B595" s="50" t="str">
        <x:v>UCB SA</x:v>
      </x:c>
      <x:c r="C595" s="50" t="str">
        <x:v>Yes</x:v>
      </x:c>
      <x:c r="D595" s="50" t="str">
        <x:v>Applicant/owner alias matched</x:v>
      </x:c>
      <x:c r="E595" s="108" t="n">
        <x:v>219</x:v>
      </x:c>
      <x:c r="F595" s="50" t="str">
        <x:v>030-542-960-456-262</x:v>
      </x:c>
      <x:c r="G595" s="113" t="n">
        <x:v>42163</x:v>
      </x:c>
      <x:c r="H595" s="108" t="n">
        <x:v>2015</x:v>
      </x:c>
      <x:c r="I595" s="50" t="str">
        <x:v>US</x:v>
      </x:c>
      <x:c r="J595" s="50" t="str">
        <x:v>B2</x:v>
      </x:c>
      <x:c r="K595" s="50" t="str">
        <x:v>US 10287299 B2</x:v>
      </x:c>
      <x:c r="L595" s="50" t="str">
        <x:v>UCB BIOPHARMA SPRL</x:v>
      </x:c>
      <x:c r="M595" s="50" t="str">
        <x:v>UCB PHARMA S.A (2019-03-14);;UCB BIOPHARMA SPRL (2019-03-14);;EVOTEC (UK) LTD (2018-10-17);;CELLTECH R&amp;D LIMITED (2018-08-22);;EVOTEC AG (2019-01-30);;UCB S.A (2018-09-21)</x:v>
      </x:c>
      <x:c r="N595" s="50" t="str">
        <x:v>Substituted benzo[b][1,4]oxazines and pyrido[3,2-b][1,4]oxazines as modulators of tumor necrosis factor activity</x:v>
      </x:c>
      <x:c r="O595" s="108" t="n">
        <x:v>1</x:v>
      </x:c>
      <x:c r="P595" s="108" t="n">
        <x:v>12</x:v>
      </x:c>
      <x:c r="Q595" s="50" t="str">
        <x:v>C07D498/04;;C07D413/06;;C07D413/14;;C07D471/04;;C07D487/04;;C07D495/04;;C07D519/00;;A61K31/423;;A61K31/4375;;A61K31/444;;A61K31/4545;;A61K31/4725;;A61K31/473;;A61K31/538;;A61K31/5383;;A61K31/55;;A61P3/00;;A61P9/00;;A61P23/00;;A61P25/00;;A61P27/02;;A61P29/00;;A61P35/00;;C07D401/06;;C07D413/06;;C07D413/12;;C07D413/14;;C07D471/04;;C07D487/04;;C07D495/04;;C07D498/04;;C07D519/00;;C07D498/04;;A61K31/423;;A61K31/4375;;A61K31/444;;A61K31/4545;;A61K31/4725;;A61K31/473;;A61K31/538;;A61K31/5383;;A61K31/55;;A61P3/00;;A61P9/00;;A61P23/00;;A61P25/00;;A61P27/02;;A61P29/00;;A61P35/00;;C07D401/06;;C07D413/06;;C07D413/12;;C07D413/14;;C07D471/04;;C07D519/00;;C07D498/04;;A61K31/423;;A61K31/4375;;A61K31/444;;A61K31/4545;;A61K31/4725;;A61K31/473;;A61K31/538;;A61K31/5383;;A61K31/55;;A61P3/00;;A61P9/00;;A61P23/00;;A61P25/00;;A61P27/02;;A61P29/00;;A61P35/00;;C07D401/06;;C07D413/06;;C07D413/12;;C07D413/14;;C07D471/04;;C07D519/00</x:v>
      </x:c>
      <x:c r="R595" s="50" t="str">
        <x:v>A61K31/5365;;A61K31/423;;A61K31/4375;;A61K31/444;;A61K31/4545;;A61K31/4725;;A61K31/473;;A61K31/538;;A61K31/5383;;A61K31/55;;A61P3/00;;A61P9/00;;A61P23/00;;A61P25/00;;A61P27/02;;A61P29/00;;A61P35/00;;C07D265/36;;C07D401/06;;C07D413/06;;C07D413/12;;C07D413/14;;C07D471/04;;C07D498/04;;C07D519/00</x:v>
      </x:c>
      <x:c r="S595" s="50" t="str">
        <x:v>INACTIVE</x:v>
      </x:c>
      <x:c r="T595" s="50" t="str">
        <x:v>https://lens.org/030-542-960-456-262</x:v>
      </x:c>
      <x:c r="U595" s="50" t="str">
        <x:v>133-762-075-975-448;;042-912-227-392-391;;128-242-695-536-147;;016-820-662-270-46X;;079-833-801-055-929;;100-917-847-207-657;;021-975-342-608-721;;154-193-029-018-860;;026-058-497-739-762;;030-542-960-456-262;;191-139-245-912-677;;150-565-434-289-313</x:v>
      </x:c>
    </x:row>
    <x:row r="596">
      <x:c r="A596" s="50" t="str">
        <x:v>UCB SA.csv</x:v>
      </x:c>
      <x:c r="B596" s="50" t="str">
        <x:v>UCB SA</x:v>
      </x:c>
      <x:c r="C596" s="50" t="str">
        <x:v>Yes</x:v>
      </x:c>
      <x:c r="D596" s="50" t="str">
        <x:v>Applicant/owner alias matched</x:v>
      </x:c>
      <x:c r="E596" s="108" t="n">
        <x:v>220</x:v>
      </x:c>
      <x:c r="F596" s="50" t="str">
        <x:v>153-082-470-462-358</x:v>
      </x:c>
      <x:c r="G596" s="113" t="n">
        <x:v>41617</x:v>
      </x:c>
      <x:c r="H596" s="108" t="n">
        <x:v>2013</x:v>
      </x:c>
      <x:c r="I596" s="50" t="str">
        <x:v>EP</x:v>
      </x:c>
      <x:c r="J596" s="50" t="str">
        <x:v>B1</x:v>
      </x:c>
      <x:c r="K596" s="50" t="str">
        <x:v>EP 3080115 B1</x:v>
      </x:c>
      <x:c r="L596" s="50" t="str">
        <x:v>UCB BIOPHARMA SPRL</x:v>
      </x:c>
      <x:c r="M596" s="50" t="str">
        <x:v>UCB BIOPHARMA SRL (2020-01-08)</x:v>
      </x:c>
      <x:c r="N596" s="50" t="str">
        <x:v>FUSED IMIDAZOLE AND PYRAZOLE DERIVATIVES AS MODULATORS OF TNF ACTIVITY</x:v>
      </x:c>
      <x:c r="O596" s="108" t="n">
        <x:v>0</x:v>
      </x:c>
      <x:c r="P596" s="108" t="n">
        <x:v>17</x:v>
      </x:c>
      <x:c r="Q596" s="50" t="str">
        <x:v>C07D519/00;;A61P3/00;;A61P9/00;;A61P25/00;;A61P25/04;;A61P27/02;;A61P29/00;;A61P35/00;;A61P37/00;;A61P37/02;;A61P43/00;;C07D471/04;;C07D471/04;;A61K31/437;;A61P37/00;;A61P43/00;;C07D519/00;;C07D519/00;;A61K31/4355;;A61K31/4709;;A61K31/538;;A61K31/5383;;C07D471/04</x:v>
      </x:c>
      <x:c r="R596" s="50" t="str">
        <x:v>C07D471/04;;A61K31/437;;A61P37/00;;A61P43/00;;C07D519/00</x:v>
      </x:c>
      <x:c r="S596" s="50" t="str">
        <x:v>ACTIVE</x:v>
      </x:c>
      <x:c r="T596" s="50" t="str">
        <x:v>https://lens.org/153-082-470-462-358</x:v>
      </x:c>
      <x:c r="U596" s="50" t="str">
        <x:v>021-844-356-464-079;;150-285-932-416-366;;098-806-095-615-401;;035-119-598-856-135;;081-898-704-513-990;;199-772-381-743-702;;186-069-306-266-161;;014-338-852-475-169;;042-335-700-823-218;;177-710-913-758-533;;123-229-345-361-422;;024-030-208-572-250;;128-040-142-738-288;;153-082-470-462-358;;102-134-453-259-990;;178-673-328-168-58X;;152-926-014-276-616</x:v>
      </x:c>
    </x:row>
    <x:row r="597">
      <x:c r="A597" s="50" t="str">
        <x:v>UCB SA.csv</x:v>
      </x:c>
      <x:c r="B597" s="50" t="str">
        <x:v>UCB SA</x:v>
      </x:c>
      <x:c r="C597" s="50" t="str">
        <x:v>Yes</x:v>
      </x:c>
      <x:c r="D597" s="50" t="str">
        <x:v>Applicant/owner alias matched</x:v>
      </x:c>
      <x:c r="E597" s="108" t="n">
        <x:v>221</x:v>
      </x:c>
      <x:c r="F597" s="50" t="str">
        <x:v>039-487-651-071-025</x:v>
      </x:c>
      <x:c r="G597" s="113" t="n">
        <x:v>41617</x:v>
      </x:c>
      <x:c r="H597" s="108" t="n">
        <x:v>2013</x:v>
      </x:c>
      <x:c r="I597" s="50" t="str">
        <x:v>EP</x:v>
      </x:c>
      <x:c r="J597" s="50" t="str">
        <x:v>B1</x:v>
      </x:c>
      <x:c r="K597" s="50" t="str">
        <x:v>EP 3080116 B1</x:v>
      </x:c>
      <x:c r="L597" s="50" t="str">
        <x:v>UCB BIOPHARMA SPRL</x:v>
      </x:c>
      <x:c r="M597" s="50" t="str">
        <x:v>UCB BIOPHARMA SRL (2020-01-08)</x:v>
      </x:c>
      <x:c r="N597" s="50" t="str">
        <x:v>PYRAZOLOPYRIDINE DERIVATIVES AS MODULATORS OF TNF ACTIVITY</x:v>
      </x:c>
      <x:c r="O597" s="108" t="n">
        <x:v>0</x:v>
      </x:c>
      <x:c r="P597" s="108" t="n">
        <x:v>16</x:v>
      </x:c>
      <x:c r="Q597" s="50" t="str">
        <x:v>C07D471/04;;A61K31/437;;A61K31/506;;A61K31/5377;;A61P3/00;;A61P9/00;;A61P25/00;;A61P25/04;;A61P25/28;;A61P27/02;;A61P29/00;;A61P35/00;;A61P37/06;;A61P43/00;;C07D471/04;;A61K31/437;;A61K31/506;;A61K31/5377;;C07D471/04;;A61K31/437;;A61K31/506;;A61K31/5377</x:v>
      </x:c>
      <x:c r="R597" s="50" t="str">
        <x:v>C07D471/04;;A61K31/437;;A61P29/00</x:v>
      </x:c>
      <x:c r="S597" s="50" t="str">
        <x:v>ACTIVE</x:v>
      </x:c>
      <x:c r="T597" s="50" t="str">
        <x:v>https://lens.org/039-487-651-071-025</x:v>
      </x:c>
      <x:c r="U597" s="50" t="str">
        <x:v>176-193-968-402-682;;110-970-569-186-643;;185-592-715-774-191;;161-782-608-828-170;;039-487-651-071-025;;171-146-037-800-080;;051-929-764-364-262;;084-231-711-226-82X;;021-239-526-038-502;;194-363-638-866-611;;004-975-938-691-38X;;164-625-174-923-516;;114-797-717-027-281;;185-378-193-644-738;;187-273-078-576-938;;126-072-686-999-199</x:v>
      </x:c>
    </x:row>
    <x:row r="598">
      <x:c r="A598" s="50" t="str">
        <x:v>UCB SA.csv</x:v>
      </x:c>
      <x:c r="B598" s="50" t="str">
        <x:v>UCB SA</x:v>
      </x:c>
      <x:c r="C598" s="50" t="str">
        <x:v>Yes</x:v>
      </x:c>
      <x:c r="D598" s="50" t="str">
        <x:v>Applicant/owner alias matched</x:v>
      </x:c>
      <x:c r="E598" s="108" t="n">
        <x:v>222</x:v>
      </x:c>
      <x:c r="F598" s="50" t="str">
        <x:v>063-788-397-088-962</x:v>
      </x:c>
      <x:c r="G598" s="113" t="n">
        <x:v>40858</x:v>
      </x:c>
      <x:c r="H598" s="108" t="n">
        <x:v>2011</x:v>
      </x:c>
      <x:c r="I598" s="50" t="str">
        <x:v>EP</x:v>
      </x:c>
      <x:c r="J598" s="50" t="str">
        <x:v>B1</x:v>
      </x:c>
      <x:c r="K598" s="50" t="str">
        <x:v>EP 2776469 B1</x:v>
      </x:c>
      <x:c r="L598" s="50" t="str">
        <x:v>UCB BIOPHARMA SPRL</x:v>
      </x:c>
      <x:c r="M598" s="50" t="str">
        <x:v>UCB BIOPHARMA SPRL (2015-07-22);;UCB BIOPHARMA SRL, BE (2020-01-22);;UCB BIOPHARMA SRL (2020-01-08)</x:v>
      </x:c>
      <x:c r="N598" s="50" t="str">
        <x:v>ANTIBODY MOLECULES HAVING SPECIFICITY FOR HUMAN OX40</x:v>
      </x:c>
      <x:c r="O598" s="108" t="n">
        <x:v>0</x:v>
      </x:c>
      <x:c r="P598" s="108" t="n">
        <x:v>51</x:v>
      </x:c>
      <x:c r="Q598" s="50" t="str">
        <x:v>A61K39/3955;;A61K2039/505;;A61P1/04;;A61P3/10;;A61P11/00;;A61P11/06;;A61P13/12;;A61P19/02;;A61P21/04;;A61P29/00;;A61P37/00;;A61P37/02;;A61P37/06;;A61P37/08;;C07K16/18;;C07K16/2866;;C07K16/2878;;C07K2317/31;;C07K2317/55;;C07K2317/622;;C07K2317/624;;C07K2317/64;;C07K2317/73;;C07K2317/76;;C07K2317/92;;C07K2317/94;;C07K16/18;;A61K2039/505;;A61P1/04;;A61P3/10;;A61P11/00;;A61P11/06;;A61P13/12;;A61P19/02;;A61P21/04;;A61P29/00;;A61P37/00;;A61P37/02;;A61P37/06;;A61P37/08;;C07K16/2878;;C07K2317/31;;C07K2317/55;;C07K2317/622;;C07K2317/624;;C07K2317/64;;C07K2317/73;;C07K2317/76;;C07K2317/92;;C07K2317/94;;C07K16/18;;A61K39/3955;;A61K2039/505;;C07K16/2866;;C07K16/2878;;C07K2317/31;;C07K2317/55;;C07K2317/622;;C07K2317/624;;C07K2317/64;;C07K2317/73;;C07K2317/76;;C07K2317/92;;C07K2317/94</x:v>
      </x:c>
      <x:c r="R598" s="50" t="str">
        <x:v>C07K16/28;;A61K39/00;;A61K39/395;;C07K16/00;;C07K16/44;;C07K16/46</x:v>
      </x:c>
      <x:c r="S598" s="50" t="str">
        <x:v>ACTIVE</x:v>
      </x:c>
      <x:c r="T598" s="50" t="str">
        <x:v>https://lens.org/063-788-397-088-962</x:v>
      </x:c>
      <x:c r="U598" s="50" t="str">
        <x:v>059-779-107-426-769;;107-912-126-576-278;;061-700-525-116-277;;075-194-856-152-917;;169-477-041-598-377;;097-706-116-268-417;;114-687-396-197-302;;035-443-287-258-546;;151-310-195-040-650;;034-184-519-654-303;;153-406-297-734-775;;177-702-010-701-587;;023-299-785-664-214;;178-688-313-002-335;;023-582-740-914-340;;053-625-616-441-991;;057-323-310-012-184;;015-458-123-051-174;;039-643-110-993-803;;087-045-756-828-154;;082-943-856-758-811;;037-196-544-555-312;;016-152-090-964-528;;128-617-368-625-095;;028-234-480-791-663;;042-409-039-352-730;;087-555-579-703-659;;135-839-431-365-546;;052-998-284-453-229;;134-548-424-136-757;;140-452-042-903-819;;044-252-068-418-102;;178-795-868-780-695;;128-957-918-464-70X;;065-345-986-571-311;;133-778-046-000-912;;058-283-675-101-115;;094-408-436-342-191;;022-421-486-839-942;;166-613-900-679-111;;102-614-599-327-477;;091-512-942-617-101;;148-943-050-528-200;;100-241-517-206-048;;116-412-468-657-575;;064-253-273-532-828;;061-644-828-292-880;;072-128-987-362-178;;073-172-348-582-662;;154-195-116-864-458;;063-788-397-088-962</x:v>
      </x:c>
    </x:row>
    <x:row r="599">
      <x:c r="A599" s="50" t="str">
        <x:v>UCB SA.csv</x:v>
      </x:c>
      <x:c r="B599" s="50" t="str">
        <x:v>UCB SA</x:v>
      </x:c>
      <x:c r="C599" s="50" t="str">
        <x:v>Yes</x:v>
      </x:c>
      <x:c r="D599" s="50" t="str">
        <x:v>Applicant/owner alias matched</x:v>
      </x:c>
      <x:c r="E599" s="108" t="n">
        <x:v>223</x:v>
      </x:c>
      <x:c r="F599" s="50" t="str">
        <x:v>050-415-184-044-356</x:v>
      </x:c>
      <x:c r="G599" s="113" t="n">
        <x:v>40696</x:v>
      </x:c>
      <x:c r="H599" s="108" t="n">
        <x:v>2011</x:v>
      </x:c>
      <x:c r="I599" s="50" t="str">
        <x:v>US</x:v>
      </x:c>
      <x:c r="J599" s="50" t="str">
        <x:v>B2</x:v>
      </x:c>
      <x:c r="K599" s="50" t="str">
        <x:v>US 10258740 B2</x:v>
      </x:c>
      <x:c r="L599" s="50" t="str">
        <x:v>MCLOUGHLIN MARTIN JOHN;;MORGAN DARRELL P;;LOZEAU KEVIN RICHARD;;ENGA AGNETE;;FREITAG ERIC;;FORMOSA DANIEL;;SCHUMANN MICHAEL;;LIPFORD BRIAN;;COWPERTHWAITE JAKE;;FLAMM ALEX;;MELZI ILARIO;;BODNAR JONATHAN;;UCB BIOPHARMA SPRL</x:v>
      </x:c>
      <x:c r="M599" s="50" t="str">
        <x:v>UCB PHARMA S.A (2014-05-12);;UCB BIOPHARMA SPRL (2016-03-15)</x:v>
      </x:c>
      <x:c r="N599" s="50" t="str">
        <x:v>Auto-injector</x:v>
      </x:c>
      <x:c r="O599" s="108" t="n">
        <x:v>25</x:v>
      </x:c>
      <x:c r="P599" s="108" t="n">
        <x:v>54</x:v>
      </x:c>
      <x:c r="Q599" s="50" t="str">
        <x:v>A61M5/3202;;A61M5/20;;A61M5/3204;;A61M5/3213;;A61M2005/206;;A61M2005/3152;;A61M2005/3215;;A61M2205/583;;A61M2205/584;;A61M2205/586;;F04C2270/0421;;A61M5/14546;;A61M5/1452;;A61M5/158;;A61M5/172;;A61M5/20;;A61M5/3129;;A61M5/3134;;A61M5/3137;;A61M5/31511;;A61M5/3202;;A61M5/3204;;A61M5/3213;;A61M5/326;;A61M5/5086;;A61M2005/206;;A61M2005/3139;;A61M2005/3152;;A61M2005/3215;;A61M2202/04;;A61M2205/27;;A61M2205/276;;A61M2205/33;;A61M2205/50;;A61M2205/502;;A61M2205/505;;A61M2205/583;;A61M2205/584;;A61M2205/586;;A61M2205/8206;;F04C2270/0421</x:v>
      </x:c>
      <x:c r="R599" s="50" t="str">
        <x:v>A61M5/20;;A61M5/145;;A61M5/158;;A61M5/172;;A61M5/31;;A61M5/315;;A61M5/32;;A61M5/50</x:v>
      </x:c>
      <x:c r="S599" s="50" t="str">
        <x:v>ACTIVE</x:v>
      </x:c>
      <x:c r="T599" s="50" t="str">
        <x:v>https://lens.org/050-415-184-044-356</x:v>
      </x:c>
      <x:c r="U599" s="50" t="str">
        <x:v>110-643-691-728-989;;030-483-127-720-353;;127-888-658-698-127;;040-989-521-517-354;;089-484-627-786-856;;145-904-305-444-885;;114-426-102-203-012;;093-661-269-955-961;;075-660-663-193-814;;105-499-819-308-584;;193-308-713-600-98X;;068-243-173-490-348;;151-035-043-452-695;;173-416-529-225-115;;093-378-989-848-335;;127-748-640-322-709;;078-524-724-540-254;;122-068-328-867-367;;013-309-521-640-108;;134-500-610-915-292;;055-962-348-485-33X;;199-445-246-103-026;;055-106-768-548-497;;066-176-363-288-538;;043-922-282-062-585;;104-433-660-640-324;;056-119-486-946-437;;191-052-436-031-950;;105-402-148-593-113;;144-392-761-233-720;;168-189-772-362-568;;105-320-504-058-215;;021-246-584-917-324;;090-933-017-216-430;;127-827-813-231-078;;099-887-428-292-836;;033-744-168-264-376;;050-415-184-044-356;;007-706-009-672-401;;085-262-218-737-755;;006-151-430-266-471;;135-682-290-135-161;;192-205-186-334-30X;;046-770-507-785-418;;118-115-380-049-761;;049-954-562-438-764;;141-242-271-153-426;;177-515-257-725-587;;074-895-645-661-418;;188-093-615-989-657;;178-662-912-210-114;;136-478-390-884-205;;138-333-004-783-437;;127-694-294-065-568</x:v>
      </x:c>
    </x:row>
    <x:row r="600">
      <x:c r="A600" s="50" t="str">
        <x:v>UCB SA.csv</x:v>
      </x:c>
      <x:c r="B600" s="50" t="str">
        <x:v>UCB SA</x:v>
      </x:c>
      <x:c r="C600" s="50" t="str">
        <x:v>Yes</x:v>
      </x:c>
      <x:c r="D600" s="50" t="str">
        <x:v>Applicant/owner alias matched</x:v>
      </x:c>
      <x:c r="E600" s="108" t="n">
        <x:v>224</x:v>
      </x:c>
      <x:c r="F600" s="50" t="str">
        <x:v>098-816-883-029-066</x:v>
      </x:c>
      <x:c r="G600" s="113" t="n">
        <x:v>41920</x:v>
      </x:c>
      <x:c r="H600" s="108" t="n">
        <x:v>2014</x:v>
      </x:c>
      <x:c r="I600" s="50" t="str">
        <x:v>EP</x:v>
      </x:c>
      <x:c r="J600" s="50" t="str">
        <x:v>B1</x:v>
      </x:c>
      <x:c r="K600" s="50" t="str">
        <x:v>EP 3204374 B1</x:v>
      </x:c>
      <x:c r="L600" s="50" t="str">
        <x:v>UCB BIOPHARMA SPRL</x:v>
      </x:c>
      <x:c r="M600" s="50" t="str">
        <x:v>UCB BIOPHARMA SRL (2020-01-08)</x:v>
      </x:c>
      <x:c r="N600" s="50" t="str">
        <x:v>ISOINDOLINE DERIVATIVES</x:v>
      </x:c>
      <x:c r="O600" s="108" t="n">
        <x:v>0</x:v>
      </x:c>
      <x:c r="P600" s="108" t="n">
        <x:v>7</x:v>
      </x:c>
      <x:c r="Q600" s="50" t="str">
        <x:v>C07D401/06;;A61K31/4035;;A61P25/16;;C07D209/44;;C07D487/04;;C07D401/06;;A61K31/4035;;C07D209/44;;C07D487/04</x:v>
      </x:c>
      <x:c r="R600" s="50" t="str">
        <x:v>C07D401/06;;A61K31/4035;;A61P25/16;;C07D209/44;;C07D487/04</x:v>
      </x:c>
      <x:c r="S600" s="50" t="str">
        <x:v>ACTIVE</x:v>
      </x:c>
      <x:c r="T600" s="50" t="str">
        <x:v>https://lens.org/098-816-883-029-066</x:v>
      </x:c>
      <x:c r="U600" s="50" t="str">
        <x:v>131-326-866-587-704;;135-511-566-626-054;;138-310-581-474-35X;;098-816-883-029-066;;144-456-436-123-077;;006-111-387-166-531;;046-853-505-471-611</x:v>
      </x:c>
    </x:row>
    <x:row r="601">
      <x:c r="A601" s="50" t="str">
        <x:v>UCB SA.csv</x:v>
      </x:c>
      <x:c r="B601" s="50" t="str">
        <x:v>UCB SA</x:v>
      </x:c>
      <x:c r="C601" s="50" t="str">
        <x:v>Yes</x:v>
      </x:c>
      <x:c r="D601" s="50" t="str">
        <x:v>Applicant/owner alias matched</x:v>
      </x:c>
      <x:c r="E601" s="108" t="n">
        <x:v>225</x:v>
      </x:c>
      <x:c r="F601" s="50" t="str">
        <x:v>025-218-026-780-738</x:v>
      </x:c>
      <x:c r="G601" s="113" t="n">
        <x:v>41666</x:v>
      </x:c>
      <x:c r="H601" s="108" t="n">
        <x:v>2014</x:v>
      </x:c>
      <x:c r="I601" s="50" t="str">
        <x:v>EP</x:v>
      </x:c>
      <x:c r="J601" s="50" t="str">
        <x:v>B1</x:v>
      </x:c>
      <x:c r="K601" s="50" t="str">
        <x:v>EP 3099352 B1</x:v>
      </x:c>
      <x:c r="L601" s="50" t="str">
        <x:v>UCB BIOPHARMA SPRL</x:v>
      </x:c>
      <x:c r="M601" s="50" t="str">
        <x:v>UCB BIOPHARMA SRL (2020-01-08)</x:v>
      </x:c>
      <x:c r="N601" s="50" t="str">
        <x:v>AUTO-INJECTOR</x:v>
      </x:c>
      <x:c r="O601" s="108" t="n">
        <x:v>0</x:v>
      </x:c>
      <x:c r="P601" s="108" t="n">
        <x:v>5</x:v>
      </x:c>
      <x:c r="Q601" s="50" t="str">
        <x:v>A61M5/3204;;A61M5/14546;;A61M5/14566;;A61M5/20;;A61M5/3134;;A61M5/31515;;A61M5/31583;;A61M5/3202;;A61M5/3213;;A61M2005/14553;;A61M2005/2411;;A61M2005/3215;;A61M2005/3252;;A61M2205/50;;A61M2205/502;;A61M2205/505;;A61M2205/581;;A61M2205/583;;A61M2205/584;;A61M2205/586;;A61M2205/6054;;A61M2205/8206;;A61M5/3204;;A61M5/20;;A61M5/3134;;A61M5/31515;;A61M5/31583;;A61M5/3202;;A61M5/3213;;A61M2005/3143;;A61M2005/3215;;A61M2005/3252;;A61M2205/13;;A61M2205/50;;A61M2205/502;;A61M2205/505;;A61M2205/52;;A61M2205/581;;A61M2205/583;;A61M2205/584;;A61M2205/586;;A61M2205/6054;;A61M2205/80;;A61M2205/8206</x:v>
      </x:c>
      <x:c r="R601" s="50" t="str">
        <x:v>A61M5/20;;A61M5/31;;A61M5/315;;A61M5/32</x:v>
      </x:c>
      <x:c r="S601" s="50" t="str">
        <x:v>ACTIVE</x:v>
      </x:c>
      <x:c r="T601" s="50" t="str">
        <x:v>https://lens.org/025-218-026-780-738</x:v>
      </x:c>
      <x:c r="U601" s="50" t="str">
        <x:v>145-369-543-903-846;;098-502-703-587-852;;025-218-026-780-738;;037-630-126-480-898;;040-360-320-179-047</x:v>
      </x:c>
    </x:row>
    <x:row r="602">
      <x:c r="A602" s="50" t="str">
        <x:v>UCB SA.csv</x:v>
      </x:c>
      <x:c r="B602" s="50" t="str">
        <x:v>UCB SA</x:v>
      </x:c>
      <x:c r="C602" s="50" t="str">
        <x:v>Yes</x:v>
      </x:c>
      <x:c r="D602" s="50" t="str">
        <x:v>Applicant/owner alias matched</x:v>
      </x:c>
      <x:c r="E602" s="108" t="n">
        <x:v>226</x:v>
      </x:c>
      <x:c r="F602" s="50" t="str">
        <x:v>190-740-368-009-964</x:v>
      </x:c>
      <x:c r="G602" s="113" t="n">
        <x:v>42424</x:v>
      </x:c>
      <x:c r="H602" s="108" t="n">
        <x:v>2016</x:v>
      </x:c>
      <x:c r="I602" s="50" t="str">
        <x:v>EP</x:v>
      </x:c>
      <x:c r="J602" s="50" t="str">
        <x:v>A1</x:v>
      </x:c>
      <x:c r="K602" s="50" t="str">
        <x:v>EP 3420485 A1</x:v>
      </x:c>
      <x:c r="L602" s="50" t="str">
        <x:v>UCB BIOPHARMA SPRL</x:v>
      </x:c>
      <x:c r="M602" s="50" t="str">
        <x:v>UCB BIOPHARMA SRL (2020-01-08)</x:v>
      </x:c>
      <x:c r="N602" s="50" t="str">
        <x:v>METHOD AND SYSTEM FOR QUANTIFYING THE LIKELIHOOD THAT A GENE IS CASUALLY LINKED TO A DISEASE</x:v>
      </x:c>
      <x:c r="O602" s="108" t="n">
        <x:v>0</x:v>
      </x:c>
      <x:c r="P602" s="108" t="n">
        <x:v>3</x:v>
      </x:c>
      <x:c r="Q602" s="50" t="str">
        <x:v>G16B20/00;;G16B20/00</x:v>
      </x:c>
      <x:c r="R602" s="50" t="str">
        <x:v>G16B20/00</x:v>
      </x:c>
      <x:c r="S602" s="50" t="str">
        <x:v>DISCONTINUED</x:v>
      </x:c>
      <x:c r="T602" s="50" t="str">
        <x:v>https://lens.org/190-740-368-009-964</x:v>
      </x:c>
      <x:c r="U602" s="50" t="str">
        <x:v>002-313-201-265-559;;115-099-093-909-11X;;190-740-368-009-964</x:v>
      </x:c>
    </x:row>
    <x:row r="603">
      <x:c r="A603" s="50" t="str">
        <x:v>UCB SA.csv</x:v>
      </x:c>
      <x:c r="B603" s="50" t="str">
        <x:v>UCB SA</x:v>
      </x:c>
      <x:c r="C603" s="50" t="str">
        <x:v>Yes</x:v>
      </x:c>
      <x:c r="D603" s="50" t="str">
        <x:v>Applicant/owner alias matched</x:v>
      </x:c>
      <x:c r="E603" s="108" t="n">
        <x:v>227</x:v>
      </x:c>
      <x:c r="F603" s="50" t="str">
        <x:v>092-732-954-722-081</x:v>
      </x:c>
      <x:c r="G603" s="113" t="n">
        <x:v>41120</x:v>
      </x:c>
      <x:c r="H603" s="108" t="n">
        <x:v>2012</x:v>
      </x:c>
      <x:c r="I603" s="50" t="str">
        <x:v>EP</x:v>
      </x:c>
      <x:c r="J603" s="50" t="str">
        <x:v>B1</x:v>
      </x:c>
      <x:c r="K603" s="50" t="str">
        <x:v>EP 2879736 B1</x:v>
      </x:c>
      <x:c r="L603" s="50" t="str">
        <x:v>UCB BIOPHARMA SPRL</x:v>
      </x:c>
      <x:c r="M603" s="50" t="str">
        <x:v>UCB BIOPHARMA SPRL (2015-07-22)</x:v>
      </x:c>
      <x:c r="N603" s="50" t="str">
        <x:v>AUTO-INJECTOR</x:v>
      </x:c>
      <x:c r="O603" s="108" t="n">
        <x:v>0</x:v>
      </x:c>
      <x:c r="P603" s="108" t="n">
        <x:v>5</x:v>
      </x:c>
      <x:c r="Q603" s="50" t="str">
        <x:v>A61M5/20;;A61M5/3202;;A61M5/3213;;A61M2005/2026;;A61M2005/2073;;A61M5/2053;;A61M5/20;;A61M5/315;;A61M5/3202;;A61M5/3213;;A61M2005/2026;;A61M2005/2073</x:v>
      </x:c>
      <x:c r="R603" s="50" t="str">
        <x:v>A61M5/32;;A61M5/20;;A61M5/315</x:v>
      </x:c>
      <x:c r="S603" s="50" t="str">
        <x:v>ACTIVE</x:v>
      </x:c>
      <x:c r="T603" s="50" t="str">
        <x:v>https://lens.org/092-732-954-722-081</x:v>
      </x:c>
      <x:c r="U603" s="50" t="str">
        <x:v>092-732-954-722-081;;095-785-384-330-403;;071-464-690-316-548;;134-242-425-553-075;;078-236-054-424-345</x:v>
      </x:c>
    </x:row>
    <x:row r="604">
      <x:c r="A604" s="50" t="str">
        <x:v>UCB SA.csv</x:v>
      </x:c>
      <x:c r="B604" s="50" t="str">
        <x:v>UCB SA</x:v>
      </x:c>
      <x:c r="C604" s="50" t="str">
        <x:v>Yes</x:v>
      </x:c>
      <x:c r="D604" s="50" t="str">
        <x:v>Applicant/owner alias matched</x:v>
      </x:c>
      <x:c r="E604" s="108" t="n">
        <x:v>228</x:v>
      </x:c>
      <x:c r="F604" s="50" t="str">
        <x:v>060-713-457-277-381</x:v>
      </x:c>
      <x:c r="G604" s="113" t="n">
        <x:v>42277</x:v>
      </x:c>
      <x:c r="H604" s="108" t="n">
        <x:v>2015</x:v>
      </x:c>
      <x:c r="I604" s="50" t="str">
        <x:v>US</x:v>
      </x:c>
      <x:c r="J604" s="50" t="str">
        <x:v>A1</x:v>
      </x:c>
      <x:c r="K604" s="50" t="str">
        <x:v>US 2018/0298009 A1</x:v>
      </x:c>
      <x:c r="L604" s="50" t="str">
        <x:v>UCB BIOPHARMA SPRL;;UNIV LEUVEN KATH</x:v>
      </x:c>
      <x:c r="M604" s="50" t="str">
        <x:v>UCB BIOPHARMA SPRL (2016-09-23)</x:v>
      </x:c>
      <x:c r="N604" s="50" t="str">
        <x:v>Fused Pyrazole Derivatives As Kinase Inhibitors</x:v>
      </x:c>
      <x:c r="O604" s="108" t="n">
        <x:v>3</x:v>
      </x:c>
      <x:c r="P604" s="108" t="n">
        <x:v>9</x:v>
      </x:c>
      <x:c r="Q604" s="50" t="str">
        <x:v>C07D487/04;;A61P29/00;;A61P31/00;;A61P31/12;;A61P33/00;;A61P33/06;;A61P35/00;;A61P37/06;;C07D451/06;;C07D491/08;;C07D491/107;;C07D498/04;;Y02A50/30;;C07D487/04;;C07D451/06;;C07D491/08;;C07D491/107;;C07D498/04</x:v>
      </x:c>
      <x:c r="R604" s="50" t="str">
        <x:v>C07D487/04;;C07D498/04</x:v>
      </x:c>
      <x:c r="S604" s="50" t="str">
        <x:v>DISCONTINUED</x:v>
      </x:c>
      <x:c r="T604" s="50" t="str">
        <x:v>https://lens.org/060-713-457-277-381</x:v>
      </x:c>
      <x:c r="U604" s="50" t="str">
        <x:v>060-713-457-277-381;;118-199-313-712-931;;100-124-461-023-484;;157-387-699-911-521;;173-397-803-189-997;;055-967-311-723-894;;001-124-075-958-67X;;199-373-964-215-380;;027-865-785-839-482</x:v>
      </x:c>
    </x:row>
    <x:row r="605">
      <x:c r="A605" s="50" t="str">
        <x:v>UCB SA.csv</x:v>
      </x:c>
      <x:c r="B605" s="50" t="str">
        <x:v>UCB SA</x:v>
      </x:c>
      <x:c r="C605" s="50" t="str">
        <x:v>Yes</x:v>
      </x:c>
      <x:c r="D605" s="50" t="str">
        <x:v>Applicant/owner alias matched</x:v>
      </x:c>
      <x:c r="E605" s="108" t="n">
        <x:v>229</x:v>
      </x:c>
      <x:c r="F605" s="50" t="str">
        <x:v>094-415-405-130-351</x:v>
      </x:c>
      <x:c r="G605" s="113" t="n">
        <x:v>41088</x:v>
      </x:c>
      <x:c r="H605" s="108" t="n">
        <x:v>2012</x:v>
      </x:c>
      <x:c r="I605" s="50" t="str">
        <x:v>EP</x:v>
      </x:c>
      <x:c r="J605" s="50" t="str">
        <x:v>B1</x:v>
      </x:c>
      <x:c r="K605" s="50" t="str">
        <x:v>EP 2867674 B1</x:v>
      </x:c>
      <x:c r="L605" s="50" t="str">
        <x:v>UCB BIOPHARMA SPRL</x:v>
      </x:c>
      <x:c r="M605" s="50" t="str">
        <x:v>UCB BIOPHARMA SPRL (2015-07-22)</x:v>
      </x:c>
      <x:c r="N605" s="50" t="str">
        <x:v>A METHOD FOR IDENTIFYING COMPOUNDS OF THERAPEUTIC INTEREST</x:v>
      </x:c>
      <x:c r="O605" s="108" t="n">
        <x:v>0</x:v>
      </x:c>
      <x:c r="P605" s="108" t="n">
        <x:v>5</x:v>
      </x:c>
      <x:c r="Q605" s="50" t="str">
        <x:v>G16B15/30;;C07K16/4291;;C07K2299/00;;C07K2317/55;;C07K2317/76;;C07K2317/92;;G01N33/542;;G01N2500/02;;G16B15/00;;G01N33/5308;;C07K16/4291;;C07K2299/00;;C07K2317/55;;C07K2317/76;;C07K2317/92;;C40B30/04;;G01N33/542;;G01N2500/02;;G01N2500/04;;G01N2500/20;;G16B15/00;;G16B15/30</x:v>
      </x:c>
      <x:c r="R605" s="50" t="str">
        <x:v>G01N33/542;;C07K16/42;;G16B15/30</x:v>
      </x:c>
      <x:c r="S605" s="50" t="str">
        <x:v>ACTIVE</x:v>
      </x:c>
      <x:c r="T605" s="50" t="str">
        <x:v>https://lens.org/094-415-405-130-351</x:v>
      </x:c>
      <x:c r="U605" s="50" t="str">
        <x:v>058-485-792-655-702;;058-244-489-622-265;;094-415-405-130-351;;180-796-921-148-354;;057-790-299-626-03X</x:v>
      </x:c>
    </x:row>
    <x:row r="606">
      <x:c r="A606" s="50" t="str">
        <x:v>UCB SA.csv</x:v>
      </x:c>
      <x:c r="B606" s="50" t="str">
        <x:v>UCB SA</x:v>
      </x:c>
      <x:c r="C606" s="50" t="str">
        <x:v>Yes</x:v>
      </x:c>
      <x:c r="D606" s="50" t="str">
        <x:v>Applicant/owner alias matched</x:v>
      </x:c>
      <x:c r="E606" s="108" t="n">
        <x:v>230</x:v>
      </x:c>
      <x:c r="F606" s="50" t="str">
        <x:v>127-726-211-002-531</x:v>
      </x:c>
      <x:c r="G606" s="113" t="n">
        <x:v>41807</x:v>
      </x:c>
      <x:c r="H606" s="108" t="n">
        <x:v>2014</x:v>
      </x:c>
      <x:c r="I606" s="50" t="str">
        <x:v>US</x:v>
      </x:c>
      <x:c r="J606" s="50" t="str">
        <x:v>B2</x:v>
      </x:c>
      <x:c r="K606" s="50" t="str">
        <x:v>US 10087180 B2</x:v>
      </x:c>
      <x:c r="L606" s="50" t="str">
        <x:v>UCB BIOPHARMA SPRL;;UNIV LEUVEN KATH</x:v>
      </x:c>
      <x:c r="M606" s="50" t="str">
        <x:v>UCB BIOPHARMA SPRL (2017-06-29)</x:v>
      </x:c>
      <x:c r="N606" s="50" t="str">
        <x:v>Pyrazolo-pyridine derivatives as kinase inhibitors</x:v>
      </x:c>
      <x:c r="O606" s="108" t="n">
        <x:v>2</x:v>
      </x:c>
      <x:c r="P606" s="108" t="n">
        <x:v>17</x:v>
      </x:c>
      <x:c r="Q606" s="50" t="str">
        <x:v>C07D471/04;;C07D519/00;;C07D471/04;;A61P29/00;;A61P31/12;;A61P33/06;;A61P35/00;;A61P37/06;;C07D519/00;;Y02A50/30;;A61K31/437;;A61K31/496;;A61P29/00;;A61P31/12;;A61P33/06;;A61P35/00;;A61P37/06;;C07D471/04;;C07D471/04;;C07D519/00</x:v>
      </x:c>
      <x:c r="R606" s="50" t="str">
        <x:v>C07D471/04;;A61K31/496;;C07D519/00</x:v>
      </x:c>
      <x:c r="S606" s="50" t="str">
        <x:v>ACTIVE</x:v>
      </x:c>
      <x:c r="T606" s="50" t="str">
        <x:v>https://lens.org/127-726-211-002-531</x:v>
      </x:c>
      <x:c r="U606" s="50" t="str">
        <x:v>142-797-812-641-824;;020-495-358-850-425;;066-252-923-543-122;;174-484-958-749-831;;019-820-472-046-204;;148-718-809-417-792;;056-973-914-098-511;;056-492-260-236-550;;056-969-903-930-77X;;125-651-344-699-815;;183-293-468-567-204;;127-726-211-002-531;;088-664-971-102-857;;124-513-567-026-771;;127-551-574-051-744;;178-707-729-012-714;;170-404-891-286-650</x:v>
      </x:c>
    </x:row>
    <x:row r="607">
      <x:c r="A607" s="50" t="str">
        <x:v>UCB SA.csv</x:v>
      </x:c>
      <x:c r="B607" s="50" t="str">
        <x:v>UCB SA</x:v>
      </x:c>
      <x:c r="C607" s="50" t="str">
        <x:v>Yes</x:v>
      </x:c>
      <x:c r="D607" s="50" t="str">
        <x:v>Applicant/owner alias matched</x:v>
      </x:c>
      <x:c r="E607" s="108" t="n">
        <x:v>231</x:v>
      </x:c>
      <x:c r="F607" s="50" t="str">
        <x:v>003-674-627-650-198</x:v>
      </x:c>
      <x:c r="G607" s="113" t="n">
        <x:v>42326</x:v>
      </x:c>
      <x:c r="H607" s="108" t="n">
        <x:v>2015</x:v>
      </x:c>
      <x:c r="I607" s="50" t="str">
        <x:v>EP</x:v>
      </x:c>
      <x:c r="J607" s="50" t="str">
        <x:v>A1</x:v>
      </x:c>
      <x:c r="K607" s="50" t="str">
        <x:v>EP 3377992 A1</x:v>
      </x:c>
      <x:c r="L607" s="50" t="str">
        <x:v>UCB BIOPHARMA SPRL</x:v>
      </x:c>
      <x:c r="M607" s="50" t="str">
        <x:v>UCB BIOPHARMA SRL (2020-01-08)</x:v>
      </x:c>
      <x:c r="N607" s="50" t="str">
        <x:v>METHOD AND SYSTEM FOR GENERATING AND DISPLAYING TOPICS IN RAW UNCATEGORIZED DATA AND FOR CATEGORIZING SUCH DATA</x:v>
      </x:c>
      <x:c r="O607" s="108" t="n">
        <x:v>0</x:v>
      </x:c>
      <x:c r="P607" s="108" t="n">
        <x:v>3</x:v>
      </x:c>
      <x:c r="Q607" s="50" t="str">
        <x:v>G16H40/63;;G06F16/2423;;G06F16/358;;G06F16/367;;G16Z99/00;;G16H40/63;;G06F3/04817;;G06F3/0482;;G06F3/04847;;G06F16/2423;;G06F16/358;;G06F16/367;;G16Z99/00</x:v>
      </x:c>
      <x:c r="R607" s="50" t="str">
        <x:v>G06F17/30;;G16Z99/00</x:v>
      </x:c>
      <x:c r="S607" s="50" t="str">
        <x:v>DISCONTINUED</x:v>
      </x:c>
      <x:c r="T607" s="50" t="str">
        <x:v>https://lens.org/003-674-627-650-198</x:v>
      </x:c>
      <x:c r="U607" s="50" t="str">
        <x:v>003-674-627-650-198;;058-327-948-299-318;;170-509-049-295-986</x:v>
      </x:c>
    </x:row>
    <x:row r="608">
      <x:c r="A608" s="50" t="str">
        <x:v>UCB SA.csv</x:v>
      </x:c>
      <x:c r="B608" s="50" t="str">
        <x:v>UCB SA</x:v>
      </x:c>
      <x:c r="C608" s="50" t="str">
        <x:v>Yes</x:v>
      </x:c>
      <x:c r="D608" s="50" t="str">
        <x:v>Applicant/owner alias matched</x:v>
      </x:c>
      <x:c r="E608" s="108" t="n">
        <x:v>232</x:v>
      </x:c>
      <x:c r="F608" s="50" t="str">
        <x:v>100-559-459-014-530</x:v>
      </x:c>
      <x:c r="G608" s="113" t="n">
        <x:v>42326</x:v>
      </x:c>
      <x:c r="H608" s="108" t="n">
        <x:v>2015</x:v>
      </x:c>
      <x:c r="I608" s="50" t="str">
        <x:v>EP</x:v>
      </x:c>
      <x:c r="J608" s="50" t="str">
        <x:v>A1</x:v>
      </x:c>
      <x:c r="K608" s="50" t="str">
        <x:v>EP 3377999 A1</x:v>
      </x:c>
      <x:c r="L608" s="50" t="str">
        <x:v>UCB BIOPHARMA SPRL</x:v>
      </x:c>
      <x:c r="M608" s="50" t="str">
        <x:v>UCB BIOPHARMA SRL (2020-01-08)</x:v>
      </x:c>
      <x:c r="N608" s="50" t="str">
        <x:v>METHOD AND SYSTEM FOR GENERATING AND VISUALLY DISPLAYING INTER-RELATIVITY BETWEEN TOPICS OF A HEALTHCARE TREATMENT TAXONOMY</x:v>
      </x:c>
      <x:c r="O608" s="108" t="n">
        <x:v>0</x:v>
      </x:c>
      <x:c r="P608" s="108" t="n">
        <x:v>3</x:v>
      </x:c>
      <x:c r="Q608" s="50" t="str">
        <x:v>G16H40/63;;G16H40/60;;G16H50/70;;G16H70/00;;G16H40/63;;G06F3/04847;;G06F3/0486;;G16H40/60;;G16H50/70;;G16H70/00</x:v>
      </x:c>
      <x:c r="R608" s="50" t="str">
        <x:v>G16H40/60;;G16H70/00</x:v>
      </x:c>
      <x:c r="S608" s="50" t="str">
        <x:v>DISCONTINUED</x:v>
      </x:c>
      <x:c r="T608" s="50" t="str">
        <x:v>https://lens.org/100-559-459-014-530</x:v>
      </x:c>
      <x:c r="U608" s="50" t="str">
        <x:v>041-196-732-753-038;;100-559-459-014-530;;091-081-808-166-838</x:v>
      </x:c>
    </x:row>
    <x:row r="609">
      <x:c r="A609" s="50" t="str">
        <x:v>UCB SA.csv</x:v>
      </x:c>
      <x:c r="B609" s="50" t="str">
        <x:v>UCB SA</x:v>
      </x:c>
      <x:c r="C609" s="50" t="str">
        <x:v>Yes</x:v>
      </x:c>
      <x:c r="D609" s="50" t="str">
        <x:v>Applicant/owner alias matched</x:v>
      </x:c>
      <x:c r="E609" s="108" t="n">
        <x:v>233</x:v>
      </x:c>
      <x:c r="F609" s="50" t="str">
        <x:v>005-696-505-444-054</x:v>
      </x:c>
      <x:c r="G609" s="113" t="n">
        <x:v>41120</x:v>
      </x:c>
      <x:c r="H609" s="108" t="n">
        <x:v>2012</x:v>
      </x:c>
      <x:c r="I609" s="50" t="str">
        <x:v>EP</x:v>
      </x:c>
      <x:c r="J609" s="50" t="str">
        <x:v>B1</x:v>
      </x:c>
      <x:c r="K609" s="50" t="str">
        <x:v>EP 2879737 B1</x:v>
      </x:c>
      <x:c r="L609" s="50" t="str">
        <x:v>UCB BIOPHARMA SPRL</x:v>
      </x:c>
      <x:c r="M609" s="50" t="str">
        <x:v>UCB BIOPHARMA SPRL (2015-07-22)</x:v>
      </x:c>
      <x:c r="N609" s="50" t="str">
        <x:v>AUTO-INJECTOR</x:v>
      </x:c>
      <x:c r="O609" s="108" t="n">
        <x:v>0</x:v>
      </x:c>
      <x:c r="P609" s="108" t="n">
        <x:v>5</x:v>
      </x:c>
      <x:c r="Q609" s="50" t="str">
        <x:v>A61M5/002;;A61M5/20;;A61M5/3134;;A61M5/31505;;A61M5/31515;;A61M5/3202;;A61M5/3204;;A61M5/326;;A61M2005/2013;;A61M2005/206;;A61M2005/2477;;A61M2205/50;;A61M2205/502;;A61M2205/505;;A61M2205/583;;A61M2205/586;;A61M2205/8206;;A61M5/1456;;A61M5/002;;A61M5/158;;A61M5/20;;A61M5/3134;;A61M5/31505;;A61M5/31515;;A61M5/3202;;A61M5/3204;;A61M5/326;;A61M2005/2013;;A61M2005/206;;A61M2005/2477;;A61M2205/50;;A61M2205/502;;A61M2205/505;;A61M2205/583;;A61M2205/586;;A61M2205/8206</x:v>
      </x:c>
      <x:c r="R609" s="50" t="str">
        <x:v>A61M5/315;;A61M5/20;;A61M5/31;;A61M5/32</x:v>
      </x:c>
      <x:c r="S609" s="50" t="str">
        <x:v>ACTIVE</x:v>
      </x:c>
      <x:c r="T609" s="50" t="str">
        <x:v>https://lens.org/005-696-505-444-054</x:v>
      </x:c>
      <x:c r="U609" s="50" t="str">
        <x:v>065-881-945-658-938;;138-500-365-247-440;;126-402-237-050-18X;;101-597-691-925-05X;;005-696-505-444-054</x:v>
      </x:c>
    </x:row>
    <x:row r="610">
      <x:c r="A610" s="50" t="str">
        <x:v>UCB SA.csv</x:v>
      </x:c>
      <x:c r="B610" s="50" t="str">
        <x:v>UCB SA</x:v>
      </x:c>
      <x:c r="C610" s="50" t="str">
        <x:v>Yes</x:v>
      </x:c>
      <x:c r="D610" s="50" t="str">
        <x:v>Applicant/owner alias matched</x:v>
      </x:c>
      <x:c r="E610" s="108" t="n">
        <x:v>234</x:v>
      </x:c>
      <x:c r="F610" s="50" t="str">
        <x:v>017-378-356-129-764</x:v>
      </x:c>
      <x:c r="G610" s="113" t="n">
        <x:v>42163</x:v>
      </x:c>
      <x:c r="H610" s="108" t="n">
        <x:v>2015</x:v>
      </x:c>
      <x:c r="I610" s="50" t="str">
        <x:v>US</x:v>
      </x:c>
      <x:c r="J610" s="50" t="str">
        <x:v>A1</x:v>
      </x:c>
      <x:c r="K610" s="50" t="str">
        <x:v>US 2018/0222868 A1</x:v>
      </x:c>
      <x:c r="L610" s="50" t="str">
        <x:v>UCB BIOPHARMA SPRL</x:v>
      </x:c>
      <x:c r="M610" s="50" t="str">
        <x:v>UCB PHARMA S.A (2018-07-20);;UCB BIOPHARMA SPRL (2018-07-20);;EVOTEC (UK) LTD (2018-06-19);;CELLTECH R&amp;D LIMITED (2018-06-19);;EVOTEC AG (2018-06-21);;UCB S.A (2018-07-12)</x:v>
      </x:c>
      <x:c r="N610" s="50" t="str">
        <x:v>Indazole Derivatives as Modulators of TNF Activity</x:v>
      </x:c>
      <x:c r="O610" s="108" t="n">
        <x:v>0</x:v>
      </x:c>
      <x:c r="P610" s="108" t="n">
        <x:v>8</x:v>
      </x:c>
      <x:c r="Q610" s="50" t="str">
        <x:v>C07D231/56;;C07D403/04;;C07D403/14;;C07D413/14;;C07D231/56;;A61K31/416;;A61K31/506;;A61P1/00;;A61P1/16;;A61P3/00;;A61P3/10;;A61P7/06;;A61P9/00;;A61P9/04;;A61P9/10;;A61P11/00;;A61P11/06;;A61P13/12;;A61P15/00;;A61P15/10;;A61P15/14;;A61P17/00;;A61P17/06;;A61P19/02;;A61P21/00;;A61P25/00;;A61P25/08;;A61P25/16;;A61P25/20;;A61P25/28;;A61P27/02;;A61P29/00;;A61P35/00;;A61P35/02;;A61P37/02;;A61P37/06;;A61P39/00;;C07D403/04;;C07D403/14;;C07D413/14;;C07D231/56;;A61K31/416;;A61K31/506;;C07D403/04;;C07D403/14;;C07D413/14</x:v>
      </x:c>
      <x:c r="R610" s="50" t="str">
        <x:v>C07D231/56;;A61K31/416;;A61K31/506;;C07D403/04;;C07D403/14;;C07D413/14</x:v>
      </x:c>
      <x:c r="S610" s="50" t="str">
        <x:v>DISCONTINUED</x:v>
      </x:c>
      <x:c r="T610" s="50" t="str">
        <x:v>https://lens.org/017-378-356-129-764</x:v>
      </x:c>
      <x:c r="U610" s="50" t="str">
        <x:v>030-754-395-738-121;;166-793-129-909-999;;056-848-599-280-010;;017-378-356-129-764;;156-302-423-856-347;;073-041-584-607-112;;029-526-484-113-14X;;064-384-417-276-430</x:v>
      </x:c>
    </x:row>
    <x:row r="611">
      <x:c r="A611" s="50" t="str">
        <x:v>UCB SA.csv</x:v>
      </x:c>
      <x:c r="B611" s="50" t="str">
        <x:v>UCB SA</x:v>
      </x:c>
      <x:c r="C611" s="50" t="str">
        <x:v>Yes</x:v>
      </x:c>
      <x:c r="D611" s="50" t="str">
        <x:v>Applicant/owner alias matched</x:v>
      </x:c>
      <x:c r="E611" s="108" t="n">
        <x:v>235</x:v>
      </x:c>
      <x:c r="F611" s="50" t="str">
        <x:v>068-038-948-038-881</x:v>
      </x:c>
      <x:c r="G611" s="113" t="n">
        <x:v>42277</x:v>
      </x:c>
      <x:c r="H611" s="108" t="n">
        <x:v>2015</x:v>
      </x:c>
      <x:c r="I611" s="50" t="str">
        <x:v>EP</x:v>
      </x:c>
      <x:c r="J611" s="50" t="str">
        <x:v>A1</x:v>
      </x:c>
      <x:c r="K611" s="50" t="str">
        <x:v>EP 3356365 A1</x:v>
      </x:c>
      <x:c r="L611" s="50" t="str">
        <x:v>UCB BIOPHARMA SPRL;;UNIV LEUVEN KATH</x:v>
      </x:c>
      <x:c r="M611" s="50" t="str">
        <x:v>KATHOLIEKE UNIVERSITEIT LEUVEN K.U. LEUVEN R&amp;D (2020-01-08);;UCB BIOPHARMA SRL (2020-01-08)</x:v>
      </x:c>
      <x:c r="N611" s="50" t="str">
        <x:v>FUSED PYRIDINE DERIVATIVES AS KINASE INHIBITORS</x:v>
      </x:c>
      <x:c r="O611" s="108" t="n">
        <x:v>0</x:v>
      </x:c>
      <x:c r="P611" s="108" t="n">
        <x:v>9</x:v>
      </x:c>
      <x:c r="Q611" s="50" t="str">
        <x:v>C07D471/04;;A61P29/00;;A61P31/12;;A61P33/06;;A61P35/00;;A61P37/06;;Y02A50/30;;C07D471/04;;A61K2121/00;;A61P29/00;;A61P31/12;;A61P33/06;;A61P35/00;;A61P37/06</x:v>
      </x:c>
      <x:c r="R611" s="50" t="str">
        <x:v>C07D471/04;;A61K31/4375;;A61K31/496;;A61K31/519;;A61P29/00;;A61P31/00;;A61P33/00;;A61P35/00</x:v>
      </x:c>
      <x:c r="S611" s="50" t="str">
        <x:v>DISCONTINUED</x:v>
      </x:c>
      <x:c r="T611" s="50" t="str">
        <x:v>https://lens.org/068-038-948-038-881</x:v>
      </x:c>
      <x:c r="U611" s="50" t="str">
        <x:v>063-643-768-634-671;;060-473-163-713-109;;155-115-373-327-446;;012-220-146-760-900;;111-559-224-624-042;;121-136-390-492-055;;068-038-948-038-881;;150-373-426-868-853;;127-155-246-364-472</x:v>
      </x:c>
    </x:row>
    <x:row r="612">
      <x:c r="A612" s="50" t="str">
        <x:v>UCB SA.csv</x:v>
      </x:c>
      <x:c r="B612" s="50" t="str">
        <x:v>UCB SA</x:v>
      </x:c>
      <x:c r="C612" s="50" t="str">
        <x:v>Yes</x:v>
      </x:c>
      <x:c r="D612" s="50" t="str">
        <x:v>Applicant/owner alias matched</x:v>
      </x:c>
      <x:c r="E612" s="108" t="n">
        <x:v>236</x:v>
      </x:c>
      <x:c r="F612" s="50" t="str">
        <x:v>062-877-857-181-948</x:v>
      </x:c>
      <x:c r="G612" s="113" t="n">
        <x:v>41807</x:v>
      </x:c>
      <x:c r="H612" s="108" t="n">
        <x:v>2014</x:v>
      </x:c>
      <x:c r="I612" s="50" t="str">
        <x:v>US</x:v>
      </x:c>
      <x:c r="J612" s="50" t="str">
        <x:v>A1</x:v>
      </x:c>
      <x:c r="K612" s="50" t="str">
        <x:v>US 2018/0201622 A1</x:v>
      </x:c>
      <x:c r="L612" s="50" t="str">
        <x:v>UCB BIOPHARMA SPRL;;UNIV LEUVEN KATH</x:v>
      </x:c>
      <x:c r="M612" s="50" t="str">
        <x:v>UCB BIOPHARMA SPRL (2017-06-28);;KATHOLIEKE UNIVERSITEIT LEUVEN K.U.LEUVEN R&amp;D (2017-06-27)</x:v>
      </x:c>
      <x:c r="N612" s="50" t="str">
        <x:v>Fused Bicyclic Heteroaromatic Derivatives as Kinase Inhibitors</x:v>
      </x:c>
      <x:c r="O612" s="108" t="n">
        <x:v>0</x:v>
      </x:c>
      <x:c r="P612" s="108" t="n">
        <x:v>15</x:v>
      </x:c>
      <x:c r="Q612" s="50" t="str">
        <x:v>C07D487/04;;C07D495/04;;C07D498/04;;C07D498/04;;A61K31/519;;A61P29/00;;A61P31/12;;A61P33/06;;A61P35/00;;A61P37/00;;A61P37/02;;A61P37/06;;A61P43/00;;C07D487/04;;C07D495/04;;Y02A50/30;;C07D498/04;;A61K31/519;;C07D487/04;;C07D495/04;;Y02A50/30</x:v>
      </x:c>
      <x:c r="R612" s="50" t="str">
        <x:v>C07D498/04;;A61K31/519;;C07D487/04;;C07D495/04</x:v>
      </x:c>
      <x:c r="S612" s="50" t="str">
        <x:v>DISCONTINUED</x:v>
      </x:c>
      <x:c r="T612" s="50" t="str">
        <x:v>https://lens.org/062-877-857-181-948</x:v>
      </x:c>
      <x:c r="U612" s="50" t="str">
        <x:v>021-718-251-433-359;;003-753-539-827-42X;;097-164-091-868-083;;046-713-192-741-435;;193-439-579-235-976;;062-877-857-181-948;;113-368-500-165-374;;028-251-919-495-735;;179-406-300-032-015;;128-297-520-909-755;;017-109-266-783-724;;086-776-760-693-814;;077-664-825-942-795;;161-268-877-135-813;;144-664-405-742-04X</x:v>
      </x:c>
    </x:row>
    <x:row r="613">
      <x:c r="A613" s="50" t="str">
        <x:v>UCB SA.csv</x:v>
      </x:c>
      <x:c r="B613" s="50" t="str">
        <x:v>UCB SA</x:v>
      </x:c>
      <x:c r="C613" s="50" t="str">
        <x:v>Yes</x:v>
      </x:c>
      <x:c r="D613" s="50" t="str">
        <x:v>Applicant/owner alias matched</x:v>
      </x:c>
      <x:c r="E613" s="108" t="n">
        <x:v>237</x:v>
      </x:c>
      <x:c r="F613" s="50" t="str">
        <x:v>133-542-038-756-540</x:v>
      </x:c>
      <x:c r="G613" s="113" t="n">
        <x:v>40858</x:v>
      </x:c>
      <x:c r="H613" s="108" t="n">
        <x:v>2011</x:v>
      </x:c>
      <x:c r="I613" s="50" t="str">
        <x:v>US</x:v>
      </x:c>
      <x:c r="J613" s="50" t="str">
        <x:v>B2</x:v>
      </x:c>
      <x:c r="K613" s="50" t="str">
        <x:v>US 10023631 B2</x:v>
      </x:c>
      <x:c r="L613" s="50" t="str">
        <x:v>UCB BIOPHARMA SPRL</x:v>
      </x:c>
      <x:c r="M613" s="50" t="str">
        <x:v>UCB PHARMA S.A (2014-08-29);;UCB BIOPHARMA SPRL (2015-07-03)</x:v>
      </x:c>
      <x:c r="N613" s="50" t="str">
        <x:v>Albumin binding antibodies and binding fragments thereof</x:v>
      </x:c>
      <x:c r="O613" s="108" t="n">
        <x:v>3</x:v>
      </x:c>
      <x:c r="P613" s="108" t="n">
        <x:v>37</x:v>
      </x:c>
      <x:c r="Q613" s="50" t="str">
        <x:v>C07K16/18;;C07K16/2878;;C07K2317/24;;C07K2317/31;;C07K2317/55;;C07K2317/624;;C07K2317/92;;C07K16/18;;A61P1/04;;A61P1/16;;A61P3/10;;A61P9/12;;A61P9/14;;A61P11/00;;A61P11/02;;A61P13/12;;A61P17/02;;A61P17/04;;A61P17/06;;A61P19/02;;A61P25/00;;A61P27/02;;A61P27/12;;A61P29/00;;A61P35/00;;A61P35/04;;A61P37/02;;A61P37/06;;A61P37/08;;C07K16/2878;;C07K2317/24;;C07K2317/31;;C07K2317/55;;C07K2317/624;;C07K2317/92;;C07K16/18;;C07K16/2878;;C07K2317/24;;C07K2317/31;;C07K2317/55;;C07K2317/624;;C07K2317/92</x:v>
      </x:c>
      <x:c r="R613" s="50" t="str">
        <x:v>C07K16/18;;C07K16/28</x:v>
      </x:c>
      <x:c r="S613" s="50" t="str">
        <x:v>ACTIVE</x:v>
      </x:c>
      <x:c r="T613" s="50" t="str">
        <x:v>https://lens.org/133-542-038-756-540</x:v>
      </x:c>
      <x:c r="U613" s="50" t="str">
        <x:v>057-454-454-296-18X;;133-677-433-679-117;;154-448-978-607-925;;133-618-963-252-321;;102-764-882-662-645;;122-097-442-098-840;;110-299-926-324-736;;196-350-356-170-317;;124-036-486-140-119;;133-542-038-756-540;;139-909-654-283-667;;124-912-496-549-556;;038-939-817-151-059;;018-447-972-312-696;;168-685-062-475-106;;130-761-386-131-521;;125-835-414-868-52X;;031-369-484-485-723;;062-333-059-050-42X;;060-180-285-461-481;;073-069-554-661-93X;;008-145-030-918-700;;161-656-603-986-746;;198-781-712-827-467;;152-231-927-969-029;;191-810-432-628-426;;169-850-491-604-618;;165-829-117-814-429;;098-627-119-464-828;;079-311-942-209-68X;;123-866-214-425-133;;129-797-167-743-367;;005-450-707-101-615;;121-220-952-472-331;;191-788-754-780-65X;;062-509-744-454-007;;128-894-819-634-00X</x:v>
      </x:c>
    </x:row>
    <x:row r="614">
      <x:c r="A614" s="50" t="str">
        <x:v>UCB SA.csv</x:v>
      </x:c>
      <x:c r="B614" s="50" t="str">
        <x:v>UCB SA</x:v>
      </x:c>
      <x:c r="C614" s="50" t="str">
        <x:v>Yes</x:v>
      </x:c>
      <x:c r="D614" s="50" t="str">
        <x:v>Applicant/owner alias matched</x:v>
      </x:c>
      <x:c r="E614" s="108" t="n">
        <x:v>238</x:v>
      </x:c>
      <x:c r="F614" s="50" t="str">
        <x:v>076-400-662-521-084</x:v>
      </x:c>
      <x:c r="G614" s="113" t="n">
        <x:v>41807</x:v>
      </x:c>
      <x:c r="H614" s="108" t="n">
        <x:v>2014</x:v>
      </x:c>
      <x:c r="I614" s="50" t="str">
        <x:v>US</x:v>
      </x:c>
      <x:c r="J614" s="50" t="str">
        <x:v>B2</x:v>
      </x:c>
      <x:c r="K614" s="50" t="str">
        <x:v>US 10000497 B2</x:v>
      </x:c>
      <x:c r="L614" s="50" t="str">
        <x:v>UCB BIOPHARMA SPRL;;UNIV LEUVEN KATH</x:v>
      </x:c>
      <x:c r="M614" s="50" t="str">
        <x:v>UCB BIOPHARMA SPRL (2017-06-28);;KATHOLIEKE UNIVERSITEIT LEUVEN K.U.LEUVEN R&amp;D (2017-06-27)</x:v>
      </x:c>
      <x:c r="N614" s="50" t="str">
        <x:v>Fused bicyclic heteroaromatic derivatives as kinase inhibitors</x:v>
      </x:c>
      <x:c r="O614" s="108" t="n">
        <x:v>0</x:v>
      </x:c>
      <x:c r="P614" s="108" t="n">
        <x:v>11</x:v>
      </x:c>
      <x:c r="Q614" s="50" t="str">
        <x:v>C07D487/04;;C07D487/04;;A61K31/495;;A61K31/53;;A61P29/00;;A61P31/12;;A61P33/06;;A61P35/00;;A61P37/06;;A61P43/00;;C07D403/04;;Y02A50/30;;C07D487/04;;A61K31/495;;A61K31/53;;C07D403/04;;Y02A50/30</x:v>
      </x:c>
      <x:c r="R614" s="50" t="str">
        <x:v>C07D487/04;;A61K31/495;;A61K31/53;;A61P33/06;;A61P37/06;;C07D403/04</x:v>
      </x:c>
      <x:c r="S614" s="50" t="str">
        <x:v>INACTIVE</x:v>
      </x:c>
      <x:c r="T614" s="50" t="str">
        <x:v>https://lens.org/076-400-662-521-084</x:v>
      </x:c>
      <x:c r="U614" s="50" t="str">
        <x:v>166-468-456-293-627;;031-482-280-381-206;;152-171-160-760-497;;153-989-808-659-576;;156-717-629-787-310;;171-825-677-393-625;;171-894-242-661-634;;179-637-720-684-181;;076-400-662-521-084;;161-341-711-764-183;;082-383-604-387-96X</x:v>
      </x:c>
    </x:row>
    <x:row r="615">
      <x:c r="A615" s="50" t="str">
        <x:v>UCB SA.csv</x:v>
      </x:c>
      <x:c r="B615" s="50" t="str">
        <x:v>UCB SA</x:v>
      </x:c>
      <x:c r="C615" s="50" t="str">
        <x:v>Yes</x:v>
      </x:c>
      <x:c r="D615" s="50" t="str">
        <x:v>Applicant/owner alias matched</x:v>
      </x:c>
      <x:c r="E615" s="108" t="n">
        <x:v>239</x:v>
      </x:c>
      <x:c r="F615" s="50" t="str">
        <x:v>148-117-175-017-813</x:v>
      </x:c>
      <x:c r="G615" s="113" t="n">
        <x:v>42853</x:v>
      </x:c>
      <x:c r="H615" s="108" t="n">
        <x:v>2017</x:v>
      </x:c>
      <x:c r="I615" s="50" t="str">
        <x:v>US</x:v>
      </x:c>
      <x:c r="J615" s="50" t="str">
        <x:v>S</x:v>
      </x:c>
      <x:c r="K615" s="50" t="str">
        <x:v>US D0819805 S</x:v>
      </x:c>
      <x:c r="L615" s="50" t="str">
        <x:v>UCB BIOPHARMA SPRL</x:v>
      </x:c>
      <x:c r="M615" s="50" t="str">
        <x:v>UCB BIOPHARMA SPRL (2017-08-07)</x:v>
      </x:c>
      <x:c r="N615" s="50" t="str">
        <x:v>Injector</x:v>
      </x:c>
      <x:c r="O615" s="108" t="n">
        <x:v>30</x:v>
      </x:c>
      <x:c r="P615" s="108" t="n">
        <x:v>1</x:v>
      </x:c>
      <x:c r="Q615" s="50" t="str"/>
      <x:c r="R615" s="50" t="str"/>
      <x:c r="S615" s="50" t="str">
        <x:v>ACTIVE</x:v>
      </x:c>
      <x:c r="T615" s="50" t="str">
        <x:v>https://lens.org/148-117-175-017-813</x:v>
      </x:c>
      <x:c r="U615" s="50" t="str">
        <x:v>148-117-175-017-813</x:v>
      </x:c>
    </x:row>
    <x:row r="616">
      <x:c r="A616" s="50" t="str">
        <x:v>UCB SA.csv</x:v>
      </x:c>
      <x:c r="B616" s="50" t="str">
        <x:v>UCB SA</x:v>
      </x:c>
      <x:c r="C616" s="50" t="str">
        <x:v>Yes</x:v>
      </x:c>
      <x:c r="D616" s="50" t="str">
        <x:v>Applicant/owner alias matched</x:v>
      </x:c>
      <x:c r="E616" s="108" t="n">
        <x:v>240</x:v>
      </x:c>
      <x:c r="F616" s="50" t="str">
        <x:v>113-526-433-682-267</x:v>
      </x:c>
      <x:c r="G616" s="113" t="n">
        <x:v>42853</x:v>
      </x:c>
      <x:c r="H616" s="108" t="n">
        <x:v>2017</x:v>
      </x:c>
      <x:c r="I616" s="50" t="str">
        <x:v>US</x:v>
      </x:c>
      <x:c r="J616" s="50" t="str">
        <x:v>S</x:v>
      </x:c>
      <x:c r="K616" s="50" t="str">
        <x:v>US D0819804 S</x:v>
      </x:c>
      <x:c r="L616" s="50" t="str">
        <x:v>UCB BIOPHARMA SPRL</x:v>
      </x:c>
      <x:c r="M616" s="50" t="str">
        <x:v>UCB BIOPHARMA SPRL (2017-08-07)</x:v>
      </x:c>
      <x:c r="N616" s="50" t="str">
        <x:v>Injector</x:v>
      </x:c>
      <x:c r="O616" s="108" t="n">
        <x:v>49</x:v>
      </x:c>
      <x:c r="P616" s="108" t="n">
        <x:v>1</x:v>
      </x:c>
      <x:c r="Q616" s="50" t="str"/>
      <x:c r="R616" s="50" t="str"/>
      <x:c r="S616" s="50" t="str">
        <x:v>ACTIVE</x:v>
      </x:c>
      <x:c r="T616" s="50" t="str">
        <x:v>https://lens.org/113-526-433-682-267</x:v>
      </x:c>
      <x:c r="U616" s="50" t="str">
        <x:v>113-526-433-682-267</x:v>
      </x:c>
    </x:row>
    <x:row r="617">
      <x:c r="A617" s="50" t="str">
        <x:v>UCB SA.csv</x:v>
      </x:c>
      <x:c r="B617" s="50" t="str">
        <x:v>UCB SA</x:v>
      </x:c>
      <x:c r="C617" s="50" t="str">
        <x:v>Yes</x:v>
      </x:c>
      <x:c r="D617" s="50" t="str">
        <x:v>Applicant/owner alias matched</x:v>
      </x:c>
      <x:c r="E617" s="108" t="n">
        <x:v>241</x:v>
      </x:c>
      <x:c r="F617" s="50" t="str">
        <x:v>009-700-378-417-647</x:v>
      </x:c>
      <x:c r="G617" s="113" t="n">
        <x:v>42137</x:v>
      </x:c>
      <x:c r="H617" s="108" t="n">
        <x:v>2015</x:v>
      </x:c>
      <x:c r="I617" s="50" t="str">
        <x:v>US</x:v>
      </x:c>
      <x:c r="J617" s="50" t="str">
        <x:v>A1</x:v>
      </x:c>
      <x:c r="K617" s="50" t="str">
        <x:v>US 2018/0127498 A1</x:v>
      </x:c>
      <x:c r="L617" s="50" t="str">
        <x:v>UCB BIOPHARMA SPRL</x:v>
      </x:c>
      <x:c r="M617" s="50" t="str">
        <x:v>UCB BIOPHARMA SPRL (2018-01-25)</x:v>
      </x:c>
      <x:c r="N617" s="50" t="str">
        <x:v>ANTI-FCRN ANTIBODIES</x:v>
      </x:c>
      <x:c r="O617" s="108" t="n">
        <x:v>2</x:v>
      </x:c>
      <x:c r="P617" s="108" t="n">
        <x:v>18</x:v>
      </x:c>
      <x:c r="Q617" s="50" t="str">
        <x:v>C07K16/283;;A61K2039/505;;A61P7/00;;A61P17/00;;A61P21/04;;A61P25/00;;A61P37/00;;C07K16/18;;C07K16/28;;C07K2317/30;;C07K2317/31;;C07K2317/33;;C07K2317/35;;C07K2317/55;;C07K2317/56;;C07K2317/622;;C07K2317/624;;C07K2317/626;;C07K2317/76;;C07K2317/92;;C07K2317/94;;C07K16/18;;A61K2039/505;;C07K16/28;;C07K16/283;;C07K2317/31;;C07K2317/33;;C07K2317/35;;C07K2317/622;;C07K2317/624;;C07K2317/626;;C07K2317/76;;C07K16/283;;A61K2039/505;;A61P7/00;;A61P17/00;;A61P21/04;;A61P25/00;;A61P37/00;;C07K16/18;;C07K16/28;;C07K2317/24;;C07K2317/30;;C07K2317/31;;C07K2317/33;;C07K2317/35;;C07K2317/55;;C07K2317/56;;C07K2317/565;;C07K2317/622;;C07K2317/624;;C07K2317/626;;C07K2317/76;;C07K2317/92;;C07K2317/94;;C07K2319/74</x:v>
      </x:c>
      <x:c r="R617" s="50" t="str">
        <x:v>C07K16/28;;A61P7/00;;A61P17/00;;A61P21/04;;A61P25/00;;A61P37/00;;C07K16/18</x:v>
      </x:c>
      <x:c r="S617" s="50" t="str">
        <x:v>DISCONTINUED</x:v>
      </x:c>
      <x:c r="T617" s="50" t="str">
        <x:v>https://lens.org/009-700-378-417-647</x:v>
      </x:c>
      <x:c r="U617" s="50" t="str">
        <x:v>183-712-954-367-658;;122-425-808-451-275;;071-866-782-574-335;;013-466-174-912-12X;;009-700-378-417-647;;022-944-692-489-720;;186-007-104-961-189;;044-956-747-510-643;;088-094-359-228-961;;076-387-950-452-956;;178-552-402-988-56X;;029-329-812-726-656;;070-658-102-444-404;;143-140-908-832-019;;016-500-893-556-307;;068-043-680-258-563;;011-585-552-963-75X;;098-874-446-127-149</x:v>
      </x:c>
    </x:row>
    <x:row r="618">
      <x:c r="A618" s="50" t="str">
        <x:v>UCB SA.csv</x:v>
      </x:c>
      <x:c r="B618" s="50" t="str">
        <x:v>UCB SA</x:v>
      </x:c>
      <x:c r="C618" s="50" t="str">
        <x:v>Yes</x:v>
      </x:c>
      <x:c r="D618" s="50" t="str">
        <x:v>Applicant/owner alias matched</x:v>
      </x:c>
      <x:c r="E618" s="108" t="n">
        <x:v>242</x:v>
      </x:c>
      <x:c r="F618" s="50" t="str">
        <x:v>088-998-975-312-595</x:v>
      </x:c>
      <x:c r="G618" s="113" t="n">
        <x:v>42853</x:v>
      </x:c>
      <x:c r="H618" s="108" t="n">
        <x:v>2017</x:v>
      </x:c>
      <x:c r="I618" s="50" t="str">
        <x:v>US</x:v>
      </x:c>
      <x:c r="J618" s="50" t="str">
        <x:v>S</x:v>
      </x:c>
      <x:c r="K618" s="50" t="str">
        <x:v>US D0816835 S</x:v>
      </x:c>
      <x:c r="L618" s="50" t="str">
        <x:v>UCB BIOPHARMA SPRL</x:v>
      </x:c>
      <x:c r="M618" s="50" t="str">
        <x:v>UCB BIOPHARMA SPRL (2017-08-07)</x:v>
      </x:c>
      <x:c r="N618" s="50" t="str">
        <x:v>Cap for injector</x:v>
      </x:c>
      <x:c r="O618" s="108" t="n">
        <x:v>10</x:v>
      </x:c>
      <x:c r="P618" s="108" t="n">
        <x:v>1</x:v>
      </x:c>
      <x:c r="Q618" s="50" t="str"/>
      <x:c r="R618" s="50" t="str"/>
      <x:c r="S618" s="50" t="str">
        <x:v>ACTIVE</x:v>
      </x:c>
      <x:c r="T618" s="50" t="str">
        <x:v>https://lens.org/088-998-975-312-595</x:v>
      </x:c>
      <x:c r="U618" s="50" t="str">
        <x:v>088-998-975-312-595</x:v>
      </x:c>
    </x:row>
    <x:row r="619">
      <x:c r="A619" s="50" t="str">
        <x:v>UCB SA.csv</x:v>
      </x:c>
      <x:c r="B619" s="50" t="str">
        <x:v>UCB SA</x:v>
      </x:c>
      <x:c r="C619" s="50" t="str">
        <x:v>Yes</x:v>
      </x:c>
      <x:c r="D619" s="50" t="str">
        <x:v>Applicant/owner alias matched</x:v>
      </x:c>
      <x:c r="E619" s="108" t="n">
        <x:v>243</x:v>
      </x:c>
      <x:c r="F619" s="50" t="str">
        <x:v>137-440-014-631-346</x:v>
      </x:c>
      <x:c r="G619" s="113" t="n">
        <x:v>40737</x:v>
      </x:c>
      <x:c r="H619" s="108" t="n">
        <x:v>2011</x:v>
      </x:c>
      <x:c r="I619" s="50" t="str">
        <x:v>US</x:v>
      </x:c>
      <x:c r="J619" s="50" t="str">
        <x:v>B2</x:v>
      </x:c>
      <x:c r="K619" s="50" t="str">
        <x:v>US 9957328 B2</x:v>
      </x:c>
      <x:c r="L619" s="50" t="str">
        <x:v>UCB PHARMA SA</x:v>
      </x:c>
      <x:c r="M619" s="50" t="str">
        <x:v>UCB PHARMA S.A (2014-02-19);;CELLTECH R&amp;D LTD (2014-02-10)</x:v>
      </x:c>
      <x:c r="N619" s="50" t="str">
        <x:v>Bacterial host strain expressing recombinant DSBC</x:v>
      </x:c>
      <x:c r="O619" s="108" t="n">
        <x:v>1</x:v>
      </x:c>
      <x:c r="P619" s="108" t="n">
        <x:v>45</x:v>
      </x:c>
      <x:c r="Q619" s="50" t="str">
        <x:v>C07K16/2875;;C07K2317/14;;C07K2317/55;;C12N9/90;;C12N1/20;;C07K16/28;;C12N15/70;;C07K16/2875;;C07K2317/14;;C07K2317/55;;C12N9/90</x:v>
      </x:c>
      <x:c r="R619" s="50" t="str">
        <x:v>C12N1/20;;C07K16/28;;C12N9/90</x:v>
      </x:c>
      <x:c r="S619" s="50" t="str">
        <x:v>ACTIVE</x:v>
      </x:c>
      <x:c r="T619" s="50" t="str">
        <x:v>https://lens.org/137-440-014-631-346</x:v>
      </x:c>
      <x:c r="U619" s="50" t="str">
        <x:v>028-240-424-164-121;;150-612-106-628-899;;039-309-243-289-20X;;072-369-792-370-802;;051-076-751-481-900;;055-012-740-322-106;;158-669-366-521-017;;065-967-175-818-209;;053-274-998-331-066;;165-451-874-782-40X;;096-288-422-366-108;;109-299-006-351-445;;157-686-176-431-844;;154-176-070-700-947;;107-239-357-439-177;;193-507-706-191-833;;046-076-958-653-06X;;025-720-331-606-465;;195-931-840-536-519;;123-074-147-620-506;;075-282-567-081-251;;083-411-391-235-146;;137-440-014-631-346;;021-229-370-390-446;;176-994-214-734-971;;050-117-926-828-219;;041-853-204-984-390;;024-206-169-154-916;;129-723-341-159-843;;013-626-287-014-529;;016-198-198-548-327;;181-770-466-331-114;;055-983-561-331-666;;051-549-341-756-665;;082-597-153-584-422;;062-122-324-586-891;;120-757-167-169-621;;114-506-503-239-93X;;043-779-715-611-772;;045-453-907-889-368;;081-929-671-165-107;;115-194-079-574-283;;151-976-138-376-423;;117-350-665-771-495;;182-135-164-936-12X</x:v>
      </x:c>
    </x:row>
    <x:row r="620">
      <x:c r="A620" s="50" t="str">
        <x:v>UCB SA.csv</x:v>
      </x:c>
      <x:c r="B620" s="50" t="str">
        <x:v>UCB SA</x:v>
      </x:c>
      <x:c r="C620" s="50" t="str">
        <x:v>Yes</x:v>
      </x:c>
      <x:c r="D620" s="50" t="str">
        <x:v>Applicant/owner alias matched</x:v>
      </x:c>
      <x:c r="E620" s="108" t="n">
        <x:v>244</x:v>
      </x:c>
      <x:c r="F620" s="50" t="str">
        <x:v>184-994-419-948-367</x:v>
      </x:c>
      <x:c r="G620" s="113" t="n">
        <x:v>42853</x:v>
      </x:c>
      <x:c r="H620" s="108" t="n">
        <x:v>2017</x:v>
      </x:c>
      <x:c r="I620" s="50" t="str">
        <x:v>US</x:v>
      </x:c>
      <x:c r="J620" s="50" t="str">
        <x:v>S</x:v>
      </x:c>
      <x:c r="K620" s="50" t="str">
        <x:v>US D0816834 S</x:v>
      </x:c>
      <x:c r="L620" s="50" t="str">
        <x:v>UCB BIOPHARMA SPRL</x:v>
      </x:c>
      <x:c r="M620" s="50" t="str">
        <x:v>UCB BIOPHARMA SPRL (2017-08-07)</x:v>
      </x:c>
      <x:c r="N620" s="50" t="str">
        <x:v>Cap for injector</x:v>
      </x:c>
      <x:c r="O620" s="108" t="n">
        <x:v>12</x:v>
      </x:c>
      <x:c r="P620" s="108" t="n">
        <x:v>1</x:v>
      </x:c>
      <x:c r="Q620" s="50" t="str"/>
      <x:c r="R620" s="50" t="str"/>
      <x:c r="S620" s="50" t="str">
        <x:v>ACTIVE</x:v>
      </x:c>
      <x:c r="T620" s="50" t="str">
        <x:v>https://lens.org/184-994-419-948-367</x:v>
      </x:c>
      <x:c r="U620" s="50" t="str">
        <x:v>184-994-419-948-367</x:v>
      </x:c>
    </x:row>
    <x:row r="621">
      <x:c r="A621" s="50" t="str">
        <x:v>UCB SA.csv</x:v>
      </x:c>
      <x:c r="B621" s="50" t="str">
        <x:v>UCB SA</x:v>
      </x:c>
      <x:c r="C621" s="50" t="str">
        <x:v>Yes</x:v>
      </x:c>
      <x:c r="D621" s="50" t="str">
        <x:v>Applicant/owner alias matched</x:v>
      </x:c>
      <x:c r="E621" s="108" t="n">
        <x:v>245</x:v>
      </x:c>
      <x:c r="F621" s="50" t="str">
        <x:v>165-173-826-225-767</x:v>
      </x:c>
      <x:c r="G621" s="113" t="n">
        <x:v>41263</x:v>
      </x:c>
      <x:c r="H621" s="108" t="n">
        <x:v>2012</x:v>
      </x:c>
      <x:c r="I621" s="50" t="str">
        <x:v>EP</x:v>
      </x:c>
      <x:c r="J621" s="50" t="str">
        <x:v>B1</x:v>
      </x:c>
      <x:c r="K621" s="50" t="str">
        <x:v>EP 2935269 B1</x:v>
      </x:c>
      <x:c r="L621" s="50" t="str">
        <x:v>UCB BIOPHARMA SPRL;;UNIV LEUVEN KATH</x:v>
      </x:c>
      <x:c r="M621" s="50" t="str">
        <x:v>UCB BIOPHARMA SPRL (2017-11-29);;KATHOLIEKE UNIVERSITEIT LEUVEN, K.U.LEUVEN R&amp;D (2017-11-29)</x:v>
      </x:c>
      <x:c r="N621" s="50" t="str">
        <x:v>THERAPEUTICALLY ACTIVE PYRAZOLO-PYRIMIDINE DERIVATIVES</x:v>
      </x:c>
      <x:c r="O621" s="108" t="n">
        <x:v>3</x:v>
      </x:c>
      <x:c r="P621" s="108" t="n">
        <x:v>45</x:v>
      </x:c>
      <x:c r="Q621" s="50" t="str">
        <x:v>C07D487/04;;C07D487/04;;A61P29/00;;A61P31/12;;A61P33/06;;A61P35/00;;A61P37/02;;A61P37/06;;A61P43/00;;C07D471/04;;Y02A50/30;;C07D487/04;;A61K31/519;;C07D471/04</x:v>
      </x:c>
      <x:c r="R621" s="50" t="str">
        <x:v>C07D471/04;;A61K31/519;;C07D487/04</x:v>
      </x:c>
      <x:c r="S621" s="50" t="str">
        <x:v>ACTIVE</x:v>
      </x:c>
      <x:c r="T621" s="50" t="str">
        <x:v>https://lens.org/165-173-826-225-767</x:v>
      </x:c>
      <x:c r="U621" s="50" t="str">
        <x:v>175-059-858-158-70X;;099-511-390-034-536;;015-332-709-084-121;;087-157-113-368-998;;138-665-991-122-659;;165-173-826-225-767;;177-685-942-047-915;;161-533-538-571-850;;064-153-100-741-076;;027-096-363-273-104;;160-849-304-115-064;;186-332-819-614-817;;022-495-684-488-065;;157-671-711-555-944;;157-282-116-134-695;;075-106-911-225-339;;168-050-486-638-061;;159-539-545-621-567;;110-494-919-692-761;;029-144-188-388-479;;088-267-260-413-799;;199-895-226-240-013;;089-231-270-353-779;;179-749-746-578-332;;019-059-709-957-173;;000-154-582-572-692;;120-972-651-698-746;;060-238-079-820-817;;029-086-540-273-142;;114-343-691-490-668;;192-916-735-305-183;;080-161-494-228-67X;;050-813-563-673-13X;;030-153-355-423-623;;146-478-607-188-95X;;124-954-262-612-618;;144-965-002-900-559;;107-057-224-345-735;;197-233-059-138-576;;193-565-040-769-656;;069-073-186-557-852;;048-657-711-454-630;;044-339-332-007-882;;116-301-026-024-63X;;172-653-618-452-742</x:v>
      </x:c>
    </x:row>
    <x:row r="622">
      <x:c r="A622" s="50" t="str">
        <x:v>UCB SA.csv</x:v>
      </x:c>
      <x:c r="B622" s="50" t="str">
        <x:v>UCB SA</x:v>
      </x:c>
      <x:c r="C622" s="50" t="str">
        <x:v>Yes</x:v>
      </x:c>
      <x:c r="D622" s="50" t="str">
        <x:v>Applicant/owner alias matched</x:v>
      </x:c>
      <x:c r="E622" s="108" t="n">
        <x:v>246</x:v>
      </x:c>
      <x:c r="F622" s="50" t="str">
        <x:v>100-868-821-122-817</x:v>
      </x:c>
      <x:c r="G622" s="113" t="n">
        <x:v>41488</x:v>
      </x:c>
      <x:c r="H622" s="108" t="n">
        <x:v>2013</x:v>
      </x:c>
      <x:c r="I622" s="50" t="str">
        <x:v>EP</x:v>
      </x:c>
      <x:c r="J622" s="50" t="str">
        <x:v>B1</x:v>
      </x:c>
      <x:c r="K622" s="50" t="str">
        <x:v>EP 3027606 B1</x:v>
      </x:c>
      <x:c r="L622" s="50" t="str">
        <x:v>UCB BIOPHARMA SPRL</x:v>
      </x:c>
      <x:c r="M622" s="50" t="str">
        <x:v>UCB BIOPHARMA SPRL (2018-01-03)</x:v>
      </x:c>
      <x:c r="N622" s="50" t="str">
        <x:v>COMPOUNDS FOR ENHANCING THE COGNITIVE FUNCTION</x:v>
      </x:c>
      <x:c r="O622" s="108" t="n">
        <x:v>0</x:v>
      </x:c>
      <x:c r="P622" s="108" t="n">
        <x:v>17</x:v>
      </x:c>
      <x:c r="Q622" s="50" t="str">
        <x:v>C07D403/06;;C07D403/06</x:v>
      </x:c>
      <x:c r="R622" s="50" t="str">
        <x:v>C07D403/06;;A61K31/4196</x:v>
      </x:c>
      <x:c r="S622" s="50" t="str">
        <x:v>ACTIVE</x:v>
      </x:c>
      <x:c r="T622" s="50" t="str">
        <x:v>https://lens.org/100-868-821-122-817</x:v>
      </x:c>
      <x:c r="U622" s="50" t="str">
        <x:v>134-188-497-367-664;;115-251-899-137-108;;131-136-771-760-490;;100-868-821-122-817;;183-788-148-960-466;;050-676-400-735-115;;133-053-218-189-347;;072-032-456-322-795;;197-995-309-393-707;;030-626-718-096-594;;154-311-395-596-454;;026-598-433-629-844;;013-359-583-631-309;;054-232-480-910-785;;004-706-255-482-057;;002-144-017-941-110;;065-642-632-243-020</x:v>
      </x:c>
    </x:row>
    <x:row r="623">
      <x:c r="A623" s="50" t="str">
        <x:v>UCB SA.csv</x:v>
      </x:c>
      <x:c r="B623" s="50" t="str">
        <x:v>UCB SA</x:v>
      </x:c>
      <x:c r="C623" s="50" t="str">
        <x:v>Yes</x:v>
      </x:c>
      <x:c r="D623" s="50" t="str">
        <x:v>Applicant/owner alias matched</x:v>
      </x:c>
      <x:c r="E623" s="108" t="n">
        <x:v>247</x:v>
      </x:c>
      <x:c r="F623" s="50" t="str">
        <x:v>121-216-242-719-086</x:v>
      </x:c>
      <x:c r="G623" s="113" t="n">
        <x:v>42068</x:v>
      </x:c>
      <x:c r="H623" s="108" t="n">
        <x:v>2015</x:v>
      </x:c>
      <x:c r="I623" s="50" t="str">
        <x:v>US</x:v>
      </x:c>
      <x:c r="J623" s="50" t="str">
        <x:v>A1</x:v>
      </x:c>
      <x:c r="K623" s="50" t="str">
        <x:v>US 2018/0044416 A1</x:v>
      </x:c>
      <x:c r="L623" s="50" t="str">
        <x:v>UCB BIOPHARMA SPRL</x:v>
      </x:c>
      <x:c r="M623" s="50" t="str">
        <x:v>UCB BIOPHARMA SPRL (2017-10-18)</x:v>
      </x:c>
      <x:c r="N623" s="50" t="str">
        <x:v>Polymeric Fc proteins and methods of screening to alter their functional characteristics</x:v>
      </x:c>
      <x:c r="O623" s="108" t="n">
        <x:v>6</x:v>
      </x:c>
      <x:c r="P623" s="108" t="n">
        <x:v>6</x:v>
      </x:c>
      <x:c r="Q623" s="50" t="str">
        <x:v>C07K16/2848;;A61K2039/505;;A61K2039/507;;A61P37/00;;A61P37/02;;A61P37/04;;C07K16/00;;C07K2317/35;;C07K2317/41;;C07K2317/52;;C07K2317/524;;C07K2317/526;;C07K2317/53;;C07K2317/60;;C07K2317/70;;C07K2317/71;;C07K2319/00;;C07K2319/02;;C07K2319/30;;C07K16/283;;A61K2039/505;;A61K2039/507;;C07K16/00;;C07K16/2848;;C07K2317/35;;C07K2317/41;;C07K2317/52;;C07K2317/524;;C07K2317/526;;C07K2317/53;;C07K2317/60;;C07K2317/70;;C07K2317/71;;C07K2317/92;;C07K2319/00;;C07K2319/02;;C07K2319/30;;C07K2319/74;;G01N33/53;;G01N33/6866;;G01N2333/57;;G01N2333/70535</x:v>
      </x:c>
      <x:c r="R623" s="50" t="str">
        <x:v>C07K16/28;;G01N33/53;;G01N33/68</x:v>
      </x:c>
      <x:c r="S623" s="50" t="str">
        <x:v>DISCONTINUED</x:v>
      </x:c>
      <x:c r="T623" s="50" t="str">
        <x:v>https://lens.org/121-216-242-719-086</x:v>
      </x:c>
      <x:c r="U623" s="50" t="str">
        <x:v>133-802-921-299-148;;134-920-436-949-622;;026-901-326-808-977;;121-216-242-719-086;;080-320-916-996-827;;131-171-864-924-515</x:v>
      </x:c>
    </x:row>
    <x:row r="624">
      <x:c r="A624" s="50" t="str">
        <x:v>UCB SA.csv</x:v>
      </x:c>
      <x:c r="B624" s="50" t="str">
        <x:v>UCB SA</x:v>
      </x:c>
      <x:c r="C624" s="50" t="str">
        <x:v>Yes</x:v>
      </x:c>
      <x:c r="D624" s="50" t="str">
        <x:v>Applicant/owner alias matched</x:v>
      </x:c>
      <x:c r="E624" s="108" t="n">
        <x:v>248</x:v>
      </x:c>
      <x:c r="F624" s="50" t="str">
        <x:v>153-691-269-080-781</x:v>
      </x:c>
      <x:c r="G624" s="113" t="n">
        <x:v>42055</x:v>
      </x:c>
      <x:c r="H624" s="108" t="n">
        <x:v>2015</x:v>
      </x:c>
      <x:c r="I624" s="50" t="str">
        <x:v>US</x:v>
      </x:c>
      <x:c r="J624" s="50" t="str">
        <x:v>A1</x:v>
      </x:c>
      <x:c r="K624" s="50" t="str">
        <x:v>US 2018/0021307 A1</x:v>
      </x:c>
      <x:c r="L624" s="50" t="str">
        <x:v>UCB BIOPHARMA SPRL</x:v>
      </x:c>
      <x:c r="M624" s="50" t="str">
        <x:v>UCB BIOPHARMA SPRL (2017-08-09)</x:v>
      </x:c>
      <x:c r="N624" s="50" t="str">
        <x:v>Combination Treatment</x:v>
      </x:c>
      <x:c r="O624" s="108" t="n">
        <x:v>7</x:v>
      </x:c>
      <x:c r="P624" s="108" t="n">
        <x:v>3</x:v>
      </x:c>
      <x:c r="Q624" s="50" t="str">
        <x:v>A61K31/4015;;A61K9/2004;;A61K31/165;;A61P25/08;;A61K31/4015;;A61K9/2004;;A61K31/165;;A61K2300/00</x:v>
      </x:c>
      <x:c r="R624" s="50" t="str">
        <x:v>A61K31/4015;;A61K31/165</x:v>
      </x:c>
      <x:c r="S624" s="50" t="str">
        <x:v>DISCONTINUED</x:v>
      </x:c>
      <x:c r="T624" s="50" t="str">
        <x:v>https://lens.org/153-691-269-080-781</x:v>
      </x:c>
      <x:c r="U624" s="50" t="str">
        <x:v>094-155-672-826-603;;153-691-269-080-781;;078-633-305-958-632</x:v>
      </x:c>
    </x:row>
    <x:row r="625">
      <x:c r="A625" s="50" t="str">
        <x:v>UCB SA.csv</x:v>
      </x:c>
      <x:c r="B625" s="50" t="str">
        <x:v>UCB SA</x:v>
      </x:c>
      <x:c r="C625" s="50" t="str">
        <x:v>Yes</x:v>
      </x:c>
      <x:c r="D625" s="50" t="str">
        <x:v>Applicant/owner alias matched</x:v>
      </x:c>
      <x:c r="E625" s="108" t="n">
        <x:v>249</x:v>
      </x:c>
      <x:c r="F625" s="50" t="str">
        <x:v>056-025-290-985-576</x:v>
      </x:c>
      <x:c r="G625" s="113" t="n">
        <x:v>42416</x:v>
      </x:c>
      <x:c r="H625" s="108" t="n">
        <x:v>2016</x:v>
      </x:c>
      <x:c r="I625" s="50" t="str">
        <x:v>US</x:v>
      </x:c>
      <x:c r="J625" s="50" t="str">
        <x:v>S</x:v>
      </x:c>
      <x:c r="K625" s="50" t="str">
        <x:v>US D0806034 S</x:v>
      </x:c>
      <x:c r="L625" s="50" t="str">
        <x:v>UCB BIOPHARMA SPRL</x:v>
      </x:c>
      <x:c r="M625" s="50" t="str">
        <x:v>UCB BIOPHARMA SPRL (2016-03-08)</x:v>
      </x:c>
      <x:c r="N625" s="50" t="str">
        <x:v>Connector plug with housing</x:v>
      </x:c>
      <x:c r="O625" s="108" t="n">
        <x:v>5</x:v>
      </x:c>
      <x:c r="P625" s="108" t="n">
        <x:v>1</x:v>
      </x:c>
      <x:c r="Q625" s="50" t="str"/>
      <x:c r="R625" s="50" t="str"/>
      <x:c r="S625" s="50" t="str">
        <x:v>ACTIVE</x:v>
      </x:c>
      <x:c r="T625" s="50" t="str">
        <x:v>https://lens.org/056-025-290-985-576</x:v>
      </x:c>
      <x:c r="U625" s="50" t="str">
        <x:v>056-025-290-985-576</x:v>
      </x:c>
    </x:row>
    <x:row r="626">
      <x:c r="A626" s="50" t="str">
        <x:v>UCB SA.csv</x:v>
      </x:c>
      <x:c r="B626" s="50" t="str">
        <x:v>UCB SA</x:v>
      </x:c>
      <x:c r="C626" s="50" t="str">
        <x:v>Yes</x:v>
      </x:c>
      <x:c r="D626" s="50" t="str">
        <x:v>Applicant/owner alias matched</x:v>
      </x:c>
      <x:c r="E626" s="108" t="n">
        <x:v>250</x:v>
      </x:c>
      <x:c r="F626" s="50" t="str">
        <x:v>031-097-911-992-599</x:v>
      </x:c>
      <x:c r="G626" s="113" t="n">
        <x:v>42416</x:v>
      </x:c>
      <x:c r="H626" s="108" t="n">
        <x:v>2016</x:v>
      </x:c>
      <x:c r="I626" s="50" t="str">
        <x:v>US</x:v>
      </x:c>
      <x:c r="J626" s="50" t="str">
        <x:v>S</x:v>
      </x:c>
      <x:c r="K626" s="50" t="str">
        <x:v>US D0795194 S</x:v>
      </x:c>
      <x:c r="L626" s="50" t="str">
        <x:v>UCB BIOPHARMA SPRL</x:v>
      </x:c>
      <x:c r="M626" s="50" t="str">
        <x:v>UCB BIOPHARMA SPRL (2016-03-08)</x:v>
      </x:c>
      <x:c r="N626" s="50" t="str">
        <x:v>Housing for connector plug</x:v>
      </x:c>
      <x:c r="O626" s="108" t="n">
        <x:v>6</x:v>
      </x:c>
      <x:c r="P626" s="108" t="n">
        <x:v>1</x:v>
      </x:c>
      <x:c r="Q626" s="50" t="str"/>
      <x:c r="R626" s="50" t="str"/>
      <x:c r="S626" s="50" t="str">
        <x:v>ACTIVE</x:v>
      </x:c>
      <x:c r="T626" s="50" t="str">
        <x:v>https://lens.org/031-097-911-992-599</x:v>
      </x:c>
      <x:c r="U626" s="50" t="str">
        <x:v>031-097-911-992-599</x:v>
      </x:c>
    </x:row>
    <x:row r="627">
      <x:c r="A627" s="50" t="str">
        <x:v>UCB SA.csv</x:v>
      </x:c>
      <x:c r="B627" s="50" t="str">
        <x:v>UCB SA</x:v>
      </x:c>
      <x:c r="C627" s="50" t="str">
        <x:v>Yes</x:v>
      </x:c>
      <x:c r="D627" s="50" t="str">
        <x:v>Applicant/owner alias matched</x:v>
      </x:c>
      <x:c r="E627" s="108" t="n">
        <x:v>251</x:v>
      </x:c>
      <x:c r="F627" s="50" t="str">
        <x:v>030-040-417-523-574</x:v>
      </x:c>
      <x:c r="G627" s="113" t="n">
        <x:v>41235</x:v>
      </x:c>
      <x:c r="H627" s="108" t="n">
        <x:v>2012</x:v>
      </x:c>
      <x:c r="I627" s="50" t="str">
        <x:v>EP</x:v>
      </x:c>
      <x:c r="J627" s="50" t="str">
        <x:v>B1</x:v>
      </x:c>
      <x:c r="K627" s="50" t="str">
        <x:v>EP 2922533 B1</x:v>
      </x:c>
      <x:c r="L627" s="50" t="str">
        <x:v>UCB BIOPHARMA SPRL;;LTS LOHMANN THERAPIE SYSTEME AG</x:v>
      </x:c>
      <x:c r="M627" s="50" t="str">
        <x:v>UCB BIOPHARMA SPRL (2016-06-29);;LTS LOHMANN THERAPIE-SYSTEME AG (2018-10-17)</x:v>
      </x:c>
      <x:c r="N627" s="50" t="str">
        <x:v>MULTI-DAY PATCH FOR THE TRANSDERMAL ADMINISTRATION OF ROTIGOTINE</x:v>
      </x:c>
      <x:c r="O627" s="108" t="n">
        <x:v>0</x:v>
      </x:c>
      <x:c r="P627" s="108" t="n">
        <x:v>27</x:v>
      </x:c>
      <x:c r="Q627" s="50" t="str">
        <x:v>A61K9/7092;;A61K9/7069;;A61K9/7084;;A61K31/381;;A61P21/00;;A61P25/00;;A61P25/16;;A61P25/22;;A61P25/24;;A61P25/28;;A61K9/7092;;A61K9/7069;;A61K9/7084;;A61K31/381;;B32B37/12;;B32B2556/00</x:v>
      </x:c>
      <x:c r="R627" s="50" t="str">
        <x:v>A61K9/70;;A61K31/381</x:v>
      </x:c>
      <x:c r="S627" s="50" t="str">
        <x:v>INACTIVE</x:v>
      </x:c>
      <x:c r="T627" s="50" t="str">
        <x:v>https://lens.org/030-040-417-523-574</x:v>
      </x:c>
      <x:c r="U627" s="50" t="str">
        <x:v>008-782-658-563-599;;166-011-735-008-227;;032-130-442-749-008;;193-099-512-853-974;;127-518-911-044-293;;115-927-316-592-625;;146-421-563-513-185;;095-410-125-830-242;;138-557-278-334-041;;181-992-363-727-945;;123-831-474-129-517;;008-586-853-831-829;;064-554-228-113-789;;189-812-617-028-993;;030-040-417-523-574;;111-153-295-234-826;;197-588-556-488-588;;013-328-296-018-956;;149-014-607-055-368;;115-516-490-174-836;;129-659-942-059-617;;060-251-798-444-789;;025-798-814-262-652;;036-421-254-901-485;;145-690-005-116-758;;014-919-965-822-353;;035-456-165-300-454</x:v>
      </x:c>
    </x:row>
    <x:row r="628">
      <x:c r="A628" s="50" t="str">
        <x:v>UCB SA.csv</x:v>
      </x:c>
      <x:c r="B628" s="50" t="str">
        <x:v>UCB SA</x:v>
      </x:c>
      <x:c r="C628" s="50" t="str">
        <x:v>Yes</x:v>
      </x:c>
      <x:c r="D628" s="50" t="str">
        <x:v>Applicant/owner alias matched</x:v>
      </x:c>
      <x:c r="E628" s="108" t="n">
        <x:v>252</x:v>
      </x:c>
      <x:c r="F628" s="50" t="str">
        <x:v>016-315-688-520-511</x:v>
      </x:c>
      <x:c r="G628" s="113" t="n">
        <x:v>42326</x:v>
      </x:c>
      <x:c r="H628" s="108" t="n">
        <x:v>2015</x:v>
      </x:c>
      <x:c r="I628" s="50" t="str">
        <x:v>US</x:v>
      </x:c>
      <x:c r="J628" s="50" t="str">
        <x:v>A1</x:v>
      </x:c>
      <x:c r="K628" s="50" t="str">
        <x:v>US 2017/0140110 A1</x:v>
      </x:c>
      <x:c r="L628" s="50" t="str">
        <x:v>UCB BIOPHARMA SPRL</x:v>
      </x:c>
      <x:c r="M628" s="50" t="str">
        <x:v>UCB BIOPHARMA SPRL (2016-09-05)</x:v>
      </x:c>
      <x:c r="N628" s="50" t="str">
        <x:v>METHOD AND SYSTEM FOR GENERATING AND DISPLAYING STRUCTURED TOPICS OF A HEALTHCARE TREATMENT TAXONOMY IN DIFFERENT FORMATS</x:v>
      </x:c>
      <x:c r="O628" s="108" t="n">
        <x:v>7</x:v>
      </x:c>
      <x:c r="P628" s="108" t="n">
        <x:v>2</x:v>
      </x:c>
      <x:c r="Q628" s="50" t="str">
        <x:v>G06F16/358;;G06F16/2465;;G06F16/338;;G16H40/63;;G06F16/358;;G06F3/04847;;G06F16/2465;;G06F16/338;;G06V30/413;;G16H40/63</x:v>
      </x:c>
      <x:c r="R628" s="50" t="str">
        <x:v>G06F19/00;;G06F3/0484;;G06F17/30;;G06K9/00</x:v>
      </x:c>
      <x:c r="S628" s="50" t="str">
        <x:v>DISCONTINUED</x:v>
      </x:c>
      <x:c r="T628" s="50" t="str">
        <x:v>https://lens.org/016-315-688-520-511</x:v>
      </x:c>
      <x:c r="U628" s="50" t="str">
        <x:v>016-315-688-520-511;;165-272-384-543-787</x:v>
      </x:c>
    </x:row>
    <x:row r="629">
      <x:c r="A629" s="50" t="str">
        <x:v>UCB SA.csv</x:v>
      </x:c>
      <x:c r="B629" s="50" t="str">
        <x:v>UCB SA</x:v>
      </x:c>
      <x:c r="C629" s="50" t="str">
        <x:v>Yes</x:v>
      </x:c>
      <x:c r="D629" s="50" t="str">
        <x:v>Applicant/owner alias matched</x:v>
      </x:c>
      <x:c r="E629" s="108" t="n">
        <x:v>253</x:v>
      </x:c>
      <x:c r="F629" s="50" t="str">
        <x:v>054-740-976-591-088</x:v>
      </x:c>
      <x:c r="G629" s="113" t="n">
        <x:v>41019</x:v>
      </x:c>
      <x:c r="H629" s="108" t="n">
        <x:v>2012</x:v>
      </x:c>
      <x:c r="I629" s="50" t="str">
        <x:v>EP</x:v>
      </x:c>
      <x:c r="J629" s="50" t="str">
        <x:v>B1</x:v>
      </x:c>
      <x:c r="K629" s="50" t="str">
        <x:v>EP 2838530 B1</x:v>
      </x:c>
      <x:c r="L629" s="50" t="str">
        <x:v>UCB BIOPHARMA SPRL</x:v>
      </x:c>
      <x:c r="M629" s="50" t="str">
        <x:v>UCB BIOPHARMA SPRL (2015-07-22)</x:v>
      </x:c>
      <x:c r="N629" s="50" t="str">
        <x:v>METHODS FOR TREATING PARKINSON'S DISEASE</x:v>
      </x:c>
      <x:c r="O629" s="108" t="n">
        <x:v>0</x:v>
      </x:c>
      <x:c r="P629" s="108" t="n">
        <x:v>17</x:v>
      </x:c>
      <x:c r="Q629" s="50" t="str">
        <x:v>A61K45/06;;A61K31/195;;A61K31/198;;A61K31/445;;A61K31/451;;A61K31/454;;A61K31/495;;A61K31/497;;A61K31/501;;A61K31/506;;A61K31/519;;A61K31/52;;A61K31/5377;;A61K45/06;;A61K31/195;;A61K31/198;;A61K31/423;;A61K31/445;;A61K31/451;;A61K31/454;;A61K31/495;;A61K31/497;;A61K31/501;;A61K31/506;;A61K31/519;;A61K31/52;;A61K31/5377;;A61K31/5415;;A61P25/16;;A61P43/00;;A61K31/522;;A61K9/20;;A61K31/195;;A61K31/198;;A61K31/423;;A61K31/445;;A61K31/451;;A61K31/454;;A61K31/495;;A61K31/497;;A61K31/501;;A61K31/506;;A61K31/519;;A61K31/52;;A61K31/5377;;A61K31/5415;;A61K45/06</x:v>
      </x:c>
      <x:c r="R629" s="50" t="str">
        <x:v>A61K31/395;;A61K31/4439;;A61K31/4523;;A61K31/4985;;A61P25/16</x:v>
      </x:c>
      <x:c r="S629" s="50" t="str">
        <x:v>ACTIVE</x:v>
      </x:c>
      <x:c r="T629" s="50" t="str">
        <x:v>https://lens.org/054-740-976-591-088</x:v>
      </x:c>
      <x:c r="U629" s="50" t="str">
        <x:v>061-624-615-546-682;;044-518-813-518-679;;054-740-976-591-088;;156-774-807-175-386;;197-260-361-658-277;;148-719-838-046-040;;192-718-497-263-776;;194-750-019-031-009;;065-022-025-348-480;;178-525-768-981-123;;061-177-758-971-318;;105-218-667-692-383;;090-284-294-245-654;;184-201-876-909-969;;178-410-628-583-430;;106-218-402-200-626;;179-098-288-121-856</x:v>
      </x:c>
    </x:row>
    <x:row r="630">
      <x:c r="A630" s="50" t="str">
        <x:v>UCB SA.csv</x:v>
      </x:c>
      <x:c r="B630" s="50" t="str">
        <x:v>UCB SA</x:v>
      </x:c>
      <x:c r="C630" s="50" t="str">
        <x:v>Yes</x:v>
      </x:c>
      <x:c r="D630" s="50" t="str">
        <x:v>Applicant/owner alias matched</x:v>
      </x:c>
      <x:c r="E630" s="108" t="n">
        <x:v>254</x:v>
      </x:c>
      <x:c r="F630" s="50" t="str">
        <x:v>013-691-106-773-835</x:v>
      </x:c>
      <x:c r="G630" s="113" t="n">
        <x:v>41703</x:v>
      </x:c>
      <x:c r="H630" s="108" t="n">
        <x:v>2014</x:v>
      </x:c>
      <x:c r="I630" s="50" t="str">
        <x:v>US</x:v>
      </x:c>
      <x:c r="J630" s="50" t="str">
        <x:v>A1</x:v>
      </x:c>
      <x:c r="K630" s="50" t="str">
        <x:v>US 2017/0081406 A1</x:v>
      </x:c>
      <x:c r="L630" s="50" t="str">
        <x:v>UCB BIOPHARMA SPRL</x:v>
      </x:c>
      <x:c r="M630" s="50" t="str">
        <x:v>UCB BIOPHARMA SPRL (2016-08-31)</x:v>
      </x:c>
      <x:c r="N630" s="50" t="str">
        <x:v>MULTIMERIC FC PROTEINS</x:v>
      </x:c>
      <x:c r="O630" s="108" t="n">
        <x:v>11</x:v>
      </x:c>
      <x:c r="P630" s="108" t="n">
        <x:v>15</x:v>
      </x:c>
      <x:c r="Q630" s="50" t="str">
        <x:v>C07K16/00;;A61K2039/505;;C07K14/70535;;C07K2317/526;;C07K2317/60;;C07K2317/66;;C07K2317/76;;C07K2317/92;;C07K2319/00;;A61P7/00;;A61K2039/505;;A61P7/04;;A61P25/00;;A61P29/00;;A61P37/00;;A61P37/02;;A61P37/04;;A61P43/00;;C07K14/70535;;C07K16/00;;C07K2317/526;;C07K2317/60;;C07K2317/66;;C07K2317/76;;C07K2317/92;;C07K2319/00;;C07K16/00;;A61K39/395;;A61K2039/505;;C07K14/70535;;C07K2317/524;;C07K2317/526;;C07K2317/53;;C07K2317/66;;C07K2317/76;;C07K2317/92;;C07K2319/00;;C07K16/283;;A61K39/3955;;A61K45/06;;A61K2039/505;;C07K14/70535;;C07K16/00;;C07K2317/41;;C07K2317/51;;C07K2317/52;;C07K2317/524;;C07K2317/526;;C07K2317/528;;C07K2317/53;;C07K2317/60;;C07K2317/66;;C07K2317/76;;C07K2317/92;;C07K2319/00</x:v>
      </x:c>
      <x:c r="R630" s="50" t="str">
        <x:v>C07K16/28;;A61K39/395;;A61K45/06</x:v>
      </x:c>
      <x:c r="S630" s="50" t="str">
        <x:v>DISCONTINUED</x:v>
      </x:c>
      <x:c r="T630" s="50" t="str">
        <x:v>https://lens.org/013-691-106-773-835</x:v>
      </x:c>
      <x:c r="U630" s="50" t="str">
        <x:v>041-368-210-305-236;;139-322-235-827-225;;194-888-873-642-732;;013-691-106-773-835;;014-197-193-298-165;;072-245-181-635-539;;160-252-320-197-432;;078-703-710-650-691;;078-859-604-803-157;;059-888-421-405-299;;092-056-663-794-156;;172-220-718-462-805;;121-292-458-446-237;;128-804-345-277-44X;;149-374-537-118-755</x:v>
      </x:c>
    </x:row>
    <x:row r="631">
      <x:c r="A631" s="50" t="str">
        <x:v>UCB SA.csv</x:v>
      </x:c>
      <x:c r="B631" s="50" t="str">
        <x:v>UCB SA</x:v>
      </x:c>
      <x:c r="C631" s="50" t="str">
        <x:v>Yes</x:v>
      </x:c>
      <x:c r="D631" s="50" t="str">
        <x:v>Applicant/owner alias matched</x:v>
      </x:c>
      <x:c r="E631" s="108" t="n">
        <x:v>255</x:v>
      </x:c>
      <x:c r="F631" s="50" t="str">
        <x:v>089-747-773-654-386</x:v>
      </x:c>
      <x:c r="G631" s="113" t="n">
        <x:v>41745</x:v>
      </x:c>
      <x:c r="H631" s="108" t="n">
        <x:v>2014</x:v>
      </x:c>
      <x:c r="I631" s="50" t="str">
        <x:v>US</x:v>
      </x:c>
      <x:c r="J631" s="50" t="str">
        <x:v>A1</x:v>
      </x:c>
      <x:c r="K631" s="50" t="str">
        <x:v>US 2017/0029505 A1</x:v>
      </x:c>
      <x:c r="L631" s="50" t="str">
        <x:v>UCB BIOPHARMA SPRL</x:v>
      </x:c>
      <x:c r="M631" s="50" t="str">
        <x:v>UCB BIOPHARMA SPRL (2016-09-08)</x:v>
      </x:c>
      <x:c r="N631" s="50" t="str">
        <x:v>MULTIMERIC FC PROTEINS</x:v>
      </x:c>
      <x:c r="O631" s="108" t="n">
        <x:v>19</x:v>
      </x:c>
      <x:c r="P631" s="108" t="n">
        <x:v>8</x:v>
      </x:c>
      <x:c r="Q631" s="50" t="str">
        <x:v>C07K16/28;;A61K38/00;;A61K39/00;;C07K16/461;;C07K2319/00;;C07K16/00;;A61K2039/505;;A61P1/04;;A61P1/16;;A61P1/18;;A61P5/00;;A61P7/04;;A61P11/00;;A61P13/08;;A61P13/10;;A61P13/12;;A61P15/00;;A61P17/00;;A61P25/00;;A61P35/00;;A61P35/02;;A61P37/00;;A61P37/04;;C07K2317/524;;C07K2317/526;;C07K2317/528;;C07K2317/53;;C07K2317/76;;C07K16/283;;A61K2039/505;;C07K16/00;;C07K16/30;;C07K16/3015;;C07K16/3023;;C07K16/303;;C07K16/3038;;C07K16/3053;;C07K16/3061;;C07K16/3069;;C07K2317/22;;C07K2317/524;;C07K2317/526;;C07K2317/528;;C07K2317/53;;C07K2317/569;;C07K2317/622;;C07K2317/72;;C07K2317/76;;C07K2319/30</x:v>
      </x:c>
      <x:c r="R631" s="50" t="str">
        <x:v>C07K16/28;;C07K16/30</x:v>
      </x:c>
      <x:c r="S631" s="50" t="str">
        <x:v>DISCONTINUED</x:v>
      </x:c>
      <x:c r="T631" s="50" t="str">
        <x:v>https://lens.org/089-747-773-654-386</x:v>
      </x:c>
      <x:c r="U631" s="50" t="str">
        <x:v>155-335-426-453-29X;;185-304-852-967-791;;090-578-070-203-731;;089-027-574-351-280;;116-127-326-418-04X;;178-056-565-474-405;;089-747-773-654-386;;156-828-367-968-091</x:v>
      </x:c>
    </x:row>
    <x:row r="632">
      <x:c r="A632" s="50" t="str">
        <x:v>UCB SA.csv</x:v>
      </x:c>
      <x:c r="B632" s="50" t="str">
        <x:v>UCB SA</x:v>
      </x:c>
      <x:c r="C632" s="50" t="str">
        <x:v>Yes</x:v>
      </x:c>
      <x:c r="D632" s="50" t="str">
        <x:v>Applicant/owner alias matched</x:v>
      </x:c>
      <x:c r="E632" s="108" t="n">
        <x:v>256</x:v>
      </x:c>
      <x:c r="F632" s="50" t="str">
        <x:v>154-446-451-303-58X</x:v>
      </x:c>
      <x:c r="G632" s="113" t="n">
        <x:v>41071</x:v>
      </x:c>
      <x:c r="H632" s="108" t="n">
        <x:v>2012</x:v>
      </x:c>
      <x:c r="I632" s="50" t="str">
        <x:v>US</x:v>
      </x:c>
      <x:c r="J632" s="50" t="str">
        <x:v>B2</x:v>
      </x:c>
      <x:c r="K632" s="50" t="str">
        <x:v>US 9550737 B2</x:v>
      </x:c>
      <x:c r="L632" s="50" t="str">
        <x:v>UCB BIOPHARMA SPRL</x:v>
      </x:c>
      <x:c r="M632" s="50" t="str">
        <x:v>UCB BIOPHARMA SPRL (2014-12-05)</x:v>
      </x:c>
      <x:c r="N632" s="50" t="str">
        <x:v>TNF -α modulating benzimidazoles</x:v>
      </x:c>
      <x:c r="O632" s="108" t="n">
        <x:v>4</x:v>
      </x:c>
      <x:c r="P632" s="108" t="n">
        <x:v>17</x:v>
      </x:c>
      <x:c r="Q632" s="50" t="str">
        <x:v>C07D401/14;;C07D235/12;;C07D401/04;;C07D403/04;;C07D405/06;;C07D491/107;;C07D235/12;;A61K31/4184;;A61K31/4192;;A61K31/4439;;A61K31/444;;A61K31/454;;A61K31/4709;;A61K31/4725;;A61K31/506;;A61K31/5377;;A61K31/541;;A61K31/551;;A61P3/00;;A61P9/00;;A61P25/20;;A61P25/28;;A61P27/00;;A61P29/00;;A61P35/00;;A61P37/06;;C07D401/04;;C07D401/14;;C07D403/04;;C07D405/06;;C07D491/107;;C07D235/12;;A61K31/4184;;A61K31/4192;;A61K31/4439;;A61K31/444;;A61K31/454;;A61K31/4709;;A61K31/4725;;A61K31/506;;A61K31/5377;;A61K31/541;;A61K31/551;;C07D401/04;;C07D401/14;;C07D403/04;;C07D405/06;;C07D491/107</x:v>
      </x:c>
      <x:c r="R632" s="50" t="str">
        <x:v>C07D401/04;;A61K31/4184;;A61K31/4192;;A61K31/4439;;A61K31/444;;A61K31/454;;A61K31/4709;;A61K31/4725;;A61K31/506;;A61K31/5377;;A61K31/541;;A61K31/551;;C07D235/12;;C07D401/14;;C07D403/04;;C07D405/06;;C07D491/107</x:v>
      </x:c>
      <x:c r="S632" s="50" t="str">
        <x:v>INACTIVE</x:v>
      </x:c>
      <x:c r="T632" s="50" t="str">
        <x:v>https://lens.org/154-446-451-303-58X</x:v>
      </x:c>
      <x:c r="U632" s="50" t="str">
        <x:v>187-347-026-297-557;;195-361-584-434-668;;167-842-881-779-998;;154-446-451-303-58X;;002-677-941-173-323;;132-725-801-709-082;;092-718-601-630-658;;094-784-130-523-239;;037-249-736-971-35X;;091-770-870-227-076;;024-976-476-841-522;;107-044-472-531-219;;156-098-856-559-860;;065-620-056-096-802;;025-126-483-953-202;;138-291-279-689-762;;016-046-103-108-722</x:v>
      </x:c>
    </x:row>
    <x:row r="633">
      <x:c r="A633" s="50" t="str">
        <x:v>UCB SA.csv</x:v>
      </x:c>
      <x:c r="B633" s="50" t="str">
        <x:v>UCB SA</x:v>
      </x:c>
      <x:c r="C633" s="50" t="str">
        <x:v>Yes</x:v>
      </x:c>
      <x:c r="D633" s="50" t="str">
        <x:v>Applicant/owner alias matched</x:v>
      </x:c>
      <x:c r="E633" s="108" t="n">
        <x:v>257</x:v>
      </x:c>
      <x:c r="F633" s="50" t="str">
        <x:v>060-199-798-831-388</x:v>
      </x:c>
      <x:c r="G633" s="113" t="n">
        <x:v>41607</x:v>
      </x:c>
      <x:c r="H633" s="108" t="n">
        <x:v>2013</x:v>
      </x:c>
      <x:c r="I633" s="50" t="str">
        <x:v>US</x:v>
      </x:c>
      <x:c r="J633" s="50" t="str">
        <x:v>A1</x:v>
      </x:c>
      <x:c r="K633" s="50" t="str">
        <x:v>US 2017/0002378 A1</x:v>
      </x:c>
      <x:c r="L633" s="50" t="str">
        <x:v>UCB BIOPHARMA SPRL</x:v>
      </x:c>
      <x:c r="M633" s="50" t="str">
        <x:v>UCB BIOPHARMA SPRL (2016-07-04)</x:v>
      </x:c>
      <x:c r="N633" s="50" t="str">
        <x:v>Synthetic Promoters</x:v>
      </x:c>
      <x:c r="O633" s="108" t="n">
        <x:v>1</x:v>
      </x:c>
      <x:c r="P633" s="108" t="n">
        <x:v>14</x:v>
      </x:c>
      <x:c r="Q633" s="50" t="str">
        <x:v>C12N5/00;;C12N15/85;;C12N2310/10;;C12N2800/24;;C12N2800/40;;C12N2830/00;;C12N2830/008;;C12N2830/15;;C40B50/06;;C12N15/85;;C12N15/1051;;C12N15/1086;;C12N2800/24;;C12N2800/40;;C12N2830/00;;C12N2830/008;;C12N2830/15;;C12N15/85;;C12N2800/24;;C12N2800/40;;C12N2830/00;;C12N2830/008;;C12N2830/15;;C12N15/85;;C12N15/1051;;C12N15/1058;;C12N15/1086;;C12N2800/24;;C12N2800/40;;C12N2830/00;;C12N2830/008;;C12N2830/15</x:v>
      </x:c>
      <x:c r="R633" s="50" t="str">
        <x:v>C12N15/85;;C12N15/10</x:v>
      </x:c>
      <x:c r="S633" s="50" t="str">
        <x:v>DISCONTINUED</x:v>
      </x:c>
      <x:c r="T633" s="50" t="str">
        <x:v>https://lens.org/060-199-798-831-388</x:v>
      </x:c>
      <x:c r="U633" s="50" t="str">
        <x:v>060-349-947-509-562;;172-043-216-162-373;;060-199-798-831-388;;053-889-446-678-02X;;000-133-783-920-566;;157-249-061-165-974;;198-127-166-204-468;;038-076-247-788-144;;120-582-291-783-82X;;010-455-589-417-611;;120-379-944-509-69X;;131-835-188-422-227;;046-931-532-516-505;;072-982-743-332-397</x:v>
      </x:c>
    </x:row>
    <x:row r="634">
      <x:c r="A634" s="50" t="str">
        <x:v>UCB SA.csv</x:v>
      </x:c>
      <x:c r="B634" s="50" t="str">
        <x:v>UCB SA</x:v>
      </x:c>
      <x:c r="C634" s="50" t="str">
        <x:v>Yes</x:v>
      </x:c>
      <x:c r="D634" s="50" t="str">
        <x:v>Applicant/owner alias matched</x:v>
      </x:c>
      <x:c r="E634" s="108" t="n">
        <x:v>258</x:v>
      </x:c>
      <x:c r="F634" s="50" t="str">
        <x:v>125-034-280-279-905</x:v>
      </x:c>
      <x:c r="G634" s="113" t="n">
        <x:v>41103</x:v>
      </x:c>
      <x:c r="H634" s="108" t="n">
        <x:v>2012</x:v>
      </x:c>
      <x:c r="I634" s="50" t="str">
        <x:v>US</x:v>
      </x:c>
      <x:c r="J634" s="50" t="str">
        <x:v>B2</x:v>
      </x:c>
      <x:c r="K634" s="50" t="str">
        <x:v>US 9475820 B2</x:v>
      </x:c>
      <x:c r="L634" s="50" t="str">
        <x:v>UCB BIOPHARMA SPRL</x:v>
      </x:c>
      <x:c r="M634" s="50" t="str">
        <x:v>UCB BIOPHARMA SPRL (2015-01-21)</x:v>
      </x:c>
      <x:c r="N634" s="50" t="str">
        <x:v>Substituted imidazo[1,2-a]pyrazines as TNF activity modulators</x:v>
      </x:c>
      <x:c r="O634" s="108" t="n">
        <x:v>3</x:v>
      </x:c>
      <x:c r="P634" s="108" t="n">
        <x:v>18</x:v>
      </x:c>
      <x:c r="Q634" s="50" t="str">
        <x:v>C07D487/04;;C07D491/107;;A61K31/4985;;A61K31/506;;A61K31/5377;;A61K31/5513;;A61P3/00;;A61P9/00;;A61P25/00;;A61P25/04;;A61P25/28;;A61P27/02;;A61P29/00;;A61P29/02;;A61P35/00;;A61P37/06;;A61P43/00;;C07D451/02;;C07D471/08;;C07D487/04;;C07D491/107;;A61K31/4985;;A61K31/506;;A61K31/5377;;A61K31/5513;;C07D451/02;;C07D471/08;;C07D487/04</x:v>
      </x:c>
      <x:c r="R634" s="50" t="str">
        <x:v>A61K31/4985;;A61K31/506;;A61K31/5377;;A61K31/5513;;C07D241/36;;C07D451/02;;C07D471/08;;C07D487/04;;C07D491/107</x:v>
      </x:c>
      <x:c r="S634" s="50" t="str">
        <x:v>INACTIVE</x:v>
      </x:c>
      <x:c r="T634" s="50" t="str">
        <x:v>https://lens.org/125-034-280-279-905</x:v>
      </x:c>
      <x:c r="U634" s="50" t="str">
        <x:v>067-998-399-034-74X;;136-842-259-273-466;;145-467-257-310-336;;079-387-527-506-020;;011-659-615-164-023;;193-282-491-461-87X;;199-120-351-213-766;;072-441-643-633-799;;052-375-333-773-050;;109-997-368-503-889;;125-034-280-279-905;;153-316-813-503-561;;140-898-597-639-560;;196-361-342-034-414;;096-421-937-643-223;;144-180-186-407-899;;069-421-730-727-877;;034-370-184-825-455</x:v>
      </x:c>
    </x:row>
    <x:row r="635">
      <x:c r="A635" s="50" t="str">
        <x:v>UCB SA.csv</x:v>
      </x:c>
      <x:c r="B635" s="50" t="str">
        <x:v>UCB SA</x:v>
      </x:c>
      <x:c r="C635" s="50" t="str">
        <x:v>Yes</x:v>
      </x:c>
      <x:c r="D635" s="50" t="str">
        <x:v>Applicant/owner alias matched</x:v>
      </x:c>
      <x:c r="E635" s="108" t="n">
        <x:v>259</x:v>
      </x:c>
      <x:c r="F635" s="50" t="str">
        <x:v>175-085-236-825-546</x:v>
      </x:c>
      <x:c r="G635" s="113" t="n">
        <x:v>40718</x:v>
      </x:c>
      <x:c r="H635" s="108" t="n">
        <x:v>2011</x:v>
      </x:c>
      <x:c r="I635" s="50" t="str">
        <x:v>EP</x:v>
      </x:c>
      <x:c r="J635" s="50" t="str">
        <x:v>B1</x:v>
      </x:c>
      <x:c r="K635" s="50" t="str">
        <x:v>EP 2723427 B1</x:v>
      </x:c>
      <x:c r="L635" s="50" t="str">
        <x:v>UCB BIOPHARMA SPRL</x:v>
      </x:c>
      <x:c r="M635" s="50" t="str">
        <x:v>UCB BIOPHARMA SPRL (2015-07-22)</x:v>
      </x:c>
      <x:c r="N635" s="50" t="str">
        <x:v>SYRINGE SAFETY ASSEMBLY</x:v>
      </x:c>
      <x:c r="O635" s="108" t="n">
        <x:v>0</x:v>
      </x:c>
      <x:c r="P635" s="108" t="n">
        <x:v>8</x:v>
      </x:c>
      <x:c r="Q635" s="50" t="str">
        <x:v>A61M5/326;;A61M5/3134;;A61M5/3204;;A61M5/34;;A61M2005/3264;;A61M2005/3289;;A61M2207/00;;Y10T29/49826;;A61M5/3232;;A61M5/3134;;A61M5/3137;;A61M5/31573;;A61M5/3204;;A61M5/321;;A61M5/326;;A61M5/34;;A61M5/5066;;A61M2005/3264;;A61M2005/3289;;A61M2207/00;;Y10T29/49826</x:v>
      </x:c>
      <x:c r="R635" s="50" t="str">
        <x:v>A61M5/32;;A61M5/50</x:v>
      </x:c>
      <x:c r="S635" s="50" t="str">
        <x:v>ACTIVE</x:v>
      </x:c>
      <x:c r="T635" s="50" t="str">
        <x:v>https://lens.org/175-085-236-825-546</x:v>
      </x:c>
      <x:c r="U635" s="50" t="str">
        <x:v>175-085-236-825-546;;170-195-178-171-710;;173-328-988-538-137;;133-033-054-811-890;;178-170-503-250-165;;022-491-883-590-064;;148-539-646-218-946;;092-806-753-036-586</x:v>
      </x:c>
    </x:row>
    <x:row r="636">
      <x:c r="A636" s="50" t="str">
        <x:v>UCB SA.csv</x:v>
      </x:c>
      <x:c r="B636" s="50" t="str">
        <x:v>UCB SA</x:v>
      </x:c>
      <x:c r="C636" s="50" t="str">
        <x:v>Yes</x:v>
      </x:c>
      <x:c r="D636" s="50" t="str">
        <x:v>Applicant/owner alias matched</x:v>
      </x:c>
      <x:c r="E636" s="108" t="n">
        <x:v>260</x:v>
      </x:c>
      <x:c r="F636" s="50" t="str">
        <x:v>104-162-471-476-092</x:v>
      </x:c>
      <x:c r="G636" s="113" t="n">
        <x:v>40857</x:v>
      </x:c>
      <x:c r="H636" s="108" t="n">
        <x:v>2011</x:v>
      </x:c>
      <x:c r="I636" s="50" t="str">
        <x:v>EP</x:v>
      </x:c>
      <x:c r="J636" s="50" t="str">
        <x:v>B1</x:v>
      </x:c>
      <x:c r="K636" s="50" t="str">
        <x:v>EP 2776445 B1</x:v>
      </x:c>
      <x:c r="L636" s="50" t="str">
        <x:v>UCB BIOPHARMA SPRL;;UNIV LEUVEN KATH</x:v>
      </x:c>
      <x:c r="M636" s="50" t="str">
        <x:v>UCB BIOPHARMA SPRL (2015-12-02);;KATHOLIEKE UNIVERSITEIT LEUVEN K.U. LEUVEN R&amp;D (2015-12-02)</x:v>
      </x:c>
      <x:c r="N636" s="50" t="str">
        <x:v>THERAPEUTICALLY ACTIVE THIAZOLO-PYRIMIDINE DERIVATIVES</x:v>
      </x:c>
      <x:c r="O636" s="108" t="n">
        <x:v>0</x:v>
      </x:c>
      <x:c r="P636" s="108" t="n">
        <x:v>7</x:v>
      </x:c>
      <x:c r="Q636" s="50" t="str">
        <x:v>C07D513/04;;A61K31/519;;A61P29/00;;A61P31/00;;A61P35/00;;A61P37/00;;A61P37/06;;C07D519/00;;C07D513/04;;A61K31/519;;C07D519/00</x:v>
      </x:c>
      <x:c r="R636" s="50" t="str">
        <x:v>C07D513/04;;A61K31/519;;A61P29/00;;A61P31/00;;A61P35/00;;A61P37/00</x:v>
      </x:c>
      <x:c r="S636" s="50" t="str">
        <x:v>ACTIVE</x:v>
      </x:c>
      <x:c r="T636" s="50" t="str">
        <x:v>https://lens.org/104-162-471-476-092</x:v>
      </x:c>
      <x:c r="U636" s="50" t="str">
        <x:v>163-028-209-117-37X;;000-986-277-284-290;;104-162-471-476-092;;162-586-165-921-613;;098-326-520-166-027;;011-945-001-439-018;;031-793-232-915-179</x:v>
      </x:c>
    </x:row>
    <x:row r="637">
      <x:c r="A637" s="50" t="str">
        <x:v>UCB SA.csv</x:v>
      </x:c>
      <x:c r="B637" s="50" t="str">
        <x:v>UCB SA</x:v>
      </x:c>
      <x:c r="C637" s="50" t="str">
        <x:v>Yes</x:v>
      </x:c>
      <x:c r="D637" s="50" t="str">
        <x:v>Applicant/owner alias matched</x:v>
      </x:c>
      <x:c r="E637" s="108" t="n">
        <x:v>261</x:v>
      </x:c>
      <x:c r="F637" s="50" t="str">
        <x:v>078-106-681-800-113</x:v>
      </x:c>
      <x:c r="G637" s="113" t="n">
        <x:v>40773</x:v>
      </x:c>
      <x:c r="H637" s="108" t="n">
        <x:v>2011</x:v>
      </x:c>
      <x:c r="I637" s="50" t="str">
        <x:v>EP</x:v>
      </x:c>
      <x:c r="J637" s="50" t="str">
        <x:v>B1</x:v>
      </x:c>
      <x:c r="K637" s="50" t="str">
        <x:v>EP 2744812 B1</x:v>
      </x:c>
      <x:c r="L637" s="50" t="str">
        <x:v>UCB BIOPHARMA SPRL;;UNIV LEUVEN KATH</x:v>
      </x:c>
      <x:c r="M637" s="50" t="str">
        <x:v>UCB BIOPHARMA SPRL (2016-03-02);;KATHOLIEKE UNIVERSITEIT LEUVEN, K.U. LEUVEN R&amp;D (2016-03-02)</x:v>
      </x:c>
      <x:c r="N637" s="50" t="str">
        <x:v>THERAPEUTICALLY ACTIVE FUSED PYRIMIDINE DERIVATIVES</x:v>
      </x:c>
      <x:c r="O637" s="108" t="n">
        <x:v>0</x:v>
      </x:c>
      <x:c r="P637" s="108" t="n">
        <x:v>8</x:v>
      </x:c>
      <x:c r="Q637" s="50" t="str">
        <x:v>C07D495/04;;A61K31/519;;A61P29/00;;C07D513/04;;C07D519/00;;C07D495/04;;A61K31/519;;C07D513/04;;C07D519/00</x:v>
      </x:c>
      <x:c r="R637" s="50" t="str">
        <x:v>C07D495/04;;A61K31/519;;A61P29/00;;C07D513/04;;C07D519/00</x:v>
      </x:c>
      <x:c r="S637" s="50" t="str">
        <x:v>ACTIVE</x:v>
      </x:c>
      <x:c r="T637" s="50" t="str">
        <x:v>https://lens.org/078-106-681-800-113</x:v>
      </x:c>
      <x:c r="U637" s="50" t="str">
        <x:v>015-243-670-120-708;;110-640-497-194-107;;078-106-681-800-113;;021-797-330-004-307;;017-621-064-257-286;;057-207-292-862-151;;127-945-321-340-881;;024-464-898-995-557</x:v>
      </x:c>
    </x:row>
    <x:row r="638">
      <x:c r="A638" s="50" t="str">
        <x:v>UCB SA.csv</x:v>
      </x:c>
      <x:c r="B638" s="50" t="str">
        <x:v>UCB SA</x:v>
      </x:c>
      <x:c r="C638" s="50" t="str">
        <x:v>Yes</x:v>
      </x:c>
      <x:c r="D638" s="50" t="str">
        <x:v>Applicant/owner alias matched</x:v>
      </x:c>
      <x:c r="E638" s="108" t="n">
        <x:v>262</x:v>
      </x:c>
      <x:c r="F638" s="50" t="str">
        <x:v>023-910-349-183-397</x:v>
      </x:c>
      <x:c r="G638" s="113" t="n">
        <x:v>41185</x:v>
      </x:c>
      <x:c r="H638" s="108" t="n">
        <x:v>2012</x:v>
      </x:c>
      <x:c r="I638" s="50" t="str">
        <x:v>US</x:v>
      </x:c>
      <x:c r="J638" s="50" t="str">
        <x:v>B2</x:v>
      </x:c>
      <x:c r="K638" s="50" t="str">
        <x:v>US 9382263 B2</x:v>
      </x:c>
      <x:c r="L638" s="50" t="str">
        <x:v>UCB BIOPHARMA SPRL;;UNIV LEUVEN KATH</x:v>
      </x:c>
      <x:c r="M638" s="50" t="str">
        <x:v>UCB BIOPHARMA SPRL (2015-06-22)</x:v>
      </x:c>
      <x:c r="N638" s="50" t="str">
        <x:v>Therapeutically active oxazoline derivatives</x:v>
      </x:c>
      <x:c r="O638" s="108" t="n">
        <x:v>0</x:v>
      </x:c>
      <x:c r="P638" s="108" t="n">
        <x:v>16</x:v>
      </x:c>
      <x:c r="Q638" s="50" t="str">
        <x:v>C07D495/04;;C07D495/04;;A61K31/424;;A61P29/00;;A61P31/12;;A61P35/00;;A61P37/00;;A61P37/06;;C07D413/14;;A61K31/519;;C07D495/04;;C07D495/04;;A61K31/424;;C07D413/14</x:v>
      </x:c>
      <x:c r="R638" s="50" t="str">
        <x:v>C07D495/04;;A61K31/424;;C07D413/14</x:v>
      </x:c>
      <x:c r="S638" s="50" t="str">
        <x:v>INACTIVE</x:v>
      </x:c>
      <x:c r="T638" s="50" t="str">
        <x:v>https://lens.org/023-910-349-183-397</x:v>
      </x:c>
      <x:c r="U638" s="50" t="str">
        <x:v>067-258-847-474-578;;016-575-512-321-755;;145-754-046-000-735;;183-906-256-257-377;;000-854-131-725-853;;165-603-573-187-826;;143-550-196-147-129;;099-065-070-956-067;;036-938-344-089-111;;023-910-349-183-397;;086-787-178-072-418;;138-654-379-766-26X;;125-300-188-182-464;;028-024-552-709-812;;045-661-788-958-83X;;119-697-702-543-674</x:v>
      </x:c>
    </x:row>
    <x:row r="639">
      <x:c r="A639" s="50" t="str">
        <x:v>UCB SA.csv</x:v>
      </x:c>
      <x:c r="B639" s="50" t="str">
        <x:v>UCB SA</x:v>
      </x:c>
      <x:c r="C639" s="50" t="str">
        <x:v>Yes</x:v>
      </x:c>
      <x:c r="D639" s="50" t="str">
        <x:v>Applicant/owner alias matched</x:v>
      </x:c>
      <x:c r="E639" s="108" t="n">
        <x:v>263</x:v>
      </x:c>
      <x:c r="F639" s="50" t="str">
        <x:v>099-476-617-168-985</x:v>
      </x:c>
      <x:c r="G639" s="113" t="n">
        <x:v>41443</x:v>
      </x:c>
      <x:c r="H639" s="108" t="n">
        <x:v>2013</x:v>
      </x:c>
      <x:c r="I639" s="50" t="str">
        <x:v>US</x:v>
      </x:c>
      <x:c r="J639" s="50" t="str">
        <x:v>A1</x:v>
      </x:c>
      <x:c r="K639" s="50" t="str">
        <x:v>US 2016/0138019 A1</x:v>
      </x:c>
      <x:c r="L639" s="50" t="str">
        <x:v>UCB BIOPHARMA SPRL</x:v>
      </x:c>
      <x:c r="M639" s="50" t="str">
        <x:v>UCB BIOPHARMA SPRL (2016-02-01)</x:v>
      </x:c>
      <x:c r="N639" s="50" t="str">
        <x:v>Block Decoys</x:v>
      </x:c>
      <x:c r="O639" s="108" t="n">
        <x:v>0</x:v>
      </x:c>
      <x:c r="P639" s="108" t="n">
        <x:v>4</x:v>
      </x:c>
      <x:c r="Q639" s="50" t="str">
        <x:v>C12N15/113;;C12N2310/13;;C12N2310/51;;C12N2310/532;;C12N2320/51;;C12N15/113;;C12N2310/13;;C12N2310/51;;C12N2310/532;;C12N2320/51;;C12P21/00</x:v>
      </x:c>
      <x:c r="R639" s="50" t="str">
        <x:v>C12N15/113;;C12P21/00</x:v>
      </x:c>
      <x:c r="S639" s="50" t="str">
        <x:v>DISCONTINUED</x:v>
      </x:c>
      <x:c r="T639" s="50" t="str">
        <x:v>https://lens.org/099-476-617-168-985</x:v>
      </x:c>
      <x:c r="U639" s="50" t="str">
        <x:v>094-028-703-762-429;;032-896-452-221-345;;099-476-617-168-985;;198-762-228-229-111</x:v>
      </x:c>
    </x:row>
    <x:row r="640">
      <x:c r="A640" s="50" t="str">
        <x:v>UCB SA.csv</x:v>
      </x:c>
      <x:c r="B640" s="50" t="str">
        <x:v>UCB SA</x:v>
      </x:c>
      <x:c r="C640" s="50" t="str">
        <x:v>Yes</x:v>
      </x:c>
      <x:c r="D640" s="50" t="str">
        <x:v>Applicant/owner alias matched</x:v>
      </x:c>
      <x:c r="E640" s="108" t="n">
        <x:v>264</x:v>
      </x:c>
      <x:c r="F640" s="50" t="str">
        <x:v>156-121-306-151-097</x:v>
      </x:c>
      <x:c r="G640" s="113" t="n">
        <x:v>41120</x:v>
      </x:c>
      <x:c r="H640" s="108" t="n">
        <x:v>2012</x:v>
      </x:c>
      <x:c r="I640" s="50" t="str">
        <x:v>US</x:v>
      </x:c>
      <x:c r="J640" s="50" t="str">
        <x:v>S</x:v>
      </x:c>
      <x:c r="K640" s="50" t="str">
        <x:v>US D0755956 S</x:v>
      </x:c>
      <x:c r="L640" s="50" t="str">
        <x:v>UCB PHARMA SA</x:v>
      </x:c>
      <x:c r="M640" s="50" t="str">
        <x:v>UCB PHARMA S.A (2014-03-07)</x:v>
      </x:c>
      <x:c r="N640" s="50" t="str">
        <x:v>Cassette device for administering medication</x:v>
      </x:c>
      <x:c r="O640" s="108" t="n">
        <x:v>48</x:v>
      </x:c>
      <x:c r="P640" s="108" t="n">
        <x:v>3</x:v>
      </x:c>
      <x:c r="Q640" s="50" t="str"/>
      <x:c r="R640" s="50" t="str"/>
      <x:c r="S640" s="50" t="str">
        <x:v>ACTIVE</x:v>
      </x:c>
      <x:c r="T640" s="50" t="str">
        <x:v>https://lens.org/156-121-306-151-097</x:v>
      </x:c>
      <x:c r="U640" s="50" t="str">
        <x:v>156-121-306-151-097;;010-572-710-428-375;;143-095-764-234-502</x:v>
      </x:c>
    </x:row>
    <x:row r="641">
      <x:c r="A641" s="50" t="str">
        <x:v>UCB SA.csv</x:v>
      </x:c>
      <x:c r="B641" s="50" t="str">
        <x:v>UCB SA</x:v>
      </x:c>
      <x:c r="C641" s="50" t="str">
        <x:v>Yes</x:v>
      </x:c>
      <x:c r="D641" s="50" t="str">
        <x:v>Applicant/owner alias matched</x:v>
      </x:c>
      <x:c r="E641" s="108" t="n">
        <x:v>265</x:v>
      </x:c>
      <x:c r="F641" s="50" t="str">
        <x:v>057-541-602-718-715</x:v>
      </x:c>
      <x:c r="G641" s="113" t="n">
        <x:v>41103</x:v>
      </x:c>
      <x:c r="H641" s="108" t="n">
        <x:v>2012</x:v>
      </x:c>
      <x:c r="I641" s="50" t="str">
        <x:v>US</x:v>
      </x:c>
      <x:c r="J641" s="50" t="str">
        <x:v>B2</x:v>
      </x:c>
      <x:c r="K641" s="50" t="str">
        <x:v>US 9309243 B2</x:v>
      </x:c>
      <x:c r="L641" s="50" t="str">
        <x:v>UCB BIOPHARMA SPRL</x:v>
      </x:c>
      <x:c r="M641" s="50" t="str">
        <x:v>UCB BIOPHARMA SPRL (2015-01-26)</x:v>
      </x:c>
      <x:c r="N641" s="50" t="str">
        <x:v>Imidazopyridine derivatives as modulators of TNF activity</x:v>
      </x:c>
      <x:c r="O641" s="108" t="n">
        <x:v>4</x:v>
      </x:c>
      <x:c r="P641" s="108" t="n">
        <x:v>16</x:v>
      </x:c>
      <x:c r="Q641" s="50" t="str">
        <x:v>C07D471/04;;C07D519/00;;C07D471/04;;A61K31/437;;A61K31/496;;A61K31/506;;A61K31/5377;;A61K31/541;;A61K31/5513;;A61K31/554;;A61P1/04;;A61P1/16;;A61P3/00;;A61P3/06;;A61P3/10;;A61P5/14;;A61P7/02;;A61P7/06;;A61P9/00;;A61P9/10;;A61P9/12;;A61P11/00;;A61P11/02;;A61P11/06;;A61P13/02;;A61P13/12;;A61P15/08;;A61P15/10;;A61P17/00;;A61P17/06;;A61P19/02;;A61P19/08;;A61P19/10;;A61P21/00;;A61P21/02;;A61P21/04;;A61P25/00;;A61P25/04;;A61P25/08;;A61P25/14;;A61P25/16;;A61P25/28;;A61P27/02;;A61P29/00;;A61P31/04;;A61P35/00;;A61P35/02;;A61P37/02;;A61P37/06;;A61P37/08;;A61P43/00;;C07D491/107;;C07D519/00;;C07D471/04;;A61K31/437;;A61K31/496;;A61K31/506;;A61K31/5377;;A61K31/541;;A61K31/5513;;A61K31/554;;C07D491/107;;C07D519/00</x:v>
      </x:c>
      <x:c r="R641" s="50" t="str">
        <x:v>C07D491/02;;A61K31/437;;A61K31/496;;A61K31/506;;A61K31/5377;;A61K31/541;;A61K31/5513;;A61K31/554;;C07D471/04;;C07D491/107;;C07D519/00</x:v>
      </x:c>
      <x:c r="S641" s="50" t="str">
        <x:v>INACTIVE</x:v>
      </x:c>
      <x:c r="T641" s="50" t="str">
        <x:v>https://lens.org/057-541-602-718-715</x:v>
      </x:c>
      <x:c r="U641" s="50" t="str">
        <x:v>057-541-602-718-715;;158-337-499-229-596;;126-823-979-226-661;;190-587-146-863-307;;162-838-556-962-429;;065-804-058-916-612;;096-969-806-473-301;;153-613-629-377-017;;193-318-955-260-200;;133-494-847-848-783;;095-709-519-154-79X;;107-056-890-607-974;;087-652-250-318-135;;134-077-818-844-213;;073-715-641-866-195;;082-629-033-566-418</x:v>
      </x:c>
    </x:row>
    <x:row r="642">
      <x:c r="A642" s="50" t="str">
        <x:v>UCB SA.csv</x:v>
      </x:c>
      <x:c r="B642" s="50" t="str">
        <x:v>UCB SA</x:v>
      </x:c>
      <x:c r="C642" s="50" t="str">
        <x:v>Yes</x:v>
      </x:c>
      <x:c r="D642" s="50" t="str">
        <x:v>Applicant/owner alias matched</x:v>
      </x:c>
      <x:c r="E642" s="108" t="n">
        <x:v>266</x:v>
      </x:c>
      <x:c r="F642" s="50" t="str">
        <x:v>096-050-824-358-573</x:v>
      </x:c>
      <x:c r="G642" s="113" t="n">
        <x:v>41416</x:v>
      </x:c>
      <x:c r="H642" s="108" t="n">
        <x:v>2013</x:v>
      </x:c>
      <x:c r="I642" s="50" t="str">
        <x:v>US</x:v>
      </x:c>
      <x:c r="J642" s="50" t="str">
        <x:v>A1</x:v>
      </x:c>
      <x:c r="K642" s="50" t="str">
        <x:v>US 2016/0090415 A1</x:v>
      </x:c>
      <x:c r="L642" s="50" t="str">
        <x:v>UCB BIOPHARMA SPRL</x:v>
      </x:c>
      <x:c r="M642" s="50" t="str">
        <x:v>UCB BIOPHARMA SPRL (2015-12-15)</x:v>
      </x:c>
      <x:c r="N642" s="50" t="str">
        <x:v>METHODS TO PRODUCE PARTICLES COMPRISING THERAPEUTIC PROTEINS</x:v>
      </x:c>
      <x:c r="O642" s="108" t="n">
        <x:v>7</x:v>
      </x:c>
      <x:c r="P642" s="108" t="n">
        <x:v>14</x:v>
      </x:c>
      <x:c r="Q642" s="50" t="str">
        <x:v>A61K9/0019;;A61K9/1623;;A61K9/1641;;A61K9/1694;;A61K9/5031;;A61K9/5089;;A61K39/3955;;A61K9/0019;;A61K9/146;;A61K9/1623;;A61K9/1641;;A61K9/1694;;A61K9/5031;;A61K9/5089;;C07K16/241;;C07K16/241;;A61K9/0019;;A61K9/146;;A61K9/1623;;A61K9/1641;;A61K9/1694;;A61K9/5031;;A61K9/5089;;A61K39/3955</x:v>
      </x:c>
      <x:c r="R642" s="50" t="str">
        <x:v>C07K16/24;;A61K9/14;;A61K39/395</x:v>
      </x:c>
      <x:c r="S642" s="50" t="str">
        <x:v>DISCONTINUED</x:v>
      </x:c>
      <x:c r="T642" s="50" t="str">
        <x:v>https://lens.org/096-050-824-358-573</x:v>
      </x:c>
      <x:c r="U642" s="50" t="str">
        <x:v>037-442-703-103-294;;142-159-934-789-388;;090-830-648-935-050;;121-599-787-953-72X;;048-180-711-219-969;;149-576-326-426-497;;016-242-862-458-035;;170-170-547-362-686;;045-699-243-260-128;;110-091-468-657-679;;194-866-252-710-563;;171-285-866-530-487;;096-050-824-358-573;;054-955-071-596-069</x:v>
      </x:c>
    </x:row>
    <x:row r="643">
      <x:c r="A643" s="50" t="str">
        <x:v>UCB SA.csv</x:v>
      </x:c>
      <x:c r="B643" s="50" t="str">
        <x:v>UCB SA</x:v>
      </x:c>
      <x:c r="C643" s="50" t="str">
        <x:v>Yes</x:v>
      </x:c>
      <x:c r="D643" s="50" t="str">
        <x:v>Applicant/owner alias matched</x:v>
      </x:c>
      <x:c r="E643" s="108" t="n">
        <x:v>267</x:v>
      </x:c>
      <x:c r="F643" s="50" t="str">
        <x:v>164-312-237-850-514</x:v>
      </x:c>
      <x:c r="G643" s="113" t="n">
        <x:v>40651</x:v>
      </x:c>
      <x:c r="H643" s="108" t="n">
        <x:v>2011</x:v>
      </x:c>
      <x:c r="I643" s="50" t="str">
        <x:v>EP</x:v>
      </x:c>
      <x:c r="J643" s="50" t="str">
        <x:v>B1</x:v>
      </x:c>
      <x:c r="K643" s="50" t="str">
        <x:v>EP 2699581 B1</x:v>
      </x:c>
      <x:c r="L643" s="50" t="str">
        <x:v>UCB BIOPHARMA SPRL</x:v>
      </x:c>
      <x:c r="M643" s="50" t="str">
        <x:v>UCB BIOPHARMA SPRL (2015-06-17)</x:v>
      </x:c>
      <x:c r="N643" s="50" t="str">
        <x:v>2-OXO-1-IMIDAZOLIDINYL IMIDAZOTHIADIAZOLE DERIVATIVES</x:v>
      </x:c>
      <x:c r="O643" s="108" t="n">
        <x:v>0</x:v>
      </x:c>
      <x:c r="P643" s="108" t="n">
        <x:v>21</x:v>
      </x:c>
      <x:c r="Q643" s="50" t="str">
        <x:v>C07D513/04;;A61K31/433;;A61P25/00;;A61P25/08;;C07D513/04;;A61K31/433</x:v>
      </x:c>
      <x:c r="R643" s="50" t="str">
        <x:v>C07D513/04;;A61K31/433;;A61P25/08</x:v>
      </x:c>
      <x:c r="S643" s="50" t="str">
        <x:v>ACTIVE</x:v>
      </x:c>
      <x:c r="T643" s="50" t="str">
        <x:v>https://lens.org/164-312-237-850-514</x:v>
      </x:c>
      <x:c r="U643" s="50" t="str">
        <x:v>110-232-219-962-812;;079-476-801-943-763;;137-557-183-905-319;;040-483-577-179-093;;108-396-808-746-965;;146-020-166-383-586;;151-972-313-891-476;;098-152-829-943-229;;145-297-506-410-671;;117-733-241-737-742;;112-532-544-143-543;;194-470-322-641-09X;;105-207-093-549-049;;164-312-237-850-514;;127-483-145-818-343;;134-741-810-725-239;;130-418-518-365-031;;041-019-903-608-146;;133-069-017-057-790;;085-211-824-789-862;;096-754-314-930-379</x:v>
      </x:c>
    </x:row>
    <x:row r="644">
      <x:c r="A644" s="50" t="str">
        <x:v>UCB SA.csv</x:v>
      </x:c>
      <x:c r="B644" s="50" t="str">
        <x:v>UCB SA</x:v>
      </x:c>
      <x:c r="C644" s="50" t="str">
        <x:v>Yes</x:v>
      </x:c>
      <x:c r="D644" s="50" t="str">
        <x:v>Applicant/owner alias matched</x:v>
      </x:c>
      <x:c r="E644" s="108" t="n">
        <x:v>268</x:v>
      </x:c>
      <x:c r="F644" s="50" t="str">
        <x:v>149-125-665-858-144</x:v>
      </x:c>
      <x:c r="G644" s="113" t="n">
        <x:v>41180</x:v>
      </x:c>
      <x:c r="H644" s="108" t="n">
        <x:v>2012</x:v>
      </x:c>
      <x:c r="I644" s="50" t="str">
        <x:v>US</x:v>
      </x:c>
      <x:c r="J644" s="50" t="str">
        <x:v>A1</x:v>
      </x:c>
      <x:c r="K644" s="50" t="str">
        <x:v>US 2015/0252385 A1</x:v>
      </x:c>
      <x:c r="L644" s="50" t="str">
        <x:v>UCB BIOPHARMA SPRL</x:v>
      </x:c>
      <x:c r="M644" s="50" t="str">
        <x:v>UCB BIOPHARMA SPRL (2015-04-14)</x:v>
      </x:c>
      <x:c r="N644" s="50" t="str">
        <x:v>Methods for Producing Recombinant Proteins</x:v>
      </x:c>
      <x:c r="O644" s="108" t="n">
        <x:v>1</x:v>
      </x:c>
      <x:c r="P644" s="108" t="n">
        <x:v>9</x:v>
      </x:c>
      <x:c r="Q644" s="50" t="str">
        <x:v>C12N15/67;;C12N9/1205;;C12N15/90;;C07K16/00;;C07K2317/14;;C12N9/1205;;C12N9/14;;C12N15/67;;C12N15/85;;C12Y306/01;;C12Y306/04</x:v>
      </x:c>
      <x:c r="R644" s="50" t="str">
        <x:v>C12N15/90;;C07K16/00;;C12N9/14;;C12N15/85</x:v>
      </x:c>
      <x:c r="S644" s="50" t="str">
        <x:v>DISCONTINUED</x:v>
      </x:c>
      <x:c r="T644" s="50" t="str">
        <x:v>https://lens.org/149-125-665-858-144</x:v>
      </x:c>
      <x:c r="U644" s="50" t="str">
        <x:v>115-905-706-603-855;;189-646-098-623-692;;112-344-916-890-50X;;022-352-779-181-316;;112-122-403-075-872;;184-243-925-135-353;;149-125-665-858-144;;118-833-488-306-930;;024-523-453-521-954</x:v>
      </x:c>
    </x:row>
    <x:row r="645">
      <x:c r="A645" s="50" t="str">
        <x:v>UCB SA.csv</x:v>
      </x:c>
      <x:c r="B645" s="50" t="str">
        <x:v>UCB SA</x:v>
      </x:c>
      <x:c r="C645" s="50" t="str">
        <x:v>Yes</x:v>
      </x:c>
      <x:c r="D645" s="50" t="str">
        <x:v>Applicant/owner alias matched</x:v>
      </x:c>
      <x:c r="E645" s="108" t="n">
        <x:v>269</x:v>
      </x:c>
      <x:c r="F645" s="50" t="str">
        <x:v>099-573-493-638-539</x:v>
      </x:c>
      <x:c r="G645" s="113" t="n">
        <x:v>40827</x:v>
      </x:c>
      <x:c r="H645" s="108" t="n">
        <x:v>2011</x:v>
      </x:c>
      <x:c r="I645" s="50" t="str">
        <x:v>US</x:v>
      </x:c>
      <x:c r="J645" s="50" t="str">
        <x:v>B2</x:v>
      </x:c>
      <x:c r="K645" s="50" t="str">
        <x:v>US 9067930 B2</x:v>
      </x:c>
      <x:c r="L645" s="50" t="str">
        <x:v>UCB PHARMA SA</x:v>
      </x:c>
      <x:c r="M645" s="50" t="str">
        <x:v>UCB PHARMA S.A (2014-04-23);;UCB BIOPHARMA SPRL (2015-12-08)</x:v>
      </x:c>
      <x:c r="N645" s="50" t="str">
        <x:v>2-oxo-piperidinyl derivatives</x:v>
      </x:c>
      <x:c r="O645" s="108" t="n">
        <x:v>1</x:v>
      </x:c>
      <x:c r="P645" s="108" t="n">
        <x:v>20</x:v>
      </x:c>
      <x:c r="Q645" s="50" t="str">
        <x:v>C07D401/10;;C07D211/76;;C07D401/14;;C07D405/14;;C07D413/14;;C07D417/14;;C07D417/14;;A61P25/06;;C07D401/10;;C07D401/14;;C07D405/14;;C07D413/14;;C07D417/14;;C07D401/10;;C07D401/14;;C07D405/14;;C07D413/14</x:v>
      </x:c>
      <x:c r="R645" s="50" t="str">
        <x:v>C07D417/14;;C07D401/10;;C07D401/14;;C07D405/14;;C07D413/14</x:v>
      </x:c>
      <x:c r="S645" s="50" t="str">
        <x:v>INACTIVE</x:v>
      </x:c>
      <x:c r="T645" s="50" t="str">
        <x:v>https://lens.org/099-573-493-638-539</x:v>
      </x:c>
      <x:c r="U645" s="50" t="str">
        <x:v>187-695-633-305-409;;099-573-493-638-539;;021-089-434-810-699;;011-903-013-958-813;;155-208-596-956-082;;036-809-701-917-536;;184-882-689-841-192;;151-179-480-654-458;;113-045-195-177-371;;180-920-617-250-237;;095-133-381-215-414;;108-663-500-716-675;;192-923-995-151-542;;012-455-546-459-304;;154-134-274-562-712;;088-478-463-398-39X;;090-753-624-380-701;;049-281-438-828-657;;137-071-336-703-962;;073-745-059-600-129</x:v>
      </x:c>
    </x:row>
    <x:row r="646">
      <x:c r="A646" s="50" t="str">
        <x:v>UCB SA.csv</x:v>
      </x:c>
      <x:c r="B646" s="50" t="str">
        <x:v>UCB SA</x:v>
      </x:c>
      <x:c r="C646" s="50" t="str">
        <x:v>Yes</x:v>
      </x:c>
      <x:c r="D646" s="50" t="str">
        <x:v>Applicant/owner alias matched</x:v>
      </x:c>
      <x:c r="E646" s="108" t="n">
        <x:v>270</x:v>
      </x:c>
      <x:c r="F646" s="50" t="str">
        <x:v>042-173-347-055-326</x:v>
      </x:c>
      <x:c r="G646" s="113" t="n">
        <x:v>41081</x:v>
      </x:c>
      <x:c r="H646" s="108" t="n">
        <x:v>2012</x:v>
      </x:c>
      <x:c r="I646" s="50" t="str">
        <x:v>US</x:v>
      </x:c>
      <x:c r="J646" s="50" t="str">
        <x:v>A1</x:v>
      </x:c>
      <x:c r="K646" s="50" t="str">
        <x:v>US 2015/0150979 A1</x:v>
      </x:c>
      <x:c r="L646" s="50" t="str">
        <x:v>UCB PHARMA SA</x:v>
      </x:c>
      <x:c r="M646" s="50" t="str">
        <x:v>UCB PHARMA S.A (2015-01-14)</x:v>
      </x:c>
      <x:c r="N646" s="50" t="str">
        <x:v>PHARMACEUTICAL FORMULATION</x:v>
      </x:c>
      <x:c r="O646" s="108" t="n">
        <x:v>24</x:v>
      </x:c>
      <x:c r="P646" s="108" t="n">
        <x:v>27</x:v>
      </x:c>
      <x:c r="Q646" s="50" t="str">
        <x:v>A61K39/39591;;A61K9/0019;;A61K47/12;;A61K47/183;;A61P35/00;;A61P35/02;;A61P37/00;;C07K16/2803;;C07K2317/24;;A61K39/39591;;A61K9/0019;;A61K9/08;;C07K16/2803;;A61K47/12;;A61K9/0019;;A61K39/3955;;A61K39/39591;;A61K47/02;;A61K47/183;;A61K47/26;;C07K16/2803;;C07K2317/24</x:v>
      </x:c>
      <x:c r="R646" s="50" t="str">
        <x:v>A61K47/12;;A61K9/00;;A61K39/395;;A61K47/02;;A61K47/18;;A61K47/26</x:v>
      </x:c>
      <x:c r="S646" s="50" t="str">
        <x:v>DISCONTINUED</x:v>
      </x:c>
      <x:c r="T646" s="50" t="str">
        <x:v>https://lens.org/042-173-347-055-326</x:v>
      </x:c>
      <x:c r="U646" s="50" t="str">
        <x:v>020-257-125-582-737;;116-448-759-283-037;;164-306-331-535-632;;014-358-051-810-332;;106-288-763-569-625;;105-728-614-805-524;;171-183-909-553-674;;042-173-347-055-326;;194-700-596-612-721;;043-929-184-286-042;;040-514-065-581-707;;050-580-534-539-818;;176-834-161-466-922;;131-457-481-581-715;;129-181-537-560-088;;036-549-362-538-962;;172-702-853-771-75X;;078-240-258-668-335;;141-155-540-402-537;;139-082-150-996-943;;070-848-693-072-119;;057-668-333-450-148;;104-137-460-095-222;;168-894-634-444-710;;153-118-347-371-460;;123-846-038-036-754;;001-446-541-123-322</x:v>
      </x:c>
    </x:row>
    <x:row r="647">
      <x:c r="A647" s="50" t="str">
        <x:v>UCB SA.csv</x:v>
      </x:c>
      <x:c r="B647" s="50" t="str">
        <x:v>UCB SA</x:v>
      </x:c>
      <x:c r="C647" s="50" t="str">
        <x:v>Yes</x:v>
      </x:c>
      <x:c r="D647" s="50" t="str">
        <x:v>Applicant/owner alias matched</x:v>
      </x:c>
      <x:c r="E647" s="108" t="n">
        <x:v>271</x:v>
      </x:c>
      <x:c r="F647" s="50" t="str">
        <x:v>026-128-406-603-335</x:v>
      </x:c>
      <x:c r="G647" s="113" t="n">
        <x:v>41064</x:v>
      </x:c>
      <x:c r="H647" s="108" t="n">
        <x:v>2012</x:v>
      </x:c>
      <x:c r="I647" s="50" t="str">
        <x:v>US</x:v>
      </x:c>
      <x:c r="J647" s="50" t="str">
        <x:v>S</x:v>
      </x:c>
      <x:c r="K647" s="50" t="str">
        <x:v>US D0724203 S</x:v>
      </x:c>
      <x:c r="L647" s="50" t="str">
        <x:v>UCB PHARMA SA</x:v>
      </x:c>
      <x:c r="M647" s="50" t="str">
        <x:v>UCB PHARMA S.A (2014-04-01);;UCB BIOPHARMA SPRL (2016-06-27)</x:v>
      </x:c>
      <x:c r="N647" s="50" t="str">
        <x:v>Drive device for administering medication</x:v>
      </x:c>
      <x:c r="O647" s="108" t="n">
        <x:v>19</x:v>
      </x:c>
      <x:c r="P647" s="108" t="n">
        <x:v>1</x:v>
      </x:c>
      <x:c r="Q647" s="50" t="str"/>
      <x:c r="R647" s="50" t="str"/>
      <x:c r="S647" s="50" t="str">
        <x:v>ACTIVE</x:v>
      </x:c>
      <x:c r="T647" s="50" t="str">
        <x:v>https://lens.org/026-128-406-603-335</x:v>
      </x:c>
      <x:c r="U647" s="50" t="str">
        <x:v>026-128-406-603-335</x:v>
      </x:c>
    </x:row>
    <x:row r="648">
      <x:c r="A648" s="50" t="str">
        <x:v>UCB SA.csv</x:v>
      </x:c>
      <x:c r="B648" s="50" t="str">
        <x:v>UCB SA</x:v>
      </x:c>
      <x:c r="C648" s="50" t="str">
        <x:v>Yes</x:v>
      </x:c>
      <x:c r="D648" s="50" t="str">
        <x:v>Applicant/owner alias matched</x:v>
      </x:c>
      <x:c r="E648" s="108" t="n">
        <x:v>272</x:v>
      </x:c>
      <x:c r="F648" s="50" t="str">
        <x:v>125-117-176-732-435</x:v>
      </x:c>
      <x:c r="G648" s="113" t="n">
        <x:v>41383</x:v>
      </x:c>
      <x:c r="H648" s="108" t="n">
        <x:v>2013</x:v>
      </x:c>
      <x:c r="I648" s="50" t="str">
        <x:v>US</x:v>
      </x:c>
      <x:c r="J648" s="50" t="str">
        <x:v>A1</x:v>
      </x:c>
      <x:c r="K648" s="50" t="str">
        <x:v>US 2014/0315737 A1</x:v>
      </x:c>
      <x:c r="L648" s="50" t="str">
        <x:v>UCB PHARMA SA</x:v>
      </x:c>
      <x:c r="M648" s="50" t="str">
        <x:v>UCB PHARMA S.A (2014-05-13)</x:v>
      </x:c>
      <x:c r="N648" s="50" t="str">
        <x:v>BIOMARKERS FOR EPILEPSY</x:v>
      </x:c>
      <x:c r="O648" s="108" t="n">
        <x:v>5</x:v>
      </x:c>
      <x:c r="P648" s="108" t="n">
        <x:v>2</x:v>
      </x:c>
      <x:c r="Q648" s="50" t="str">
        <x:v>C12Q1/6883;;C12Q2600/106;;C12Q2600/156;;C12Q1/6883;;C12Q2600/106;;C12Q2600/156</x:v>
      </x:c>
      <x:c r="R648" s="50" t="str">
        <x:v>C12Q1/68</x:v>
      </x:c>
      <x:c r="S648" s="50" t="str">
        <x:v>DISCONTINUED</x:v>
      </x:c>
      <x:c r="T648" s="50" t="str">
        <x:v>https://lens.org/125-117-176-732-435</x:v>
      </x:c>
      <x:c r="U648" s="50" t="str">
        <x:v>186-428-628-186-406;;125-117-176-732-435</x:v>
      </x:c>
    </x:row>
    <x:row r="649">
      <x:c r="A649" s="50" t="str">
        <x:v>USV Pvt Ltd.csv</x:v>
      </x:c>
      <x:c r="B649" s="50" t="str">
        <x:v>USV Pvt Ltd</x:v>
      </x:c>
      <x:c r="C649" s="50" t="str">
        <x:v>Yes</x:v>
      </x:c>
      <x:c r="D649" s="50" t="str">
        <x:v>Applicant/owner alias matched</x:v>
      </x:c>
      <x:c r="E649" s="108" t="n">
        <x:v>2</x:v>
      </x:c>
      <x:c r="F649" s="50" t="str">
        <x:v>042-295-632-169-934</x:v>
      </x:c>
      <x:c r="G649" s="113" t="n">
        <x:v>44074</x:v>
      </x:c>
      <x:c r="H649" s="108" t="n">
        <x:v>2020</x:v>
      </x:c>
      <x:c r="I649" s="50" t="str">
        <x:v>US</x:v>
      </x:c>
      <x:c r="J649" s="50" t="str">
        <x:v>A1</x:v>
      </x:c>
      <x:c r="K649" s="50" t="str">
        <x:v>US 2023/0331778 A1</x:v>
      </x:c>
      <x:c r="L649" s="50" t="str">
        <x:v>USV PRIVATE LTD</x:v>
      </x:c>
      <x:c r="M649" s="50" t="str">
        <x:v>USV PRIVATE LIMITED (2023-03-08)</x:v>
      </x:c>
      <x:c r="N649" s="50" t="str">
        <x:v>AN IMPROVED PROCESS FOR FMOC SYNTHESIS OF ETELCALCETIDE</x:v>
      </x:c>
      <x:c r="O649" s="108" t="n">
        <x:v>1</x:v>
      </x:c>
      <x:c r="P649" s="108" t="n">
        <x:v>3</x:v>
      </x:c>
      <x:c r="Q649" s="50" t="str">
        <x:v>C07K7/06;;C07K7/06;;C07K1/042;;C07K1/303</x:v>
      </x:c>
      <x:c r="R649" s="50" t="str">
        <x:v>C07K7/06;;C07K1/04;;C07K1/30</x:v>
      </x:c>
      <x:c r="S649" s="50" t="str">
        <x:v>PENDING</x:v>
      </x:c>
      <x:c r="T649" s="50" t="str">
        <x:v>https://lens.org/042-295-632-169-934</x:v>
      </x:c>
      <x:c r="U649" s="50" t="str">
        <x:v>007-074-587-758-618;;018-551-883-550-473;;042-295-632-169-934</x:v>
      </x:c>
    </x:row>
    <x:row r="650">
      <x:c r="A650" s="50" t="str">
        <x:v>USV Pvt Ltd.csv</x:v>
      </x:c>
      <x:c r="B650" s="50" t="str">
        <x:v>USV Pvt Ltd</x:v>
      </x:c>
      <x:c r="C650" s="50" t="str">
        <x:v>Yes</x:v>
      </x:c>
      <x:c r="D650" s="50" t="str">
        <x:v>Applicant/owner alias matched</x:v>
      </x:c>
      <x:c r="E650" s="108" t="n">
        <x:v>3</x:v>
      </x:c>
      <x:c r="F650" s="50" t="str">
        <x:v>007-560-772-920-203</x:v>
      </x:c>
      <x:c r="G650" s="113" t="n">
        <x:v>43280</x:v>
      </x:c>
      <x:c r="H650" s="108" t="n">
        <x:v>2018</x:v>
      </x:c>
      <x:c r="I650" s="50" t="str">
        <x:v>US</x:v>
      </x:c>
      <x:c r="J650" s="50" t="str">
        <x:v>B2</x:v>
      </x:c>
      <x:c r="K650" s="50" t="str">
        <x:v>US 10815265 B2</x:v>
      </x:c>
      <x:c r="L650" s="50" t="str">
        <x:v>USV PRIVATE LTD</x:v>
      </x:c>
      <x:c r="M650" s="50" t="str">
        <x:v>USV PRIVATE LIMITED (2019-07-29)</x:v>
      </x:c>
      <x:c r="N650" s="50" t="str">
        <x:v>Process for preparation of regadenoson and polymorphs thereof</x:v>
      </x:c>
      <x:c r="O650" s="108" t="n">
        <x:v>0</x:v>
      </x:c>
      <x:c r="P650" s="108" t="n">
        <x:v>2</x:v>
      </x:c>
      <x:c r="Q650" s="50" t="str">
        <x:v>C07H19/16;;C07H19/16;;C07B2200/13</x:v>
      </x:c>
      <x:c r="R650" s="50" t="str">
        <x:v>C07H19/16</x:v>
      </x:c>
      <x:c r="S650" s="50" t="str">
        <x:v>INACTIVE</x:v>
      </x:c>
      <x:c r="T650" s="50" t="str">
        <x:v>https://lens.org/007-560-772-920-203</x:v>
      </x:c>
      <x:c r="U650" s="50" t="str">
        <x:v>000-048-807-243-437;;007-560-772-920-203</x:v>
      </x:c>
    </x:row>
    <x:row r="651">
      <x:c r="A651" s="50" t="str">
        <x:v>USV Pvt Ltd.csv</x:v>
      </x:c>
      <x:c r="B651" s="50" t="str">
        <x:v>USV Pvt Ltd</x:v>
      </x:c>
      <x:c r="C651" s="50" t="str">
        <x:v>Yes</x:v>
      </x:c>
      <x:c r="D651" s="50" t="str">
        <x:v>Applicant/owner alias matched</x:v>
      </x:c>
      <x:c r="E651" s="108" t="n">
        <x:v>4</x:v>
      </x:c>
      <x:c r="F651" s="50" t="str">
        <x:v>151-566-019-957-995</x:v>
      </x:c>
      <x:c r="G651" s="113" t="n">
        <x:v>41358</x:v>
      </x:c>
      <x:c r="H651" s="108" t="n">
        <x:v>2013</x:v>
      </x:c>
      <x:c r="I651" s="50" t="str">
        <x:v>EP</x:v>
      </x:c>
      <x:c r="J651" s="50" t="str">
        <x:v>B1</x:v>
      </x:c>
      <x:c r="K651" s="50" t="str">
        <x:v>EP 2978750 B1</x:v>
      </x:c>
      <x:c r="L651" s="50" t="str">
        <x:v>USV PRIVATE LTD</x:v>
      </x:c>
      <x:c r="M651" s="50" t="str">
        <x:v>USV PRIVATE LIMITED (2016-06-08)</x:v>
      </x:c>
      <x:c r="N651" s="50" t="str">
        <x:v>"SYNTHESIS OF DABIGATRAN"</x:v>
      </x:c>
      <x:c r="O651" s="108" t="n">
        <x:v>0</x:v>
      </x:c>
      <x:c r="P651" s="108" t="n">
        <x:v>10</x:v>
      </x:c>
      <x:c r="Q651" s="50" t="str">
        <x:v>C07D401/12;;C07D401/12;;C07C271/20</x:v>
      </x:c>
      <x:c r="R651" s="50" t="str">
        <x:v>C07D401/12;;A61K31/4439</x:v>
      </x:c>
      <x:c r="S651" s="50" t="str">
        <x:v>ACTIVE</x:v>
      </x:c>
      <x:c r="T651" s="50" t="str">
        <x:v>https://lens.org/151-566-019-957-995</x:v>
      </x:c>
      <x:c r="U651" s="50" t="str">
        <x:v>071-984-091-987-306;;083-627-195-292-912;;162-981-284-038-751;;151-566-019-957-995;;084-447-921-492-870;;114-412-813-418-119;;163-352-775-987-825;;177-757-531-102-932;;151-865-636-145-765;;016-669-144-227-868</x:v>
      </x:c>
    </x:row>
    <x:row r="652">
      <x:c r="A652" s="50" t="str">
        <x:v>USV Pvt Ltd.csv</x:v>
      </x:c>
      <x:c r="B652" s="50" t="str">
        <x:v>USV Pvt Ltd</x:v>
      </x:c>
      <x:c r="C652" s="50" t="str">
        <x:v>Yes</x:v>
      </x:c>
      <x:c r="D652" s="50" t="str">
        <x:v>Applicant/owner alias matched</x:v>
      </x:c>
      <x:c r="E652" s="108" t="n">
        <x:v>5</x:v>
      </x:c>
      <x:c r="F652" s="50" t="str">
        <x:v>069-148-468-709-141</x:v>
      </x:c>
      <x:c r="G652" s="113" t="n">
        <x:v>40588</x:v>
      </x:c>
      <x:c r="H652" s="108" t="n">
        <x:v>2011</x:v>
      </x:c>
      <x:c r="I652" s="50" t="str">
        <x:v>EP</x:v>
      </x:c>
      <x:c r="J652" s="50" t="str">
        <x:v>B1</x:v>
      </x:c>
      <x:c r="K652" s="50" t="str">
        <x:v>EP 2675824 B1</x:v>
      </x:c>
      <x:c r="L652" s="50" t="str">
        <x:v>USV PRIVATE LTD</x:v>
      </x:c>
      <x:c r="M652" s="50" t="str">
        <x:v>USV PRIVATE LIMITED (2016-06-08)</x:v>
      </x:c>
      <x:c r="N652" s="50" t="str">
        <x:v>COPOLYMER-1, PROCESS FOR PREPARATION AND ANALYTICAL METHODS THEREOF</x:v>
      </x:c>
      <x:c r="O652" s="108" t="n">
        <x:v>0</x:v>
      </x:c>
      <x:c r="P652" s="108" t="n">
        <x:v>10</x:v>
      </x:c>
      <x:c r="Q652" s="50" t="str">
        <x:v>C07K2/00;;A61K38/00;;A61P25/28;;C07K14/001;;C08G69/10;;C07K2/00;;C07K14/00;;C08G69/10;;C12Q1/37;;A61K38/00;;C07K2/00;;C07K14/001;;C08G69/10;;G01N30/02</x:v>
      </x:c>
      <x:c r="R652" s="50" t="str">
        <x:v>C07K2/00;;A61K38/17;;A61P25/28;;C07K14/00</x:v>
      </x:c>
      <x:c r="S652" s="50" t="str">
        <x:v>ACTIVE</x:v>
      </x:c>
      <x:c r="T652" s="50" t="str">
        <x:v>https://lens.org/069-148-468-709-141</x:v>
      </x:c>
      <x:c r="U652" s="50" t="str">
        <x:v>026-348-520-378-420;;096-455-002-037-32X;;079-597-545-595-341;;178-519-563-774-787;;147-504-015-176-94X;;027-741-157-700-848;;003-740-763-322-853;;152-989-858-540-809;;127-218-330-672-449;;069-148-468-709-141</x:v>
      </x:c>
    </x:row>
    <x:row r="653">
      <x:c r="A653" s="50" t="str">
        <x:v>USV Pvt Ltd.csv</x:v>
      </x:c>
      <x:c r="B653" s="50" t="str">
        <x:v>USV Pvt Ltd</x:v>
      </x:c>
      <x:c r="C653" s="50" t="str">
        <x:v>Yes</x:v>
      </x:c>
      <x:c r="D653" s="50" t="str">
        <x:v>Applicant/owner alias matched</x:v>
      </x:c>
      <x:c r="E653" s="108" t="n">
        <x:v>6</x:v>
      </x:c>
      <x:c r="F653" s="50" t="str">
        <x:v>130-052-087-840-895</x:v>
      </x:c>
      <x:c r="G653" s="113" t="n">
        <x:v>40780</x:v>
      </x:c>
      <x:c r="H653" s="108" t="n">
        <x:v>2011</x:v>
      </x:c>
      <x:c r="I653" s="50" t="str">
        <x:v>US</x:v>
      </x:c>
      <x:c r="J653" s="50" t="str">
        <x:v>B2</x:v>
      </x:c>
      <x:c r="K653" s="50" t="str">
        <x:v>US 8846614 B2</x:v>
      </x:c>
      <x:c r="L653" s="50" t="str">
        <x:v>MOHE NIKHIL UMESH;;CHAVRE PRAFUL SHAMRAO;;DESHMUKH BHARTI PRABHAKARRAO;;MURALIDHARAN CHANDRAKESAN;;LOBO LESTER JOHN;;PAWAR DIGAMBER SHRIPATI;;SAKSENA DIVYA LAL;;USV LTD</x:v>
      </x:c>
      <x:c r="M653" s="50" t="str">
        <x:v>USV PRIVATE LIMITED (2012-06-12)</x:v>
      </x:c>
      <x:c r="N653" s="50" t="str">
        <x:v>Process for the synthesis of 37-mer peptide pramlintide</x:v>
      </x:c>
      <x:c r="O653" s="108" t="n">
        <x:v>0</x:v>
      </x:c>
      <x:c r="P653" s="108" t="n">
        <x:v>2</x:v>
      </x:c>
      <x:c r="Q653" s="50" t="str">
        <x:v>C07K14/575;;A61K38/00;;C07K1/04;;A61K38/00;;C07K14/01;;C07K14/575</x:v>
      </x:c>
      <x:c r="R653" s="50" t="str">
        <x:v>A61K38/00;;C07K1/04;;C07K14/00;;C07K14/01;;C07K14/575</x:v>
      </x:c>
      <x:c r="S653" s="50" t="str">
        <x:v>INACTIVE</x:v>
      </x:c>
      <x:c r="T653" s="50" t="str">
        <x:v>https://lens.org/130-052-087-840-895</x:v>
      </x:c>
      <x:c r="U653" s="50" t="str">
        <x:v>106-612-314-707-975;;130-052-087-840-895</x:v>
      </x:c>
    </x:row>
    <x:row r="654">
      <x:c r="A654" s="50" t="str">
        <x:v>Vaxart Inc..csv</x:v>
      </x:c>
      <x:c r="B654" s="50" t="str">
        <x:v>Vaxart Inc.</x:v>
      </x:c>
      <x:c r="C654" s="50" t="str">
        <x:v>Yes</x:v>
      </x:c>
      <x:c r="D654" s="50" t="str">
        <x:v>Applicant/owner alias matched</x:v>
      </x:c>
      <x:c r="E654" s="108" t="n">
        <x:v>2</x:v>
      </x:c>
      <x:c r="F654" s="50" t="str">
        <x:v>176-851-910-504-135</x:v>
      </x:c>
      <x:c r="G654" s="113" t="n">
        <x:v>42167</x:v>
      </x:c>
      <x:c r="H654" s="108" t="n">
        <x:v>2015</x:v>
      </x:c>
      <x:c r="I654" s="50" t="str">
        <x:v>US</x:v>
      </x:c>
      <x:c r="J654" s="50" t="str">
        <x:v>A1</x:v>
      </x:c>
      <x:c r="K654" s="50" t="str">
        <x:v>US 2025/0082784 A1</x:v>
      </x:c>
      <x:c r="L654" s="50" t="str">
        <x:v>VAXART INC</x:v>
      </x:c>
      <x:c r="M654" s="50" t="str">
        <x:v>VAXART INC (2015-09-15)</x:v>
      </x:c>
      <x:c r="N654" s="50" t="str">
        <x:v>FORMULATIONS FOR SMALL INTESTINAL DELIVERY OF RSV AND NOROVIRUS ANTIGENS</x:v>
      </x:c>
      <x:c r="O654" s="108" t="n">
        <x:v>0</x:v>
      </x:c>
      <x:c r="P654" s="108" t="n">
        <x:v>28</x:v>
      </x:c>
      <x:c r="Q654" s="50" t="str">
        <x:v>A61K39/12;;A61K9/0053;;A61K9/2846;;A61K39/39;;A61K2039/5256;;A61K2039/542;;A61K2039/57;;A61K2039/575;;A61P31/14;;C12N2770/16034;;A61K9/2009;;A61K9/2054;;A61K9/2059;;A61K9/2846;;A61K39/12;;A61P31/14;;A61P31/16;;A61P37/04;;C12N2710/10341;;C12N2760/18534;;C12N2770/16034;;A61K9/284;;A61K39/12;;A61K39/155;;A61K2039/542;;A61P31/14;;C12N2710/10043;;A61K48/0058;;A61K9/0053;;A61K9/2009;;A61K9/2054;;A61K9/2059;;A61K9/2813;;A61K9/282;;A61K9/2846;;A61K39/12;;C12N2710/10341;;C12N2710/10343;;C12N2760/18534;;C12N2770/16034</x:v>
      </x:c>
      <x:c r="R654" s="50" t="str">
        <x:v>A61K48/00;;A61K9/00;;A61K9/20;;A61K9/28;;A61K39/12</x:v>
      </x:c>
      <x:c r="S654" s="50" t="str">
        <x:v>PENDING</x:v>
      </x:c>
      <x:c r="T654" s="50" t="str">
        <x:v>https://lens.org/176-851-910-504-135</x:v>
      </x:c>
      <x:c r="U654" s="50" t="str">
        <x:v>176-851-910-504-135;;071-610-437-049-477;;154-050-913-345-08X;;150-377-156-921-973;;141-418-929-887-802;;127-082-157-800-100;;096-287-618-957-810;;054-770-878-974-357;;192-981-605-162-381;;132-976-011-323-528;;147-074-102-192-377;;182-615-087-385-40X;;100-941-903-553-23X;;187-251-534-801-856;;081-880-383-541-986;;125-457-883-223-948;;120-942-350-190-503;;153-473-787-928-169;;091-715-384-432-523;;167-014-267-026-757;;017-699-027-645-28X;;028-572-736-178-443;;016-147-194-508-301;;187-692-409-830-600;;102-721-387-650-17X;;072-123-012-237-542;;028-624-380-817-006;;163-653-247-500-445</x:v>
      </x:c>
    </x:row>
    <x:row r="655">
      <x:c r="A655" s="50" t="str">
        <x:v>Vaxart Inc..csv</x:v>
      </x:c>
      <x:c r="B655" s="50" t="str">
        <x:v>Vaxart Inc.</x:v>
      </x:c>
      <x:c r="C655" s="50" t="str">
        <x:v>Yes</x:v>
      </x:c>
      <x:c r="D655" s="50" t="str">
        <x:v>Applicant/owner alias matched</x:v>
      </x:c>
      <x:c r="E655" s="108" t="n">
        <x:v>3</x:v>
      </x:c>
      <x:c r="F655" s="50" t="str">
        <x:v>093-380-507-415-805</x:v>
      </x:c>
      <x:c r="G655" s="113" t="n">
        <x:v>41690</x:v>
      </x:c>
      <x:c r="H655" s="108" t="n">
        <x:v>2014</x:v>
      </x:c>
      <x:c r="I655" s="50" t="str">
        <x:v>US</x:v>
      </x:c>
      <x:c r="J655" s="50" t="str">
        <x:v>A1</x:v>
      </x:c>
      <x:c r="K655" s="50" t="str">
        <x:v>US 2025/0032602 A1</x:v>
      </x:c>
      <x:c r="L655" s="50" t="str">
        <x:v>VAXART INC</x:v>
      </x:c>
      <x:c r="M655" s="50" t="str">
        <x:v>VAXART INC (2014-02-25)</x:v>
      </x:c>
      <x:c r="N655" s="50" t="str">
        <x:v>FORMULATIONS FOR SMALL INTESTINAL DELIVERY</x:v>
      </x:c>
      <x:c r="O655" s="108" t="n">
        <x:v>0</x:v>
      </x:c>
      <x:c r="P655" s="108" t="n">
        <x:v>28</x:v>
      </x:c>
      <x:c r="Q655" s="50" t="str">
        <x:v>A61K9/2846;;A61K2039/6093;;A61P37/04;;C12N2760/16134;;A61K39/00;;A61K9/0053;;A61K9/2813;;A61K9/282;;A61K9/2846;;A61K39/145;;A61K2039/5256;;A61K2039/542;;A61K2039/572;;A61K2039/575;;A61K2039/6093;;A61P37/04;;C12N7/00;;C12N2710/10343;;C12N2760/16134;;C12N2760/16171;;A61K9/2846;;A61K2039/6093;;C12N2760/16134;;A61K39/145;;A61K9/0053;;A61K9/2813;;A61K9/282;;A61K9/2846;;A61K2039/5256;;A61K2039/542;;A61K2039/572;;A61K2039/575;;A61K2039/6093;;C12N7/00;;C12N2710/10343;;C12N2760/16134;;C12N2760/16171</x:v>
      </x:c>
      <x:c r="R655" s="50" t="str">
        <x:v>A61K39/145;;A61K9/00;;A61K9/28;;A61K39/00;;C12N7/00</x:v>
      </x:c>
      <x:c r="S655" s="50" t="str">
        <x:v>PENDING</x:v>
      </x:c>
      <x:c r="T655" s="50" t="str">
        <x:v>https://lens.org/093-380-507-415-805</x:v>
      </x:c>
      <x:c r="U655" s="50" t="str">
        <x:v>166-598-210-226-454;;162-393-263-582-714;;012-343-338-629-86X;;082-677-772-854-313;;064-170-615-213-074;;003-175-365-088-337;;015-952-926-854-505;;041-506-934-955-384;;102-074-057-550-194;;008-521-665-355-055;;073-375-612-721-917;;152-859-812-105-945;;162-006-050-149-623;;026-483-314-405-362;;068-688-385-898-582;;086-707-174-433-172;;042-853-937-713-922;;185-157-124-151-236;;093-380-507-415-805;;091-990-611-449-509;;118-137-244-126-184;;134-985-115-908-35X;;146-796-849-884-388;;027-007-498-031-72X;;149-947-687-824-984;;037-936-805-876-060;;006-458-271-770-000;;001-002-095-497-123</x:v>
      </x:c>
    </x:row>
    <x:row r="656">
      <x:c r="A656" s="50" t="str">
        <x:v>Vaxart Inc..csv</x:v>
      </x:c>
      <x:c r="B656" s="50" t="str">
        <x:v>Vaxart Inc.</x:v>
      </x:c>
      <x:c r="C656" s="50" t="str">
        <x:v>Yes</x:v>
      </x:c>
      <x:c r="D656" s="50" t="str">
        <x:v>Applicant/owner alias matched</x:v>
      </x:c>
      <x:c r="E656" s="108" t="n">
        <x:v>4</x:v>
      </x:c>
      <x:c r="F656" s="50" t="str">
        <x:v>061-027-730-855-557</x:v>
      </x:c>
      <x:c r="G656" s="113" t="n">
        <x:v>44228</x:v>
      </x:c>
      <x:c r="H656" s="108" t="n">
        <x:v>2021</x:v>
      </x:c>
      <x:c r="I656" s="50" t="str">
        <x:v>US</x:v>
      </x:c>
      <x:c r="J656" s="50" t="str">
        <x:v>A1</x:v>
      </x:c>
      <x:c r="K656" s="50" t="str">
        <x:v>US 2024/0093234 A1</x:v>
      </x:c>
      <x:c r="L656" s="50" t="str">
        <x:v>VAXART INC</x:v>
      </x:c>
      <x:c r="M656" s="50" t="str">
        <x:v>VAXART INC (2023-06-02)</x:v>
      </x:c>
      <x:c r="N656" s="50" t="str">
        <x:v>CHIMERIC ADENOVIRAL VECTORS</x:v>
      </x:c>
      <x:c r="O656" s="108" t="n">
        <x:v>1</x:v>
      </x:c>
      <x:c r="P656" s="108" t="n">
        <x:v>10</x:v>
      </x:c>
      <x:c r="Q656" s="50" t="str">
        <x:v>C12N15/86;;C07K14/005;;C12N2770/20022;;A61K39/12;;C12N2710/10343;;A61K2039/53;;A61K2039/542;;A61K2039/6075;;C12N15/86;;C07K14/005;;A61K39/12;;A61P31/14;;C12N2770/20022;;C12N2710/10343;;C12N2840/203;;C12N2830/50;;A61K2039/53;;A61K2039/542;;A61K2039/6075;;A61P37/04;;A61K39/215;;A61K2039/5256;;C07K14/005;;C12N15/86;;C12N2710/10044;;C12N2710/10071;;C12N2770/20022;;C12N2830/50</x:v>
      </x:c>
      <x:c r="R656" s="50" t="str">
        <x:v>C12N15/86;;A61K39/215;;A61P37/04;;C07K14/005</x:v>
      </x:c>
      <x:c r="S656" s="50" t="str">
        <x:v>PENDING</x:v>
      </x:c>
      <x:c r="T656" s="50" t="str">
        <x:v>https://lens.org/061-027-730-855-557</x:v>
      </x:c>
      <x:c r="U656" s="50" t="str">
        <x:v>028-276-947-221-011;;036-119-912-354-19X;;109-523-585-071-934;;061-027-730-855-557;;030-608-176-600-936;;073-786-630-141-63X;;028-772-581-776-567;;073-896-273-142-331;;089-203-508-678-410;;140-563-125-447-777</x:v>
      </x:c>
    </x:row>
    <x:row r="657">
      <x:c r="A657" s="50" t="str">
        <x:v>Vaxart Inc..csv</x:v>
      </x:c>
      <x:c r="B657" s="50" t="str">
        <x:v>Vaxart Inc.</x:v>
      </x:c>
      <x:c r="C657" s="50" t="str">
        <x:v>Yes</x:v>
      </x:c>
      <x:c r="D657" s="50" t="str">
        <x:v>Applicant/owner alias matched</x:v>
      </x:c>
      <x:c r="E657" s="108" t="n">
        <x:v>5</x:v>
      </x:c>
      <x:c r="F657" s="50" t="str">
        <x:v>124-302-534-608-839</x:v>
      </x:c>
      <x:c r="G657" s="113" t="n">
        <x:v>43987</x:v>
      </x:c>
      <x:c r="H657" s="108" t="n">
        <x:v>2020</x:v>
      </x:c>
      <x:c r="I657" s="50" t="str">
        <x:v>US</x:v>
      </x:c>
      <x:c r="J657" s="50" t="str">
        <x:v>A1</x:v>
      </x:c>
      <x:c r="K657" s="50" t="str">
        <x:v>US 2023/0210980 A1</x:v>
      </x:c>
      <x:c r="L657" s="50" t="str">
        <x:v>VAXART INC</x:v>
      </x:c>
      <x:c r="M657" s="50" t="str">
        <x:v>VAXART INC (2022-10-28)</x:v>
      </x:c>
      <x:c r="N657" s="50" t="str">
        <x:v>CHIMERIC ADENOVIRAL VECTORS</x:v>
      </x:c>
      <x:c r="O657" s="108" t="n">
        <x:v>1</x:v>
      </x:c>
      <x:c r="P657" s="108" t="n">
        <x:v>9</x:v>
      </x:c>
      <x:c r="Q657" s="50" t="str">
        <x:v>C12N15/86;;C12N2710/10343;;C12N2770/20022;;C12N2770/20034;;A61K39/12;;A61P31/14;;A61K2039/572;;A61K2039/543;;A61K2039/53;;A61K2039/70;;A61K2039/542;;A61K2039/575;;A61P31/14;;A61K39/215;;A61K2039/53;;A61K2039/543;;A61K2039/572;;C12N15/86;;C12N2710/10343;;C12N2770/20022;;C12N2770/20034</x:v>
      </x:c>
      <x:c r="R657" s="50" t="str">
        <x:v>A61K39/215;;A61P31/14;;C12N15/86</x:v>
      </x:c>
      <x:c r="S657" s="50" t="str">
        <x:v>PENDING</x:v>
      </x:c>
      <x:c r="T657" s="50" t="str">
        <x:v>https://lens.org/124-302-534-608-839</x:v>
      </x:c>
      <x:c r="U657" s="50" t="str">
        <x:v>197-669-184-433-395;;020-087-290-605-964;;107-006-205-673-266;;173-715-478-206-554;;088-617-909-718-173;;124-302-534-608-839;;078-018-870-585-555;;037-757-120-372-19X;;027-591-877-576-936</x:v>
      </x:c>
    </x:row>
    <x:row r="658">
      <x:c r="A658" s="50" t="str">
        <x:v>Vaxart Inc..csv</x:v>
      </x:c>
      <x:c r="B658" s="50" t="str">
        <x:v>Vaxart Inc.</x:v>
      </x:c>
      <x:c r="C658" s="50" t="str">
        <x:v>Yes</x:v>
      </x:c>
      <x:c r="D658" s="50" t="str">
        <x:v>Applicant/owner alias matched</x:v>
      </x:c>
      <x:c r="E658" s="108" t="n">
        <x:v>6</x:v>
      </x:c>
      <x:c r="F658" s="50" t="str">
        <x:v>176-712-949-525-806</x:v>
      </x:c>
      <x:c r="G658" s="113" t="n">
        <x:v>41810</x:v>
      </x:c>
      <x:c r="H658" s="108" t="n">
        <x:v>2014</x:v>
      </x:c>
      <x:c r="I658" s="50" t="str">
        <x:v>US</x:v>
      </x:c>
      <x:c r="J658" s="50" t="str">
        <x:v>A1</x:v>
      </x:c>
      <x:c r="K658" s="50" t="str">
        <x:v>US 2018/0162849 A1</x:v>
      </x:c>
      <x:c r="L658" s="50" t="str">
        <x:v>BIOTA PHARMACEUTICALS INC</x:v>
      </x:c>
      <x:c r="M658" s="50" t="str">
        <x:v>VAXART INC (2018-02-13)</x:v>
      </x:c>
      <x:c r="N658" s="50" t="str">
        <x:v>ANHYDROUS CRYSTALLINE FREE BASE FORM OF 6-{2-[1-(6-METHYL-3-PYRIDAZINYL)-4-PIPERIDINYL]ETHOXY}-3-ETHOXY-1,2-BENZISOXAZOLE</x:v>
      </x:c>
      <x:c r="O658" s="108" t="n">
        <x:v>1</x:v>
      </x:c>
      <x:c r="P658" s="108" t="n">
        <x:v>23</x:v>
      </x:c>
      <x:c r="Q658" s="50" t="str">
        <x:v>C07D413/14;;A61K9/0095;;A61K9/1617;;A61K9/1641;;A61K9/1652;;A61K9/2013;;A61K9/2018;;A61K9/2054;;A61K9/2059;;A61K9/284;;A61K9/4858;;A61K47/10;;A61K47/12;;A61K47/26;;A61K47/36;;A61K47/38;;A61P31/12;;C07D413/14;;A61K9/0095;;A61K9/10;;A61K9/1617;;A61K9/2013;;A61K9/4858;;A61K31/501;;A61K47/10;;A61K47/14;;A61K47/38;;C07B2200/13;;C07D413/14;;A61K9/0095;;A61K9/10;;A61K9/1617;;A61K9/1641;;A61K9/1652;;A61K9/20;;A61K9/2013;;A61K9/2018;;A61K9/2054;;A61K9/2059;;A61K9/284;;A61K9/4858;;A61K31/501;;A61K47/10;;A61K47/12;;A61K47/14;;A61K47/26;;A61K47/36;;A61K47/38</x:v>
      </x:c>
      <x:c r="R658" s="50" t="str">
        <x:v>C07D413/14;;A61K9/00;;A61K9/10;;A61K9/16;;A61K9/20;;A61K9/28;;A61K9/48;;A61K31/501;;A61K47/10;;A61K47/12;;A61K47/14;;A61K47/26;;A61K47/36;;A61K47/38</x:v>
      </x:c>
      <x:c r="S658" s="50" t="str">
        <x:v>DISCONTINUED</x:v>
      </x:c>
      <x:c r="T658" s="50" t="str">
        <x:v>https://lens.org/176-712-949-525-806</x:v>
      </x:c>
      <x:c r="U658" s="50" t="str">
        <x:v>052-453-402-157-819;;145-937-478-122-789;;044-589-571-438-796;;176-712-949-525-806;;022-925-426-193-157;;005-767-322-766-734;;086-378-054-579-666;;020-654-004-311-825;;061-521-340-447-48X;;074-679-661-641-971;;094-794-777-427-773;;125-254-320-490-532;;089-392-394-197-082;;076-339-149-439-856;;188-855-952-591-39X;;188-727-792-758-034;;180-771-414-250-345;;103-452-530-463-363;;156-552-830-669-583;;131-124-951-470-919;;131-694-231-067-683;;080-940-285-548-776;;077-517-087-541-470</x:v>
      </x:c>
    </x:row>
    <x:row r="659">
      <x:c r="A659" s="50" t="str">
        <x:v>Vectura Group Ltd.csv</x:v>
      </x:c>
      <x:c r="B659" s="50" t="str">
        <x:v>Vectura Group Ltd</x:v>
      </x:c>
      <x:c r="C659" s="50" t="str">
        <x:v>Yes</x:v>
      </x:c>
      <x:c r="D659" s="50" t="str">
        <x:v>Applicant/owner alias matched</x:v>
      </x:c>
      <x:c r="E659" s="108" t="n">
        <x:v>2</x:v>
      </x:c>
      <x:c r="F659" s="50" t="str">
        <x:v>036-163-519-120-934</x:v>
      </x:c>
      <x:c r="G659" s="113" t="n">
        <x:v>43787</x:v>
      </x:c>
      <x:c r="H659" s="108" t="n">
        <x:v>2019</x:v>
      </x:c>
      <x:c r="I659" s="50" t="str">
        <x:v>US</x:v>
      </x:c>
      <x:c r="J659" s="50" t="str">
        <x:v>B2</x:v>
      </x:c>
      <x:c r="K659" s="50" t="str">
        <x:v>US 12427270 B2</x:v>
      </x:c>
      <x:c r="L659" s="50" t="str">
        <x:v>VECTURA DELIVERY DEVICES LTD</x:v>
      </x:c>
      <x:c r="M659" s="50" t="str">
        <x:v>VECTURA DELIVERY DEVICES LIMITED (2022-10-03)</x:v>
      </x:c>
      <x:c r="N659" s="50" t="str">
        <x:v>Inhaler for use with a compliance monitor</x:v>
      </x:c>
      <x:c r="O659" s="108" t="n">
        <x:v>0</x:v>
      </x:c>
      <x:c r="P659" s="108" t="n">
        <x:v>29</x:v>
      </x:c>
      <x:c r="Q659" s="50" t="str">
        <x:v>A61M11/003;;A61M15/0026;;A61M15/0035;;A61M15/008;;A61M2016/0027;;A61M2202/064;;A61M15/008;;A61M11/003;;A61M15/0026;;A61M15/0035;;A61M2016/0027;;A61M2202/064;;A61M15/008;;A61M11/003;;A61M15/0021;;A61M15/0026;;A61M15/0035;;A61M15/0051;;A61M15/0065;;A61M2016/0027;;A61M2202/064;;A61M2205/3331;;A61M15/008;;A61M11/003;;A61M15/0026;;A61M15/0035;;A61M15/0051;;A61M2202/064;;A61M2205/3331;;A61M15/0065;;A61M15/0021;;A61M15/0035;;A61M2202/064;;A61M2205/3331</x:v>
      </x:c>
      <x:c r="R659" s="50" t="str">
        <x:v>A61M15/00</x:v>
      </x:c>
      <x:c r="S659" s="50" t="str">
        <x:v>ACTIVE</x:v>
      </x:c>
      <x:c r="T659" s="50" t="str">
        <x:v>https://lens.org/036-163-519-120-934</x:v>
      </x:c>
      <x:c r="U659" s="50" t="str">
        <x:v>013-079-192-822-566;;036-163-519-120-934;;145-027-227-324-519;;106-468-030-932-51X;;057-088-529-809-721;;139-387-048-654-629;;153-157-355-273-846;;033-509-498-677-325;;008-082-240-635-404;;026-644-831-817-853;;081-649-268-106-098;;103-393-242-281-47X;;098-327-698-749-355;;171-859-671-511-868;;184-591-378-225-085;;137-490-467-557-455;;127-316-405-020-007;;139-914-513-848-683;;129-678-354-666-852;;039-389-457-590-56X;;045-594-221-531-408;;050-638-698-191-095;;004-063-991-507-316;;114-206-097-988-42X;;120-402-450-668-554;;066-401-228-953-695;;071-793-238-279-434;;035-789-025-822-635;;081-380-891-006-428</x:v>
      </x:c>
    </x:row>
    <x:row r="660">
      <x:c r="A660" s="50" t="str">
        <x:v>Vectura Group Ltd.csv</x:v>
      </x:c>
      <x:c r="B660" s="50" t="str">
        <x:v>Vectura Group Ltd</x:v>
      </x:c>
      <x:c r="C660" s="50" t="str">
        <x:v>Yes</x:v>
      </x:c>
      <x:c r="D660" s="50" t="str">
        <x:v>Applicant/owner alias matched</x:v>
      </x:c>
      <x:c r="E660" s="108" t="n">
        <x:v>3</x:v>
      </x:c>
      <x:c r="F660" s="50" t="str">
        <x:v>063-185-466-167-873</x:v>
      </x:c>
      <x:c r="G660" s="113" t="n">
        <x:v>42814</x:v>
      </x:c>
      <x:c r="H660" s="108" t="n">
        <x:v>2017</x:v>
      </x:c>
      <x:c r="I660" s="50" t="str">
        <x:v>US</x:v>
      </x:c>
      <x:c r="J660" s="50" t="str">
        <x:v>B2</x:v>
      </x:c>
      <x:c r="K660" s="50" t="str">
        <x:v>US 12343468 B2</x:v>
      </x:c>
      <x:c r="L660" s="50" t="str">
        <x:v>VECTURA DELIVERY DEVICES LTD</x:v>
      </x:c>
      <x:c r="M660" s="50" t="str">
        <x:v>VECTURA DELIVERY DEVICES LIMITED (2019-09-26)</x:v>
      </x:c>
      <x:c r="N660" s="50" t="str">
        <x:v>Container for cleaning the membrane of a nebulizer</x:v>
      </x:c>
      <x:c r="O660" s="108" t="n">
        <x:v>0</x:v>
      </x:c>
      <x:c r="P660" s="108" t="n">
        <x:v>19</x:v>
      </x:c>
      <x:c r="Q660" s="50" t="str">
        <x:v>A61M15/0085;;A61M11/005;;A61M15/00;;B05B17/0646;;A61M15/0085;;A61M11/003;;A61M11/005;;A61M15/0001;;A61M2209/10;;B05B17/0646;;A61M11/005;;A61M15/00;;A61M15/0085;;A61M11/005;;A61M15/0021;;A61M2209/10;;B05B15/55;;B05B17/0646;;B08B3/08;;B08B11/00;;B65D1/0223</x:v>
      </x:c>
      <x:c r="R660" s="50" t="str">
        <x:v>A61M11/00;;A61M15/00;;B05B15/55;;B05B17/00;;B08B3/08;;B08B11/00;;B65D1/02</x:v>
      </x:c>
      <x:c r="S660" s="50" t="str">
        <x:v>ACTIVE</x:v>
      </x:c>
      <x:c r="T660" s="50" t="str">
        <x:v>https://lens.org/063-185-466-167-873</x:v>
      </x:c>
      <x:c r="U660" s="50" t="str">
        <x:v>094-932-286-191-017;;020-957-336-157-682;;104-432-740-499-936;;051-361-943-823-584;;110-084-443-750-089;;038-041-759-982-16X;;037-704-135-806-553;;102-500-855-774-351;;143-461-660-693-533;;070-612-785-825-172;;113-868-380-930-799;;065-373-979-208-141;;137-449-069-165-830;;127-438-080-530-10X;;063-185-466-167-873;;013-359-211-190-901;;017-338-263-648-606;;118-050-854-382-802;;027-176-702-563-756</x:v>
      </x:c>
    </x:row>
    <x:row r="661">
      <x:c r="A661" s="50" t="str">
        <x:v>Vectura Group Ltd.csv</x:v>
      </x:c>
      <x:c r="B661" s="50" t="str">
        <x:v>Vectura Group Ltd</x:v>
      </x:c>
      <x:c r="C661" s="50" t="str">
        <x:v>Yes</x:v>
      </x:c>
      <x:c r="D661" s="50" t="str">
        <x:v>Applicant/owner alias matched</x:v>
      </x:c>
      <x:c r="E661" s="108" t="n">
        <x:v>4</x:v>
      </x:c>
      <x:c r="F661" s="50" t="str">
        <x:v>033-370-971-285-148</x:v>
      </x:c>
      <x:c r="G661" s="113" t="n">
        <x:v>42205</x:v>
      </x:c>
      <x:c r="H661" s="108" t="n">
        <x:v>2015</x:v>
      </x:c>
      <x:c r="I661" s="50" t="str">
        <x:v>US</x:v>
      </x:c>
      <x:c r="J661" s="50" t="str">
        <x:v>B2</x:v>
      </x:c>
      <x:c r="K661" s="50" t="str">
        <x:v>US 12303637 B2</x:v>
      </x:c>
      <x:c r="L661" s="50" t="str">
        <x:v>VECTURA DELIVERY DEVICES LTD</x:v>
      </x:c>
      <x:c r="M661" s="50" t="str">
        <x:v>VECTURA DELIVERY DEVICES LIMITED (2018-02-08)</x:v>
      </x:c>
      <x:c r="N661" s="50" t="str">
        <x:v>Dry powder inhaler</x:v>
      </x:c>
      <x:c r="O661" s="108" t="n">
        <x:v>0</x:v>
      </x:c>
      <x:c r="P661" s="108" t="n">
        <x:v>37</x:v>
      </x:c>
      <x:c r="Q661" s="50" t="str">
        <x:v>A61M15/0055;;A61M11/02;;A61M15/0026;;A61M15/0036;;A61M15/0041;;A61M15/0051;;A61M15/0056;;A61M15/08;;A61M2202/064;;A61M15/0026;;A61M11/02;;A61M15/00;;A61M15/0021;;A61M15/0036;;A61M15/0041;;A61M15/0051;;A61M15/0055;;A61M15/0056;;A61M15/08;;A61M2202/064;;A61M15/0051;;A61M15/0026;;A61M15/0036;;A61M15/0041;;A61M15/0055;;A61M15/0056;;A61M2202/064;;A61M15/00;;A61M15/0055;;A61M11/02;;A61M15/0021;;A61M15/0026;;A61M15/0036;;A61M15/0041;;A61M15/0051;;A61M15/0056;;A61M15/08;;A61M2202/064</x:v>
      </x:c>
      <x:c r="R661" s="50" t="str">
        <x:v>A61M15/00;;A61M11/02;;A61M15/08</x:v>
      </x:c>
      <x:c r="S661" s="50" t="str">
        <x:v>ACTIVE</x:v>
      </x:c>
      <x:c r="T661" s="50" t="str">
        <x:v>https://lens.org/033-370-971-285-148</x:v>
      </x:c>
      <x:c r="U661" s="50" t="str">
        <x:v>087-601-546-800-465;;109-076-589-659-75X;;033-370-971-285-148;;073-828-155-882-764;;114-443-679-847-650;;042-974-663-976-792;;065-696-529-158-331;;082-768-786-419-13X;;112-032-771-036-51X;;130-120-019-318-546;;158-037-989-667-279;;095-712-043-799-281;;183-262-110-913-166;;132-007-048-653-480;;131-685-855-458-688;;165-986-514-403-77X;;106-355-874-602-771;;082-811-009-777-320;;030-307-750-521-169;;029-908-976-364-264;;177-677-939-560-857;;120-370-343-576-765;;065-108-735-017-616;;115-309-020-162-919;;074-547-014-983-153;;008-739-916-698-821;;033-040-065-415-105;;154-037-398-990-319;;062-752-513-827-726;;039-204-623-053-249;;024-431-372-862-898;;144-517-330-741-228;;139-589-590-288-273;;166-579-789-844-206;;074-965-788-668-36X;;069-320-112-574-727;;154-607-778-206-196</x:v>
      </x:c>
    </x:row>
    <x:row r="662">
      <x:c r="A662" s="50" t="str">
        <x:v>Vectura Group Ltd.csv</x:v>
      </x:c>
      <x:c r="B662" s="50" t="str">
        <x:v>Vectura Group Ltd</x:v>
      </x:c>
      <x:c r="C662" s="50" t="str">
        <x:v>Yes</x:v>
      </x:c>
      <x:c r="D662" s="50" t="str">
        <x:v>Applicant/owner alias matched</x:v>
      </x:c>
      <x:c r="E662" s="108" t="n">
        <x:v>5</x:v>
      </x:c>
      <x:c r="F662" s="50" t="str">
        <x:v>043-671-540-964-95X</x:v>
      </x:c>
      <x:c r="G662" s="113" t="n">
        <x:v>40977</x:v>
      </x:c>
      <x:c r="H662" s="108" t="n">
        <x:v>2012</x:v>
      </x:c>
      <x:c r="I662" s="50" t="str">
        <x:v>US</x:v>
      </x:c>
      <x:c r="J662" s="50" t="str">
        <x:v>B2</x:v>
      </x:c>
      <x:c r="K662" s="50" t="str">
        <x:v>US 12251506 B2</x:v>
      </x:c>
      <x:c r="L662" s="50" t="str">
        <x:v>VECTURA GMBH</x:v>
      </x:c>
      <x:c r="M662" s="50" t="str">
        <x:v>VECTURA GMBH (2014-08-25)</x:v>
      </x:c>
      <x:c r="N662" s="50" t="str">
        <x:v>Mixing channel for an inhalation device and inhalation device</x:v>
      </x:c>
      <x:c r="O662" s="108" t="n">
        <x:v>0</x:v>
      </x:c>
      <x:c r="P662" s="108" t="n">
        <x:v>38</x:v>
      </x:c>
      <x:c r="Q662" s="50" t="str">
        <x:v>A61M15/0001;;A61M15/0005;;A61M2206/10;;A61M2210/1025;;A61M11/06;;A61M11/005;;A61M15/00;;A61M15/0086;;A61M15/009;;A61M15/06;;A61M2206/10;;A61M11/06;;A61M11/003;;A61M11/005;;A61M11/02;;A61M11/06;;A61M15/00;;A61M15/0021;;A61M15/0086;;A61M15/009;;A61M15/06;;A61M2205/75;;A61M2206/10</x:v>
      </x:c>
      <x:c r="R662" s="50" t="str">
        <x:v>A61M11/00;;A61M11/02;;A61M11/06;;A61M15/00;;A61M15/06</x:v>
      </x:c>
      <x:c r="S662" s="50" t="str">
        <x:v>ACTIVE</x:v>
      </x:c>
      <x:c r="T662" s="50" t="str">
        <x:v>https://lens.org/043-671-540-964-95X</x:v>
      </x:c>
      <x:c r="U662" s="50" t="str">
        <x:v>113-391-960-786-759;;004-760-014-913-044;;128-369-478-914-787;;070-182-154-303-83X;;116-146-420-259-202;;161-562-598-010-601;;186-509-985-293-693;;153-714-130-798-181;;161-626-249-819-066;;036-467-610-716-918;;032-707-314-946-73X;;028-320-119-840-402;;119-174-689-562-05X;;157-469-040-969-126;;047-317-142-509-963;;134-773-201-907-738;;033-404-138-368-245;;159-495-666-277-940;;059-101-915-856-047;;136-893-488-922-597;;043-671-540-964-95X;;082-377-821-181-107;;022-926-771-133-221;;170-295-652-518-979;;195-890-477-515-810;;061-147-409-712-118;;066-969-800-505-829;;126-768-343-927-981;;009-055-444-173-689;;068-734-048-465-043;;138-415-458-633-432;;036-402-081-618-353;;069-610-936-347-434;;057-775-757-582-578;;059-198-271-741-263;;032-501-846-213-736;;001-412-888-433-877;;073-678-753-110-720</x:v>
      </x:c>
    </x:row>
    <x:row r="663">
      <x:c r="A663" s="50" t="str">
        <x:v>Vectura Group Ltd.csv</x:v>
      </x:c>
      <x:c r="B663" s="50" t="str">
        <x:v>Vectura Group Ltd</x:v>
      </x:c>
      <x:c r="C663" s="50" t="str">
        <x:v>Yes</x:v>
      </x:c>
      <x:c r="D663" s="50" t="str">
        <x:v>Applicant/owner alias matched</x:v>
      </x:c>
      <x:c r="E663" s="108" t="n">
        <x:v>6</x:v>
      </x:c>
      <x:c r="F663" s="50" t="str">
        <x:v>168-256-353-142-71X</x:v>
      </x:c>
      <x:c r="G663" s="113" t="n">
        <x:v>43360</x:v>
      </x:c>
      <x:c r="H663" s="108" t="n">
        <x:v>2018</x:v>
      </x:c>
      <x:c r="I663" s="50" t="str">
        <x:v>US</x:v>
      </x:c>
      <x:c r="J663" s="50" t="str">
        <x:v>B2</x:v>
      </x:c>
      <x:c r="K663" s="50" t="str">
        <x:v>US 12214122 B2</x:v>
      </x:c>
      <x:c r="L663" s="50" t="str">
        <x:v>VECTURA DELIVERY DEVICES LTD</x:v>
      </x:c>
      <x:c r="M663" s="50" t="str">
        <x:v>VECTURA DELIVERY DEVICES LIMITED (2021-03-10)</x:v>
      </x:c>
      <x:c r="N663" s="50" t="str">
        <x:v>Dry powder inhaler</x:v>
      </x:c>
      <x:c r="O663" s="108" t="n">
        <x:v>7</x:v>
      </x:c>
      <x:c r="P663" s="108" t="n">
        <x:v>10</x:v>
      </x:c>
      <x:c r="Q663" s="50" t="str">
        <x:v>A61M15/0003;;A61M11/02;;A61M15/0026;;A61M15/0035;;A61M15/0041;;A61M15/0051;;A61M15/0055;;A61M15/0056;;A61M15/0078;;A61M2202/064;;A61M2205/581;;A61M2205/582;;A61M15/0051;;A61M15/0025;;A61M15/0026;;A61M15/007;;A61M2202/064</x:v>
      </x:c>
      <x:c r="R663" s="50" t="str">
        <x:v>A61M15/00</x:v>
      </x:c>
      <x:c r="S663" s="50" t="str">
        <x:v>ACTIVE</x:v>
      </x:c>
      <x:c r="T663" s="50" t="str">
        <x:v>https://lens.org/168-256-353-142-71X</x:v>
      </x:c>
      <x:c r="U663" s="50" t="str">
        <x:v>027-114-424-728-296;;168-256-353-142-71X;;029-808-491-342-149;;099-269-227-920-535;;167-787-154-703-47X;;159-744-458-352-234;;019-693-235-073-162;;120-412-698-291-008;;061-544-677-946-497;;028-574-767-695-389</x:v>
      </x:c>
    </x:row>
    <x:row r="664">
      <x:c r="A664" s="50" t="str">
        <x:v>Vectura Group Ltd.csv</x:v>
      </x:c>
      <x:c r="B664" s="50" t="str">
        <x:v>Vectura Group Ltd</x:v>
      </x:c>
      <x:c r="C664" s="50" t="str">
        <x:v>Yes</x:v>
      </x:c>
      <x:c r="D664" s="50" t="str">
        <x:v>Applicant/owner alias matched</x:v>
      </x:c>
      <x:c r="E664" s="108" t="n">
        <x:v>7</x:v>
      </x:c>
      <x:c r="F664" s="50" t="str">
        <x:v>017-909-138-852-460</x:v>
      </x:c>
      <x:c r="G664" s="113" t="n">
        <x:v>43896</x:v>
      </x:c>
      <x:c r="H664" s="108" t="n">
        <x:v>2020</x:v>
      </x:c>
      <x:c r="I664" s="50" t="str">
        <x:v>US</x:v>
      </x:c>
      <x:c r="J664" s="50" t="str">
        <x:v>B2</x:v>
      </x:c>
      <x:c r="K664" s="50" t="str">
        <x:v>US 12139282 B2</x:v>
      </x:c>
      <x:c r="L664" s="50" t="str">
        <x:v>VECTURA DELIVERY DEVICES LTD</x:v>
      </x:c>
      <x:c r="M664" s="50" t="str">
        <x:v>VECTURA DELIVERY DEVICES LIMITED (2022-07-08)</x:v>
      </x:c>
      <x:c r="N664" s="50" t="str">
        <x:v>Process for manufacturing a blister strip for a dry powder inhaler</x:v>
      </x:c>
      <x:c r="O664" s="108" t="n">
        <x:v>0</x:v>
      </x:c>
      <x:c r="P664" s="108" t="n">
        <x:v>5</x:v>
      </x:c>
      <x:c r="Q664" s="50" t="str">
        <x:v>B65B7/162;;B65B1/04;;B65B7/28;;B65B9/04;;B65B11/52;;B65D75/367;;B65B11/52;;B65B1/04;;B65B7/164;;B65B31/046;;B65B61/06;;B65D75/367</x:v>
      </x:c>
      <x:c r="R664" s="50" t="str">
        <x:v>B65B11/52;;B65B1/04;;B65B7/16;;B65B31/04;;B65B61/06;;B65D75/36</x:v>
      </x:c>
      <x:c r="S664" s="50" t="str">
        <x:v>ACTIVE</x:v>
      </x:c>
      <x:c r="T664" s="50" t="str">
        <x:v>https://lens.org/017-909-138-852-460</x:v>
      </x:c>
      <x:c r="U664" s="50" t="str">
        <x:v>102-404-945-518-175;;188-074-835-168-46X;;017-909-138-852-460;;167-871-705-092-92X;;002-632-487-072-311</x:v>
      </x:c>
    </x:row>
    <x:row r="665">
      <x:c r="A665" s="50" t="str">
        <x:v>Vectura Group Ltd.csv</x:v>
      </x:c>
      <x:c r="B665" s="50" t="str">
        <x:v>Vectura Group Ltd</x:v>
      </x:c>
      <x:c r="C665" s="50" t="str">
        <x:v>Yes</x:v>
      </x:c>
      <x:c r="D665" s="50" t="str">
        <x:v>Applicant/owner alias matched</x:v>
      </x:c>
      <x:c r="E665" s="108" t="n">
        <x:v>8</x:v>
      </x:c>
      <x:c r="F665" s="50" t="str">
        <x:v>123-142-884-914-979</x:v>
      </x:c>
      <x:c r="G665" s="113" t="n">
        <x:v>43392</x:v>
      </x:c>
      <x:c r="H665" s="108" t="n">
        <x:v>2018</x:v>
      </x:c>
      <x:c r="I665" s="50" t="str">
        <x:v>US</x:v>
      </x:c>
      <x:c r="J665" s="50" t="str">
        <x:v>B2</x:v>
      </x:c>
      <x:c r="K665" s="50" t="str">
        <x:v>US 12121650 B2</x:v>
      </x:c>
      <x:c r="L665" s="50" t="str">
        <x:v>VECTURA DELIVERY DEVICES LTD</x:v>
      </x:c>
      <x:c r="M665" s="50" t="str">
        <x:v>VECTURA DELIVERY DEVICES LIMITED (2021-11-10)</x:v>
      </x:c>
      <x:c r="N665" s="50" t="str">
        <x:v>Pharmaceutical administration to neonates, infants and children</x:v>
      </x:c>
      <x:c r="O665" s="108" t="n">
        <x:v>0</x:v>
      </x:c>
      <x:c r="P665" s="108" t="n">
        <x:v>7</x:v>
      </x:c>
      <x:c r="Q665" s="50" t="str">
        <x:v>A61M11/06;;A61K9/0078;;A61K31/573;;A61K31/58;;A61M11/02;;A61M16/0063;;A61M16/06;;A61M16/0816;;A61M16/20;;A61M2016/0018;;A61M2016/0027;;A61M2205/50;;A61M2240/00;;A61M11/02;;A61K9/0078;;A61K31/569;;A61K31/573;;A61K31/58;;A61M16/06;;A61M16/208;;A61M2240/00</x:v>
      </x:c>
      <x:c r="R665" s="50" t="str">
        <x:v>A61M11/02;;A61K9/00;;A61K31/569;;A61K31/573;;A61K31/58;;A61M16/06;;A61M16/20</x:v>
      </x:c>
      <x:c r="S665" s="50" t="str">
        <x:v>ACTIVE</x:v>
      </x:c>
      <x:c r="T665" s="50" t="str">
        <x:v>https://lens.org/123-142-884-914-979</x:v>
      </x:c>
      <x:c r="U665" s="50" t="str">
        <x:v>123-142-884-914-979;;045-825-594-980-893;;090-234-527-134-002;;137-454-498-211-299;;082-636-989-570-556;;139-874-226-017-162;;078-035-902-300-476</x:v>
      </x:c>
    </x:row>
    <x:row r="666">
      <x:c r="A666" s="50" t="str">
        <x:v>Vectura Group Ltd.csv</x:v>
      </x:c>
      <x:c r="B666" s="50" t="str">
        <x:v>Vectura Group Ltd</x:v>
      </x:c>
      <x:c r="C666" s="50" t="str">
        <x:v>Yes</x:v>
      </x:c>
      <x:c r="D666" s="50" t="str">
        <x:v>Applicant/owner alias matched</x:v>
      </x:c>
      <x:c r="E666" s="108" t="n">
        <x:v>9</x:v>
      </x:c>
      <x:c r="F666" s="50" t="str">
        <x:v>053-899-238-303-679</x:v>
      </x:c>
      <x:c r="G666" s="113" t="n">
        <x:v>43368</x:v>
      </x:c>
      <x:c r="H666" s="108" t="n">
        <x:v>2018</x:v>
      </x:c>
      <x:c r="I666" s="50" t="str">
        <x:v>US</x:v>
      </x:c>
      <x:c r="J666" s="50" t="str">
        <x:v>B2</x:v>
      </x:c>
      <x:c r="K666" s="50" t="str">
        <x:v>US 12083267 B2</x:v>
      </x:c>
      <x:c r="L666" s="50" t="str">
        <x:v>VECTURA DELIVERY DEVICES LTD</x:v>
      </x:c>
      <x:c r="M666" s="50" t="str">
        <x:v>VECTURA DELIVERY DEVICES LIMITED (2021-03-10)</x:v>
      </x:c>
      <x:c r="N666" s="50" t="str">
        <x:v>Inhaler</x:v>
      </x:c>
      <x:c r="O666" s="108" t="n">
        <x:v>0</x:v>
      </x:c>
      <x:c r="P666" s="108" t="n">
        <x:v>6</x:v>
      </x:c>
      <x:c r="Q666" s="50" t="str">
        <x:v>A61M15/0045;;A61M15/0021;;A61M15/0026;;A61M15/0035;;A61M15/0041;;A61M15/0051;;A61M15/0055;;A61M15/0056;;A61M2202/064;;A61M15/0051;;A61M15/0001;;A61M2202/064</x:v>
      </x:c>
      <x:c r="R666" s="50" t="str">
        <x:v>A61M15/00</x:v>
      </x:c>
      <x:c r="S666" s="50" t="str">
        <x:v>ACTIVE</x:v>
      </x:c>
      <x:c r="T666" s="50" t="str">
        <x:v>https://lens.org/053-899-238-303-679</x:v>
      </x:c>
      <x:c r="U666" s="50" t="str">
        <x:v>051-484-377-286-760;;053-899-238-303-679;;083-787-913-871-103;;161-428-645-941-875;;011-647-226-659-745;;196-735-072-317-740</x:v>
      </x:c>
    </x:row>
    <x:row r="667">
      <x:c r="A667" s="50" t="str">
        <x:v>Vectura Group Ltd.csv</x:v>
      </x:c>
      <x:c r="B667" s="50" t="str">
        <x:v>Vectura Group Ltd</x:v>
      </x:c>
      <x:c r="C667" s="50" t="str">
        <x:v>Yes</x:v>
      </x:c>
      <x:c r="D667" s="50" t="str">
        <x:v>Applicant/owner alias matched</x:v>
      </x:c>
      <x:c r="E667" s="108" t="n">
        <x:v>10</x:v>
      </x:c>
      <x:c r="F667" s="50" t="str">
        <x:v>180-002-517-783-72X</x:v>
      </x:c>
      <x:c r="G667" s="113" t="n">
        <x:v>44333</x:v>
      </x:c>
      <x:c r="H667" s="108" t="n">
        <x:v>2021</x:v>
      </x:c>
      <x:c r="I667" s="50" t="str">
        <x:v>US</x:v>
      </x:c>
      <x:c r="J667" s="50" t="str">
        <x:v>A1</x:v>
      </x:c>
      <x:c r="K667" s="50" t="str">
        <x:v>US 2024/0252770 A1</x:v>
      </x:c>
      <x:c r="L667" s="50" t="str">
        <x:v>VECTURA DELIVERY DEVICES LTD</x:v>
      </x:c>
      <x:c r="M667" s="50" t="str">
        <x:v>VECTURA DELIVERY DEVICES LIMITED (2023-10-09)</x:v>
      </x:c>
      <x:c r="N667" s="50" t="str">
        <x:v>INHALER WITH AN ADHERENCE/COMPLIANCE MONITOR</x:v>
      </x:c>
      <x:c r="O667" s="108" t="n">
        <x:v>2</x:v>
      </x:c>
      <x:c r="P667" s="108" t="n">
        <x:v>10</x:v>
      </x:c>
      <x:c r="Q667" s="50" t="str">
        <x:v>A61M15/00;;A61M2202/064;;A61M2205/3306;;A61M2205/3553;;A61M2209/06;;A61M2209/08;;A61M2209/082;;A61M2209/086;;G16H20/13;;A61M15/008;;A61M15/0001;;A61M15/0045;;A61M2205/3306;;A61M2205/3327;;A61M2205/3331;;A61M2209/082;;A61M2230/40</x:v>
      </x:c>
      <x:c r="R667" s="50" t="str">
        <x:v>A61M15/00</x:v>
      </x:c>
      <x:c r="S667" s="50" t="str">
        <x:v>PENDING</x:v>
      </x:c>
      <x:c r="T667" s="50" t="str">
        <x:v>https://lens.org/180-002-517-783-72X</x:v>
      </x:c>
      <x:c r="U667" s="50" t="str">
        <x:v>015-734-055-075-50X;;149-294-068-045-986;;144-352-038-677-609;;103-379-698-357-97X;;180-002-517-783-72X;;121-311-290-787-177;;054-257-241-746-130;;016-185-082-643-186;;000-222-642-561-592;;126-043-703-584-110</x:v>
      </x:c>
    </x:row>
    <x:row r="668">
      <x:c r="A668" s="50" t="str">
        <x:v>Vectura Group Ltd.csv</x:v>
      </x:c>
      <x:c r="B668" s="50" t="str">
        <x:v>Vectura Group Ltd</x:v>
      </x:c>
      <x:c r="C668" s="50" t="str">
        <x:v>Yes</x:v>
      </x:c>
      <x:c r="D668" s="50" t="str">
        <x:v>Applicant/owner alias matched</x:v>
      </x:c>
      <x:c r="E668" s="108" t="n">
        <x:v>11</x:v>
      </x:c>
      <x:c r="F668" s="50" t="str">
        <x:v>132-879-801-679-401</x:v>
      </x:c>
      <x:c r="G668" s="113" t="n">
        <x:v>44323</x:v>
      </x:c>
      <x:c r="H668" s="108" t="n">
        <x:v>2021</x:v>
      </x:c>
      <x:c r="I668" s="50" t="str">
        <x:v>US</x:v>
      </x:c>
      <x:c r="J668" s="50" t="str">
        <x:v>A1</x:v>
      </x:c>
      <x:c r="K668" s="50" t="str">
        <x:v>US 2024/0238540 A1</x:v>
      </x:c>
      <x:c r="L668" s="50" t="str">
        <x:v>VECTURA DELIVERY DEVICES LTD</x:v>
      </x:c>
      <x:c r="M668" s="50" t="str">
        <x:v>VECTURA DELIVERY DEVICES LIMITED (2023-10-18)</x:v>
      </x:c>
      <x:c r="N668" s="50" t="str">
        <x:v>UNIT DOSE DRY POWDER INHALER</x:v>
      </x:c>
      <x:c r="O668" s="108" t="n">
        <x:v>0</x:v>
      </x:c>
      <x:c r="P668" s="108" t="n">
        <x:v>11</x:v>
      </x:c>
      <x:c r="Q668" s="50" t="str">
        <x:v>A61M15/0051;;A61M2207/00;;A61M15/0051;;A61M2202/0007;;A61M2202/064;;A61M2207/10</x:v>
      </x:c>
      <x:c r="R668" s="50" t="str">
        <x:v>A61M15/00</x:v>
      </x:c>
      <x:c r="S668" s="50" t="str">
        <x:v>PENDING</x:v>
      </x:c>
      <x:c r="T668" s="50" t="str">
        <x:v>https://lens.org/132-879-801-679-401</x:v>
      </x:c>
      <x:c r="U668" s="50" t="str">
        <x:v>122-310-298-414-799;;035-973-367-560-057;;163-720-563-273-595;;006-522-916-459-820;;111-480-897-085-07X;;106-452-830-184-170;;187-588-931-367-380;;071-251-598-638-596;;009-154-764-825-731;;141-193-611-056-174;;132-879-801-679-401</x:v>
      </x:c>
    </x:row>
    <x:row r="669">
      <x:c r="A669" s="50" t="str">
        <x:v>Vectura Group Ltd.csv</x:v>
      </x:c>
      <x:c r="B669" s="50" t="str">
        <x:v>Vectura Group Ltd</x:v>
      </x:c>
      <x:c r="C669" s="50" t="str">
        <x:v>Yes</x:v>
      </x:c>
      <x:c r="D669" s="50" t="str">
        <x:v>Applicant/owner alias matched</x:v>
      </x:c>
      <x:c r="E669" s="108" t="n">
        <x:v>12</x:v>
      </x:c>
      <x:c r="F669" s="50" t="str">
        <x:v>199-011-330-364-490</x:v>
      </x:c>
      <x:c r="G669" s="113" t="n">
        <x:v>42907</x:v>
      </x:c>
      <x:c r="H669" s="108" t="n">
        <x:v>2017</x:v>
      </x:c>
      <x:c r="I669" s="50" t="str">
        <x:v>US</x:v>
      </x:c>
      <x:c r="J669" s="50" t="str">
        <x:v>B2</x:v>
      </x:c>
      <x:c r="K669" s="50" t="str">
        <x:v>US 11998684 B2</x:v>
      </x:c>
      <x:c r="L669" s="50" t="str">
        <x:v>VECTURA DELIVERY DEVICES LTD</x:v>
      </x:c>
      <x:c r="M669" s="50" t="str">
        <x:v>VECTURA DELIVERY DEVICES LIMITED (2020-01-02)</x:v>
      </x:c>
      <x:c r="N669" s="50" t="str">
        <x:v>Dosing system for a nebulizer</x:v>
      </x:c>
      <x:c r="O669" s="108" t="n">
        <x:v>0</x:v>
      </x:c>
      <x:c r="P669" s="108" t="n">
        <x:v>12</x:v>
      </x:c>
      <x:c r="Q669" s="50" t="str">
        <x:v>A61M15/0028;;A61M11/005;;A61M15/0065;;A61M15/0085;;A61M2202/0468;;A61M15/0065;;A61M15/0085;;A61M2202/0468</x:v>
      </x:c>
      <x:c r="R669" s="50" t="str">
        <x:v>A61M15/00</x:v>
      </x:c>
      <x:c r="S669" s="50" t="str">
        <x:v>ACTIVE</x:v>
      </x:c>
      <x:c r="T669" s="50" t="str">
        <x:v>https://lens.org/199-011-330-364-490</x:v>
      </x:c>
      <x:c r="U669" s="50" t="str">
        <x:v>078-154-501-797-76X;;190-660-609-633-718;;199-011-330-364-490;;082-088-251-263-74X;;006-718-476-121-66X;;073-528-705-535-00X;;192-572-488-642-011;;069-121-781-372-696;;090-047-935-089-50X;;083-633-469-244-901;;199-542-437-916-331;;024-477-984-556-094</x:v>
      </x:c>
    </x:row>
    <x:row r="670">
      <x:c r="A670" s="50" t="str">
        <x:v>Vectura Group Ltd.csv</x:v>
      </x:c>
      <x:c r="B670" s="50" t="str">
        <x:v>Vectura Group Ltd</x:v>
      </x:c>
      <x:c r="C670" s="50" t="str">
        <x:v>Yes</x:v>
      </x:c>
      <x:c r="D670" s="50" t="str">
        <x:v>Applicant/owner alias matched</x:v>
      </x:c>
      <x:c r="E670" s="108" t="n">
        <x:v>13</x:v>
      </x:c>
      <x:c r="F670" s="50" t="str">
        <x:v>133-698-603-069-497</x:v>
      </x:c>
      <x:c r="G670" s="113" t="n">
        <x:v>44333</x:v>
      </x:c>
      <x:c r="H670" s="108" t="n">
        <x:v>2021</x:v>
      </x:c>
      <x:c r="I670" s="50" t="str">
        <x:v>US</x:v>
      </x:c>
      <x:c r="J670" s="50" t="str">
        <x:v>A1</x:v>
      </x:c>
      <x:c r="K670" s="50" t="str">
        <x:v>US 2024/0108825 A1</x:v>
      </x:c>
      <x:c r="L670" s="50" t="str">
        <x:v>VECTURA DELIVERY DEVICES LTD</x:v>
      </x:c>
      <x:c r="M670" s="50" t="str">
        <x:v>VECTURA DELIVERY DEVICES LIMITED (2023-10-11)</x:v>
      </x:c>
      <x:c r="N670" s="50" t="str">
        <x:v>ADHERENCE MONITOR FOR A DRY POWDER INHALER</x:v>
      </x:c>
      <x:c r="O670" s="108" t="n">
        <x:v>0</x:v>
      </x:c>
      <x:c r="P670" s="108" t="n">
        <x:v>11</x:v>
      </x:c>
      <x:c r="Q670" s="50" t="str">
        <x:v>A61M15/00;;A61M15/0051;;A61M2202/064;;A61M2205/3306;;A61M2205/3553;;G16H20/13;;A61M15/0051;;A61M15/0068;;A61M2202/064;;A61M2205/3306;;A61M2205/3553;;G16H20/13</x:v>
      </x:c>
      <x:c r="R670" s="50" t="str">
        <x:v>A61M15/00;;G16H20/13</x:v>
      </x:c>
      <x:c r="S670" s="50" t="str">
        <x:v>PENDING</x:v>
      </x:c>
      <x:c r="T670" s="50" t="str">
        <x:v>https://lens.org/133-698-603-069-497</x:v>
      </x:c>
      <x:c r="U670" s="50" t="str">
        <x:v>199-134-512-411-374;;087-366-398-998-619;;022-243-039-867-897;;012-892-713-662-04X;;191-038-562-562-778;;092-810-041-368-875;;133-698-603-069-497;;113-108-366-727-573;;150-773-729-502-085;;100-447-586-808-484;;022-696-728-663-795</x:v>
      </x:c>
    </x:row>
    <x:row r="671">
      <x:c r="A671" s="50" t="str">
        <x:v>Vectura Group Ltd.csv</x:v>
      </x:c>
      <x:c r="B671" s="50" t="str">
        <x:v>Vectura Group Ltd</x:v>
      </x:c>
      <x:c r="C671" s="50" t="str">
        <x:v>Yes</x:v>
      </x:c>
      <x:c r="D671" s="50" t="str">
        <x:v>Applicant/owner alias matched</x:v>
      </x:c>
      <x:c r="E671" s="108" t="n">
        <x:v>14</x:v>
      </x:c>
      <x:c r="F671" s="50" t="str">
        <x:v>109-342-594-951-973</x:v>
      </x:c>
      <x:c r="G671" s="113" t="n">
        <x:v>44181</x:v>
      </x:c>
      <x:c r="H671" s="108" t="n">
        <x:v>2020</x:v>
      </x:c>
      <x:c r="I671" s="50" t="str">
        <x:v>US</x:v>
      </x:c>
      <x:c r="J671" s="50" t="str">
        <x:v>A1</x:v>
      </x:c>
      <x:c r="K671" s="50" t="str">
        <x:v>US 2024/0058556 A1</x:v>
      </x:c>
      <x:c r="L671" s="50" t="str">
        <x:v>VECTURA DELIVERY DEVICES LTD</x:v>
      </x:c>
      <x:c r="M671" s="50" t="str">
        <x:v>VECTURA DELIVERY DEVICES LIMITED (2023-07-17)</x:v>
      </x:c>
      <x:c r="N671" s="50" t="str">
        <x:v>DETECTING THE PRESENCE OF LIQUID IN A VIBRATING MEMBRANE NEBULIZER</x:v>
      </x:c>
      <x:c r="O671" s="108" t="n">
        <x:v>0</x:v>
      </x:c>
      <x:c r="P671" s="108" t="n">
        <x:v>9</x:v>
      </x:c>
      <x:c r="Q671" s="50" t="str">
        <x:v>B05B12/081;;B05B17/0646;;A61M15/0085;;A61M11/005;;A61M15/0021;;A61M2205/8206;;A61M2205/3386;;A61M2205/50;;A61M2205/276;;A61M2016/0027;;A61M2205/3331;;A61M2016/0024;;A61M2202/0468;;A61M15/0083;;A61M2205/0294;;A61M2205/3317;;A61M2205/6045;;A61M15/0021;;A61M16/0003;;A61M15/0085;;A61M2016/0024;;A61M2016/0027;;A61M2205/0294</x:v>
      </x:c>
      <x:c r="R671" s="50" t="str">
        <x:v>A61M15/00;;A61M16/00</x:v>
      </x:c>
      <x:c r="S671" s="50" t="str">
        <x:v>PENDING</x:v>
      </x:c>
      <x:c r="T671" s="50" t="str">
        <x:v>https://lens.org/109-342-594-951-973</x:v>
      </x:c>
      <x:c r="U671" s="50" t="str">
        <x:v>114-994-609-605-841;;148-261-305-854-182;;171-122-211-737-907;;144-689-588-104-438;;139-666-223-175-011;;130-494-694-950-074;;058-343-004-317-822;;002-128-323-255-557;;109-342-594-951-973</x:v>
      </x:c>
    </x:row>
    <x:row r="672">
      <x:c r="A672" s="50" t="str">
        <x:v>Vectura Group Ltd.csv</x:v>
      </x:c>
      <x:c r="B672" s="50" t="str">
        <x:v>Vectura Group Ltd</x:v>
      </x:c>
      <x:c r="C672" s="50" t="str">
        <x:v>Yes</x:v>
      </x:c>
      <x:c r="D672" s="50" t="str">
        <x:v>Applicant/owner alias matched</x:v>
      </x:c>
      <x:c r="E672" s="108" t="n">
        <x:v>15</x:v>
      </x:c>
      <x:c r="F672" s="50" t="str">
        <x:v>187-295-282-089-659</x:v>
      </x:c>
      <x:c r="G672" s="113" t="n">
        <x:v>41213</x:v>
      </x:c>
      <x:c r="H672" s="108" t="n">
        <x:v>2012</x:v>
      </x:c>
      <x:c r="I672" s="50" t="str">
        <x:v>EP</x:v>
      </x:c>
      <x:c r="J672" s="50" t="str">
        <x:v>B1</x:v>
      </x:c>
      <x:c r="K672" s="50" t="str">
        <x:v>EP 2914244 B1</x:v>
      </x:c>
      <x:c r="L672" s="50" t="str">
        <x:v>VECTURA GMBH</x:v>
      </x:c>
      <x:c r="M672" s="50" t="str">
        <x:v>VECTURA GMBH (2016-06-08)</x:v>
      </x:c>
      <x:c r="N672" s="50" t="str">
        <x:v>ADMINISTRATION OF AEROSOLISED ILOPROST</x:v>
      </x:c>
      <x:c r="O672" s="108" t="n">
        <x:v>0</x:v>
      </x:c>
      <x:c r="P672" s="108" t="n">
        <x:v>10</x:v>
      </x:c>
      <x:c r="Q672" s="50" t="str">
        <x:v>G16H70/40;;A61K9/0078;;A61K31/5578;;A61P9/12;;G16H20/13;;Y02A90/10;;G16H70/40;;A61K9/0073;;A61K9/0078;;A61K9/008;;A61K9/12;;A61K31/191;;A61K31/5578;;A61M15/0065;;A61M15/0085;;A61M15/009;;G16H20/13;;Y02A90/10</x:v>
      </x:c>
      <x:c r="R672" s="50" t="str">
        <x:v>A61P9/12;;A61K9/00;;A61K31/5578;;A61P9/08;;G16H20/13;;G16H70/40</x:v>
      </x:c>
      <x:c r="S672" s="50" t="str">
        <x:v>ACTIVE</x:v>
      </x:c>
      <x:c r="T672" s="50" t="str">
        <x:v>https://lens.org/187-295-282-089-659</x:v>
      </x:c>
      <x:c r="U672" s="50" t="str">
        <x:v>168-118-853-739-322;;023-540-589-926-326;;093-793-262-447-694;;187-295-282-089-659;;066-094-428-529-787;;021-153-804-303-162;;091-860-918-853-13X;;042-310-582-977-054;;196-955-704-473-931;;058-129-366-740-110</x:v>
      </x:c>
    </x:row>
    <x:row r="673">
      <x:c r="A673" s="50" t="str">
        <x:v>Vectura Group Ltd.csv</x:v>
      </x:c>
      <x:c r="B673" s="50" t="str">
        <x:v>Vectura Group Ltd</x:v>
      </x:c>
      <x:c r="C673" s="50" t="str">
        <x:v>Yes</x:v>
      </x:c>
      <x:c r="D673" s="50" t="str">
        <x:v>Applicant/owner alias matched</x:v>
      </x:c>
      <x:c r="E673" s="108" t="n">
        <x:v>16</x:v>
      </x:c>
      <x:c r="F673" s="50" t="str">
        <x:v>095-308-643-603-882</x:v>
      </x:c>
      <x:c r="G673" s="113" t="n">
        <x:v>44120</x:v>
      </x:c>
      <x:c r="H673" s="108" t="n">
        <x:v>2020</x:v>
      </x:c>
      <x:c r="I673" s="50" t="str">
        <x:v>US</x:v>
      </x:c>
      <x:c r="J673" s="50" t="str">
        <x:v>A1</x:v>
      </x:c>
      <x:c r="K673" s="50" t="str">
        <x:v>US 2023/0390507 A1</x:v>
      </x:c>
      <x:c r="L673" s="50" t="str">
        <x:v>VECTURA DELIVERY DEVICES LTD</x:v>
      </x:c>
      <x:c r="M673" s="50" t="str">
        <x:v>VECTURA DELIVERY DEVICES LIMITED (2023-04-25)</x:v>
      </x:c>
      <x:c r="N673" s="50" t="str">
        <x:v>METHOD FOR DETECTING THE PRESENCE OF LIQUID IN A VIBRATING MEMBRANE NEBULIZER</x:v>
      </x:c>
      <x:c r="O673" s="108" t="n">
        <x:v>1</x:v>
      </x:c>
      <x:c r="P673" s="108" t="n">
        <x:v>10</x:v>
      </x:c>
      <x:c r="Q673" s="50" t="str">
        <x:v>B05B12/082;;B05B17/0646;;A61M11/005;;A61M11/042;;A61M15/00;;A61M15/002;;A61M15/0021;;A61M15/0071;;A61M15/0085;;A61M15/025;;A61M2016/0027;;A61M2016/0033;;A61M2205/276;;A61M2205/583;;A61M2205/6045;;A61K9/0078;;A61M2205/3386;;A61M2205/3317;;A61M11/005;;A61M15/0085;;A61M2205/3313</x:v>
      </x:c>
      <x:c r="R673" s="50" t="str">
        <x:v>A61M15/00;;A61M11/00</x:v>
      </x:c>
      <x:c r="S673" s="50" t="str">
        <x:v>PENDING</x:v>
      </x:c>
      <x:c r="T673" s="50" t="str">
        <x:v>https://lens.org/095-308-643-603-882</x:v>
      </x:c>
      <x:c r="U673" s="50" t="str">
        <x:v>090-686-962-566-819;;062-854-017-780-241;;103-347-326-055-050;;013-553-530-965-654;;195-125-111-050-31X;;178-061-831-918-678;;097-801-873-028-942;;095-861-613-980-525;;083-399-013-352-952;;095-308-643-603-882</x:v>
      </x:c>
    </x:row>
    <x:row r="674">
      <x:c r="A674" s="50" t="str">
        <x:v>Vectura Group Ltd.csv</x:v>
      </x:c>
      <x:c r="B674" s="50" t="str">
        <x:v>Vectura Group Ltd</x:v>
      </x:c>
      <x:c r="C674" s="50" t="str">
        <x:v>Yes</x:v>
      </x:c>
      <x:c r="D674" s="50" t="str">
        <x:v>Applicant/owner alias matched</x:v>
      </x:c>
      <x:c r="E674" s="108" t="n">
        <x:v>17</x:v>
      </x:c>
      <x:c r="F674" s="50" t="str">
        <x:v>001-936-586-796-864</x:v>
      </x:c>
      <x:c r="G674" s="113" t="n">
        <x:v>44102</x:v>
      </x:c>
      <x:c r="H674" s="108" t="n">
        <x:v>2020</x:v>
      </x:c>
      <x:c r="I674" s="50" t="str">
        <x:v>US</x:v>
      </x:c>
      <x:c r="J674" s="50" t="str">
        <x:v>A1</x:v>
      </x:c>
      <x:c r="K674" s="50" t="str">
        <x:v>US 2023/0364355 A1</x:v>
      </x:c>
      <x:c r="L674" s="50" t="str">
        <x:v>VECTURA DELIVERY DEVICES LTD</x:v>
      </x:c>
      <x:c r="M674" s="50" t="str">
        <x:v>VECTURA DELIVERY DEVICES LIMITED (2023-03-02)</x:v>
      </x:c>
      <x:c r="N674" s="50" t="str">
        <x:v>INHALATION DEVICE</x:v>
      </x:c>
      <x:c r="O674" s="108" t="n">
        <x:v>0</x:v>
      </x:c>
      <x:c r="P674" s="108" t="n">
        <x:v>4</x:v>
      </x:c>
      <x:c r="Q674" s="50" t="str">
        <x:v>A61M11/06;;A61M15/0021;;A61M16/107;;A61M2016/0027;;A61M2205/07;;A61M2205/14;;A61M2205/33;;A61M2205/3334;;A61M2205/3341;;A61M2205/42;;A61M2205/505;;A61M2205/583;;A61M2230/005;;A61M2230/42;;A61M2240/00;;A61M11/007;;A61M15/0021;;A61M15/0086;;A61M2205/3331;;A61M2205/3334;;A61M2205/502</x:v>
      </x:c>
      <x:c r="R674" s="50" t="str">
        <x:v>A61M11/00;;A61M15/00</x:v>
      </x:c>
      <x:c r="S674" s="50" t="str">
        <x:v>PENDING</x:v>
      </x:c>
      <x:c r="T674" s="50" t="str">
        <x:v>https://lens.org/001-936-586-796-864</x:v>
      </x:c>
      <x:c r="U674" s="50" t="str">
        <x:v>001-936-586-796-864;;099-133-319-950-894;;198-432-761-368-943;;067-355-094-387-166</x:v>
      </x:c>
    </x:row>
    <x:row r="675">
      <x:c r="A675" s="50" t="str">
        <x:v>Vectura Group Ltd.csv</x:v>
      </x:c>
      <x:c r="B675" s="50" t="str">
        <x:v>Vectura Group Ltd</x:v>
      </x:c>
      <x:c r="C675" s="50" t="str">
        <x:v>Yes</x:v>
      </x:c>
      <x:c r="D675" s="50" t="str">
        <x:v>Applicant/owner alias matched</x:v>
      </x:c>
      <x:c r="E675" s="108" t="n">
        <x:v>18</x:v>
      </x:c>
      <x:c r="F675" s="50" t="str">
        <x:v>116-535-823-290-094</x:v>
      </x:c>
      <x:c r="G675" s="113" t="n">
        <x:v>43787</x:v>
      </x:c>
      <x:c r="H675" s="108" t="n">
        <x:v>2019</x:v>
      </x:c>
      <x:c r="I675" s="50" t="str">
        <x:v>US</x:v>
      </x:c>
      <x:c r="J675" s="50" t="str">
        <x:v>A1</x:v>
      </x:c>
      <x:c r="K675" s="50" t="str">
        <x:v>US 2023/0321371 A1</x:v>
      </x:c>
      <x:c r="L675" s="50" t="str">
        <x:v>VECTURA DELIVERY DEVICES LTD</x:v>
      </x:c>
      <x:c r="M675" s="50" t="str">
        <x:v>VECTURA DELIVERY DEVICES LIMITED (2022-09-27)</x:v>
      </x:c>
      <x:c r="N675" s="50" t="str">
        <x:v>DRY POWDER INHALER WITH AN ADHERENCE MONITOR</x:v>
      </x:c>
      <x:c r="O675" s="108" t="n">
        <x:v>0</x:v>
      </x:c>
      <x:c r="P675" s="108" t="n">
        <x:v>26</x:v>
      </x:c>
      <x:c r="Q675" s="50" t="str">
        <x:v>A61M11/003;;A61M15/0026;;A61M15/0035;;A61M15/008;;A61M2016/0027;;A61M2202/064;;A61M15/008;;A61M11/003;;A61M15/0026;;A61M15/0035;;A61M2016/0027;;A61M2202/064;;A61M15/008;;A61M11/003;;A61M15/0021;;A61M15/0026;;A61M15/0035;;A61M15/0051;;A61M2016/0027;;A61M2202/064;;A61M2205/3331;;A61M15/008;;A61M11/003;;A61M15/0026;;A61M15/0035;;A61M15/0051;;A61M2202/064;;A61M2205/3331;;A61M15/008;;A61M15/0021;;A61M15/0051;;A61M2202/064</x:v>
      </x:c>
      <x:c r="R675" s="50" t="str">
        <x:v>A61M15/00</x:v>
      </x:c>
      <x:c r="S675" s="50" t="str">
        <x:v>PENDING</x:v>
      </x:c>
      <x:c r="T675" s="50" t="str">
        <x:v>https://lens.org/116-535-823-290-094</x:v>
      </x:c>
      <x:c r="U675" s="50" t="str">
        <x:v>105-886-829-916-719;;118-055-027-395-434;;049-184-019-218-69X;;102-613-567-598-825;;164-598-433-036-524;;127-218-560-773-683;;028-519-393-966-647;;069-208-342-152-271;;180-250-088-061-923;;146-806-831-502-755;;110-129-557-011-31X;;076-445-622-631-560;;111-775-547-044-698;;030-530-084-820-539;;037-682-615-536-324;;118-145-405-602-912;;010-433-708-055-194;;116-535-823-290-094;;076-246-376-442-542;;105-065-793-983-996;;189-181-521-355-254;;155-129-769-870-565;;143-279-852-863-567;;157-668-468-086-430;;000-483-766-403-954;;149-153-618-775-248</x:v>
      </x:c>
    </x:row>
    <x:row r="676">
      <x:c r="A676" s="50" t="str">
        <x:v>Vectura Group Ltd.csv</x:v>
      </x:c>
      <x:c r="B676" s="50" t="str">
        <x:v>Vectura Group Ltd</x:v>
      </x:c>
      <x:c r="C676" s="50" t="str">
        <x:v>Yes</x:v>
      </x:c>
      <x:c r="D676" s="50" t="str">
        <x:v>Applicant/owner alias matched</x:v>
      </x:c>
      <x:c r="E676" s="108" t="n">
        <x:v>19</x:v>
      </x:c>
      <x:c r="F676" s="50" t="str">
        <x:v>061-289-791-381-375</x:v>
      </x:c>
      <x:c r="G676" s="113" t="n">
        <x:v>44068</x:v>
      </x:c>
      <x:c r="H676" s="108" t="n">
        <x:v>2020</x:v>
      </x:c>
      <x:c r="I676" s="50" t="str">
        <x:v>US</x:v>
      </x:c>
      <x:c r="J676" s="50" t="str">
        <x:v>A1</x:v>
      </x:c>
      <x:c r="K676" s="50" t="str">
        <x:v>US 2023/0293831 A1</x:v>
      </x:c>
      <x:c r="L676" s="50" t="str">
        <x:v>VECTURA DELIVERY DEVICES LTD</x:v>
      </x:c>
      <x:c r="M676" s="50" t="str">
        <x:v>VECTURA DELIVERY DEVICES LIMITED (2023-01-19)</x:v>
      </x:c>
      <x:c r="N676" s="50" t="str">
        <x:v>UNIT DOSE DRY POWDER INHALER</x:v>
      </x:c>
      <x:c r="O676" s="108" t="n">
        <x:v>1</x:v>
      </x:c>
      <x:c r="P676" s="108" t="n">
        <x:v>11</x:v>
      </x:c>
      <x:c r="Q676" s="50" t="str">
        <x:v>A61M15/0028;;A61M15/0003;;A61M15/0031;;A61M15/0021;;A61M15/0051;;A61M15/0061;;A61M2202/064;;A61M2207/10;;A61M2206/16;;A61M15/0003;;A61M15/0043;;A61M15/0046;;A61M2202/064;;A61M2207/10</x:v>
      </x:c>
      <x:c r="R676" s="50" t="str">
        <x:v>A61M15/00</x:v>
      </x:c>
      <x:c r="S676" s="50" t="str">
        <x:v>ACTIVE</x:v>
      </x:c>
      <x:c r="T676" s="50" t="str">
        <x:v>https://lens.org/061-289-791-381-375</x:v>
      </x:c>
      <x:c r="U676" s="50" t="str">
        <x:v>159-242-123-812-809;;025-603-829-489-363;;070-692-996-750-740;;134-293-699-286-672;;179-611-285-816-534;;101-985-469-923-971;;083-554-644-405-413;;029-662-333-281-628;;045-328-743-845-939;;018-112-189-649-583;;061-289-791-381-375</x:v>
      </x:c>
    </x:row>
    <x:row r="677">
      <x:c r="A677" s="50" t="str">
        <x:v>Vectura Group Ltd.csv</x:v>
      </x:c>
      <x:c r="B677" s="50" t="str">
        <x:v>Vectura Group Ltd</x:v>
      </x:c>
      <x:c r="C677" s="50" t="str">
        <x:v>Yes</x:v>
      </x:c>
      <x:c r="D677" s="50" t="str">
        <x:v>Applicant/owner alias matched</x:v>
      </x:c>
      <x:c r="E677" s="108" t="n">
        <x:v>20</x:v>
      </x:c>
      <x:c r="F677" s="50" t="str">
        <x:v>119-933-578-712-427</x:v>
      </x:c>
      <x:c r="G677" s="113" t="n">
        <x:v>42256</x:v>
      </x:c>
      <x:c r="H677" s="108" t="n">
        <x:v>2015</x:v>
      </x:c>
      <x:c r="I677" s="50" t="str">
        <x:v>US</x:v>
      </x:c>
      <x:c r="J677" s="50" t="str">
        <x:v>B2</x:v>
      </x:c>
      <x:c r="K677" s="50" t="str">
        <x:v>US 11759791 B2</x:v>
      </x:c>
      <x:c r="L677" s="50" t="str">
        <x:v>VECTURA LTD</x:v>
      </x:c>
      <x:c r="M677" s="50" t="str">
        <x:v>VECTURA LIMITED (2018-03-27)</x:v>
      </x:c>
      <x:c r="N677" s="50" t="str">
        <x:v>Jet milling method</x:v>
      </x:c>
      <x:c r="O677" s="108" t="n">
        <x:v>0</x:v>
      </x:c>
      <x:c r="P677" s="108" t="n">
        <x:v>24</x:v>
      </x:c>
      <x:c r="Q677" s="50" t="str">
        <x:v>A61K9/145;;A61K31/40;;B02C19/06;;B02C19/061;;A61K9/145;;A61K31/40;;B02C19/06;;B02C23/18</x:v>
      </x:c>
      <x:c r="R677" s="50" t="str">
        <x:v>B02C19/06;;A61K9/14;;A61K31/40;;B02C23/18</x:v>
      </x:c>
      <x:c r="S677" s="50" t="str">
        <x:v>ACTIVE</x:v>
      </x:c>
      <x:c r="T677" s="50" t="str">
        <x:v>https://lens.org/119-933-578-712-427</x:v>
      </x:c>
      <x:c r="U677" s="50" t="str">
        <x:v>069-258-641-334-345;;031-188-829-633-38X;;084-231-494-296-177;;148-229-599-428-022;;110-970-435-432-095;;000-612-921-363-744;;181-035-594-574-347;;182-312-223-243-353;;196-243-177-192-605;;108-486-992-600-059;;129-771-189-178-164;;010-639-003-958-59X;;054-377-496-663-093;;028-894-785-688-089;;080-973-017-534-635;;175-017-435-816-445;;180-559-967-759-493;;043-808-231-615-259;;141-143-185-883-576;;128-017-046-747-082;;119-933-578-712-427;;137-790-649-426-055;;007-731-763-122-422;;096-686-838-987-243</x:v>
      </x:c>
    </x:row>
    <x:row r="678">
      <x:c r="A678" s="50" t="str">
        <x:v>Vectura Group Ltd.csv</x:v>
      </x:c>
      <x:c r="B678" s="50" t="str">
        <x:v>Vectura Group Ltd</x:v>
      </x:c>
      <x:c r="C678" s="50" t="str">
        <x:v>Yes</x:v>
      </x:c>
      <x:c r="D678" s="50" t="str">
        <x:v>Applicant/owner alias matched</x:v>
      </x:c>
      <x:c r="E678" s="108" t="n">
        <x:v>21</x:v>
      </x:c>
      <x:c r="F678" s="50" t="str">
        <x:v>099-295-697-848-178</x:v>
      </x:c>
      <x:c r="G678" s="113" t="n">
        <x:v>43917</x:v>
      </x:c>
      <x:c r="H678" s="108" t="n">
        <x:v>2020</x:v>
      </x:c>
      <x:c r="I678" s="50" t="str">
        <x:v>US</x:v>
      </x:c>
      <x:c r="J678" s="50" t="str">
        <x:v>A1</x:v>
      </x:c>
      <x:c r="K678" s="50" t="str">
        <x:v>US 2023/0201309 A1</x:v>
      </x:c>
      <x:c r="L678" s="50" t="str">
        <x:v>VECTURA LTD</x:v>
      </x:c>
      <x:c r="M678" s="50" t="str">
        <x:v>VECTURA LIMITED (2023-04-03)</x:v>
      </x:c>
      <x:c r="N678" s="50" t="str">
        <x:v>COMPOSITIONS FOR THE TREATMENT OF A RESPIRATORY CONDITION</x:v>
      </x:c>
      <x:c r="O678" s="108" t="n">
        <x:v>0</x:v>
      </x:c>
      <x:c r="P678" s="108" t="n">
        <x:v>5</x:v>
      </x:c>
      <x:c r="Q678" s="50" t="str">
        <x:v>A61P11/00;;A61K9/0075;;A61K9/0078;;A61K9/008;;A61K31/4706;;A61K31/7052;;A61K38/21;;A61K38/212;;A61K38/215;;A61K47/26;;A61P31/14;;A61K38/215;;A61K31/4706;;A61K31/7052;;A61K38/212;;A61P31/14</x:v>
      </x:c>
      <x:c r="R678" s="50" t="str">
        <x:v>A61K38/21;;A61K31/4706;;A61K31/7052;;A61P31/14</x:v>
      </x:c>
      <x:c r="S678" s="50" t="str">
        <x:v>DISCONTINUED</x:v>
      </x:c>
      <x:c r="T678" s="50" t="str">
        <x:v>https://lens.org/099-295-697-848-178</x:v>
      </x:c>
      <x:c r="U678" s="50" t="str">
        <x:v>064-234-872-055-644;;099-295-697-848-178;;069-717-573-515-637;;178-144-627-348-173;;040-952-339-779-199</x:v>
      </x:c>
    </x:row>
    <x:row r="679">
      <x:c r="A679" s="50" t="str">
        <x:v>Vectura Group Ltd.csv</x:v>
      </x:c>
      <x:c r="B679" s="50" t="str">
        <x:v>Vectura Group Ltd</x:v>
      </x:c>
      <x:c r="C679" s="50" t="str">
        <x:v>Yes</x:v>
      </x:c>
      <x:c r="D679" s="50" t="str">
        <x:v>Applicant/owner alias matched</x:v>
      </x:c>
      <x:c r="E679" s="108" t="n">
        <x:v>22</x:v>
      </x:c>
      <x:c r="F679" s="50" t="str">
        <x:v>192-469-932-924-096</x:v>
      </x:c>
      <x:c r="G679" s="113" t="n">
        <x:v>41263</x:v>
      </x:c>
      <x:c r="H679" s="108" t="n">
        <x:v>2012</x:v>
      </x:c>
      <x:c r="I679" s="50" t="str">
        <x:v>EP</x:v>
      </x:c>
      <x:c r="J679" s="50" t="str">
        <x:v>B1</x:v>
      </x:c>
      <x:c r="K679" s="50" t="str">
        <x:v>EP 3613421 B1</x:v>
      </x:c>
      <x:c r="L679" s="50" t="str">
        <x:v>VECTURA INC</x:v>
      </x:c>
      <x:c r="M679" s="50" t="str">
        <x:v>VECTURA INC. (2023-03-08);;ASPEYA US INC. (2025-06-11)</x:v>
      </x:c>
      <x:c r="N679" s="50" t="str">
        <x:v>ACETYLSALICYLIC ACID FOR REDUCING THE RISK OF A THROMBOEMBOLIC EVENT</x:v>
      </x:c>
      <x:c r="O679" s="108" t="n">
        <x:v>0</x:v>
      </x:c>
      <x:c r="P679" s="108" t="n">
        <x:v>34</x:v>
      </x:c>
      <x:c r="Q679" s="50" t="str">
        <x:v>A61K31/616;;A61K9/0075;;A61K31/192;;A61K31/196;;A61K31/60;;A61P9/10;;A61K31/616;;A61K9/0075</x:v>
      </x:c>
      <x:c r="R679" s="50" t="str">
        <x:v>A61K31/60;;A61K31/616;;A61P9/10</x:v>
      </x:c>
      <x:c r="S679" s="50" t="str">
        <x:v>ACTIVE</x:v>
      </x:c>
      <x:c r="T679" s="50" t="str">
        <x:v>https://lens.org/192-469-932-924-096</x:v>
      </x:c>
      <x:c r="U679" s="50" t="str">
        <x:v>120-987-867-658-737;;086-091-421-022-942;;169-225-375-086-346;;034-769-934-513-640;;041-613-856-532-338;;093-095-673-302-360;;156-086-991-123-543;;066-427-565-721-874;;161-398-177-928-500;;133-110-265-181-979;;070-233-713-025-862;;156-040-257-490-732;;024-982-041-945-382;;065-551-896-131-459;;003-163-425-254-774;;172-439-621-818-20X;;004-662-300-817-556;;152-857-818-118-668;;077-737-609-426-31X;;052-451-913-779-119;;063-934-278-421-032;;060-713-314-716-682;;038-467-651-211-601;;169-383-631-774-214;;017-004-685-920-286;;030-046-051-328-359;;023-955-064-409-099;;178-066-413-583-150;;118-958-935-300-119;;192-469-932-924-096;;111-301-463-017-217;;030-303-068-752-249;;039-891-877-240-324;;041-512-761-011-393</x:v>
      </x:c>
    </x:row>
    <x:row r="680">
      <x:c r="A680" s="50" t="str">
        <x:v>Vectura Group Ltd.csv</x:v>
      </x:c>
      <x:c r="B680" s="50" t="str">
        <x:v>Vectura Group Ltd</x:v>
      </x:c>
      <x:c r="C680" s="50" t="str">
        <x:v>Yes</x:v>
      </x:c>
      <x:c r="D680" s="50" t="str">
        <x:v>Applicant/owner alias matched</x:v>
      </x:c>
      <x:c r="E680" s="108" t="n">
        <x:v>23</x:v>
      </x:c>
      <x:c r="F680" s="50" t="str">
        <x:v>089-148-324-077-304</x:v>
      </x:c>
      <x:c r="G680" s="113" t="n">
        <x:v>41851</x:v>
      </x:c>
      <x:c r="H680" s="108" t="n">
        <x:v>2014</x:v>
      </x:c>
      <x:c r="I680" s="50" t="str">
        <x:v>EP</x:v>
      </x:c>
      <x:c r="J680" s="50" t="str">
        <x:v>B1</x:v>
      </x:c>
      <x:c r="K680" s="50" t="str">
        <x:v>EP 3179986 B1</x:v>
      </x:c>
      <x:c r="L680" s="50" t="str">
        <x:v>VECTURA INC</x:v>
      </x:c>
      <x:c r="M680" s="50" t="str">
        <x:v>OTITOPIC INC. (2023-01-25);;VECTURA INC. (2023-03-01);;ASPEYA US INC. (2025-06-04)</x:v>
      </x:c>
      <x:c r="N680" s="50" t="str">
        <x:v>DRY POWDER FORMULATIONS FOR INHALATION</x:v>
      </x:c>
      <x:c r="O680" s="108" t="n">
        <x:v>0</x:v>
      </x:c>
      <x:c r="P680" s="108" t="n">
        <x:v>22</x:v>
      </x:c>
      <x:c r="Q680" s="50" t="str">
        <x:v>A61K9/1617;;A61K9/0075;;A61P7/02;;A61P9/10;;A61P43/00;;A61K9/0075;;A61K9/1617;;A61K31/4365;;A61K31/616;;A61P7/02;;A61P9/10</x:v>
      </x:c>
      <x:c r="R680" s="50" t="str">
        <x:v>A61K31/616;;A61K9/16</x:v>
      </x:c>
      <x:c r="S680" s="50" t="str">
        <x:v>ACTIVE</x:v>
      </x:c>
      <x:c r="T680" s="50" t="str">
        <x:v>https://lens.org/089-148-324-077-304</x:v>
      </x:c>
      <x:c r="U680" s="50" t="str">
        <x:v>066-830-564-841-962;;011-979-118-232-032;;166-063-998-949-699;;121-038-152-680-115;;054-218-584-509-039;;089-148-324-077-304;;167-048-537-307-459;;046-985-068-027-532;;151-820-538-146-546;;026-187-820-482-241;;055-290-334-121-093;;044-283-794-254-191;;109-588-803-672-832;;174-482-945-705-54X;;065-017-237-339-707;;158-170-215-910-610;;174-656-566-152-751;;159-684-030-463-759;;069-656-267-204-658;;141-057-251-818-684;;018-622-937-812-594;;142-441-023-833-332</x:v>
      </x:c>
    </x:row>
    <x:row r="681">
      <x:c r="A681" s="50" t="str">
        <x:v>Vectura Group Ltd.csv</x:v>
      </x:c>
      <x:c r="B681" s="50" t="str">
        <x:v>Vectura Group Ltd</x:v>
      </x:c>
      <x:c r="C681" s="50" t="str">
        <x:v>Yes</x:v>
      </x:c>
      <x:c r="D681" s="50" t="str">
        <x:v>Applicant/owner alias matched</x:v>
      </x:c>
      <x:c r="E681" s="108" t="n">
        <x:v>24</x:v>
      </x:c>
      <x:c r="F681" s="50" t="str">
        <x:v>053-266-540-548-95X</x:v>
      </x:c>
      <x:c r="G681" s="113" t="n">
        <x:v>41969</x:v>
      </x:c>
      <x:c r="H681" s="108" t="n">
        <x:v>2014</x:v>
      </x:c>
      <x:c r="I681" s="50" t="str">
        <x:v>US</x:v>
      </x:c>
      <x:c r="J681" s="50" t="str">
        <x:v>B2</x:v>
      </x:c>
      <x:c r="K681" s="50" t="str">
        <x:v>US 11590297 B2</x:v>
      </x:c>
      <x:c r="L681" s="50" t="str">
        <x:v>VECTURA DELIVERY DEVICES LTD</x:v>
      </x:c>
      <x:c r="M681" s="50" t="str">
        <x:v>VECTURA DELIVERY DEVICES LIMITED (2017-05-16)</x:v>
      </x:c>
      <x:c r="N681" s="50" t="str">
        <x:v>Dry powder inhaler</x:v>
      </x:c>
      <x:c r="O681" s="108" t="n">
        <x:v>0</x:v>
      </x:c>
      <x:c r="P681" s="108" t="n">
        <x:v>31</x:v>
      </x:c>
      <x:c r="Q681" s="50" t="str">
        <x:v>A61M15/0031;;A61M15/0021;;A61M15/0026;;A61M15/0041;;A61M15/0086;;A61M2202/0007;;A61M2202/0064;;A61M2206/16;;A61M15/0031;;A61M15/0021;;A61M15/0026;;A61M15/0041;;A61M15/0086;;A61M2202/0007;;A61M2202/0064;;A61M2206/16;;A61M15/0031;;A61M15/00;;A61M15/0021;;A61M15/0026;;A61M15/0041;;A61M15/0086;;A61M2202/0007;;A61M2206/16;;A61M15/0031;;A61M13/00;;A61M15/0021;;A61M15/0026;;A61M15/0041;;A61M15/0086;;A61M2202/0064;;A61M2206/16;;A61M15/00;;A61M15/0045;;A61K9/0075;;A61M15/0021;;A61M15/0023;;A61M15/0025;;A61M15/0026;;A61M15/0031;;A61M15/0041;;A61M15/0086;;A61M2202/0007;;A61M2202/0064;;A61M2206/16</x:v>
      </x:c>
      <x:c r="R681" s="50" t="str">
        <x:v>A61M15/00;;A61K9/00</x:v>
      </x:c>
      <x:c r="S681" s="50" t="str">
        <x:v>ACTIVE</x:v>
      </x:c>
      <x:c r="T681" s="50" t="str">
        <x:v>https://lens.org/053-266-540-548-95X</x:v>
      </x:c>
      <x:c r="U681" s="50" t="str">
        <x:v>076-818-040-384-722;;178-966-009-571-91X;;006-073-213-809-192;;018-104-546-691-801;;048-100-005-384-964;;189-680-938-876-81X;;014-869-533-469-434;;031-443-836-615-37X;;101-907-672-291-566;;094-421-766-251-272;;082-764-709-781-532;;053-863-091-870-067;;163-650-006-589-57X;;141-035-751-579-571;;174-270-505-835-709;;069-375-420-837-574;;160-058-939-682-280;;199-045-966-441-960;;046-640-180-032-08X;;129-373-511-828-898;;053-266-540-548-95X;;102-367-308-368-098;;165-450-182-358-910;;140-636-464-616-891;;128-870-832-639-706;;144-646-725-323-216;;012-231-548-119-925;;088-876-359-322-401;;140-650-070-480-793;;122-752-383-874-835;;027-824-231-678-946</x:v>
      </x:c>
    </x:row>
    <x:row r="682">
      <x:c r="A682" s="50" t="str">
        <x:v>Vectura Group Ltd.csv</x:v>
      </x:c>
      <x:c r="B682" s="50" t="str">
        <x:v>Vectura Group Ltd</x:v>
      </x:c>
      <x:c r="C682" s="50" t="str">
        <x:v>Yes</x:v>
      </x:c>
      <x:c r="D682" s="50" t="str">
        <x:v>Applicant/owner alias matched</x:v>
      </x:c>
      <x:c r="E682" s="108" t="n">
        <x:v>25</x:v>
      </x:c>
      <x:c r="F682" s="50" t="str">
        <x:v>140-712-184-069-813</x:v>
      </x:c>
      <x:c r="G682" s="113" t="n">
        <x:v>42580</x:v>
      </x:c>
      <x:c r="H682" s="108" t="n">
        <x:v>2016</x:v>
      </x:c>
      <x:c r="I682" s="50" t="str">
        <x:v>US</x:v>
      </x:c>
      <x:c r="J682" s="50" t="str">
        <x:v>B2</x:v>
      </x:c>
      <x:c r="K682" s="50" t="str">
        <x:v>US 11583587 B2</x:v>
      </x:c>
      <x:c r="L682" s="50" t="str">
        <x:v>VECTURA LTD</x:v>
      </x:c>
      <x:c r="M682" s="50" t="str">
        <x:v>VECTURA LIMITED (2019-02-08)</x:v>
      </x:c>
      <x:c r="N682" s="50" t="str">
        <x:v>Polymer</x:v>
      </x:c>
      <x:c r="O682" s="108" t="n">
        <x:v>0</x:v>
      </x:c>
      <x:c r="P682" s="108" t="n">
        <x:v>6</x:v>
      </x:c>
      <x:c r="Q682" s="50" t="str">
        <x:v>C08G69/40;;A61K45/06;;B82Y5/00;;C08L2203/02;;A61K47/60;;A61K9/0075;;A61K39/395;;C08G69/42</x:v>
      </x:c>
      <x:c r="R682" s="50" t="str">
        <x:v>A61K47/60;;A61K9/00;;A61K39/395;;C08G69/42</x:v>
      </x:c>
      <x:c r="S682" s="50" t="str">
        <x:v>ACTIVE</x:v>
      </x:c>
      <x:c r="T682" s="50" t="str">
        <x:v>https://lens.org/140-712-184-069-813</x:v>
      </x:c>
      <x:c r="U682" s="50" t="str">
        <x:v>044-499-575-275-702;;045-804-964-825-485;;140-712-184-069-813;;172-225-285-234-729;;185-752-067-113-212;;168-994-624-486-907</x:v>
      </x:c>
    </x:row>
    <x:row r="683">
      <x:c r="A683" s="50" t="str">
        <x:v>Vectura Group Ltd.csv</x:v>
      </x:c>
      <x:c r="B683" s="50" t="str">
        <x:v>Vectura Group Ltd</x:v>
      </x:c>
      <x:c r="C683" s="50" t="str">
        <x:v>Yes</x:v>
      </x:c>
      <x:c r="D683" s="50" t="str">
        <x:v>Applicant/owner alias matched</x:v>
      </x:c>
      <x:c r="E683" s="108" t="n">
        <x:v>26</x:v>
      </x:c>
      <x:c r="F683" s="50" t="str">
        <x:v>062-768-764-440-872</x:v>
      </x:c>
      <x:c r="G683" s="113" t="n">
        <x:v>43787</x:v>
      </x:c>
      <x:c r="H683" s="108" t="n">
        <x:v>2019</x:v>
      </x:c>
      <x:c r="I683" s="50" t="str">
        <x:v>US</x:v>
      </x:c>
      <x:c r="J683" s="50" t="str">
        <x:v>A1</x:v>
      </x:c>
      <x:c r="K683" s="50" t="str">
        <x:v>US 2022/0395652 A1</x:v>
      </x:c>
      <x:c r="L683" s="50" t="str">
        <x:v>VECTURA DELIVERY DEVICES LTD</x:v>
      </x:c>
      <x:c r="M683" s="50" t="str">
        <x:v>VECTURA DELIVERY DEVICES LIMITED (2022-09-27)</x:v>
      </x:c>
      <x:c r="N683" s="50" t="str">
        <x:v>DRY POWDER INHALER WITH AN ADHERENCE/COMPLIANCE MONITOR</x:v>
      </x:c>
      <x:c r="O683" s="108" t="n">
        <x:v>0</x:v>
      </x:c>
      <x:c r="P683" s="108" t="n">
        <x:v>31</x:v>
      </x:c>
      <x:c r="Q683" s="50" t="str">
        <x:v>A61M11/003;;A61M15/0026;;A61M15/0035;;A61M15/008;;A61M2016/0027;;A61M2202/064;;A61M11/003;;A61M15/0026;;A61M15/0035;;A61M15/008;;A61M2016/0027;;A61M2202/064;;A61M11/003;;A61M15/0026;;A61M15/0035;;A61M15/008;;A61M2016/0027;;A61M2202/064;;A61M15/0025;;A61M15/0065;;A61M2205/3331;;A61M15/0051;;A61M11/003;;A61M15/0026;;A61M15/0035;;A61M15/0051;;A61M15/008;;A61M2202/064;;A61M2205/3331;;A61M15/0025;;A61M15/0035;;A61M15/0065;;A61M2202/064;;A61M2205/3331</x:v>
      </x:c>
      <x:c r="R683" s="50" t="str">
        <x:v>A61M15/00</x:v>
      </x:c>
      <x:c r="S683" s="50" t="str">
        <x:v>ACTIVE</x:v>
      </x:c>
      <x:c r="T683" s="50" t="str">
        <x:v>https://lens.org/062-768-764-440-872</x:v>
      </x:c>
      <x:c r="U683" s="50" t="str">
        <x:v>066-855-343-689-750;;000-780-398-168-153;;110-388-413-948-142;;050-055-146-508-213;;021-673-893-754-510;;034-935-303-612-90X;;049-350-642-139-222;;102-172-574-409-577;;148-992-446-617-243;;062-140-694-192-434;;109-338-028-981-084;;138-624-252-487-418;;054-728-526-679-750;;185-808-295-545-746;;144-845-313-297-236;;112-524-865-851-452;;154-902-334-705-658;;062-768-764-440-872;;106-502-534-624-648;;182-848-792-117-432;;056-889-017-422-21X;;093-259-001-843-867;;166-399-808-194-176;;170-683-134-518-287;;065-745-397-568-90X;;043-574-950-322-074;;119-028-575-384-069;;184-152-580-549-388;;000-922-806-559-753;;025-565-578-477-709;;034-360-782-719-266</x:v>
      </x:c>
    </x:row>
    <x:row r="684">
      <x:c r="A684" s="50" t="str">
        <x:v>Vectura Group Ltd.csv</x:v>
      </x:c>
      <x:c r="B684" s="50" t="str">
        <x:v>Vectura Group Ltd</x:v>
      </x:c>
      <x:c r="C684" s="50" t="str">
        <x:v>Yes</x:v>
      </x:c>
      <x:c r="D684" s="50" t="str">
        <x:v>Applicant/owner alias matched</x:v>
      </x:c>
      <x:c r="E684" s="108" t="n">
        <x:v>27</x:v>
      </x:c>
      <x:c r="F684" s="50" t="str">
        <x:v>193-813-585-969-332</x:v>
      </x:c>
      <x:c r="G684" s="113" t="n">
        <x:v>43787</x:v>
      </x:c>
      <x:c r="H684" s="108" t="n">
        <x:v>2019</x:v>
      </x:c>
      <x:c r="I684" s="50" t="str">
        <x:v>US</x:v>
      </x:c>
      <x:c r="J684" s="50" t="str">
        <x:v>S</x:v>
      </x:c>
      <x:c r="K684" s="50" t="str">
        <x:v>US D0960350 S</x:v>
      </x:c>
      <x:c r="L684" s="50" t="str">
        <x:v>VECTURA DELIVERY DEVICES LTD</x:v>
      </x:c>
      <x:c r="M684" s="50" t="str">
        <x:v>VECTURA DELIVERY DEVICES LIMITED (2020-06-15)</x:v>
      </x:c>
      <x:c r="N684" s="50" t="str">
        <x:v>Combined inhaler and monitor</x:v>
      </x:c>
      <x:c r="O684" s="108" t="n">
        <x:v>5</x:v>
      </x:c>
      <x:c r="P684" s="108" t="n">
        <x:v>9</x:v>
      </x:c>
      <x:c r="Q684" s="50" t="str"/>
      <x:c r="R684" s="50" t="str"/>
      <x:c r="S684" s="50" t="str">
        <x:v>ACTIVE</x:v>
      </x:c>
      <x:c r="T684" s="50" t="str">
        <x:v>https://lens.org/193-813-585-969-332</x:v>
      </x:c>
      <x:c r="U684" s="50" t="str">
        <x:v>082-831-779-355-544;;173-254-132-355-254;;193-813-585-969-332;;157-181-916-501-454;;009-793-123-935-384;;090-837-955-102-157;;122-917-051-317-509;;055-124-340-773-123;;102-127-086-198-085</x:v>
      </x:c>
    </x:row>
    <x:row r="685">
      <x:c r="A685" s="50" t="str">
        <x:v>Vectura Group Ltd.csv</x:v>
      </x:c>
      <x:c r="B685" s="50" t="str">
        <x:v>Vectura Group Ltd</x:v>
      </x:c>
      <x:c r="C685" s="50" t="str">
        <x:v>Yes</x:v>
      </x:c>
      <x:c r="D685" s="50" t="str">
        <x:v>Applicant/owner alias matched</x:v>
      </x:c>
      <x:c r="E685" s="108" t="n">
        <x:v>28</x:v>
      </x:c>
      <x:c r="F685" s="50" t="str">
        <x:v>128-599-299-322-616</x:v>
      </x:c>
      <x:c r="G685" s="113" t="n">
        <x:v>42809</x:v>
      </x:c>
      <x:c r="H685" s="108" t="n">
        <x:v>2017</x:v>
      </x:c>
      <x:c r="I685" s="50" t="str">
        <x:v>US</x:v>
      </x:c>
      <x:c r="J685" s="50" t="str">
        <x:v>B2</x:v>
      </x:c>
      <x:c r="K685" s="50" t="str">
        <x:v>US 11219602 B2</x:v>
      </x:c>
      <x:c r="L685" s="50" t="str">
        <x:v>VECTURA LTD</x:v>
      </x:c>
      <x:c r="M685" s="50" t="str">
        <x:v>VECTURA LIMITED (2019-09-13)</x:v>
      </x:c>
      <x:c r="N685" s="50" t="str">
        <x:v>Method for making a micronized dry powder formulation of glycopyrrolate and magnesium stearate</x:v>
      </x:c>
      <x:c r="O685" s="108" t="n">
        <x:v>0</x:v>
      </x:c>
      <x:c r="P685" s="108" t="n">
        <x:v>6</x:v>
      </x:c>
      <x:c r="Q685" s="50" t="str">
        <x:v>A61K9/145;;A61K9/0075;;A61K31/40;;A61K9/145;;A61K9/0075;;A61K31/40;;A61K31/4704;;A61K31/573</x:v>
      </x:c>
      <x:c r="R685" s="50" t="str">
        <x:v>C07D207/12;;A61K9/00;;A61K9/14;;A61K31/40;;A61K31/4704;;A61K31/573</x:v>
      </x:c>
      <x:c r="S685" s="50" t="str">
        <x:v>ACTIVE</x:v>
      </x:c>
      <x:c r="T685" s="50" t="str">
        <x:v>https://lens.org/128-599-299-322-616</x:v>
      </x:c>
      <x:c r="U685" s="50" t="str">
        <x:v>036-854-647-568-744;;128-599-299-322-616;;179-192-622-423-376;;032-179-333-389-821;;047-020-234-528-865;;153-347-985-999-577</x:v>
      </x:c>
    </x:row>
    <x:row r="686">
      <x:c r="A686" s="50" t="str">
        <x:v>Vectura Group Ltd.csv</x:v>
      </x:c>
      <x:c r="B686" s="50" t="str">
        <x:v>Vectura Group Ltd</x:v>
      </x:c>
      <x:c r="C686" s="50" t="str">
        <x:v>Yes</x:v>
      </x:c>
      <x:c r="D686" s="50" t="str">
        <x:v>Applicant/owner alias matched</x:v>
      </x:c>
      <x:c r="E686" s="108" t="n">
        <x:v>29</x:v>
      </x:c>
      <x:c r="F686" s="50" t="str">
        <x:v>061-768-251-776-147</x:v>
      </x:c>
      <x:c r="G686" s="113" t="n">
        <x:v>42814</x:v>
      </x:c>
      <x:c r="H686" s="108" t="n">
        <x:v>2017</x:v>
      </x:c>
      <x:c r="I686" s="50" t="str">
        <x:v>US</x:v>
      </x:c>
      <x:c r="J686" s="50" t="str">
        <x:v>B2</x:v>
      </x:c>
      <x:c r="K686" s="50" t="str">
        <x:v>US 11097319 B2</x:v>
      </x:c>
      <x:c r="L686" s="50" t="str">
        <x:v>VECTURA DELIVERY DEVICES LTD</x:v>
      </x:c>
      <x:c r="M686" s="50" t="str">
        <x:v>VECTURA DELIVERY DEVICES LIMITED (2019-10-01)</x:v>
      </x:c>
      <x:c r="N686" s="50" t="str">
        <x:v>Method and container for cleaning the membrane of a nebulizer</x:v>
      </x:c>
      <x:c r="O686" s="108" t="n">
        <x:v>3</x:v>
      </x:c>
      <x:c r="P686" s="108" t="n">
        <x:v>19</x:v>
      </x:c>
      <x:c r="Q686" s="50" t="str">
        <x:v>A61M15/0051;;A61M15/001;;A61M15/0021;;A61M15/0085;;A61M2209/10;;A61M15/0051;;A61M11/003;;A61M11/005;;A61M15/001;;A61M15/0021;;A61M15/0085;;A61M2205/123;;A61M2209/10;;A61M11/04;;A61M15/001;;A61M15/0051;;A61M15/0081;;B08B3/08;;B08B3/08;;A61M11/04;;A61M2205/0211;;A61M2205/0294;;A61M2209/06;;A61M2209/10</x:v>
      </x:c>
      <x:c r="R686" s="50" t="str">
        <x:v>B08B3/08;;A61M11/04</x:v>
      </x:c>
      <x:c r="S686" s="50" t="str">
        <x:v>ACTIVE</x:v>
      </x:c>
      <x:c r="T686" s="50" t="str">
        <x:v>https://lens.org/061-768-251-776-147</x:v>
      </x:c>
      <x:c r="U686" s="50" t="str">
        <x:v>008-834-554-740-337;;066-661-272-329-153;;131-638-292-425-636;;165-096-604-115-646;;168-994-942-291-750;;039-791-717-040-763;;109-845-995-062-055;;111-143-740-225-508;;183-205-791-490-494;;120-833-848-823-993;;116-183-567-406-302;;084-904-127-704-478;;057-707-076-882-052;;014-751-239-557-130;;058-374-773-855-440;;073-419-206-985-943;;061-768-251-776-147;;134-225-332-907-669;;126-447-053-454-584</x:v>
      </x:c>
    </x:row>
    <x:row r="687">
      <x:c r="A687" s="50" t="str">
        <x:v>Vectura Group Ltd.csv</x:v>
      </x:c>
      <x:c r="B687" s="50" t="str">
        <x:v>Vectura Group Ltd</x:v>
      </x:c>
      <x:c r="C687" s="50" t="str">
        <x:v>Yes</x:v>
      </x:c>
      <x:c r="D687" s="50" t="str">
        <x:v>Applicant/owner alias matched</x:v>
      </x:c>
      <x:c r="E687" s="108" t="n">
        <x:v>30</x:v>
      </x:c>
      <x:c r="F687" s="50" t="str">
        <x:v>110-680-239-009-235</x:v>
      </x:c>
      <x:c r="G687" s="113" t="n">
        <x:v>42515</x:v>
      </x:c>
      <x:c r="H687" s="108" t="n">
        <x:v>2016</x:v>
      </x:c>
      <x:c r="I687" s="50" t="str">
        <x:v>US</x:v>
      </x:c>
      <x:c r="J687" s="50" t="str">
        <x:v>B2</x:v>
      </x:c>
      <x:c r="K687" s="50" t="str">
        <x:v>US 11020547 B2</x:v>
      </x:c>
      <x:c r="L687" s="50" t="str">
        <x:v>VECTURA DELIVERY DEVICES LTD</x:v>
      </x:c>
      <x:c r="M687" s="50" t="str">
        <x:v>VECTURA DELIVERY DEVICES LIMITED (2018-12-06)</x:v>
      </x:c>
      <x:c r="N687" s="50" t="str">
        <x:v>Dry powder inhaler with blister bursting device</x:v>
      </x:c>
      <x:c r="O687" s="108" t="n">
        <x:v>0</x:v>
      </x:c>
      <x:c r="P687" s="108" t="n">
        <x:v>22</x:v>
      </x:c>
      <x:c r="Q687" s="50" t="str">
        <x:v>A61M11/00;;A61M15/0031;;A61M15/0041;;A61M15/0051;;A61M11/00;;A61M15/0031;;A61M15/0041;;A61M15/0051;;A61M15/0031;;A61M15/0021;;A61M15/0051;;A61M15/0056;;A61M2202/064</x:v>
      </x:c>
      <x:c r="R687" s="50" t="str">
        <x:v>A61M15/00</x:v>
      </x:c>
      <x:c r="S687" s="50" t="str">
        <x:v>ACTIVE</x:v>
      </x:c>
      <x:c r="T687" s="50" t="str">
        <x:v>https://lens.org/110-680-239-009-235</x:v>
      </x:c>
      <x:c r="U687" s="50" t="str">
        <x:v>071-026-582-267-363;;110-680-239-009-235;;104-320-844-060-809;;170-289-543-579-720;;028-544-274-146-675;;138-662-666-672-987;;097-054-620-401-802;;056-124-913-423-38X;;068-849-196-264-884;;034-059-458-478-656;;083-715-645-654-467;;082-498-384-495-503;;123-228-286-697-019;;153-237-847-747-753;;159-065-656-989-047;;000-418-352-953-648;;030-443-350-743-877;;153-001-374-527-927;;000-925-442-775-300;;040-850-747-518-679;;081-373-174-259-54X;;070-611-226-651-44X</x:v>
      </x:c>
    </x:row>
    <x:row r="688">
      <x:c r="A688" s="50" t="str">
        <x:v>Vectura Group Ltd.csv</x:v>
      </x:c>
      <x:c r="B688" s="50" t="str">
        <x:v>Vectura Group Ltd</x:v>
      </x:c>
      <x:c r="C688" s="50" t="str">
        <x:v>Yes</x:v>
      </x:c>
      <x:c r="D688" s="50" t="str">
        <x:v>Applicant/owner alias matched</x:v>
      </x:c>
      <x:c r="E688" s="108" t="n">
        <x:v>31</x:v>
      </x:c>
      <x:c r="F688" s="50" t="str">
        <x:v>059-346-608-413-428</x:v>
      </x:c>
      <x:c r="G688" s="113" t="n">
        <x:v>41502</x:v>
      </x:c>
      <x:c r="H688" s="108" t="n">
        <x:v>2013</x:v>
      </x:c>
      <x:c r="I688" s="50" t="str">
        <x:v>US</x:v>
      </x:c>
      <x:c r="J688" s="50" t="str">
        <x:v>B2</x:v>
      </x:c>
      <x:c r="K688" s="50" t="str">
        <x:v>US 10682477 B2</x:v>
      </x:c>
      <x:c r="L688" s="50" t="str">
        <x:v>VECTURA GMBH</x:v>
      </x:c>
      <x:c r="M688" s="50" t="str">
        <x:v>VECTURA GMBH (2016-02-03)</x:v>
      </x:c>
      <x:c r="N688" s="50" t="str">
        <x:v>Dosing system for an inhalation device</x:v>
      </x:c>
      <x:c r="O688" s="108" t="n">
        <x:v>0</x:v>
      </x:c>
      <x:c r="P688" s="108" t="n">
        <x:v>24</x:v>
      </x:c>
      <x:c r="Q688" s="50" t="str">
        <x:v>A61M15/0065;;A61M11/00;;A61M11/005;;A61M11/06;;A61M15/0066;;A61M15/0085;;A61M15/02;;A61M2205/3386;;A61M2205/584;;A61M15/00;;A61M15/0065;;A61M11/00;;A61M11/005;;A61M11/06;;A61M15/0066;;A61M15/0085;;A61M15/02;;A61M39/24;;A61M2039/2426;;A61M2039/248;;A61M2205/3386;;A61M2205/584</x:v>
      </x:c>
      <x:c r="R688" s="50" t="str">
        <x:v>A61M15/00;;A61M11/00;;A61M11/06;;A61M39/24</x:v>
      </x:c>
      <x:c r="S688" s="50" t="str">
        <x:v>ACTIVE</x:v>
      </x:c>
      <x:c r="T688" s="50" t="str">
        <x:v>https://lens.org/059-346-608-413-428</x:v>
      </x:c>
      <x:c r="U688" s="50" t="str">
        <x:v>175-005-643-084-578;;193-196-333-420-879;;157-684-779-007-736;;056-661-569-796-526;;167-080-375-140-843;;090-719-704-284-008;;009-404-627-087-268;;085-020-224-054-094;;172-850-357-916-037;;019-924-447-261-806;;010-471-603-282-427;;009-698-013-988-64X;;126-978-404-838-655;;066-975-732-231-993;;134-117-625-190-587;;168-471-726-944-89X;;109-978-046-556-378;;003-317-736-986-701;;059-346-608-413-428;;056-433-302-102-906;;048-869-189-151-059;;162-497-316-659-647;;117-034-835-473-841;;051-526-993-706-661</x:v>
      </x:c>
    </x:row>
    <x:row r="689">
      <x:c r="A689" s="50" t="str">
        <x:v>Vectura Group Ltd.csv</x:v>
      </x:c>
      <x:c r="B689" s="50" t="str">
        <x:v>Vectura Group Ltd</x:v>
      </x:c>
      <x:c r="C689" s="50" t="str">
        <x:v>Yes</x:v>
      </x:c>
      <x:c r="D689" s="50" t="str">
        <x:v>Applicant/owner alias matched</x:v>
      </x:c>
      <x:c r="E689" s="108" t="n">
        <x:v>32</x:v>
      </x:c>
      <x:c r="F689" s="50" t="str">
        <x:v>151-432-462-390-969</x:v>
      </x:c>
      <x:c r="G689" s="113" t="n">
        <x:v>43000</x:v>
      </x:c>
      <x:c r="H689" s="108" t="n">
        <x:v>2017</x:v>
      </x:c>
      <x:c r="I689" s="50" t="str">
        <x:v>AU</x:v>
      </x:c>
      <x:c r="J689" s="50" t="str">
        <x:v>A1</x:v>
      </x:c>
      <x:c r="K689" s="50" t="str">
        <x:v>AU 2017/432640 A1</x:v>
      </x:c>
      <x:c r="L689" s="50" t="str">
        <x:v>VECTURA INC</x:v>
      </x:c>
      <x:c r="M689" s="50" t="str">
        <x:v>VECTURA INC. (2023-01-12);;ASPEYA US INC. (2025-05-15)</x:v>
      </x:c>
      <x:c r="N689" s="50" t="str">
        <x:v>Dry powder compositions with magnesium stearate</x:v>
      </x:c>
      <x:c r="O689" s="108" t="n">
        <x:v>0</x:v>
      </x:c>
      <x:c r="P689" s="108" t="n">
        <x:v>25</x:v>
      </x:c>
      <x:c r="Q689" s="50" t="str">
        <x:v>A61K9/145;;A61K9/0075;;A61K9/008;;A61K31/4365;;A61K31/616;;A61M11/003;;A61M15/0021;;A61M15/0023;;A61M15/003;;A61M15/0035;;A61M15/0041;;A61M2202/064;;A61M2205/582;;A61M2206/16;;A61P7/02;;A61K9/0075;;A61K9/008;;A61K9/145;;A61K31/4365;;A61K31/616;;A61M11/003;;A61M15/0021;;A61M15/0023;;A61M15/003;;A61M15/0035;;A61M15/0041;;A61M15/0086;;A61M16/14;;A61M2202/064;;A61M2205/582;;A61M2206/16;;A61P9/10;;A61K9/145;;A61K9/0075;;A61K9/008;;A61K31/4365;;A61K31/616;;A61M11/003;;A61M15/0021;;A61M15/0023;;A61M15/003;;A61M15/0035;;A61M15/0041;;A61M15/0086;;A61M16/14;;A61M2202/064;;A61M2205/582;;A61M2206/16</x:v>
      </x:c>
      <x:c r="R689" s="50" t="str">
        <x:v>A61K9/16;;A61K31/616</x:v>
      </x:c>
      <x:c r="S689" s="50" t="str">
        <x:v>ACTIVE</x:v>
      </x:c>
      <x:c r="T689" s="50" t="str">
        <x:v>https://lens.org/151-432-462-390-969</x:v>
      </x:c>
      <x:c r="U689" s="50" t="str">
        <x:v>075-870-963-690-076;;110-701-135-304-192;;108-652-965-297-93X;;168-925-549-353-493;;051-103-285-482-009;;014-576-760-741-38X;;176-603-974-085-344;;139-533-999-740-998;;043-531-964-553-500;;062-093-275-342-750;;011-116-826-893-671;;191-167-239-944-427;;180-178-477-660-723;;151-432-462-390-969;;196-449-463-853-762;;005-593-509-446-40X;;174-011-646-613-986;;131-068-355-348-606;;122-278-845-748-45X;;005-076-556-965-952;;106-241-942-386-869;;189-197-037-603-179;;191-032-820-640-074;;008-002-773-869-817;;128-180-206-661-422</x:v>
      </x:c>
    </x:row>
    <x:row r="690">
      <x:c r="A690" s="50" t="str">
        <x:v>Vectura Group Ltd.csv</x:v>
      </x:c>
      <x:c r="B690" s="50" t="str">
        <x:v>Vectura Group Ltd</x:v>
      </x:c>
      <x:c r="C690" s="50" t="str">
        <x:v>Yes</x:v>
      </x:c>
      <x:c r="D690" s="50" t="str">
        <x:v>Applicant/owner alias matched</x:v>
      </x:c>
      <x:c r="E690" s="108" t="n">
        <x:v>33</x:v>
      </x:c>
      <x:c r="F690" s="50" t="str">
        <x:v>174-439-668-876-047</x:v>
      </x:c>
      <x:c r="G690" s="113" t="n">
        <x:v>41922</x:v>
      </x:c>
      <x:c r="H690" s="108" t="n">
        <x:v>2014</x:v>
      </x:c>
      <x:c r="I690" s="50" t="str">
        <x:v>US</x:v>
      </x:c>
      <x:c r="J690" s="50" t="str">
        <x:v>B2</x:v>
      </x:c>
      <x:c r="K690" s="50" t="str">
        <x:v>US 10561805 B2</x:v>
      </x:c>
      <x:c r="L690" s="50" t="str">
        <x:v>ABLYNX NV;;VECTURA GMBH</x:v>
      </x:c>
      <x:c r="M690" s="50" t="str">
        <x:v>ABLYNX N.V (2017-08-29);;VECTURA GMBH (2017-07-21)</x:v>
      </x:c>
      <x:c r="N690" s="50" t="str">
        <x:v>Methods of treating RSV infections</x:v>
      </x:c>
      <x:c r="O690" s="108" t="n">
        <x:v>0</x:v>
      </x:c>
      <x:c r="P690" s="108" t="n">
        <x:v>13</x:v>
      </x:c>
      <x:c r="Q690" s="50" t="str">
        <x:v>A61M11/005;;A61K9/0078;;A61K39/395;;A61K47/10;;A61K47/26;;A61M11/042;;A61M15/00;;A61M15/002;;A61M15/0021;;A61M15/0085;;A61M15/009;;A61M15/0091;;A61M15/025;;A61M15/06;;A61M16/0003;;A61M16/204;;A61M16/205;;A61M16/208;;A61M2206/10;;A61M15/002;;A61K9/0078;;A61K39/395;;A61K47/10;;A61K47/26;;A61M11/005;;A61M11/042;;A61M15/00;;A61M15/0021;;A61M15/0085;;A61M15/009;;A61M15/0091;;A61M15/025;;A61M15/06;;A61M16/0003;;A61M16/204;;A61M16/205;;A61M16/208;;A61M2206/10;;A61P11/00;;A61P31/14;;A61P43/00;;C07K16/11;;C07K2317/569;;A61M15/002;;A61K9/0078;;A61K39/395;;A61K47/10;;A61K47/26;;A61M11/003;;A61M11/006;;A61M15/0013;;A61M15/0021;;A61M15/009;;A61M15/0091;;A61M11/005;;A61M15/002;;A61M15/002;;A61K9/0078;;A61K39/395;;A61K39/42;;A61K45/06;;A61K47/10;;A61K47/26;;A61K2039/505;;A61K2039/54;;A61K2039/545;;A61M11/005;;A61M11/042;;A61M15/00;;A61M15/0021;;A61M15/0085;;A61M15/009;;A61M15/0091;;A61M15/025;;A61M15/06;;A61M16/0003;;A61M16/204;;A61M16/205;;A61M16/208;;A61M2202/0208;;A61M2202/025;;A61M2202/0266;;A61M2206/10;;A61M2206/11;;A61M2240/00;;C07K16/11;;C07K2317/56;;C07K2317/565;;C07K2317/567;;C07K2317/569;;C07K2317/76;;C07K2317/92</x:v>
      </x:c>
      <x:c r="R690" s="50" t="str">
        <x:v>A61K39/42;;A61K9/00;;A61K39/00;;A61K45/06;;A61M15/00;;A61M15/02;;C07K16/10</x:v>
      </x:c>
      <x:c r="S690" s="50" t="str">
        <x:v>INACTIVE</x:v>
      </x:c>
      <x:c r="T690" s="50" t="str">
        <x:v>https://lens.org/174-439-668-876-047</x:v>
      </x:c>
      <x:c r="U690" s="50" t="str">
        <x:v>083-318-038-621-269;;085-947-675-388-732;;148-504-639-547-151;;020-556-440-589-349;;157-937-069-304-480;;089-209-466-767-518;;034-762-378-894-89X;;104-959-902-536-586;;170-990-180-414-438;;024-654-502-865-447;;174-439-668-876-047;;122-757-257-716-003;;188-863-409-311-755</x:v>
      </x:c>
    </x:row>
    <x:row r="691">
      <x:c r="A691" s="50" t="str">
        <x:v>Vectura Group Ltd.csv</x:v>
      </x:c>
      <x:c r="B691" s="50" t="str">
        <x:v>Vectura Group Ltd</x:v>
      </x:c>
      <x:c r="C691" s="50" t="str">
        <x:v>Yes</x:v>
      </x:c>
      <x:c r="D691" s="50" t="str">
        <x:v>Applicant/owner alias matched</x:v>
      </x:c>
      <x:c r="E691" s="108" t="n">
        <x:v>34</x:v>
      </x:c>
      <x:c r="F691" s="50" t="str">
        <x:v>170-087-923-597-669</x:v>
      </x:c>
      <x:c r="G691" s="113" t="n">
        <x:v>41891</x:v>
      </x:c>
      <x:c r="H691" s="108" t="n">
        <x:v>2014</x:v>
      </x:c>
      <x:c r="I691" s="50" t="str">
        <x:v>US</x:v>
      </x:c>
      <x:c r="J691" s="50" t="str">
        <x:v>B2</x:v>
      </x:c>
      <x:c r="K691" s="50" t="str">
        <x:v>US 10532041 B2</x:v>
      </x:c>
      <x:c r="L691" s="50" t="str">
        <x:v>VECTURA LTD</x:v>
      </x:c>
      <x:c r="M691" s="50" t="str">
        <x:v>VECTURA LIMITED (2017-03-14)</x:v>
      </x:c>
      <x:c r="N691" s="50" t="str">
        <x:v>Formulation comprising glycopyrrolate, method and apparatus</x:v>
      </x:c>
      <x:c r="O691" s="108" t="n">
        <x:v>0</x:v>
      </x:c>
      <x:c r="P691" s="108" t="n">
        <x:v>65</x:v>
      </x:c>
      <x:c r="Q691" s="50" t="str">
        <x:v>A61K9/0075;;A61K9/145;;A61K9/1688;;A61K31/40;;A61K9/0075;;A61K9/145;;A61K9/1688;;A61K45/06;;A61K31/137;;A61K31/167;;A61K31/4704;;A61K31/573;;A61K31/40;;A61P11/00;;A61P11/04;;A61P11/06;;A61P43/00;;A61P9/00;;A61K9/145;;A61K9/1688;;A61K9/0075;;A61K31/137;;A61K31/167;;A61K31/40;;A61K31/4704;;A61K31/573;;A61K45/06;;A61K2300/00;;A61K31/137;;A61K31/4704;;A61K31/573;;A61K9/0075;;A61K9/145;;A61K9/1688;;A61K45/06;;A61K31/167;;A61K31/40;;A61K9/5015;;A61K9/5192;;A61K31/138</x:v>
      </x:c>
      <x:c r="R691" s="50" t="str">
        <x:v>A61K31/40;;A61K9/00;;A61K9/50;;A61K9/51;;A61K31/137;;A61K31/138;;A61K31/4704;;A61K31/573</x:v>
      </x:c>
      <x:c r="S691" s="50" t="str">
        <x:v>ACTIVE</x:v>
      </x:c>
      <x:c r="T691" s="50" t="str">
        <x:v>https://lens.org/170-087-923-597-669</x:v>
      </x:c>
      <x:c r="U691" s="50" t="str">
        <x:v>106-219-444-362-230;;062-806-572-135-94X;;141-499-414-118-198;;068-332-234-007-490;;080-858-063-753-624;;120-648-733-098-969;;196-979-605-058-579;;193-727-423-262-659;;199-100-504-659-139;;007-723-625-498-755;;010-324-803-629-288;;111-403-291-727-067;;040-820-527-050-210;;121-979-345-523-655;;037-462-776-377-446;;011-114-512-157-285;;191-553-444-809-537;;008-665-290-758-984;;124-986-183-252-913;;188-562-230-016-108;;168-530-893-871-55X;;125-773-496-023-764;;182-475-559-508-26X;;113-147-236-708-552;;070-363-568-909-420;;150-122-518-217-664;;142-378-493-549-943;;145-112-823-909-202;;112-317-435-294-922;;108-300-558-275-638;;130-492-204-899-546;;059-046-381-150-242;;141-696-260-137-507;;002-755-210-536-97X;;116-139-944-266-192;;035-804-712-963-010;;183-467-966-918-166;;085-145-881-875-940;;165-138-795-340-338;;196-382-174-520-052;;099-159-400-523-377;;033-869-659-819-267;;089-336-180-524-790;;130-439-615-295-816;;045-152-440-371-880;;191-622-421-890-455;;091-888-479-195-036;;197-652-803-725-557;;136-541-242-781-123;;019-085-736-582-484;;035-647-441-119-136;;131-722-324-652-211;;076-302-836-882-80X;;024-768-737-356-888;;057-873-190-779-247;;163-483-165-984-854;;030-211-774-809-873;;122-301-516-980-875;;018-512-983-470-436;;170-087-923-597-669;;129-078-338-051-525;;192-736-991-065-66X;;097-558-151-715-452;;150-627-937-612-347;;141-819-943-655-589</x:v>
      </x:c>
    </x:row>
    <x:row r="692">
      <x:c r="A692" s="50" t="str">
        <x:v>Vectura Group Ltd.csv</x:v>
      </x:c>
      <x:c r="B692" s="50" t="str">
        <x:v>Vectura Group Ltd</x:v>
      </x:c>
      <x:c r="C692" s="50" t="str">
        <x:v>Yes</x:v>
      </x:c>
      <x:c r="D692" s="50" t="str">
        <x:v>Applicant/owner alias matched</x:v>
      </x:c>
      <x:c r="E692" s="108" t="n">
        <x:v>35</x:v>
      </x:c>
      <x:c r="F692" s="50" t="str">
        <x:v>182-944-220-364-219</x:v>
      </x:c>
      <x:c r="G692" s="113" t="n">
        <x:v>41922</x:v>
      </x:c>
      <x:c r="H692" s="108" t="n">
        <x:v>2014</x:v>
      </x:c>
      <x:c r="I692" s="50" t="str">
        <x:v>US</x:v>
      </x:c>
      <x:c r="J692" s="50" t="str">
        <x:v>B2</x:v>
      </x:c>
      <x:c r="K692" s="50" t="str">
        <x:v>US 10512739 B2</x:v>
      </x:c>
      <x:c r="L692" s="50" t="str">
        <x:v>ABLYNX NV;;VECTURA GMBH</x:v>
      </x:c>
      <x:c r="M692" s="50" t="str">
        <x:v>ABLYNX N.V (2017-08-30);;VECTURA GMBH (2017-07-17)</x:v>
      </x:c>
      <x:c r="N692" s="50" t="str">
        <x:v>Inhalation device for use in aerosol therapy of respiratory diseases</x:v>
      </x:c>
      <x:c r="O692" s="108" t="n">
        <x:v>0</x:v>
      </x:c>
      <x:c r="P692" s="108" t="n">
        <x:v>28</x:v>
      </x:c>
      <x:c r="Q692" s="50" t="str">
        <x:v>A61M11/005;;A61K9/0078;;A61K39/395;;A61K47/10;;A61K47/26;;A61M11/042;;A61M15/00;;A61M15/002;;A61M15/0021;;A61M15/0085;;A61M15/009;;A61M15/0091;;A61M15/025;;A61M15/06;;A61M16/0003;;A61M16/204;;A61M16/205;;A61M16/208;;A61M2206/10;;A61M15/002;;A61K9/0078;;A61K39/395;;A61K47/10;;A61K47/26;;A61M11/005;;A61M11/042;;A61M15/00;;A61M15/0021;;A61M15/0085;;A61M15/009;;A61M15/0091;;A61M15/025;;A61M15/06;;A61M16/0003;;A61M16/204;;A61M16/205;;A61M16/208;;A61M2206/10;;A61P11/00;;A61P31/14;;A61P43/00;;C07K16/11;;C07K2317/569;;A61M15/002;;A61K9/0078;;A61K39/395;;A61K47/10;;A61K47/26;;A61M11/003;;A61M11/006;;A61M15/0013;;A61M15/0021;;A61M15/009;;A61M15/0091;;A61M11/005;;A61M15/002;;A61M15/002;;A61K9/0078;;A61K39/395;;A61K39/42;;A61K45/06;;A61K47/10;;A61K47/26;;A61K2039/505;;A61K2039/54;;A61K2039/545;;A61M11/005;;A61M11/042;;A61M15/00;;A61M15/0021;;A61M15/0085;;A61M15/009;;A61M15/0091;;A61M15/025;;A61M15/06;;A61M16/0003;;A61M16/204;;A61M16/205;;A61M16/208;;A61M2202/0208;;A61M2202/025;;A61M2202/0266;;A61M2206/10;;A61M2206/11;;A61M2240/00;;C07K16/11;;C07K2317/56;;C07K2317/565;;C07K2317/567;;C07K2317/569;;C07K2317/76;;C07K2317/92</x:v>
      </x:c>
      <x:c r="R692" s="50" t="str">
        <x:v>A61M15/00;;A61K9/00;;A61K39/00;;A61K39/395;;A61K39/42;;A61K45/06;;A61K47/10;;A61K47/26;;A61M11/00;;A61M11/04;;A61M15/02;;A61M15/06;;A61M16/00;;A61M16/20;;C07K16/10</x:v>
      </x:c>
      <x:c r="S692" s="50" t="str">
        <x:v>ACTIVE</x:v>
      </x:c>
      <x:c r="T692" s="50" t="str">
        <x:v>https://lens.org/182-944-220-364-219</x:v>
      </x:c>
      <x:c r="U692" s="50" t="str">
        <x:v>011-949-236-902-36X;;123-251-094-625-729;;189-177-069-761-640;;144-414-907-725-133;;040-672-609-726-390;;113-212-781-904-215;;180-989-288-661-494;;182-944-220-364-219;;126-388-062-849-409;;156-063-552-570-825;;034-509-706-569-924;;003-987-938-813-131;;168-779-061-686-822;;097-722-515-163-348;;035-080-555-474-203;;112-682-602-605-093;;098-951-346-862-61X;;150-388-008-006-531;;006-617-193-838-190;;049-384-489-934-531;;164-521-482-419-227;;074-409-909-119-598;;133-111-330-657-545;;174-292-608-532-732;;179-804-047-645-478;;165-130-420-267-756;;174-225-175-626-097;;128-806-969-578-872</x:v>
      </x:c>
    </x:row>
    <x:row r="693">
      <x:c r="A693" s="50" t="str">
        <x:v>Vectura Group Ltd.csv</x:v>
      </x:c>
      <x:c r="B693" s="50" t="str">
        <x:v>Vectura Group Ltd</x:v>
      </x:c>
      <x:c r="C693" s="50" t="str">
        <x:v>Yes</x:v>
      </x:c>
      <x:c r="D693" s="50" t="str">
        <x:v>Applicant/owner alias matched</x:v>
      </x:c>
      <x:c r="E693" s="108" t="n">
        <x:v>36</x:v>
      </x:c>
      <x:c r="F693" s="50" t="str">
        <x:v>136-791-502-272-125</x:v>
      </x:c>
      <x:c r="G693" s="113" t="n">
        <x:v>43091</x:v>
      </x:c>
      <x:c r="H693" s="108" t="n">
        <x:v>2017</x:v>
      </x:c>
      <x:c r="I693" s="50" t="str">
        <x:v>US</x:v>
      </x:c>
      <x:c r="J693" s="50" t="str">
        <x:v>S</x:v>
      </x:c>
      <x:c r="K693" s="50" t="str">
        <x:v>US D0859638 S</x:v>
      </x:c>
      <x:c r="L693" s="50" t="str">
        <x:v>VECTURA DELIVERY DEVICES LTD</x:v>
      </x:c>
      <x:c r="M693" s="50" t="str">
        <x:v>VECTURA DELIVERY DEVICES LIMITED (2018-01-03)</x:v>
      </x:c>
      <x:c r="N693" s="50" t="str">
        <x:v>Nebulization device</x:v>
      </x:c>
      <x:c r="O693" s="108" t="n">
        <x:v>19</x:v>
      </x:c>
      <x:c r="P693" s="108" t="n">
        <x:v>1</x:v>
      </x:c>
      <x:c r="Q693" s="50" t="str"/>
      <x:c r="R693" s="50" t="str"/>
      <x:c r="S693" s="50" t="str">
        <x:v>ACTIVE</x:v>
      </x:c>
      <x:c r="T693" s="50" t="str">
        <x:v>https://lens.org/136-791-502-272-125</x:v>
      </x:c>
      <x:c r="U693" s="50" t="str">
        <x:v>136-791-502-272-125</x:v>
      </x:c>
    </x:row>
    <x:row r="694">
      <x:c r="A694" s="50" t="str">
        <x:v>Vectura Group Ltd.csv</x:v>
      </x:c>
      <x:c r="B694" s="50" t="str">
        <x:v>Vectura Group Ltd</x:v>
      </x:c>
      <x:c r="C694" s="50" t="str">
        <x:v>Yes</x:v>
      </x:c>
      <x:c r="D694" s="50" t="str">
        <x:v>Applicant/owner alias matched</x:v>
      </x:c>
      <x:c r="E694" s="108" t="n">
        <x:v>37</x:v>
      </x:c>
      <x:c r="F694" s="50" t="str">
        <x:v>085-214-804-265-555</x:v>
      </x:c>
      <x:c r="G694" s="113" t="n">
        <x:v>42674</x:v>
      </x:c>
      <x:c r="H694" s="108" t="n">
        <x:v>2016</x:v>
      </x:c>
      <x:c r="I694" s="50" t="str">
        <x:v>EP</x:v>
      </x:c>
      <x:c r="J694" s="50" t="str">
        <x:v>A1</x:v>
      </x:c>
      <x:c r="K694" s="50" t="str">
        <x:v>EP 3532500 A1</x:v>
      </x:c>
      <x:c r="L694" s="50" t="str">
        <x:v>VECTURA LTD;;UCB BIOPHARMA SPRL</x:v>
      </x:c>
      <x:c r="M694" s="50" t="str">
        <x:v>VECTURA LIMITED (2020-01-08);;UCB BIOPHARMA SRL (2020-01-08)</x:v>
      </x:c>
      <x:c r="N694" s="50" t="str">
        <x:v>INHALABLE POWDER COMPOSITION COMPRISING IL-13 ANTIBODY</x:v>
      </x:c>
      <x:c r="O694" s="108" t="n">
        <x:v>0</x:v>
      </x:c>
      <x:c r="P694" s="108" t="n">
        <x:v>8</x:v>
      </x:c>
      <x:c r="Q694" s="50" t="str">
        <x:v>A61K9/0075;;A61K9/1617;;A61K9/1623;;A61K2039/505;;A61K2039/544;;A61K2039/545;;A61P11/06;;C07K16/244;;C07K2317/24;;C07K2317/76;;C07K2317/90;;A61K9/0075;;A61K9/1617;;A61K9/1623;;A61K2039/505;;A61K2039/544;;A61K2039/545;;A61P11/06;;C07K16/244;;C07K2317/24;;C07K2317/76;;C07K2317/90</x:v>
      </x:c>
      <x:c r="R694" s="50" t="str">
        <x:v>C07K16/24;;A61K9/16;;A61K39/395</x:v>
      </x:c>
      <x:c r="S694" s="50" t="str">
        <x:v>DISCONTINUED</x:v>
      </x:c>
      <x:c r="T694" s="50" t="str">
        <x:v>https://lens.org/085-214-804-265-555</x:v>
      </x:c>
      <x:c r="U694" s="50" t="str">
        <x:v>073-302-449-552-422;;083-989-549-881-000;;095-742-744-008-590;;066-380-650-307-146;;085-214-804-265-555;;180-065-635-889-208;;152-652-476-074-036;;163-845-484-828-694</x:v>
      </x:c>
    </x:row>
    <x:row r="695">
      <x:c r="A695" s="50" t="str">
        <x:v>Vectura Group Ltd.csv</x:v>
      </x:c>
      <x:c r="B695" s="50" t="str">
        <x:v>Vectura Group Ltd</x:v>
      </x:c>
      <x:c r="C695" s="50" t="str">
        <x:v>Yes</x:v>
      </x:c>
      <x:c r="D695" s="50" t="str">
        <x:v>Applicant/owner alias matched</x:v>
      </x:c>
      <x:c r="E695" s="108" t="n">
        <x:v>38</x:v>
      </x:c>
      <x:c r="F695" s="50" t="str">
        <x:v>097-421-319-998-023</x:v>
      </x:c>
      <x:c r="G695" s="113" t="n">
        <x:v>41054</x:v>
      </x:c>
      <x:c r="H695" s="108" t="n">
        <x:v>2012</x:v>
      </x:c>
      <x:c r="I695" s="50" t="str">
        <x:v>US</x:v>
      </x:c>
      <x:c r="J695" s="50" t="str">
        <x:v>B2</x:v>
      </x:c>
      <x:c r="K695" s="50" t="str">
        <x:v>US 10183133 B2</x:v>
      </x:c>
      <x:c r="L695" s="50" t="str">
        <x:v>VECTURA DELIVERY DEVICES LTD</x:v>
      </x:c>
      <x:c r="M695" s="50" t="str">
        <x:v>VECTURA DELIVERY DEVICES LIMITED (2014-10-08)</x:v>
      </x:c>
      <x:c r="N695" s="50" t="str">
        <x:v>Inhaler</x:v>
      </x:c>
      <x:c r="O695" s="108" t="n">
        <x:v>1</x:v>
      </x:c>
      <x:c r="P695" s="108" t="n">
        <x:v>44</x:v>
      </x:c>
      <x:c r="Q695" s="50" t="str">
        <x:v>A61M15/0045;;A61M11/003;;A61M15/0021;;A61M15/0026;;A61M15/0036;;A61M15/0041;;A61M15/0051;;A61M15/0056;;A61M15/006;;A61M15/0081;;A61M2202/064;;A61M15/0045;;A61M15/0051;;A61M2202/064;;A61M15/0058;;A61M11/003;;A61M15/0021;;A61M15/0025;;A61M15/0026;;A61M15/0036;;A61M15/0041;;A61M15/0045;;A61M15/0051;;A61M15/0056;;A61M15/006;;A61M15/0081;;A61M15/08;;A61M2202/064;;A61M2205/19</x:v>
      </x:c>
      <x:c r="R695" s="50" t="str">
        <x:v>A61M15/00;;A61M11/00;;A61M15/08</x:v>
      </x:c>
      <x:c r="S695" s="50" t="str">
        <x:v>ACTIVE</x:v>
      </x:c>
      <x:c r="T695" s="50" t="str">
        <x:v>https://lens.org/097-421-319-998-023</x:v>
      </x:c>
      <x:c r="U695" s="50" t="str">
        <x:v>023-034-889-918-924;;027-394-338-161-499;;085-861-630-139-911;;043-476-095-696-18X;;192-085-438-428-609;;169-757-901-041-672;;142-058-043-745-733;;025-612-419-861-649;;117-076-491-389-026;;086-101-429-677-384;;016-584-670-435-357;;157-549-047-155-029;;007-043-517-523-053;;098-513-270-585-731;;107-165-817-536-738;;007-484-597-420-436;;153-653-437-285-448;;125-039-401-172-016;;192-140-643-663-295;;165-803-473-408-261;;172-778-520-681-87X;;028-663-621-897-142;;174-359-385-008-709;;097-421-319-998-023;;053-706-864-342-743;;179-194-990-695-059;;175-102-061-828-148;;046-002-236-865-421;;053-531-366-450-504;;025-559-136-650-278;;048-925-935-187-680;;176-423-364-334-608;;100-635-425-261-674;;172-815-145-173-311;;056-811-209-778-608;;195-871-700-345-874;;195-761-722-999-513;;023-227-445-398-113;;033-111-462-891-178;;118-956-886-076-026;;094-087-874-789-167;;199-512-821-996-72X;;048-583-605-182-898;;194-080-628-284-167</x:v>
      </x:c>
    </x:row>
    <x:row r="696">
      <x:c r="A696" s="50" t="str">
        <x:v>Vectura Group Ltd.csv</x:v>
      </x:c>
      <x:c r="B696" s="50" t="str">
        <x:v>Vectura Group Ltd</x:v>
      </x:c>
      <x:c r="C696" s="50" t="str">
        <x:v>Yes</x:v>
      </x:c>
      <x:c r="D696" s="50" t="str">
        <x:v>Applicant/owner alias matched</x:v>
      </x:c>
      <x:c r="E696" s="108" t="n">
        <x:v>39</x:v>
      </x:c>
      <x:c r="F696" s="50" t="str">
        <x:v>128-195-624-908-338</x:v>
      </x:c>
      <x:c r="G696" s="113" t="n">
        <x:v>42803</x:v>
      </x:c>
      <x:c r="H696" s="108" t="n">
        <x:v>2017</x:v>
      </x:c>
      <x:c r="I696" s="50" t="str">
        <x:v>US</x:v>
      </x:c>
      <x:c r="J696" s="50" t="str">
        <x:v>S</x:v>
      </x:c>
      <x:c r="K696" s="50" t="str">
        <x:v>US D0838837 S</x:v>
      </x:c>
      <x:c r="L696" s="50" t="str">
        <x:v>VECTURA GMBH</x:v>
      </x:c>
      <x:c r="M696" s="50" t="str">
        <x:v>VECTURA DELIVERY DEVICES LIMITED (2019-01-30);;VECTURA GMBH (2017-09-04)</x:v>
      </x:c>
      <x:c r="N696" s="50" t="str">
        <x:v>Facemask</x:v>
      </x:c>
      <x:c r="O696" s="108" t="n">
        <x:v>3</x:v>
      </x:c>
      <x:c r="P696" s="108" t="n">
        <x:v>3</x:v>
      </x:c>
      <x:c r="Q696" s="50" t="str"/>
      <x:c r="R696" s="50" t="str"/>
      <x:c r="S696" s="50" t="str">
        <x:v>ACTIVE</x:v>
      </x:c>
      <x:c r="T696" s="50" t="str">
        <x:v>https://lens.org/128-195-624-908-338</x:v>
      </x:c>
      <x:c r="U696" s="50" t="str">
        <x:v>128-195-624-908-338;;119-898-172-547-475;;112-474-154-120-052</x:v>
      </x:c>
    </x:row>
    <x:row r="697">
      <x:c r="A697" s="50" t="str">
        <x:v>Vectura Group Ltd.csv</x:v>
      </x:c>
      <x:c r="B697" s="50" t="str">
        <x:v>Vectura Group Ltd</x:v>
      </x:c>
      <x:c r="C697" s="50" t="str">
        <x:v>Yes</x:v>
      </x:c>
      <x:c r="D697" s="50" t="str">
        <x:v>Applicant/owner alias matched</x:v>
      </x:c>
      <x:c r="E697" s="108" t="n">
        <x:v>40</x:v>
      </x:c>
      <x:c r="F697" s="50" t="str">
        <x:v>099-549-251-620-248</x:v>
      </x:c>
      <x:c r="G697" s="113" t="n">
        <x:v>42073</x:v>
      </x:c>
      <x:c r="H697" s="108" t="n">
        <x:v>2015</x:v>
      </x:c>
      <x:c r="I697" s="50" t="str">
        <x:v>US</x:v>
      </x:c>
      <x:c r="J697" s="50" t="str">
        <x:v>B2</x:v>
      </x:c>
      <x:c r="K697" s="50" t="str">
        <x:v>US 10155757 B2</x:v>
      </x:c>
      <x:c r="L697" s="50" t="str">
        <x:v>VECTURA LTD</x:v>
      </x:c>
      <x:c r="M697" s="50" t="str">
        <x:v>VECTURA LIMITED (2017-09-14)</x:v>
      </x:c>
      <x:c r="N697" s="50" t="str">
        <x:v>Crystalline form of a JAK3 kinase inhibitor</x:v>
      </x:c>
      <x:c r="O697" s="108" t="n">
        <x:v>0</x:v>
      </x:c>
      <x:c r="P697" s="108" t="n">
        <x:v>4</x:v>
      </x:c>
      <x:c r="Q697" s="50" t="str">
        <x:v>C07D471/04;;A61P11/00;;C07D471/04;;C07C57/145</x:v>
      </x:c>
      <x:c r="R697" s="50" t="str">
        <x:v>C07D471/04;;C07C57/145</x:v>
      </x:c>
      <x:c r="S697" s="50" t="str">
        <x:v>ACTIVE</x:v>
      </x:c>
      <x:c r="T697" s="50" t="str">
        <x:v>https://lens.org/099-549-251-620-248</x:v>
      </x:c>
      <x:c r="U697" s="50" t="str">
        <x:v>194-317-748-903-914;;099-549-251-620-248;;042-913-392-217-671;;092-789-244-275-114</x:v>
      </x:c>
    </x:row>
    <x:row r="698">
      <x:c r="A698" s="50" t="str">
        <x:v>Vectura Group Ltd.csv</x:v>
      </x:c>
      <x:c r="B698" s="50" t="str">
        <x:v>Vectura Group Ltd</x:v>
      </x:c>
      <x:c r="C698" s="50" t="str">
        <x:v>Yes</x:v>
      </x:c>
      <x:c r="D698" s="50" t="str">
        <x:v>Applicant/owner alias matched</x:v>
      </x:c>
      <x:c r="E698" s="108" t="n">
        <x:v>41</x:v>
      </x:c>
      <x:c r="F698" s="50" t="str">
        <x:v>188-499-133-519-361</x:v>
      </x:c>
      <x:c r="G698" s="113" t="n">
        <x:v>40904</x:v>
      </x:c>
      <x:c r="H698" s="108" t="n">
        <x:v>2011</x:v>
      </x:c>
      <x:c r="I698" s="50" t="str">
        <x:v>EP</x:v>
      </x:c>
      <x:c r="J698" s="50" t="str">
        <x:v>B1</x:v>
      </x:c>
      <x:c r="K698" s="50" t="str">
        <x:v>EP 2797652 B1</x:v>
      </x:c>
      <x:c r="L698" s="50" t="str">
        <x:v>VECTURA GMBH</x:v>
      </x:c>
      <x:c r="M698" s="50" t="str">
        <x:v>VECTURA GMBH (2016-06-15)</x:v>
      </x:c>
      <x:c r="N698" s="50" t="str">
        <x:v>INHALATION DEVICE WITH FEEDBACK SYSTEM</x:v>
      </x:c>
      <x:c r="O698" s="108" t="n">
        <x:v>0</x:v>
      </x:c>
      <x:c r="P698" s="108" t="n">
        <x:v>19</x:v>
      </x:c>
      <x:c r="Q698" s="50" t="str">
        <x:v>A61M15/002;;A61M15/0085;;A61M2016/0027;;A61M2016/0039;;A61M2205/3368;;A61M2205/3375;;A61M2205/43;;A61M2205/44;;A61M2205/581;;A61M2205/582;;A61M2205/584;;A61M15/002;;A61M11/003;;A61M11/005;;A61M15/008;;A61M15/0083;;A61M15/0085;;A61M2016/0027;;A61M2016/0039;;A61M2205/18;;A61M2205/3303;;A61M2205/3331;;A61M2205/3368;;A61M2205/3375;;A61M2205/43;;A61M2205/44;;A61M2205/52;;A61M2205/581;;A61M2205/582;;A61M2205/584;;A61M11/005;;A61M11/00;;A61M15/002;;A61M15/0085;;A61M2016/0027;;A61M2016/0039;;A61M2205/18;;A61M2205/3303;;A61M2205/3368;;A61M2205/3375;;A61M2205/43;;A61M2205/44;;A61M2205/581;;A61M2205/582;;A61M2205/584</x:v>
      </x:c>
      <x:c r="R698" s="50" t="str">
        <x:v>A61M11/00;;A61B5/08;;A61M15/00;;A61M16/00</x:v>
      </x:c>
      <x:c r="S698" s="50" t="str">
        <x:v>ACTIVE</x:v>
      </x:c>
      <x:c r="T698" s="50" t="str">
        <x:v>https://lens.org/188-499-133-519-361</x:v>
      </x:c>
      <x:c r="U698" s="50" t="str">
        <x:v>188-499-133-519-361;;072-091-059-105-543;;196-885-050-700-646;;105-330-528-841-019;;055-378-875-218-812;;072-811-888-976-859;;136-472-684-599-306;;035-958-201-306-678;;068-405-224-885-251;;159-480-256-220-333;;018-191-317-294-94X;;036-869-167-152-514;;199-451-374-581-154;;024-717-147-181-90X;;036-850-523-360-564;;104-607-489-411-018;;082-133-197-922-176;;107-890-456-884-287;;084-366-855-900-99X</x:v>
      </x:c>
    </x:row>
    <x:row r="699">
      <x:c r="A699" s="50" t="str">
        <x:v>Vectura Group Ltd.csv</x:v>
      </x:c>
      <x:c r="B699" s="50" t="str">
        <x:v>Vectura Group Ltd</x:v>
      </x:c>
      <x:c r="C699" s="50" t="str">
        <x:v>Yes</x:v>
      </x:c>
      <x:c r="D699" s="50" t="str">
        <x:v>Applicant/owner alias matched</x:v>
      </x:c>
      <x:c r="E699" s="108" t="n">
        <x:v>42</x:v>
      </x:c>
      <x:c r="F699" s="50" t="str">
        <x:v>191-762-508-810-15X</x:v>
      </x:c>
      <x:c r="G699" s="113" t="n">
        <x:v>42040</x:v>
      </x:c>
      <x:c r="H699" s="108" t="n">
        <x:v>2015</x:v>
      </x:c>
      <x:c r="I699" s="50" t="str">
        <x:v>US</x:v>
      </x:c>
      <x:c r="J699" s="50" t="str">
        <x:v>B2</x:v>
      </x:c>
      <x:c r="K699" s="50" t="str">
        <x:v>US 10087196 B2</x:v>
      </x:c>
      <x:c r="L699" s="50" t="str">
        <x:v>VECTURA LTD</x:v>
      </x:c>
      <x:c r="M699" s="50" t="str">
        <x:v>VECTURA LIMITED (2017-11-07)</x:v>
      </x:c>
      <x:c r="N699" s="50" t="str">
        <x:v>Polymorphs</x:v>
      </x:c>
      <x:c r="O699" s="108" t="n">
        <x:v>2</x:v>
      </x:c>
      <x:c r="P699" s="108" t="n">
        <x:v>22</x:v>
      </x:c>
      <x:c r="Q699" s="50" t="str">
        <x:v>C07D519/00;;C07B2200/13;;C07D519/00;;A61P11/00;;A61P11/06;;C07B2200/13;;C07D519/00;;A61K47/26;;C07B2200/13</x:v>
      </x:c>
      <x:c r="R699" s="50" t="str">
        <x:v>C07D519/00;;A61K47/26</x:v>
      </x:c>
      <x:c r="S699" s="50" t="str">
        <x:v>ACTIVE</x:v>
      </x:c>
      <x:c r="T699" s="50" t="str">
        <x:v>https://lens.org/191-762-508-810-15X</x:v>
      </x:c>
      <x:c r="U699" s="50" t="str">
        <x:v>017-140-086-932-695;;060-459-849-380-66X;;155-200-131-484-832;;088-742-128-787-830;;119-359-067-970-906;;162-091-853-557-312;;152-515-638-752-16X;;101-695-412-014-157;;058-106-822-489-168;;077-817-921-223-509;;029-862-130-578-735;;120-644-905-872-52X;;044-199-123-349-112;;191-762-508-810-15X;;162-567-597-586-739;;096-701-707-226-746;;161-167-977-834-918;;067-258-528-297-906;;088-515-666-300-380;;160-573-281-846-563;;199-879-607-960-719;;002-062-488-964-002</x:v>
      </x:c>
    </x:row>
    <x:row r="700">
      <x:c r="A700" s="50" t="str">
        <x:v>Vectura Group Ltd.csv</x:v>
      </x:c>
      <x:c r="B700" s="50" t="str">
        <x:v>Vectura Group Ltd</x:v>
      </x:c>
      <x:c r="C700" s="50" t="str">
        <x:v>Yes</x:v>
      </x:c>
      <x:c r="D700" s="50" t="str">
        <x:v>Applicant/owner alias matched</x:v>
      </x:c>
      <x:c r="E700" s="108" t="n">
        <x:v>43</x:v>
      </x:c>
      <x:c r="F700" s="50" t="str">
        <x:v>092-474-256-890-353</x:v>
      </x:c>
      <x:c r="G700" s="113" t="n">
        <x:v>41297</x:v>
      </x:c>
      <x:c r="H700" s="108" t="n">
        <x:v>2013</x:v>
      </x:c>
      <x:c r="I700" s="50" t="str">
        <x:v>US</x:v>
      </x:c>
      <x:c r="J700" s="50" t="str">
        <x:v>B2</x:v>
      </x:c>
      <x:c r="K700" s="50" t="str">
        <x:v>US 10034989 B2</x:v>
      </x:c>
      <x:c r="L700" s="50" t="str">
        <x:v>VECTURA DELIVERY DEVICES LTD</x:v>
      </x:c>
      <x:c r="M700" s="50" t="str">
        <x:v>VECTURA DELIVERY DEVICES LIMITED (2015-07-01)</x:v>
      </x:c>
      <x:c r="N700" s="50" t="str">
        <x:v>Blister piercing element for a dry powder inhaler</x:v>
      </x:c>
      <x:c r="O700" s="108" t="n">
        <x:v>0</x:v>
      </x:c>
      <x:c r="P700" s="108" t="n">
        <x:v>40</x:v>
      </x:c>
      <x:c r="Q700" s="50" t="str">
        <x:v>A61M15/0035;;A61M15/0038;;A61M15/004;;A61M15/0041;;A61M15/0045;;A61M15/0051;;A61M15/0091;;A61M2202/064;;A61M2205/8225;;A61M2205/8275;;A61M2210/0618;;A61M2210/0625;;A61M15/0021;;A61M15/0035;;A61M15/0038;;A61M15/0035;;A61M15/0038;;A61M15/004;;A61M15/0041;;A61M15/0045;;A61M15/0051;;A61M15/0091;;A61M2202/064;;A61M2205/8225;;A61M2205/8275;;A61M2210/0618;;A61M2210/0625</x:v>
      </x:c>
      <x:c r="R700" s="50" t="str">
        <x:v>A61M15/00</x:v>
      </x:c>
      <x:c r="S700" s="50" t="str">
        <x:v>ACTIVE</x:v>
      </x:c>
      <x:c r="T700" s="50" t="str">
        <x:v>https://lens.org/092-474-256-890-353</x:v>
      </x:c>
      <x:c r="U700" s="50" t="str">
        <x:v>072-793-418-042-844;;188-627-108-863-279;;148-430-190-231-528;;026-763-008-330-282;;175-318-367-043-856;;087-733-254-633-41X;;015-356-050-895-490;;070-971-079-070-344;;142-537-814-651-849;;090-848-066-192-66X;;086-665-888-844-093;;080-675-944-370-883;;085-319-609-634-440;;104-855-656-316-88X;;096-848-926-289-612;;009-910-551-173-62X;;106-257-333-571-985;;188-191-779-903-484;;086-523-543-315-301;;088-854-795-465-647;;184-404-320-280-851;;033-083-484-187-709;;095-667-142-448-495;;004-619-717-233-069;;123-067-293-693-329;;052-344-349-402-658;;176-975-947-604-118;;192-290-620-365-619;;089-406-623-544-776;;182-024-919-695-191;;041-742-753-769-907;;157-220-719-801-932;;084-149-077-664-423;;037-125-285-977-36X;;125-506-545-242-01X;;026-027-664-993-302;;168-145-959-662-558;;031-680-336-661-707;;093-283-093-729-753;;092-474-256-890-353</x:v>
      </x:c>
    </x:row>
    <x:row r="701">
      <x:c r="A701" s="50" t="str">
        <x:v>Vectura Group Ltd.csv</x:v>
      </x:c>
      <x:c r="B701" s="50" t="str">
        <x:v>Vectura Group Ltd</x:v>
      </x:c>
      <x:c r="C701" s="50" t="str">
        <x:v>Yes</x:v>
      </x:c>
      <x:c r="D701" s="50" t="str">
        <x:v>Applicant/owner alias matched</x:v>
      </x:c>
      <x:c r="E701" s="108" t="n">
        <x:v>44</x:v>
      </x:c>
      <x:c r="F701" s="50" t="str">
        <x:v>146-164-362-039-435</x:v>
      </x:c>
      <x:c r="G701" s="113" t="n">
        <x:v>41361</x:v>
      </x:c>
      <x:c r="H701" s="108" t="n">
        <x:v>2013</x:v>
      </x:c>
      <x:c r="I701" s="50" t="str">
        <x:v>US</x:v>
      </x:c>
      <x:c r="J701" s="50" t="str">
        <x:v>B2</x:v>
      </x:c>
      <x:c r="K701" s="50" t="str">
        <x:v>US 10022323 B2</x:v>
      </x:c>
      <x:c r="L701" s="50" t="str">
        <x:v>VECTURA LTD</x:v>
      </x:c>
      <x:c r="M701" s="50" t="str">
        <x:v>VECTURA LIMITED (2015-09-17)</x:v>
      </x:c>
      <x:c r="N701" s="50" t="str">
        <x:v>Use of stearate in an inhalable formulation</x:v>
      </x:c>
      <x:c r="O701" s="108" t="n">
        <x:v>3</x:v>
      </x:c>
      <x:c r="P701" s="108" t="n">
        <x:v>16</x:v>
      </x:c>
      <x:c r="Q701" s="50" t="str">
        <x:v>A61K9/0075;;A61K31/56;;A61P11/00;;A61K9/0075;;A61K31/56;;A61K47/12</x:v>
      </x:c>
      <x:c r="R701" s="50" t="str">
        <x:v>A61K9/00;;A61K31/56;;A61K47/12</x:v>
      </x:c>
      <x:c r="S701" s="50" t="str">
        <x:v>ACTIVE</x:v>
      </x:c>
      <x:c r="T701" s="50" t="str">
        <x:v>https://lens.org/146-164-362-039-435</x:v>
      </x:c>
      <x:c r="U701" s="50" t="str">
        <x:v>197-139-730-386-066;;129-581-218-447-494;;130-976-651-187-568;;126-074-620-575-894;;041-892-116-901-913;;177-903-975-212-705;;035-254-023-366-604;;024-665-124-807-963;;197-116-682-171-578;;146-164-362-039-435;;136-688-874-343-275;;172-241-776-706-567;;007-401-401-558-091;;039-831-066-358-551;;105-775-903-221-690;;061-856-275-467-330</x:v>
      </x:c>
    </x:row>
    <x:row r="702">
      <x:c r="A702" s="50" t="str">
        <x:v>Vectura Group Ltd.csv</x:v>
      </x:c>
      <x:c r="B702" s="50" t="str">
        <x:v>Vectura Group Ltd</x:v>
      </x:c>
      <x:c r="C702" s="50" t="str">
        <x:v>Yes</x:v>
      </x:c>
      <x:c r="D702" s="50" t="str">
        <x:v>Applicant/owner alias matched</x:v>
      </x:c>
      <x:c r="E702" s="108" t="n">
        <x:v>45</x:v>
      </x:c>
      <x:c r="F702" s="50" t="str">
        <x:v>021-397-086-705-781</x:v>
      </x:c>
      <x:c r="G702" s="113" t="n">
        <x:v>41208</x:v>
      </x:c>
      <x:c r="H702" s="108" t="n">
        <x:v>2012</x:v>
      </x:c>
      <x:c r="I702" s="50" t="str">
        <x:v>EP</x:v>
      </x:c>
      <x:c r="J702" s="50" t="str">
        <x:v>B1</x:v>
      </x:c>
      <x:c r="K702" s="50" t="str">
        <x:v>EP 2724741 B1</x:v>
      </x:c>
      <x:c r="L702" s="50" t="str">
        <x:v>VECTURA GMBH</x:v>
      </x:c>
      <x:c r="M702" s="50" t="str">
        <x:v>VECTURA GMBH (2016-06-01)</x:v>
      </x:c>
      <x:c r="N702" s="50" t="str">
        <x:v>Inhalation device for use in aerosol therapy</x:v>
      </x:c>
      <x:c r="O702" s="108" t="n">
        <x:v>4</x:v>
      </x:c>
      <x:c r="P702" s="108" t="n">
        <x:v>20</x:v>
      </x:c>
      <x:c r="Q702" s="50" t="str">
        <x:v>A61M11/005;;A61M11/042;;A61M15/002;;A61M15/0021;;A61M15/0071;;A61M15/0085;;A61M15/025;;A61M2016/0027;;A61M2016/0033;;A61M2205/276;;A61M2205/3584;;A61M2205/52;;A61M2205/583;;A61M2205/584;;A61M2205/6045;;A61M2205/8206;;A61M15/00;;A61M11/00;;A61M15/009;;A61M11/005;;A61M11/042;;A61M15/00;;A61M15/002;;A61M15/0021;;A61M15/0071;;A61M15/0085;;A61M15/0091;;A61M15/025;;A61M16/0003;;A61M16/201;;A61M2016/0027;;A61M2016/003;;A61M2016/0033;;A61M2205/27;;A61M2205/276;;A61M2205/3334;;A61M2205/3584;;A61M2205/52;;A61M2205/583;;A61M2205/584;;A61M2205/6045;;A61M2205/8206</x:v>
      </x:c>
      <x:c r="R702" s="50" t="str">
        <x:v>A61M15/00;;A61M11/00</x:v>
      </x:c>
      <x:c r="S702" s="50" t="str">
        <x:v>ACTIVE</x:v>
      </x:c>
      <x:c r="T702" s="50" t="str">
        <x:v>https://lens.org/021-397-086-705-781</x:v>
      </x:c>
      <x:c r="U702" s="50" t="str">
        <x:v>021-397-086-705-781;;001-412-926-916-897;;102-974-429-430-243;;104-997-500-007-726;;110-171-359-238-790;;073-119-584-875-245;;169-828-328-230-918;;192-085-771-712-064;;176-421-106-155-325;;036-926-945-862-909;;195-265-510-917-296;;044-876-495-754-421;;027-525-203-993-674;;104-830-896-823-142;;076-976-302-604-769;;087-976-651-140-076;;027-728-842-420-928;;165-549-744-447-553;;161-654-787-588-46X;;037-860-621-394-173</x:v>
      </x:c>
    </x:row>
    <x:row r="703">
      <x:c r="A703" s="50" t="str">
        <x:v>Vectura Group Ltd.csv</x:v>
      </x:c>
      <x:c r="B703" s="50" t="str">
        <x:v>Vectura Group Ltd</x:v>
      </x:c>
      <x:c r="C703" s="50" t="str">
        <x:v>Yes</x:v>
      </x:c>
      <x:c r="D703" s="50" t="str">
        <x:v>Applicant/owner alias matched</x:v>
      </x:c>
      <x:c r="E703" s="108" t="n">
        <x:v>46</x:v>
      </x:c>
      <x:c r="F703" s="50" t="str">
        <x:v>141-634-581-514-488</x:v>
      </x:c>
      <x:c r="G703" s="113" t="n">
        <x:v>40659</x:v>
      </x:c>
      <x:c r="H703" s="108" t="n">
        <x:v>2011</x:v>
      </x:c>
      <x:c r="I703" s="50" t="str">
        <x:v>EP</x:v>
      </x:c>
      <x:c r="J703" s="50" t="str">
        <x:v>B1</x:v>
      </x:c>
      <x:c r="K703" s="50" t="str">
        <x:v>EP 2701683 B1</x:v>
      </x:c>
      <x:c r="L703" s="50" t="str">
        <x:v>VECTURA GMBH</x:v>
      </x:c>
      <x:c r="M703" s="50" t="str">
        <x:v>VECTURA GMBH (2016-07-13)</x:v>
      </x:c>
      <x:c r="N703" s="50" t="str">
        <x:v>ADMINISTRATION OF ILOPROST AS AEROSOL BOLUS</x:v>
      </x:c>
      <x:c r="O703" s="108" t="n">
        <x:v>1</x:v>
      </x:c>
      <x:c r="P703" s="108" t="n">
        <x:v>34</x:v>
      </x:c>
      <x:c r="Q703" s="50" t="str">
        <x:v>A61K31/5578;;A61K9/0078;;A61K31/5578;;A61K9/0078;;A61K9/08;;A61M11/06;;A61M15/0085;;A61M15/009;;A61M2016/0024;;A61M2205/50;;A61P9/12;;A61P11/00;;A61K9/12;;A61K9/0078;;A61K9/08;;A61K31/191;;A61K31/5578;;A61K31/5578;;A61K31/5578;;A61K9/0078;;A61K9/08;;A61K31/191;;A61M11/005;;A61M11/06;;A61M15/0021;;A61M15/0085;;A61M15/009;;A61M2016/0024;;A61M2205/50</x:v>
      </x:c>
      <x:c r="R703" s="50" t="str">
        <x:v>A61K9/00;;A61K9/08;;A61K31/5578;;A61P9/12</x:v>
      </x:c>
      <x:c r="S703" s="50" t="str">
        <x:v>ACTIVE</x:v>
      </x:c>
      <x:c r="T703" s="50" t="str">
        <x:v>https://lens.org/141-634-581-514-488</x:v>
      </x:c>
      <x:c r="U703" s="50" t="str">
        <x:v>107-984-546-977-548;;061-937-697-542-809;;141-634-581-514-488;;169-278-287-727-86X;;135-849-194-565-841;;149-274-677-865-578;;042-547-325-821-054;;066-976-565-952-359;;027-998-814-789-971;;126-564-679-144-441;;051-224-931-283-655;;110-200-730-714-158;;068-625-036-807-373;;128-412-249-376-584;;040-888-666-438-697;;181-713-786-906-000;;105-573-164-680-336;;151-537-889-676-094;;197-169-969-487-878;;160-227-722-192-664;;162-642-986-848-058;;043-906-955-850-384;;054-183-367-282-58X;;164-466-934-952-69X;;077-093-829-808-263;;191-293-540-895-772;;108-258-249-907-041;;043-398-366-256-936;;100-216-054-963-004;;025-309-654-127-901;;052-598-671-366-501;;146-182-781-194-770;;075-619-865-252-494;;182-174-944-852-64X</x:v>
      </x:c>
    </x:row>
    <x:row r="704">
      <x:c r="A704" s="50" t="str">
        <x:v>Vectura Group Ltd.csv</x:v>
      </x:c>
      <x:c r="B704" s="50" t="str">
        <x:v>Vectura Group Ltd</x:v>
      </x:c>
      <x:c r="C704" s="50" t="str">
        <x:v>Yes</x:v>
      </x:c>
      <x:c r="D704" s="50" t="str">
        <x:v>Applicant/owner alias matched</x:v>
      </x:c>
      <x:c r="E704" s="108" t="n">
        <x:v>47</x:v>
      </x:c>
      <x:c r="F704" s="50" t="str">
        <x:v>126-672-359-804-63X</x:v>
      </x:c>
      <x:c r="G704" s="113" t="n">
        <x:v>41549</x:v>
      </x:c>
      <x:c r="H704" s="108" t="n">
        <x:v>2013</x:v>
      </x:c>
      <x:c r="I704" s="50" t="str">
        <x:v>US</x:v>
      </x:c>
      <x:c r="J704" s="50" t="str">
        <x:v>A1</x:v>
      </x:c>
      <x:c r="K704" s="50" t="str">
        <x:v>US 2016/0235667 A1</x:v>
      </x:c>
      <x:c r="L704" s="50" t="str">
        <x:v>VECTURA LTD</x:v>
      </x:c>
      <x:c r="M704" s="50" t="str">
        <x:v>VECTURA LIMITED (2016-04-05)</x:v>
      </x:c>
      <x:c r="N704" s="50" t="str">
        <x:v>METHOD AND APPARATUS FOR MAKING COMPOSITIONS FOR PULMONARY ADMINISTRATION</x:v>
      </x:c>
      <x:c r="O704" s="108" t="n">
        <x:v>2</x:v>
      </x:c>
      <x:c r="P704" s="108" t="n">
        <x:v>4</x:v>
      </x:c>
      <x:c r="Q704" s="50" t="str">
        <x:v>A61K9/0075;;B01F23/60;;B01F31/80;;B01F2215/0431;;B01F2215/044;;B01F2215/0454;;B01F2215/0477;;A61K9/0075;;A61K9/1617;;A61K9/1623;;A61K9/1682;;B01F23/60;;B01F31/80;;B01F2101/22;;B01F2215/0431;;B01F2215/044;;B01F2215/0454;;B01F2215/0477;;C07K16/4291;;C07K2317/21;;C07K2317/24;;C07K2317/52</x:v>
      </x:c>
      <x:c r="R704" s="50" t="str">
        <x:v>A61K9/00;;A61K9/16;;B01F3/18;;B01F11/02;;C07K16/42</x:v>
      </x:c>
      <x:c r="S704" s="50" t="str">
        <x:v>DISCONTINUED</x:v>
      </x:c>
      <x:c r="T704" s="50" t="str">
        <x:v>https://lens.org/126-672-359-804-63X</x:v>
      </x:c>
      <x:c r="U704" s="50" t="str">
        <x:v>103-931-100-053-223;;126-672-359-804-63X;;050-350-405-980-603;;167-879-684-913-894</x:v>
      </x:c>
    </x:row>
    <x:row r="705">
      <x:c r="A705" s="50" t="str">
        <x:v>Vectura Group Ltd.csv</x:v>
      </x:c>
      <x:c r="B705" s="50" t="str">
        <x:v>Vectura Group Ltd</x:v>
      </x:c>
      <x:c r="C705" s="50" t="str">
        <x:v>Yes</x:v>
      </x:c>
      <x:c r="D705" s="50" t="str">
        <x:v>Applicant/owner alias matched</x:v>
      </x:c>
      <x:c r="E705" s="108" t="n">
        <x:v>48</x:v>
      </x:c>
      <x:c r="F705" s="50" t="str">
        <x:v>178-430-078-656-444</x:v>
      </x:c>
      <x:c r="G705" s="113" t="n">
        <x:v>41778</x:v>
      </x:c>
      <x:c r="H705" s="108" t="n">
        <x:v>2014</x:v>
      </x:c>
      <x:c r="I705" s="50" t="str">
        <x:v>US</x:v>
      </x:c>
      <x:c r="J705" s="50" t="str">
        <x:v>S</x:v>
      </x:c>
      <x:c r="K705" s="50" t="str">
        <x:v>US D0755950 S</x:v>
      </x:c>
      <x:c r="L705" s="50" t="str">
        <x:v>VECTURA DELIVERY DEVICES LTD</x:v>
      </x:c>
      <x:c r="M705" s="50" t="str">
        <x:v>VECTURA DELIVERY DEVICES LIMITED (2014-05-29)</x:v>
      </x:c>
      <x:c r="N705" s="50" t="str">
        <x:v>Inhaler</x:v>
      </x:c>
      <x:c r="O705" s="108" t="n">
        <x:v>20</x:v>
      </x:c>
      <x:c r="P705" s="108" t="n">
        <x:v>1</x:v>
      </x:c>
      <x:c r="Q705" s="50" t="str"/>
      <x:c r="R705" s="50" t="str"/>
      <x:c r="S705" s="50" t="str">
        <x:v>ACTIVE</x:v>
      </x:c>
      <x:c r="T705" s="50" t="str">
        <x:v>https://lens.org/178-430-078-656-444</x:v>
      </x:c>
      <x:c r="U705" s="50" t="str">
        <x:v>178-430-078-656-444</x:v>
      </x:c>
    </x:row>
    <x:row r="706">
      <x:c r="A706" s="50" t="str">
        <x:v>Vectura Group Ltd.csv</x:v>
      </x:c>
      <x:c r="B706" s="50" t="str">
        <x:v>Vectura Group Ltd</x:v>
      </x:c>
      <x:c r="C706" s="50" t="str">
        <x:v>Yes</x:v>
      </x:c>
      <x:c r="D706" s="50" t="str">
        <x:v>Applicant/owner alias matched</x:v>
      </x:c>
      <x:c r="E706" s="108" t="n">
        <x:v>49</x:v>
      </x:c>
      <x:c r="F706" s="50" t="str">
        <x:v>141-316-864-489-805</x:v>
      </x:c>
      <x:c r="G706" s="113" t="n">
        <x:v>41361</x:v>
      </x:c>
      <x:c r="H706" s="108" t="n">
        <x:v>2013</x:v>
      </x:c>
      <x:c r="I706" s="50" t="str">
        <x:v>US</x:v>
      </x:c>
      <x:c r="J706" s="50" t="str">
        <x:v>A1</x:v>
      </x:c>
      <x:c r="K706" s="50" t="str">
        <x:v>US 2016/0051473 A1</x:v>
      </x:c>
      <x:c r="L706" s="50" t="str">
        <x:v>VECTURA LTD</x:v>
      </x:c>
      <x:c r="M706" s="50" t="str">
        <x:v>VECTURA LIMITED (2015-10-09)</x:v>
      </x:c>
      <x:c r="N706" s="50" t="str">
        <x:v>TAURINE COMPOSITIONS SUITABLE FOR INHALATION</x:v>
      </x:c>
      <x:c r="O706" s="108" t="n">
        <x:v>1</x:v>
      </x:c>
      <x:c r="P706" s="108" t="n">
        <x:v>6</x:v>
      </x:c>
      <x:c r="Q706" s="50" t="str">
        <x:v>A61K9/1617;;A61K9/0075;;A61K31/137;;A61K31/138;;A61K31/167;;A61K31/185;;A61K31/40;;A61K31/439;;A61K31/4704;;A61K31/58;;A61K45/06;;A61P11/00;;C07C303/42;;C07C309/14;;A61K9/1617;;A61K9/0075;;A61K9/008;;A61K9/1682;;A61K31/137;;A61K31/138;;A61K31/167;;A61K31/185;;A61K31/40;;A61K31/439;;A61K31/4704;;A61K31/58;;A61K45/06;;C07C303/42;;C07C309/14</x:v>
      </x:c>
      <x:c r="R706" s="50" t="str">
        <x:v>A61K9/16;;A61K9/00;;A61K31/185;;A61K31/40;;A61K45/06</x:v>
      </x:c>
      <x:c r="S706" s="50" t="str">
        <x:v>DISCONTINUED</x:v>
      </x:c>
      <x:c r="T706" s="50" t="str">
        <x:v>https://lens.org/141-316-864-489-805</x:v>
      </x:c>
      <x:c r="U706" s="50" t="str">
        <x:v>139-003-943-930-532;;042-487-374-245-813;;150-568-939-491-668;;157-371-431-852-835;;141-316-864-489-805;;125-554-076-310-142</x:v>
      </x:c>
    </x:row>
    <x:row r="707">
      <x:c r="A707" s="50" t="str">
        <x:v>Vectura Group Ltd.csv</x:v>
      </x:c>
      <x:c r="B707" s="50" t="str">
        <x:v>Vectura Group Ltd</x:v>
      </x:c>
      <x:c r="C707" s="50" t="str">
        <x:v>Yes</x:v>
      </x:c>
      <x:c r="D707" s="50" t="str">
        <x:v>Applicant/owner alias matched</x:v>
      </x:c>
      <x:c r="E707" s="108" t="n">
        <x:v>50</x:v>
      </x:c>
      <x:c r="F707" s="50" t="str">
        <x:v>186-096-212-644-604</x:v>
      </x:c>
      <x:c r="G707" s="113" t="n">
        <x:v>40555</x:v>
      </x:c>
      <x:c r="H707" s="108" t="n">
        <x:v>2011</x:v>
      </x:c>
      <x:c r="I707" s="50" t="str">
        <x:v>US</x:v>
      </x:c>
      <x:c r="J707" s="50" t="str">
        <x:v>S</x:v>
      </x:c>
      <x:c r="K707" s="50" t="str">
        <x:v>US D0742503 S</x:v>
      </x:c>
      <x:c r="L707" s="50" t="str">
        <x:v>ACTIVAERO GMBH;;VECTURA GMBH</x:v>
      </x:c>
      <x:c r="M707" s="50" t="str">
        <x:v>VECTURA GMBH (2013-12-16)</x:v>
      </x:c>
      <x:c r="N707" s="50" t="str">
        <x:v>Mobile inhaler device</x:v>
      </x:c>
      <x:c r="O707" s="108" t="n">
        <x:v>11</x:v>
      </x:c>
      <x:c r="P707" s="108" t="n">
        <x:v>1</x:v>
      </x:c>
      <x:c r="Q707" s="50" t="str"/>
      <x:c r="R707" s="50" t="str"/>
      <x:c r="S707" s="50" t="str">
        <x:v>ACTIVE</x:v>
      </x:c>
      <x:c r="T707" s="50" t="str">
        <x:v>https://lens.org/186-096-212-644-604</x:v>
      </x:c>
      <x:c r="U707" s="50" t="str">
        <x:v>186-096-212-644-604</x:v>
      </x:c>
    </x:row>
    <x:row r="708">
      <x:c r="A708" s="50" t="str">
        <x:v>Vectura Group Ltd.csv</x:v>
      </x:c>
      <x:c r="B708" s="50" t="str">
        <x:v>Vectura Group Ltd</x:v>
      </x:c>
      <x:c r="C708" s="50" t="str">
        <x:v>Yes</x:v>
      </x:c>
      <x:c r="D708" s="50" t="str">
        <x:v>Applicant/owner alias matched</x:v>
      </x:c>
      <x:c r="E708" s="108" t="n">
        <x:v>51</x:v>
      </x:c>
      <x:c r="F708" s="50" t="str">
        <x:v>106-189-166-967-584</x:v>
      </x:c>
      <x:c r="G708" s="113" t="n">
        <x:v>40998</x:v>
      </x:c>
      <x:c r="H708" s="108" t="n">
        <x:v>2012</x:v>
      </x:c>
      <x:c r="I708" s="50" t="str">
        <x:v>US</x:v>
      </x:c>
      <x:c r="J708" s="50" t="str">
        <x:v>A1</x:v>
      </x:c>
      <x:c r="K708" s="50" t="str">
        <x:v>US 2015/0059746 A1</x:v>
      </x:c>
      <x:c r="L708" s="50" t="str">
        <x:v>VECTURA LTD;;VECTURA LTD</x:v>
      </x:c>
      <x:c r="M708" s="50" t="str">
        <x:v>VECTURA LIMITED (2014-09-03)</x:v>
      </x:c>
      <x:c r="N708" s="50" t="str">
        <x:v>METHOD AND APPARATUS</x:v>
      </x:c>
      <x:c r="O708" s="108" t="n">
        <x:v>14</x:v>
      </x:c>
      <x:c r="P708" s="108" t="n">
        <x:v>17</x:v>
      </x:c>
      <x:c r="Q708" s="50" t="str">
        <x:v>A61K47/12;;A61K9/0075;;A61K31/137;;A61K31/40;;A61K31/473;;A61K31/56;;A61P11/00;;A61P11/06;;A61P11/08;;A61P43/00;;B01F31/80;;B01F31/80;;A61J3/02;;A61K9/0075;;A61K31/137;;A61K31/40;;A61K31/473;;A61K31/56;;A61K47/12;;A61M15/00;;A61M2202/064;;A61M2207/10;;B01F2101/22;;B02C19/06</x:v>
      </x:c>
      <x:c r="R708" s="50" t="str">
        <x:v>B01F11/02;;A61J3/02;;A61K9/00;;A61M15/00;;B02C19/06</x:v>
      </x:c>
      <x:c r="S708" s="50" t="str">
        <x:v>DISCONTINUED</x:v>
      </x:c>
      <x:c r="T708" s="50" t="str">
        <x:v>https://lens.org/106-189-166-967-584</x:v>
      </x:c>
      <x:c r="U708" s="50" t="str">
        <x:v>114-685-717-285-698;;195-262-685-707-414;;006-242-348-300-937;;005-715-445-352-633;;106-189-166-967-584;;061-740-520-265-317;;176-585-567-404-903;;055-529-102-794-32X;;077-929-786-811-864;;119-585-591-624-327;;163-124-718-248-220;;007-718-508-230-18X;;122-288-025-308-458;;066-450-618-896-260;;191-986-689-369-297;;102-361-531-850-779;;033-663-310-399-18X</x:v>
      </x:c>
    </x:row>
    <x:row r="709">
      <x:c r="A709" s="50" t="str">
        <x:v>Vectura Group Ltd.csv</x:v>
      </x:c>
      <x:c r="B709" s="50" t="str">
        <x:v>Vectura Group Ltd</x:v>
      </x:c>
      <x:c r="C709" s="50" t="str">
        <x:v>Yes</x:v>
      </x:c>
      <x:c r="D709" s="50" t="str">
        <x:v>Applicant/owner alias matched</x:v>
      </x:c>
      <x:c r="E709" s="108" t="n">
        <x:v>52</x:v>
      </x:c>
      <x:c r="F709" s="50" t="str">
        <x:v>031-099-438-917-129</x:v>
      </x:c>
      <x:c r="G709" s="113" t="n">
        <x:v>40840</x:v>
      </x:c>
      <x:c r="H709" s="108" t="n">
        <x:v>2011</x:v>
      </x:c>
      <x:c r="I709" s="50" t="str">
        <x:v>US</x:v>
      </x:c>
      <x:c r="J709" s="50" t="str">
        <x:v>S</x:v>
      </x:c>
      <x:c r="K709" s="50" t="str">
        <x:v>US D0693458 S</x:v>
      </x:c>
      <x:c r="L709" s="50" t="str">
        <x:v>WRIGHT MATTHEW PAUL;;CLARKE ROGER WILLIAM;;MCGUINNESS LIAM PHILIP;;MELINIOTIS ANDREAS MARK;;VECTURA DELIVERY DEVICES LTD</x:v>
      </x:c>
      <x:c r="M709" s="50" t="str">
        <x:v>VECTURA DELIVERY DEVICES LIMITED (2012-06-26)</x:v>
      </x:c>
      <x:c r="N709" s="50" t="str">
        <x:v>Inhaler</x:v>
      </x:c>
      <x:c r="O709" s="108" t="n">
        <x:v>23</x:v>
      </x:c>
      <x:c r="P709" s="108" t="n">
        <x:v>3</x:v>
      </x:c>
      <x:c r="Q709" s="50" t="str"/>
      <x:c r="R709" s="50" t="str"/>
      <x:c r="S709" s="50" t="str">
        <x:v>ACTIVE</x:v>
      </x:c>
      <x:c r="T709" s="50" t="str">
        <x:v>https://lens.org/031-099-438-917-129</x:v>
      </x:c>
      <x:c r="U709" s="50" t="str">
        <x:v>031-099-438-917-129;;174-202-405-616-15X;;120-277-652-816-201</x:v>
      </x:c>
    </x:row>
    <x:row r="710">
      <x:c r="A710" s="50" t="str">
        <x:v>Zambon SpA.csv</x:v>
      </x:c>
      <x:c r="B710" s="50" t="str">
        <x:v>Zambon SpA</x:v>
      </x:c>
      <x:c r="C710" s="50" t="str">
        <x:v>Yes</x:v>
      </x:c>
      <x:c r="D710" s="50" t="str">
        <x:v>Applicant/owner alias matched</x:v>
      </x:c>
      <x:c r="E710" s="108" t="n">
        <x:v>2</x:v>
      </x:c>
      <x:c r="F710" s="50" t="str">
        <x:v>015-217-585-406-219</x:v>
      </x:c>
      <x:c r="G710" s="113" t="n">
        <x:v>40857</x:v>
      </x:c>
      <x:c r="H710" s="108" t="n">
        <x:v>2011</x:v>
      </x:c>
      <x:c r="I710" s="50" t="str">
        <x:v>EP</x:v>
      </x:c>
      <x:c r="J710" s="50" t="str">
        <x:v>B1</x:v>
      </x:c>
      <x:c r="K710" s="50" t="str">
        <x:v>EP 2776014 B1</x:v>
      </x:c>
      <x:c r="L710" s="50" t="str">
        <x:v>ZAMBON SPA</x:v>
      </x:c>
      <x:c r="M710" s="50" t="str">
        <x:v>ZAMBON S.P.A. (2019-12-18)</x:v>
      </x:c>
      <x:c r="N710" s="50" t="str">
        <x:v>MELATONIN-BASED SOLUTIONS AND POWDERS FOR THEIR PREPARATION</x:v>
      </x:c>
      <x:c r="O710" s="108" t="n">
        <x:v>0</x:v>
      </x:c>
      <x:c r="P710" s="108" t="n">
        <x:v>9</x:v>
      </x:c>
      <x:c r="Q710" s="50" t="str">
        <x:v>A61K9/0019;;A61K9/1641;;A61K31/4045;;A61K9/0031;;A61K47/10;;A61K47/183;;A61K9/08;;A61K47/38;;A61K9/1617;;A61K9/1623;;A61K47/26;;A61K47/20;;A61P25/20;;A61P25/28;;A61P35/00;;A61P9/00;;A61J3/02;;A61K9/0019;;A61K9/0031;;A61K9/0056;;A61K9/08;;A61K9/14;;A61K31/4045;;A61K47/00;;A61K47/18;;A61K2121/00;;A61K31/4045;;A61K47/10;;A61K47/183;;A61K9/1641;;A61K9/0019;;A61K9/1617;;A61K9/1623;;A61K47/38;;A61K9/08;;A61K9/0031;;A61K47/20;;A61K47/26;;A23C9/206;;A61K9/14;;A61K47/34</x:v>
      </x:c>
      <x:c r="R710" s="50" t="str">
        <x:v>A61K9/14;;A61K9/00;;A61K9/16;;A61K31/4045</x:v>
      </x:c>
      <x:c r="S710" s="50" t="str">
        <x:v>ACTIVE</x:v>
      </x:c>
      <x:c r="T710" s="50" t="str">
        <x:v>https://lens.org/015-217-585-406-219</x:v>
      </x:c>
      <x:c r="U710" s="50" t="str">
        <x:v>015-217-585-406-219;;049-812-375-823-188;;031-551-214-703-031;;127-954-163-988-475;;128-303-747-939-359;;153-326-358-604-350;;120-297-866-866-587;;176-316-371-645-11X;;152-971-870-704-938</x:v>
      </x:c>
    </x:row>
    <x:row r="711">
      <x:c r="A711" s="50" t="str">
        <x:v>Zambon SpA.csv</x:v>
      </x:c>
      <x:c r="B711" s="50" t="str">
        <x:v>Zambon SpA</x:v>
      </x:c>
      <x:c r="C711" s="50" t="str">
        <x:v>Yes</x:v>
      </x:c>
      <x:c r="D711" s="50" t="str">
        <x:v>Applicant/owner alias matched</x:v>
      </x:c>
      <x:c r="E711" s="108" t="n">
        <x:v>3</x:v>
      </x:c>
      <x:c r="F711" s="50" t="str">
        <x:v>197-595-156-790-054</x:v>
      </x:c>
      <x:c r="G711" s="113" t="n">
        <x:v>41920</x:v>
      </x:c>
      <x:c r="H711" s="108" t="n">
        <x:v>2014</x:v>
      </x:c>
      <x:c r="I711" s="50" t="str">
        <x:v>EP</x:v>
      </x:c>
      <x:c r="J711" s="50" t="str">
        <x:v>B1</x:v>
      </x:c>
      <x:c r="K711" s="50" t="str">
        <x:v>EP 3203983 B1</x:v>
      </x:c>
      <x:c r="L711" s="50" t="str">
        <x:v>ZAMBON SPA</x:v>
      </x:c>
      <x:c r="M711" s="50" t="str">
        <x:v>ZAMBON S.P.A. (2019-12-18)</x:v>
      </x:c>
      <x:c r="N711" s="50" t="str">
        <x:v>COMPOSITION COMPRISING AT LEAST ONE DRY POWDER OBTAINED BY SPRAY DRYING TO INCREASE THE STABILITY OF THE FORMULATION</x:v>
      </x:c>
      <x:c r="O711" s="108" t="n">
        <x:v>0</x:v>
      </x:c>
      <x:c r="P711" s="108" t="n">
        <x:v>27</x:v>
      </x:c>
      <x:c r="Q711" s="50" t="str">
        <x:v>A61K9/0075;;A61K9/1617;;A61K9/1623;;A61K9/0075;;A61K9/1617;;A61K9/1623;;A61K31/167;;A61K31/439;;A61K31/58;;A61K47/183;;A61P11/00;;A61K9/0075;;A61K9/1617;;A61K31/167;;A61K31/439;;A61K31/58;;A61K9/1623;;A61P11/00;;A61K9/0075;;A61K9/1617;;A61K9/1623;;A61K31/167;;A61K31/439;;A61K31/58;;A61K47/183;;A61P11/00;;A61K9/0075;;A61K9/1617;;A61K9/1623;;A61K31/167;;A61K31/439;;A61K31/58;;A61K47/183;;A61K9/0075;;A61K9/1617;;A61K31/167;;A61K31/439;;A61K31/58;;A61K9/1623</x:v>
      </x:c>
      <x:c r="R711" s="50" t="str">
        <x:v>A61K9/00;;A61K9/14;;A61K9/16;;A61K31/167;;A61K31/439;;A61K31/58;;A61P11/00</x:v>
      </x:c>
      <x:c r="S711" s="50" t="str">
        <x:v>ACTIVE</x:v>
      </x:c>
      <x:c r="T711" s="50" t="str">
        <x:v>https://lens.org/197-595-156-790-054</x:v>
      </x:c>
      <x:c r="U711" s="50" t="str">
        <x:v>049-550-910-400-359;;010-505-323-840-845;;199-839-234-852-099;;049-489-674-498-293;;105-525-594-638-262;;197-595-156-790-054;;060-289-915-706-009;;025-241-276-336-344;;141-208-952-086-83X;;063-028-241-135-986;;135-411-493-653-730;;046-546-426-412-963;;075-554-392-376-74X;;095-986-596-151-15X;;130-596-709-411-864;;142-435-965-794-217;;109-419-871-711-082;;086-928-789-820-311;;199-543-737-358-006;;190-566-779-650-659;;107-014-189-905-10X;;190-140-284-347-49X;;168-427-082-949-24X;;027-772-023-238-258;;177-263-552-412-139;;067-541-496-456-231;;071-117-295-901-898</x:v>
      </x:c>
    </x:row>
    <x:row r="712">
      <x:c r="A712" s="50" t="str">
        <x:v>Zambon SpA.csv</x:v>
      </x:c>
      <x:c r="B712" s="50" t="str">
        <x:v>Zambon SpA</x:v>
      </x:c>
      <x:c r="C712" s="50" t="str">
        <x:v>Yes</x:v>
      </x:c>
      <x:c r="D712" s="50" t="str">
        <x:v>Applicant/owner alias matched</x:v>
      </x:c>
      <x:c r="E712" s="108" t="n">
        <x:v>4</x:v>
      </x:c>
      <x:c r="F712" s="50" t="str">
        <x:v>128-746-187-747-190</x:v>
      </x:c>
      <x:c r="G712" s="113" t="n">
        <x:v>44175</x:v>
      </x:c>
      <x:c r="H712" s="108" t="n">
        <x:v>2020</x:v>
      </x:c>
      <x:c r="I712" s="50" t="str">
        <x:v>US</x:v>
      </x:c>
      <x:c r="J712" s="50" t="str">
        <x:v>A1</x:v>
      </x:c>
      <x:c r="K712" s="50" t="str">
        <x:v>US 2025/0268820 A1</x:v>
      </x:c>
      <x:c r="L712" s="50" t="str">
        <x:v>ZAMBON SPA</x:v>
      </x:c>
      <x:c r="M712" s="50" t="str">
        <x:v>ZAMBON S.P.A (2023-02-08)</x:v>
      </x:c>
      <x:c r="N712" s="50" t="str">
        <x:v>METHOD FOR MANUFACTURING AN INHALABLE POWDER COMPRISING VORICONAZOLE</x:v>
      </x:c>
      <x:c r="O712" s="108" t="n">
        <x:v>0</x:v>
      </x:c>
      <x:c r="P712" s="108" t="n">
        <x:v>12</x:v>
      </x:c>
      <x:c r="Q712" s="50" t="str">
        <x:v>A61K9/0075;;A61K9/1617;;A61K47/183;;A61K9/0075;;A61K9/1617;;A61K47/183</x:v>
      </x:c>
      <x:c r="R712" s="50" t="str">
        <x:v>A61K9/00;;A61K9/16;;A61K31/506;;A61K47/18</x:v>
      </x:c>
      <x:c r="S712" s="50" t="str">
        <x:v>PENDING</x:v>
      </x:c>
      <x:c r="T712" s="50" t="str">
        <x:v>https://lens.org/128-746-187-747-190</x:v>
      </x:c>
      <x:c r="U712" s="50" t="str">
        <x:v>181-231-799-926-228;;159-567-081-993-108;;009-728-093-027-068;;001-871-839-673-631;;003-735-475-606-759;;098-364-231-819-236;;082-037-025-187-531;;082-563-287-938-112;;128-746-187-747-190;;004-465-352-061-591;;175-280-254-667-987;;133-928-551-325-575</x:v>
      </x:c>
    </x:row>
    <x:row r="713">
      <x:c r="A713" s="50" t="str">
        <x:v>Zambon SpA.csv</x:v>
      </x:c>
      <x:c r="B713" s="50" t="str">
        <x:v>Zambon SpA</x:v>
      </x:c>
      <x:c r="C713" s="50" t="str">
        <x:v>Yes</x:v>
      </x:c>
      <x:c r="D713" s="50" t="str">
        <x:v>Applicant/owner alias matched</x:v>
      </x:c>
      <x:c r="E713" s="108" t="n">
        <x:v>5</x:v>
      </x:c>
      <x:c r="F713" s="50" t="str">
        <x:v>135-839-191-890-332</x:v>
      </x:c>
      <x:c r="G713" s="113" t="n">
        <x:v>44543</x:v>
      </x:c>
      <x:c r="H713" s="108" t="n">
        <x:v>2021</x:v>
      </x:c>
      <x:c r="I713" s="50" t="str">
        <x:v>US</x:v>
      </x:c>
      <x:c r="J713" s="50" t="str">
        <x:v>A1</x:v>
      </x:c>
      <x:c r="K713" s="50" t="str">
        <x:v>US 2025/0049705 A1</x:v>
      </x:c>
      <x:c r="L713" s="50" t="str">
        <x:v>ZAMBON SPA</x:v>
      </x:c>
      <x:c r="M713" s="50" t="str">
        <x:v>ZAMBON S.P.A (2024-05-14)</x:v>
      </x:c>
      <x:c r="N713" s="50" t="str">
        <x:v>PHARMACEUTICAL COMPOSITION COMPRISING TIGECYCLINE</x:v>
      </x:c>
      <x:c r="O713" s="108" t="n">
        <x:v>0</x:v>
      </x:c>
      <x:c r="P713" s="108" t="n">
        <x:v>11</x:v>
      </x:c>
      <x:c r="Q713" s="50" t="str">
        <x:v>A61K9/0075;;A61K9/1623;;A61K31/65;;A61P31/04;;A61K9/0075;;A61K31/65;;A61P31/04;;A61K9/1623;;A61P31/04;;A61K9/0075;;A61K9/1623;;A61K31/65</x:v>
      </x:c>
      <x:c r="R713" s="50" t="str">
        <x:v>A61K9/00;;A61K9/16;;A61K31/65;;A61P31/04</x:v>
      </x:c>
      <x:c r="S713" s="50" t="str">
        <x:v>PENDING</x:v>
      </x:c>
      <x:c r="T713" s="50" t="str">
        <x:v>https://lens.org/135-839-191-890-332</x:v>
      </x:c>
      <x:c r="U713" s="50" t="str">
        <x:v>163-988-571-668-316;;067-033-795-431-594;;027-657-807-304-088;;135-839-191-890-332;;129-039-173-899-680;;024-809-112-803-703;;062-315-362-128-69X;;174-061-518-174-080;;169-545-776-147-069;;103-496-995-299-123;;008-133-286-270-516</x:v>
      </x:c>
    </x:row>
    <x:row r="714">
      <x:c r="A714" s="50" t="str">
        <x:v>Zambon SpA.csv</x:v>
      </x:c>
      <x:c r="B714" s="50" t="str">
        <x:v>Zambon SpA</x:v>
      </x:c>
      <x:c r="C714" s="50" t="str">
        <x:v>Yes</x:v>
      </x:c>
      <x:c r="D714" s="50" t="str">
        <x:v>Applicant/owner alias matched</x:v>
      </x:c>
      <x:c r="E714" s="108" t="n">
        <x:v>6</x:v>
      </x:c>
      <x:c r="F714" s="50" t="str">
        <x:v>117-085-213-864-979</x:v>
      </x:c>
      <x:c r="G714" s="113" t="n">
        <x:v>44413</x:v>
      </x:c>
      <x:c r="H714" s="108" t="n">
        <x:v>2021</x:v>
      </x:c>
      <x:c r="I714" s="50" t="str">
        <x:v>US</x:v>
      </x:c>
      <x:c r="J714" s="50" t="str">
        <x:v>B2</x:v>
      </x:c>
      <x:c r="K714" s="50" t="str">
        <x:v>US 12178841 B2</x:v>
      </x:c>
      <x:c r="L714" s="50" t="str">
        <x:v>ZAMBON SPA</x:v>
      </x:c>
      <x:c r="M714" s="50" t="str">
        <x:v>ZAMBON S.P.A (2022-02-04)</x:v>
      </x:c>
      <x:c r="N714" s="50" t="str">
        <x:v>Treatment of non-cystic fibrosis bronchiectasis</x:v>
      </x:c>
      <x:c r="O714" s="108" t="n">
        <x:v>0</x:v>
      </x:c>
      <x:c r="P714" s="108" t="n">
        <x:v>2</x:v>
      </x:c>
      <x:c r="Q714" s="50" t="str">
        <x:v>A61K38/12;;A61K9/0078;;A61P31/04;;A61K38/12;;A61K9/0078;;A61P31/04</x:v>
      </x:c>
      <x:c r="R714" s="50" t="str">
        <x:v>A61K38/12;;A61K9/00;;A61P31/04</x:v>
      </x:c>
      <x:c r="S714" s="50" t="str">
        <x:v>ACTIVE</x:v>
      </x:c>
      <x:c r="T714" s="50" t="str">
        <x:v>https://lens.org/117-085-213-864-979</x:v>
      </x:c>
      <x:c r="U714" s="50" t="str">
        <x:v>043-460-465-751-54X;;117-085-213-864-979</x:v>
      </x:c>
    </x:row>
    <x:row r="715">
      <x:c r="A715" s="50" t="str">
        <x:v>Zambon SpA.csv</x:v>
      </x:c>
      <x:c r="B715" s="50" t="str">
        <x:v>Zambon SpA</x:v>
      </x:c>
      <x:c r="C715" s="50" t="str">
        <x:v>Yes</x:v>
      </x:c>
      <x:c r="D715" s="50" t="str">
        <x:v>Applicant/owner alias matched</x:v>
      </x:c>
      <x:c r="E715" s="108" t="n">
        <x:v>7</x:v>
      </x:c>
      <x:c r="F715" s="50" t="str">
        <x:v>084-198-539-916-105</x:v>
      </x:c>
      <x:c r="G715" s="113" t="n">
        <x:v>44413</x:v>
      </x:c>
      <x:c r="H715" s="108" t="n">
        <x:v>2021</x:v>
      </x:c>
      <x:c r="I715" s="50" t="str">
        <x:v>US</x:v>
      </x:c>
      <x:c r="J715" s="50" t="str">
        <x:v>A1</x:v>
      </x:c>
      <x:c r="K715" s="50" t="str">
        <x:v>US 2024/0342239 A1</x:v>
      </x:c>
      <x:c r="L715" s="50" t="str">
        <x:v>ZAMBON SPA</x:v>
      </x:c>
      <x:c r="M715" s="50" t="str">
        <x:v>ZAMBON S.P.A (2024-03-20)</x:v>
      </x:c>
      <x:c r="N715" s="50" t="str">
        <x:v>TREATMENT OF NON-CYSTIC FIBROSIS BRONCHIECTASIS</x:v>
      </x:c>
      <x:c r="O715" s="108" t="n">
        <x:v>0</x:v>
      </x:c>
      <x:c r="P715" s="108" t="n">
        <x:v>9</x:v>
      </x:c>
      <x:c r="Q715" s="50" t="str">
        <x:v>A61P11/00;;A61K9/0078;;A61K38/12;;A61K45/06;;A61P31/04;;A61K38/12;;A61K9/0078;;A61P35/00</x:v>
      </x:c>
      <x:c r="R715" s="50" t="str">
        <x:v>A61K38/12;;A61K9/00;;A61P35/00</x:v>
      </x:c>
      <x:c r="S715" s="50" t="str">
        <x:v>PENDING</x:v>
      </x:c>
      <x:c r="T715" s="50" t="str">
        <x:v>https://lens.org/084-198-539-916-105</x:v>
      </x:c>
      <x:c r="U715" s="50" t="str">
        <x:v>043-890-854-234-378;;084-198-539-916-105;;171-082-744-065-417;;055-710-702-105-694;;000-693-606-524-971;;085-798-851-545-770;;106-266-184-495-206;;023-368-992-730-698;;157-125-134-960-852</x:v>
      </x:c>
    </x:row>
    <x:row r="716">
      <x:c r="A716" s="50" t="str">
        <x:v>Zambon SpA.csv</x:v>
      </x:c>
      <x:c r="B716" s="50" t="str">
        <x:v>Zambon SpA</x:v>
      </x:c>
      <x:c r="C716" s="50" t="str">
        <x:v>Yes</x:v>
      </x:c>
      <x:c r="D716" s="50" t="str">
        <x:v>Applicant/owner alias matched</x:v>
      </x:c>
      <x:c r="E716" s="108" t="n">
        <x:v>8</x:v>
      </x:c>
      <x:c r="F716" s="50" t="str">
        <x:v>138-371-947-298-821</x:v>
      </x:c>
      <x:c r="G716" s="113" t="n">
        <x:v>42793</x:v>
      </x:c>
      <x:c r="H716" s="108" t="n">
        <x:v>2017</x:v>
      </x:c>
      <x:c r="I716" s="50" t="str">
        <x:v>US</x:v>
      </x:c>
      <x:c r="J716" s="50" t="str">
        <x:v>B2</x:v>
      </x:c>
      <x:c r="K716" s="50" t="str">
        <x:v>US 12102660 B2</x:v>
      </x:c>
      <x:c r="L716" s="50" t="str">
        <x:v>ZAMBON SPA</x:v>
      </x:c>
      <x:c r="M716" s="50" t="str">
        <x:v>ZAMBON S.P.A (2019-12-18)</x:v>
      </x:c>
      <x:c r="N716" s="50" t="str">
        <x:v>Association of N-acetylcysteine and colistin for use in bacterial infections</x:v>
      </x:c>
      <x:c r="O716" s="108" t="n">
        <x:v>0</x:v>
      </x:c>
      <x:c r="P716" s="108" t="n">
        <x:v>18</x:v>
      </x:c>
      <x:c r="Q716" s="50" t="str">
        <x:v>A61K31/164;;A61P31/04;;A61K31/164;;A61P31/04;;Y02A50/30;;A61K38/12;;A61K31/198;;A61P31/04</x:v>
      </x:c>
      <x:c r="R716" s="50" t="str">
        <x:v>A61K38/12;;A61K31/164;;A61K31/198;;A61P31/04</x:v>
      </x:c>
      <x:c r="S716" s="50" t="str">
        <x:v>ACTIVE</x:v>
      </x:c>
      <x:c r="T716" s="50" t="str">
        <x:v>https://lens.org/138-371-947-298-821</x:v>
      </x:c>
      <x:c r="U716" s="50" t="str">
        <x:v>066-432-000-134-425;;081-758-273-330-994;;059-171-052-603-223;;138-371-947-298-821;;153-166-098-401-185;;039-646-188-456-681;;005-381-272-019-252;;044-690-041-225-570;;045-250-482-624-582;;127-059-915-245-316;;010-893-437-368-11X;;138-882-982-640-340;;054-990-865-228-94X;;112-685-413-856-794;;072-431-250-034-745;;077-004-591-052-12X;;097-831-085-803-255;;056-443-754-366-012</x:v>
      </x:c>
    </x:row>
    <x:row r="717">
      <x:c r="A717" s="50" t="str">
        <x:v>Zambon SpA.csv</x:v>
      </x:c>
      <x:c r="B717" s="50" t="str">
        <x:v>Zambon SpA</x:v>
      </x:c>
      <x:c r="C717" s="50" t="str">
        <x:v>Yes</x:v>
      </x:c>
      <x:c r="D717" s="50" t="str">
        <x:v>Applicant/owner alias matched</x:v>
      </x:c>
      <x:c r="E717" s="108" t="n">
        <x:v>9</x:v>
      </x:c>
      <x:c r="F717" s="50" t="str">
        <x:v>156-190-990-191-94X</x:v>
      </x:c>
      <x:c r="G717" s="113" t="n">
        <x:v>44263</x:v>
      </x:c>
      <x:c r="H717" s="108" t="n">
        <x:v>2021</x:v>
      </x:c>
      <x:c r="I717" s="50" t="str">
        <x:v>US</x:v>
      </x:c>
      <x:c r="J717" s="50" t="str">
        <x:v>A1</x:v>
      </x:c>
      <x:c r="K717" s="50" t="str">
        <x:v>US 2024/0148822 A1</x:v>
      </x:c>
      <x:c r="L717" s="50" t="str">
        <x:v>ZAMBON SPA</x:v>
      </x:c>
      <x:c r="M717" s="50" t="str">
        <x:v>ZAMBON S.P.A (2024-07-01)</x:v>
      </x:c>
      <x:c r="N717" s="50" t="str">
        <x:v>ASSOCIATIONS OF FOSFOMYCIN AND COLISTIN FOR USE AGAINST BIOFILM-ASSOCIATED BACTERIAL INFECTIONS</x:v>
      </x:c>
      <x:c r="O717" s="108" t="n">
        <x:v>0</x:v>
      </x:c>
      <x:c r="P717" s="108" t="n">
        <x:v>7</x:v>
      </x:c>
      <x:c r="Q717" s="50" t="str">
        <x:v>A61K31/665;;A61K9/0019;;A61K9/0053;;A61K9/007;;A61K38/12;;A61P11/00;;A61P31/04;;Y02A50/30;;A61K38/12;;A61K9/0053;;A61K9/007;;A61K31/665;;A61P31/04</x:v>
      </x:c>
      <x:c r="R717" s="50" t="str">
        <x:v>A61K38/12;;A61K9/00;;A61K31/665;;A61P31/04</x:v>
      </x:c>
      <x:c r="S717" s="50" t="str">
        <x:v>PENDING</x:v>
      </x:c>
      <x:c r="T717" s="50" t="str">
        <x:v>https://lens.org/156-190-990-191-94X</x:v>
      </x:c>
      <x:c r="U717" s="50" t="str">
        <x:v>166-788-249-905-283;;136-274-614-381-224;;191-377-707-650-207;;114-831-338-601-796;;140-484-977-212-294;;015-475-596-221-799;;156-190-990-191-94X</x:v>
      </x:c>
    </x:row>
    <x:row r="718">
      <x:c r="A718" s="50" t="str">
        <x:v>Zambon SpA.csv</x:v>
      </x:c>
      <x:c r="B718" s="50" t="str">
        <x:v>Zambon SpA</x:v>
      </x:c>
      <x:c r="C718" s="50" t="str">
        <x:v>Yes</x:v>
      </x:c>
      <x:c r="D718" s="50" t="str">
        <x:v>Applicant/owner alias matched</x:v>
      </x:c>
      <x:c r="E718" s="108" t="n">
        <x:v>10</x:v>
      </x:c>
      <x:c r="F718" s="50" t="str">
        <x:v>075-480-255-851-453</x:v>
      </x:c>
      <x:c r="G718" s="113" t="n">
        <x:v>42719</x:v>
      </x:c>
      <x:c r="H718" s="108" t="n">
        <x:v>2016</x:v>
      </x:c>
      <x:c r="I718" s="50" t="str">
        <x:v>US</x:v>
      </x:c>
      <x:c r="J718" s="50" t="str">
        <x:v>B2</x:v>
      </x:c>
      <x:c r="K718" s="50" t="str">
        <x:v>US 11918552 B2</x:v>
      </x:c>
      <x:c r="L718" s="50" t="str">
        <x:v>ZAMBON SPA</x:v>
      </x:c>
      <x:c r="M718" s="50" t="str">
        <x:v>ZAMBON S.P.A (2019-07-03)</x:v>
      </x:c>
      <x:c r="N718" s="50" t="str">
        <x:v>N-acetylcysteine for use as antibacterial agent</x:v>
      </x:c>
      <x:c r="O718" s="108" t="n">
        <x:v>0</x:v>
      </x:c>
      <x:c r="P718" s="108" t="n">
        <x:v>26</x:v>
      </x:c>
      <x:c r="Q718" s="50" t="str">
        <x:v>A61K31/198;;A61P11/00;;A61P31/04;;A61K31/198;;A61P11/00;;A61P31/04;;A61K31/197;;A61P31/04</x:v>
      </x:c>
      <x:c r="R718" s="50" t="str">
        <x:v>A61K31/197;;A61P31/04</x:v>
      </x:c>
      <x:c r="S718" s="50" t="str">
        <x:v>ACTIVE</x:v>
      </x:c>
      <x:c r="T718" s="50" t="str">
        <x:v>https://lens.org/075-480-255-851-453</x:v>
      </x:c>
      <x:c r="U718" s="50" t="str">
        <x:v>171-677-500-343-604;;069-422-685-514-411;;036-021-167-370-601;;000-615-881-788-273;;119-297-916-285-364;;154-689-075-108-196;;147-903-888-641-706;;012-955-250-062-405;;104-130-511-520-144;;182-524-790-786-762;;167-296-031-967-735;;102-131-244-532-782;;137-893-020-305-434;;065-078-844-255-360;;031-712-833-002-44X;;042-442-707-621-751;;063-797-795-018-454;;053-981-960-426-863;;089-927-497-921-262;;181-970-337-039-527;;114-801-694-955-42X;;090-470-593-895-912;;075-480-255-851-453;;155-849-368-746-358;;080-612-366-007-012;;087-491-550-084-137</x:v>
      </x:c>
    </x:row>
    <x:row r="719">
      <x:c r="A719" s="50" t="str">
        <x:v>Zambon SpA.csv</x:v>
      </x:c>
      <x:c r="B719" s="50" t="str">
        <x:v>Zambon SpA</x:v>
      </x:c>
      <x:c r="C719" s="50" t="str">
        <x:v>Yes</x:v>
      </x:c>
      <x:c r="D719" s="50" t="str">
        <x:v>Applicant/owner alias matched</x:v>
      </x:c>
      <x:c r="E719" s="108" t="n">
        <x:v>11</x:v>
      </x:c>
      <x:c r="F719" s="50" t="str">
        <x:v>028-407-937-004-547</x:v>
      </x:c>
      <x:c r="G719" s="113" t="n">
        <x:v>44175</x:v>
      </x:c>
      <x:c r="H719" s="108" t="n">
        <x:v>2020</x:v>
      </x:c>
      <x:c r="I719" s="50" t="str">
        <x:v>US</x:v>
      </x:c>
      <x:c r="J719" s="50" t="str">
        <x:v>A1</x:v>
      </x:c>
      <x:c r="K719" s="50" t="str">
        <x:v>US 2024/0041762 A1</x:v>
      </x:c>
      <x:c r="L719" s="50" t="str">
        <x:v>ZAMBON SPA</x:v>
      </x:c>
      <x:c r="M719" s="50" t="str">
        <x:v>ZAMBON S.P.A (2023-02-08)</x:v>
      </x:c>
      <x:c r="N719" s="50" t="str">
        <x:v>INHALABLE POWDER COMPRISING VORICONAZOLE IN CRYSTALLINE FORM</x:v>
      </x:c>
      <x:c r="O719" s="108" t="n">
        <x:v>0</x:v>
      </x:c>
      <x:c r="P719" s="108" t="n">
        <x:v>13</x:v>
      </x:c>
      <x:c r="Q719" s="50" t="str">
        <x:v>A61K9/0075;;A61K9/1617;;A61K47/183;;A61K9/0075;;A61K9/1617;;A61K47/183;;A61K9/0075;;A61K9/1617;;A61K31/506;;A61K47/183</x:v>
      </x:c>
      <x:c r="R719" s="50" t="str">
        <x:v>A61K9/00;;A61K9/16;;A61K31/506;;A61K47/18</x:v>
      </x:c>
      <x:c r="S719" s="50" t="str">
        <x:v>PENDING</x:v>
      </x:c>
      <x:c r="T719" s="50" t="str">
        <x:v>https://lens.org/028-407-937-004-547</x:v>
      </x:c>
      <x:c r="U719" s="50" t="str">
        <x:v>127-765-878-143-473;;068-914-944-652-654;;028-407-937-004-547;;147-146-641-764-338;;044-412-730-648-966;;064-549-843-286-968;;120-197-296-448-042;;101-810-924-065-899;;124-132-251-902-799;;183-670-198-700-116;;020-583-310-202-330;;128-399-066-629-581;;018-257-819-860-066</x:v>
      </x:c>
    </x:row>
    <x:row r="720">
      <x:c r="A720" s="50" t="str">
        <x:v>Zambon SpA.csv</x:v>
      </x:c>
      <x:c r="B720" s="50" t="str">
        <x:v>Zambon SpA</x:v>
      </x:c>
      <x:c r="C720" s="50" t="str">
        <x:v>Yes</x:v>
      </x:c>
      <x:c r="D720" s="50" t="str">
        <x:v>Applicant/owner alias matched</x:v>
      </x:c>
      <x:c r="E720" s="108" t="n">
        <x:v>12</x:v>
      </x:c>
      <x:c r="F720" s="50" t="str">
        <x:v>013-591-237-290-333</x:v>
      </x:c>
      <x:c r="G720" s="113" t="n">
        <x:v>43249</x:v>
      </x:c>
      <x:c r="H720" s="108" t="n">
        <x:v>2018</x:v>
      </x:c>
      <x:c r="I720" s="50" t="str">
        <x:v>US</x:v>
      </x:c>
      <x:c r="J720" s="50" t="str">
        <x:v>B2</x:v>
      </x:c>
      <x:c r="K720" s="50" t="str">
        <x:v>US 11707441 B2</x:v>
      </x:c>
      <x:c r="L720" s="50" t="str">
        <x:v>ZAMBON SPA</x:v>
      </x:c>
      <x:c r="M720" s="50" t="str">
        <x:v>ZAMBON S.P.A (2020-12-09)</x:v>
      </x:c>
      <x:c r="N720" s="50" t="str">
        <x:v>Safinamide for treating myotonia</x:v>
      </x:c>
      <x:c r="O720" s="108" t="n">
        <x:v>0</x:v>
      </x:c>
      <x:c r="P720" s="108" t="n">
        <x:v>22</x:v>
      </x:c>
      <x:c r="Q720" s="50" t="str">
        <x:v>A61K31/165;;A61P25/14;;A61K31/165;;A61P21/00;;A61P25/14;;A61K31/165;;A61P21/00</x:v>
      </x:c>
      <x:c r="R720" s="50" t="str">
        <x:v>A61K31/165;;A61P21/00</x:v>
      </x:c>
      <x:c r="S720" s="50" t="str">
        <x:v>ACTIVE</x:v>
      </x:c>
      <x:c r="T720" s="50" t="str">
        <x:v>https://lens.org/013-591-237-290-333</x:v>
      </x:c>
      <x:c r="U720" s="50" t="str">
        <x:v>112-374-213-091-039;;017-119-679-795-079;;125-797-093-808-563;;075-724-774-803-582;;032-733-209-196-681;;070-018-703-864-505;;082-572-216-496-876;;122-913-299-013-519;;002-960-213-252-879;;186-028-393-726-793;;127-626-493-801-383;;125-112-587-257-20X;;026-807-342-207-599;;048-804-907-948-760;;015-214-684-360-152;;067-003-561-495-897;;164-688-602-292-924;;097-446-075-272-015;;177-231-383-088-174;;003-469-201-808-768;;161-816-013-391-734;;013-591-237-290-333</x:v>
      </x:c>
    </x:row>
    <x:row r="721">
      <x:c r="A721" s="50" t="str">
        <x:v>Zambon SpA.csv</x:v>
      </x:c>
      <x:c r="B721" s="50" t="str">
        <x:v>Zambon SpA</x:v>
      </x:c>
      <x:c r="C721" s="50" t="str">
        <x:v>Yes</x:v>
      </x:c>
      <x:c r="D721" s="50" t="str">
        <x:v>Applicant/owner alias matched</x:v>
      </x:c>
      <x:c r="E721" s="108" t="n">
        <x:v>13</x:v>
      </x:c>
      <x:c r="F721" s="50" t="str">
        <x:v>138-102-271-631-19X</x:v>
      </x:c>
      <x:c r="G721" s="113" t="n">
        <x:v>41374</x:v>
      </x:c>
      <x:c r="H721" s="108" t="n">
        <x:v>2013</x:v>
      </x:c>
      <x:c r="I721" s="50" t="str">
        <x:v>EP</x:v>
      </x:c>
      <x:c r="J721" s="50" t="str">
        <x:v>B1</x:v>
      </x:c>
      <x:c r="K721" s="50" t="str">
        <x:v>EP 2983645 B1</x:v>
      </x:c>
      <x:c r="L721" s="50" t="str">
        <x:v>ZAMBON SPA</x:v>
      </x:c>
      <x:c r="M721" s="50" t="str">
        <x:v>ZAMBON S.P.A. (2019-12-11)</x:v>
      </x:c>
      <x:c r="N721" s="50" t="str">
        <x:v>COMPOSITION COMPRISING AT LEAST TWO DRY POWDERS OBTAINED BY SPRAY DRYING TO INCREASE THE STABILITY OF THE FORMULATION</x:v>
      </x:c>
      <x:c r="O721" s="108" t="n">
        <x:v>0</x:v>
      </x:c>
      <x:c r="P721" s="108" t="n">
        <x:v>23</x:v>
      </x:c>
      <x:c r="Q721" s="50" t="str">
        <x:v>A61K9/0075;;A61K9/1617;;A61K9/1623;;A61K31/167;;A61K31/439;;A61K31/58;;A61P11/00;;A61K31/167;;A61K9/0073;;A61K9/0075;;A61K9/1617;;A61K9/1623;;A61K31/439;;A61K31/58;;A61K47/26;;A61P11/00;;A61K9/0073;;A61K9/0075;;A61K9/1617;;A61K9/1623;;A61K31/167;;A61K31/439;;A61K31/58;;A61K47/26</x:v>
      </x:c>
      <x:c r="R721" s="50" t="str">
        <x:v>A61K9/16</x:v>
      </x:c>
      <x:c r="S721" s="50" t="str">
        <x:v>ACTIVE</x:v>
      </x:c>
      <x:c r="T721" s="50" t="str">
        <x:v>https://lens.org/138-102-271-631-19X</x:v>
      </x:c>
      <x:c r="U721" s="50" t="str">
        <x:v>150-494-448-444-200;;006-239-879-195-569;;134-651-307-593-006;;106-757-604-667-518;;112-927-729-353-375;;038-404-499-942-304;;169-052-550-485-22X;;055-257-584-359-016;;127-567-335-772-030;;026-925-389-328-723;;118-102-414-402-277;;125-019-765-841-93X;;079-652-041-412-387;;138-102-271-631-19X;;112-132-154-670-126;;108-437-942-595-051;;102-633-304-184-290;;069-030-588-292-228;;153-166-537-752-578;;162-858-768-869-646;;158-143-526-226-249;;163-367-943-486-766;;129-484-941-227-883</x:v>
      </x:c>
    </x:row>
    <x:row r="722">
      <x:c r="A722" s="50" t="str">
        <x:v>Zambon SpA.csv</x:v>
      </x:c>
      <x:c r="B722" s="50" t="str">
        <x:v>Zambon SpA</x:v>
      </x:c>
      <x:c r="C722" s="50" t="str">
        <x:v>Yes</x:v>
      </x:c>
      <x:c r="D722" s="50" t="str">
        <x:v>Applicant/owner alias matched</x:v>
      </x:c>
      <x:c r="E722" s="108" t="n">
        <x:v>14</x:v>
      </x:c>
      <x:c r="F722" s="50" t="str">
        <x:v>016-445-201-357-472</x:v>
      </x:c>
      <x:c r="G722" s="113" t="n">
        <x:v>43822</x:v>
      </x:c>
      <x:c r="H722" s="108" t="n">
        <x:v>2019</x:v>
      </x:c>
      <x:c r="I722" s="50" t="str">
        <x:v>US</x:v>
      </x:c>
      <x:c r="J722" s="50" t="str">
        <x:v>A1</x:v>
      </x:c>
      <x:c r="K722" s="50" t="str">
        <x:v>US 2023/0000766 A1</x:v>
      </x:c>
      <x:c r="L722" s="50" t="str">
        <x:v>ZAMBON SPA</x:v>
      </x:c>
      <x:c r="M722" s="50" t="str">
        <x:v>ZAMBON S.P.A (2022-05-23)</x:v>
      </x:c>
      <x:c r="N722" s="50" t="str">
        <x:v>PROCESS FOR THE PREPARATION OF DISPERSIONS COMPRISING INHALABLE IMMUNOSUPPRESSIVE ACTIVE INGREDIENTS</x:v>
      </x:c>
      <x:c r="O722" s="108" t="n">
        <x:v>0</x:v>
      </x:c>
      <x:c r="P722" s="108" t="n">
        <x:v>15</x:v>
      </x:c>
      <x:c r="Q722" s="50" t="str">
        <x:v>A61K9/1277;;A61K9/127;;A61K9/19;;A61K47/26;;A61K9/0078;;A61K9/0073;;A61K38/13;;A61K9/1277;;A61K9/19;;A61K38/13;;A61K47/26;;A61K9/127;;A61K9/0078;;A61K9/0073;;A61K9/0078;;A61K9/127;;A61K9/19;;A61K47/26;;A61K38/13;;A61P37/06;;A61K9/0073;;A61K9/1277;;A61K9/19;;A61K38/13</x:v>
      </x:c>
      <x:c r="R722" s="50" t="str">
        <x:v>A61K9/00;;A61K9/127;;A61K9/19;;A61K38/13</x:v>
      </x:c>
      <x:c r="S722" s="50" t="str">
        <x:v>PENDING</x:v>
      </x:c>
      <x:c r="T722" s="50" t="str">
        <x:v>https://lens.org/016-445-201-357-472</x:v>
      </x:c>
      <x:c r="U722" s="50" t="str">
        <x:v>176-287-248-667-903;;113-220-523-094-838;;092-298-593-699-314;;075-765-892-810-047;;058-499-234-896-488;;001-921-700-161-415;;007-869-955-068-717;;016-445-201-357-472;;102-589-481-470-727;;001-131-564-258-354;;079-657-784-882-809;;059-123-571-075-93X;;068-386-348-101-729;;125-159-390-678-551;;166-079-711-997-447</x:v>
      </x:c>
    </x:row>
    <x:row r="723">
      <x:c r="A723" s="50" t="str">
        <x:v>Zambon SpA.csv</x:v>
      </x:c>
      <x:c r="B723" s="50" t="str">
        <x:v>Zambon SpA</x:v>
      </x:c>
      <x:c r="C723" s="50" t="str">
        <x:v>Yes</x:v>
      </x:c>
      <x:c r="D723" s="50" t="str">
        <x:v>Applicant/owner alias matched</x:v>
      </x:c>
      <x:c r="E723" s="108" t="n">
        <x:v>15</x:v>
      </x:c>
      <x:c r="F723" s="50" t="str">
        <x:v>145-374-558-803-14X</x:v>
      </x:c>
      <x:c r="G723" s="113" t="n">
        <x:v>43041</x:v>
      </x:c>
      <x:c r="H723" s="108" t="n">
        <x:v>2017</x:v>
      </x:c>
      <x:c r="I723" s="50" t="str">
        <x:v>US</x:v>
      </x:c>
      <x:c r="J723" s="50" t="str">
        <x:v>B2</x:v>
      </x:c>
      <x:c r="K723" s="50" t="str">
        <x:v>US 11103457 B2</x:v>
      </x:c>
      <x:c r="L723" s="50" t="str">
        <x:v>ZAMBON SPA</x:v>
      </x:c>
      <x:c r="M723" s="50" t="str">
        <x:v>ZAMBON S.P.A (2020-06-25)</x:v>
      </x:c>
      <x:c r="N723" s="50" t="str">
        <x:v>Pharmaceutical compositions comprising safinamide</x:v>
      </x:c>
      <x:c r="O723" s="108" t="n">
        <x:v>0</x:v>
      </x:c>
      <x:c r="P723" s="108" t="n">
        <x:v>16</x:v>
      </x:c>
      <x:c r="Q723" s="50" t="str">
        <x:v>A61K9/5078;;A61K9/0056;;A61K9/2081;;A61K31/165;;A61K9/5078;;A61K9/0056;;A61K9/2081;;A61K31/165;;A61K9/1652;;A61K9/0056;;A61K9/2054;;A61K31/165</x:v>
      </x:c>
      <x:c r="R723" s="50" t="str">
        <x:v>A61K31/165;;A61K9/00;;A61K9/16;;A61K9/20</x:v>
      </x:c>
      <x:c r="S723" s="50" t="str">
        <x:v>ACTIVE</x:v>
      </x:c>
      <x:c r="T723" s="50" t="str">
        <x:v>https://lens.org/145-374-558-803-14X</x:v>
      </x:c>
      <x:c r="U723" s="50" t="str">
        <x:v>154-238-918-709-860;;013-283-360-600-267;;010-429-863-927-835;;089-335-394-750-887;;199-189-779-424-99X;;088-991-950-760-808;;075-609-283-865-814;;125-769-191-178-106;;050-192-141-273-006;;037-612-907-173-55X;;073-482-245-094-117;;129-872-178-215-372;;023-521-994-710-744;;076-143-997-860-665;;052-713-451-874-185;;145-374-558-803-14X</x:v>
      </x:c>
    </x:row>
    <x:row r="724">
      <x:c r="A724" s="50" t="str">
        <x:v>Zambon SpA.csv</x:v>
      </x:c>
      <x:c r="B724" s="50" t="str">
        <x:v>Zambon SpA</x:v>
      </x:c>
      <x:c r="C724" s="50" t="str">
        <x:v>Yes</x:v>
      </x:c>
      <x:c r="D724" s="50" t="str">
        <x:v>Applicant/owner alias matched</x:v>
      </x:c>
      <x:c r="E724" s="108" t="n">
        <x:v>16</x:v>
      </x:c>
      <x:c r="F724" s="50" t="str">
        <x:v>108-115-832-289-035</x:v>
      </x:c>
      <x:c r="G724" s="113" t="n">
        <x:v>40864</x:v>
      </x:c>
      <x:c r="H724" s="108" t="n">
        <x:v>2011</x:v>
      </x:c>
      <x:c r="I724" s="50" t="str">
        <x:v>US</x:v>
      </x:c>
      <x:c r="J724" s="50" t="str">
        <x:v>A1</x:v>
      </x:c>
      <x:c r="K724" s="50" t="str">
        <x:v>US 2021/0030705 A1</x:v>
      </x:c>
      <x:c r="L724" s="50" t="str">
        <x:v>ZAMBON SPA</x:v>
      </x:c>
      <x:c r="M724" s="50" t="str">
        <x:v>ZAMBON S.P.A (2014-05-08)</x:v>
      </x:c>
      <x:c r="N724" s="50" t="str">
        <x:v>Pharmaceutical Solid Compositions Containing Ibuprofen Salts</x:v>
      </x:c>
      <x:c r="O724" s="108" t="n">
        <x:v>0</x:v>
      </x:c>
      <x:c r="P724" s="108" t="n">
        <x:v>10</x:v>
      </x:c>
      <x:c r="Q724" s="50" t="str">
        <x:v>A61K47/02;;A61K9/0095;;A61K31/192;;A61K47/02;;A61K9/0095;;A61K31/192;;A61K31/205</x:v>
      </x:c>
      <x:c r="R724" s="50" t="str">
        <x:v>A61K31/205;;A61K9/00;;A61K31/192;;A61K47/02</x:v>
      </x:c>
      <x:c r="S724" s="50" t="str">
        <x:v>DISCONTINUED</x:v>
      </x:c>
      <x:c r="T724" s="50" t="str">
        <x:v>https://lens.org/108-115-832-289-035</x:v>
      </x:c>
      <x:c r="U724" s="50" t="str">
        <x:v>179-170-624-120-312;;084-818-749-664-457;;141-207-034-827-593;;061-072-274-996-702;;143-790-882-005-81X;;156-976-166-554-583;;114-326-567-719-870;;108-115-832-289-035;;106-969-018-045-577;;142-058-304-959-757</x:v>
      </x:c>
    </x:row>
    <x:row r="725">
      <x:c r="A725" s="50" t="str">
        <x:v>Zambon SpA.csv</x:v>
      </x:c>
      <x:c r="B725" s="50" t="str">
        <x:v>Zambon SpA</x:v>
      </x:c>
      <x:c r="C725" s="50" t="str">
        <x:v>Yes</x:v>
      </x:c>
      <x:c r="D725" s="50" t="str">
        <x:v>Applicant/owner alias matched</x:v>
      </x:c>
      <x:c r="E725" s="108" t="n">
        <x:v>17</x:v>
      </x:c>
      <x:c r="F725" s="50" t="str">
        <x:v>019-617-669-208-015</x:v>
      </x:c>
      <x:c r="G725" s="113" t="n">
        <x:v>42521</x:v>
      </x:c>
      <x:c r="H725" s="108" t="n">
        <x:v>2016</x:v>
      </x:c>
      <x:c r="I725" s="50" t="str">
        <x:v>US</x:v>
      </x:c>
      <x:c r="J725" s="50" t="str">
        <x:v>B2</x:v>
      </x:c>
      <x:c r="K725" s="50" t="str">
        <x:v>US 10792257 B2</x:v>
      </x:c>
      <x:c r="L725" s="50" t="str">
        <x:v>ZAMBON SPA</x:v>
      </x:c>
      <x:c r="M725" s="50" t="str">
        <x:v>ZAMBON S.P.A (2020-06-11)</x:v>
      </x:c>
      <x:c r="N725" s="50" t="str">
        <x:v>Pharmaceutical compositions comprising safinamide</x:v>
      </x:c>
      <x:c r="O725" s="108" t="n">
        <x:v>0</x:v>
      </x:c>
      <x:c r="P725" s="108" t="n">
        <x:v>19</x:v>
      </x:c>
      <x:c r="Q725" s="50" t="str">
        <x:v>A61K9/0056;;A61K9/2081;;A61K9/5026;;A61K9/5047;;A61K31/167;;A61K9/5026;;A61K9/0056;;A61K9/2081;;A61K9/5047;;A61K31/167;;A61P25/16;;A61P43/00;;A61K31/165;;A61K9/0056;;A61K9/2081;;A61K9/5026;;A61K9/5047;;A61K31/167;;A61P25/16;;A61P43/00;;A61K31/165;;A61K9/0056;;A61K9/5026;;A61K9/5047</x:v>
      </x:c>
      <x:c r="R725" s="50" t="str">
        <x:v>A61K31/165;;A61K9/00;;A61K9/50</x:v>
      </x:c>
      <x:c r="S725" s="50" t="str">
        <x:v>ACTIVE</x:v>
      </x:c>
      <x:c r="T725" s="50" t="str">
        <x:v>https://lens.org/019-617-669-208-015</x:v>
      </x:c>
      <x:c r="U725" s="50" t="str">
        <x:v>100-039-754-872-424;;134-406-980-686-561;;180-685-951-911-099;;067-102-587-667-099;;140-369-193-498-585;;154-066-827-992-252;;189-827-145-750-794;;110-068-793-302-614;;147-342-115-738-410;;129-090-120-217-483;;085-993-351-717-963;;127-032-974-623-68X;;092-496-296-873-459;;160-779-715-513-429;;066-641-783-416-04X;;053-715-522-273-404;;128-914-463-840-632;;037-837-095-808-720;;019-617-669-208-015</x:v>
      </x:c>
    </x:row>
    <x:row r="726">
      <x:c r="A726" s="50" t="str">
        <x:v>Zambon SpA.csv</x:v>
      </x:c>
      <x:c r="B726" s="50" t="str">
        <x:v>Zambon SpA</x:v>
      </x:c>
      <x:c r="C726" s="50" t="str">
        <x:v>Yes</x:v>
      </x:c>
      <x:c r="D726" s="50" t="str">
        <x:v>Applicant/owner alias matched</x:v>
      </x:c>
      <x:c r="E726" s="108" t="n">
        <x:v>18</x:v>
      </x:c>
      <x:c r="F726" s="50" t="str">
        <x:v>172-213-861-679-454</x:v>
      </x:c>
      <x:c r="G726" s="113" t="n">
        <x:v>41920</x:v>
      </x:c>
      <x:c r="H726" s="108" t="n">
        <x:v>2014</x:v>
      </x:c>
      <x:c r="I726" s="50" t="str">
        <x:v>US</x:v>
      </x:c>
      <x:c r="J726" s="50" t="str">
        <x:v>B2</x:v>
      </x:c>
      <x:c r="K726" s="50" t="str">
        <x:v>US 10449147 B2</x:v>
      </x:c>
      <x:c r="L726" s="50" t="str">
        <x:v>ZAMBON SPA</x:v>
      </x:c>
      <x:c r="M726" s="50" t="str">
        <x:v>ZAMBON S.P.A (2017-05-02)</x:v>
      </x:c>
      <x:c r="N726" s="50" t="str">
        <x:v>Pharmaceutical composition containing budesonide and formoterol</x:v>
      </x:c>
      <x:c r="O726" s="108" t="n">
        <x:v>0</x:v>
      </x:c>
      <x:c r="P726" s="108" t="n">
        <x:v>26</x:v>
      </x:c>
      <x:c r="Q726" s="50" t="str">
        <x:v>A61K9/0075;;A61K9/1617;;A61K9/1623;;A61K31/167;;A61K31/58;;A61K9/0075;;A61K9/1617;;A61K9/1623;;A61K31/167;;A61K31/58;;A61K2300/00;;A61P11/00;;A61P11/06;;A61P43/00;;A61K9/0075;;A61K9/1617;;A61K9/1623;;A61K31/167;;A61K31/58;;A61P11/00;;A61P11/06;;A61P43/00;;A61K9/0075;;A61K9/1617;;A61K9/1623;;A61K31/167;;A61K31/58;;A61K2300/00;;A61P11/00;;A61P11/06;;A61P43/00;;A61K9/0075;;A61K9/1617;;A61K9/1623;;A61K31/167;;A61K31/58;;A61K2300/00;;A61K9/0075;;A61K9/1617;;A61K9/1623;;A61K31/167;;A61K31/58</x:v>
      </x:c>
      <x:c r="R726" s="50" t="str">
        <x:v>A61K9/00;;A61K9/16;;A61K31/167;;A61K31/58</x:v>
      </x:c>
      <x:c r="S726" s="50" t="str">
        <x:v>ACTIVE</x:v>
      </x:c>
      <x:c r="T726" s="50" t="str">
        <x:v>https://lens.org/172-213-861-679-454</x:v>
      </x:c>
      <x:c r="U726" s="50" t="str">
        <x:v>120-578-426-856-28X;;111-577-521-925-676;;079-786-690-572-835;;073-013-215-037-654;;153-421-117-670-475;;002-324-147-825-503;;056-959-452-892-209;;172-213-861-679-454;;197-428-633-267-509;;122-630-577-951-59X;;054-081-588-983-278;;079-136-993-285-185;;165-942-835-035-889;;058-552-154-960-195;;028-027-920-029-153;;088-247-789-981-894;;199-969-542-271-400;;159-731-586-160-12X;;106-772-982-140-196;;177-777-162-351-826;;075-723-879-970-235;;180-864-135-944-806;;113-736-596-595-526;;156-451-650-563-455;;075-970-807-509-034;;044-984-847-970-506</x:v>
      </x:c>
    </x:row>
    <x:row r="727">
      <x:c r="A727" s="50" t="str">
        <x:v>Zambon SpA.csv</x:v>
      </x:c>
      <x:c r="B727" s="50" t="str">
        <x:v>Zambon SpA</x:v>
      </x:c>
      <x:c r="C727" s="50" t="str">
        <x:v>Yes</x:v>
      </x:c>
      <x:c r="D727" s="50" t="str">
        <x:v>Applicant/owner alias matched</x:v>
      </x:c>
      <x:c r="E727" s="108" t="n">
        <x:v>19</x:v>
      </x:c>
      <x:c r="F727" s="50" t="str">
        <x:v>198-840-356-018-635</x:v>
      </x:c>
      <x:c r="G727" s="113" t="n">
        <x:v>42501</x:v>
      </x:c>
      <x:c r="H727" s="108" t="n">
        <x:v>2016</x:v>
      </x:c>
      <x:c r="I727" s="50" t="str">
        <x:v>US</x:v>
      </x:c>
      <x:c r="J727" s="50" t="str">
        <x:v>A1</x:v>
      </x:c>
      <x:c r="K727" s="50" t="str">
        <x:v>US 2019/0156959 A1</x:v>
      </x:c>
      <x:c r="L727" s="50" t="str">
        <x:v>ZAMBON SPA</x:v>
      </x:c>
      <x:c r="M727" s="50" t="str">
        <x:v>ZAMBON S.P.A (2018-10-30)</x:v>
      </x:c>
      <x:c r="N727" s="50" t="str">
        <x:v>METHOD, COMMUNICATION SYSTEM AND COMPUTER PROGRAM FOR PROVIDING INFORMATION INDICATIVE OF CONCENTRATION OF ALLERGENS IN THE ENVIRONMENT</x:v>
      </x:c>
      <x:c r="O727" s="108" t="n">
        <x:v>4</x:v>
      </x:c>
      <x:c r="P727" s="108" t="n">
        <x:v>24</x:v>
      </x:c>
      <x:c r="Q727" s="50" t="str">
        <x:v>G16H10/60;;G16H50/80;;G06Q10/40;;G16H10/60;;G16H50/80;;G06Q10/40;;G16H10/60;;G16H50/80;;G16H80/00;;A61B5/0022;;A61B5/08;;G06Q10/40;;G16H10/60;;G16H50/80;;G06Q10/40;;G16H80/00;;A61B5/0022;;A61B5/08</x:v>
      </x:c>
      <x:c r="R727" s="50" t="str">
        <x:v>G16H80/00;;A61B5/00;;A61B5/08;;G06Q50/00</x:v>
      </x:c>
      <x:c r="S727" s="50" t="str">
        <x:v>DISCONTINUED</x:v>
      </x:c>
      <x:c r="T727" s="50" t="str">
        <x:v>https://lens.org/198-840-356-018-635</x:v>
      </x:c>
      <x:c r="U727" s="50" t="str">
        <x:v>170-977-069-757-639;;033-440-922-560-183;;080-878-793-882-24X;;035-190-902-422-203;;126-952-332-510-646;;138-997-868-313-127;;179-787-708-200-125;;156-541-140-041-971;;180-871-817-477-788;;029-466-907-019-891;;114-371-000-524-709;;106-190-675-320-154;;179-233-506-272-417;;181-380-679-561-446;;102-820-294-591-004;;141-085-844-285-682;;006-655-553-652-224;;144-717-933-953-39X;;140-462-185-164-91X;;105-968-222-995-368;;198-840-356-018-635;;054-224-631-280-435;;023-469-953-497-419;;115-173-348-815-864</x:v>
      </x:c>
    </x:row>
    <x:row r="728">
      <x:c r="A728" s="50" t="str">
        <x:v>Zambon SpA.csv</x:v>
      </x:c>
      <x:c r="B728" s="50" t="str">
        <x:v>Zambon SpA</x:v>
      </x:c>
      <x:c r="C728" s="50" t="str">
        <x:v>Yes</x:v>
      </x:c>
      <x:c r="D728" s="50" t="str">
        <x:v>Applicant/owner alias matched</x:v>
      </x:c>
      <x:c r="E728" s="108" t="n">
        <x:v>20</x:v>
      </x:c>
      <x:c r="F728" s="50" t="str">
        <x:v>078-774-053-627-712</x:v>
      </x:c>
      <x:c r="G728" s="113" t="n">
        <x:v>41374</x:v>
      </x:c>
      <x:c r="H728" s="108" t="n">
        <x:v>2013</x:v>
      </x:c>
      <x:c r="I728" s="50" t="str">
        <x:v>US</x:v>
      </x:c>
      <x:c r="J728" s="50" t="str">
        <x:v>B2</x:v>
      </x:c>
      <x:c r="K728" s="50" t="str">
        <x:v>US 10226421 B2</x:v>
      </x:c>
      <x:c r="L728" s="50" t="str">
        <x:v>ZAMBON SPA</x:v>
      </x:c>
      <x:c r="M728" s="50" t="str">
        <x:v>ZAMBON S.P.A (2015-09-17)</x:v>
      </x:c>
      <x:c r="N728" s="50" t="str">
        <x:v>Pharmaceutical composition containing budesonide and formoterol</x:v>
      </x:c>
      <x:c r="O728" s="108" t="n">
        <x:v>0</x:v>
      </x:c>
      <x:c r="P728" s="108" t="n">
        <x:v>24</x:v>
      </x:c>
      <x:c r="Q728" s="50" t="str">
        <x:v>A61K9/0075;;A61K9/1617;;A61K9/1623;;A61K31/167;;A61K31/58;;A61P11/00;;A61P11/06;;A61K31/167;;A61K9/0075;;A61K9/1617;;A61K9/1623;;A61K31/58;;A61P11/00;;A61P11/06;;A61K9/0075;;A61K9/1617;;A61K9/1623;;A61K31/167;;A61K31/58</x:v>
      </x:c>
      <x:c r="R728" s="50" t="str">
        <x:v>A61K9/00;;A61K9/16;;A61K31/167;;A61K31/58</x:v>
      </x:c>
      <x:c r="S728" s="50" t="str">
        <x:v>ACTIVE</x:v>
      </x:c>
      <x:c r="T728" s="50" t="str">
        <x:v>https://lens.org/078-774-053-627-712</x:v>
      </x:c>
      <x:c r="U728" s="50" t="str">
        <x:v>115-343-294-507-848;;015-414-820-570-629;;022-023-627-265-871;;004-706-705-834-25X;;032-982-789-208-77X;;172-360-869-975-418;;020-185-497-959-531;;113-178-002-584-843;;113-515-877-227-544;;172-979-185-023-271;;097-854-646-974-532;;019-502-599-697-49X;;075-064-261-195-656;;037-374-854-403-567;;141-130-248-606-320;;045-911-378-284-894;;078-774-053-627-712;;189-509-255-804-147;;137-994-184-742-123;;172-411-509-825-763;;157-123-824-151-519;;126-907-643-408-865;;031-764-890-577-99X;;043-646-435-159-84X</x:v>
      </x:c>
    </x:row>
    <x:row r="729">
      <x:c r="A729" s="50" t="str">
        <x:v>Zambon SpA.csv</x:v>
      </x:c>
      <x:c r="B729" s="50" t="str">
        <x:v>Zambon SpA</x:v>
      </x:c>
      <x:c r="C729" s="50" t="str">
        <x:v>Yes</x:v>
      </x:c>
      <x:c r="D729" s="50" t="str">
        <x:v>Applicant/owner alias matched</x:v>
      </x:c>
      <x:c r="E729" s="108" t="n">
        <x:v>21</x:v>
      </x:c>
      <x:c r="F729" s="50" t="str">
        <x:v>063-254-602-290-654</x:v>
      </x:c>
      <x:c r="G729" s="113" t="n">
        <x:v>41423</x:v>
      </x:c>
      <x:c r="H729" s="108" t="n">
        <x:v>2013</x:v>
      </x:c>
      <x:c r="I729" s="50" t="str">
        <x:v>US</x:v>
      </x:c>
      <x:c r="J729" s="50" t="str">
        <x:v>B2</x:v>
      </x:c>
      <x:c r="K729" s="50" t="str">
        <x:v>US 9808427 B2</x:v>
      </x:c>
      <x:c r="L729" s="50" t="str">
        <x:v>ZAMBON SPA</x:v>
      </x:c>
      <x:c r="M729" s="50" t="str">
        <x:v>ZAMBON S.P.A (2016-01-11)</x:v>
      </x:c>
      <x:c r="N729" s="50" t="str">
        <x:v>Swallowable N-acetylcysteine tablets</x:v>
      </x:c>
      <x:c r="O729" s="108" t="n">
        <x:v>0</x:v>
      </x:c>
      <x:c r="P729" s="108" t="n">
        <x:v>41</x:v>
      </x:c>
      <x:c r="Q729" s="50" t="str">
        <x:v>A61K9/2027;;A61K9/1688;;A61K9/2009;;A61K9/2054;;A61K9/2095;;A61K31/198;;A61K9/2054;;A61K9/1688;;A61K9/2027;;A61K9/2095;;A61K31/198;;A61P11/00;;A61P11/08;;A61P11/12;;A61K9/2054;;A61K9/1688;;A61K9/2009;;A61K9/2027;;A61K9/2095;;A61K31/198</x:v>
      </x:c>
      <x:c r="R729" s="50" t="str">
        <x:v>A61K9/20;;A61K9/16;;A61K31/198</x:v>
      </x:c>
      <x:c r="S729" s="50" t="str">
        <x:v>ACTIVE</x:v>
      </x:c>
      <x:c r="T729" s="50" t="str">
        <x:v>https://lens.org/063-254-602-290-654</x:v>
      </x:c>
      <x:c r="U729" s="50" t="str">
        <x:v>056-604-905-786-490;;184-885-066-066-402;;005-826-852-873-163;;059-740-174-246-786;;137-199-936-848-308;;127-570-615-127-113;;132-240-734-718-388;;021-464-397-419-843;;198-246-712-799-107;;040-717-329-729-745;;140-671-807-586-932;;115-754-425-459-599;;150-277-616-966-892;;103-451-799-024-588;;114-163-344-027-806;;141-795-466-268-354;;133-653-054-668-972;;037-793-992-660-20X;;077-203-378-311-008;;127-101-851-484-794;;062-492-498-561-780;;063-254-602-290-654;;106-524-374-877-298;;070-534-972-308-794;;018-099-985-359-428;;040-438-286-527-868;;129-340-498-152-692;;086-842-813-283-951;;110-770-839-671-272;;141-979-616-061-575;;065-524-836-480-178;;086-126-475-931-874;;186-603-597-577-53X;;166-592-619-807-548;;157-681-245-338-086;;166-847-955-468-903;;165-256-958-437-829;;028-250-104-625-995;;007-321-054-466-271;;000-564-355-907-095;;082-643-209-787-072</x:v>
      </x:c>
    </x:row>
    <x:row r="730">
      <x:c r="A730" s="50" t="str">
        <x:v>Zentiva Group AS.csv</x:v>
      </x:c>
      <x:c r="B730" s="50" t="str">
        <x:v>Zentiva Group AS</x:v>
      </x:c>
      <x:c r="C730" s="50" t="str">
        <x:v>Yes</x:v>
      </x:c>
      <x:c r="D730" s="50" t="str">
        <x:v>Applicant/owner alias matched</x:v>
      </x:c>
      <x:c r="E730" s="108" t="n">
        <x:v>2</x:v>
      </x:c>
      <x:c r="F730" s="50" t="str">
        <x:v>134-487-252-632-175</x:v>
      </x:c>
      <x:c r="G730" s="113" t="n">
        <x:v>43896</x:v>
      </x:c>
      <x:c r="H730" s="108" t="n">
        <x:v>2020</x:v>
      </x:c>
      <x:c r="I730" s="50" t="str">
        <x:v>US</x:v>
      </x:c>
      <x:c r="J730" s="50" t="str">
        <x:v>A1</x:v>
      </x:c>
      <x:c r="K730" s="50" t="str">
        <x:v>US 2023/0092490 A1</x:v>
      </x:c>
      <x:c r="L730" s="50" t="str">
        <x:v>ZENTIVA KS</x:v>
      </x:c>
      <x:c r="M730" s="50" t="str">
        <x:v>ZENTIVA K.S (2023-01-06)</x:v>
      </x:c>
      <x:c r="N730" s="50" t="str">
        <x:v>PHARMACEUTICAL COMPOSITIONS COMPRISING DASATINIB ANHYDROUS AND USES THEREOF</x:v>
      </x:c>
      <x:c r="O730" s="108" t="n">
        <x:v>0</x:v>
      </x:c>
      <x:c r="P730" s="108" t="n">
        <x:v>6</x:v>
      </x:c>
      <x:c r="Q730" s="50" t="str">
        <x:v>A61P35/00;;A61K9/2866;;A61K31/4439;;A61K31/506;;A61K45/06;;A61K47/555;;A61K31/506;;A61K47/52;;A61K47/545;;A61K47/55;;A61K2121/00;;A61K2300/00;;A61P1/00;;A61P35/02;;A61K31/506;;A61K9/2054;;A61K31/4439;;A61K45/06</x:v>
      </x:c>
      <x:c r="R730" s="50" t="str">
        <x:v>A61K31/506;;A61K9/20;;A61K31/4439;;A61K45/06</x:v>
      </x:c>
      <x:c r="S730" s="50" t="str">
        <x:v>PENDING</x:v>
      </x:c>
      <x:c r="T730" s="50" t="str">
        <x:v>https://lens.org/134-487-252-632-175</x:v>
      </x:c>
      <x:c r="U730" s="50" t="str">
        <x:v>095-613-377-211-261;;017-929-307-329-768;;118-436-502-030-290;;032-572-180-721-758;;083-806-124-100-470;;134-487-252-632-175</x:v>
      </x:c>
    </x:row>
    <x:row r="731">
      <x:c r="A731" s="50" t="str">
        <x:v>Zentiva Group AS.csv</x:v>
      </x:c>
      <x:c r="B731" s="50" t="str">
        <x:v>Zentiva Group AS</x:v>
      </x:c>
      <x:c r="C731" s="50" t="str">
        <x:v>Yes</x:v>
      </x:c>
      <x:c r="D731" s="50" t="str">
        <x:v>Applicant/owner alias matched</x:v>
      </x:c>
      <x:c r="E731" s="108" t="n">
        <x:v>3</x:v>
      </x:c>
      <x:c r="F731" s="50" t="str">
        <x:v>167-381-331-701-273</x:v>
      </x:c>
      <x:c r="G731" s="113" t="n">
        <x:v>42424</x:v>
      </x:c>
      <x:c r="H731" s="108" t="n">
        <x:v>2016</x:v>
      </x:c>
      <x:c r="I731" s="50" t="str">
        <x:v>US</x:v>
      </x:c>
      <x:c r="J731" s="50" t="str">
        <x:v>B2</x:v>
      </x:c>
      <x:c r="K731" s="50" t="str">
        <x:v>US 10532981 B2</x:v>
      </x:c>
      <x:c r="L731" s="50" t="str">
        <x:v>ZENTIVA KS</x:v>
      </x:c>
      <x:c r="M731" s="50" t="str">
        <x:v>ZENTIVA K.S (2018-07-18)</x:v>
      </x:c>
      <x:c r="N731" s="50" t="str">
        <x:v>Crystalline modifications of methyl (3Z)-3-{[(4-{methyl[(4-methylpiperazin-1-yl)acetyl]amino}phenyl)amino](phenyl)methylidene}-2-oxo-2,3-dihydro-1H-indole-6-carboxylate salts and methods of preparation thereof</x:v>
      </x:c>
      <x:c r="O731" s="108" t="n">
        <x:v>0</x:v>
      </x:c>
      <x:c r="P731" s="108" t="n">
        <x:v>8</x:v>
      </x:c>
      <x:c r="Q731" s="50" t="str">
        <x:v>C07D209/34;;A61P35/04;;C07D209/34;;C07B2200/13</x:v>
      </x:c>
      <x:c r="R731" s="50" t="str">
        <x:v>C07D209/34</x:v>
      </x:c>
      <x:c r="S731" s="50" t="str">
        <x:v>ACTIVE</x:v>
      </x:c>
      <x:c r="T731" s="50" t="str">
        <x:v>https://lens.org/167-381-331-701-273</x:v>
      </x:c>
      <x:c r="U731" s="50" t="str">
        <x:v>167-381-331-701-273;;182-778-690-706-155;;028-376-118-991-244;;112-096-985-486-658;;047-712-159-197-812;;163-282-441-401-280;;196-307-373-651-960;;003-272-009-069-88X</x:v>
      </x:c>
    </x:row>
    <x:row r="732">
      <x:c r="A732" s="50" t="str">
        <x:v>Zentiva Group AS.csv</x:v>
      </x:c>
      <x:c r="B732" s="50" t="str">
        <x:v>Zentiva Group AS</x:v>
      </x:c>
      <x:c r="C732" s="50" t="str">
        <x:v>Yes</x:v>
      </x:c>
      <x:c r="D732" s="50" t="str">
        <x:v>Applicant/owner alias matched</x:v>
      </x:c>
      <x:c r="E732" s="108" t="n">
        <x:v>4</x:v>
      </x:c>
      <x:c r="F732" s="50" t="str">
        <x:v>048-187-256-746-071</x:v>
      </x:c>
      <x:c r="G732" s="113" t="n">
        <x:v>42328</x:v>
      </x:c>
      <x:c r="H732" s="108" t="n">
        <x:v>2015</x:v>
      </x:c>
      <x:c r="I732" s="50" t="str">
        <x:v>US</x:v>
      </x:c>
      <x:c r="J732" s="50" t="str">
        <x:v>B2</x:v>
      </x:c>
      <x:c r="K732" s="50" t="str">
        <x:v>US 10457671 B2</x:v>
      </x:c>
      <x:c r="L732" s="50" t="str">
        <x:v>ZENTIVA KS</x:v>
      </x:c>
      <x:c r="M732" s="50" t="str">
        <x:v>ZENTIVA K.S (2018-05-04)</x:v>
      </x:c>
      <x:c r="N732" s="50" t="str">
        <x:v>Crystalline form of Canagliflozin and a method of its preparation</x:v>
      </x:c>
      <x:c r="O732" s="108" t="n">
        <x:v>0</x:v>
      </x:c>
      <x:c r="P732" s="108" t="n">
        <x:v>7</x:v>
      </x:c>
      <x:c r="Q732" s="50" t="str">
        <x:v>C07D409/10;;A61P7/12;;C07D409/10;;B01D9/0054;;B01D9/0063</x:v>
      </x:c>
      <x:c r="R732" s="50" t="str">
        <x:v>C07D409/10;;B01D9/00</x:v>
      </x:c>
      <x:c r="S732" s="50" t="str">
        <x:v>ACTIVE</x:v>
      </x:c>
      <x:c r="T732" s="50" t="str">
        <x:v>https://lens.org/048-187-256-746-071</x:v>
      </x:c>
      <x:c r="U732" s="50" t="str">
        <x:v>048-187-256-746-071;;070-187-711-724-438;;032-216-672-100-383;;186-175-574-578-099;;026-010-674-708-789;;162-725-058-852-285;;149-848-018-657-847</x:v>
      </x:c>
    </x:row>
    <x:row r="733">
      <x:c r="A733" s="50" t="str">
        <x:v>Zentiva Group AS.csv</x:v>
      </x:c>
      <x:c r="B733" s="50" t="str">
        <x:v>Zentiva Group AS</x:v>
      </x:c>
      <x:c r="C733" s="50" t="str">
        <x:v>Yes</x:v>
      </x:c>
      <x:c r="D733" s="50" t="str">
        <x:v>Applicant/owner alias matched</x:v>
      </x:c>
      <x:c r="E733" s="108" t="n">
        <x:v>5</x:v>
      </x:c>
      <x:c r="F733" s="50" t="str">
        <x:v>028-128-267-659-381</x:v>
      </x:c>
      <x:c r="G733" s="113" t="n">
        <x:v>42097</x:v>
      </x:c>
      <x:c r="H733" s="108" t="n">
        <x:v>2015</x:v>
      </x:c>
      <x:c r="I733" s="50" t="str">
        <x:v>EP</x:v>
      </x:c>
      <x:c r="J733" s="50" t="str">
        <x:v>B1</x:v>
      </x:c>
      <x:c r="K733" s="50" t="str">
        <x:v>EP 3277697 B1</x:v>
      </x:c>
      <x:c r="L733" s="50" t="str">
        <x:v>ZENTIVA KS</x:v>
      </x:c>
      <x:c r="M733" s="50" t="str">
        <x:v>ZENTIVA, K.S. (2019-07-03)</x:v>
      </x:c>
      <x:c r="N733" s="50" t="str">
        <x:v>A PROCESS OF PREPARING IXAZOMIB CITRATE</x:v>
      </x:c>
      <x:c r="O733" s="108" t="n">
        <x:v>0</x:v>
      </x:c>
      <x:c r="P733" s="108" t="n">
        <x:v>4</x:v>
      </x:c>
      <x:c r="Q733" s="50" t="str">
        <x:v>C07F5/025</x:v>
      </x:c>
      <x:c r="R733" s="50" t="str">
        <x:v>C07F5/02</x:v>
      </x:c>
      <x:c r="S733" s="50" t="str">
        <x:v>ACTIVE</x:v>
      </x:c>
      <x:c r="T733" s="50" t="str">
        <x:v>https://lens.org/028-128-267-659-381</x:v>
      </x:c>
      <x:c r="U733" s="50" t="str">
        <x:v>028-128-267-659-381;;174-862-458-439-461;;085-208-860-969-484;;018-938-507-241-198</x:v>
      </x:c>
    </x:row>
    <x:row r="734">
      <x:c r="A734" s="50" t="str">
        <x:v>Zentiva Group AS.csv</x:v>
      </x:c>
      <x:c r="B734" s="50" t="str">
        <x:v>Zentiva Group AS</x:v>
      </x:c>
      <x:c r="C734" s="50" t="str">
        <x:v>Yes</x:v>
      </x:c>
      <x:c r="D734" s="50" t="str">
        <x:v>Applicant/owner alias matched</x:v>
      </x:c>
      <x:c r="E734" s="108" t="n">
        <x:v>6</x:v>
      </x:c>
      <x:c r="F734" s="50" t="str">
        <x:v>101-430-274-962-613</x:v>
      </x:c>
      <x:c r="G734" s="113" t="n">
        <x:v>42214</x:v>
      </x:c>
      <x:c r="H734" s="108" t="n">
        <x:v>2015</x:v>
      </x:c>
      <x:c r="I734" s="50" t="str">
        <x:v>US</x:v>
      </x:c>
      <x:c r="J734" s="50" t="str">
        <x:v>B2</x:v>
      </x:c>
      <x:c r="K734" s="50" t="str">
        <x:v>US 10125122 B2</x:v>
      </x:c>
      <x:c r="L734" s="50" t="str">
        <x:v>ZENTIVA KS</x:v>
      </x:c>
      <x:c r="M734" s="50" t="str">
        <x:v>ZENTIVA K.S (2018-02-07)</x:v>
      </x:c>
      <x:c r="N734" s="50" t="str">
        <x:v>Method for preparing methyl (Z)-3-[[[4-[methyl[2-(4-methyl-1-piperazinyl)acetyl]amino]phenyl]amino]phenylmethylene)oxindole-6-carboxylate (intedanib, nintedanib)</x:v>
      </x:c>
      <x:c r="O734" s="108" t="n">
        <x:v>0</x:v>
      </x:c>
      <x:c r="P734" s="108" t="n">
        <x:v>13</x:v>
      </x:c>
      <x:c r="Q734" s="50" t="str">
        <x:v>C07D209/34;;C07D209/34;;C07D209/34;;C07D403/12;;C07B43/04;;C07D209/34</x:v>
      </x:c>
      <x:c r="R734" s="50" t="str">
        <x:v>C07D403/02;;C07B43/04;;C07D403/12</x:v>
      </x:c>
      <x:c r="S734" s="50" t="str">
        <x:v>ACTIVE</x:v>
      </x:c>
      <x:c r="T734" s="50" t="str">
        <x:v>https://lens.org/101-430-274-962-613</x:v>
      </x:c>
      <x:c r="U734" s="50" t="str">
        <x:v>061-818-658-034-623;;074-853-657-651-174;;003-220-088-297-412;;029-533-313-151-577;;193-130-496-383-791;;101-430-274-962-613;;116-070-222-089-398;;068-678-831-754-046;;073-881-588-656-909;;138-688-529-655-844;;133-901-315-845-894;;197-307-681-480-354;;153-086-627-469-880</x:v>
      </x:c>
    </x:row>
    <x:row r="735">
      <x:c r="A735" s="50" t="str">
        <x:v>Zentiva Group AS.csv</x:v>
      </x:c>
      <x:c r="B735" s="50" t="str">
        <x:v>Zentiva Group AS</x:v>
      </x:c>
      <x:c r="C735" s="50" t="str">
        <x:v>Yes</x:v>
      </x:c>
      <x:c r="D735" s="50" t="str">
        <x:v>Applicant/owner alias matched</x:v>
      </x:c>
      <x:c r="E735" s="108" t="n">
        <x:v>7</x:v>
      </x:c>
      <x:c r="F735" s="50" t="str">
        <x:v>129-574-113-653-368</x:v>
      </x:c>
      <x:c r="G735" s="113" t="n">
        <x:v>41579</x:v>
      </x:c>
      <x:c r="H735" s="108" t="n">
        <x:v>2013</x:v>
      </x:c>
      <x:c r="I735" s="50" t="str">
        <x:v>EP</x:v>
      </x:c>
      <x:c r="J735" s="50" t="str">
        <x:v>B1</x:v>
      </x:c>
      <x:c r="K735" s="50" t="str">
        <x:v>EP 3063151 B1</x:v>
      </x:c>
      <x:c r="L735" s="50" t="str">
        <x:v>ZENTIVA KS</x:v>
      </x:c>
      <x:c r="M735" s="50" t="str">
        <x:v>ZENTIVA K.S. (2018-07-04)</x:v>
      </x:c>
      <x:c r="N735" s="50" t="str">
        <x:v>A STABLE POLYMORPH OF THE SALT OF (2R)-4-OXO-4-[3-(TRIFIUOROMETHYL)-5,6- DIHYDRO[L,2,4]TRIAZOLO[4,3-A]PYRAZIN-7(8H)-YL]-L-(2,4,54RIFLUOROPHENYL)BUTAN-2-AMINE WITH L-TARTARIC ACID</x:v>
      </x:c>
      <x:c r="O735" s="108" t="n">
        <x:v>0</x:v>
      </x:c>
      <x:c r="P735" s="108" t="n">
        <x:v>20</x:v>
      </x:c>
      <x:c r="Q735" s="50" t="str">
        <x:v>C07D487/04;;A61P3/04;;A61P3/10;;A61P9/12;;C07D487/04;;A61K31/519;;C07B2200/13;;C07D487/04;;C07D487/04;;C07B2200/13;;C07C59/255</x:v>
      </x:c>
      <x:c r="R735" s="50" t="str">
        <x:v>C07D487/04;;C07C59/255</x:v>
      </x:c>
      <x:c r="S735" s="50" t="str">
        <x:v>ACTIVE</x:v>
      </x:c>
      <x:c r="T735" s="50" t="str">
        <x:v>https://lens.org/129-574-113-653-368</x:v>
      </x:c>
      <x:c r="U735" s="50" t="str">
        <x:v>014-872-561-391-934;;166-307-887-939-701;;038-127-982-629-278;;195-890-088-777-032;;139-460-213-775-079;;129-574-113-653-368;;117-505-200-611-997;;104-098-317-025-054;;108-930-881-128-677;;009-100-406-109-766;;107-257-256-982-137;;138-846-296-388-773;;034-796-350-397-053;;016-250-269-505-099;;182-954-245-101-924;;073-910-168-822-173;;183-384-127-199-507;;046-827-658-223-062;;101-947-765-067-148;;143-323-355-842-71X</x:v>
      </x:c>
    </x:row>
    <x:row r="736">
      <x:c r="A736" s="50" t="str">
        <x:v>Zentiva Group AS.csv</x:v>
      </x:c>
      <x:c r="B736" s="50" t="str">
        <x:v>Zentiva Group AS</x:v>
      </x:c>
      <x:c r="C736" s="50" t="str">
        <x:v>Yes</x:v>
      </x:c>
      <x:c r="D736" s="50" t="str">
        <x:v>Applicant/owner alias matched</x:v>
      </x:c>
      <x:c r="E736" s="108" t="n">
        <x:v>8</x:v>
      </x:c>
      <x:c r="F736" s="50" t="str">
        <x:v>070-450-171-079-639</x:v>
      </x:c>
      <x:c r="G736" s="113" t="n">
        <x:v>41828</x:v>
      </x:c>
      <x:c r="H736" s="108" t="n">
        <x:v>2014</x:v>
      </x:c>
      <x:c r="I736" s="50" t="str">
        <x:v>US</x:v>
      </x:c>
      <x:c r="J736" s="50" t="str">
        <x:v>B2</x:v>
      </x:c>
      <x:c r="K736" s="50" t="str">
        <x:v>US 9920021 B2</x:v>
      </x:c>
      <x:c r="L736" s="50" t="str">
        <x:v>ZENTIVA KS</x:v>
      </x:c>
      <x:c r="M736" s="50" t="str">
        <x:v>ZENTIVA K.S (2017-01-10)</x:v>
      </x:c>
      <x:c r="N736" s="50" t="str">
        <x:v>Method of preparing vortioxetine</x:v>
      </x:c>
      <x:c r="O736" s="108" t="n">
        <x:v>0</x:v>
      </x:c>
      <x:c r="P736" s="108" t="n">
        <x:v>5</x:v>
      </x:c>
      <x:c r="Q736" s="50" t="str">
        <x:v>C07D295/096;;A61P25/24;;C07D211/20;;C07D211/70;;Y02P20/55;;C07D295/096;;C07C323/00;;C07D211/20;;C07D211/70;;Y02P20/55</x:v>
      </x:c>
      <x:c r="R736" s="50" t="str">
        <x:v>C07D211/20;;C07C323/00;;C07D211/70;;C07D295/096</x:v>
      </x:c>
      <x:c r="S736" s="50" t="str">
        <x:v>ACTIVE</x:v>
      </x:c>
      <x:c r="T736" s="50" t="str">
        <x:v>https://lens.org/070-450-171-079-639</x:v>
      </x:c>
      <x:c r="U736" s="50" t="str">
        <x:v>156-065-659-488-820;;070-450-171-079-639;;184-214-836-859-058;;159-578-170-426-686;;048-186-946-374-186</x:v>
      </x:c>
    </x:row>
    <x:row r="737">
      <x:c r="A737" s="50" t="str">
        <x:v>Zentiva Group AS.csv</x:v>
      </x:c>
      <x:c r="B737" s="50" t="str">
        <x:v>Zentiva Group AS</x:v>
      </x:c>
      <x:c r="C737" s="50" t="str">
        <x:v>Yes</x:v>
      </x:c>
      <x:c r="D737" s="50" t="str">
        <x:v>Applicant/owner alias matched</x:v>
      </x:c>
      <x:c r="E737" s="108" t="n">
        <x:v>9</x:v>
      </x:c>
      <x:c r="F737" s="50" t="str">
        <x:v>026-092-802-308-635</x:v>
      </x:c>
      <x:c r="G737" s="113" t="n">
        <x:v>40925</x:v>
      </x:c>
      <x:c r="H737" s="108" t="n">
        <x:v>2012</x:v>
      </x:c>
      <x:c r="I737" s="50" t="str">
        <x:v>EP</x:v>
      </x:c>
      <x:c r="J737" s="50" t="str">
        <x:v>B1</x:v>
      </x:c>
      <x:c r="K737" s="50" t="str">
        <x:v>EP 2804588 B1</x:v>
      </x:c>
      <x:c r="L737" s="50" t="str">
        <x:v>ZENTIVA SAGLIK URUNLERI SAN VE TIC A S</x:v>
      </x:c>
      <x:c r="M737" s="50" t="str">
        <x:v>ZENTIVA SAGLIK UERUENLERI SAN. VE TIC. A.S. (2017-07-12);;ZENTIVA SAGLIK URUNLERI SAN. VE TIC. A.S. (2017-08-23)</x:v>
      </x:c>
      <x:c r="N737" s="50" t="str">
        <x:v>METHOD FOR PRODUCING CINACALCET COMPOSITIONS FOR DIRECT TABLETING</x:v>
      </x:c>
      <x:c r="O737" s="108" t="n">
        <x:v>0</x:v>
      </x:c>
      <x:c r="P737" s="108" t="n">
        <x:v>3</x:v>
      </x:c>
      <x:c r="Q737" s="50" t="str">
        <x:v>A61K9/2059;;A61K9/2018;;A61K9/2027;;A61K9/2054;;A61K9/2095;;A61K31/137</x:v>
      </x:c>
      <x:c r="R737" s="50" t="str">
        <x:v>A61K9/14;;A61K9/20;;A61K31/137</x:v>
      </x:c>
      <x:c r="S737" s="50" t="str">
        <x:v>ACTIVE</x:v>
      </x:c>
      <x:c r="T737" s="50" t="str">
        <x:v>https://lens.org/026-092-802-308-635</x:v>
      </x:c>
      <x:c r="U737" s="50" t="str">
        <x:v>026-092-802-308-635;;013-084-345-895-106;;088-660-496-256-073</x:v>
      </x:c>
    </x:row>
    <x:row r="738">
      <x:c r="A738" s="50" t="str">
        <x:v>Zentiva Group AS.csv</x:v>
      </x:c>
      <x:c r="B738" s="50" t="str">
        <x:v>Zentiva Group AS</x:v>
      </x:c>
      <x:c r="C738" s="50" t="str">
        <x:v>Yes</x:v>
      </x:c>
      <x:c r="D738" s="50" t="str">
        <x:v>Applicant/owner alias matched</x:v>
      </x:c>
      <x:c r="E738" s="108" t="n">
        <x:v>10</x:v>
      </x:c>
      <x:c r="F738" s="50" t="str">
        <x:v>194-711-836-117-417</x:v>
      </x:c>
      <x:c r="G738" s="113" t="n">
        <x:v>41431</x:v>
      </x:c>
      <x:c r="H738" s="108" t="n">
        <x:v>2013</x:v>
      </x:c>
      <x:c r="I738" s="50" t="str">
        <x:v>EP</x:v>
      </x:c>
      <x:c r="J738" s="50" t="str">
        <x:v>B1</x:v>
      </x:c>
      <x:c r="K738" s="50" t="str">
        <x:v>EP 2810656 B1</x:v>
      </x:c>
      <x:c r="L738" s="50" t="str">
        <x:v>ZENTIVA KS</x:v>
      </x:c>
      <x:c r="M738" s="50" t="str">
        <x:v>ZENTIVA, K.S. (2017-04-12)</x:v>
      </x:c>
      <x:c r="N738" s="50" t="str">
        <x:v>Agomelatine formulations comprising agomelatine in the form of co-crystals</x:v>
      </x:c>
      <x:c r="O738" s="108" t="n">
        <x:v>0</x:v>
      </x:c>
      <x:c r="P738" s="108" t="n">
        <x:v>18</x:v>
      </x:c>
      <x:c r="Q738" s="50" t="str">
        <x:v>A61K47/12;;A61K9/2013;;A61K9/4858;;A61K31/165;;A61K47/02;;A61P25/00;;A61P25/18;;A61P25/20;;A61P25/24;;A61K47/02;;A61K9/2013;;A61K9/4858;;A61K31/165;;A61K47/12</x:v>
      </x:c>
      <x:c r="R738" s="50" t="str">
        <x:v>A61K47/02;;A61K31/165;;A61K47/12</x:v>
      </x:c>
      <x:c r="S738" s="50" t="str">
        <x:v>ACTIVE</x:v>
      </x:c>
      <x:c r="T738" s="50" t="str">
        <x:v>https://lens.org/194-711-836-117-417</x:v>
      </x:c>
      <x:c r="U738" s="50" t="str">
        <x:v>072-525-490-806-422;;095-264-496-946-372;;044-115-159-009-266;;139-597-709-568-636;;182-583-310-381-003;;058-905-079-956-663;;011-362-941-242-122;;194-711-836-117-417;;144-548-739-085-07X;;044-735-551-661-977;;086-593-555-831-999;;037-867-351-954-418;;054-678-603-705-607;;157-538-071-340-597;;161-465-119-630-973;;074-378-072-690-506;;091-062-994-697-697;;127-491-318-095-746</x:v>
      </x:c>
    </x:row>
    <x:row r="739">
      <x:c r="A739" s="50" t="str">
        <x:v>Zentiva Group AS.csv</x:v>
      </x:c>
      <x:c r="B739" s="50" t="str">
        <x:v>Zentiva Group AS</x:v>
      </x:c>
      <x:c r="C739" s="50" t="str">
        <x:v>Yes</x:v>
      </x:c>
      <x:c r="D739" s="50" t="str">
        <x:v>Applicant/owner alias matched</x:v>
      </x:c>
      <x:c r="E739" s="108" t="n">
        <x:v>11</x:v>
      </x:c>
      <x:c r="F739" s="50" t="str">
        <x:v>021-380-851-657-924</x:v>
      </x:c>
      <x:c r="G739" s="113" t="n">
        <x:v>41194</x:v>
      </x:c>
      <x:c r="H739" s="108" t="n">
        <x:v>2012</x:v>
      </x:c>
      <x:c r="I739" s="50" t="str">
        <x:v>EP</x:v>
      </x:c>
      <x:c r="J739" s="50" t="str">
        <x:v>B9</x:v>
      </x:c>
      <x:c r="K739" s="50" t="str">
        <x:v>EP 2906529 B9</x:v>
      </x:c>
      <x:c r="L739" s="50" t="str">
        <x:v>ZENTIVA KS</x:v>
      </x:c>
      <x:c r="M739" s="50" t="str">
        <x:v>ZENTIVA, K.S. (2016-09-07)</x:v>
      </x:c>
      <x:c r="N739" s="50" t="str">
        <x:v>A NEW PRODUCTION METHOD AND NEW INTERMEDIATES OF SYNTHESIS OF ELVITEGRAVIR</x:v>
      </x:c>
      <x:c r="O739" s="108" t="n">
        <x:v>0</x:v>
      </x:c>
      <x:c r="P739" s="108" t="n">
        <x:v>9</x:v>
      </x:c>
      <x:c r="Q739" s="50" t="str">
        <x:v>C07C227/10;;C07C227/16;;C07C229/34;;C07D215/56</x:v>
      </x:c>
      <x:c r="R739" s="50" t="str">
        <x:v>C07C227/10;;C07C227/16;;C07C229/34;;C07D215/56</x:v>
      </x:c>
      <x:c r="S739" s="50" t="str">
        <x:v>ACTIVE</x:v>
      </x:c>
      <x:c r="T739" s="50" t="str">
        <x:v>https://lens.org/021-380-851-657-924</x:v>
      </x:c>
      <x:c r="U739" s="50" t="str">
        <x:v>058-517-989-620-398;;021-380-851-657-924;;143-278-807-223-451;;114-354-485-065-090;;151-928-402-098-404;;164-928-503-394-634;;080-145-715-142-272;;171-562-236-521-415;;122-443-951-093-799</x:v>
      </x:c>
    </x:row>
    <x:row r="740">
      <x:c r="A740" s="50" t="str">
        <x:v>Zentiva Group AS.csv</x:v>
      </x:c>
      <x:c r="B740" s="50" t="str">
        <x:v>Zentiva Group AS</x:v>
      </x:c>
      <x:c r="C740" s="50" t="str">
        <x:v>Yes</x:v>
      </x:c>
      <x:c r="D740" s="50" t="str">
        <x:v>Applicant/owner alias matched</x:v>
      </x:c>
      <x:c r="E740" s="108" t="n">
        <x:v>12</x:v>
      </x:c>
      <x:c r="F740" s="50" t="str">
        <x:v>146-604-443-866-80X</x:v>
      </x:c>
      <x:c r="G740" s="113" t="n">
        <x:v>41648</x:v>
      </x:c>
      <x:c r="H740" s="108" t="n">
        <x:v>2014</x:v>
      </x:c>
      <x:c r="I740" s="50" t="str">
        <x:v>EP</x:v>
      </x:c>
      <x:c r="J740" s="50" t="str">
        <x:v>A1</x:v>
      </x:c>
      <x:c r="K740" s="50" t="str">
        <x:v>EP 3129005 A1</x:v>
      </x:c>
      <x:c r="L740" s="50" t="str">
        <x:v>SANOFI SA;;ZENTIVA KS</x:v>
      </x:c>
      <x:c r="M740" s="50" t="str">
        <x:v>ZENTIVA K.S. (2017-08-23);;SANOFI (2017-08-23)</x:v>
      </x:c>
      <x:c r="N740" s="50" t="str">
        <x:v>FORMULATION OF APREPITANT WITH ENHANCED SOLUBILITY</x:v>
      </x:c>
      <x:c r="O740" s="108" t="n">
        <x:v>0</x:v>
      </x:c>
      <x:c r="P740" s="108" t="n">
        <x:v>4</x:v>
      </x:c>
      <x:c r="Q740" s="50" t="str">
        <x:v>A61K9/146;;A61K31/5377</x:v>
      </x:c>
      <x:c r="R740" s="50" t="str">
        <x:v>A61K9/14;;A61K31/5377</x:v>
      </x:c>
      <x:c r="S740" s="50" t="str">
        <x:v>DISCONTINUED</x:v>
      </x:c>
      <x:c r="T740" s="50" t="str">
        <x:v>https://lens.org/146-604-443-866-80X</x:v>
      </x:c>
      <x:c r="U740" s="50" t="str">
        <x:v>166-775-231-870-657;;100-238-115-871-726;;146-604-443-866-80X;;079-227-500-398-282</x:v>
      </x:c>
    </x:row>
    <x:row r="741">
      <x:c r="A741" s="50" t="str">
        <x:v>Zentiva Group AS.csv</x:v>
      </x:c>
      <x:c r="B741" s="50" t="str">
        <x:v>Zentiva Group AS</x:v>
      </x:c>
      <x:c r="C741" s="50" t="str">
        <x:v>Yes</x:v>
      </x:c>
      <x:c r="D741" s="50" t="str">
        <x:v>Applicant/owner alias matched</x:v>
      </x:c>
      <x:c r="E741" s="108" t="n">
        <x:v>13</x:v>
      </x:c>
      <x:c r="F741" s="50" t="str">
        <x:v>092-745-298-200-084</x:v>
      </x:c>
      <x:c r="G741" s="113" t="n">
        <x:v>41218</x:v>
      </x:c>
      <x:c r="H741" s="108" t="n">
        <x:v>2012</x:v>
      </x:c>
      <x:c r="I741" s="50" t="str">
        <x:v>EP</x:v>
      </x:c>
      <x:c r="J741" s="50" t="str">
        <x:v>B1</x:v>
      </x:c>
      <x:c r="K741" s="50" t="str">
        <x:v>EP 2914593 B1</x:v>
      </x:c>
      <x:c r="L741" s="50" t="str">
        <x:v>ZENTIVA KS</x:v>
      </x:c>
      <x:c r="M741" s="50" t="str">
        <x:v>ZENTIVA, K.S. (2016-10-26)</x:v>
      </x:c>
      <x:c r="N741" s="50" t="str">
        <x:v>STABILIZATION OF TIOTROPIUM SOLVATES</x:v>
      </x:c>
      <x:c r="O741" s="108" t="n">
        <x:v>0</x:v>
      </x:c>
      <x:c r="P741" s="108" t="n">
        <x:v>27</x:v>
      </x:c>
      <x:c r="Q741" s="50" t="str">
        <x:v>C07D451/10;;C07B2200/13;;C07D451/10;;A61P11/00;;A61P11/06</x:v>
      </x:c>
      <x:c r="R741" s="50" t="str">
        <x:v>C07D451/10;;A61K31/46;;A61P11/06</x:v>
      </x:c>
      <x:c r="S741" s="50" t="str">
        <x:v>ACTIVE</x:v>
      </x:c>
      <x:c r="T741" s="50" t="str">
        <x:v>https://lens.org/092-745-298-200-084</x:v>
      </x:c>
      <x:c r="U741" s="50" t="str">
        <x:v>067-058-931-714-03X;;034-845-582-171-326;;041-628-537-495-13X;;003-588-335-751-607;;076-969-434-520-596;;104-456-987-777-367;;045-974-628-273-898;;123-178-143-641-832;;096-265-792-037-81X;;072-068-180-733-28X;;156-490-498-807-321;;050-925-013-804-998;;186-133-866-307-164;;172-216-747-371-660;;025-494-875-006-975;;094-375-892-919-11X;;130-441-201-873-033;;018-592-823-971-55X;;092-745-298-200-084;;073-392-746-563-162;;078-928-080-131-842;;151-391-576-939-114;;065-115-166-813-078;;082-714-635-815-692;;139-398-584-522-199;;072-774-745-355-393;;033-530-519-896-014</x:v>
      </x:c>
    </x:row>
    <x:row r="742">
      <x:c r="A742" s="50" t="str">
        <x:v>Zentiva Group AS.csv</x:v>
      </x:c>
      <x:c r="B742" s="50" t="str">
        <x:v>Zentiva Group AS</x:v>
      </x:c>
      <x:c r="C742" s="50" t="str">
        <x:v>Yes</x:v>
      </x:c>
      <x:c r="D742" s="50" t="str">
        <x:v>Applicant/owner alias matched</x:v>
      </x:c>
      <x:c r="E742" s="108" t="n">
        <x:v>14</x:v>
      </x:c>
      <x:c r="F742" s="50" t="str">
        <x:v>175-896-038-681-982</x:v>
      </x:c>
      <x:c r="G742" s="113" t="n">
        <x:v>41674</x:v>
      </x:c>
      <x:c r="H742" s="108" t="n">
        <x:v>2014</x:v>
      </x:c>
      <x:c r="I742" s="50" t="str">
        <x:v>EP</x:v>
      </x:c>
      <x:c r="J742" s="50" t="str">
        <x:v>A1</x:v>
      </x:c>
      <x:c r="K742" s="50" t="str">
        <x:v>EP 3102560 A1</x:v>
      </x:c>
      <x:c r="L742" s="50" t="str">
        <x:v>ZENTIVA KS</x:v>
      </x:c>
      <x:c r="M742" s="50" t="str">
        <x:v>ZENTIVA, K.S. (2019-01-23)</x:v>
      </x:c>
      <x:c r="N742" s="50" t="str">
        <x:v>A SOLID FORM OF TAPENTADOL MALEATE AND A METHOD OF ITS PREPARATION</x:v>
      </x:c>
      <x:c r="O742" s="108" t="n">
        <x:v>0</x:v>
      </x:c>
      <x:c r="P742" s="108" t="n">
        <x:v>6</x:v>
      </x:c>
      <x:c r="Q742" s="50" t="str">
        <x:v>C07C215/54;;A61P29/00;;C07B2200/07;;C07C57/145</x:v>
      </x:c>
      <x:c r="R742" s="50" t="str">
        <x:v>C07C215/54;;A61K31/135;;A61P29/00;;C07C57/145</x:v>
      </x:c>
      <x:c r="S742" s="50" t="str">
        <x:v>DISCONTINUED</x:v>
      </x:c>
      <x:c r="T742" s="50" t="str">
        <x:v>https://lens.org/175-896-038-681-982</x:v>
      </x:c>
      <x:c r="U742" s="50" t="str">
        <x:v>007-554-082-163-187;;094-347-320-635-367;;175-896-038-681-982;;072-424-028-813-929;;177-366-183-789-687;;180-843-006-771-192</x:v>
      </x:c>
    </x:row>
    <x:row r="743">
      <x:c r="A743" s="50" t="str">
        <x:v>Zentiva Group AS.csv</x:v>
      </x:c>
      <x:c r="B743" s="50" t="str">
        <x:v>Zentiva Group AS</x:v>
      </x:c>
      <x:c r="C743" s="50" t="str">
        <x:v>Yes</x:v>
      </x:c>
      <x:c r="D743" s="50" t="str">
        <x:v>Applicant/owner alias matched</x:v>
      </x:c>
      <x:c r="E743" s="108" t="n">
        <x:v>15</x:v>
      </x:c>
      <x:c r="F743" s="50" t="str">
        <x:v>168-058-067-978-287</x:v>
      </x:c>
      <x:c r="G743" s="113" t="n">
        <x:v>40606</x:v>
      </x:c>
      <x:c r="H743" s="108" t="n">
        <x:v>2011</x:v>
      </x:c>
      <x:c r="I743" s="50" t="str">
        <x:v>EP</x:v>
      </x:c>
      <x:c r="J743" s="50" t="str">
        <x:v>B1</x:v>
      </x:c>
      <x:c r="K743" s="50" t="str">
        <x:v>EP 2681201 B1</x:v>
      </x:c>
      <x:c r="L743" s="50" t="str">
        <x:v>ZENTIVA KS</x:v>
      </x:c>
      <x:c r="M743" s="50" t="str">
        <x:v>ZENTIVA, K.S. (2016-06-08)</x:v>
      </x:c>
      <x:c r="N743" s="50" t="str">
        <x:v>A METHOD OF MANUFACTURING 2-ETHOXY-1-(2'-((HYDROXYAMINO)IMINOMETHYL)BIPHENYL-4-YL) METHYL)-1H-BENZO(D)IMIDAZOLE-7-CARBOXYLIC ACID AND ITS ESTERS</x:v>
      </x:c>
      <x:c r="O743" s="108" t="n">
        <x:v>0</x:v>
      </x:c>
      <x:c r="P743" s="108" t="n">
        <x:v>22</x:v>
      </x:c>
      <x:c r="Q743" s="50" t="str">
        <x:v>C07D235/26;;A61P9/12;;C07D235/26;;A61K31/4184</x:v>
      </x:c>
      <x:c r="R743" s="50" t="str">
        <x:v>C07D235/26</x:v>
      </x:c>
      <x:c r="S743" s="50" t="str">
        <x:v>ACTIVE</x:v>
      </x:c>
      <x:c r="T743" s="50" t="str">
        <x:v>https://lens.org/168-058-067-978-287</x:v>
      </x:c>
      <x:c r="U743" s="50" t="str">
        <x:v>157-771-686-669-840;;109-455-610-757-320;;068-830-527-281-276;;102-644-602-428-648;;178-053-588-529-487;;159-469-467-089-630;;139-793-934-426-771;;002-058-009-282-935;;168-058-067-978-287;;131-973-323-822-22X;;130-787-060-339-264;;038-614-112-132-573;;028-759-998-756-995;;199-804-923-744-819;;082-503-896-685-101;;199-700-457-164-246;;110-802-388-448-998;;132-609-023-687-746;;150-088-528-303-367;;180-700-946-602-809;;107-945-155-255-132;;143-770-393-201-424</x:v>
      </x:c>
    </x:row>
    <x:row r="744">
      <x:c r="A744" s="50" t="str">
        <x:v>Zentiva Group AS.csv</x:v>
      </x:c>
      <x:c r="B744" s="50" t="str">
        <x:v>Zentiva Group AS</x:v>
      </x:c>
      <x:c r="C744" s="50" t="str">
        <x:v>Yes</x:v>
      </x:c>
      <x:c r="D744" s="50" t="str">
        <x:v>Applicant/owner alias matched</x:v>
      </x:c>
      <x:c r="E744" s="108" t="n">
        <x:v>16</x:v>
      </x:c>
      <x:c r="F744" s="50" t="str">
        <x:v>028-382-553-741-523</x:v>
      </x:c>
      <x:c r="G744" s="113" t="n">
        <x:v>40661</x:v>
      </x:c>
      <x:c r="H744" s="108" t="n">
        <x:v>2011</x:v>
      </x:c>
      <x:c r="I744" s="50" t="str">
        <x:v>US</x:v>
      </x:c>
      <x:c r="J744" s="50" t="str">
        <x:v>B2</x:v>
      </x:c>
      <x:c r="K744" s="50" t="str">
        <x:v>US 8927771 B2</x:v>
      </x:c>
      <x:c r="L744" s="50" t="str">
        <x:v>MILLER GARY JAMES;;RIDVAN LUDEK;;RICHTER JINDRICH;;DAMMER ONDREJ;;CHVOJKA TOMAS;;PEKAREK TOMAS;;HEYSE WINFRIED;;NAGEL NORBERT;;ZENTIVA KS</x:v>
      </x:c>
      <x:c r="M744" s="50" t="str">
        <x:v>ZENTIVA K.S (2013-09-20)</x:v>
      </x:c>
      <x:c r="N744" s="50" t="str">
        <x:v>Pharmaceutically acceptable cocrystals of N-[2-(7-methoxyl-1-naphtyl)ethyl]acetamide and methods of their preparation</x:v>
      </x:c>
      <x:c r="O744" s="108" t="n">
        <x:v>1</x:v>
      </x:c>
      <x:c r="P744" s="108" t="n">
        <x:v>23</x:v>
      </x:c>
      <x:c r="Q744" s="50" t="str">
        <x:v>A61P25/24;;C07B2200/13;;C07C57/145;;C07C59/265;;C07C233/18;;C07C309/29;;C07C233/18;;A61K31/165;;C07C57/145;;C07C59/265;;C07C309/29;;C07C233/25;;C07B2200/13;;C07C57/145;;C07C59/265;;C07C231/22;;C07C233/18;;C07C309/29</x:v>
      </x:c>
      <x:c r="R744" s="50" t="str">
        <x:v>C07C233/25;;C07C57/145;;C07C59/265;;C07C231/22;;C07C233/18;;C07C309/20;;C07C309/29</x:v>
      </x:c>
      <x:c r="S744" s="50" t="str">
        <x:v>INACTIVE</x:v>
      </x:c>
      <x:c r="T744" s="50" t="str">
        <x:v>https://lens.org/028-382-553-741-523</x:v>
      </x:c>
      <x:c r="U744" s="50" t="str">
        <x:v>187-124-455-014-828;;183-947-897-671-78X;;148-085-181-244-285;;096-418-024-369-373;;007-009-664-661-027;;157-391-452-818-271;;010-579-123-878-007;;039-856-170-889-783;;192-831-991-930-17X;;080-179-852-488-54X;;028-382-553-741-523;;139-332-611-542-91X;;016-597-698-124-158;;068-872-465-708-881;;061-552-688-743-046;;046-823-028-462-706;;051-531-935-672-025;;188-326-487-902-047;;058-243-920-817-138;;187-435-856-122-799;;022-876-354-332-104;;171-326-192-777-579;;141-534-832-271-719</x:v>
      </x:c>
    </x:row>
    <x:row r="745">
      <x:c r="A745" s="50" t="str">
        <x:v>Zentiva Group AS.csv</x:v>
      </x:c>
      <x:c r="B745" s="50" t="str">
        <x:v>Zentiva Group AS</x:v>
      </x:c>
      <x:c r="C745" s="50" t="str">
        <x:v>Yes</x:v>
      </x:c>
      <x:c r="D745" s="50" t="str">
        <x:v>Applicant/owner alias matched</x:v>
      </x:c>
      <x:c r="E745" s="108" t="n">
        <x:v>17</x:v>
      </x:c>
      <x:c r="F745" s="50" t="str">
        <x:v>115-863-385-019-363</x:v>
      </x:c>
      <x:c r="G745" s="113" t="n">
        <x:v>41431</x:v>
      </x:c>
      <x:c r="H745" s="108" t="n">
        <x:v>2013</x:v>
      </x:c>
      <x:c r="I745" s="50" t="str">
        <x:v>EP</x:v>
      </x:c>
      <x:c r="J745" s="50" t="str">
        <x:v>A1</x:v>
      </x:c>
      <x:c r="K745" s="50" t="str">
        <x:v>EP 2810647 A1</x:v>
      </x:c>
      <x:c r="L745" s="50" t="str">
        <x:v>ZENTIVA AS</x:v>
      </x:c>
      <x:c r="M745" s="50" t="str">
        <x:v>ZENTIVA, K.S. (2015-07-08)</x:v>
      </x:c>
      <x:c r="N745" s="50" t="str">
        <x:v>Pharmaceutical formulations comprising agomelatine in the form of agomelatine co-crystal with an organic acid</x:v>
      </x:c>
      <x:c r="O745" s="108" t="n">
        <x:v>0</x:v>
      </x:c>
      <x:c r="P745" s="108" t="n">
        <x:v>9</x:v>
      </x:c>
      <x:c r="Q745" s="50" t="str">
        <x:v>A61K9/20;;A61K31/165;;A61P25/00;;A61P25/20;;A61P25/22;;A61P25/24;;C07C57/145;;C07C59/265</x:v>
      </x:c>
      <x:c r="R745" s="50" t="str">
        <x:v>A61K31/165;;A61K47/12;;A61P25/20;;A61P25/22;;A61P25/24</x:v>
      </x:c>
      <x:c r="S745" s="50" t="str">
        <x:v>DISCONTINUED</x:v>
      </x:c>
      <x:c r="T745" s="50" t="str">
        <x:v>https://lens.org/115-863-385-019-363</x:v>
      </x:c>
      <x:c r="U745" s="50" t="str">
        <x:v>186-944-559-069-302;;099-351-360-333-471;;115-863-385-019-363;;126-561-873-287-565;;171-730-679-674-154;;153-044-846-583-653;;130-677-710-853-63X;;001-538-492-976-510;;029-254-961-707-922</x:v>
      </x:c>
    </x:row>
  </x:sheetData>
  <x:mergeCells>
    <x:mergeCell ref="A1:U1"/>
  </x:mergeCells>
  <x:pageMargins left="0.7" right="0.7" top="0.75" bottom="0.75" header="0.3" footer="0.3"/>
</x:worksheet>
</file>